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mc:AlternateContent xmlns:mc="http://schemas.openxmlformats.org/markup-compatibility/2006">
    <mc:Choice Requires="x15">
      <x15ac:absPath xmlns:x15ac="http://schemas.microsoft.com/office/spreadsheetml/2010/11/ac" url="https://pihealthcare.sharepoint.com/Shared Documents/Projects/Active/Pharming/Feedback Meeting/Final Feedback Meeting/Excel/"/>
    </mc:Choice>
  </mc:AlternateContent>
  <xr:revisionPtr revIDLastSave="702" documentId="11_4A5DEA228149078138FC0697FCB76A8C712AAC92" xr6:coauthVersionLast="47" xr6:coauthVersionMax="47" xr10:uidLastSave="{C6360D1C-D1A5-480D-A7A1-1515C74E1FB4}"/>
  <bookViews>
    <workbookView xWindow="-96" yWindow="-96" windowWidth="23232" windowHeight="12432" tabRatio="842" xr2:uid="{00000000-000D-0000-FFFF-FFFF00000000}"/>
  </bookViews>
  <sheets>
    <sheet name="1. PERSONAL_INFORMATION" sheetId="1" r:id="rId1"/>
    <sheet name="2. PROFESSIONAL_AFFILIATION" sheetId="2" r:id="rId2"/>
    <sheet name="3. EDUCATION_BACKGROUND" sheetId="3" r:id="rId3"/>
    <sheet name="4. AREA_OF_INTEREST" sheetId="4" r:id="rId4"/>
    <sheet name="5. CLINICAL_TRIALS" sheetId="5" r:id="rId5"/>
    <sheet name="6. RES &amp; CLIN GROUP" sheetId="6" r:id="rId6"/>
    <sheet name="7. GRANTS" sheetId="7" r:id="rId7"/>
    <sheet name="8. GUIDELINES" sheetId="8" r:id="rId8"/>
    <sheet name="9. EDITORIAL_RESPONSIBILITY" sheetId="9" r:id="rId9"/>
    <sheet name="10. PRESENTATIONS" sheetId="10" r:id="rId10"/>
    <sheet name="11. SOC, ASSO &amp; NON-GOV" sheetId="11" r:id="rId11"/>
    <sheet name="12. INDUST_AFFILIATIONS" sheetId="12" r:id="rId12"/>
    <sheet name="13. PUBLICATIONS" sheetId="13" r:id="rId13"/>
    <sheet name="14. BOOKS &amp; CHAPTERS" sheetId="14" r:id="rId14"/>
    <sheet name="15. AWARD_RECOGNITION" sheetId="15" r:id="rId15"/>
    <sheet name="16. PATENTS" sheetId="16" r:id="rId16"/>
    <sheet name="17. KOL_NETWORK" sheetId="17" r:id="rId17"/>
  </sheets>
  <definedNames>
    <definedName name="_xlnm._FilterDatabase" localSheetId="0" hidden="1">'1. PERSONAL_INFORMATION'!$A$2:$W$51</definedName>
    <definedName name="_xlnm._FilterDatabase" localSheetId="9" hidden="1">'10. PRESENTATIONS'!$A$2:$O$383</definedName>
    <definedName name="_xlnm._FilterDatabase" localSheetId="10" hidden="1">'11. SOC, ASSO &amp; NON-GOV'!$A$2:$J$410</definedName>
    <definedName name="_xlnm._FilterDatabase" localSheetId="11" hidden="1">'12. INDUST_AFFILIATIONS'!$A$2:$J$486</definedName>
    <definedName name="_xlnm._FilterDatabase" localSheetId="12" hidden="1">'13. PUBLICATIONS'!$A$2:$O$4836</definedName>
    <definedName name="_xlnm._FilterDatabase" localSheetId="13" hidden="1">'14. BOOKS &amp; CHAPTERS'!$A$2:$K$136</definedName>
    <definedName name="_xlnm._FilterDatabase" localSheetId="14" hidden="1">'15. AWARD_RECOGNITION'!$A$2:$H$87</definedName>
    <definedName name="_xlnm._FilterDatabase" localSheetId="15" hidden="1">'16. PATENTS'!$A$2:$O$78</definedName>
    <definedName name="_xlnm._FilterDatabase" localSheetId="16" hidden="1">'17. KOL_NETWORK'!$A$2:$J$1366</definedName>
    <definedName name="_xlnm._FilterDatabase" localSheetId="1" hidden="1">'2. PROFESSIONAL_AFFILIATION'!$A$2:$J$429</definedName>
    <definedName name="_xlnm._FilterDatabase" localSheetId="2" hidden="1">'3. EDUCATION_BACKGROUND'!$A$2:$K$233</definedName>
    <definedName name="_xlnm._FilterDatabase" localSheetId="3" hidden="1">'4. AREA_OF_INTEREST'!$A$2:$F$174</definedName>
    <definedName name="_xlnm._FilterDatabase" localSheetId="4" hidden="1">'5. CLINICAL_TRIALS'!$A$2:$Q$275</definedName>
    <definedName name="_xlnm._FilterDatabase" localSheetId="5" hidden="1">'6. RES &amp; CLIN GROUP'!$A$2:$I$164</definedName>
    <definedName name="_xlnm._FilterDatabase" localSheetId="6" hidden="1">'7. GRANTS'!$A$2:$K$432</definedName>
    <definedName name="_xlnm._FilterDatabase" localSheetId="7" hidden="1">'8. GUIDELINES'!$A$2:$J$93</definedName>
    <definedName name="_xlnm._FilterDatabase" localSheetId="8" hidden="1">'9. EDITORIAL_RESPONSIBILITY'!$A$2:$J$307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8" i="1" l="1"/>
  <c r="G47" i="1"/>
  <c r="F47" i="1"/>
  <c r="G46" i="1"/>
  <c r="F46" i="1"/>
  <c r="G38" i="1"/>
  <c r="F38" i="1"/>
  <c r="G26" i="1"/>
  <c r="F26" i="1"/>
  <c r="F21" i="1"/>
  <c r="G21" i="1"/>
  <c r="G17" i="1"/>
  <c r="F17" i="1"/>
  <c r="F15" i="1"/>
  <c r="G15" i="1"/>
  <c r="G14" i="1"/>
  <c r="F14" i="1"/>
  <c r="G4" i="1"/>
  <c r="F4" i="1"/>
  <c r="G10" i="1"/>
  <c r="F10" i="1"/>
  <c r="F51" i="1" l="1"/>
  <c r="F50" i="1"/>
  <c r="F49" i="1"/>
  <c r="F45" i="1"/>
  <c r="F44" i="1"/>
  <c r="F43" i="1"/>
  <c r="F42" i="1"/>
  <c r="F41" i="1"/>
  <c r="F40" i="1"/>
  <c r="F39" i="1"/>
  <c r="F37" i="1"/>
  <c r="F36" i="1"/>
  <c r="F35" i="1"/>
  <c r="F34" i="1"/>
  <c r="F33" i="1"/>
  <c r="F32" i="1"/>
  <c r="F31" i="1"/>
  <c r="F30" i="1"/>
  <c r="F29" i="1"/>
  <c r="F28" i="1"/>
  <c r="F27" i="1"/>
  <c r="F25" i="1"/>
  <c r="F24" i="1"/>
  <c r="F23" i="1"/>
  <c r="F22" i="1"/>
  <c r="F20" i="1"/>
  <c r="F19" i="1"/>
  <c r="F18" i="1"/>
  <c r="F16" i="1"/>
  <c r="F13" i="1"/>
  <c r="F12" i="1"/>
  <c r="F11" i="1"/>
  <c r="F9" i="1"/>
  <c r="F8" i="1"/>
  <c r="F7" i="1"/>
  <c r="F6" i="1"/>
  <c r="F5" i="1"/>
  <c r="F3" i="1"/>
  <c r="G51" i="1"/>
  <c r="G50" i="1"/>
  <c r="G49" i="1"/>
  <c r="G45" i="1"/>
  <c r="G44" i="1"/>
  <c r="G43" i="1"/>
  <c r="G42" i="1"/>
  <c r="G41" i="1"/>
  <c r="G40" i="1"/>
  <c r="G39" i="1"/>
  <c r="G37" i="1"/>
  <c r="G36" i="1"/>
  <c r="G35" i="1"/>
  <c r="G34" i="1"/>
  <c r="G33" i="1"/>
  <c r="G32" i="1"/>
  <c r="G31" i="1"/>
  <c r="G30" i="1"/>
  <c r="G29" i="1"/>
  <c r="G28" i="1"/>
  <c r="G27" i="1"/>
  <c r="G25" i="1"/>
  <c r="G24" i="1"/>
  <c r="G23" i="1"/>
  <c r="G22" i="1"/>
  <c r="G20" i="1"/>
  <c r="G19" i="1"/>
  <c r="G18" i="1"/>
  <c r="G16" i="1"/>
  <c r="G13" i="1"/>
  <c r="G12" i="1"/>
  <c r="G11" i="1"/>
  <c r="G9" i="1"/>
  <c r="G8" i="1"/>
  <c r="G7" i="1"/>
  <c r="G6" i="1"/>
  <c r="G5" i="1"/>
  <c r="G3" i="1"/>
</calcChain>
</file>

<file path=xl/sharedStrings.xml><?xml version="1.0" encoding="utf-8"?>
<sst xmlns="http://schemas.openxmlformats.org/spreadsheetml/2006/main" count="103158" uniqueCount="34364">
  <si>
    <t>1. PERSONAL_INFORMATION</t>
  </si>
  <si>
    <t>PiH_ID</t>
  </si>
  <si>
    <t>Con_ID</t>
  </si>
  <si>
    <t>DSID</t>
  </si>
  <si>
    <t>Overall_Rank</t>
  </si>
  <si>
    <t>Title</t>
  </si>
  <si>
    <t>KOL_Name</t>
  </si>
  <si>
    <t>KOL_Mind_Map</t>
  </si>
  <si>
    <t>First_Name</t>
  </si>
  <si>
    <t>Middle_Name</t>
  </si>
  <si>
    <t>Last_Name</t>
  </si>
  <si>
    <t>Post_Nominals</t>
  </si>
  <si>
    <t>Organization_Name</t>
  </si>
  <si>
    <t>Address</t>
  </si>
  <si>
    <t>City</t>
  </si>
  <si>
    <t>State</t>
  </si>
  <si>
    <t>Country</t>
  </si>
  <si>
    <t>Post_Code</t>
  </si>
  <si>
    <t>Phone</t>
  </si>
  <si>
    <t>Fax</t>
  </si>
  <si>
    <t>Email</t>
  </si>
  <si>
    <t>Specialty</t>
  </si>
  <si>
    <t>Photo_URL</t>
  </si>
  <si>
    <t>Ref_URL</t>
  </si>
  <si>
    <t>PiHPID_0039</t>
  </si>
  <si>
    <t>ConPID_00040</t>
  </si>
  <si>
    <t>Prof. Dr.</t>
  </si>
  <si>
    <t>Isabella</t>
  </si>
  <si>
    <t>Quinti</t>
  </si>
  <si>
    <t>MD, PhD</t>
  </si>
  <si>
    <t>Sapienza University of Rome</t>
  </si>
  <si>
    <t>Viale dell'Università 37 2nd floor room 13</t>
  </si>
  <si>
    <t>Rome</t>
  </si>
  <si>
    <t>Italy</t>
  </si>
  <si>
    <t>00185</t>
  </si>
  <si>
    <t>+39 33 9747 1564</t>
  </si>
  <si>
    <t>Isabella.quinti@uniroma1.it</t>
  </si>
  <si>
    <t>Allergology | Clinical Immunology | Internal Medicine</t>
  </si>
  <si>
    <t>https://www.vita.it/wp-content/uploads/2023/07/da24c4f8-f708-4d05-99ff-2ab451039acd_large.jpeg</t>
  </si>
  <si>
    <t>https://phd.uniroma1.it/web/ISABELLA-QUINTI_nC406_IT.aspx</t>
  </si>
  <si>
    <t>PiHPID_0044</t>
  </si>
  <si>
    <t>ConPID_00025</t>
  </si>
  <si>
    <t>Antônio</t>
  </si>
  <si>
    <t>Condino-Neto</t>
  </si>
  <si>
    <t>MD, PhD, FAAAAI, FCIS</t>
  </si>
  <si>
    <t>Institute of Biomedical Sciences of the University of São Paulo</t>
  </si>
  <si>
    <t>Prof. Lineu Prestes Avenue, No. 1730</t>
  </si>
  <si>
    <t>São Paulo</t>
  </si>
  <si>
    <t>Brazil</t>
  </si>
  <si>
    <t>05508-000</t>
  </si>
  <si>
    <t>+55 11 3091 7387</t>
  </si>
  <si>
    <t>+55 11 30917224</t>
  </si>
  <si>
    <t>condino@icb.usp.br</t>
  </si>
  <si>
    <t>Clinical Immunology | Pediatrics | Pharmacology</t>
  </si>
  <si>
    <t>https://i0.wp.com/ww3.icb.usp.br/wp-content/uploads/2020/11/Antonio-Condino-Neto_200.jpg?w=200&amp;ssl=1</t>
  </si>
  <si>
    <t>https://ww3.icb.usp.br/antonio-condino-neto/</t>
  </si>
  <si>
    <t>PiHPID_0050</t>
  </si>
  <si>
    <t>Dr.</t>
  </si>
  <si>
    <t>Rita</t>
  </si>
  <si>
    <t>Carsetti</t>
  </si>
  <si>
    <t>MD</t>
  </si>
  <si>
    <t>Bambino Gesu' Children's Research Hospital IRCCS</t>
  </si>
  <si>
    <t>Piazza di Sant'Onofrio, 4</t>
  </si>
  <si>
    <t>00165</t>
  </si>
  <si>
    <t>+39 6 6859 2647</t>
  </si>
  <si>
    <t>rita.carsetti@opbg.net</t>
  </si>
  <si>
    <t>Gynecology | Obstetrics</t>
  </si>
  <si>
    <t>https://loop.frontiersin.org/images/profile/679035/203</t>
  </si>
  <si>
    <t>https://wp-iuis.s3.eu-west-1.amazonaws.com/app/uploads/2022/11/21082747/Curriculum-Vitae-Rita-Carsetti.pdf</t>
  </si>
  <si>
    <t>PiHPID_0055</t>
  </si>
  <si>
    <t>Anete</t>
  </si>
  <si>
    <t>Sevciovic</t>
  </si>
  <si>
    <t>Grumach</t>
  </si>
  <si>
    <t>ABC Medical School University Center (FMABC)</t>
  </si>
  <si>
    <t>Lauro Gomes Avenue 2000, Vila Sacadura Cabral</t>
  </si>
  <si>
    <t>Santo Andre</t>
  </si>
  <si>
    <t>09060-870</t>
  </si>
  <si>
    <t>+55 11 4993 5477</t>
  </si>
  <si>
    <t>asgrumach@gmail.com</t>
  </si>
  <si>
    <t>Allergology | Immunology | Pediatrics</t>
  </si>
  <si>
    <t>https://lasid.org/wp-content/uploads/2023/02/Anete-Sevciovic-Grumach-e1681279220743.png</t>
  </si>
  <si>
    <t>https://bv.fapesp.br/en/pesquisador/7206/anete-sevciovic-grumach/</t>
  </si>
  <si>
    <t>PiHPID_0079</t>
  </si>
  <si>
    <t>Liliana</t>
  </si>
  <si>
    <t>Bezrodnik</t>
  </si>
  <si>
    <t>Dr. Bezrodnik Clinical Immunology Clinic</t>
  </si>
  <si>
    <t>Amenábar 2748</t>
  </si>
  <si>
    <t>Buenos Aires</t>
  </si>
  <si>
    <t>Argentina</t>
  </si>
  <si>
    <t>C1428CQT</t>
  </si>
  <si>
    <t>lbezrodnik@intramed.net.ar</t>
  </si>
  <si>
    <t>Immunology | Pediatrics</t>
  </si>
  <si>
    <t>https://congressoalergiaasbai.com.br/upload/perfil/386481.jpg</t>
  </si>
  <si>
    <t>http://www.bezrodnik.com.ar/doctor/liliana-bezrodnik.html</t>
  </si>
  <si>
    <t>PiHPID_0092</t>
  </si>
  <si>
    <t>Prof.</t>
  </si>
  <si>
    <t>Gesmar</t>
  </si>
  <si>
    <t>Rodrigues Silva</t>
  </si>
  <si>
    <t>Segundo</t>
  </si>
  <si>
    <t>MBBS, MD, PhD</t>
  </si>
  <si>
    <t>Federal University of Uberlândia</t>
  </si>
  <si>
    <t>Pará Avenue - 1720 , Block 2H, Campos Umuarama</t>
  </si>
  <si>
    <t>Uberlandia</t>
  </si>
  <si>
    <t>38400-902</t>
  </si>
  <si>
    <t>+55 34 3218 2328</t>
  </si>
  <si>
    <t>+55 34 3232 8620</t>
  </si>
  <si>
    <t>gesmar@ufu.br</t>
  </si>
  <si>
    <t>https://loop.frontiersin.org/images/profile/505905/203</t>
  </si>
  <si>
    <t>https://www.famed.ufu.br/pessoas/docentes/gesmar-rodrigues-silva-segundo</t>
  </si>
  <si>
    <t>PiHPID_0103</t>
  </si>
  <si>
    <t>Francesco</t>
  </si>
  <si>
    <t>Cinetto</t>
  </si>
  <si>
    <t>University of Padua</t>
  </si>
  <si>
    <t>Via VIII Febbraio, 2</t>
  </si>
  <si>
    <t>Padua</t>
  </si>
  <si>
    <t>+54 9 221 534 1788</t>
  </si>
  <si>
    <t>francesco.cinetto@unipd.it</t>
  </si>
  <si>
    <t>Allergology | Clinical Immunology</t>
  </si>
  <si>
    <t>https://services.y-congress.com/congress/wspreview/getphoto.aspx?idPhoto=167653&amp;t=1</t>
  </si>
  <si>
    <t>https://www.didattica.unipd.it/off/docente/7419C24ED3600EAD547550D228ED94C4</t>
  </si>
  <si>
    <t>PiHPID_0154</t>
  </si>
  <si>
    <t>Ekaterini</t>
  </si>
  <si>
    <t>Simões</t>
  </si>
  <si>
    <t>Goudouris</t>
  </si>
  <si>
    <t>MD, MSc, PhD</t>
  </si>
  <si>
    <t>Federal University of Rio de Janeiro</t>
  </si>
  <si>
    <t>Rua Bruno Lobo, 50</t>
  </si>
  <si>
    <t>Rio de Janeiro</t>
  </si>
  <si>
    <t>21941-912</t>
  </si>
  <si>
    <t>+54 221 425 0497</t>
  </si>
  <si>
    <t>+54 221 422 6947</t>
  </si>
  <si>
    <t>egoudouris@ufrj.br</t>
  </si>
  <si>
    <t>Allergology | Immunology | Internal Medicine</t>
  </si>
  <si>
    <t>https://ccm.iweventos.com.br/upload/perfil/43691.jpg</t>
  </si>
  <si>
    <t>https://ippmg.ufrj.br/en/ekaterini-simoes-goudouris-md-msc-phd/</t>
  </si>
  <si>
    <t>PiHPID_0190</t>
  </si>
  <si>
    <t>Lorena</t>
  </si>
  <si>
    <t>Regairaz</t>
  </si>
  <si>
    <t>+39 7 4243 0283</t>
  </si>
  <si>
    <t>loreregairaz@yahoo.com</t>
  </si>
  <si>
    <t>Immunology</t>
  </si>
  <si>
    <t>http://www.bezrodnik.com.ar/images/lore-e520ce69.jpg</t>
  </si>
  <si>
    <t>http://www.bezrodnik.com.ar/doctor/lorena-regairaz.html</t>
  </si>
  <si>
    <t>PiHPID_0210</t>
  </si>
  <si>
    <t>Guillermo</t>
  </si>
  <si>
    <t>Horacio</t>
  </si>
  <si>
    <t>Docena</t>
  </si>
  <si>
    <t>PhD</t>
  </si>
  <si>
    <t>National University of La Plata</t>
  </si>
  <si>
    <t>47th and 115th Street</t>
  </si>
  <si>
    <t>La Plata</t>
  </si>
  <si>
    <t>B1900</t>
  </si>
  <si>
    <t>+55 21 9911 79253</t>
  </si>
  <si>
    <t>guidoc@biol.unlp.edu.ar</t>
  </si>
  <si>
    <t>https://adnciencia.com.ar/wp-content/uploads/2021/09/Ex7PSNhWYA8Hq_K.jpeg</t>
  </si>
  <si>
    <t>https://www.biol.unlp.edu.ar/investigacion/institutos-centros-y-laboratorios/iifp/</t>
  </si>
  <si>
    <t>PiHPID_0212</t>
  </si>
  <si>
    <t>Walderez</t>
  </si>
  <si>
    <t>Ornelas</t>
  </si>
  <si>
    <t>Dutra</t>
  </si>
  <si>
    <t>BS, PhD</t>
  </si>
  <si>
    <t>Federal University of Minas Gerais</t>
  </si>
  <si>
    <t>6627, Antônio Carlos Avenue</t>
  </si>
  <si>
    <t>Belo Horizonte</t>
  </si>
  <si>
    <t>31270-901</t>
  </si>
  <si>
    <t>+55 31 3409 2809</t>
  </si>
  <si>
    <t>waldutra@icb.ufmg.br</t>
  </si>
  <si>
    <t>Biochemistry | Immunology</t>
  </si>
  <si>
    <t>https://www.ctvacinas.ufmg.br/wp-content/uploads/2024/09/Walderez-Dutra-1024x1024.jpg</t>
  </si>
  <si>
    <t>http://www.pgbiologiacelular.icb.ufmg.br/corpodocdet.php?numaut=3</t>
  </si>
  <si>
    <t>PiHPID_0249</t>
  </si>
  <si>
    <t>Ms.</t>
  </si>
  <si>
    <t>Roberta</t>
  </si>
  <si>
    <t>Anido de Peña</t>
  </si>
  <si>
    <t>BA</t>
  </si>
  <si>
    <t>Argentine Association for the Aid of the Patient with Primary Immunodeficiency (AAPIDP)</t>
  </si>
  <si>
    <t>Patient Advocacy</t>
  </si>
  <si>
    <t>https://aapidp.com.ar/assets/images/comision_directiva/roberta_anido_de_pena.jpg</t>
  </si>
  <si>
    <t>https://aapidp.com.ar/comision_directiva.php</t>
  </si>
  <si>
    <t>PiHPID_0263</t>
  </si>
  <si>
    <t>Analía</t>
  </si>
  <si>
    <t>Gisela</t>
  </si>
  <si>
    <t>Seminario</t>
  </si>
  <si>
    <t>University of El Salvador</t>
  </si>
  <si>
    <t>Rodríguez Peña 640</t>
  </si>
  <si>
    <t>C1020ADN</t>
  </si>
  <si>
    <t>giselaseminario@gmail.com</t>
  </si>
  <si>
    <t>Pediatric Immunology</t>
  </si>
  <si>
    <t>https://lasid.org/wp-content/uploads/2023/03/gisela-seminario-1-300x300.png</t>
  </si>
  <si>
    <t>https://www.linkedin.com/in/gisela-seminario-76993342/</t>
  </si>
  <si>
    <t>PiHPID_0267</t>
  </si>
  <si>
    <t>Donald</t>
  </si>
  <si>
    <t>Cuong</t>
  </si>
  <si>
    <t>Vinh</t>
  </si>
  <si>
    <t>MD, FRCPC, FACP</t>
  </si>
  <si>
    <t>McGill University Health Centre</t>
  </si>
  <si>
    <t>1001 Decarie Boulevard</t>
  </si>
  <si>
    <t>Montreal</t>
  </si>
  <si>
    <t>Quebec</t>
  </si>
  <si>
    <t>Canada</t>
  </si>
  <si>
    <t>H4A 3J1</t>
  </si>
  <si>
    <t>+1 514 934 1934 Extn: 42419</t>
  </si>
  <si>
    <t>donald.vinh@mcgill.ca</t>
  </si>
  <si>
    <t>Infectious Diseases | Internal Medicine | Medical Microbiology</t>
  </si>
  <si>
    <t>https://themontrealeronline.com/wp-content/uploads/2021/11/1_Don_Vinh_32I1248.jpg</t>
  </si>
  <si>
    <t>https://www.mcgill.ca/expmed/dr-don-vinh</t>
  </si>
  <si>
    <t>PiHPID_0288</t>
  </si>
  <si>
    <t>Pedro</t>
  </si>
  <si>
    <t>Francisco</t>
  </si>
  <si>
    <t>Giavina-Bianchi Júnior</t>
  </si>
  <si>
    <t>University of São Paulo</t>
  </si>
  <si>
    <t>R. da Reitoria, 374</t>
  </si>
  <si>
    <t>05508-220</t>
  </si>
  <si>
    <t>pbianchi@usp.br</t>
  </si>
  <si>
    <t>Allergology | Immunopathology</t>
  </si>
  <si>
    <t>https://gebraeh.com.br/wp-content/uploads/2021/06/Pedro-Bianchi.jpg</t>
  </si>
  <si>
    <t>https://br.linkedin.com/in/pedro-giavina-bianchi-6952243a</t>
  </si>
  <si>
    <t>PiHPID_0382</t>
  </si>
  <si>
    <t>Atsushi</t>
  </si>
  <si>
    <t>Kumanogoh</t>
  </si>
  <si>
    <t>Graduate School of Medicine Faculty of Medicine, Osaka University</t>
  </si>
  <si>
    <t>2-2 Yamadaoka</t>
  </si>
  <si>
    <t>Osaka</t>
  </si>
  <si>
    <t>Japan</t>
  </si>
  <si>
    <t>565-0871</t>
  </si>
  <si>
    <t>+81 6 6879 3830</t>
  </si>
  <si>
    <t>kumanogo@imed3.med.osaka-u.ac.jp</t>
  </si>
  <si>
    <t>Allergology | Immunology</t>
  </si>
  <si>
    <t>https://media.licdn.com/dms/image/v2/D5622AQH5SyqxqTNBaQ/feedshare-shrink_2048_1536/feedshare-shrink_2048_1536/0/1733807748240?e=1745452800&amp;v=beta&amp;t=i5TsPcbZTVG59peKoHtj93iDu6oRnYT9MN85HTym1Pg</t>
  </si>
  <si>
    <t>https://www.med.osaka-u.ac.jp/eng/introduction/statement</t>
  </si>
  <si>
    <t>PiHPID_0383</t>
  </si>
  <si>
    <t>Helen</t>
  </si>
  <si>
    <t>Louisa</t>
  </si>
  <si>
    <t>Leavis</t>
  </si>
  <si>
    <t>University Medical Center Utrecht</t>
  </si>
  <si>
    <t>Heidelberglaan 100</t>
  </si>
  <si>
    <t>Utrecht</t>
  </si>
  <si>
    <t>The Netherlands</t>
  </si>
  <si>
    <t>3584 CX</t>
  </si>
  <si>
    <t>+31 88 75 574 28</t>
  </si>
  <si>
    <t>h.leavis@umcutrecht.nl</t>
  </si>
  <si>
    <t>https://research.umcutrecht.nl/custom/themes/umcu/nrdq-theme/storage/e7080049-fc97-44c1-94d2-33596106b0a0/files/MDE2NTUyYTk5/Leavis5b.jpg</t>
  </si>
  <si>
    <t>https://www.umcutrecht.nl/nl/zorgverleners/leavis-h-l#contact</t>
  </si>
  <si>
    <t>PiHPID_0421</t>
  </si>
  <si>
    <t>Olivier</t>
  </si>
  <si>
    <t>Boyer</t>
  </si>
  <si>
    <t>University of Rouen Normandy</t>
  </si>
  <si>
    <t>22 Bd Gambetta</t>
  </si>
  <si>
    <t>Rouen</t>
  </si>
  <si>
    <t>France</t>
  </si>
  <si>
    <t>+33 2 35 14 85 35</t>
  </si>
  <si>
    <t>olivier.boyer@univ-rouen.fr</t>
  </si>
  <si>
    <t>https://d8miq7k9f04rm.cloudfront.net/legacy/users/548954/1474454417o.boyer.jpg</t>
  </si>
  <si>
    <t>https://www.univ-rouen.fr/etablissement/structures-de-formation-et-de-recherche/unites-de-recherche-et-de-service/panther-physiopathologie-autoimmunite-et-immunotherapie-umr-1234/</t>
  </si>
  <si>
    <t>PiHPID_0441</t>
  </si>
  <si>
    <t>Jiří</t>
  </si>
  <si>
    <t>Litzman</t>
  </si>
  <si>
    <t>CSc</t>
  </si>
  <si>
    <t>Masaryk University</t>
  </si>
  <si>
    <t>Pekařská 664/53</t>
  </si>
  <si>
    <t>Brno</t>
  </si>
  <si>
    <t>Czechia</t>
  </si>
  <si>
    <t>602 00</t>
  </si>
  <si>
    <t>+420 543 183 138</t>
  </si>
  <si>
    <t>jlitzman@med.muni.cz</t>
  </si>
  <si>
    <t>https://cdn.muni.cz/w3mu-media/person/403?rnd=1316619946500000001&amp;mode=crop&amp;center=0.47,0.5&amp;upscale=false&amp;width=210&amp;height=270</t>
  </si>
  <si>
    <t>https://www.muni.cz/en/people/403-jiri-litzman</t>
  </si>
  <si>
    <t>PiHPID_0543</t>
  </si>
  <si>
    <t>Scott</t>
  </si>
  <si>
    <t>William</t>
  </si>
  <si>
    <t>Canna</t>
  </si>
  <si>
    <t>MD, BA</t>
  </si>
  <si>
    <t>The Children’s Hospital of Philadelphia</t>
  </si>
  <si>
    <t>3615 Civic Center Blvd</t>
  </si>
  <si>
    <t>Philadelphia</t>
  </si>
  <si>
    <t>Pennsylvania</t>
  </si>
  <si>
    <t>United States of America</t>
  </si>
  <si>
    <t>+1 267 425 5387</t>
  </si>
  <si>
    <t>cannas@chop.edu.</t>
  </si>
  <si>
    <t>Pediatric Rheumatology</t>
  </si>
  <si>
    <t>https://www.chop.edu/sites/default/files/styles/ml_crop_portrait/public/providers-new-canna-scott.jpg?itok=U2eJGekq</t>
  </si>
  <si>
    <t>https://www.chop.edu/doctors/canna-scott</t>
  </si>
  <si>
    <t>PiHPID_0585</t>
  </si>
  <si>
    <t>Pamela</t>
  </si>
  <si>
    <t>Ann</t>
  </si>
  <si>
    <t>Frischmeyer‐Guerrerio</t>
  </si>
  <si>
    <t>National Institute of Allergy and Infectious Diseases</t>
  </si>
  <si>
    <t>5601 Fishers Lane</t>
  </si>
  <si>
    <t>Bethesda</t>
  </si>
  <si>
    <t>Maryland</t>
  </si>
  <si>
    <t>+1 301 402 9782</t>
  </si>
  <si>
    <t>+1 410 955 0229</t>
  </si>
  <si>
    <t>pamela.guerrerio@nih.gov</t>
  </si>
  <si>
    <t>https://www.niaid.nih.gov/sites/default/files/2001576521.jpg</t>
  </si>
  <si>
    <t>https://www.niaid.nih.gov/research/pamela-guerrerio-md-phd</t>
  </si>
  <si>
    <t>PiHPID_0613</t>
  </si>
  <si>
    <t>Holm</t>
  </si>
  <si>
    <t>Hans</t>
  </si>
  <si>
    <t>Uhlig</t>
  </si>
  <si>
    <t>MD, DPhil</t>
  </si>
  <si>
    <t>University of Oxford</t>
  </si>
  <si>
    <t>Old Road Campus</t>
  </si>
  <si>
    <t>Oxford</t>
  </si>
  <si>
    <t>United Kingdom</t>
  </si>
  <si>
    <t>OX3 7BN</t>
  </si>
  <si>
    <t>+44 1865 287500</t>
  </si>
  <si>
    <t>holm.uhlig@well.ox.ac.uk</t>
  </si>
  <si>
    <t>Pediatric Gastroenterology | Pediatric Hepatology | Pediatric Nutrition</t>
  </si>
  <si>
    <t>https://labhoo.com/PressImage/CC040739.jpg</t>
  </si>
  <si>
    <t>https://www.ndm.ox.ac.uk/team/holm-uhlig</t>
  </si>
  <si>
    <t>PiHPID_0620</t>
  </si>
  <si>
    <t>Christopher</t>
  </si>
  <si>
    <t>Craig</t>
  </si>
  <si>
    <t>Dvorak</t>
  </si>
  <si>
    <t>BS, MD</t>
  </si>
  <si>
    <t>University of California San Francisco</t>
  </si>
  <si>
    <t>550 16th Street</t>
  </si>
  <si>
    <t>San Francisco</t>
  </si>
  <si>
    <t>California</t>
  </si>
  <si>
    <t>+1 415 476 2188</t>
  </si>
  <si>
    <t>christopher.dvorak@ucsf.edu</t>
  </si>
  <si>
    <t>Pediatric Hematology</t>
  </si>
  <si>
    <t>https://pidtc.rarediseasesnetwork.org/meet-our-team</t>
  </si>
  <si>
    <t>https://profiles.ucsf.edu/christopher.dvorak</t>
  </si>
  <si>
    <t>PiHPID_0730</t>
  </si>
  <si>
    <t>Blachy</t>
  </si>
  <si>
    <t>Javier</t>
  </si>
  <si>
    <t>Dávila Saldaña</t>
  </si>
  <si>
    <t>Cincinnati Children's Hospital Medical Center</t>
  </si>
  <si>
    <t>3333 Burnet Avenue</t>
  </si>
  <si>
    <t>Cincinnati</t>
  </si>
  <si>
    <t>Ohio</t>
  </si>
  <si>
    <t>blachy.davilasaldana@cchmc.org</t>
  </si>
  <si>
    <t>Pediatric Hematology | Pediatric Oncology | Pediatrics</t>
  </si>
  <si>
    <t>https://cincinnatichildrens.widen.net/content/cibtyxuca9/jpeg/20240930_BlachyDavilaSaldana_CVH10.jpg?w=1200&amp;h=1800&amp;keep=c&amp;crop=yes&amp;quality=80&amp;x.app=portals</t>
  </si>
  <si>
    <t>https://www.cincinnatichildrens.org/bio/d/blachy-davila-saldana</t>
  </si>
  <si>
    <t>PiHPID_0749</t>
  </si>
  <si>
    <t>Davide</t>
  </si>
  <si>
    <t>Firinu</t>
  </si>
  <si>
    <t>University of Cagliari</t>
  </si>
  <si>
    <t>40 University Street</t>
  </si>
  <si>
    <t>Cagliari</t>
  </si>
  <si>
    <t>09124</t>
  </si>
  <si>
    <t>+39 7 0675 4560</t>
  </si>
  <si>
    <t>davide.firinu@unica.it</t>
  </si>
  <si>
    <t>Internal Medicine</t>
  </si>
  <si>
    <t>https://www.sardegnasalute.it/immagini/9_463_20220518113819.jpeg</t>
  </si>
  <si>
    <t>https://web.unica.it/unica/page/it/davide_firinu</t>
  </si>
  <si>
    <t>PiHPID_0755</t>
  </si>
  <si>
    <t>Michael</t>
  </si>
  <si>
    <t>Steven</t>
  </si>
  <si>
    <t>Hershfield</t>
  </si>
  <si>
    <t>Duke University School of Medicine</t>
  </si>
  <si>
    <t>230 Sands Building</t>
  </si>
  <si>
    <t>Durham</t>
  </si>
  <si>
    <t>North Carolina</t>
  </si>
  <si>
    <t>+1 919 684 8885</t>
  </si>
  <si>
    <t>michael.hershfield@duke.edu</t>
  </si>
  <si>
    <t>Internal Medicine | Rheumatology</t>
  </si>
  <si>
    <t>https://scholars.duke.edu/profile-images/full/0099406.jpg</t>
  </si>
  <si>
    <t>https://medicine.duke.edu/profile/michael-steven-hershfield</t>
  </si>
  <si>
    <t>PiHPID_0757</t>
  </si>
  <si>
    <t>Jill</t>
  </si>
  <si>
    <t>Allison</t>
  </si>
  <si>
    <t>Hollenbach</t>
  </si>
  <si>
    <t>PhD, MPH</t>
  </si>
  <si>
    <t>505 Parnassus Avenue</t>
  </si>
  <si>
    <t>jill.hollenbach@ucsf.edu</t>
  </si>
  <si>
    <t>https://womeninscience.ucsf.edu/sites/g/files/tkssra516/f/wysiwyg/Hollenbach.jpg</t>
  </si>
  <si>
    <t>https://profiles.ucsf.edu/jill.hollenbach</t>
  </si>
  <si>
    <t>PiHPID_0764</t>
  </si>
  <si>
    <t>James</t>
  </si>
  <si>
    <t>Hsueh-Yi</t>
  </si>
  <si>
    <t>Lan</t>
  </si>
  <si>
    <t>BSc, MD, FRCP</t>
  </si>
  <si>
    <t>University of British Columbia</t>
  </si>
  <si>
    <t>1081 Burrard Street</t>
  </si>
  <si>
    <t>Vancouver</t>
  </si>
  <si>
    <t>British Columbia</t>
  </si>
  <si>
    <t>V6T 2B5</t>
  </si>
  <si>
    <t>+1 604 875 45111 Extn: 67946</t>
  </si>
  <si>
    <t>+1 604 822 9703</t>
  </si>
  <si>
    <t>james.lan@vch.ca</t>
  </si>
  <si>
    <t>Internal Medicine | Nephrology</t>
  </si>
  <si>
    <t>https://precisiontransplantation.ubc.ca/sites/default/files/styles/square_400/public/profile-images/2022-07/Lan_Bio_pic.jpg.webp?itok=Kcng9sHl</t>
  </si>
  <si>
    <t>https://pathology.ubc.ca/2022/12/01/james-hsueh-yi-lan/</t>
  </si>
  <si>
    <t>PiHPID_0814</t>
  </si>
  <si>
    <t>Mandy</t>
  </si>
  <si>
    <t>L</t>
  </si>
  <si>
    <t>Ford</t>
  </si>
  <si>
    <t>Emory University School of Medicine</t>
  </si>
  <si>
    <t>100 Woodruff Circle</t>
  </si>
  <si>
    <t>Atlanta</t>
  </si>
  <si>
    <t>Georgia</t>
  </si>
  <si>
    <t>+1 404 727 2900</t>
  </si>
  <si>
    <t>mandy.ford@emory.edu</t>
  </si>
  <si>
    <t>https://winshipcancer.emory.edu/profiles/_images/ford-m-headshot.jpg</t>
  </si>
  <si>
    <t>https://med.emory.edu/directory/profile/?u=MSHAWVE</t>
  </si>
  <si>
    <t>PiHPID_1145</t>
  </si>
  <si>
    <t>Maurizio</t>
  </si>
  <si>
    <t>Miano</t>
  </si>
  <si>
    <t>IRCCS Giannina Gaslini Pediatric Hospital</t>
  </si>
  <si>
    <t>Via Gerolamo Gaslini, 5</t>
  </si>
  <si>
    <t>Genoa</t>
  </si>
  <si>
    <t>+39 1 563 6694</t>
  </si>
  <si>
    <t>+39 1 0563 6421</t>
  </si>
  <si>
    <t>mauriziomiano@ospedale-gaslini.ge.it</t>
  </si>
  <si>
    <t>https://loop.frontiersin.org/images/profile/882979/203</t>
  </si>
  <si>
    <t>https://www.linkedin.com/in/maurizio-miano-286b35166/</t>
  </si>
  <si>
    <t>PiHPID_1178</t>
  </si>
  <si>
    <t>Paul</t>
  </si>
  <si>
    <t>Bastard</t>
  </si>
  <si>
    <t>Necker-Enfants Malades Hospital</t>
  </si>
  <si>
    <t>24 Boulevard du Montparnasse</t>
  </si>
  <si>
    <t>Paris</t>
  </si>
  <si>
    <t>+33 1 42 75 42 00</t>
  </si>
  <si>
    <t>paul.bastard@institutimagine.org</t>
  </si>
  <si>
    <t>Genetics | Pediatric Immunology</t>
  </si>
  <si>
    <t>https://www.institutimagine.org/sites/default/files/styles/wysiwyg_full_width/public/2022-02/Portrait-1.jpg.webp?itok=wif9edkD</t>
  </si>
  <si>
    <t>https://www.aphp.fr/offre-de-soin/medecin/4048093/061/09</t>
  </si>
  <si>
    <t>PiHPID_1256</t>
  </si>
  <si>
    <t>Talal</t>
  </si>
  <si>
    <t>Imad</t>
  </si>
  <si>
    <t>Mousallem</t>
  </si>
  <si>
    <t>MD FAAAAI</t>
  </si>
  <si>
    <t>Box 2644</t>
  </si>
  <si>
    <t>talal.mousallem@duke.edu</t>
  </si>
  <si>
    <t>Pediatric Allergology | Pediatric Immunology</t>
  </si>
  <si>
    <t>https://scholars.duke.edu/profile-images/full/0331715.jpg</t>
  </si>
  <si>
    <t>https://pediatrics.duke.edu/profile/talal-imad-mousallem</t>
  </si>
  <si>
    <t>PiHPID_1300</t>
  </si>
  <si>
    <t>Luke</t>
  </si>
  <si>
    <t>Allen</t>
  </si>
  <si>
    <t>Wall</t>
  </si>
  <si>
    <t>BS, MD, FAAP</t>
  </si>
  <si>
    <t>LSU Health New Orleans</t>
  </si>
  <si>
    <t>433 Bolivar Street</t>
  </si>
  <si>
    <t>New Orleans</t>
  </si>
  <si>
    <t>Louisiana</t>
  </si>
  <si>
    <t>+1 504 896 9589</t>
  </si>
  <si>
    <t>lwall@lsuhsc.edu</t>
  </si>
  <si>
    <t>https://www.medschool.lsuhsc.edu/Pediatrics/images/Wall_Luke_new.jpg</t>
  </si>
  <si>
    <t>https://www.medschool.lsuhsc.edu/Pediatrics/faculty/wall_luke.aspx</t>
  </si>
  <si>
    <t>PiHPID_1514</t>
  </si>
  <si>
    <t>Juanita</t>
  </si>
  <si>
    <t>Valdes-Camacho</t>
  </si>
  <si>
    <t>Ochsner LSU Health Shreveport - Academic Medical Center</t>
  </si>
  <si>
    <t>1501 Kings Highway</t>
  </si>
  <si>
    <t>Shreveport</t>
  </si>
  <si>
    <t>+1 318 221 3584</t>
  </si>
  <si>
    <t>juanita.valdescamacho@lsuhs.edu</t>
  </si>
  <si>
    <t>Biostatistics | Epidemiology | Pediatric Allergology | Pediatric Immunology</t>
  </si>
  <si>
    <t>https://www.lsuhs.edu/uploaded/photos/Faculty/Valdes_Camacho,_Juanita_200x300.jpg</t>
  </si>
  <si>
    <t>https://www.lsuhs.edu/departments/school-of-medicine/allergy-immunology-fellowship/faculty</t>
  </si>
  <si>
    <t>PiHPID_1839</t>
  </si>
  <si>
    <t>Morgane</t>
  </si>
  <si>
    <t>A</t>
  </si>
  <si>
    <t>Cheminant</t>
  </si>
  <si>
    <t>149 rue de Sèvres</t>
  </si>
  <si>
    <t>+33 1 44 49 52 83</t>
  </si>
  <si>
    <t>+33 1 44 49 52 90</t>
  </si>
  <si>
    <t>morgane.cheminant@aphp.fr</t>
  </si>
  <si>
    <t>Hematology</t>
  </si>
  <si>
    <t>https://www.edimark.fr/dossiers/actualites-sur-la-prise-en-charge-des-lnh-agressifs/auteur/morgane-cheminant</t>
  </si>
  <si>
    <t>https://www.aphp.fr/offre-de-soin/medecin/3208494/061/37</t>
  </si>
  <si>
    <t>PiHPID_2063</t>
  </si>
  <si>
    <t>Jérémie</t>
  </si>
  <si>
    <t>Rosain</t>
  </si>
  <si>
    <t>PharmD, Phd, MSc</t>
  </si>
  <si>
    <t>Imagine Institute</t>
  </si>
  <si>
    <t>24, Boulevard de Montparnasse</t>
  </si>
  <si>
    <t>+33 1 44 49 50 88</t>
  </si>
  <si>
    <t>jeremie.rosain@institutimagine.org</t>
  </si>
  <si>
    <t>Immunology | Pharmacy</t>
  </si>
  <si>
    <t>https://cdn-s-www.leprogres.fr/images/A324BDD0-85B3-4340-AEAA-D16596AFE2E4/NW_raw/jeremie-rosain-s-interesse-aux-facteurs-genetiques-du-sars-cov-2-photo-fournie-par-jeremie-rosain-1608752668.jpg</t>
  </si>
  <si>
    <t>https://www.institutimagine.org/en/jean-laurent-casanova-177</t>
  </si>
  <si>
    <t>PiHPID_2897</t>
  </si>
  <si>
    <t>Marion</t>
  </si>
  <si>
    <t>Malphettes Dombret</t>
  </si>
  <si>
    <t>Saint-Louis Hospital</t>
  </si>
  <si>
    <t>1 Avenue Claude-Vellefaux</t>
  </si>
  <si>
    <t>marion.malphlettes@sls.aphp.fr</t>
  </si>
  <si>
    <t>https://resize-parismatch.lanmedia.fr/f/webp/r/1128,,forcex/img/var/pm/public/media/image/2022/04/29/18/Nathan-Pfeiffer-Smadja.jpg?VersionId=wa5PpDmVvctbzIRiLB2zby.7jLSdChvS</t>
  </si>
  <si>
    <t>https://www.aphp.fr/offre-de-soin/medecin/546096/076/91</t>
  </si>
  <si>
    <t>PiHPID_2898</t>
  </si>
  <si>
    <t>Kazuyoshi</t>
  </si>
  <si>
    <t>Ishigaki</t>
  </si>
  <si>
    <t>Keio University School of Medicine</t>
  </si>
  <si>
    <t>9N3, Integrated Medical Sciences Research Building, 35 Shinanomachi, Shinjuku-ku</t>
  </si>
  <si>
    <t>Tokyo</t>
  </si>
  <si>
    <t>160-8582</t>
  </si>
  <si>
    <t>+81 3 3444 6161</t>
  </si>
  <si>
    <t>+81 3 3444 2530</t>
  </si>
  <si>
    <t>kazuyoshi.ishigaki@keio.jp</t>
  </si>
  <si>
    <t>Allergology | Internal Medicine | Rheumatology</t>
  </si>
  <si>
    <t>https://www.med.keio.ac.jp/research/faculty/files/2024/4/19/pic_ishigaki_1.png</t>
  </si>
  <si>
    <t>https://www.med.keio.ac.jp/research/faculty/9-158466/</t>
  </si>
  <si>
    <t>PiHPID_2899</t>
  </si>
  <si>
    <t>Peter</t>
  </si>
  <si>
    <t>Kelleher</t>
  </si>
  <si>
    <t>BA, MBBCh, BAO, PhD, FRCPath, MRCP</t>
  </si>
  <si>
    <t>Imperial College London</t>
  </si>
  <si>
    <t>180 Queen's Gate, South Kensington</t>
  </si>
  <si>
    <t>London</t>
  </si>
  <si>
    <t>SW7 2AZ</t>
  </si>
  <si>
    <t>+81 3 5363 3767</t>
  </si>
  <si>
    <t>p.kelleher@imperial.ac.uk</t>
  </si>
  <si>
    <t>Clinical Immunology | Internal Medicine</t>
  </si>
  <si>
    <t>https://profiles.imperial.ac.uk/p.kelleher/photo</t>
  </si>
  <si>
    <t>https://profiles.imperial.ac.uk/p.kelleher</t>
  </si>
  <si>
    <t>PiHPID_2900</t>
  </si>
  <si>
    <t>Taku</t>
  </si>
  <si>
    <t>Kobayashi</t>
  </si>
  <si>
    <t>Kitasato University</t>
  </si>
  <si>
    <t>5-9-1, Shirokane, Minato-ku</t>
  </si>
  <si>
    <t>108-8642</t>
  </si>
  <si>
    <t>kobataku@insti.kitasato-u.ac.jp</t>
  </si>
  <si>
    <t>Gastroenterology | Internal Medicine</t>
  </si>
  <si>
    <t>https://d2ogjlfjkptkow.cloudfront.net/contentimage/25160.jpg</t>
  </si>
  <si>
    <t>http://kitasato-ibd.com/team/doctor.html</t>
  </si>
  <si>
    <t>PiHPID_2901</t>
  </si>
  <si>
    <t>Veronica</t>
  </si>
  <si>
    <t>Paola</t>
  </si>
  <si>
    <t>Celis-Passini</t>
  </si>
  <si>
    <t>Sant Joan de Déu Barcelona Children's Hospital</t>
  </si>
  <si>
    <t>Passeig Sant Joan de Déu 2</t>
  </si>
  <si>
    <t>Barcelona</t>
  </si>
  <si>
    <t>Spain</t>
  </si>
  <si>
    <t>08950</t>
  </si>
  <si>
    <t>vcelis@sjdhospitalbarcelona.org</t>
  </si>
  <si>
    <t>https://www.sjdhospitalbarcelona.org/sites/default/files/styles/image_350px/public/content/image/migrate/person/celis-passini-veronica-paola-hospital-sant-joan-de-deu.jpg</t>
  </si>
  <si>
    <t>https://www.sjdhospitalbarcelona.org/en/specialists/veronica-paola-celis-passini</t>
  </si>
  <si>
    <t>PiHPID_2902</t>
  </si>
  <si>
    <t>Hiromichi</t>
  </si>
  <si>
    <t>Iwasaki</t>
  </si>
  <si>
    <t>University of Fukui</t>
  </si>
  <si>
    <t>23-3 Matsuoka Shimoaizuki, Eiheiji-cho, Yoshida-gun</t>
  </si>
  <si>
    <t>Fukui</t>
  </si>
  <si>
    <t>910-1193</t>
  </si>
  <si>
    <t>hiwasaki@u-fukui.ac.jp</t>
  </si>
  <si>
    <t>Biochemistry | Hematology | Infectious Diseases</t>
  </si>
  <si>
    <t>https://r-info.ad.u-fukui.ac.jp/Profiles/17/0001617/pct161720210211083602.jpg</t>
  </si>
  <si>
    <t>https://r-info.ad.u-fukui.ac.jp/Profiles/17/0001617/profile.html</t>
  </si>
  <si>
    <t>PiHPID_2903</t>
  </si>
  <si>
    <t>Kelsey</t>
  </si>
  <si>
    <t>David Joel</t>
  </si>
  <si>
    <t>Jones</t>
  </si>
  <si>
    <t>MBBS, BA, MRCPCH, PGDipPID, PhD</t>
  </si>
  <si>
    <t>Great Ormond Street Hospital for Children NHS Foundation Trust</t>
  </si>
  <si>
    <t>Great Ormond Street</t>
  </si>
  <si>
    <t>WC1N 3JH</t>
  </si>
  <si>
    <t>+44 13 1312 0205 Extn: 50205</t>
  </si>
  <si>
    <t>+44 13 1312 0206</t>
  </si>
  <si>
    <t>kelsey.jones@gosh.nhs.uk</t>
  </si>
  <si>
    <t>Pediatric Gastroenterology | Pediatric Hepatology | Pediatric Nutrition | Pediatrics</t>
  </si>
  <si>
    <t>https://scholar.googleusercontent.com/citations?view_op=view_photo&amp;user=9PBN2eAAAAAJ&amp;citpid=2</t>
  </si>
  <si>
    <t>https://www.expmedndm.ox.ac.uk/tgu/research/uhlig-group/research-projects/paediatric-ibd-bioressource</t>
  </si>
  <si>
    <t>PiHPID_2904</t>
  </si>
  <si>
    <t>Ricardo</t>
  </si>
  <si>
    <t>Jorge Paixão</t>
  </si>
  <si>
    <t>José</t>
  </si>
  <si>
    <t>MBChB, PhD, DA, FHEA, FRCP</t>
  </si>
  <si>
    <t>Royal Brompton Hospital</t>
  </si>
  <si>
    <t>Sydney Street</t>
  </si>
  <si>
    <t>SW3 6NP</t>
  </si>
  <si>
    <t>+44 20 3918 5746</t>
  </si>
  <si>
    <t>ricardo.jose@nhs.net</t>
  </si>
  <si>
    <t>Respiratory Medicine</t>
  </si>
  <si>
    <t>https://www.rbht.nhs.uk/sites/default/files/styles/cs_profile/public/Specialists/Ricardo%20Jose_small.jpg?h=7d086769&amp;itok=PTBb0OEJ</t>
  </si>
  <si>
    <t>https://www.rbht.nhs.uk/specialists/dr-ricardo-jose</t>
  </si>
  <si>
    <t>PiHPID_2905</t>
  </si>
  <si>
    <t>Francisco Javier</t>
  </si>
  <si>
    <t>Martín de Carpi</t>
  </si>
  <si>
    <t>+34 932 532 100</t>
  </si>
  <si>
    <t>javiermartin@sjdhospitalbarcelona.org</t>
  </si>
  <si>
    <t>https://www.sjdhospitalbarcelona.org/sites/default/files/styles/image_350px/public/content/image/migrate/person/martin_carpi_francisco_javier_hospital_sant_joan_deu_barcelona.jpg</t>
  </si>
  <si>
    <t>https://www.sjdhospitalbarcelona.org/en/specialists/javier-martin-de-carpi</t>
  </si>
  <si>
    <t>PiHPID_2906</t>
  </si>
  <si>
    <t>María-Eva</t>
  </si>
  <si>
    <t>Mingot-Castellano</t>
  </si>
  <si>
    <t>MBBS, PhD</t>
  </si>
  <si>
    <t>University of Seville</t>
  </si>
  <si>
    <t>Avda. Sánchez Pizjuán, s/n</t>
  </si>
  <si>
    <t>Sevilla</t>
  </si>
  <si>
    <t>+34 934 893 171</t>
  </si>
  <si>
    <t>emingot@us.es</t>
  </si>
  <si>
    <t>https://www.conferenceharvester.com/uploads/harvester/photos/cropWXOSOBPD-Presenter-MingotCastellanoM.jpg</t>
  </si>
  <si>
    <t>https://www.us.es/trabaja-en-la-us/directorio/maria-eva-mingot-castellano</t>
  </si>
  <si>
    <t>PiHPID_2907</t>
  </si>
  <si>
    <t>Eva</t>
  </si>
  <si>
    <t>Polverino</t>
  </si>
  <si>
    <t>Vall d'Hebron Research Institute</t>
  </si>
  <si>
    <t>Paseo Vall d'Hebron, 119-129</t>
  </si>
  <si>
    <t>08035</t>
  </si>
  <si>
    <t>+34 955 012 000</t>
  </si>
  <si>
    <t>eva.polverino@vhir.org</t>
  </si>
  <si>
    <t>https://sites.dundee.ac.uk/embarc/wp-content/uploads/sites/222/2024/06/h.png</t>
  </si>
  <si>
    <t>http://vhir.vallhebron.com/en/professionals/eva-polverino?page=1</t>
  </si>
  <si>
    <t>PiHPID_2908</t>
  </si>
  <si>
    <t>Stefan</t>
  </si>
  <si>
    <t>Achim</t>
  </si>
  <si>
    <t>Unger</t>
  </si>
  <si>
    <t>PhD, MRCPCH, DTM&amp;H</t>
  </si>
  <si>
    <t>University of Edinburgh</t>
  </si>
  <si>
    <t>50 Little France Crescent, Little France</t>
  </si>
  <si>
    <t>Edinburgh</t>
  </si>
  <si>
    <t>EH16 4TJ</t>
  </si>
  <si>
    <t>stefan.unger@ed.ac.uk</t>
  </si>
  <si>
    <t>Epidemiology | Pediatric Respiratory Medicine</t>
  </si>
  <si>
    <t>https://www.research.ed.ac.uk/files-asset/88889762/Photo_Stefan_Unger.jpg?w=320&amp;f=webp</t>
  </si>
  <si>
    <t>https://inflammation-research.ed.ac.uk/child-life-and-health/people/principal-investigators/dr-stefan-unger</t>
  </si>
  <si>
    <t>PiHPID_2909</t>
  </si>
  <si>
    <t>Hideho</t>
  </si>
  <si>
    <t>Wada</t>
  </si>
  <si>
    <t>Kawasaki Medical School</t>
  </si>
  <si>
    <t>577 Matsushima, Kurashiki City</t>
  </si>
  <si>
    <t>Okayama</t>
  </si>
  <si>
    <t>701-0192</t>
  </si>
  <si>
    <t>+44 20 3315 8251</t>
  </si>
  <si>
    <t>hideho@med.kawasaki-m.ac.jp</t>
  </si>
  <si>
    <t>Hematology | Internal Medicine</t>
  </si>
  <si>
    <t>https://m.kawasaki-m.ac.jp/classroom/img/course/m401002.jpg</t>
  </si>
  <si>
    <t>https://h.kawasaki-m.ac.jp/data/dept_009/staff_s_dtl/</t>
  </si>
  <si>
    <t>2. PROFESSIONAL_AFFILIATION</t>
  </si>
  <si>
    <t>Department</t>
  </si>
  <si>
    <t>Institution_Name</t>
  </si>
  <si>
    <t>Role</t>
  </si>
  <si>
    <t>Start_Date</t>
  </si>
  <si>
    <t>End_Date</t>
  </si>
  <si>
    <t>Isabella Quinti</t>
  </si>
  <si>
    <t>Internal Medicine, Clinical Immunology</t>
  </si>
  <si>
    <t>Associate Professor</t>
  </si>
  <si>
    <t>2015</t>
  </si>
  <si>
    <t>Clinical Medicine</t>
  </si>
  <si>
    <t>Professor</t>
  </si>
  <si>
    <t>2001</t>
  </si>
  <si>
    <t>Clinical Immunology</t>
  </si>
  <si>
    <t>Assistant Professor</t>
  </si>
  <si>
    <t>1986</t>
  </si>
  <si>
    <t>2002</t>
  </si>
  <si>
    <t>Primary Immunodeficiency Unit</t>
  </si>
  <si>
    <t>Head</t>
  </si>
  <si>
    <t>Hereditary Angioedema Unit</t>
  </si>
  <si>
    <t>Virology</t>
  </si>
  <si>
    <t>Naval Medical Research Unit Three</t>
  </si>
  <si>
    <t>Visiting Professor</t>
  </si>
  <si>
    <t>1993</t>
  </si>
  <si>
    <t>1994</t>
  </si>
  <si>
    <t>Pediatrics</t>
  </si>
  <si>
    <t>Boston Children's Hospital</t>
  </si>
  <si>
    <t>Research Fellow</t>
  </si>
  <si>
    <t>1983</t>
  </si>
  <si>
    <t>1984</t>
  </si>
  <si>
    <t>Antônio Condino-Neto</t>
  </si>
  <si>
    <t>Institute of Biomedical Sciences of the University of São Paulo (ICB-USP)</t>
  </si>
  <si>
    <t>Senior Professor</t>
  </si>
  <si>
    <t>May-2022</t>
  </si>
  <si>
    <t>Immunogenic Laboratory</t>
  </si>
  <si>
    <t>Chief Medical Officer</t>
  </si>
  <si>
    <t>Jan-2022</t>
  </si>
  <si>
    <t>https://www.linkedin.com/in/dr-antonio-condino-neto-76822622/details/experience/</t>
  </si>
  <si>
    <t>Jô Clemente Institute</t>
  </si>
  <si>
    <t>Senior Scientific Officer</t>
  </si>
  <si>
    <t>International Cooperation Committee</t>
  </si>
  <si>
    <t>Member</t>
  </si>
  <si>
    <t>Mar-2010</t>
  </si>
  <si>
    <t>https://imuno.icb.usp.br/prof-dr-antonio-condino-neto/</t>
  </si>
  <si>
    <t>Innovation Center</t>
  </si>
  <si>
    <t>Jun-2009</t>
  </si>
  <si>
    <t>Program Coordinator</t>
  </si>
  <si>
    <t>Jul-2007</t>
  </si>
  <si>
    <t>Research and Development, Institute of Biomedical Sciences, Immunology</t>
  </si>
  <si>
    <t>Researcher</t>
  </si>
  <si>
    <t>Feb-2005</t>
  </si>
  <si>
    <t>Immunology, Management and administration, Institute of Biomedical Sciences</t>
  </si>
  <si>
    <t>2005</t>
  </si>
  <si>
    <t>Advisory Committee</t>
  </si>
  <si>
    <t>UNICAMP State University of Campinas</t>
  </si>
  <si>
    <t>Mar-2003</t>
  </si>
  <si>
    <t>Research and development, Pediatric Research Center, Pediatric Research Center</t>
  </si>
  <si>
    <t>Sep-1990</t>
  </si>
  <si>
    <t>Physician</t>
  </si>
  <si>
    <t>https://www.immunogenic.com.br/sobre-a-immunogenic</t>
  </si>
  <si>
    <t>Founder</t>
  </si>
  <si>
    <t>Allergology Clinic</t>
  </si>
  <si>
    <t>Jeffrey Modell Center for Primary Immunodeficiencies</t>
  </si>
  <si>
    <t>Medical Director</t>
  </si>
  <si>
    <t>https://www.alergologica.com.br/equipe-alergologica/dr-antonio-condino-neto/</t>
  </si>
  <si>
    <t>Immunodeficiencies</t>
  </si>
  <si>
    <t>Pensions Institute</t>
  </si>
  <si>
    <t>Scientific Consultant</t>
  </si>
  <si>
    <t>https://institutopensi.org.br/pesquisa/nucleos-de-pesquisa/</t>
  </si>
  <si>
    <t>Technical Consultant</t>
  </si>
  <si>
    <t>https://ijc.org.br/paginas/junho-lilas-2022.aspx</t>
  </si>
  <si>
    <t>Immunology and Experimental Medicine</t>
  </si>
  <si>
    <t>2022</t>
  </si>
  <si>
    <t>MS-5 Departmental Council</t>
  </si>
  <si>
    <t>Representative</t>
  </si>
  <si>
    <t>Dec-2008</t>
  </si>
  <si>
    <t>1990</t>
  </si>
  <si>
    <t>2008</t>
  </si>
  <si>
    <t>Deputy Head</t>
  </si>
  <si>
    <t>Sep-2005</t>
  </si>
  <si>
    <t>Aug-2007</t>
  </si>
  <si>
    <t>Medical Assistant</t>
  </si>
  <si>
    <t>Aug-1997</t>
  </si>
  <si>
    <t>Dec-2004</t>
  </si>
  <si>
    <t>Pediatric Research Center</t>
  </si>
  <si>
    <t>Coordinator</t>
  </si>
  <si>
    <t>Apr-1999</t>
  </si>
  <si>
    <t>Oct-2002</t>
  </si>
  <si>
    <t>Jun-1998</t>
  </si>
  <si>
    <t>Sep-2002</t>
  </si>
  <si>
    <t>Management of PG Stricto Sensu</t>
  </si>
  <si>
    <t>Full Member</t>
  </si>
  <si>
    <t>Aug-2000</t>
  </si>
  <si>
    <t>Aug-2002</t>
  </si>
  <si>
    <t>Congregation, Management and Administration</t>
  </si>
  <si>
    <t>Apr-2001</t>
  </si>
  <si>
    <t>Allergy-Immunology and Pulmonology Division</t>
  </si>
  <si>
    <t>Feb-1998</t>
  </si>
  <si>
    <t>Feb-2001</t>
  </si>
  <si>
    <t>Ethics Committee</t>
  </si>
  <si>
    <t>Jul-1997</t>
  </si>
  <si>
    <t>Jul-1999</t>
  </si>
  <si>
    <t>Associate Coordinator</t>
  </si>
  <si>
    <t>Jun-1999</t>
  </si>
  <si>
    <t>Jan-1995</t>
  </si>
  <si>
    <t>Dec-1995</t>
  </si>
  <si>
    <t>Unit Council</t>
  </si>
  <si>
    <t>Mar-1994</t>
  </si>
  <si>
    <t>Sep-1995</t>
  </si>
  <si>
    <t>Rita Carsetti</t>
  </si>
  <si>
    <t>B Cell Unit</t>
  </si>
  <si>
    <t>Diagnostic Immunology</t>
  </si>
  <si>
    <t>Diagnostic Immunology Clinical and Research</t>
  </si>
  <si>
    <t>2010</t>
  </si>
  <si>
    <t>Immunology Research Area</t>
  </si>
  <si>
    <t>Director</t>
  </si>
  <si>
    <t>2009</t>
  </si>
  <si>
    <t>2013</t>
  </si>
  <si>
    <t>Flow-Cytometry and B-Cell Development Lab</t>
  </si>
  <si>
    <t>Group Leader</t>
  </si>
  <si>
    <t>2000</t>
  </si>
  <si>
    <t>Developmental Immunology</t>
  </si>
  <si>
    <t>Max Planck Institute of Immunobiology &amp; Epigenetics</t>
  </si>
  <si>
    <t>1999</t>
  </si>
  <si>
    <t>Molecular Immunology</t>
  </si>
  <si>
    <t>Flow Cytometry Facility</t>
  </si>
  <si>
    <t>1991</t>
  </si>
  <si>
    <t>Post-Doctoral Fellow</t>
  </si>
  <si>
    <t>1988</t>
  </si>
  <si>
    <t>Gynecology</t>
  </si>
  <si>
    <t>MD Anderson Cancer Center</t>
  </si>
  <si>
    <t>1985</t>
  </si>
  <si>
    <t>1987</t>
  </si>
  <si>
    <t>Anete Sevciovic Grumach</t>
  </si>
  <si>
    <t>Executive Advisory Committee</t>
  </si>
  <si>
    <t>Angioedema Centers of Reference and Excellence (ACARE)</t>
  </si>
  <si>
    <t>2021</t>
  </si>
  <si>
    <t>https://www.linkedin.com/in/dra-anete-grumach-34729125/</t>
  </si>
  <si>
    <t>Tutor</t>
  </si>
  <si>
    <t>Senior Researcher</t>
  </si>
  <si>
    <t>https://loop.frontiersin.org/people/251904/bio</t>
  </si>
  <si>
    <t>Postgraduate Course</t>
  </si>
  <si>
    <t>Advisor</t>
  </si>
  <si>
    <t>Dermatology</t>
  </si>
  <si>
    <t>The Faculty of Medicine of the University of São Paulo</t>
  </si>
  <si>
    <t>1998</t>
  </si>
  <si>
    <t>Clinical Hospital of the University of São Paulo Medical School</t>
  </si>
  <si>
    <t>Doctor</t>
  </si>
  <si>
    <t>1989</t>
  </si>
  <si>
    <t>Assistant</t>
  </si>
  <si>
    <t>Liliana Bezrodnik</t>
  </si>
  <si>
    <t>Ricardo Gutierrez Children's Hospital</t>
  </si>
  <si>
    <t>Consultant</t>
  </si>
  <si>
    <t>2011</t>
  </si>
  <si>
    <t>Jun-2008</t>
  </si>
  <si>
    <t>Team Member</t>
  </si>
  <si>
    <t>http://www.bezrodnik.com.ar/about.html</t>
  </si>
  <si>
    <t>Former Head</t>
  </si>
  <si>
    <t>2018</t>
  </si>
  <si>
    <t>Gesmar Rodrigues Silva Segundo</t>
  </si>
  <si>
    <t>Pediatrics, Medicine , Postgraduate Course in Health Sciences</t>
  </si>
  <si>
    <t>https://famed.ufu.br/pessoas/docentes/gesmar-rodrigues-silva-segundo</t>
  </si>
  <si>
    <t>Pediatric Allergy and Immunology</t>
  </si>
  <si>
    <t>Patos de Minas University Center</t>
  </si>
  <si>
    <t>Assistant Physician</t>
  </si>
  <si>
    <t>Volunteer Doctor</t>
  </si>
  <si>
    <t>Immunology, Institute of Biomedical Sciences</t>
  </si>
  <si>
    <t>2007</t>
  </si>
  <si>
    <t>Neonatal Intensive Care Unit</t>
  </si>
  <si>
    <t>Interlagos Maternity Hospital</t>
  </si>
  <si>
    <t>Jun-1997</t>
  </si>
  <si>
    <t>Jan-2000</t>
  </si>
  <si>
    <t>Neonatology</t>
  </si>
  <si>
    <t>1997</t>
  </si>
  <si>
    <t>Francesco Cinetto</t>
  </si>
  <si>
    <t>Research Physician</t>
  </si>
  <si>
    <t>Nov-2020</t>
  </si>
  <si>
    <t>https://www.linkedin.com/in/francesco-cinetto-2ba33a6b/</t>
  </si>
  <si>
    <t>Aggregate Professor</t>
  </si>
  <si>
    <t>Allergology and Clinical Immunology</t>
  </si>
  <si>
    <t>Allergology Conegliano</t>
  </si>
  <si>
    <t>Specialist</t>
  </si>
  <si>
    <t>Apr-2012</t>
  </si>
  <si>
    <t>Feb-2023</t>
  </si>
  <si>
    <t>Rehabilitation Hospital of Motta di Livenza</t>
  </si>
  <si>
    <t>Studio Dentistico dott.ssa Mileto</t>
  </si>
  <si>
    <t>Allergology and Clinical Immunology, Medicine 1 - Center for Rare Immunological Diseases</t>
  </si>
  <si>
    <t>Treviso General Hospital</t>
  </si>
  <si>
    <t>Medicine</t>
  </si>
  <si>
    <t>Apr-2015</t>
  </si>
  <si>
    <t>Mar-2018</t>
  </si>
  <si>
    <t>Medicine I Unit - Center for Rare Immunological Diseases</t>
  </si>
  <si>
    <t>2017</t>
  </si>
  <si>
    <t>Hematology and Clinical Immunology Unit</t>
  </si>
  <si>
    <t>University Hospital of Padova</t>
  </si>
  <si>
    <t>Mar-2008</t>
  </si>
  <si>
    <t>Mar-2012</t>
  </si>
  <si>
    <t>Ekaterini Simões Goudouris</t>
  </si>
  <si>
    <t>Medical Education Program</t>
  </si>
  <si>
    <t>Jan-2009</t>
  </si>
  <si>
    <t>https://www.escavador.com/sobre/7052052/ekaterini-simoes-goudouris</t>
  </si>
  <si>
    <t>Postgraduate, Research and Extension Committee</t>
  </si>
  <si>
    <t>Institute of Childcare and Pediatrics Martagão Gesteira</t>
  </si>
  <si>
    <t>Sep-2008</t>
  </si>
  <si>
    <t>Allergy and Immunology</t>
  </si>
  <si>
    <t>Attending Physician</t>
  </si>
  <si>
    <t>Allergy and Clinical Immunology</t>
  </si>
  <si>
    <t>Institute of Childcare and Pediatrics, childcare, pediatrics, CCS/UFRJ, Center of Health Sciences, UFRJ, Federal University of Rio de Janeiro</t>
  </si>
  <si>
    <t>Mar-1997</t>
  </si>
  <si>
    <t>Aug-1995</t>
  </si>
  <si>
    <t>https://www.linkedin.com/in/ekaterini-goudouris-bb229b25/</t>
  </si>
  <si>
    <t>Adjunct Professor</t>
  </si>
  <si>
    <t>Maternal and Child Health</t>
  </si>
  <si>
    <t>Immunodeficiency Outpatient Clinic</t>
  </si>
  <si>
    <t>Responsible Person</t>
  </si>
  <si>
    <t>Mar-2011</t>
  </si>
  <si>
    <t>Mar-2009</t>
  </si>
  <si>
    <t>Lorena Regairaz</t>
  </si>
  <si>
    <t>Italian Hospital of Buenos Aires</t>
  </si>
  <si>
    <t>https://www.linkedin.com/in/lorena-regairaz-95374014/details/experience/</t>
  </si>
  <si>
    <t>Immunology Unit</t>
  </si>
  <si>
    <t>Sister María Ludovica Children's Hospital</t>
  </si>
  <si>
    <t>http://www.bezrodnik.com.ar/doctor/lorena.html</t>
  </si>
  <si>
    <t>https://ipopi.org/wp-content/uploads/2023/10/LASID_Dr_Lorena_Regairaz.pdf</t>
  </si>
  <si>
    <t>Chief</t>
  </si>
  <si>
    <t>CEPYA</t>
  </si>
  <si>
    <t>Jun-2010</t>
  </si>
  <si>
    <t>Oct-2024</t>
  </si>
  <si>
    <t>2004</t>
  </si>
  <si>
    <t>Guillermo Horacio Docena</t>
  </si>
  <si>
    <t>2006</t>
  </si>
  <si>
    <t>https://s3-eu-west-1.amazonaws.com/wp-iuis/app/uploads/2019/07/06110251/cv_gdocena_edu_2015-e70688d4.pdf</t>
  </si>
  <si>
    <t>Institute of Immunological and Pathophysiological Studies</t>
  </si>
  <si>
    <t>Vice Director</t>
  </si>
  <si>
    <t>Laboratory Head</t>
  </si>
  <si>
    <t>1995</t>
  </si>
  <si>
    <t>Laboratory Assistant Head</t>
  </si>
  <si>
    <t>1992</t>
  </si>
  <si>
    <t>Walderez Ornelas Dutra</t>
  </si>
  <si>
    <t>Mário Penna Institute</t>
  </si>
  <si>
    <t>Collaborator</t>
  </si>
  <si>
    <t>2016</t>
  </si>
  <si>
    <t>Brazilian Research Institute for Scientific Advancement</t>
  </si>
  <si>
    <t>Federal University of Bahia</t>
  </si>
  <si>
    <t>Morphology</t>
  </si>
  <si>
    <t>Full Professor</t>
  </si>
  <si>
    <t>https://www.linkedin.com/in/walderez-dutra-05397210/details/experience/</t>
  </si>
  <si>
    <t>Cell-Cell Interactions Laboratory</t>
  </si>
  <si>
    <t>https://dndi.org/our-people/walderez-dutra/</t>
  </si>
  <si>
    <t>Institute of Biological Sciences - Federal University of Minas Gerais</t>
  </si>
  <si>
    <t>Wellcome Trust-Cambridge Center for Global Health Research, Pathology</t>
  </si>
  <si>
    <t>University of Cambridge</t>
  </si>
  <si>
    <t>Apr-2018</t>
  </si>
  <si>
    <t>Jan-2019</t>
  </si>
  <si>
    <t>SRI International</t>
  </si>
  <si>
    <t>Adjunct Senior Researcher</t>
  </si>
  <si>
    <t>Feb-2009</t>
  </si>
  <si>
    <t>Dec-2012</t>
  </si>
  <si>
    <t>Stanford University School of Medicine</t>
  </si>
  <si>
    <t>DNAX Research Institute</t>
  </si>
  <si>
    <t>Visiting Scientist</t>
  </si>
  <si>
    <t>Analía Gisela Seminario</t>
  </si>
  <si>
    <t>Chief Resident</t>
  </si>
  <si>
    <t>Jun-2012</t>
  </si>
  <si>
    <t>May-2013</t>
  </si>
  <si>
    <t>Salvador's University</t>
  </si>
  <si>
    <t>Mar-2017</t>
  </si>
  <si>
    <t>https://www.linkedin.com/in/gisela-seminario-76993342/details/experience/</t>
  </si>
  <si>
    <t>Primary Immunodeficiencies at the GCBA, Immunology Service, HNRG</t>
  </si>
  <si>
    <t>Pediatric Immunology Residents</t>
  </si>
  <si>
    <t>21-Jun-2012</t>
  </si>
  <si>
    <t>31-May-2013</t>
  </si>
  <si>
    <t>http://www.bezrodnik.com.ar/doctor/gisela-seminario.html</t>
  </si>
  <si>
    <t>Resident Physician</t>
  </si>
  <si>
    <t>Jul-2009</t>
  </si>
  <si>
    <t>May-2012</t>
  </si>
  <si>
    <t>José Marí Ramos Mejía General Acute Care Hospital</t>
  </si>
  <si>
    <t>Jun-2003</t>
  </si>
  <si>
    <t>May-2007</t>
  </si>
  <si>
    <t>Donald Cuong Vinh</t>
  </si>
  <si>
    <t>Infectious Disease Susceptibility Program</t>
  </si>
  <si>
    <t>Clinicial-Investigator</t>
  </si>
  <si>
    <t>Oct-2011</t>
  </si>
  <si>
    <t>https://www.linkedin.com/in/donald-vinh-24172249/</t>
  </si>
  <si>
    <t>Principal Investigator</t>
  </si>
  <si>
    <t>Primary (Genetic) Immunodeficiency</t>
  </si>
  <si>
    <t>https://rimuhc.ca/-/donald-vinh-md</t>
  </si>
  <si>
    <t>Microbiology</t>
  </si>
  <si>
    <t>Sep-2010</t>
  </si>
  <si>
    <t>Infectious Disease</t>
  </si>
  <si>
    <t>Medical Microbiology</t>
  </si>
  <si>
    <t>Human Genetics</t>
  </si>
  <si>
    <t>Associate Member</t>
  </si>
  <si>
    <t>Pedro Francisco Giavina-Bianchi Júnior</t>
  </si>
  <si>
    <t>Brigham and Women's Hospital</t>
  </si>
  <si>
    <t>Sep-2012</t>
  </si>
  <si>
    <t>https://www.linkedin.com/in/pedro-giavina-bianchi-6952243a/</t>
  </si>
  <si>
    <t>https://bv.fapesp.br/pt/pesquisador/177022/pedro-francisco-giavina-bianchi-junior/</t>
  </si>
  <si>
    <t>Drug and Medicine Evaluation</t>
  </si>
  <si>
    <t>Supervisor</t>
  </si>
  <si>
    <t>Outpatient Clinic, Clinical Immunology and Allergy</t>
  </si>
  <si>
    <t>Asthma Outpatient Clinics (A1IS 1000 and 1001)</t>
  </si>
  <si>
    <t>Clinical Medicine (MCM 359)</t>
  </si>
  <si>
    <t>Allergy and Immunopathology (MCM-772, MCM-5834, MCM-5834, MCM-1678)</t>
  </si>
  <si>
    <t>Clinical Immunology and Allergy Clinic</t>
  </si>
  <si>
    <t>Assistant Physician Supervisor</t>
  </si>
  <si>
    <t>1996</t>
  </si>
  <si>
    <t>Clinical Immunology and Allergy</t>
  </si>
  <si>
    <t>Clinical Immunology and Allergy (MCM 359)</t>
  </si>
  <si>
    <t>2012</t>
  </si>
  <si>
    <t>Oswaldo Cruz German Hospital</t>
  </si>
  <si>
    <t>Manager</t>
  </si>
  <si>
    <t>Antibody-mediated hypersensitivity (BMI-5815)</t>
  </si>
  <si>
    <t>Butantan Institute</t>
  </si>
  <si>
    <t>Adverse Drug Reaction Clinic</t>
  </si>
  <si>
    <t>Manoel de Abreu Academic Center</t>
  </si>
  <si>
    <t>Santa Casa de São Paulo School of Medical Sciences</t>
  </si>
  <si>
    <t>Atsushi Kumanogoh</t>
  </si>
  <si>
    <t>Osaka University</t>
  </si>
  <si>
    <t>President</t>
  </si>
  <si>
    <t>2025</t>
  </si>
  <si>
    <t>https://www.osaka-u.ac.jp/en/news/topics/2024/11/29003</t>
  </si>
  <si>
    <t>2024</t>
  </si>
  <si>
    <t>https://nrid.nii.ac.jp/en/nrid/1000010294125/</t>
  </si>
  <si>
    <t>Dean</t>
  </si>
  <si>
    <t>Apr-2021</t>
  </si>
  <si>
    <t>https://www.naikalive.jp/uploads/files/pdf/118_15_kumanogou.pdf</t>
  </si>
  <si>
    <t>Deputy Director</t>
  </si>
  <si>
    <t>Immunopathology</t>
  </si>
  <si>
    <t>The University of Osaka Immunology Frontier Research Center</t>
  </si>
  <si>
    <t>https://www.ifrec.osaka-u.ac.jp/en/laboratory/atsushi_kumanogoh/index.htm</t>
  </si>
  <si>
    <t>Vice President</t>
  </si>
  <si>
    <t>Respiratory Medicine, Allergy and Immunology</t>
  </si>
  <si>
    <t>Research Institute for Microbial Diseases</t>
  </si>
  <si>
    <t>2003</t>
  </si>
  <si>
    <t>Helen Louisa Leavis</t>
  </si>
  <si>
    <t>Rheumatology and Clinical Immunology</t>
  </si>
  <si>
    <t>Feb-2020</t>
  </si>
  <si>
    <t>https://www.linkedin.com/in/helen-leavis-941431167/</t>
  </si>
  <si>
    <t>Program Lead</t>
  </si>
  <si>
    <t>Jun-2015</t>
  </si>
  <si>
    <t>Intern</t>
  </si>
  <si>
    <t>Jan-2013</t>
  </si>
  <si>
    <t>consultant</t>
  </si>
  <si>
    <t>https://research.umcutrecht.nl/news/microbial-dysbiosis-may-drive-inflammation-in-patients-with-primary-antibody-deficiencies/</t>
  </si>
  <si>
    <t>Erasmus University Medical Center</t>
  </si>
  <si>
    <t>Fellow</t>
  </si>
  <si>
    <t>Mar-2013</t>
  </si>
  <si>
    <t>Post-Doctoral Researcher</t>
  </si>
  <si>
    <t>Jan-2008</t>
  </si>
  <si>
    <t>Internal Medicine &amp; ID</t>
  </si>
  <si>
    <t>Resident</t>
  </si>
  <si>
    <t>Jan-2020</t>
  </si>
  <si>
    <t>Maastricht University Medical Center+</t>
  </si>
  <si>
    <t>Sep-2009</t>
  </si>
  <si>
    <t>Dec-2010</t>
  </si>
  <si>
    <t>Meander Medical Centre</t>
  </si>
  <si>
    <t>Jan-2004</t>
  </si>
  <si>
    <t>Olivier Boyer</t>
  </si>
  <si>
    <t>https://orcid.org/0000-0002-7591-307X</t>
  </si>
  <si>
    <t>Immunology and Biotherapy</t>
  </si>
  <si>
    <t>University Hospital of Rouen Normandy</t>
  </si>
  <si>
    <t>1-Sep-2011</t>
  </si>
  <si>
    <t>Medicine and Pharmacy</t>
  </si>
  <si>
    <t>1-Sep-2005</t>
  </si>
  <si>
    <t>The Institute for Biomedical Research and Innovation (IRIB)</t>
  </si>
  <si>
    <t>https://loop.frontiersin.org/people/31780/bio</t>
  </si>
  <si>
    <t>Pitié Salpêtrière University Hospitals</t>
  </si>
  <si>
    <t>Jiří Litzman</t>
  </si>
  <si>
    <t>Scientific Board</t>
  </si>
  <si>
    <t>22-Nov-2001</t>
  </si>
  <si>
    <t>https://www.muni.cz/en/about-us/organizational-structure/faculty-of-medicine/scientific-board</t>
  </si>
  <si>
    <t>Clinical Immunology and Allergology</t>
  </si>
  <si>
    <t>21-Jun-2001</t>
  </si>
  <si>
    <t>https://www.muni.cz/en/about-us/organizational-structure/faculty-of-medicine/110114-deptof-clinical-immunology</t>
  </si>
  <si>
    <t>St. Anne's University Hospital Brno</t>
  </si>
  <si>
    <t>https://loop.frontiersin.org/people/109424/bio</t>
  </si>
  <si>
    <t>Board for Economics, Faculty of Medicine</t>
  </si>
  <si>
    <t>Chair</t>
  </si>
  <si>
    <t>https://www.muni.cz/en/about-us/organizational-structure/faculty-of-medicine/board-for-economics</t>
  </si>
  <si>
    <t>Medical Microbiology, Immunology and Pathology</t>
  </si>
  <si>
    <t>https://www.muni.cz/en/about-us/organizational-structure/faculty-of-medicine/board-for-studies-23420</t>
  </si>
  <si>
    <t>Dean's Award Evaluation Committee</t>
  </si>
  <si>
    <t>https://www.muni.cz/en/about-us/organizational-structure/faculty-of-medicine/komise-pro-vyhodnoceni-ceny-dekana</t>
  </si>
  <si>
    <t>Institute of Clinical Immunology and Allergology</t>
  </si>
  <si>
    <t>https://www.fnusa.cz/pro-pacienty-a-navstevy/pracoviste/ukia-zakladni-informace/</t>
  </si>
  <si>
    <t>Medical Microbiology and Immunology</t>
  </si>
  <si>
    <t>https://www.muni.cz/en/people/jiri-litzman-403/supervisor</t>
  </si>
  <si>
    <t>Scott William Canna</t>
  </si>
  <si>
    <t>Pediatrics (Rheumatology)</t>
  </si>
  <si>
    <t>https://www.med.upenn.edu/apps/faculty/index.php/g275/p8368115</t>
  </si>
  <si>
    <t>Rheumatology, Immune Dysregulation Program</t>
  </si>
  <si>
    <t>https://loop.frontiersin.org/people/507330/bio</t>
  </si>
  <si>
    <t>Pediatrics, Immunology</t>
  </si>
  <si>
    <t>University of Pittsburgh Medical Center</t>
  </si>
  <si>
    <t>Perelman School of Medicine at the University of Pennsylvania</t>
  </si>
  <si>
    <t>Faculty</t>
  </si>
  <si>
    <t>RK Mellon Institute for Pediatric Research &amp; Pediatric Rheumatology</t>
  </si>
  <si>
    <t>UPMC Children's Hospital of Pittsburgh</t>
  </si>
  <si>
    <t>https://pubmed.ncbi.nlm.nih.gov/39264477/#full-view-affiliation-11</t>
  </si>
  <si>
    <t>http://immunology.medicine.pitt.edu/person/scott-canna-md</t>
  </si>
  <si>
    <t>Pamela Ann Frischmeyer‐Guerrerio</t>
  </si>
  <si>
    <t>Johns Hopkins Children's Center</t>
  </si>
  <si>
    <t>https://www.hopkinsmedicine.org/johns-hopkins-childrens-center/healthcare-professionals/education/fellowships/allergy-immunology/profiles-fellows</t>
  </si>
  <si>
    <t>Johns Hopkins University</t>
  </si>
  <si>
    <t>http://www.ubptaiwan.com/teams_detail.php?id=412&amp;lang=T</t>
  </si>
  <si>
    <t>Holm Hans Uhlig</t>
  </si>
  <si>
    <t>Centre for Human Genetics</t>
  </si>
  <si>
    <t>Aug-2024</t>
  </si>
  <si>
    <t>https://www.chg.ox.ac.uk/people/holm-uhlig</t>
  </si>
  <si>
    <t>Pediatric Gastroenterology</t>
  </si>
  <si>
    <t>Oct-2010</t>
  </si>
  <si>
    <t>Oxford Children's Hospital and Children's Services</t>
  </si>
  <si>
    <t>Honorary Consultant</t>
  </si>
  <si>
    <t>https://www.paediatrics.ox.ac.uk/About/team/holm-uhlig</t>
  </si>
  <si>
    <t>Experimental Medicine Division</t>
  </si>
  <si>
    <t>Nuffield Department of Medicine</t>
  </si>
  <si>
    <t>https://www.expmedndm.ox.ac.uk/tgu/research/uhlig-group/group-members-1</t>
  </si>
  <si>
    <t>Principal investigator</t>
  </si>
  <si>
    <t>Translational Gastroenterology Unit</t>
  </si>
  <si>
    <t>2014</t>
  </si>
  <si>
    <t>https://orcid.org/0000-0002-6111-7355</t>
  </si>
  <si>
    <t>Research Lecturer</t>
  </si>
  <si>
    <t>Pediatric Gastroenterology and Mucosal Immunology</t>
  </si>
  <si>
    <t>Senior Clinical Research Fellow</t>
  </si>
  <si>
    <t>University of Leipzig</t>
  </si>
  <si>
    <t>Lecturer</t>
  </si>
  <si>
    <t>The Children's Clinic and Children's Outpatient Clinic at the Dr. von Hauner Children's Hospital</t>
  </si>
  <si>
    <t>Visiting Fellow</t>
  </si>
  <si>
    <t>Christopher Craig Dvorak</t>
  </si>
  <si>
    <t>Hill Physicians Medical Group</t>
  </si>
  <si>
    <t>https://www.hillphysicians.com/doctor/christopher-craig-dvorak-md</t>
  </si>
  <si>
    <t>UCSF School of Medicine</t>
  </si>
  <si>
    <t>https://profiles.ucsf.edu/christopher.dvorak#toc-id1</t>
  </si>
  <si>
    <t>Acupressure tor Childhood Cancer Symptom Management</t>
  </si>
  <si>
    <t>Co-Investigator</t>
  </si>
  <si>
    <t>https://acupressure4childhoodcancer.ucsf.edu/people/christopher-dvorak-md</t>
  </si>
  <si>
    <t>Pediatric Allergy, Immunology and Bone Marrow Transplantation</t>
  </si>
  <si>
    <t>UCSF Benioff Children's Hospitals</t>
  </si>
  <si>
    <t>https://cancer.ucsf.edu/people/dvorak.christopher</t>
  </si>
  <si>
    <t>Pediatric Cellular Therapy Laboratory</t>
  </si>
  <si>
    <t>https://www.ucsfbenioffchildrens.org/providers/dr-christopher-dvorak</t>
  </si>
  <si>
    <t>UCSF Helen Diller Family Comprehensive Cancer Center</t>
  </si>
  <si>
    <t>UCSF Health</t>
  </si>
  <si>
    <t>Assistant Clinical Professor</t>
  </si>
  <si>
    <t>https://www.linkedin.com/in/chris-dvorak-9336736/</t>
  </si>
  <si>
    <t>Clinical Pediatrics</t>
  </si>
  <si>
    <t>Pediatric Stem Cell Transplantation</t>
  </si>
  <si>
    <t>Stanford Medicine</t>
  </si>
  <si>
    <t>Clinical Instructor</t>
  </si>
  <si>
    <t>Regents Scholar</t>
  </si>
  <si>
    <t>Blachy Javier Dávila Saldaña</t>
  </si>
  <si>
    <t>25-Aug-2024</t>
  </si>
  <si>
    <t>Bone Marrow Transplant and Immune Deficiency</t>
  </si>
  <si>
    <t>Clinical Immunology Program</t>
  </si>
  <si>
    <t>Children’s National Hospital</t>
  </si>
  <si>
    <t>https://research.childrensnational.org/center-for-cancer-and-immunology/research/immunology-immunodeficiency</t>
  </si>
  <si>
    <t>Children's National Hospital</t>
  </si>
  <si>
    <t>https://loop.frontiersin.org/people/1348161/</t>
  </si>
  <si>
    <t>Cancer and Blood Disorders</t>
  </si>
  <si>
    <t>21-Sep-2015</t>
  </si>
  <si>
    <t>31-Jul-2024</t>
  </si>
  <si>
    <t>https://orcid.org/0000-0001-8281-3627</t>
  </si>
  <si>
    <t>George Washington University</t>
  </si>
  <si>
    <t>https://smhs.gwu.edu/faculty-research/blachy-davila-saldana-md</t>
  </si>
  <si>
    <t>Davide Firinu</t>
  </si>
  <si>
    <t>Dec-2022</t>
  </si>
  <si>
    <t>Internal Medicine, Allergology and Immunology</t>
  </si>
  <si>
    <t>University Hospital of Cagliari</t>
  </si>
  <si>
    <t>Oct-2007</t>
  </si>
  <si>
    <t>https://www.linkedin.com/in/davide-firinu-97143937/</t>
  </si>
  <si>
    <t>Medical Sciences and Public Health</t>
  </si>
  <si>
    <t>Dec-2017</t>
  </si>
  <si>
    <t>Nov-2017</t>
  </si>
  <si>
    <t>Medical Sciences M.Aresu</t>
  </si>
  <si>
    <t>Dec-2013</t>
  </si>
  <si>
    <t>Michael Steven Hershfield</t>
  </si>
  <si>
    <t>Biochemistry</t>
  </si>
  <si>
    <t>https://scholars.duke.edu/person/michael.hershfield/academic-experience</t>
  </si>
  <si>
    <t>Medicine, Rheumatology and Immunology</t>
  </si>
  <si>
    <t>1980</t>
  </si>
  <si>
    <t>1976</t>
  </si>
  <si>
    <t>Jill Allison Hollenbach</t>
  </si>
  <si>
    <t>Genetics in PANS</t>
  </si>
  <si>
    <t>https://med.stanford.edu/pans/our-team/research-team.html</t>
  </si>
  <si>
    <t>Neurology</t>
  </si>
  <si>
    <t>https://bms.ucsf.edu/people/jill-hollenbach-phd-mph</t>
  </si>
  <si>
    <t>Epidemiology and Biostatistics</t>
  </si>
  <si>
    <t>https://hollenbachlab.ucsf.edu/people/jill-hollenbach-phd-mph</t>
  </si>
  <si>
    <t>The Hollenbach Laboratory</t>
  </si>
  <si>
    <t>PhD Degree Program in Biological and Medical Informatics (BMI)</t>
  </si>
  <si>
    <t>https://bmi.ucsf.edu/people/faculty</t>
  </si>
  <si>
    <t>Academic Planning and Budget</t>
  </si>
  <si>
    <t>University of California</t>
  </si>
  <si>
    <t>2023</t>
  </si>
  <si>
    <t>Faculty Welfare Task Force on Investment and Retirement (TFIR), Executive Council</t>
  </si>
  <si>
    <t>UC Systemwide Committee, University Committee on Planning and Budget (UCPB)</t>
  </si>
  <si>
    <t>Vice Chair</t>
  </si>
  <si>
    <t>University Committee on Faculty Welfare (UCFW), Executive Council</t>
  </si>
  <si>
    <t>Faculty Welfare</t>
  </si>
  <si>
    <t>2020</t>
  </si>
  <si>
    <t>UC Systemwide Committee, University Committee on Faculty Welfare (UCFW)</t>
  </si>
  <si>
    <t>2019</t>
  </si>
  <si>
    <t>James Hsueh-Yi Lan</t>
  </si>
  <si>
    <t>Genome Canada Transplant Consortium</t>
  </si>
  <si>
    <t>https://grad.pathology.ubc.ca/james-lan/</t>
  </si>
  <si>
    <t>Pathology and Lab Medicine</t>
  </si>
  <si>
    <t>Senior Scientist</t>
  </si>
  <si>
    <t>Research Excellence Cluster for Precision Medicine in Transplantation</t>
  </si>
  <si>
    <t>Transplant Nephrology</t>
  </si>
  <si>
    <t>Vancouver General Hospital</t>
  </si>
  <si>
    <t>HLA Immunology Laboratory</t>
  </si>
  <si>
    <t>Clinical Consultant</t>
  </si>
  <si>
    <t>Vancouver Immunology Laboratory</t>
  </si>
  <si>
    <t>https://www.vchri.ca/researchers/james-lan</t>
  </si>
  <si>
    <t>Chief Nephrology Fellow</t>
  </si>
  <si>
    <t>Mandy L Ford</t>
  </si>
  <si>
    <t>Transplantation, Surgery</t>
  </si>
  <si>
    <t>Sep-2019</t>
  </si>
  <si>
    <t>https://winshipcancer.emory.edu/profiles/ford-mandy.php</t>
  </si>
  <si>
    <t>Emory Transplant Center</t>
  </si>
  <si>
    <t>Scientific Director</t>
  </si>
  <si>
    <t>https://www.emoryhealthcare.org/centers-programs/transplant-center/research/faculty</t>
  </si>
  <si>
    <t>Surgery</t>
  </si>
  <si>
    <t>https://journals.lww.com/co-transplantation/fulltext/2017/02000/editorial_introductions.1.aspx</t>
  </si>
  <si>
    <t>Immunology and Molecular Pathogenesis</t>
  </si>
  <si>
    <t>Emory University</t>
  </si>
  <si>
    <t>https://biomed.emory.edu/PROGRAM_SITES/IMP/about-us/faculty-detail/mandy-ford-phd</t>
  </si>
  <si>
    <t>Admissions, Immunology and Molecular Pathogenesis Graduate Program</t>
  </si>
  <si>
    <t>Laney Graduate School - Emory University</t>
  </si>
  <si>
    <t>Advanced Research Training in Transplantation Science</t>
  </si>
  <si>
    <t>Program Director</t>
  </si>
  <si>
    <t>https://med.emory.edu/education/postdoctoral-training/training-programs.html</t>
  </si>
  <si>
    <t>Faculty Mentor</t>
  </si>
  <si>
    <t>https://med.emory.edu/departments/surgery/education/general-surgery-residency/resident-research-sabbatials/current-sabbatical-mentors.html</t>
  </si>
  <si>
    <t>Cancer Immunology Research Program</t>
  </si>
  <si>
    <t>Winship Cancer Institute of Emory University</t>
  </si>
  <si>
    <t>Cellular Mechanisms of T Cell Responses in Transplantation And Immunosuppression</t>
  </si>
  <si>
    <t>Emory Research Team</t>
  </si>
  <si>
    <t>Nov-2021</t>
  </si>
  <si>
    <t>Maurizio Miano</t>
  </si>
  <si>
    <t>Dec-2001</t>
  </si>
  <si>
    <t>UOSD Clinical and Laboratory Hematology</t>
  </si>
  <si>
    <t>Giannina Gaslini Institute</t>
  </si>
  <si>
    <t>https://www.gaslini.org/wp-content/uploads/2013/11/miano_12563_420.pdf</t>
  </si>
  <si>
    <t>Hematology Unit</t>
  </si>
  <si>
    <t>https://loop.frontiersin.org/people/882979/overview</t>
  </si>
  <si>
    <t>Visiting Observer</t>
  </si>
  <si>
    <t>Apr-2014</t>
  </si>
  <si>
    <t>Feb-2015</t>
  </si>
  <si>
    <t>Paul Bastard</t>
  </si>
  <si>
    <t>Human Genetics of Infectious Diseases (HGID) Laboratory</t>
  </si>
  <si>
    <t>Theme Leader</t>
  </si>
  <si>
    <t>https://www.hgid.org/people/</t>
  </si>
  <si>
    <t>Research Assistant</t>
  </si>
  <si>
    <t>https://loop.frontiersin.org/people/1054235/bio</t>
  </si>
  <si>
    <t>Laboratory of Human Genetics of Infectious Diseases</t>
  </si>
  <si>
    <t>https://pubmed.ncbi.nlm.nih.gov/38698239/</t>
  </si>
  <si>
    <t>Pediatric Hematology-Immunology and Rheumatology Unit</t>
  </si>
  <si>
    <t>St. Giles Laboratory of Human Genetics of Infectious Diseases</t>
  </si>
  <si>
    <t>Talal Imad Mousallem</t>
  </si>
  <si>
    <t>https://scholars.duke.edu/person/talal.mousallem</t>
  </si>
  <si>
    <t>Duke Children's Allergy and Immunology Creekstone</t>
  </si>
  <si>
    <t>https://www.dukehealth.org/find-doctors-physicians/talal-i-mousallem-md</t>
  </si>
  <si>
    <t>Duke Children's Health Center Allergy and Immunology Clinic</t>
  </si>
  <si>
    <t>https://www.dukehealth.org/pediatric-treatments/pediatric-allergy-and-immunology/primary-immunodeficiency-diseases?query=pediatrics&amp;docsShowing=10&amp;showMiniFAD=1&amp;scrollPos=468</t>
  </si>
  <si>
    <t>Instructor</t>
  </si>
  <si>
    <t>Adjunct Assistant Professor</t>
  </si>
  <si>
    <t>Wake Forest University School of Medicine</t>
  </si>
  <si>
    <t>Adjunct Associate Professor</t>
  </si>
  <si>
    <t>Luke Allen Wall</t>
  </si>
  <si>
    <t>Allergy</t>
  </si>
  <si>
    <t>Children's Hospital Pediatrics, Specialty Care &amp; Outpatient Therapy - Covington</t>
  </si>
  <si>
    <t>https://providers.manningchildrens.org/specialty/Allergy%20and%20Immunology/near/Baton%20Rouge%2C%20LA?page=1</t>
  </si>
  <si>
    <t>Children's Hospital Specialty Care - Baton Rouge</t>
  </si>
  <si>
    <t>https://www.lcmchealth.org/our-locations/childrens-hospital-specialty-care-baton-rouge/</t>
  </si>
  <si>
    <t>Pediatrics, Allergy and Immunology</t>
  </si>
  <si>
    <t>Allergy Immunology</t>
  </si>
  <si>
    <t>Manning Family Children's Pediatrics - Houma</t>
  </si>
  <si>
    <t>North Oaks Health System</t>
  </si>
  <si>
    <t>https://www.northoaks.org/find-a-provider/luke-wall-md/</t>
  </si>
  <si>
    <t>Juanita Valdes-Camacho</t>
  </si>
  <si>
    <t>Louisiana State University Shreveport</t>
  </si>
  <si>
    <t>Oct-2021</t>
  </si>
  <si>
    <t>https://www.linkedin.com/in/juanita-valdes-camacho-621744196/</t>
  </si>
  <si>
    <t>Allergy and Immunology Fellowship</t>
  </si>
  <si>
    <t>Associate Program Director</t>
  </si>
  <si>
    <t>https://www.ochsnerlsuhs.org/doctors/juanita-valdes-camacho</t>
  </si>
  <si>
    <t>Stanford University</t>
  </si>
  <si>
    <t>Jul-2019</t>
  </si>
  <si>
    <t>Morgane A Cheminant</t>
  </si>
  <si>
    <t>Adult Hematology</t>
  </si>
  <si>
    <t>1-Sep-2020</t>
  </si>
  <si>
    <t>https://orcid.org/0000-0002-2070-9581</t>
  </si>
  <si>
    <t>University of Paris</t>
  </si>
  <si>
    <t>Associate Researcher</t>
  </si>
  <si>
    <t>Hematology Blood Disease Option</t>
  </si>
  <si>
    <t>Adult Nephrology-Kidney Transplantation</t>
  </si>
  <si>
    <t>https://www.aphp.fr/offre-de-soin/medecin/3208494/061/38</t>
  </si>
  <si>
    <t>Jérémie Rosain</t>
  </si>
  <si>
    <t>Paris City University</t>
  </si>
  <si>
    <t>https://www.linkedin.com/in/j%C3%A9r%C3%A9mie-rosain-79137077/</t>
  </si>
  <si>
    <t>Center for the Study of Immune Deficiencies (CEDI)</t>
  </si>
  <si>
    <t>Staff</t>
  </si>
  <si>
    <t>Nov-2016</t>
  </si>
  <si>
    <t>Oct-2018</t>
  </si>
  <si>
    <t>https://www.hopital.fr/annuaire-service/centre-d-etude-des-deficits-immunitaires-ap-hp-hopital-necker-enfants-malades-paris,39712</t>
  </si>
  <si>
    <t>Medical Biology</t>
  </si>
  <si>
    <t>Assistance Publique – Hôpitaux de Paris (AP-HP)</t>
  </si>
  <si>
    <t>Marion Malphettes Dombret</t>
  </si>
  <si>
    <t>Lymphocyte Development and Lymphoid Disorders</t>
  </si>
  <si>
    <t>Human Immunology, Pathophysiology, Immunotherapy (HIPI)</t>
  </si>
  <si>
    <t>https://hipi-lab-saint-louis.fr/research-teams/lymphocyte-development-and-lymphoid-disorders/team/</t>
  </si>
  <si>
    <t>Clinical Immunopathology</t>
  </si>
  <si>
    <t>https://www.aphp.fr/offre-de-soin/medecin/546096/076/95</t>
  </si>
  <si>
    <t>Kazuyoshi Ishigaki</t>
  </si>
  <si>
    <t>Microbiology and Immunology</t>
  </si>
  <si>
    <t>https://immunogenetics.med.keio.ac.jp/career/</t>
  </si>
  <si>
    <t>Laboratory for human immunogenetics</t>
  </si>
  <si>
    <t>RIKEN Center for Integrative Medical Sciences</t>
  </si>
  <si>
    <t>Team Lead</t>
  </si>
  <si>
    <t>1-Apr-2021</t>
  </si>
  <si>
    <t>https://www.ims.riken.jp/labo/80/cv.html</t>
  </si>
  <si>
    <t>25-Jun-2018</t>
  </si>
  <si>
    <t>https://orcid.org/0000-0003-2881-0657</t>
  </si>
  <si>
    <t>Laboratory for Human Immunogenetics</t>
  </si>
  <si>
    <t>Broad Institute</t>
  </si>
  <si>
    <t>Harvard Medical School</t>
  </si>
  <si>
    <t>https://researchmap.jp/kishigaki?lang=en</t>
  </si>
  <si>
    <t>The Raychaudhuri Lab</t>
  </si>
  <si>
    <t>Laboratory for Statistical Analysis</t>
  </si>
  <si>
    <t>1-Apr-2016</t>
  </si>
  <si>
    <t>20-Jun-2018</t>
  </si>
  <si>
    <t>Allergy and Rheumatology</t>
  </si>
  <si>
    <t>The University of Tokyo Hospital</t>
  </si>
  <si>
    <t>Medical Doctor</t>
  </si>
  <si>
    <t>1-Apr-2010</t>
  </si>
  <si>
    <t>31-Mar-2016</t>
  </si>
  <si>
    <t>Laboratory for Autoimmune Diseases</t>
  </si>
  <si>
    <t>Tokyo Metropolitan Cancer and Infectious Diseases Center Komagome Hospital</t>
  </si>
  <si>
    <t>Senior Resident</t>
  </si>
  <si>
    <t>National Health Insurance Asahi Central Hospital</t>
  </si>
  <si>
    <t>Training Doctor</t>
  </si>
  <si>
    <t>Peter William Kelleher</t>
  </si>
  <si>
    <t>HIV and Sexual Directorate</t>
  </si>
  <si>
    <t>Chelsea and Westminster Hospital NHS Foundation Trust</t>
  </si>
  <si>
    <t>https://profiles.imperial.ac.uk/p.kelleher/about</t>
  </si>
  <si>
    <t>Immunology, Respiratory Immunology</t>
  </si>
  <si>
    <t>Guy's and St Thomas' NHS Foundation Trust</t>
  </si>
  <si>
    <t>https://www.rbht.nhs.uk/our-services/lung/respiratory-immunology-clinic</t>
  </si>
  <si>
    <t>Infection and Immunity</t>
  </si>
  <si>
    <t>Imperial College Healthcare NHS Trust</t>
  </si>
  <si>
    <t>Primary Immune Deficiencies and Hiv-1 Infection and The Direction of Diagnostic Immunology Laboratories</t>
  </si>
  <si>
    <t>Centre for Immunology and Vaccinology, Department of Medicine</t>
  </si>
  <si>
    <t>Reader</t>
  </si>
  <si>
    <t>https://www.imperial.nhs.uk/consultant-directory/peter-kelleher</t>
  </si>
  <si>
    <t>North West London Pathology</t>
  </si>
  <si>
    <t>Clinical Lead</t>
  </si>
  <si>
    <t>https://www.nwlpathology.nhs.uk/our-team-2/</t>
  </si>
  <si>
    <t>Royal Brompton and Harefield Hospitals</t>
  </si>
  <si>
    <t>https://loop.frontiersin.org/people/609458/overview</t>
  </si>
  <si>
    <t>Senior Lecturer</t>
  </si>
  <si>
    <t>https://www.rbht.nhs.uk/our-services/lung/respiratory-infection-and-immunity</t>
  </si>
  <si>
    <t>Taku Kobayashi</t>
  </si>
  <si>
    <t>Center for Advanced Treatment of Inflammatory Bowel Disease</t>
  </si>
  <si>
    <t>Kitasato University Kitasato Institute Hospital</t>
  </si>
  <si>
    <t>Apr-2022</t>
  </si>
  <si>
    <t>https://www.linkedin.com/in/taku-kobayashi-6a42623a/</t>
  </si>
  <si>
    <t>Gastroenterology</t>
  </si>
  <si>
    <t>https://medicalnote.jp/doctors/220511-001-TK</t>
  </si>
  <si>
    <t>Apr-2013</t>
  </si>
  <si>
    <t>Mar-2022</t>
  </si>
  <si>
    <t>Chief Physician</t>
  </si>
  <si>
    <t>Jul-2012</t>
  </si>
  <si>
    <t>The University of North Carolina at Chapel Hill</t>
  </si>
  <si>
    <t>Post-Doctoral Research Associate</t>
  </si>
  <si>
    <t>May-2004</t>
  </si>
  <si>
    <t>Keio University</t>
  </si>
  <si>
    <t>https://aocc2022.jp/assets/dl/speakers/taku_kobayashi.pdf</t>
  </si>
  <si>
    <t>Veronica Paola Celis-Passini</t>
  </si>
  <si>
    <t>Hematology-Oncology</t>
  </si>
  <si>
    <t>Sant Joan de Déu Research Institute</t>
  </si>
  <si>
    <t>https://www.irsjd.org/en/people/staff/343/</t>
  </si>
  <si>
    <t>Vascular Malformations Group</t>
  </si>
  <si>
    <t>Saint John of God Barcelona Hospital (SJDBH)</t>
  </si>
  <si>
    <t>https://clinicsoncall.com/en/doctors/dr-veronica-paola-celis-passini/</t>
  </si>
  <si>
    <t>Hiromichi Iwasaki</t>
  </si>
  <si>
    <t>Infection Control, Medical Environment Control Center, Medical Sciences</t>
  </si>
  <si>
    <t>University of Fukui School of Medical Sciences</t>
  </si>
  <si>
    <t>Faculty Member</t>
  </si>
  <si>
    <t>https://www.med.u-fukui.ac.jp/NAIKA1/class/staff/</t>
  </si>
  <si>
    <t>https://291cyuou-k.jp/course/%E3%83%95%E3%82%A7%E3%83%8B%E3%83%83%E3%82%AF%E3%82%B9%E5%AD%A6%E7%B4%9A/</t>
  </si>
  <si>
    <t>https://nrid.nii.ac.jp/ja/nrid/1000010242588/</t>
  </si>
  <si>
    <t>Infection Control and Prevention, Infectious Diseases and Connective Tissue Diseases</t>
  </si>
  <si>
    <t>Dec-2011</t>
  </si>
  <si>
    <t>Infection Control</t>
  </si>
  <si>
    <t>Oct-2004</t>
  </si>
  <si>
    <t>https://www.naikaondemand.jp/annualmeeting/detail/?seq=950</t>
  </si>
  <si>
    <t>Apr-2004</t>
  </si>
  <si>
    <t>Blood Transfusion</t>
  </si>
  <si>
    <t>The University of Texas MD Anderson Cancer Center</t>
  </si>
  <si>
    <t>Aug-1994</t>
  </si>
  <si>
    <t>Jul-1992</t>
  </si>
  <si>
    <t>Kelsey David Joel Jones</t>
  </si>
  <si>
    <t>https://www.synbiobeta.com/read/chain-biotech-and-the-university-of-oxford-collaborate-to-tackle-oral-vaccine-inequality</t>
  </si>
  <si>
    <t>Kennedy Institute of Rheumatology</t>
  </si>
  <si>
    <t>Ricardo Jorge Paixão José</t>
  </si>
  <si>
    <t>Guy's and St Thomas' Specialist Care</t>
  </si>
  <si>
    <t>May-2021</t>
  </si>
  <si>
    <t>https://www.linkedin.com/in/ricardo-jose-respiratory-consultant/</t>
  </si>
  <si>
    <t>Royal Brompton and Harefield hospitals</t>
  </si>
  <si>
    <t>University College London</t>
  </si>
  <si>
    <t>Honorary Associate Professor</t>
  </si>
  <si>
    <t>May-2019</t>
  </si>
  <si>
    <t>London Chest Specialist</t>
  </si>
  <si>
    <t>https://londonchestspecialist.co.uk/about-ricardo-jose/</t>
  </si>
  <si>
    <t>The London Clinic</t>
  </si>
  <si>
    <t>https://www.finder.bupa.co.uk/Consultant/view/269805/dr_ricardo_jose</t>
  </si>
  <si>
    <t>Respiratory Infection</t>
  </si>
  <si>
    <t>University College London Hospitals NHS Foundation Trust</t>
  </si>
  <si>
    <t>https://www.rbhh-education.co.uk/instructor/dr-ricardo-jose/</t>
  </si>
  <si>
    <t>Homerton Healthcare NHS Foundation Trust</t>
  </si>
  <si>
    <t>Locum consultant</t>
  </si>
  <si>
    <t>Feb-2019</t>
  </si>
  <si>
    <t>May-2020</t>
  </si>
  <si>
    <t>Respiratory Medicine and General Internal Medicine</t>
  </si>
  <si>
    <t>Honorary Locum Consultant</t>
  </si>
  <si>
    <t>MBPhD Programme</t>
  </si>
  <si>
    <t>Clinical lead</t>
  </si>
  <si>
    <t>Feb-2018</t>
  </si>
  <si>
    <t>Pastest</t>
  </si>
  <si>
    <t>Clinical lecturer</t>
  </si>
  <si>
    <t>Aug-2012</t>
  </si>
  <si>
    <t>Honorary Clinical Lecturer</t>
  </si>
  <si>
    <t>Apr-2019</t>
  </si>
  <si>
    <t>Clinical Lecturer</t>
  </si>
  <si>
    <t>Dec-2018</t>
  </si>
  <si>
    <t>Translational Medicine (Respiratory Medicine)</t>
  </si>
  <si>
    <t>NIHR Academic Clinical Lecturer</t>
  </si>
  <si>
    <t>Apr-2016</t>
  </si>
  <si>
    <t>Oct-2017</t>
  </si>
  <si>
    <t>Sep-2018</t>
  </si>
  <si>
    <t>Honorary Clinical Fellow</t>
  </si>
  <si>
    <t>Oct-2016</t>
  </si>
  <si>
    <t>North Middlesex University Hospital NHS Trust</t>
  </si>
  <si>
    <t>Honorary Specialty Registrar</t>
  </si>
  <si>
    <t>Specialty Registrar</t>
  </si>
  <si>
    <t>Wellcome Trust Clinical Research Fellow</t>
  </si>
  <si>
    <t>Respiratory and General Internal Medicine</t>
  </si>
  <si>
    <t>Honorary Clinical Research Fellow</t>
  </si>
  <si>
    <t>Respiratory Medicine, London Chest Hospital</t>
  </si>
  <si>
    <t>Barts Health NHS Trust</t>
  </si>
  <si>
    <t>NIHR Academic Clinical Fellow</t>
  </si>
  <si>
    <t>Apr-2011</t>
  </si>
  <si>
    <t>Respiratory and General Medicine</t>
  </si>
  <si>
    <t>Royal Free London NHS Foundation Trust</t>
  </si>
  <si>
    <t>Oct-2009</t>
  </si>
  <si>
    <t>Aug-2010</t>
  </si>
  <si>
    <t>Francisco Javier Martín de Carpi</t>
  </si>
  <si>
    <t>Gastroenterology, Hepatology and Nutrition</t>
  </si>
  <si>
    <t>Pediatric Inflammatory Bowel Disease Unit</t>
  </si>
  <si>
    <t>Medicine and Surgery</t>
  </si>
  <si>
    <t>University of Zaragoza</t>
  </si>
  <si>
    <t>University of Barcelona</t>
  </si>
  <si>
    <t>https://airomedical.com/doctors/dr-javier-martin-de-carpi#focus</t>
  </si>
  <si>
    <t>Surgeon</t>
  </si>
  <si>
    <t>https://clinicsoncall.com/en/doctors/dr-javier-martin-de-carpi/</t>
  </si>
  <si>
    <t>Pediatric Gastroenterology, Hepatology and Dietology</t>
  </si>
  <si>
    <t>Sant Joan de Deu Hospital</t>
  </si>
  <si>
    <t>María-Eva Mingot-Castellano</t>
  </si>
  <si>
    <t>1-Oct-2024</t>
  </si>
  <si>
    <t>https://investigacion.us.es/sisius/sis_showpub.php?idpers=42200</t>
  </si>
  <si>
    <t>Blood and Tissue Bank (Hematology)</t>
  </si>
  <si>
    <t>Virgen del Rocío University Hospital</t>
  </si>
  <si>
    <t>4-Jul-2019</t>
  </si>
  <si>
    <t>https://orcid.org/0000-0001-9083-855X</t>
  </si>
  <si>
    <t>Clinical Department and Adult Hemostasis Laboratory</t>
  </si>
  <si>
    <t>Regional University Hospital of Malaga</t>
  </si>
  <si>
    <t>https://rfve.es/sobre-nosotros/comision-cientifica-rfve/dra-maria-eva-mingot-castellano/</t>
  </si>
  <si>
    <t>University of Malaga</t>
  </si>
  <si>
    <t>Eva Polverino</t>
  </si>
  <si>
    <t>Cystic Fibrosis and Bronchiectasis Unit, Respiratory Disease</t>
  </si>
  <si>
    <t>Senior Research Investigator</t>
  </si>
  <si>
    <t>Jan-2017</t>
  </si>
  <si>
    <t>https://www.linkedin.com/in/eva-polverino-21039956/</t>
  </si>
  <si>
    <t>Italian Medical Center Barcelona</t>
  </si>
  <si>
    <t>Chief Executive Officer</t>
  </si>
  <si>
    <t>Research Unit, Respiratory Infections</t>
  </si>
  <si>
    <t>https://www.ersnet.org/events/bronchiectasis-update/</t>
  </si>
  <si>
    <t>Clinical Foundation for Biomedical Research (FCRB)</t>
  </si>
  <si>
    <t>Post-Doctoral Investigator</t>
  </si>
  <si>
    <t>Apr-2007</t>
  </si>
  <si>
    <t>https://tsanzsrs2019.com/program/speakers/eva-polverino.html</t>
  </si>
  <si>
    <t>Respiratory Infections</t>
  </si>
  <si>
    <t>Barcelona Clinical Hospital</t>
  </si>
  <si>
    <t>IRCCS Lumezzane</t>
  </si>
  <si>
    <t>Stefan Achim Unger</t>
  </si>
  <si>
    <t>Child Life and Health</t>
  </si>
  <si>
    <t>The University of Edinburgh</t>
  </si>
  <si>
    <t>Senior Clinical Lecturer</t>
  </si>
  <si>
    <t>1-Jan-2019</t>
  </si>
  <si>
    <t>https://orcid.org/0000-0001-7089-5063</t>
  </si>
  <si>
    <t>Pediatric Respiratory</t>
  </si>
  <si>
    <t>1-Aug-2017</t>
  </si>
  <si>
    <t>Pediatric Respiratory and Sleep Medicine</t>
  </si>
  <si>
    <t>Royal Hospital for Children &amp; Young People</t>
  </si>
  <si>
    <t>https://respiratory-therapy.com/public-health/pediatrics/pediatric-care/medical-clowns-help-children-pneumonia-recover-faster/</t>
  </si>
  <si>
    <t>The South-East Scotland Cystic Fibrosis (CF) Team</t>
  </si>
  <si>
    <t>NHS Lothian</t>
  </si>
  <si>
    <t>https://children.nhslothian.scot/departments_services/cystic-fibrosis/</t>
  </si>
  <si>
    <t>https://parrot-trial.org.uk/blog/location/nhs-lothian/</t>
  </si>
  <si>
    <t>NHS Research Scotland</t>
  </si>
  <si>
    <t>NRS Research Fellow</t>
  </si>
  <si>
    <t>1-Apr-2018</t>
  </si>
  <si>
    <t>31-Mar-2021</t>
  </si>
  <si>
    <t>Pediatric Respiratory Medicine</t>
  </si>
  <si>
    <t>2-Aug-2017</t>
  </si>
  <si>
    <t>2-Feb-2018</t>
  </si>
  <si>
    <t>https://www.research.ed.ac.uk/en/persons/stefan-unger</t>
  </si>
  <si>
    <t>Paediatric Respiratory Registrar</t>
  </si>
  <si>
    <t>2-Feb-2014</t>
  </si>
  <si>
    <t>Hideho Wada</t>
  </si>
  <si>
    <t>Hematology and Transfusion Medicine</t>
  </si>
  <si>
    <t>https://medicalnote.jp/doctors/151005-000003-HYALGJ#:~:text=%E5%B7%9D%E5%B4%8E%E5%8C%BB%E7%A7%91%E5%A4%A7%E5%AD%A6%E5%8C%BB%E5%AD%A6%E9%83%A8%E5%8C%BB%E5%AD%A6,%E5%8A%9B%E3%82%92%E6%B3%A8%E3%81%84%E3%81%A7%E3%81%84%E3%82%8B%E3%80%82</t>
  </si>
  <si>
    <t>https://researchmap.jp/read0035639</t>
  </si>
  <si>
    <t>Medical Education and Clinical Education</t>
  </si>
  <si>
    <t>President Assistant</t>
  </si>
  <si>
    <t>https://nrid.nii.ac.jp/ja/nrid/1000070191830/</t>
  </si>
  <si>
    <t>Apr-2002</t>
  </si>
  <si>
    <t>Sep-2007</t>
  </si>
  <si>
    <t>Apr-1994</t>
  </si>
  <si>
    <t>Mar-2002</t>
  </si>
  <si>
    <t>Vice Chief</t>
  </si>
  <si>
    <t>Clinical Assistant Professor</t>
  </si>
  <si>
    <t>Apr-1991</t>
  </si>
  <si>
    <t>Mar-1993</t>
  </si>
  <si>
    <t>Apr-1986</t>
  </si>
  <si>
    <t>Mar-1988</t>
  </si>
  <si>
    <t>May-1984</t>
  </si>
  <si>
    <t>Mar-1986</t>
  </si>
  <si>
    <t>3. EDUCATION_BACKGROUND</t>
  </si>
  <si>
    <t>Education_Type</t>
  </si>
  <si>
    <t>Certification</t>
  </si>
  <si>
    <t>Doctorate</t>
  </si>
  <si>
    <t>University of Bari</t>
  </si>
  <si>
    <t>Master</t>
  </si>
  <si>
    <t>University of Rome</t>
  </si>
  <si>
    <t>1978</t>
  </si>
  <si>
    <t>MBA</t>
  </si>
  <si>
    <t>Economics and Business Management</t>
  </si>
  <si>
    <t>MBA USP Esalq</t>
  </si>
  <si>
    <t>Aug-2020</t>
  </si>
  <si>
    <t>Jul-2022</t>
  </si>
  <si>
    <t>https://www.linkedin.com/in/dr-antonio-condino-neto-76822622/details/education/</t>
  </si>
  <si>
    <t>Fellowship</t>
  </si>
  <si>
    <t>FCIS</t>
  </si>
  <si>
    <t>Clinical Immunology Society</t>
  </si>
  <si>
    <t>https://clinimmsoc.org/CIS/Resources/Fellows-of-the-CIS-.htm</t>
  </si>
  <si>
    <t>Post-Doctoral Fellowship</t>
  </si>
  <si>
    <t>Molecular Medicine</t>
  </si>
  <si>
    <t>UMass Chan Medical School</t>
  </si>
  <si>
    <t>Pharmacology</t>
  </si>
  <si>
    <t>Universidade Estadual de Campinas  (Unicamp)</t>
  </si>
  <si>
    <t>Internship</t>
  </si>
  <si>
    <t>State University of Campinas</t>
  </si>
  <si>
    <t>Residency</t>
  </si>
  <si>
    <t>Bachelor</t>
  </si>
  <si>
    <t>1979</t>
  </si>
  <si>
    <t>Habilitation</t>
  </si>
  <si>
    <t>Medical Applied Technology</t>
  </si>
  <si>
    <t>University of Rome La Sapienza</t>
  </si>
  <si>
    <t>General Pathology</t>
  </si>
  <si>
    <t>https://www.escavador.com/sobre/1725071/anete-sevciovic-grumach</t>
  </si>
  <si>
    <t>Training</t>
  </si>
  <si>
    <t>Basic Immunology, Clinical Emergencies</t>
  </si>
  <si>
    <t>University Extension</t>
  </si>
  <si>
    <t>Heidelberg University</t>
  </si>
  <si>
    <t>Pathology</t>
  </si>
  <si>
    <t>1974</t>
  </si>
  <si>
    <t>https://www.sciencedirect.com/science/article/pii/S0006497118652279</t>
  </si>
  <si>
    <t>https://lasid.org/courses/lasid-meeting-2023-on-line/</t>
  </si>
  <si>
    <t>PG</t>
  </si>
  <si>
    <t>University of Washington</t>
  </si>
  <si>
    <t>Food Allergy</t>
  </si>
  <si>
    <t>Brazilian Association of Allergy and Immunology</t>
  </si>
  <si>
    <t>Applied Immunology and Parasitology</t>
  </si>
  <si>
    <t>Primary Immunodeficiency Diseases</t>
  </si>
  <si>
    <t>Allergy and Immunopathology</t>
  </si>
  <si>
    <t>Hospital Foundation of the Federal District (FHDF)</t>
  </si>
  <si>
    <t>Medical Immunology</t>
  </si>
  <si>
    <t>University of Brasilia</t>
  </si>
  <si>
    <t>MBBS</t>
  </si>
  <si>
    <t>Mar-2015</t>
  </si>
  <si>
    <t>https://www.linkedin.com/in/francesco-cinetto-2ba33a6b/details/education/</t>
  </si>
  <si>
    <t>Arterial Hypertension and Vascular Biology</t>
  </si>
  <si>
    <t>Oct-2001</t>
  </si>
  <si>
    <t>Science and Health Education, Medical Education</t>
  </si>
  <si>
    <t>MSc</t>
  </si>
  <si>
    <t>Pediatrics | Allergy and Clinical Immunology</t>
  </si>
  <si>
    <t>Martagão Gesteira Institute of Pediatrics and Childcare (IPPMG)</t>
  </si>
  <si>
    <t>Hospital Ricardo Gutierrez</t>
  </si>
  <si>
    <t>Diploma</t>
  </si>
  <si>
    <t>University Sciences Economic and Social</t>
  </si>
  <si>
    <t>Children's Hospital "Sister Maria Ludovica"</t>
  </si>
  <si>
    <t>Queen University London</t>
  </si>
  <si>
    <t>https://iifp.conicet.gov.ar/guillermo-docena/</t>
  </si>
  <si>
    <t>https://www.linkedin.com/in/guillermo-docena-0a9b5438/</t>
  </si>
  <si>
    <t>Biochemistry and Immunology</t>
  </si>
  <si>
    <t>https://www.linkedin.com/in/walderez-dutra-05397210/details/education/</t>
  </si>
  <si>
    <t>BS</t>
  </si>
  <si>
    <t>Biology</t>
  </si>
  <si>
    <t>Roberta Anido de Peña</t>
  </si>
  <si>
    <t>Lange Ley Institute</t>
  </si>
  <si>
    <t>https://www.linkedin.com/in/roberta-anido-de-pena-96382536/</t>
  </si>
  <si>
    <t>https://ipopi.glueup.com/event/xviii-ipopi-global-patients-meeting-104373/speakers.html#</t>
  </si>
  <si>
    <t>Ricardo Gutiérrez Children's Hospital</t>
  </si>
  <si>
    <t>2-Jul-2009</t>
  </si>
  <si>
    <t>31-May-2012</t>
  </si>
  <si>
    <t>UBA School of Medicine</t>
  </si>
  <si>
    <t>https://iuis.org/committees/cic/cic-members/</t>
  </si>
  <si>
    <t>Inborn Errors of Immunity</t>
  </si>
  <si>
    <t>Infectious Diseases</t>
  </si>
  <si>
    <t>University of Manitoba</t>
  </si>
  <si>
    <t>McGill University</t>
  </si>
  <si>
    <t>FACP</t>
  </si>
  <si>
    <t>American College of Physicians</t>
  </si>
  <si>
    <t>FRCPC</t>
  </si>
  <si>
    <t>Royal College of Physicians of Canada</t>
  </si>
  <si>
    <t>Hospital das Clínicas of the Faculty of Medicine of the University of São Paulo</t>
  </si>
  <si>
    <t>Faculty of Medical Sciences of the Santa Casa of São Paulo</t>
  </si>
  <si>
    <t>Graduate School of Medicine and Faculty of Medicine, Osaka University</t>
  </si>
  <si>
    <t>https://jglobal.jst.go.jp/en/detail/?JGLOBAL_ID=200901095272865140&amp;t=1</t>
  </si>
  <si>
    <t>Utrecht University</t>
  </si>
  <si>
    <t>Jan-2005</t>
  </si>
  <si>
    <t>Dec-2007</t>
  </si>
  <si>
    <t>https://www.linkedin.com/in/helen-leavis-941431167/details/education/</t>
  </si>
  <si>
    <t>Paris Diderot University</t>
  </si>
  <si>
    <t>Postgraduate Diploma</t>
  </si>
  <si>
    <t>Pasteur institute</t>
  </si>
  <si>
    <t>https://cartday.org/wp-content/uploads/2023/01/CV-OB-2023.pdf</t>
  </si>
  <si>
    <t>Clinical Research Training Program (CRTP)</t>
  </si>
  <si>
    <t>National Institutes of Health</t>
  </si>
  <si>
    <t>https://www.research.chop.edu/people/scott-w-canna</t>
  </si>
  <si>
    <t>National Institute of Arthritis and Musculoskeletal and Skin Diseases</t>
  </si>
  <si>
    <t>Board Certified</t>
  </si>
  <si>
    <t>American Board of Pediatrics</t>
  </si>
  <si>
    <t>University of Colorado</t>
  </si>
  <si>
    <t>American College of Rheumatology</t>
  </si>
  <si>
    <t>https://www.doximity.com/pub/scott-canna-md</t>
  </si>
  <si>
    <t>University of Pennsylvania</t>
  </si>
  <si>
    <t>George Washington University School of Medicine</t>
  </si>
  <si>
    <t>https://irp.nih.gov/pi/pamela-guerrerio</t>
  </si>
  <si>
    <t>University of Iowa</t>
  </si>
  <si>
    <t>DPhil</t>
  </si>
  <si>
    <t>Molecular Biology</t>
  </si>
  <si>
    <t>University of Zurich</t>
  </si>
  <si>
    <t>Preclinical and Clinical Medical  Education</t>
  </si>
  <si>
    <t>Pediatric Hematology-Oncology</t>
  </si>
  <si>
    <t>Hematology and Oncology</t>
  </si>
  <si>
    <t>Vanderbilt University</t>
  </si>
  <si>
    <t>https://www.doximity.com/pub/blachy-davila-saldana-md</t>
  </si>
  <si>
    <t>Clinical Immunodeficiency</t>
  </si>
  <si>
    <t>1-Jul-2014</t>
  </si>
  <si>
    <t>31-Aug-2015</t>
  </si>
  <si>
    <t>Oregon Health &amp; Science University</t>
  </si>
  <si>
    <t>1-Jul-2011</t>
  </si>
  <si>
    <t>30-Jun-2014</t>
  </si>
  <si>
    <t>Internal Medicine and Pediatrics</t>
  </si>
  <si>
    <t>Rush University Medical Center</t>
  </si>
  <si>
    <t>1-Jul-2007</t>
  </si>
  <si>
    <t>30-Jun-2011</t>
  </si>
  <si>
    <t>Rush University</t>
  </si>
  <si>
    <t>https://omb.oregon.gov/Clients/ORMB/Public/VerificationDetails.aspx?EntityID=1516206</t>
  </si>
  <si>
    <t>University of Puerto Rico</t>
  </si>
  <si>
    <t>1-Aug-2003</t>
  </si>
  <si>
    <t>10-Jun-2007</t>
  </si>
  <si>
    <t>Internal Medicine, Allergy and Clinical Immunology</t>
  </si>
  <si>
    <t>1975</t>
  </si>
  <si>
    <t>1967</t>
  </si>
  <si>
    <t>MPH</t>
  </si>
  <si>
    <t>Biomedical Science</t>
  </si>
  <si>
    <t>Physiology</t>
  </si>
  <si>
    <t>AST Kidney Transplantation</t>
  </si>
  <si>
    <t>15-Aug-2015</t>
  </si>
  <si>
    <t>15-Dec-2015</t>
  </si>
  <si>
    <t>American Board of Histocompatibility &amp; Immunogenetics</t>
  </si>
  <si>
    <t>24-Sep-2015</t>
  </si>
  <si>
    <t>Histocompatibility and Immunogenetics</t>
  </si>
  <si>
    <t>UCLA Immunogenetics Center</t>
  </si>
  <si>
    <t>Aug-2013</t>
  </si>
  <si>
    <t>Jul-2015</t>
  </si>
  <si>
    <t>FRCP</t>
  </si>
  <si>
    <t>Nephrology</t>
  </si>
  <si>
    <t>BSc</t>
  </si>
  <si>
    <t>Queen’s University Kingston</t>
  </si>
  <si>
    <t>University of Georgia</t>
  </si>
  <si>
    <t>Transplant Immunology</t>
  </si>
  <si>
    <t>18-Feb-2008</t>
  </si>
  <si>
    <t>https://www.linkedin.com/in/maurizio-miano-286b35166/details/education/</t>
  </si>
  <si>
    <t>University of Catania</t>
  </si>
  <si>
    <t>https://www.michelsonmedicalresearch.org/news/michelson-science-prize-2022-paul-bastard</t>
  </si>
  <si>
    <t>Rockefeller University</t>
  </si>
  <si>
    <t>Necker Hospital for Sick Children</t>
  </si>
  <si>
    <t>FAAAAI</t>
  </si>
  <si>
    <t>American Academy of Allergy, Asthma, and Immunology</t>
  </si>
  <si>
    <t>https://allergist.aaaai.org/find/detail.php?id=111571</t>
  </si>
  <si>
    <t>Duke University</t>
  </si>
  <si>
    <t>American Board of Allergy and Immunology</t>
  </si>
  <si>
    <t>American University of Beirut</t>
  </si>
  <si>
    <t>https://www.lcmchealth.org/find-a-provider/luke-a-wall-md/</t>
  </si>
  <si>
    <t>FAAP</t>
  </si>
  <si>
    <t>American Academy of Pediatrics</t>
  </si>
  <si>
    <t>https://www.laaap.org/wp-content/uploads/2019/08/LukeWall.pdf</t>
  </si>
  <si>
    <t>Allergy Immunology and Rheumatology</t>
  </si>
  <si>
    <t>University Medical Center New Orleans</t>
  </si>
  <si>
    <t>https://www.castleconnolly.com/top-doctors/luke-a-wall-pediatric-allergy-immunology-128cc036955</t>
  </si>
  <si>
    <t>Louisiana State University Health Sciences Center New Orleans</t>
  </si>
  <si>
    <t>Louisiana State University College of Basic Sciences</t>
  </si>
  <si>
    <t>Epidemiology</t>
  </si>
  <si>
    <t>Rosario University</t>
  </si>
  <si>
    <t>St Joseph's Children's Hospital</t>
  </si>
  <si>
    <t>University of Paris City</t>
  </si>
  <si>
    <t>Royal Free Hospital</t>
  </si>
  <si>
    <t>Reference Center for Hereditary Immune Deficiencies (CEREDIH)</t>
  </si>
  <si>
    <t>University of Paris-Saclay</t>
  </si>
  <si>
    <t>Anatomo-Pathology</t>
  </si>
  <si>
    <t>Hematobiology</t>
  </si>
  <si>
    <t>Intensive Care Unit</t>
  </si>
  <si>
    <t>Onco-Hematology</t>
  </si>
  <si>
    <t>Hematology, Blood Diseases Option</t>
  </si>
  <si>
    <t>Inter University</t>
  </si>
  <si>
    <t>Life and Health Sciences, Immunology</t>
  </si>
  <si>
    <t>First Cycle of Medical Studies</t>
  </si>
  <si>
    <t>Princess Margaret Hospital</t>
  </si>
  <si>
    <t>European Competition Network</t>
  </si>
  <si>
    <t>Institut Imagine</t>
  </si>
  <si>
    <t>Nov-2018</t>
  </si>
  <si>
    <t>Oct-2022</t>
  </si>
  <si>
    <t>PharmD</t>
  </si>
  <si>
    <t>Pharmacy</t>
  </si>
  <si>
    <t>University of Burgundy Europe</t>
  </si>
  <si>
    <t>https://www.aan.com/msa/Public/Events/AbstractDetails/59051</t>
  </si>
  <si>
    <t>University of Tokyo</t>
  </si>
  <si>
    <t>https://immunogenomics.hms.harvard.edu/people/kazuyoshi-ishigaki</t>
  </si>
  <si>
    <t>Japanese Society of Rheumatology</t>
  </si>
  <si>
    <t>Educational Commission for Foreign Medical Graduates</t>
  </si>
  <si>
    <t>Japanese Society of Internal Medicine</t>
  </si>
  <si>
    <t>Antigen Presentation Research Group, Immunology</t>
  </si>
  <si>
    <t>Imperial College Faculty of Medicine</t>
  </si>
  <si>
    <t>https://orcid.org/0000-0002-4392-5527</t>
  </si>
  <si>
    <t>FRCPath</t>
  </si>
  <si>
    <t>Royal College of Pathologists</t>
  </si>
  <si>
    <t>MRCP</t>
  </si>
  <si>
    <t>Royal College of Physicians</t>
  </si>
  <si>
    <t>BA MBBCh BAO</t>
  </si>
  <si>
    <t>University of Dublin</t>
  </si>
  <si>
    <t>Nagoya University School of Medicine</t>
  </si>
  <si>
    <t>KKR Tokai Hospital</t>
  </si>
  <si>
    <t>Pediatric Oncology</t>
  </si>
  <si>
    <t>National Scholarship</t>
  </si>
  <si>
    <t>Pediatric Oncology in Solid Tumors</t>
  </si>
  <si>
    <t>Hospital Garrahan Buenos Aires</t>
  </si>
  <si>
    <t>Juan P. Garrahan National Hospital</t>
  </si>
  <si>
    <t>Prognosis in Neuroblastom</t>
  </si>
  <si>
    <t>Ministry of Health of the Argentine Republic</t>
  </si>
  <si>
    <t>National University of Tucumán</t>
  </si>
  <si>
    <t>Niño Jesús University Children's Hospital</t>
  </si>
  <si>
    <t>Fukui Medical University</t>
  </si>
  <si>
    <t>30-Jun-1992</t>
  </si>
  <si>
    <t>https://www.baps.org.uk/wp-content/uploads/2018/08/BSPGHAN-Annual-Meeting-2019-Programme-08012019.pdf</t>
  </si>
  <si>
    <t>MRCPCH</t>
  </si>
  <si>
    <t>Royal College of Paediatrics and Child Health</t>
  </si>
  <si>
    <t>PGDip</t>
  </si>
  <si>
    <t>FHEA</t>
  </si>
  <si>
    <t>Higher Education Academy UK</t>
  </si>
  <si>
    <t>Respiratory Infection, Inflammation and Immunity</t>
  </si>
  <si>
    <t>PGCert</t>
  </si>
  <si>
    <t>Public Health</t>
  </si>
  <si>
    <t>University of Manchester</t>
  </si>
  <si>
    <t>Royal Colleges of Physicians of the United Kingdom</t>
  </si>
  <si>
    <t>Anesthetics</t>
  </si>
  <si>
    <t>Colleges of Medicine of South Africa</t>
  </si>
  <si>
    <t>MBChB</t>
  </si>
  <si>
    <t>University of Pretoria</t>
  </si>
  <si>
    <t>Pediatric Hepatology</t>
  </si>
  <si>
    <t>La Paz Children's Hospital</t>
  </si>
  <si>
    <t>Pediatric Gastroenterology, Hepatology and Nutrition</t>
  </si>
  <si>
    <t>Miguel Servet Hospital</t>
  </si>
  <si>
    <t>Nutrition and Diet Therapy in Children and Adolescents</t>
  </si>
  <si>
    <t>Pediatric Gastroenterology and Hepatology</t>
  </si>
  <si>
    <t>Hematology and Hemotherapy</t>
  </si>
  <si>
    <t>Reina Sofía University Hospital</t>
  </si>
  <si>
    <t>1-Jun-1996</t>
  </si>
  <si>
    <t>Clinical Unit Management</t>
  </si>
  <si>
    <t>University of Murcia</t>
  </si>
  <si>
    <t>https://www.linkedin.com/in/eva-polverino-21039956/details/education/</t>
  </si>
  <si>
    <t>Respiratory Pathophysiology</t>
  </si>
  <si>
    <t>University of Pisa</t>
  </si>
  <si>
    <t>London School of Hygiene &amp; Tropical Medicine</t>
  </si>
  <si>
    <t>1-Mar-2009</t>
  </si>
  <si>
    <t>1-Mar-2015</t>
  </si>
  <si>
    <t>DTM&amp;H</t>
  </si>
  <si>
    <t>Tropical Medicine and Hygiene</t>
  </si>
  <si>
    <t>1-Oct-2007</t>
  </si>
  <si>
    <t>1-Apr-2008</t>
  </si>
  <si>
    <t>1-Feb-2007</t>
  </si>
  <si>
    <t>1-Mar-2007</t>
  </si>
  <si>
    <t>1-Oct-1995</t>
  </si>
  <si>
    <t>1-Jul-2002</t>
  </si>
  <si>
    <t>1-Oct-1998</t>
  </si>
  <si>
    <t>1-Jul-1999</t>
  </si>
  <si>
    <t>https://www.sciencedirect.com/science/article/pii/S0006497119820347</t>
  </si>
  <si>
    <t>4. AREA_OF_INTEREST</t>
  </si>
  <si>
    <t>Area_of_Interest</t>
  </si>
  <si>
    <t>B Cell Lymphoproliferative Disorders</t>
  </si>
  <si>
    <t>Chronic Obstructive Pulmonary Disease</t>
  </si>
  <si>
    <t>Primary Immunodeficiencies</t>
  </si>
  <si>
    <t>Chronic Granulomatous Disease</t>
  </si>
  <si>
    <t>Hyper-IgM Syndrome</t>
  </si>
  <si>
    <t>Mycobacterial Infections</t>
  </si>
  <si>
    <t>Primary Human Immunodeficiencies</t>
  </si>
  <si>
    <t>Cancer</t>
  </si>
  <si>
    <t>Hereditary Angioedema</t>
  </si>
  <si>
    <t>https://lasid.org/speakers/anete-s-grumach/</t>
  </si>
  <si>
    <t>Severe Combined Immunodeficiency</t>
  </si>
  <si>
    <t>Immunodeficiency</t>
  </si>
  <si>
    <t>https://www.researchgate.net/profile/Liliana-Bezrodnik</t>
  </si>
  <si>
    <t>Allergic Diseases</t>
  </si>
  <si>
    <t>https://www.researchgate.net/profile/Gesmar-Segundo</t>
  </si>
  <si>
    <t>Allergic Rhinitis</t>
  </si>
  <si>
    <t>https://ipopi.org/wp-content/uploads/2023/08/LASID_Dr_Gesmar_Segundo.pdf</t>
  </si>
  <si>
    <t>Autoimmune Diseases</t>
  </si>
  <si>
    <t>https://www.researchgate.net/profile/Francesco-Cinetto-2/2</t>
  </si>
  <si>
    <t>https://www.medifind.com/doctors/lorena-regairaz/522439293</t>
  </si>
  <si>
    <t>https://www.conicet.gov.ar/new_scp/detalle.php?id=20088&amp;datos_academicos=yes&amp;keywords=</t>
  </si>
  <si>
    <t>Intestinal Inflammation</t>
  </si>
  <si>
    <t>Mucosal Immunity</t>
  </si>
  <si>
    <t>Chagas Disease</t>
  </si>
  <si>
    <t>https://www.validate-network.org/people/walderez-dutra</t>
  </si>
  <si>
    <t>Inflammatory Disease</t>
  </si>
  <si>
    <t>Leishmaniasis Disease</t>
  </si>
  <si>
    <t>Parasitic Disease</t>
  </si>
  <si>
    <t>https://ipopi.org/wp-content/uploads/2023/08/LASID_Ms_Roberta_Anido_de_Pena.pdf</t>
  </si>
  <si>
    <t>https://loop.frontiersin.org/people/77166/bio</t>
  </si>
  <si>
    <t>Fungal Infection</t>
  </si>
  <si>
    <t>https://www.mcgill.ca/microimm/donald-cuong-vinh</t>
  </si>
  <si>
    <t>Genetic Diseases</t>
  </si>
  <si>
    <t>Mycoses</t>
  </si>
  <si>
    <t>Myeloid Defects</t>
  </si>
  <si>
    <t>Neutropenia</t>
  </si>
  <si>
    <t>Anaphylaxis</t>
  </si>
  <si>
    <t>https://americashealthfoundation.org/pedro-giavina-bianchi-brazil/</t>
  </si>
  <si>
    <t>Asthma</t>
  </si>
  <si>
    <t>Respiratory Allergy</t>
  </si>
  <si>
    <t>https://nrid.nii.ac.jp/ja/nrid/1000010294125/</t>
  </si>
  <si>
    <t>https://www.umcutrecht.nl/nl/zorgverleners/leavis-h-l</t>
  </si>
  <si>
    <t>https://focisnet.org/spotlights/spotlight-with-olivier-boyer-md-phd/</t>
  </si>
  <si>
    <t>Graft Versus Host Disease</t>
  </si>
  <si>
    <t>Myositis</t>
  </si>
  <si>
    <t>https://www.researchgate.net/profile/Olivier-Boyer</t>
  </si>
  <si>
    <t>Autoinflammation</t>
  </si>
  <si>
    <t>Cytokine Storm Disorders</t>
  </si>
  <si>
    <t>Hemophagocytic Lymphohistiocytosis</t>
  </si>
  <si>
    <t>Immunodysregulatory syndromes</t>
  </si>
  <si>
    <t>Macrophage Activation Syndrome</t>
  </si>
  <si>
    <t>Genetic Disorders</t>
  </si>
  <si>
    <t>Crohn's Disease</t>
  </si>
  <si>
    <t>https://labhoo.com/event_profile.asp?m=4&amp;evid=2297&amp;cclid=179578078</t>
  </si>
  <si>
    <t>Genetic PTEN Defects</t>
  </si>
  <si>
    <t>https://ptenfoundation.org/scientific-advisory-board/holm-uhlig/</t>
  </si>
  <si>
    <t>Monogenic Disorders</t>
  </si>
  <si>
    <t>https://www.ibdbioresource.nihr.ac.uk/index.php/the-paediatric-ibd-bioresource-pibd/meet-the-pibd-team/</t>
  </si>
  <si>
    <t>Rare Genetic Disorder</t>
  </si>
  <si>
    <t>Acute Promyelocytic Leukemia</t>
  </si>
  <si>
    <t>https://profiles.ucsf.edu/christopher.dvorak#toc-id2</t>
  </si>
  <si>
    <t>Blood Disorders</t>
  </si>
  <si>
    <t>Childhood Leukemia</t>
  </si>
  <si>
    <t>Invasive Fungal Infections</t>
  </si>
  <si>
    <t>Juvenile Myelomonocytic Leukemia</t>
  </si>
  <si>
    <t>Myelodysplastic Syndromes</t>
  </si>
  <si>
    <t>Rare Leukemias</t>
  </si>
  <si>
    <t>Thalassemia</t>
  </si>
  <si>
    <t>Immune Deficiency Disorders</t>
  </si>
  <si>
    <t>Immune Regulatory Disorders</t>
  </si>
  <si>
    <t>Non-Malignant Disorders</t>
  </si>
  <si>
    <t>Stem Cell Transplants</t>
  </si>
  <si>
    <t>Immune Dysregulation</t>
  </si>
  <si>
    <t>https://www.eurekaselect.com/journal/14/editorial-board</t>
  </si>
  <si>
    <t>Rare Diseases</t>
  </si>
  <si>
    <t>Adenosine Deaminase Deficiency</t>
  </si>
  <si>
    <t>https://research.com/u/michael-s-hershfield</t>
  </si>
  <si>
    <t>Killer Immunoglobulin-Like Receptor</t>
  </si>
  <si>
    <t>Hematopoietic Stem Cell Transplantation</t>
  </si>
  <si>
    <t>Renal Transplantation</t>
  </si>
  <si>
    <t>Solid Organ Transplantation</t>
  </si>
  <si>
    <t>Allograft Rejection</t>
  </si>
  <si>
    <t>https://atc.digitellinc.com/b/sp/mandy-ford-28267</t>
  </si>
  <si>
    <t>Immunosuppression</t>
  </si>
  <si>
    <t>https://www.researchgate.net/profile/Maurizio-Miano/5</t>
  </si>
  <si>
    <t>Bone Marrow Diseases</t>
  </si>
  <si>
    <t>Hematologic Diseases</t>
  </si>
  <si>
    <t>Herpes Encephalitis</t>
  </si>
  <si>
    <t>https://www.institutimagine.org/en/paul-bastard-laureate-michelson-philanthropies-science-prize-immunology-1325</t>
  </si>
  <si>
    <t>Herpes Virus (HSV1) Infections</t>
  </si>
  <si>
    <t>Severe Viral Infections</t>
  </si>
  <si>
    <t>https://www.castleconnolly.com/top-doctors/talal-i-mousallem-pediatric-allergy-immunology-128cc166429</t>
  </si>
  <si>
    <t>Food &amp; Drug Allergy</t>
  </si>
  <si>
    <t>FOXP1 (Chromosome 3p13) Deficiency</t>
  </si>
  <si>
    <t>Pediatric Chronic Cough</t>
  </si>
  <si>
    <t>Aspirin-Exacerbated Respiratory Disease</t>
  </si>
  <si>
    <t>Drug Allergies</t>
  </si>
  <si>
    <t>Eosinophilic Esophagitis</t>
  </si>
  <si>
    <t>Food Protein-Induced Enterocolitis Syndrome</t>
  </si>
  <si>
    <t>Cytopenia</t>
  </si>
  <si>
    <t>Hereditary Immune Deficiencies</t>
  </si>
  <si>
    <t>https://horizonshemato.com/en/author/morgane-cheminant/</t>
  </si>
  <si>
    <t>Lymphoma</t>
  </si>
  <si>
    <t>Lymphoproliferations</t>
  </si>
  <si>
    <t>https://bsky.app/profile/jrosain.bsky.social</t>
  </si>
  <si>
    <t>Clotting Disorders</t>
  </si>
  <si>
    <t>https://www.doctolib.fr/hematologue/paris/marion-malphettes-dombret</t>
  </si>
  <si>
    <t>Hemochromatosis</t>
  </si>
  <si>
    <t>Hemophilia</t>
  </si>
  <si>
    <t>Vaquez's Disease</t>
  </si>
  <si>
    <t>Acute HIV Infection</t>
  </si>
  <si>
    <t>Bacterial Diseases</t>
  </si>
  <si>
    <t>Immune Based Disorders</t>
  </si>
  <si>
    <t>Primary Antibody Deficiency</t>
  </si>
  <si>
    <t>Respiratory Immune Deficiency</t>
  </si>
  <si>
    <t>Secondary Immune Deficiency</t>
  </si>
  <si>
    <t>Gastrointestinal Diseases</t>
  </si>
  <si>
    <t>https://www.researchgate.net/profile/Taku-Kobayashi</t>
  </si>
  <si>
    <t>Inflammatory Bowel Disease</t>
  </si>
  <si>
    <t>Intestinal Behcet's Disease</t>
  </si>
  <si>
    <t>Ulcerative Colitis</t>
  </si>
  <si>
    <t>Acute Lymphoblastic Leukemia</t>
  </si>
  <si>
    <t>Acute Myeloid Leukemia</t>
  </si>
  <si>
    <t>Chronic Lymphoblastic Leucosis</t>
  </si>
  <si>
    <t>Chronic Lymphocytic Leukemia</t>
  </si>
  <si>
    <t>Langerhans Cell Histiocytosis</t>
  </si>
  <si>
    <t>Non-Hodgkin's Lymphoma</t>
  </si>
  <si>
    <t>Pediatric Lymphomas Hodgkin</t>
  </si>
  <si>
    <t>T-Cell Lymphoma</t>
  </si>
  <si>
    <t>Vascular Tumors</t>
  </si>
  <si>
    <t>Collagen Diseases</t>
  </si>
  <si>
    <t>Environmental Enteric Dysfunction</t>
  </si>
  <si>
    <t>Severe Acute Malnutrition</t>
  </si>
  <si>
    <t>Airway Diseases</t>
  </si>
  <si>
    <t>Bronchiectasis</t>
  </si>
  <si>
    <t>Fungal Lung Infection</t>
  </si>
  <si>
    <t>Pneumonia</t>
  </si>
  <si>
    <t>Primary Ciliary Dyskinesia</t>
  </si>
  <si>
    <t>Autoimmune Hepatitis</t>
  </si>
  <si>
    <t>https://airomedical.com/doctors/dr-javier-martin-de-carpi#summary</t>
  </si>
  <si>
    <t>Neonatal Liver Failure</t>
  </si>
  <si>
    <t>Acquired Hemophilia</t>
  </si>
  <si>
    <t>https://wfhcongress2024.eventscribe.net/fsPopup.asp?efp=V1hPU09CUEQyMTcyOQ&amp;PresenterID=1776348&amp;rnd=0.4824281&amp;mode=presenterinfo</t>
  </si>
  <si>
    <t>Acquired Thrombotic Thrombocytopenic Purpura</t>
  </si>
  <si>
    <t>Immune Neutropenia</t>
  </si>
  <si>
    <t>Massive Hemorrhage</t>
  </si>
  <si>
    <t>Acute Bronchiectasis</t>
  </si>
  <si>
    <t>https://todoitalianobarcelona.es/prodotti%25252520e%25252520servizi%25252520italiani%25252520barcelona/pneumologa-italiana-barcellona/dr-eva-polverino-pneumologist-in-barcelona.html</t>
  </si>
  <si>
    <t>Acute Pneumonia</t>
  </si>
  <si>
    <t>Chronic Respiratory Infections</t>
  </si>
  <si>
    <t>Cystic Fibrosis</t>
  </si>
  <si>
    <t>Acute Disease</t>
  </si>
  <si>
    <t>https://loop.frontiersin.org/people/304841/bio</t>
  </si>
  <si>
    <t>Pediatric Lung Disease</t>
  </si>
  <si>
    <t>Viral Bronchiolitis</t>
  </si>
  <si>
    <t>HIV Infection</t>
  </si>
  <si>
    <t>Hemolytic Anemia</t>
  </si>
  <si>
    <t>5. CLINICAL_TRIALS</t>
  </si>
  <si>
    <t>Trial_Code</t>
  </si>
  <si>
    <t>Trial_Title</t>
  </si>
  <si>
    <t>Trial_Condition</t>
  </si>
  <si>
    <t>Trial_Sponsor</t>
  </si>
  <si>
    <t>Collaborators</t>
  </si>
  <si>
    <t>Study_Type</t>
  </si>
  <si>
    <t>Funder_Type</t>
  </si>
  <si>
    <t>Trial_Status</t>
  </si>
  <si>
    <t>Trial_Phase</t>
  </si>
  <si>
    <t>PMID: 33391280</t>
  </si>
  <si>
    <t>Middle Author</t>
  </si>
  <si>
    <t>Different Innate and Adaptive Immune Responses to SARS-CoV-2 Infection of Asymptomatic, Mild, and Severe Cases</t>
  </si>
  <si>
    <t>Severe Acute Respiratory Syndrome Coronavirus 2 Infection</t>
  </si>
  <si>
    <t>Italian Ministry of Health</t>
  </si>
  <si>
    <t>Clinical Trial | Journal Article | Multicenter Study | Research Support, Non-U.S. Gov't</t>
  </si>
  <si>
    <t>https://pubmed.ncbi.nlm.nih.gov/33391280</t>
  </si>
  <si>
    <t>PMID: 30910492</t>
  </si>
  <si>
    <t>Last Author</t>
  </si>
  <si>
    <t>Double-blind, placebo-controlled, randomized trial on low-dose azithromycin prophylaxis in patients with primary antibody deficiencies</t>
  </si>
  <si>
    <t>Primary Antibody Deficiencies</t>
  </si>
  <si>
    <t>Journal Article | Multicenter Study | Randomized Controlled Trial | Research Support, Non-U.S. Gov't</t>
  </si>
  <si>
    <t>Aug-2019</t>
  </si>
  <si>
    <t>https://pubmed.ncbi.nlm.nih.gov/30910492</t>
  </si>
  <si>
    <t>PMID: 28073042</t>
  </si>
  <si>
    <t>Rapid infusions of human normal immunoglobulin 50g/l are safe and well tolerated in immunodeficiencies and immune thrombocytopenia</t>
  </si>
  <si>
    <t>Immune Thrombocytopenia</t>
  </si>
  <si>
    <t>Kedrion S.p.A</t>
  </si>
  <si>
    <t>Clinical Trial, Phase III | Journal Article | Multicenter Study</t>
  </si>
  <si>
    <t>https://pubmed.ncbi.nlm.nih.gov/28073042</t>
  </si>
  <si>
    <t>PMID: 26232049</t>
  </si>
  <si>
    <t>Intravenous immunoglobulin replacement induces an in vivo reduction of inflammatory monocytes and retains the monocyte ability to respond to bacterial stimulation in patients with common variable immunodeficiencies</t>
  </si>
  <si>
    <t>Intravenous Immunoglobulin</t>
  </si>
  <si>
    <t>Controlled Clinical Trial | Journal Article</t>
  </si>
  <si>
    <t>Sep-2015</t>
  </si>
  <si>
    <t>https://pubmed.ncbi.nlm.nih.gov/26232049</t>
  </si>
  <si>
    <t>PMID: 24405665</t>
  </si>
  <si>
    <t>Intra-erythrocyte infusion of dexamethasone reduces neurological symptoms in ataxia teleangiectasia patients: results of a phase 2 trial</t>
  </si>
  <si>
    <t>Ataxia Teleangiectasia</t>
  </si>
  <si>
    <t>EryDel S.p.A.</t>
  </si>
  <si>
    <t>Clinical Trial, Phase II | Journal Article | Research Support, Non-U.S. Gov't</t>
  </si>
  <si>
    <t>9-Jan-2014</t>
  </si>
  <si>
    <t>https://pubmed.ncbi.nlm.nih.gov/24405665</t>
  </si>
  <si>
    <t>PMID: 22124120</t>
  </si>
  <si>
    <t>Soluble BAFF levels inversely correlate with peripheral B cell numbers and the expression of BAFF receptors</t>
  </si>
  <si>
    <t>1-Jan-2012</t>
  </si>
  <si>
    <t>https://pubmed.ncbi.nlm.nih.gov/22124120</t>
  </si>
  <si>
    <t>PMID: 21932110</t>
  </si>
  <si>
    <t>Efficacy and safety of subcutaneous vivaglobin® replacement therapy in previously untreated patients with primary immunodeficiency: a prospective, multicenter study</t>
  </si>
  <si>
    <t>Clinical Trial | Comparative Study | Journal Article | Multicenter Study | Research Support, Non-U.S. Gov't</t>
  </si>
  <si>
    <t>https://pubmed.ncbi.nlm.nih.gov/21932110</t>
  </si>
  <si>
    <t>PMID: 21365217</t>
  </si>
  <si>
    <t>First Author</t>
  </si>
  <si>
    <t>Effectiveness of immunoglobulin replacement therapy on clinical outcome in patients with primary antibody deficiencies: results from a multicenter prospective cohort study</t>
  </si>
  <si>
    <t>European Commission</t>
  </si>
  <si>
    <t>Jun-2011</t>
  </si>
  <si>
    <t>https://pubmed.ncbi.nlm.nih.gov/21365217</t>
  </si>
  <si>
    <t>PMID: 3898285</t>
  </si>
  <si>
    <t>Thymopentin treatment of selective IgA deficiency</t>
  </si>
  <si>
    <t>Selective Iga Deficiency</t>
  </si>
  <si>
    <t>Clinical Trial | Controlled Clinical Trial | Journal Article</t>
  </si>
  <si>
    <t>https://pubmed.ncbi.nlm.nih.gov/3898285</t>
  </si>
  <si>
    <t>PMID: 6410547</t>
  </si>
  <si>
    <t>T-dependent immunity in aged humans. II. Clinical and immunological evaluation after three months of administering a thymic extract</t>
  </si>
  <si>
    <t>Thymus Extract</t>
  </si>
  <si>
    <t>Clinical Trial | Journal Article | Randomized Controlled Trial</t>
  </si>
  <si>
    <t>Apr-1983</t>
  </si>
  <si>
    <t>https://pubmed.ncbi.nlm.nih.gov/6410547</t>
  </si>
  <si>
    <t>PMID: 6360238</t>
  </si>
  <si>
    <t>Therapy with thymopoietin pentapeptide (TP-5) in 26 patients with primary immunodeficiencies</t>
  </si>
  <si>
    <t>Clinical Trial | Journal Article | Research Support, Non-U.S. Gov't</t>
  </si>
  <si>
    <t>https://pubmed.ncbi.nlm.nih.gov/6360238</t>
  </si>
  <si>
    <t>PMID: 34497609</t>
  </si>
  <si>
    <t>Serum Protein Electrophoresis May Be Used as a Screening Tool for Antibody Deficiency in Children and Adolescents</t>
  </si>
  <si>
    <t>Antibody Deficiency in Children</t>
  </si>
  <si>
    <t>Takeda Pharmaceutical Company Limited | CSL Limited</t>
  </si>
  <si>
    <t>Clinical Trial | Comparative Study | Journal Article | Research Support, Non-U.S. Gov't</t>
  </si>
  <si>
    <t>https://pubmed.ncbi.nlm.nih.gov/34497609</t>
  </si>
  <si>
    <t>PMID: 26185101</t>
  </si>
  <si>
    <t>Clinical and Genotypic Spectrum of Chronic Granulomatous Disease in 71 Latin American Patients: First Report from the LASID Registry</t>
  </si>
  <si>
    <t>Dec-2015</t>
  </si>
  <si>
    <t>https://pubmed.ncbi.nlm.nih.gov/26185101</t>
  </si>
  <si>
    <t>PMID: 16788707</t>
  </si>
  <si>
    <t>Oral magnesium supplementation in asthmatic children: a double-blind randomized placebo-controlled trial</t>
  </si>
  <si>
    <t>Journal Article | Randomized Controlled Trial | Research Support, Non-U.S. Gov't</t>
  </si>
  <si>
    <t>Jan-2007</t>
  </si>
  <si>
    <t>https://pubmed.ncbi.nlm.nih.gov/16788707</t>
  </si>
  <si>
    <t>PMID: 8705094</t>
  </si>
  <si>
    <t>The effect of a 1-week administration of cetirizine on the chemotaxis and superoxide anion production of neutrophils from healthy volunteers</t>
  </si>
  <si>
    <t>Cetirizine</t>
  </si>
  <si>
    <t>Clinical Trial | Journal Article</t>
  </si>
  <si>
    <t>Mar-1996</t>
  </si>
  <si>
    <t>https://pubmed.ncbi.nlm.nih.gov/8705094</t>
  </si>
  <si>
    <t>PMID: 37315558</t>
  </si>
  <si>
    <t>GRAd-COV2 vaccine provides potent and durable humoral and cellular immunity to SARS-CoV-2 in randomized placebo-controlled phase 2 trial</t>
  </si>
  <si>
    <t>Clinical Trial, Phase II | Journal Article | Randomized Controlled Trial | Research Support, Non-U.S. Gov't</t>
  </si>
  <si>
    <t>20-Jun-2023</t>
  </si>
  <si>
    <t>https://pubmed.ncbi.nlm.nih.gov/37315558</t>
  </si>
  <si>
    <t>PMID: 34367150</t>
  </si>
  <si>
    <t>Evolution of Human Memory B Cells From Childhood to Old Age</t>
  </si>
  <si>
    <t>Aging</t>
  </si>
  <si>
    <t>https://pubmed.ncbi.nlm.nih.gov/34367150</t>
  </si>
  <si>
    <t>PMID: 33776994</t>
  </si>
  <si>
    <t>Evaluation of Immune and Vaccine Competence in Steroid-Sensitive Nephrotic Syndrome Pediatric Patients</t>
  </si>
  <si>
    <t>Pediatric Steroid-Sensitive Nephrotic Syndrome</t>
  </si>
  <si>
    <t>Ricerca Corrente of the Italian Ministry of Health</t>
  </si>
  <si>
    <t>Clinical Trial | Journal Article | Observational Study | Research Support, Non-U.S. Gov't</t>
  </si>
  <si>
    <t>https://pubmed.ncbi.nlm.nih.gov/33776994</t>
  </si>
  <si>
    <t>PMID: 30515165</t>
  </si>
  <si>
    <t>Dysregulated miR-155 and miR-125b Are Related to Impaired B-cell Responses in Down Syndrome</t>
  </si>
  <si>
    <t>Impaired B-Cell Responses</t>
  </si>
  <si>
    <t>https://pubmed.ncbi.nlm.nih.gov/30515165</t>
  </si>
  <si>
    <t>PMID: 25472482</t>
  </si>
  <si>
    <t>Reduced numbers of switched memory B cells with high terminal differentiation potential in Down syndrome</t>
  </si>
  <si>
    <t>Down Syndrome</t>
  </si>
  <si>
    <t>https://pubmed.ncbi.nlm.nih.gov/25472482</t>
  </si>
  <si>
    <t>PMID: 24869942</t>
  </si>
  <si>
    <t>HLA-haploidentical stem cell transplantation after removal of αβ+ T and B cells in children with nonmalignant disorders</t>
  </si>
  <si>
    <t>Nonmalignant Disorders</t>
  </si>
  <si>
    <t>31-Jul-2014</t>
  </si>
  <si>
    <t>https://pubmed.ncbi.nlm.nih.gov/24869942</t>
  </si>
  <si>
    <t>PMID: 24835396</t>
  </si>
  <si>
    <t>Plasma cells in the mucosa of patients with inflammatory bowel disease produce granzyme B and possess cytotoxic activities</t>
  </si>
  <si>
    <t>15-Jun-2014</t>
  </si>
  <si>
    <t>https://pubmed.ncbi.nlm.nih.gov/24835396</t>
  </si>
  <si>
    <t>PMID: 24681270</t>
  </si>
  <si>
    <t>Impact of a mixed bacterial lysate (OM-85 BV) on the immunogenicity, safety and tolerability of inactivated influenza vaccine in children with recurrent respiratory tract infection</t>
  </si>
  <si>
    <t>Mixed Bacterial Lysate</t>
  </si>
  <si>
    <t>7-May-2014</t>
  </si>
  <si>
    <t>https://pubmed.ncbi.nlm.nih.gov/24681270</t>
  </si>
  <si>
    <t>PMID: 15818329</t>
  </si>
  <si>
    <t>The immunological effects of extracorporeal photopheresis unraveled: induction of tolerogenic dendritic cells in vitro and regulatory T cells in vivo</t>
  </si>
  <si>
    <t>Extracorporeal Photopheresis</t>
  </si>
  <si>
    <t>Clinical Trial | Controlled Clinical Trial | Journal Article | Research Support, Non-U.S. Gov't</t>
  </si>
  <si>
    <t>15-Apr-2005</t>
  </si>
  <si>
    <t>https://pubmed.ncbi.nlm.nih.gov/15818329</t>
  </si>
  <si>
    <t>PMID: 25054967</t>
  </si>
  <si>
    <t>Icatibant, an inhibitor of bradykinin receptor 2, for hereditary angioedema attacks: prospective experimental single-cohort study</t>
  </si>
  <si>
    <t>Hereditary Angioedema Attacks</t>
  </si>
  <si>
    <t>https://pubmed.ncbi.nlm.nih.gov/25054967</t>
  </si>
  <si>
    <t>NCT01295450</t>
  </si>
  <si>
    <t>A Clinical Multicenter, Phase III, Randomized, Double-blind, Prospectively to Evaluate the Efficacy and Tolerability of Apevinat BC Compared to Vitamin Complex in Stimulating the Appetite</t>
  </si>
  <si>
    <t>Lack of Appetite</t>
  </si>
  <si>
    <t>MDC Pharmaceuticals Limited</t>
  </si>
  <si>
    <t>Interventional Study</t>
  </si>
  <si>
    <t>Industry</t>
  </si>
  <si>
    <t>Aug-2011</t>
  </si>
  <si>
    <t>Unknown</t>
  </si>
  <si>
    <t>Phase III</t>
  </si>
  <si>
    <t>https://clinicaltrials.gov/study/NCT01295450</t>
  </si>
  <si>
    <t>PMID: 33290277</t>
  </si>
  <si>
    <t>Somatic reversion of pathogenic DOCK8 variants alters lymphocyte differentiation and function to effectively cure DOCK8 deficiency</t>
  </si>
  <si>
    <t>Dedicator of Cytokinesis 8 Deficiency</t>
  </si>
  <si>
    <t>National Health and Medical Research Council of Australia | Jeffrey Modell Foundation | John Brown Cook Foundation | NSW Health and Medical Research | ERA-NETS - European Research Area Networks</t>
  </si>
  <si>
    <t>Case Reports | Clinical Trial | Journal Article | Multicenter Study | Research Support, Non-U.S. Gov't</t>
  </si>
  <si>
    <t>1-Feb-2021</t>
  </si>
  <si>
    <t>https://pubmed.ncbi.nlm.nih.gov/33290277</t>
  </si>
  <si>
    <t>PMID: 31874111</t>
  </si>
  <si>
    <t>Distinct interferon signatures and cytokine patterns define additional systemic autoinflammatory diseases</t>
  </si>
  <si>
    <t>Systemic Autoinflammatory Diseases</t>
  </si>
  <si>
    <t>National Institutes of Health | National Institute of Allergy and Infectious Diseases | National Institute of Arthritis and Musculoskeletal and Skin Diseases | National Institutes of Health Clinical Center</t>
  </si>
  <si>
    <t>Clinical Trial | Journal Article | Multicenter Study | Research Support, N.I.H., Intramural</t>
  </si>
  <si>
    <t>1-Apr-2020</t>
  </si>
  <si>
    <t>https://pubmed.ncbi.nlm.nih.gov/31874111</t>
  </si>
  <si>
    <t>NCT05879757</t>
  </si>
  <si>
    <t>A Prospective, Observational Study to Assess the Real-World Usage and Outcomes of HyQvia in Patients With Multiple Myeloma (MM) Diagnosed With Secondary Immunodeficiency (SID)</t>
  </si>
  <si>
    <t>Multiple Myeloma</t>
  </si>
  <si>
    <t>Takeda Pharmaceutical Company Limited</t>
  </si>
  <si>
    <t>Observational Study</t>
  </si>
  <si>
    <t>17-Oct-2023</t>
  </si>
  <si>
    <t>16-Feb-2027</t>
  </si>
  <si>
    <t>Recruiting</t>
  </si>
  <si>
    <t>https://clinicaltrials.gov/study/NCT05879757</t>
  </si>
  <si>
    <t>NCT05334368</t>
  </si>
  <si>
    <t>A Randomized, Double-blind, Placebo-controlled Study to Investigate the Efficacy and Safety of Depemokimab in Adults With Hypereosinophilic Syndrome (HES)</t>
  </si>
  <si>
    <t>Hypereosinophilic Syndrome</t>
  </si>
  <si>
    <t>GSK plc</t>
  </si>
  <si>
    <t>6-Sep-2022</t>
  </si>
  <si>
    <t>30-Nov-2026</t>
  </si>
  <si>
    <t>https://clinicaltrials.gov/study/NCT05334368</t>
  </si>
  <si>
    <t>NCT05263934</t>
  </si>
  <si>
    <t>A 52-week, Randomized, Double-blind, Double-dummy, Parallel-group, Multi-centre, Non-inferiority Study to Investigate the Efficacy and Safety of Depemokimab Compared With Mepolizumab in Adults With Relapsing or Refractory Eosinophilic Granulomatosis With Polyangiitis (EGPA) Receiving Standard of Care (SoC) Therapy</t>
  </si>
  <si>
    <t>Eosinophilic Granulomatosis With Polyangiitis</t>
  </si>
  <si>
    <t>14-Jul-2022</t>
  </si>
  <si>
    <t>24-Apr-2026</t>
  </si>
  <si>
    <t>https://clinicaltrials.gov/study/NCT05263934</t>
  </si>
  <si>
    <t>NCT06720870</t>
  </si>
  <si>
    <t>An Italian Multicenter Retrospective Observational Study to Assess Effectiveness and Safety of Siltuximab for Patients with Castleman's Disease Treated in Italy in a Real-life Context</t>
  </si>
  <si>
    <t>Castleman Disease</t>
  </si>
  <si>
    <t>IRCCS Bologna University Hospital Company</t>
  </si>
  <si>
    <t>Other</t>
  </si>
  <si>
    <t>1-Mar-2023</t>
  </si>
  <si>
    <t>Jan-2025</t>
  </si>
  <si>
    <t>https://clinicaltrials.gov/study/NCT06720870</t>
  </si>
  <si>
    <t>PMID: 31219000</t>
  </si>
  <si>
    <t>In Situ Cellular Response Underlying Successful Treatment of Mucosal Leishmaniasis with a Combination of Pentavalent Antimonial and Pentoxifylline</t>
  </si>
  <si>
    <t>Mucosal Leishmaniasis</t>
  </si>
  <si>
    <t>https://pubmed.ncbi.nlm.nih.gov/31219000</t>
  </si>
  <si>
    <t>PMID: 36371408</t>
  </si>
  <si>
    <t>Durability and cross-reactivity of immune responses induced by a plant-based virus-like particle vaccine for COVID-19</t>
  </si>
  <si>
    <t>Covid-19</t>
  </si>
  <si>
    <t>12-Nov-2022</t>
  </si>
  <si>
    <t>https://pubmed.ncbi.nlm.nih.gov/36371408</t>
  </si>
  <si>
    <t>PMID: 33409867</t>
  </si>
  <si>
    <t>Safety and Tolerability of Subcutaneous IgPro20 at High Infusion Parameters in Patients with Primary Immunodeficiency: Findings from the Pump-Assisted Administration Cohorts of the HILO Study</t>
  </si>
  <si>
    <t>CSL Limited</t>
  </si>
  <si>
    <t>Clinical Trial, Phase IV | Journal Article | Multicenter Study | Research Support, Non-U.S. Gov't</t>
  </si>
  <si>
    <t>Feb-2021</t>
  </si>
  <si>
    <t>https://pubmed.ncbi.nlm.nih.gov/33409867</t>
  </si>
  <si>
    <t>PMID: 28736953</t>
  </si>
  <si>
    <t>Neutropenia in kidney and liver transplant recipients: Risk factors and outcomes</t>
  </si>
  <si>
    <t>Neutropenia in Kidney Transplantation</t>
  </si>
  <si>
    <t>https://pubmed.ncbi.nlm.nih.gov/28736953</t>
  </si>
  <si>
    <t>PMID: 21508125</t>
  </si>
  <si>
    <t>Myelodysplasia in autosomal dominant and sporadic monocytopenia immunodeficiency syndrome: diagnostic features and clinical implications</t>
  </si>
  <si>
    <t>Myelodysplasia</t>
  </si>
  <si>
    <t>https://pubmed.ncbi.nlm.nih.gov/21508125</t>
  </si>
  <si>
    <t>PMID: 34521963</t>
  </si>
  <si>
    <t>Clinical, functional and inflammatory evaluation in asthmatic patients after a simple short-term educational program: a randomized trial</t>
  </si>
  <si>
    <t>São Paulo Research Foundation | Institute for Medical Assistance to State Public Servants</t>
  </si>
  <si>
    <t>14-Sep-2021</t>
  </si>
  <si>
    <t>https://pubmed.ncbi.nlm.nih.gov/34521963</t>
  </si>
  <si>
    <t>PMID: 26063507</t>
  </si>
  <si>
    <t>Aerobic training decreases bronchial hyperresponsiveness and systemic inflammation in patients with moderate or severe asthma: a randomised controlled trial</t>
  </si>
  <si>
    <t>Bronchial Hyperresponsiveness</t>
  </si>
  <si>
    <t>São Paulo Research Foundation | Ministry of Science, Technology and Innovation</t>
  </si>
  <si>
    <t>Aug-2015</t>
  </si>
  <si>
    <t>https://pubmed.ncbi.nlm.nih.gov/26063507</t>
  </si>
  <si>
    <t>NCT02033122</t>
  </si>
  <si>
    <t>Effect of Aerobic Training on Bronchial Hyperresponsiveness and Systemic Inflammation in Patients With Moderate or Severe Asthma: a Randomized Controlled Trial</t>
  </si>
  <si>
    <t>Institute of Immunology Research</t>
  </si>
  <si>
    <t>University of São Paulo | São Paulo Research Foundation</t>
  </si>
  <si>
    <t>Dec-2014</t>
  </si>
  <si>
    <t>https://clinicaltrials.gov/study/NCT02033122</t>
  </si>
  <si>
    <t>NCT01584115</t>
  </si>
  <si>
    <t>Phase I Clinical Trial of a Therapeutic Vaccine for Malignancies, Comprising the Tumor Antigen NY-ESO-1 in Combination With the Adjuvant MPLA of Bordetella Pertussis. Evaluation of Toxicity and Immunogenicity</t>
  </si>
  <si>
    <t>Jul-2013</t>
  </si>
  <si>
    <t>Phase II</t>
  </si>
  <si>
    <t>https://clinicaltrials.gov/study/NCT01584115</t>
  </si>
  <si>
    <t>NCT01584687</t>
  </si>
  <si>
    <t>mRNA Expression as a Biomarker of Xolair (Omalizumab) Response</t>
  </si>
  <si>
    <t>Phase IV</t>
  </si>
  <si>
    <t>https://clinicaltrials.gov/study/NCT01584687</t>
  </si>
  <si>
    <t>PMID: 18972290</t>
  </si>
  <si>
    <t>Intranasal corticosteroid administration reduces nonspecific bronchial hyperresponsiveness and improves asthma symptoms</t>
  </si>
  <si>
    <t>Journal Article | Randomized Controlled Trial</t>
  </si>
  <si>
    <t>Nov-2008</t>
  </si>
  <si>
    <t>https://pubmed.ncbi.nlm.nih.gov/18972290</t>
  </si>
  <si>
    <t>PMID: 39289029</t>
  </si>
  <si>
    <t>Safety, pharmacokinetics, biomarker response and efficacy of E6742: a dual antagonist of Toll-like receptors 7 and 8, in a first in patient, randomised, double-blind, phase I/II study in systemic lupus erythematosus</t>
  </si>
  <si>
    <t>Systemic Lupus Erythematosus</t>
  </si>
  <si>
    <t>Japan Agency for Medical Research and Development (AMED)</t>
  </si>
  <si>
    <t>Clinical Trial, Phase I | Clinical Trial, Phase II | Journal Article | Multicenter Study | Randomized Controlled Trial</t>
  </si>
  <si>
    <t>17-Sep-2024</t>
  </si>
  <si>
    <t>https://pubmed.ncbi.nlm.nih.gov/39289029</t>
  </si>
  <si>
    <t>PMID: 37612352</t>
  </si>
  <si>
    <t>A randomized phase 2 study on demeclocycline in patients with mild-to-moderate COVID-19</t>
  </si>
  <si>
    <t>Mild-to-Moderate Covid-19</t>
  </si>
  <si>
    <t>Shionogi &amp; Company, Limited</t>
  </si>
  <si>
    <t>Clinical Trial, Phase II | Journal Article | Multicenter Study | Randomized Controlled Trial | Research Support, Non-U.S. Gov't</t>
  </si>
  <si>
    <t>23-Aug-2023</t>
  </si>
  <si>
    <t>https://pubmed.ncbi.nlm.nih.gov/37612352</t>
  </si>
  <si>
    <t>PMID: 35799134</t>
  </si>
  <si>
    <t>CpG ODN (K3)-toll-like receptor 9 agonist-induces Th1-type immune response and enhances cytotoxic activity in advanced lung cancer patients: a phase I study</t>
  </si>
  <si>
    <t>Lung Cancer</t>
  </si>
  <si>
    <t>Japan Agency for Medical Research and Development (AMED) | Ministry of Education, Culture, Sports, Science and Technology | Ministry of Health, Labour and Welfare of Japan</t>
  </si>
  <si>
    <t>Clinical Trial, Phase I | Journal Article</t>
  </si>
  <si>
    <t>7-Jul-2022</t>
  </si>
  <si>
    <t>https://pubmed.ncbi.nlm.nih.gov/35799134</t>
  </si>
  <si>
    <t>PMID: 35672178</t>
  </si>
  <si>
    <t>Safety and immunogenicity of a quadrivalent seasonal influenza vaccine adjuvanted with hydroxypropyl-β-cyclodextrin: A phase 1 clinical trial</t>
  </si>
  <si>
    <t>Quadrivalent Seasonal Influenza Vaccine</t>
  </si>
  <si>
    <t>National Institutes of Biomedical Innovation, Health and Nutrition (NIBIOHN) | Japan Agency for Medical Research and Development (AMED) | Japan Science and Technology Agency | Daiichi Sankyo Company, Limited</t>
  </si>
  <si>
    <t>Clinical Trial, Phase I | Journal Article | Randomized Controlled Trial | Research Support, Non-U.S. Gov't</t>
  </si>
  <si>
    <t>29-Jul-2022</t>
  </si>
  <si>
    <t>https://pubmed.ncbi.nlm.nih.gov/35672178</t>
  </si>
  <si>
    <t>PMID: 32132638</t>
  </si>
  <si>
    <t>Immunotherapeutic potential of CD4 and CD8 single-positive T cells in thymic epithelial tumors</t>
  </si>
  <si>
    <t>Thymic Epithelial Tumors</t>
  </si>
  <si>
    <t>Japan Society for the Promotion of Science</t>
  </si>
  <si>
    <t>4-Mar-2020</t>
  </si>
  <si>
    <t>https://pubmed.ncbi.nlm.nih.gov/32132638</t>
  </si>
  <si>
    <t>PMID: 31415377</t>
  </si>
  <si>
    <t>Immune adjuvant therapy using Bacillus Calmette-Guérin cell wall skeleton (BCG-CWS) in advanced malignancies: A phase 1 study of safety and immunogenicity assessments</t>
  </si>
  <si>
    <t>Immune Adjuvant Therapy</t>
  </si>
  <si>
    <t>https://pubmed.ncbi.nlm.nih.gov/31415377</t>
  </si>
  <si>
    <t>PMID: 28542830</t>
  </si>
  <si>
    <t>Wilms tumour 1 peptide vaccine as a cure-oriented post-chemotherapy strategy for patients with acute myeloid leukaemia at high risk of relapse</t>
  </si>
  <si>
    <t>Acute Myeloid Leukaemia</t>
  </si>
  <si>
    <t>Clinical Trial, Phase II | Letter</t>
  </si>
  <si>
    <t>Jul-2018</t>
  </si>
  <si>
    <t>https://pubmed.ncbi.nlm.nih.gov/28542830</t>
  </si>
  <si>
    <t>PMID: 29358173</t>
  </si>
  <si>
    <t>Combination Gemcitabine and WT1 Peptide Vaccination Improves Progression-Free Survival in Advanced Pancreatic Ductal Adenocarcinoma: A Phase II Randomized Study</t>
  </si>
  <si>
    <t>Advanced Pancreatic Ductal Adenocarcinoma</t>
  </si>
  <si>
    <t>Ministry of Education, Culture, Sports, Science and Technology</t>
  </si>
  <si>
    <t>https://pubmed.ncbi.nlm.nih.gov/29358173</t>
  </si>
  <si>
    <t>PMID: 28688052</t>
  </si>
  <si>
    <t>Carboplatin plus weekly nanoparticle albumin-bound paclitaxel in elderly patients with previously untreated advanced squamous non-small-cell lung cancer selected based on Mini Nutritional Assessment short-form scores: a multicenter phase 2 study</t>
  </si>
  <si>
    <t>Advanced Squamous Non-Small-Cell Lung Cancer</t>
  </si>
  <si>
    <t>Clinical Trial, Phase II | Journal Article | Multicenter Study</t>
  </si>
  <si>
    <t>Sep-2017</t>
  </si>
  <si>
    <t>https://pubmed.ncbi.nlm.nih.gov/28688052</t>
  </si>
  <si>
    <t>PMID: 24509173</t>
  </si>
  <si>
    <t>Wilms tumor gene (WT1) peptide-based cancer vaccine combined with gemcitabine for patients with advanced pancreatic cancer</t>
  </si>
  <si>
    <t>Wilms Tumor Gene</t>
  </si>
  <si>
    <t>Clinical Trial, Phase I | Journal Article | Research Support, Non-U.S. Gov't</t>
  </si>
  <si>
    <t>Mar-2014</t>
  </si>
  <si>
    <t>https://pubmed.ncbi.nlm.nih.gov/24509173</t>
  </si>
  <si>
    <t>PMID: 22960985</t>
  </si>
  <si>
    <t>Phase II tailored S-1 regimen study of first-line chemotherapy in elderly patients with advanced and recurrent non-small cell lung cancer</t>
  </si>
  <si>
    <t>Advanced Non-Small Lung Cancer</t>
  </si>
  <si>
    <t>Clinical Trial, Phase II | Journal Article</t>
  </si>
  <si>
    <t>https://pubmed.ncbi.nlm.nih.gov/22960985</t>
  </si>
  <si>
    <t>NCT05523167</t>
  </si>
  <si>
    <t>Investigator</t>
  </si>
  <si>
    <t>A Phase 2/3, Randomized, Double-Blinded, Placebo-Controlled, Parallel-Group, 2-Arm, Multicenter, Operationally Seamless Study to Evaluate the Efficacy, Safety, Tolerability, Pharmacodynamics, Pharmacokinetics, and Immunogenicity of Efgartigimod PH20 SC in Participants Aged 18 Years and Older with Active Idiopathic Inflammatory Myopathy</t>
  </si>
  <si>
    <t>Active Idiopathic Inflammatory Myopathy</t>
  </si>
  <si>
    <t>Argenx SE</t>
  </si>
  <si>
    <t>12-Oct-2022</t>
  </si>
  <si>
    <t>1-Feb-2027</t>
  </si>
  <si>
    <t>https://clinicaltrials.gov/study/NCT05523167</t>
  </si>
  <si>
    <t>NCT05755035</t>
  </si>
  <si>
    <t>Multicenter, Prospective, Open-label, Randomized, Crossover Study to Evaluate Pharmacokinetics (PK), Safety, and Tolerability of TAK-881 in Primary Immunodeficiency Diseases (PIDD)</t>
  </si>
  <si>
    <t>24-Oct-2023</t>
  </si>
  <si>
    <t>30-Sep-2026</t>
  </si>
  <si>
    <t>https://clinicaltrials.gov/study/NCT05755035</t>
  </si>
  <si>
    <t>PMID: 36976004</t>
  </si>
  <si>
    <t>BCG Vaccination of Health Care Workers Does Not Reduce SARS-CoV-2 Infections nor Infection Severity or Duration: a Randomized Placebo-Controlled Trial</t>
  </si>
  <si>
    <t>25-Apr-2023</t>
  </si>
  <si>
    <t>https://pubmed.ncbi.nlm.nih.gov/36976004</t>
  </si>
  <si>
    <t>NCT05310604</t>
  </si>
  <si>
    <t>Early Detection of Primary Antibody Deficiencies in Primary Care Facilities by an Algorithm Driven Selection of Serologic Testing in Individuals at Risk.</t>
  </si>
  <si>
    <t>UMC Utrecht</t>
  </si>
  <si>
    <t>24-May-2022</t>
  </si>
  <si>
    <t>20-Feb-2023</t>
  </si>
  <si>
    <t>Completed</t>
  </si>
  <si>
    <t>https://clinicaltrials.gov/study/NCT05310604</t>
  </si>
  <si>
    <t>PMID: 35421449</t>
  </si>
  <si>
    <t>Immunogenicity of the mRNA-1273 COVID-19 vaccine in adult patients with inborn errors of immunity</t>
  </si>
  <si>
    <t>The Netherlands Organisation for Health Research and Development (ZonMw)</t>
  </si>
  <si>
    <t>Controlled Clinical Trial | Journal Article | Multicenter Study | Research Support, Non-U.S. Gov't</t>
  </si>
  <si>
    <t>Jun-2022</t>
  </si>
  <si>
    <t>https://pubmed.ncbi.nlm.nih.gov/35421449</t>
  </si>
  <si>
    <t>PMID: 35315874</t>
  </si>
  <si>
    <t>Effect of Antiplatelet Therapy on Survival and Organ Support-Free Days in Critically Ill Patients With COVID-19: A Randomized Clinical Trial</t>
  </si>
  <si>
    <t>Effect of Antiplatelet Therapy</t>
  </si>
  <si>
    <t>The European Union | National Health and Medical Research Council of Australia | Health Research Council of New Zealand | Canadian Institutes of Health Research | National Institute for Health and Care Research | French Ministry of Health | Minderoo Foundation | Wellcome Trust</t>
  </si>
  <si>
    <t>Adaptive Clinical Trial | Journal Article | Multicenter Study | Randomized Controlled Trial</t>
  </si>
  <si>
    <t>5-Apr-2022</t>
  </si>
  <si>
    <t>https://pubmed.ncbi.nlm.nih.gov/35315874</t>
  </si>
  <si>
    <t>PMID: 33631065</t>
  </si>
  <si>
    <t>Interleukin-6 Receptor Antagonists in Critically Ill Patients with Covid-19</t>
  </si>
  <si>
    <t>Coronavirus Disease</t>
  </si>
  <si>
    <t>National Institute for Health and Care Research</t>
  </si>
  <si>
    <t>Adaptive Clinical Trial | Journal Article | Multicenter Study | Randomized Controlled Trial | Research Support, Non-U.S. Gov't</t>
  </si>
  <si>
    <t>22-Apr-2021</t>
  </si>
  <si>
    <t>https://pubmed.ncbi.nlm.nih.gov/33631065</t>
  </si>
  <si>
    <t>NCT05672550</t>
  </si>
  <si>
    <t>Dose-adjustment of Enoxaparin by a Bayesian Pharmacological Approach in Pediatric Kidney Transplant Recipients</t>
  </si>
  <si>
    <t>Pediatric Kidney Transplant Recipients</t>
  </si>
  <si>
    <t>28-Jun-2023</t>
  </si>
  <si>
    <t>Oct-2025</t>
  </si>
  <si>
    <t>https://clinicaltrials.gov/study/NCT05672550</t>
  </si>
  <si>
    <t>PMID: 35731529</t>
  </si>
  <si>
    <t>Evaluation of Clinical Relevance and Biological Effects of Antirituximab Antibodies in Patients With Pemphigus</t>
  </si>
  <si>
    <t>Pemphigus</t>
  </si>
  <si>
    <t>French National Institute of Health and Medical Research (INSERM)</t>
  </si>
  <si>
    <t>INSERM, University of Normandy | Rouen University Center Hospital</t>
  </si>
  <si>
    <t>1-Aug-2022</t>
  </si>
  <si>
    <t>https://pubmed.ncbi.nlm.nih.gov/35731529</t>
  </si>
  <si>
    <t>PMID: 34297066</t>
  </si>
  <si>
    <t>Adipose tissue-derived stromal vascular fraction for treating hands of patients with systemic sclerosis: a multicentre randomized trial Autologous AD-SVF versus placebo in systemic sclerosis</t>
  </si>
  <si>
    <t>Systemic Sclerosis</t>
  </si>
  <si>
    <t>Cytori Therapeutics Inc.</t>
  </si>
  <si>
    <t>5-May-2022</t>
  </si>
  <si>
    <t>https://pubmed.ncbi.nlm.nih.gov/34297066</t>
  </si>
  <si>
    <t>PMID: 33766510</t>
  </si>
  <si>
    <t>Rituximab and Corticosteroid Effect on Desmoglein-Specific B Cells and Desmoglein-Specific T Follicular Helper Cells in Pemphigus</t>
  </si>
  <si>
    <t>French National Institute of Health and Medical Research (INSERM) | French Ministry of Health | French Society of Dermatology | European Regional Development Fund</t>
  </si>
  <si>
    <t>INSERM, University of Normandy</t>
  </si>
  <si>
    <t>Sep-2021</t>
  </si>
  <si>
    <t>https://pubmed.ncbi.nlm.nih.gov/33766510</t>
  </si>
  <si>
    <t>NCT02878694</t>
  </si>
  <si>
    <t>Study Chair</t>
  </si>
  <si>
    <t>Treatment of Ptosis to Muscular Dystrophy Oculopharyngeal by Myoblast Autologous Graft</t>
  </si>
  <si>
    <t>Muscular Dystrophy</t>
  </si>
  <si>
    <t>University Hospital Center of Caen</t>
  </si>
  <si>
    <t>Rouen University Center Hospital | Rennes University Hospital | CHU Saint-Pierre | Hospital Center University De Lille | Brest University Hospital Centre | University Hospitals Pitié Salpêtrière - Charles Foix</t>
  </si>
  <si>
    <t>14-Nov-2019</t>
  </si>
  <si>
    <t>9-Oct-2020</t>
  </si>
  <si>
    <t>Terminated</t>
  </si>
  <si>
    <t>https://clinicaltrials.gov/study/NCT02878694</t>
  </si>
  <si>
    <t>PMID: 31440235</t>
  </si>
  <si>
    <t>Modifications of the Transcriptomic Profile of Autoreactive B Cells From Pemphigus Patients After Treatment With Rituximab or a Standard Corticosteroid Regimen</t>
  </si>
  <si>
    <t>Autoreactive B Cells</t>
  </si>
  <si>
    <t>National Institute of Health and Medical Research (INSERM)</t>
  </si>
  <si>
    <t>Clinical Trial, Phase III | Journal Article | Randomized Controlled Trial | Research Support, Non-U.S. Gov't</t>
  </si>
  <si>
    <t>https://pubmed.ncbi.nlm.nih.gov/31440235</t>
  </si>
  <si>
    <t>PMID: 28426476</t>
  </si>
  <si>
    <t>Autologous Myoblasts for the Treatment of Fecal Incontinence: Results of a Phase 2 Randomized Placebo-controlled Study (MIAS)</t>
  </si>
  <si>
    <t>Fecal Incontinence</t>
  </si>
  <si>
    <t>https://pubmed.ncbi.nlm.nih.gov/28426476</t>
  </si>
  <si>
    <t>PMID: 29865089</t>
  </si>
  <si>
    <t>Efficacy of Rituximab in Refractory Generalized anti-AChR Myasthenia Gravis</t>
  </si>
  <si>
    <t>Myasthenia Gravis</t>
  </si>
  <si>
    <t>French Ministry of Health | French Association against Myopathies (AFM)</t>
  </si>
  <si>
    <t>Clinical Trial, Phase II | Journal Article | Multicenter Study | Research Support, Non-U.S. Gov't</t>
  </si>
  <si>
    <t>https://pubmed.ncbi.nlm.nih.gov/29865089</t>
  </si>
  <si>
    <t>PMID: 26714738</t>
  </si>
  <si>
    <t>Dysregulation of RasGRP1 in rheumatoid arthritis and modulation of RasGRP3 as a biomarker of TNFα inhibitors</t>
  </si>
  <si>
    <t>Rheumatoid Arthritis</t>
  </si>
  <si>
    <t>French Society of Rheumatology</t>
  </si>
  <si>
    <t>Clinical Trial | Journal Article | Multicenter Study</t>
  </si>
  <si>
    <t>26-Dec-2015</t>
  </si>
  <si>
    <t>https://pubmed.ncbi.nlm.nih.gov/26714738</t>
  </si>
  <si>
    <t>NCT01523522</t>
  </si>
  <si>
    <t>Etude de l'efficacité et de la sécurité d'Injections Intra-sphinctériennes de Myoblastes Autologues Chez Des Patients Atteints d'Incontinence Anale sévère Par Insuffisance sphinctérienne</t>
  </si>
  <si>
    <t>Rouen University Center Hospital</t>
  </si>
  <si>
    <t>Feb-2012</t>
  </si>
  <si>
    <t>Oct-2015</t>
  </si>
  <si>
    <t>https://clinicaltrials.gov/study/NCT01523522</t>
  </si>
  <si>
    <t>PMID: 26539981</t>
  </si>
  <si>
    <t>Efficacy of Rituximab in Refractory Inflammatory Myopathies Associated with Anti- Synthetase Auto-Antibodies: An Open-Label, Phase II Trial</t>
  </si>
  <si>
    <t>Refractory Inflammatory Myopathies</t>
  </si>
  <si>
    <t>https://pubmed.ncbi.nlm.nih.gov/26539981</t>
  </si>
  <si>
    <t>PMID: 25102947</t>
  </si>
  <si>
    <t>Lymphodepletion followed by infusion of suicide gene-transduced donor lymphocytes to safely enhance their antitumor effect: a phase I/II study</t>
  </si>
  <si>
    <t>Suicide Gene-Transduced Donor Lymphocytes</t>
  </si>
  <si>
    <t>Clinical Trial, Phase I | Clinical Trial, Phase II | Letter</t>
  </si>
  <si>
    <t>https://pubmed.ncbi.nlm.nih.gov/25102947</t>
  </si>
  <si>
    <t>PMID: 21791546</t>
  </si>
  <si>
    <t>Number and phenotype of rheumatoid arthritis patients' CD4+CD25hi regulatory T cells are not affected by adalimumab or etanercept</t>
  </si>
  <si>
    <t>https://pubmed.ncbi.nlm.nih.gov/21791546</t>
  </si>
  <si>
    <t>PMID: 21795435</t>
  </si>
  <si>
    <t>Effects of an enteral glucose supply on protein synthesis, proteolytic pathways, and proteome in human duodenal mucosa</t>
  </si>
  <si>
    <t>Human Duodenal Mucosa</t>
  </si>
  <si>
    <t>Sep-2011</t>
  </si>
  <si>
    <t>https://pubmed.ncbi.nlm.nih.gov/21795435</t>
  </si>
  <si>
    <t>PMID: 21059672</t>
  </si>
  <si>
    <t>Gene profiling predicts rheumatoid arthritis responsiveness to IL-1Ra (anakinra)</t>
  </si>
  <si>
    <t>Feb-2011</t>
  </si>
  <si>
    <t>https://pubmed.ncbi.nlm.nih.gov/21059672</t>
  </si>
  <si>
    <t>NCT00213629</t>
  </si>
  <si>
    <t>Transcriptome Analysis Through a Dedicated Macro-array and TcLandscape Repertoire Analysis for Diagnosis of Myositis.</t>
  </si>
  <si>
    <t>Polymyositis</t>
  </si>
  <si>
    <t>French Association Against Myopathies</t>
  </si>
  <si>
    <t>Nov-2004</t>
  </si>
  <si>
    <t>Jul-2010</t>
  </si>
  <si>
    <t>https://clinicaltrials.gov/study/NCT00213629</t>
  </si>
  <si>
    <t>PMID: 19639177</t>
  </si>
  <si>
    <t>Massive expansion of regulatory T-cells following interleukin 2 treatment during a phase I-II dendritic cell-based immunotherapy of metastatic renal cancer</t>
  </si>
  <si>
    <t>Metastatic Renal Cancer</t>
  </si>
  <si>
    <t>Clinical Trial, Phase I | Clinical Trial, Phase II | Journal Article | Multicenter Study | Research Support, Non-U.S. Gov't</t>
  </si>
  <si>
    <t>https://pubmed.ncbi.nlm.nih.gov/19639177</t>
  </si>
  <si>
    <t>PMID: 11235948</t>
  </si>
  <si>
    <t>Extent of tumor-brain interface: a new tool to predict evolution of malignant gliomas</t>
  </si>
  <si>
    <t>Malignant Gliomas</t>
  </si>
  <si>
    <t>Mar-2001</t>
  </si>
  <si>
    <t>https://pubmed.ncbi.nlm.nih.gov/11235948</t>
  </si>
  <si>
    <t>PMID: 9853525</t>
  </si>
  <si>
    <t>A phase I/II dose-escalation study of herpes simplex virus type 1 thymidine kinase "suicide" gene therapy for metastatic melanoma. Study Group on Gene Therapy of Metastatic Melanoma</t>
  </si>
  <si>
    <t>Metastatic Melanoma</t>
  </si>
  <si>
    <t>Clinical Trial | Clinical Trial, Phase I | Clinical Trial, Phase II | Journal Article | Research Support, Non-U.S. Gov't</t>
  </si>
  <si>
    <t>20-Nov-1998</t>
  </si>
  <si>
    <t>https://pubmed.ncbi.nlm.nih.gov/9853525</t>
  </si>
  <si>
    <t>PMID: 9853526</t>
  </si>
  <si>
    <t>A phase I/II study of herpes simplex virus type 1 thymidine kinase "suicide" gene therapy for recurrent glioblastoma. Study Group on Gene Therapy for Glioblastoma</t>
  </si>
  <si>
    <t>Recurrent Glioblastoma</t>
  </si>
  <si>
    <t>https://pubmed.ncbi.nlm.nih.gov/9853526</t>
  </si>
  <si>
    <t>PMID: 31564514</t>
  </si>
  <si>
    <t>Czech Hizentra Noninterventional Study With Rapid Push: Efficacy, Safety, Tolerability, and Convenience of Therapy With 20% Subcutaneous Immunoglobulin</t>
  </si>
  <si>
    <t>Subcutaneous Immunoglobulin</t>
  </si>
  <si>
    <t>Nov-2019</t>
  </si>
  <si>
    <t>https://pubmed.ncbi.nlm.nih.gov/31564514</t>
  </si>
  <si>
    <t>PMID: 25251245</t>
  </si>
  <si>
    <t>Low ficolin-2 levels in common variable immunodeficiency patients with bronchiectasis</t>
  </si>
  <si>
    <t>Low Ficolin-2 Level</t>
  </si>
  <si>
    <t>https://pubmed.ncbi.nlm.nih.gov/25251245</t>
  </si>
  <si>
    <t>PMID: 9950305</t>
  </si>
  <si>
    <t>Isoprinosine does not protect against frequent respiratory tract infections in childhood</t>
  </si>
  <si>
    <t>Frequent Respiratory Tract Infections in Childhood</t>
  </si>
  <si>
    <t>Clinical Trial | Journal Article | Randomized Controlled Trial | Research Support, Non-U.S. Gov't</t>
  </si>
  <si>
    <t>Jan-1999</t>
  </si>
  <si>
    <t>https://pubmed.ncbi.nlm.nih.gov/9950305</t>
  </si>
  <si>
    <t>PMID: 8703313</t>
  </si>
  <si>
    <t>Orally administered bacterial lysate Broncho-Vaxom for the treatment of common variable immunodeficiency</t>
  </si>
  <si>
    <t>https://pubmed.ncbi.nlm.nih.gov/8703313</t>
  </si>
  <si>
    <t>NCT02418442</t>
  </si>
  <si>
    <t>Observational Study of Pediatric Rheumatic Diseases: The CARRA Registry</t>
  </si>
  <si>
    <t>Rheumatic Joint Disease</t>
  </si>
  <si>
    <t>Childhood Arthritis and Rheumatology Research Alliance</t>
  </si>
  <si>
    <t>Dec-2028</t>
  </si>
  <si>
    <t>https://clinicaltrials.gov/study/NCT02418442</t>
  </si>
  <si>
    <t>NCT03835767</t>
  </si>
  <si>
    <t>Prospective Study to Identify Food-Specific and Component IgE Threshold Levels That Predict Food Allergy in Patients With Elevated Total Serum IgE Levels and Atopic Dermatitis</t>
  </si>
  <si>
    <t>Milk Allergy</t>
  </si>
  <si>
    <t>National Institutes of Health Clinical Center</t>
  </si>
  <si>
    <t>NIH</t>
  </si>
  <si>
    <t>19-Apr-2019</t>
  </si>
  <si>
    <t>31-Dec-2027</t>
  </si>
  <si>
    <t>https://clinicaltrials.gov/study/NCT03835767</t>
  </si>
  <si>
    <t>NCT02504853</t>
  </si>
  <si>
    <t>Natural History and Genetics of Food Allergy and Related Conditions</t>
  </si>
  <si>
    <t>29-Jul-2015</t>
  </si>
  <si>
    <t>15-Jun-2025</t>
  </si>
  <si>
    <t>https://clinicaltrials.gov/study/NCT02504853</t>
  </si>
  <si>
    <t>NCT00852943</t>
  </si>
  <si>
    <t>Screening Protocol for Genetic Diseases of Allergic Inflammation</t>
  </si>
  <si>
    <t>Eosinophilic Disease</t>
  </si>
  <si>
    <t>2-Nov-2010</t>
  </si>
  <si>
    <t>https://clinicaltrials.gov/study/NCT00852943</t>
  </si>
  <si>
    <t>NCT01164241</t>
  </si>
  <si>
    <t>Natural History of Severe Allergic Inflammation and Reactions</t>
  </si>
  <si>
    <t>Pgm3 Deficiency</t>
  </si>
  <si>
    <t>12-Jul-2010</t>
  </si>
  <si>
    <t>https://clinicaltrials.gov/study/NCT01164241</t>
  </si>
  <si>
    <t>PMID: 38460680</t>
  </si>
  <si>
    <t>A randomized double-blinded trial to assess recurrence of systemic allergic reactions following COVID-19 mRNA vaccination</t>
  </si>
  <si>
    <t>Systemic Allergic Reaction</t>
  </si>
  <si>
    <t>Clinical Trial, Phase II | Journal Article | Randomized Controlled Trial</t>
  </si>
  <si>
    <t>Jun-2024</t>
  </si>
  <si>
    <t>https://pubmed.ncbi.nlm.nih.gov/38460680</t>
  </si>
  <si>
    <t>NCT04977479</t>
  </si>
  <si>
    <t>A Randomized, Placebo-controlled Crossover Study to Assess the Safety of Administering a Second Dose of a COVID-19 mRNA Vaccine in Individuals Who Experienced a Systemic Allergic Reaction to an Initial Dose</t>
  </si>
  <si>
    <t>8-Sep-2021</t>
  </si>
  <si>
    <t>22-Feb-2023</t>
  </si>
  <si>
    <t>https://clinicaltrials.gov/study/NCT04977479</t>
  </si>
  <si>
    <t>PMID: 28414061</t>
  </si>
  <si>
    <t>Mechanistic correlates of clinical responses to omalizumab in the setting of oral immunotherapy for milk allergy</t>
  </si>
  <si>
    <t>National Institute of Allergy and Infectious Diseases | National Center for Advancing Translational Sciences | National Institutes of Health | Food Allergy Research and Education</t>
  </si>
  <si>
    <t>https://pubmed.ncbi.nlm.nih.gov/28414061</t>
  </si>
  <si>
    <t>PMID: 25528358</t>
  </si>
  <si>
    <t>A randomized, double-blind, placebo-controlled pilot study of sublingual versus oral immunotherapy for the treatment of peanut allergy</t>
  </si>
  <si>
    <t>Peanut Allergy</t>
  </si>
  <si>
    <t>National Center for Advancing Translational Sciences | NIH Roadmap for Medical Research</t>
  </si>
  <si>
    <t>Clinical Trial | Journal Article | Randomized Controlled Trial | Research Support, N.I.H., Extramural | Research Support, N.I.H., Intramural | Research Support, Non-U.S. Gov't</t>
  </si>
  <si>
    <t>May-2015</t>
  </si>
  <si>
    <t>https://pubmed.ncbi.nlm.nih.gov/25528358</t>
  </si>
  <si>
    <t>PMID: 25173802</t>
  </si>
  <si>
    <t>Modulation of dendritic cell innate and adaptive immune functions by oral and sublingual immunotherapy</t>
  </si>
  <si>
    <t>Allergic Inflammation</t>
  </si>
  <si>
    <t>Journal Article | Randomized Controlled Trial | Research Support, N.I.H., Extramural | Research Support, Non-U.S. Gov't</t>
  </si>
  <si>
    <t>Nov-2014</t>
  </si>
  <si>
    <t>https://pubmed.ncbi.nlm.nih.gov/25173802</t>
  </si>
  <si>
    <t>PMID: 22130425</t>
  </si>
  <si>
    <t>The safety and efficacy of sublingual and oral immunotherapy for milk allergy</t>
  </si>
  <si>
    <t>https://pubmed.ncbi.nlm.nih.gov/22130425</t>
  </si>
  <si>
    <t>PMID: 33771552</t>
  </si>
  <si>
    <t>Functional and structural analysis of cytokine-selective IL6ST defects that cause recessive hyper-IgE syndrome</t>
  </si>
  <si>
    <t>Autosomal Recessive Hyper-Ige Syndrome</t>
  </si>
  <si>
    <t>Case Reports | Clinical Trial | Journal Article | Multicenter Study | Research Support, N.I.H., Extramural | Research Support, Non-U.S. Gov't</t>
  </si>
  <si>
    <t>Aug-2021</t>
  </si>
  <si>
    <t>https://pubmed.ncbi.nlm.nih.gov/33771552</t>
  </si>
  <si>
    <t>PMID: 28461188</t>
  </si>
  <si>
    <t>Validation of Antibody-Based Strategies for Diagnosis of Pediatric Celiac Disease Without Biopsy</t>
  </si>
  <si>
    <t>Pediatric Celiac Disease Without Biopsy</t>
  </si>
  <si>
    <t>Dresden University of Technology | Euroimmun | European Regional Development Fund</t>
  </si>
  <si>
    <t>Clinical Trial, Phase III | Journal Article | Multicenter Study | Validation Study</t>
  </si>
  <si>
    <t>Aug-2017</t>
  </si>
  <si>
    <t>https://pubmed.ncbi.nlm.nih.gov/28461188</t>
  </si>
  <si>
    <t>PMID: 27156189</t>
  </si>
  <si>
    <t>The effect of azithromycin on the immunogenicity of oral poliovirus vaccine: a double-blind randomised placebo-controlled trial in seronegative Indian infants</t>
  </si>
  <si>
    <t>Azithromycin</t>
  </si>
  <si>
    <t>Bill &amp; Melinda Gates Foundation</t>
  </si>
  <si>
    <t>Aug-2016</t>
  </si>
  <si>
    <t>https://pubmed.ncbi.nlm.nih.gov/27156189</t>
  </si>
  <si>
    <t>PMID: 24942515</t>
  </si>
  <si>
    <t>Characterization of Crohn disease in X-linked inhibitor of apoptosis-deficient male patients and female symptomatic carriers</t>
  </si>
  <si>
    <t>https://pubmed.ncbi.nlm.nih.gov/24942515</t>
  </si>
  <si>
    <t>PMID: 19752076</t>
  </si>
  <si>
    <t>Dimenhydrinate in children with infectious gastroenteritis: a prospective, RCT</t>
  </si>
  <si>
    <t>Infectious Gastroenteritis</t>
  </si>
  <si>
    <t>Clinical Trial, Phase IV | Journal Article | Multicenter Study | Randomized Controlled Trial | Research Support, Non-U.S. Gov't</t>
  </si>
  <si>
    <t>https://pubmed.ncbi.nlm.nih.gov/19752076</t>
  </si>
  <si>
    <t>NCT04337515</t>
  </si>
  <si>
    <t>A Feasibility Study of Using the CiniMacs® Device for Alpha/Best T-Cell Depletion in Stem Cell Transplant Recipients</t>
  </si>
  <si>
    <t>Graft-Versus-Host-Disease</t>
  </si>
  <si>
    <t>Christopher Dvorak</t>
  </si>
  <si>
    <t>19-Dec-2019</t>
  </si>
  <si>
    <t>1-Jan-2035</t>
  </si>
  <si>
    <t>https://clinicaltrials.gov/study/NCT04337515</t>
  </si>
  <si>
    <t>NCT03619551</t>
  </si>
  <si>
    <t>A Randomized Trial of Low Versus Moderate Exposure Busulfan for Infants with Severe Combined Immunodeficiency (SCID) Receiving TCRαβ+/CD19+ Depleted Transplantation: a Phase II Study by the Primary Immune Deficiency Treatment Consortium (PIDTC) and Pediatric Blood and Marrow Transplant Consortium (PBMTC)</t>
  </si>
  <si>
    <t>Michael Pulsipher</t>
  </si>
  <si>
    <t>22-Oct-2018</t>
  </si>
  <si>
    <t>8-Jan-2030</t>
  </si>
  <si>
    <t>https://clinicaltrials.gov/study/NCT03619551</t>
  </si>
  <si>
    <t>NCT01186913</t>
  </si>
  <si>
    <t>A Prospective Natural History Study of Diagnosis, Treatment and Outcomes of Children With SCID Disorders (RDCRN PIDTC-6901)</t>
  </si>
  <si>
    <t>Primary Immune Deficiency Treatment Consortium | National Center for Advancing Translational Sciences</t>
  </si>
  <si>
    <t>2-Sep-2010</t>
  </si>
  <si>
    <t>Sep-2028</t>
  </si>
  <si>
    <t>Enrolling by Invitation</t>
  </si>
  <si>
    <t>https://clinicaltrials.gov/study/NCT01186913</t>
  </si>
  <si>
    <t>NCT02963064</t>
  </si>
  <si>
    <t>A Phase 1/2 Study to Evaluate the Safety, Tolerability, and Efficacy of JSP191 for Hematopoietic Cell Transplantation Conditioning to Achieve Engraftment and Immune Reconstitution in Subjects with SCID</t>
  </si>
  <si>
    <t>Jasper Therapeutics, Inc.</t>
  </si>
  <si>
    <t>20-Mar-2017</t>
  </si>
  <si>
    <t>Jun-2028</t>
  </si>
  <si>
    <t>https://clinicaltrials.gov/study/NCT02963064</t>
  </si>
  <si>
    <t>NCT05787574</t>
  </si>
  <si>
    <t>Phase 2 Study BRIDGING PRE-TRANSPLANT INFLAMMATORY DAMPENING for PRIMARY IMMUNE REGULATORY DISORDERS (BRIDGE Trial)</t>
  </si>
  <si>
    <t>Primary Immune Regulatory Disorder</t>
  </si>
  <si>
    <t>Memorial Sloan Kettering Cancer Center</t>
  </si>
  <si>
    <t>Swedish Orphan Biovitrum AB</t>
  </si>
  <si>
    <t>15-Mar-2023</t>
  </si>
  <si>
    <t>Mar-2027</t>
  </si>
  <si>
    <t>https://clinicaltrials.gov/study/NCT05787574</t>
  </si>
  <si>
    <t>NCT02205762</t>
  </si>
  <si>
    <t>LCH-IV, International Collaborative Treatment Protocol for Children and Adolescents With Langerhans Cell Histiocytosis</t>
  </si>
  <si>
    <t>North American Consortium for Histiocytosis</t>
  </si>
  <si>
    <t>Histiocyte Society</t>
  </si>
  <si>
    <t>2-Nov-2016</t>
  </si>
  <si>
    <t>Jul-2025</t>
  </si>
  <si>
    <t>https://clinicaltrials.gov/study/NCT02205762</t>
  </si>
  <si>
    <t>NCT01200017</t>
  </si>
  <si>
    <t>An Expanded Access Study of the Feasibility of Using the CliniMACS® Device for CD34+ Cell Selection and T Cell Depletion for Graft-versus-Host Disease Prophylaxis in Alternative Donor Stem Cell Transplant Recipients</t>
  </si>
  <si>
    <t>Expanded Access</t>
  </si>
  <si>
    <t>No longer available</t>
  </si>
  <si>
    <t>https://clinicaltrials.gov/study/NCT01200017</t>
  </si>
  <si>
    <t>PMID: 39042892</t>
  </si>
  <si>
    <t>Effect of rabbit ATG PK on outcomes after TCR-αβ/CD19-depleted pediatric haploidentical HCT for hematologic malignancy</t>
  </si>
  <si>
    <t>Effect of Rabbit ATG PK</t>
  </si>
  <si>
    <t>10-Dec-2024</t>
  </si>
  <si>
    <t>https://pubmed.ncbi.nlm.nih.gov/39042892</t>
  </si>
  <si>
    <t>PMID: 38637498</t>
  </si>
  <si>
    <t>Antiviral cellular therapy for enhancing T-cell reconstitution before or after hematopoietic stem cell transplantation (ACES): a two-arm, open label phase II interventional trial of pediatric patients with risk factor assessment</t>
  </si>
  <si>
    <t>National Institutes of Health | National Cancer Institute</t>
  </si>
  <si>
    <t>18-Apr-2024</t>
  </si>
  <si>
    <t>https://pubmed.ncbi.nlm.nih.gov/38637498</t>
  </si>
  <si>
    <t>PMID: 36546626</t>
  </si>
  <si>
    <t>Lentiviral Gene Therapy for Artemis-Deficient SCID</t>
  </si>
  <si>
    <t>Artemis-Deficient Severe Combined Immunodeficiency</t>
  </si>
  <si>
    <t>California Institute for Regenerative Medicine (CIRM)</t>
  </si>
  <si>
    <t>Clinical Trial, Phase I | Clinical Trial, Phase II | Journal Article | Research Support, N.I.H., Extramural | Research Support, Non-U.S. Gov't</t>
  </si>
  <si>
    <t>22-Dec-2022</t>
  </si>
  <si>
    <t>https://pubmed.ncbi.nlm.nih.gov/36546626</t>
  </si>
  <si>
    <t>PMID: 35671392</t>
  </si>
  <si>
    <t>Outcomes following treatment for ADA-deficient severe combined immunodeficiency: a report from the PIDTC</t>
  </si>
  <si>
    <t>Adenosine Deaminase-Deficient Severe Combined Immunodeficiency</t>
  </si>
  <si>
    <t>18-Aug-2022</t>
  </si>
  <si>
    <t>https://pubmed.ncbi.nlm.nih.gov/35671392</t>
  </si>
  <si>
    <t>PMID: 35253361</t>
  </si>
  <si>
    <t>A pilot trial of prophylactic defibrotide to prevent serious thrombotic microangiopathy in high-risk pediatric patients</t>
  </si>
  <si>
    <t>Serious Thrombotic Microangiopathy</t>
  </si>
  <si>
    <t>Jazz Pharmaceuticals, Inc.</t>
  </si>
  <si>
    <t>https://pubmed.ncbi.nlm.nih.gov/35253361</t>
  </si>
  <si>
    <t>NCT01503515</t>
  </si>
  <si>
    <t>A Phase III Open-Label Trial of Caspofungin vs. Azole Prophylaxis for Patients at High-Risk for Invasive Fungal Infections (IFI) Following Allogeneic Hematopoietic Cell Transplantation (HCT)</t>
  </si>
  <si>
    <t>Children's Oncology Group</t>
  </si>
  <si>
    <t>National Cancer Institute</t>
  </si>
  <si>
    <t>Network</t>
  </si>
  <si>
    <t>21-Mar-2013</t>
  </si>
  <si>
    <t>30-Sep-2021</t>
  </si>
  <si>
    <t>https://clinicaltrials.gov/study/NCT01503515</t>
  </si>
  <si>
    <t>PMID: 34173659</t>
  </si>
  <si>
    <t>Prospective Evaluation of Galactomannan and (1→3) β-d-Glucan Assays as Diagnostic Tools for Invasive Fungal Disease in Children, Adolescents, and Young Adults With Acute Myeloid Leukemia Receiving Fungal Prophylaxis</t>
  </si>
  <si>
    <t>Invasive Fungal Disease</t>
  </si>
  <si>
    <t>23-Sep-2021</t>
  </si>
  <si>
    <t>https://pubmed.ncbi.nlm.nih.gov/34173659</t>
  </si>
  <si>
    <t>PMID: 33136159</t>
  </si>
  <si>
    <t>A Randomized Trial of Caspofungin vs Triazoles Prophylaxis for Invasive Fungal Disease in Pediatric Allogeneic Hematopoietic Cell Transplant</t>
  </si>
  <si>
    <t>National Institute of Health | St. Baldrick’s Foundation</t>
  </si>
  <si>
    <t>Journal Article | Multicenter Study | Randomized Controlled Trial</t>
  </si>
  <si>
    <t>30-Apr-2021</t>
  </si>
  <si>
    <t>https://pubmed.ncbi.nlm.nih.gov/33136159</t>
  </si>
  <si>
    <t>PMID: 33079403</t>
  </si>
  <si>
    <t>Chlorhexidine gluconate bathing in children with cancer or those undergoing hematopoietic stem cell transplantation: A double-blinded randomized controlled trial from the Children's Oncology Group</t>
  </si>
  <si>
    <t>National Cancer Institute | St. Baldrick's Foundation</t>
  </si>
  <si>
    <t>Journal Article | Multicenter Study | Randomized Controlled Trial | Research Support, N.I.H., Extramural | Research Support, Non-U.S. Gov't</t>
  </si>
  <si>
    <t>1-Jan-2021</t>
  </si>
  <si>
    <t>https://pubmed.ncbi.nlm.nih.gov/33079403</t>
  </si>
  <si>
    <t>PMID: 31688884</t>
  </si>
  <si>
    <t>Effect of Caspofungin vs Fluconazole Prophylaxis on Invasive Fungal Disease Among Children and Young Adults With Acute Myeloid Leukemia: A Randomized Clinical Trial</t>
  </si>
  <si>
    <t>Clinical Trial, Phase III | Comparative Study | Journal Article | Multicenter Study | Randomized Controlled Trial | Research Support, N.I.H., Extramural</t>
  </si>
  <si>
    <t>5-Nov-2019</t>
  </si>
  <si>
    <t>https://pubmed.ncbi.nlm.nih.gov/31688884</t>
  </si>
  <si>
    <t>PMID: 31002993</t>
  </si>
  <si>
    <t>Population Pharmacokinetics of Clofarabine as Part of Pretransplantation Conditioning in Pediatric Subjects before Hematopoietic Cell Transplantation</t>
  </si>
  <si>
    <t>Hematopoietic Cell Transplantation</t>
  </si>
  <si>
    <t>Thrasher Research Fund | National Center for Advancing Translational Sciences, National Institutes of Health</t>
  </si>
  <si>
    <t>Clinical Trial | Journal Article | Multicenter Study | Research Support, N.I.H., Extramural | Research Support, Non-U.S. Gov't</t>
  </si>
  <si>
    <t>https://pubmed.ncbi.nlm.nih.gov/31002993</t>
  </si>
  <si>
    <t>PMID: 30876930</t>
  </si>
  <si>
    <t>Low Exposure Busulfan Conditioning to Achieve Sufficient Multilineage Chimerism in Patients with Severe Combined Immunodeficiency</t>
  </si>
  <si>
    <t>Clinical Trial | Journal Article | Research Support, N.I.H., Extramural | Research Support, Non-U.S. Gov't</t>
  </si>
  <si>
    <t>https://pubmed.ncbi.nlm.nih.gov/30876930</t>
  </si>
  <si>
    <t>NCT01596699</t>
  </si>
  <si>
    <t>A Pilot Trial of Clofarabine Added to Standard Busulfan and Fludarabine for Conditioning Prior to Allogeneic Hematopoietic Cell Transplantation</t>
  </si>
  <si>
    <t>Myeloid Malignancy</t>
  </si>
  <si>
    <t>24-May-2012</t>
  </si>
  <si>
    <t>Jun-2019</t>
  </si>
  <si>
    <t>https://clinicaltrials.gov/study/NCT01596699</t>
  </si>
  <si>
    <t>PMID: 30381298</t>
  </si>
  <si>
    <t>Related peripheral blood stem cell donors experience more severe symptoms and less complete recovery at one year compared to unrelated donors</t>
  </si>
  <si>
    <t>Peripheral Blood Stem Cell Donors</t>
  </si>
  <si>
    <t>National Cancer Institute | National Heart, Lung, and Blood Institute | Johnny Crisstopher Children’s Charitable Foundation | St. Baldrick’s Foundation</t>
  </si>
  <si>
    <t>Clinical Trial | Comparative Study | Journal Article | Multicenter Study | Research Support, N.I.H., Extramural | Research Support, Non-U.S. Gov't</t>
  </si>
  <si>
    <t>https://pubmed.ncbi.nlm.nih.gov/30381298</t>
  </si>
  <si>
    <t>NCT02458235</t>
  </si>
  <si>
    <t>A Phase II Study of Risk-adapted Donor Lymphocyte Infusion and Azacitidine for the Prevention of Hematologic Malignancy Relapse Following Allogeneic Stem Cell Transplantation</t>
  </si>
  <si>
    <t>Acute Myelogenous Leukemia</t>
  </si>
  <si>
    <t>Hellman Foundation</t>
  </si>
  <si>
    <t>2-Jun-2015</t>
  </si>
  <si>
    <t>15-Mar-2019</t>
  </si>
  <si>
    <t>https://clinicaltrials.gov/study/NCT02458235</t>
  </si>
  <si>
    <t>PMID: 30244103</t>
  </si>
  <si>
    <t>Outcomes after Second Hematopoietic Cell Transplantation in Children and Young Adults with Relapsed Acute Leukemia</t>
  </si>
  <si>
    <t>Second Hematopoietic Cell Transplantation</t>
  </si>
  <si>
    <t>Clinical Trial | Journal Article | Multicenter Study | Research Support, N.I.H., Extramural | Research Support, U.S. Gov't, P.H.S.</t>
  </si>
  <si>
    <t>https://pubmed.ncbi.nlm.nih.gov/30244103</t>
  </si>
  <si>
    <t>PMID: 30193840</t>
  </si>
  <si>
    <t>The genetic landscape of severe combined immunodeficiency in the United States and Canada in the current era (2010-2018)</t>
  </si>
  <si>
    <t>National Institute of Allergy and Infectious Diseases | National Center for Advancing Translational Sciences | Office of Rare Diseases Research</t>
  </si>
  <si>
    <t>Clinical Trial | Letter | Multicenter Study | Research Support, N.I.H., Extramural | Research Support, N.I.H., Intramural | Research Support, U.S. Gov't, Non-P.H.S. | Research Support, U.S. Gov't, P.H.S.</t>
  </si>
  <si>
    <t>https://pubmed.ncbi.nlm.nih.gov/30193840</t>
  </si>
  <si>
    <t>PMID: 29933069</t>
  </si>
  <si>
    <t>Outcomes of Measurable Residual Disease in Pediatric Acute Myeloid Leukemia before and after Hematopoietic Stem Cell Transplant: Validation of Difference from Normal Flow Cytometry with Chimerism Studies and Wilms Tumor 1 Gene Expression</t>
  </si>
  <si>
    <t>Measurable Residual Disease</t>
  </si>
  <si>
    <t>St. Baldrick’s Foundation | Otsuka Holdings Co., Ltd.</t>
  </si>
  <si>
    <t>Clinical Trial | Journal Article | Research Support, N.I.H., Extramural | Research Support, Non-U.S. Gov't | Research Support, U.S. Gov't, Non-P.H.S. | Research Support, U.S. Gov't, P.H.S. | Validation Study</t>
  </si>
  <si>
    <t>https://pubmed.ncbi.nlm.nih.gov/29933069</t>
  </si>
  <si>
    <t>PMID: 30208456</t>
  </si>
  <si>
    <t>Effect of Levofloxacin Prophylaxis on Bacteremia in Children With Acute Leukemia or Undergoing Hematopoietic Stem Cell Transplantation: A Randomized Clinical Trial</t>
  </si>
  <si>
    <t>Comparative Study | Journal Article | Multicenter Study | Randomized Controlled Trial | Research Support, N.I.H., Extramural</t>
  </si>
  <si>
    <t>11-Sep-2018</t>
  </si>
  <si>
    <t>https://pubmed.ncbi.nlm.nih.gov/30208456</t>
  </si>
  <si>
    <t>PMID: 29528181</t>
  </si>
  <si>
    <t>Disease burden and conditioning regimens in ASCT1221, a randomized phase II trial in children with juvenile myelomonocytic leukemia: A Children's Oncology Group study</t>
  </si>
  <si>
    <t>National Institutes of Health | Leukemia &amp; Lymphoma Society</t>
  </si>
  <si>
    <t>Clinical Trial, Phase II | Journal Article | Randomized Controlled Trial | Research Support, N.I.H., Extramural</t>
  </si>
  <si>
    <t>https://pubmed.ncbi.nlm.nih.gov/29528181</t>
  </si>
  <si>
    <t>PMID: 29728406</t>
  </si>
  <si>
    <t>B-cell differentiation and IL-21 response in IL2RG/JAK3 SCID patients after hematopoietic stem cell transplantation</t>
  </si>
  <si>
    <t>Clinical Trial | Journal Article | Research Support, N.I.H., Extramural | Research Support, N.I.H., Intramural | Research Support, Non-U.S. Gov't | Research Support, U.S. Gov't, Non-P.H.S. | Research Support, U.S. Gov't, P.H.S.</t>
  </si>
  <si>
    <t>28-Jun-2018</t>
  </si>
  <si>
    <t>https://pubmed.ncbi.nlm.nih.gov/29728406</t>
  </si>
  <si>
    <t>PMID: 29844205</t>
  </si>
  <si>
    <t>Comparison of pediatric allogeneic transplant outcomes using myeloablative busulfan with cyclophosphamide or fludarabine</t>
  </si>
  <si>
    <t>Pediatric Allogeneic Hematopoietic Stem Cell Transplant</t>
  </si>
  <si>
    <t>Comparative Study | Journal Article | Multicenter Study | Randomized Controlled Trial | Research Support, N.I.H., Extramural | Research Support, Non-U.S. Gov't | Research Support, U.S. Gov't, Non-P.H.S. | Research Support, U.S. Gov't, P.H.S.</t>
  </si>
  <si>
    <t>12-Jun-2018</t>
  </si>
  <si>
    <t>https://pubmed.ncbi.nlm.nih.gov/29844205</t>
  </si>
  <si>
    <t>PMID: 29241729</t>
  </si>
  <si>
    <t>Long-term follow-up of IPEX syndrome patients after different therapeutic strategies: An international multicenter retrospective study</t>
  </si>
  <si>
    <t>Ipex Syndrome</t>
  </si>
  <si>
    <t>Telethon</t>
  </si>
  <si>
    <t>https://pubmed.ncbi.nlm.nih.gov/29241729</t>
  </si>
  <si>
    <t>NCT01824693</t>
  </si>
  <si>
    <t>A Randomized Phase II Study Comparing Two Different Conditioning Regimens Prior to Allogeneic Hematopoietic Cell Transplantation (HCT) for Children With Juvenile Myelomonocytic Leukemia (JMML)</t>
  </si>
  <si>
    <t>24-Jun-2013</t>
  </si>
  <si>
    <t>31-Dec-2017</t>
  </si>
  <si>
    <t>https://clinicaltrials.gov/study/NCT01824693</t>
  </si>
  <si>
    <t>PMID: 28684371</t>
  </si>
  <si>
    <t>Pharmacokinetics and Model-Based Dosing to Optimize Fludarabine Therapy in Pediatric Hematopoietic Cell Transplant Recipients</t>
  </si>
  <si>
    <t>Pediatric Hematopoietic Cell Transplant Recipients</t>
  </si>
  <si>
    <t>Thrasher Research Fund | National Center for Advancing Translational Sciences | National Heart, Lung, and Blood Institute</t>
  </si>
  <si>
    <t>https://pubmed.ncbi.nlm.nih.gov/28684371</t>
  </si>
  <si>
    <t>PMID: 28394367</t>
  </si>
  <si>
    <t>Safety of pre-emptive donor lymphocyte infusions (DLI) based on mixed chimerism (MC) in peripheral blood or bone marrow subsets in children undergoing hematopoietic stem cell transplant (HSCT) for hematologic malignancies</t>
  </si>
  <si>
    <t>Hematologic Malignancies</t>
  </si>
  <si>
    <t>Jul-2017</t>
  </si>
  <si>
    <t>https://pubmed.ncbi.nlm.nih.gov/28394367</t>
  </si>
  <si>
    <t>PMID: 27991895</t>
  </si>
  <si>
    <t>Pre-existing invasive fungal infection is not a contraindication for allogeneic HSCT for patients with hematologic malignancies: a CIBMTR study</t>
  </si>
  <si>
    <t>Pre-Existing Invasive Fungal Infection</t>
  </si>
  <si>
    <t>National Cancer Institute | National Heart, Lung, and Blood Institute | National Institute of Allergy and Infectious Diseases</t>
  </si>
  <si>
    <t>Clinical Trial | Comparative Study | Journal Article | Multicenter Study</t>
  </si>
  <si>
    <t>Feb-2017</t>
  </si>
  <si>
    <t>https://pubmed.ncbi.nlm.nih.gov/27991895</t>
  </si>
  <si>
    <t>NCT02177760</t>
  </si>
  <si>
    <t>Sirolimus in Prevention of aGVHD in Maternally Engrafted (TME) Severe Combined Immunodeficiency (SCID) Infants Receiving Unconditioned Hematopoietic Stem Cell Transplant (HSCT)</t>
  </si>
  <si>
    <t>Jul-2014</t>
  </si>
  <si>
    <t>Nov-2015</t>
  </si>
  <si>
    <t>Withdrawn</t>
  </si>
  <si>
    <t>https://clinicaltrials.gov/study/NCT02177760</t>
  </si>
  <si>
    <t>PMID: 25644958</t>
  </si>
  <si>
    <t>Chimerism-based pre-emptive immunotherapy with fast withdrawal of immunosuppression and donor lymphocyte infusions after allogeneic stem cell transplantation for pediatric hematologic malignancies</t>
  </si>
  <si>
    <t>Pediatric Hematologic Malignancies</t>
  </si>
  <si>
    <t>Thrasher Research Fund</t>
  </si>
  <si>
    <t>https://pubmed.ncbi.nlm.nih.gov/25644958</t>
  </si>
  <si>
    <t>PMID: 25270958</t>
  </si>
  <si>
    <t>TNF-receptor inhibitor therapy for the treatment of children with idiopathic pneumonia syndrome. A joint Pediatric Blood and Marrow Transplant Consortium and Children's Oncology Group Study (ASCT0521)</t>
  </si>
  <si>
    <t>Idiopathic Pneumonia Syndrome</t>
  </si>
  <si>
    <t>Leukemia &amp; Lymphoma Society | Burroughs Wellcome Fund | St. Baldrick's Foundation</t>
  </si>
  <si>
    <t>Clinical Trial, Phase II | Journal Article | Multicenter Study | Randomized Controlled Trial | Research Support, N.I.H., Extramural | Research Support, Non-U.S. Gov't</t>
  </si>
  <si>
    <t>Jan-2015</t>
  </si>
  <si>
    <t>https://pubmed.ncbi.nlm.nih.gov/25270958</t>
  </si>
  <si>
    <t>NCT01182675</t>
  </si>
  <si>
    <t>Hematopoietic Stem Cell Transplantation for Children With Severe Combined Immunodeficiency Disease Utilizing Alemtuzumab and Mobilization With Plerixafor &amp; Filgrastim</t>
  </si>
  <si>
    <t>Sep-2013</t>
  </si>
  <si>
    <t>https://clinicaltrials.gov/study/NCT01182675</t>
  </si>
  <si>
    <t>PMID: 23178543</t>
  </si>
  <si>
    <t>Haploidentical related-donor hematopoietic cell transplantation in children using megadoses of CliniMACs-selected CD34(+) cells and a fixed CD3(+) dose</t>
  </si>
  <si>
    <t>Hematological Malignancies</t>
  </si>
  <si>
    <t>https://pubmed.ncbi.nlm.nih.gov/23178543</t>
  </si>
  <si>
    <t>PMID: 22609040</t>
  </si>
  <si>
    <t>Busulfan, fludarabine, and alemtuzumab as a reduced toxicity regimen for children with malignant and nonmalignant diseases improves engraftment and graft-versus-host disease without delaying immune reconstitution</t>
  </si>
  <si>
    <t>Graft-Versus-Host Disease</t>
  </si>
  <si>
    <t>Nov-2012</t>
  </si>
  <si>
    <t>https://pubmed.ncbi.nlm.nih.gov/22609040</t>
  </si>
  <si>
    <t>PMID: 19421175</t>
  </si>
  <si>
    <t>Clinical and immunologic outcomes following haplocompatible donor lymphocyte infusions</t>
  </si>
  <si>
    <t>Haplocompatible Donor Lymphocyte Infusion</t>
  </si>
  <si>
    <t>Dec-2009</t>
  </si>
  <si>
    <t>https://pubmed.ncbi.nlm.nih.gov/19421175</t>
  </si>
  <si>
    <t>PMID: 18804042</t>
  </si>
  <si>
    <t>Megadose CD34(+) cell grafts improve recovery of T cell engraftment but not B cell immunity in patients with severe combined immunodeficiency disease undergoing haplocompatible nonmyeloablative transplantation</t>
  </si>
  <si>
    <t>Oct-2008</t>
  </si>
  <si>
    <t>https://pubmed.ncbi.nlm.nih.gov/18804042</t>
  </si>
  <si>
    <t>PMID: 18541203</t>
  </si>
  <si>
    <t>Hematopoietic stem cell transplant for pediatric acute promyelocytic leukemia</t>
  </si>
  <si>
    <t>Pediatric Acute Promyelocytic Leukemia</t>
  </si>
  <si>
    <t>Jul-2008</t>
  </si>
  <si>
    <t>https://pubmed.ncbi.nlm.nih.gov/18541203</t>
  </si>
  <si>
    <t>NCT06358638</t>
  </si>
  <si>
    <t>Sickle Cell Disease Transplant Using a Nonmyeloablative Approach: Adding Daratumumab for Patients With Anti-donor Red Cell AntibodY</t>
  </si>
  <si>
    <t>Sickle Cell Disease</t>
  </si>
  <si>
    <t>Children's National Research Institute</t>
  </si>
  <si>
    <t>Alberta Children's Hospital | Hospital for Sick Children | Atrium Health Levine Children's Hospital | Nationwide Children's Hospital | Children's Hospital at Montefiore | Doris Duke Charitable Foundation | Janssen Pharmaceuticals, Inc</t>
  </si>
  <si>
    <t>3-Apr-2024</t>
  </si>
  <si>
    <t>Sep-2054</t>
  </si>
  <si>
    <t>https://clinicaltrials.gov/study/NCT06358638</t>
  </si>
  <si>
    <t>PMID: 35907408</t>
  </si>
  <si>
    <t>Haploidentical bone marrow transplantation in patients with relapsed or refractory severe aplastic anaemia in the USA (BMT CTN 1502): a multicentre, single-arm, phase 2 trial</t>
  </si>
  <si>
    <t>Haploidentical Bone Marrow Transplantation</t>
  </si>
  <si>
    <t>US National Heart, Lung, and Blood Institute | US National Cancer Institute</t>
  </si>
  <si>
    <t>Sep-2022</t>
  </si>
  <si>
    <t>https://pubmed.ncbi.nlm.nih.gov/35907408</t>
  </si>
  <si>
    <t>PMID: 33343579</t>
  </si>
  <si>
    <t>Human Leukocyte Antigen Complex and Other Immunogenetic and Clinical Factors Influence Susceptibility or Protection to SARS-CoV-2 Infection and Severity of the Disease Course. The Sardinian Experience</t>
  </si>
  <si>
    <t>Foundation of Sardinia | Association for the Advancement of Transplant Research</t>
  </si>
  <si>
    <t>https://pubmed.ncbi.nlm.nih.gov/33343579</t>
  </si>
  <si>
    <t>PMID: 28601681</t>
  </si>
  <si>
    <t>Mutation of the angiopoietin-1 gene (ANGPT1) associates with a new type of hereditary angioedema</t>
  </si>
  <si>
    <t>https://pubmed.ncbi.nlm.nih.gov/28601681</t>
  </si>
  <si>
    <t>PMID: 33974038</t>
  </si>
  <si>
    <t>Long-term outcomes after gene therapy for adenosine deaminase severe combined immune deficiency</t>
  </si>
  <si>
    <t>Adenosine Deaminase Severe Combined Immune Deficiency</t>
  </si>
  <si>
    <t>Clinical Trial, Phase II | Journal Article | Research Support, N.I.H., Extramural</t>
  </si>
  <si>
    <t>14-Oct-2021</t>
  </si>
  <si>
    <t>https://pubmed.ncbi.nlm.nih.gov/33974038</t>
  </si>
  <si>
    <t>PMID: 33974366</t>
  </si>
  <si>
    <t>Autologous Ex Vivo Lentiviral Gene Therapy for Adenosine Deaminase Deficiency</t>
  </si>
  <si>
    <t>Clinical Trial, Phase I | Clinical Trial, Phase II | Journal Article | Multicenter Study | Research Support, N.I.H., Extramural | Research Support, N.I.H., Intramural | Research Support, Non-U.S. Gov't</t>
  </si>
  <si>
    <t>27-May-2021</t>
  </si>
  <si>
    <t>https://pubmed.ncbi.nlm.nih.gov/33974366</t>
  </si>
  <si>
    <t>PMID: 28346229</t>
  </si>
  <si>
    <t>Clinical efficacy of gene-modified stem cells in adenosine deaminase-deficient immunodeficiency</t>
  </si>
  <si>
    <t>Food and Drug Administration</t>
  </si>
  <si>
    <t>1-May-2017</t>
  </si>
  <si>
    <t>https://pubmed.ncbi.nlm.nih.gov/28346229</t>
  </si>
  <si>
    <t>PMID: 24602182</t>
  </si>
  <si>
    <t>Induced and pre-existing anti-polyethylene glycol antibody in a trial of every 3-week dosing of pegloticase for refractory gout, including in organ transplant recipients</t>
  </si>
  <si>
    <t>Refractory Gout</t>
  </si>
  <si>
    <t>Clinical Trial, Phase II | Journal Article | Research Support, N.I.H., Extramural | Research Support, U.S. Gov't, P.H.S.</t>
  </si>
  <si>
    <t>7-Mar-2014</t>
  </si>
  <si>
    <t>https://pubmed.ncbi.nlm.nih.gov/24602182</t>
  </si>
  <si>
    <t>PMID: 22968453</t>
  </si>
  <si>
    <t>Gene therapy for adenosine deaminase-deficient severe combined immune deficiency: clinical comparison of retroviral vectors and treatment plans</t>
  </si>
  <si>
    <t>Clinical Trial, Phase I | Clinical Trial, Phase II | Journal Article | Research Support, N.I.H., Extramural | Research Support, Non-U.S. Gov't | Research Support, U.S. Gov't, Non-P.H.S.</t>
  </si>
  <si>
    <t>1-Nov-2012</t>
  </si>
  <si>
    <t>https://pubmed.ncbi.nlm.nih.gov/22968453</t>
  </si>
  <si>
    <t>PMID: 18218852</t>
  </si>
  <si>
    <t>Altered intracellular and extracellular signaling leads to impaired T-cell functions in ADA-SCID patients</t>
  </si>
  <si>
    <t>15-Apr-2008</t>
  </si>
  <si>
    <t>https://pubmed.ncbi.nlm.nih.gov/18218852</t>
  </si>
  <si>
    <t>PMID: 17328081</t>
  </si>
  <si>
    <t>Pharmacokinetics and pharmacodynamics of intravenous PEGylated recombinant mammalian urate oxidase in patients with refractory gout</t>
  </si>
  <si>
    <t>Clinical Trial, Phase I | Journal Article | Research Support, N.I.H., Extramural | Research Support, Non-U.S. Gov't</t>
  </si>
  <si>
    <t>Mar-2007</t>
  </si>
  <si>
    <t>https://pubmed.ncbi.nlm.nih.gov/17328081</t>
  </si>
  <si>
    <t>PMID: 16356199</t>
  </si>
  <si>
    <t>Control of hyperuricemia in subjects with refractory gout, and induction of antibody against poly(ethylene glycol) (PEG), in a phase I trial of subcutaneous PEGylated urate oxidase</t>
  </si>
  <si>
    <t>Hyperuricemia</t>
  </si>
  <si>
    <t>https://pubmed.ncbi.nlm.nih.gov/16356199</t>
  </si>
  <si>
    <t>PMID: 7554473</t>
  </si>
  <si>
    <t>PEG-ADA replacement therapy for adenosine deaminase deficiency: an update after 8.5 years</t>
  </si>
  <si>
    <t>Clinical Trial | Journal Article | Research Support, Non-U.S. Gov't | Research Support, U.S. Gov't, P.H.S.</t>
  </si>
  <si>
    <t>https://pubmed.ncbi.nlm.nih.gov/7554473</t>
  </si>
  <si>
    <t>PMID: 34211458</t>
  </si>
  <si>
    <t>High Resolution Haplotype Analyses of Classical HLA Genes in Families With Multiple Sclerosis Highlights the Role of HLA-DP Alleles in Disease Susceptibility</t>
  </si>
  <si>
    <t>Multiple Sclerosis</t>
  </si>
  <si>
    <t>National Institutes of Health | National Multiple Sclerosis Society</t>
  </si>
  <si>
    <t>https://pubmed.ncbi.nlm.nih.gov/34211458</t>
  </si>
  <si>
    <t>PMID: 30910980</t>
  </si>
  <si>
    <t>A specific amino acid motif of HLA-DRB1 mediates risk and interacts with smoking history in Parkinson's disease</t>
  </si>
  <si>
    <t>Parkinson's Disease</t>
  </si>
  <si>
    <t>9-Apr-2019</t>
  </si>
  <si>
    <t>https://pubmed.ncbi.nlm.nih.gov/30910980</t>
  </si>
  <si>
    <t>PMID: 32905675</t>
  </si>
  <si>
    <t>Eflornithine plus Sulindac for Prevention of Progression in Familial Adenomatous Polyposis</t>
  </si>
  <si>
    <t>Familial Adenomatous Polyposis</t>
  </si>
  <si>
    <t>Cancer Prevention Pharmaceuticals, Inc. | Mallinckrodt Pharmaceuticals plc</t>
  </si>
  <si>
    <t>Clinical Trial, Phase III | Comparative Study | Journal Article | Multicenter Study | Randomized Controlled Trial | Research Support, Non-U.S. Gov't</t>
  </si>
  <si>
    <t>10-Sep-2020</t>
  </si>
  <si>
    <t>https://pubmed.ncbi.nlm.nih.gov/32905675</t>
  </si>
  <si>
    <t>PMID: 12950426</t>
  </si>
  <si>
    <t>Gastroduodenal tolerability of lumiracoxib vs placebo and naproxen: a pilot endoscopic study in healthy male subjects</t>
  </si>
  <si>
    <t>Gastroduodenal Tolerability</t>
  </si>
  <si>
    <t>Clinical Trial | Comparative Study | Journal Article | Randomized Controlled Trial</t>
  </si>
  <si>
    <t>1-Sep-2003</t>
  </si>
  <si>
    <t>https://pubmed.ncbi.nlm.nih.gov/12950426</t>
  </si>
  <si>
    <t>PMID: 11242269</t>
  </si>
  <si>
    <t>Cervical spondylosis: the role of anterior instrumentation after decompression and fusion</t>
  </si>
  <si>
    <t>Cervical Spondylosis</t>
  </si>
  <si>
    <t>https://pubmed.ncbi.nlm.nih.gov/11242269</t>
  </si>
  <si>
    <t>PMID: 10937982</t>
  </si>
  <si>
    <t>Placebo-controlled comparison of candoxatril, an orally active neutral endopeptidase inhibitor, and captopril in patients with chronic heart failure</t>
  </si>
  <si>
    <t>Chronic Heart Failure</t>
  </si>
  <si>
    <t>Clinical Trial | Comparative Study | Journal Article | Multicenter Study | Randomized Controlled Trial</t>
  </si>
  <si>
    <t>Mar-1999</t>
  </si>
  <si>
    <t>https://pubmed.ncbi.nlm.nih.gov/10937982</t>
  </si>
  <si>
    <t>PMID: 3082344</t>
  </si>
  <si>
    <t>Treatment of angina pectoris with nifedipine and atenolol: efficacy and effect on cardiac function</t>
  </si>
  <si>
    <t>Angina Pectoris</t>
  </si>
  <si>
    <t>https://pubmed.ncbi.nlm.nih.gov/3082344</t>
  </si>
  <si>
    <t>PMID: 34861054</t>
  </si>
  <si>
    <t>Italian patients with hemoglobinopathies exhibit a 5-fold increase in age-standardized lethality due to SARS-CoV-2 infection</t>
  </si>
  <si>
    <t>Hemoglobinopathies</t>
  </si>
  <si>
    <t>Clinical Trial | Letter</t>
  </si>
  <si>
    <t>1-Feb-2022</t>
  </si>
  <si>
    <t>https://pubmed.ncbi.nlm.nih.gov/34861054</t>
  </si>
  <si>
    <t>PMID: 33629819</t>
  </si>
  <si>
    <t>Pharmacokinetics and safety of ticagrelor in infants and toddlers with sickle cell disease aged &lt;24 months</t>
  </si>
  <si>
    <t>AstraZeneca plc</t>
  </si>
  <si>
    <t>Clinical Trial, Phase I | Journal Article | Multicenter Study | Research Support, Non-U.S. Gov't</t>
  </si>
  <si>
    <t>https://pubmed.ncbi.nlm.nih.gov/33629819</t>
  </si>
  <si>
    <t>PMID: 27099149</t>
  </si>
  <si>
    <t>Hyperactive mTOR pathway promotes lymphoproliferation and abnormal differentiation in autoimmune lymphoproliferative syndrome</t>
  </si>
  <si>
    <t>Autoimmune Lymphoproliferative Syndrome</t>
  </si>
  <si>
    <t>German Research Foundation (DFG) | German Federal Ministry of Education and Research (BMBF)</t>
  </si>
  <si>
    <t>14-Jul-2016</t>
  </si>
  <si>
    <t>https://pubmed.ncbi.nlm.nih.gov/27099149</t>
  </si>
  <si>
    <t>PMID: 22303898</t>
  </si>
  <si>
    <t>Clofarabine, cyclophosphamide and etoposide for the treatment of relapsed or resistant acute leukemia in pediatric patients</t>
  </si>
  <si>
    <t>Acute Leukemia</t>
  </si>
  <si>
    <t>https://pubmed.ncbi.nlm.nih.gov/22303898</t>
  </si>
  <si>
    <t>PMID: 11319584</t>
  </si>
  <si>
    <t>Megatherapy combining I(131) metaiodobenzylguanidine and high-dose chemotherapy with haematopoietic progenitor cell rescue for neuroblastoma</t>
  </si>
  <si>
    <t>Neuroblastoma</t>
  </si>
  <si>
    <t>https://pubmed.ncbi.nlm.nih.gov/11319584</t>
  </si>
  <si>
    <t>PMID: 8932813</t>
  </si>
  <si>
    <t>Phase II study of recombinant human granulocyte colony-stimulating factor in children undergoing bone marrow transplantation</t>
  </si>
  <si>
    <t>Pediatric Bone Marrow Transplantation</t>
  </si>
  <si>
    <t>Clinical Trial | Clinical Trial, Phase II | Journal Article | Research Support, Non-U.S. Gov't</t>
  </si>
  <si>
    <t>Nov-1996</t>
  </si>
  <si>
    <t>https://pubmed.ncbi.nlm.nih.gov/8932813</t>
  </si>
  <si>
    <t>PMID: 39896810</t>
  </si>
  <si>
    <t>Therapeutic plasma exchange accelerates immune cell recovery in severe COVID-19</t>
  </si>
  <si>
    <t>Severe Coronavirus Disease</t>
  </si>
  <si>
    <t>French Blood Establishment | National Research Agency</t>
  </si>
  <si>
    <t>https://pubmed.ncbi.nlm.nih.gov/39896810</t>
  </si>
  <si>
    <t>PMID: 35761219</t>
  </si>
  <si>
    <t>Safety and efficacy of convalescent plasma for severe COVID-19: a randomized, single blinded, parallel, controlled clinical study</t>
  </si>
  <si>
    <t>District Institute of Science, Biotechnology and Health Innovation</t>
  </si>
  <si>
    <t>National University of Rosario</t>
  </si>
  <si>
    <t>27-Jun-2022</t>
  </si>
  <si>
    <t>https://pubmed.ncbi.nlm.nih.gov/35761219</t>
  </si>
  <si>
    <t>NCT04944979</t>
  </si>
  <si>
    <t>A Phase III, Open-label, Prospective, Multicenter Study to Assess Efficacy, Safety, and Pharmacokinetics of Kedrion Intravenous Human Normal Immunoglobulin (IVIg) 10% in Pediatric Patients Affected by Primary Immunodeficiency Disease (PID)</t>
  </si>
  <si>
    <t>30-Oct-2026</t>
  </si>
  <si>
    <t>https://clinicaltrials.gov/study/NCT04944979</t>
  </si>
  <si>
    <t>NCT04984837</t>
  </si>
  <si>
    <t>A Randomized Non Comparative Phase II Study of Lacutamab with GemOx Versus GemOx Alone in Relapsed/refractory Patients with Peripheral T-cell Lymphoma</t>
  </si>
  <si>
    <t>Peripheral T Cell Lymphoma</t>
  </si>
  <si>
    <t>The Lymphoma Academic Research Organisation</t>
  </si>
  <si>
    <t>Innate Pharma S.A.</t>
  </si>
  <si>
    <t>5-Oct-2021</t>
  </si>
  <si>
    <t>30-Jan-2028</t>
  </si>
  <si>
    <t>https://clinicaltrials.gov/study/NCT04984837</t>
  </si>
  <si>
    <t>NCT04920617</t>
  </si>
  <si>
    <t>A Phase 2b, Open-label, Multicenter, Randomized Parallel-Group, Two-Stage, Study of an Immunotherapeutic Treatment DPX-Survivac and Pembrolizumab, With and Without Intermittent Low-Dose Cyclophosphamide, in Subjects With Relapsed/Refractory Diffuse Large B-Cell Lymphoma (VITALIZE)</t>
  </si>
  <si>
    <t>Relapsed Diffuse Large B-Cell Lymphoma</t>
  </si>
  <si>
    <t>IMV Inc.</t>
  </si>
  <si>
    <t>Merck &amp; Co., Inc.</t>
  </si>
  <si>
    <t>18-Jun-2021</t>
  </si>
  <si>
    <t>Apr-2025</t>
  </si>
  <si>
    <t>https://clinicaltrials.gov/study/NCT04920617</t>
  </si>
  <si>
    <t>PMID: 38669626</t>
  </si>
  <si>
    <t>Obinutuzumab vs rituximab for transplant-eligible patients with mantle cell lymphoma</t>
  </si>
  <si>
    <t>Mantle Cell Lymphoma</t>
  </si>
  <si>
    <t>Comparative Study | Journal Article | Multicenter Study | Randomized Controlled Trial | Research Support, Non-U.S. Gov't</t>
  </si>
  <si>
    <t>18-Jul-2024</t>
  </si>
  <si>
    <t>https://pubmed.ncbi.nlm.nih.gov/38669626</t>
  </si>
  <si>
    <t>PMID: 38364196</t>
  </si>
  <si>
    <t>Romidepsin Plus Cyclophosphamide, Doxorubicin, Vincristine, and Prednisone Versus Cyclophosphamide, Doxorubicin, Vincristine, and Prednisone in Patients With Previously Untreated Peripheral T-Cell Lymphoma: Final Analysis of the Ro-CHOP Trial</t>
  </si>
  <si>
    <t>Untreated Peripheral T-Cell Lymphoma</t>
  </si>
  <si>
    <t>Celgene Corporation | Bristol Myers Squibb | LYSARC, The Lymphoma Academic Research Organization</t>
  </si>
  <si>
    <t>Clinical Trial, Phase III | Journal Article | Multicenter Study | Randomized Controlled Trial | Research Support, Non-U.S. Gov't</t>
  </si>
  <si>
    <t>10-May-2024</t>
  </si>
  <si>
    <t>https://pubmed.ncbi.nlm.nih.gov/38364196</t>
  </si>
  <si>
    <t>PMID: 37710005</t>
  </si>
  <si>
    <t>Axicabtagene ciloleucel as second-line therapy in large B cell lymphoma ineligible for autologous stem cell transplantation: a phase 2 trial</t>
  </si>
  <si>
    <t>Large B Cell Lymphoma</t>
  </si>
  <si>
    <t>Kite Pharma, Inc.</t>
  </si>
  <si>
    <t>Oct-2023</t>
  </si>
  <si>
    <t>https://pubmed.ncbi.nlm.nih.gov/37710005</t>
  </si>
  <si>
    <t>PMID: 36469833</t>
  </si>
  <si>
    <t>High-Dose Cytarabine and Autologous Stem-Cell Transplantation in Mantle Cell Lymphoma: Long-Term Follow-Up of the Randomized Mantle Cell Lymphoma Younger Trial of the European Mantle Cell Lymphoma Network</t>
  </si>
  <si>
    <t>Autologous Stem-Cell Transplantation</t>
  </si>
  <si>
    <t>European Commission | Lymphoma Research Foundation</t>
  </si>
  <si>
    <t>20-Jan-2023</t>
  </si>
  <si>
    <t>https://pubmed.ncbi.nlm.nih.gov/36469833</t>
  </si>
  <si>
    <t>PMID: 35687761</t>
  </si>
  <si>
    <t>KIR3DL2 contributes to the typing of acute adult T-cell leukemia and is a potential therapeutic target</t>
  </si>
  <si>
    <t>Adult T-Cell Leukemia</t>
  </si>
  <si>
    <t>29-Sep-2022</t>
  </si>
  <si>
    <t>https://pubmed.ncbi.nlm.nih.gov/35687761</t>
  </si>
  <si>
    <t>PMID: 26703963</t>
  </si>
  <si>
    <t>Minimal residual disease monitoring by 8-color flow cytometry in mantle cell lymphoma: an EU-MCL and LYSA study</t>
  </si>
  <si>
    <t>Minimal Residual Disease</t>
  </si>
  <si>
    <t>National Cancer Institute | Lymphoma Study Association (LYSA)</t>
  </si>
  <si>
    <t>Mar-2016</t>
  </si>
  <si>
    <t>https://pubmed.ncbi.nlm.nih.gov/26703963</t>
  </si>
  <si>
    <t>PMID: 30876929</t>
  </si>
  <si>
    <t>Haploidentical Hematopoietic Stem Cell Transplantation with Post-Transplant Cyclophosphamide for Primary Immunodeficiencies and Inherited Disorders in Children</t>
  </si>
  <si>
    <t>https://pubmed.ncbi.nlm.nih.gov/30876929</t>
  </si>
  <si>
    <t>PMID: 29906526</t>
  </si>
  <si>
    <t>PROMIDISα: A T-cell receptor α signature associated with immunodeficiencies caused by V(D)J recombination defects</t>
  </si>
  <si>
    <t>Defects in V(D)J Recombination</t>
  </si>
  <si>
    <t>https://pubmed.ncbi.nlm.nih.gov/29906526</t>
  </si>
  <si>
    <t>NCT06659588</t>
  </si>
  <si>
    <t>Study of Populations At Risk of Developing Chronic Hepatitis Linked to Chronic Enteric Virus Infection in Patients with Primary Immunodeficiency and Secondary Humoral Deficiency</t>
  </si>
  <si>
    <t>Humoral Primary Immunodeficiencies</t>
  </si>
  <si>
    <t>Jan-2027</t>
  </si>
  <si>
    <t>Not yet recruiting</t>
  </si>
  <si>
    <t>https://clinicaltrials.gov/study/NCT06659588</t>
  </si>
  <si>
    <t>PMID: 39476101</t>
  </si>
  <si>
    <t>Long-term follow-up of the STOPAGO study</t>
  </si>
  <si>
    <t>Chronic Immune Thrombocytopenia</t>
  </si>
  <si>
    <t>9-Jan-2025</t>
  </si>
  <si>
    <t>https://pubmed.ncbi.nlm.nih.gov/39476101</t>
  </si>
  <si>
    <t>PMID: 36587851</t>
  </si>
  <si>
    <t>The efficacy and safety of systemic corticosteroids as first line treatment for granulomatous lymphocytic interstitial lung disease</t>
  </si>
  <si>
    <t>Granulomatous Lymphocytic Interstitial Lung Disease</t>
  </si>
  <si>
    <t>Aug-2023</t>
  </si>
  <si>
    <t>https://pubmed.ncbi.nlm.nih.gov/36587851</t>
  </si>
  <si>
    <t>PMID: 32678953</t>
  </si>
  <si>
    <t>Clinical characteristics, management and outcome of COVID-19-associated immune thrombocytopenia: a French multicentre series</t>
  </si>
  <si>
    <t>Clinical Trial | Letter | Multicenter Study</t>
  </si>
  <si>
    <t>https://pubmed.ncbi.nlm.nih.gov/32678953</t>
  </si>
  <si>
    <t>PMID: 29437588</t>
  </si>
  <si>
    <t>Early-onset invasive aspergillosis and other fungal infections in patients treated with ibrutinib</t>
  </si>
  <si>
    <t>Ibrutinib</t>
  </si>
  <si>
    <t>French Innovative Leukemia Organization (FILO) CLL group</t>
  </si>
  <si>
    <t>French Innovative Leukemia Organization</t>
  </si>
  <si>
    <t>Clinical Trial | Journal Article | Multicenter Study | Observational Study</t>
  </si>
  <si>
    <t>26-Apr-2018</t>
  </si>
  <si>
    <t>https://pubmed.ncbi.nlm.nih.gov/29437588</t>
  </si>
  <si>
    <t>PMID: 28683953</t>
  </si>
  <si>
    <t>A multicentre, prospective, non-randomized, sequential, open-label trial to demonstrate the bioequivalence between intravenous immunoglobulin new generation (IGNG) and standard IV immunoglobulin (IVIG) in adult patients with primary immunodeficiency (PID)</t>
  </si>
  <si>
    <t>LFB American Plasma LLC</t>
  </si>
  <si>
    <t>https://pubmed.ncbi.nlm.nih.gov/28683953</t>
  </si>
  <si>
    <t>PMID: 25363150</t>
  </si>
  <si>
    <t>Clinico-biological characteristics and treatment of type I monoclonal cryoglobulinaemia: a study of 64 cases</t>
  </si>
  <si>
    <t>Type I Monoclonal Cryoglobulinaemia</t>
  </si>
  <si>
    <t>Comparative Study | Journal Article | Multicenter Study | Randomized Controlled Trial</t>
  </si>
  <si>
    <t>https://pubmed.ncbi.nlm.nih.gov/25363150</t>
  </si>
  <si>
    <t>PMID: 24673542</t>
  </si>
  <si>
    <t>Brentuximab vedotin in heavily treated Hodgkin and anaplastic large-cell lymphoma, a single centre study on 45 patients</t>
  </si>
  <si>
    <t>Hodgkin Lymphoma</t>
  </si>
  <si>
    <t>https://pubmed.ncbi.nlm.nih.gov/24673542</t>
  </si>
  <si>
    <t>PMID: 23233721</t>
  </si>
  <si>
    <t>Results of a randomized trial of chlorambucil versus fludarabine for patients with untreated Waldenström macroglobulinemia, marginal zone lymphoma, or lymphoplasmacytic lymphoma</t>
  </si>
  <si>
    <t>Waldenström Macroglobulinemia</t>
  </si>
  <si>
    <t>20-Jan-2013</t>
  </si>
  <si>
    <t>https://pubmed.ncbi.nlm.nih.gov/23233721</t>
  </si>
  <si>
    <t>PMID: 20393788</t>
  </si>
  <si>
    <t>Immunoglobulin dosage and switch from intravenous to subcutaneous immunoglobulin replacement therapy in patients with primary hypogammaglobulinemia: decreasing dosage does not alter serum IgG levels</t>
  </si>
  <si>
    <t>Primary Hypogammaglobulinemia</t>
  </si>
  <si>
    <t>https://pubmed.ncbi.nlm.nih.gov/20393788</t>
  </si>
  <si>
    <t>PMID: 12406891</t>
  </si>
  <si>
    <t>Evidence for naive T-cell repopulation despite thymus irradiation after autologous transplantation in adults with multiple myeloma: role of ex vivo CD34+ selection and age</t>
  </si>
  <si>
    <t>Clinical Trial | Comparative Study | Journal Article | Multicenter Study | Randomized Controlled Trial | Research Support, Non-U.S. Gov't</t>
  </si>
  <si>
    <t>1-Mar-2003</t>
  </si>
  <si>
    <t>https://pubmed.ncbi.nlm.nih.gov/12406891</t>
  </si>
  <si>
    <t>NCT04444609</t>
  </si>
  <si>
    <t>PROSAIC-19 - Prospective Longitudinal Assessment in a COVID-19 Infected Cohort</t>
  </si>
  <si>
    <t>Royal Brompton &amp; Harefield NHS Foundation Trust | Chelsea and Westminster Hospital NHS Foundation Trust | Imperial College Healthcare NHS Trust</t>
  </si>
  <si>
    <t>18-Jun-2020</t>
  </si>
  <si>
    <t>Jun-2023</t>
  </si>
  <si>
    <t>https://clinicaltrials.gov/study/NCT04444609</t>
  </si>
  <si>
    <t>PMID: 30980390</t>
  </si>
  <si>
    <t>Impaired cellular and humoral immunity is a feature of Diamond-Blackfan anaemia; experience of 107 unselected cases in the United Kingdom</t>
  </si>
  <si>
    <t>Diamond-Blackfan Anemia</t>
  </si>
  <si>
    <t>https://pubmed.ncbi.nlm.nih.gov/30980390</t>
  </si>
  <si>
    <t>PMID: 30600702</t>
  </si>
  <si>
    <t>Short Communication: Therapeutic Immunization Benefits Mucosal-Associated Invariant T Cell Recovery in Contrast to Interleukin-2, Granulocyte-Macrophage Colony-Stimulating Factor, and Recombinant Human Growth Hormone Addition in HIV-1+ Treated Patients: Individual Case Reports from Phase I Trial</t>
  </si>
  <si>
    <t>Human Immunodeficiency Virus-1</t>
  </si>
  <si>
    <t>Westminster Medical School Research Trust | Medical Research Council | St. Stephen's AIDS Trust</t>
  </si>
  <si>
    <t>Case Reports | Clinical Trial, Phase I | Journal Article | Randomized Controlled Trial | Research Support, Non-U.S. Gov't</t>
  </si>
  <si>
    <t>Mar-2019</t>
  </si>
  <si>
    <t>https://pubmed.ncbi.nlm.nih.gov/30600702</t>
  </si>
  <si>
    <t>PMID: 28724365</t>
  </si>
  <si>
    <t>Leflunomide is equally efficacious and safe compared to low dose rituximab in refractory rheumatoid arthritis given in combination with methotrexate: results from a randomized double blind controlled clinical trial</t>
  </si>
  <si>
    <t>Refractory Rheumatoid Arthritis</t>
  </si>
  <si>
    <t>Comparative Study | Journal Article | Randomized Controlled Trial</t>
  </si>
  <si>
    <t>19-Jul-2017</t>
  </si>
  <si>
    <t>https://pubmed.ncbi.nlm.nih.gov/28724365</t>
  </si>
  <si>
    <t>PMID: 22820788</t>
  </si>
  <si>
    <t>Effects of hydroxychloroquine on immune activation and disease progression among HIV-infected patients not receiving antiretroviral therapy: a randomized controlled trial</t>
  </si>
  <si>
    <t>Human Immunodeficiency Virus</t>
  </si>
  <si>
    <t>25-Jul-2012</t>
  </si>
  <si>
    <t>https://pubmed.ncbi.nlm.nih.gov/22820788</t>
  </si>
  <si>
    <t>PMID: 21745684</t>
  </si>
  <si>
    <t>Reduced T(H)1/T(H)17 CD4 T-cell numbers are associated with impaired purified protein derivative-specific cytokine responses in patients with HIV-1 infection</t>
  </si>
  <si>
    <t>Human Immunodeficiency Virus Type 1 Infection</t>
  </si>
  <si>
    <t>https://pubmed.ncbi.nlm.nih.gov/21745684</t>
  </si>
  <si>
    <t>PMID: 21669205</t>
  </si>
  <si>
    <t>Measuring human T cell responses in blood and gut samples using qualified methods suitable for evaluation of HIV vaccine candidates in clinical trials</t>
  </si>
  <si>
    <t>Human Immunodeficiency Virus Vaccine</t>
  </si>
  <si>
    <t>Clinical Trial, Phase I | Journal Article | Research Support, U.S. Gov't, Non-P.H.S.</t>
  </si>
  <si>
    <t>29-Jul-2011</t>
  </si>
  <si>
    <t>https://pubmed.ncbi.nlm.nih.gov/21669205</t>
  </si>
  <si>
    <t>PMID: 18087054</t>
  </si>
  <si>
    <t>Brief communication: rituximab in HIV-associated multicentric Castleman disease</t>
  </si>
  <si>
    <t>Multicentric Castleman Disease</t>
  </si>
  <si>
    <t>18-Dec-2007</t>
  </si>
  <si>
    <t>https://pubmed.ncbi.nlm.nih.gov/18087054</t>
  </si>
  <si>
    <t>PMID: 15357653</t>
  </si>
  <si>
    <t>Antinuclear antibodies (ANA) in chronic hepatitis C virus infection: correlates of positivity and clinical relevance</t>
  </si>
  <si>
    <t>Chronic Hepatitis C Virus Infection</t>
  </si>
  <si>
    <t>Sep-2004</t>
  </si>
  <si>
    <t>https://pubmed.ncbi.nlm.nih.gov/15357653</t>
  </si>
  <si>
    <t>PMID: 39883201</t>
  </si>
  <si>
    <t>First-line biologics as a treatment for ulcerative colitis: a multicenter randomized control study</t>
  </si>
  <si>
    <t>https://pubmed.ncbi.nlm.nih.gov/39883201</t>
  </si>
  <si>
    <t>PMID: 38271613</t>
  </si>
  <si>
    <t>Extended Induction and Prognostic Indicators of Response in Patients Treated with Mirikizumab with Moderately to Severely Active Ulcerative Colitis in the LUCENT Trials</t>
  </si>
  <si>
    <t>Severely Active Ulcerative Colitis</t>
  </si>
  <si>
    <t>Eli Lilly and Company</t>
  </si>
  <si>
    <t>5-Dec-2024</t>
  </si>
  <si>
    <t>https://pubmed.ncbi.nlm.nih.gov/38271613</t>
  </si>
  <si>
    <t>PMID: 38459910</t>
  </si>
  <si>
    <t>Two-Year Efficacy and Safety of Mirikizumab Following 104 Weeks of Continuous Treatment for Ulcerative Colitis: Results From the LUCENT-3 Open-Label Extension Study</t>
  </si>
  <si>
    <t>https://pubmed.ncbi.nlm.nih.gov/38459910</t>
  </si>
  <si>
    <t>PMID: 37057827</t>
  </si>
  <si>
    <t>Resolving Histological Inflammation in Ulcerative Colitis With Mirikizumab in the LUCENT Induction and Maintenance Trial Programmes</t>
  </si>
  <si>
    <t>20-Oct-2023</t>
  </si>
  <si>
    <t>https://pubmed.ncbi.nlm.nih.gov/37057827</t>
  </si>
  <si>
    <t>PMID: 36939629</t>
  </si>
  <si>
    <t>A Phase 2b, Randomised, Double-blind, Placebo-controlled, Parallel-arm, Multicenter Study Evaluating the Safety and Efficacy of Tesnatilimab in Patients with Moderately to Severely Active Crohn's Disease</t>
  </si>
  <si>
    <t>Moderately to Severely Active Crohn's Disease</t>
  </si>
  <si>
    <t>Janssen Research &amp; Development, LLC</t>
  </si>
  <si>
    <t>21-Aug-2023</t>
  </si>
  <si>
    <t>https://pubmed.ncbi.nlm.nih.gov/36939629</t>
  </si>
  <si>
    <t>PMID: 37379135</t>
  </si>
  <si>
    <t>Mirikizumab as Induction and Maintenance Therapy for Ulcerative Colitis</t>
  </si>
  <si>
    <t>Clinical Trial, Phase III | Journal Article | Randomized Controlled Trial</t>
  </si>
  <si>
    <t>29-Jun-2023</t>
  </si>
  <si>
    <t>https://pubmed.ncbi.nlm.nih.gov/37379135</t>
  </si>
  <si>
    <t>PMID: 34402887</t>
  </si>
  <si>
    <t>Efficacy and Safety of Subcutaneous Vedolizumab in Patients With Moderately to Severely Active Crohn's Disease: Results From the VISIBLE 2 Randomised Trial</t>
  </si>
  <si>
    <t>Severely Active Crohn's Disease</t>
  </si>
  <si>
    <t>National Institute of Diabetes and Digestive and Kidney Diseases</t>
  </si>
  <si>
    <t>28-Jan-2022</t>
  </si>
  <si>
    <t>https://pubmed.ncbi.nlm.nih.gov/34402887</t>
  </si>
  <si>
    <t>PMID: 33290538</t>
  </si>
  <si>
    <t>Outcomes of Tofacitinib Dose Reduction in Patients with Ulcerative Colitis in Stable Remission from the Randomised RIVETING Trial</t>
  </si>
  <si>
    <t>Pfizer Inc.</t>
  </si>
  <si>
    <t>5-Jul-2021</t>
  </si>
  <si>
    <t>https://pubmed.ncbi.nlm.nih.gov/33290538</t>
  </si>
  <si>
    <t>PMID: 33887262</t>
  </si>
  <si>
    <t>Discontinuation of infliximab in patients with ulcerative colitis in remission (HAYABUSA): a multicentre, open-label, randomised controlled trial</t>
  </si>
  <si>
    <t>Mitsubishi Tanabe Pharma Corporation</t>
  </si>
  <si>
    <t>Jun-2021</t>
  </si>
  <si>
    <t>https://pubmed.ncbi.nlm.nih.gov/33887262</t>
  </si>
  <si>
    <t>PMID: 33140199</t>
  </si>
  <si>
    <t>Adrenomedullin for steroid-resistant ulcerative colitis: a randomized, double-blind, placebo-controlled phase-2a clinical trial</t>
  </si>
  <si>
    <t>https://pubmed.ncbi.nlm.nih.gov/33140199</t>
  </si>
  <si>
    <t>PMID: 31529220</t>
  </si>
  <si>
    <t>Indigo naturalis is effective even in treatment-refractory patients with ulcerative colitis: a post hoc analysis from the INDIGO study</t>
  </si>
  <si>
    <t>https://pubmed.ncbi.nlm.nih.gov/31529220</t>
  </si>
  <si>
    <t>PMID: 31470005</t>
  </si>
  <si>
    <t>Efficacy and Safety of Vedolizumab Subcutaneous Formulation in a Randomized Trial of Patients With Ulcerative Colitis</t>
  </si>
  <si>
    <t>https://pubmed.ncbi.nlm.nih.gov/31470005</t>
  </si>
  <si>
    <t>PMID: 29174928</t>
  </si>
  <si>
    <t>Efficacy of Indigo Naturalis in a Multicenter Randomized Controlled Trial of Patients With Ulcerative Colitis</t>
  </si>
  <si>
    <t>https://pubmed.ncbi.nlm.nih.gov/29174928</t>
  </si>
  <si>
    <t>PMID: 26162647</t>
  </si>
  <si>
    <t>First trough level of infliximab at week 2 predicts future outcomes of induction therapy in ulcerative colitis-results from a multicenter prospective randomized controlled trial and its post hoc analysis</t>
  </si>
  <si>
    <t>https://pubmed.ncbi.nlm.nih.gov/26162647</t>
  </si>
  <si>
    <t>PMID: 24556083</t>
  </si>
  <si>
    <t>A large-scale, prospective, observational study of leukocytapheresis for ulcerative colitis: treatment outcomes of 847 patients in clinical practice</t>
  </si>
  <si>
    <t>Leukocytapheresis</t>
  </si>
  <si>
    <t>Journal Article | Multicenter Study | Observational Study | Randomized Controlled Trial | Research Support, Non-U.S. Gov't</t>
  </si>
  <si>
    <t>Sep-2014</t>
  </si>
  <si>
    <t>https://pubmed.ncbi.nlm.nih.gov/24556083</t>
  </si>
  <si>
    <t>PMID: 17695426</t>
  </si>
  <si>
    <t>Combined low-dose cytarabine, melphalan and mitoxantrone for older patients with acute myeloid leukemia or high-risk myelodysplastic syndrome</t>
  </si>
  <si>
    <t>https://pubmed.ncbi.nlm.nih.gov/17695426</t>
  </si>
  <si>
    <t>NCT05442567</t>
  </si>
  <si>
    <t>A Phase 3b Extension Study to Evaluate the Long-term Safety of Vedolizumab Intravenous in Pediatric Patients With Ulcerative Colitis or Crohn's Disease</t>
  </si>
  <si>
    <t>16-May-2023</t>
  </si>
  <si>
    <t>15-Aug-2031</t>
  </si>
  <si>
    <t>https://clinicaltrials.gov/study/NCT05442567</t>
  </si>
  <si>
    <t>NCT05509777</t>
  </si>
  <si>
    <t>A Phase 3, Multicenter, Randomized Clinical Study to Evaluate Mirikizumab in Pediatric Crohn's Disease</t>
  </si>
  <si>
    <t>13-Mar-2024</t>
  </si>
  <si>
    <t>Oct-2027</t>
  </si>
  <si>
    <t>https://clinicaltrials.gov/study/NCT05509777</t>
  </si>
  <si>
    <t>NCT04779320</t>
  </si>
  <si>
    <t>A Randomized, Double-Blind, Phase 3 Study to Evaluate the Efficacy and Safety of Vedolizumab Intravenous as Maintenance Therapy in Pediatric Subjects With Moderately to Severely Active Crohn's Disease Who Achieved Clinical Response Following Open-Label Vedolizumab Intravenous Therapy</t>
  </si>
  <si>
    <t>30-Apr-2022</t>
  </si>
  <si>
    <t>22-May-2026</t>
  </si>
  <si>
    <t>https://clinicaltrials.gov/study/NCT04779320</t>
  </si>
  <si>
    <t>PMID: 27265353</t>
  </si>
  <si>
    <t>Daily co-trimoxazole prophylaxis to prevent mortality in children with complicated severe acute malnutrition: a multicentre, double-blind, randomised placebo-controlled trial</t>
  </si>
  <si>
    <t>Wellcome Trust</t>
  </si>
  <si>
    <t>Jul-2016</t>
  </si>
  <si>
    <t>https://pubmed.ncbi.nlm.nih.gov/27265353</t>
  </si>
  <si>
    <t>PMID: 25902844</t>
  </si>
  <si>
    <t>Ready-to-use therapeutic food with elevated n-3 polyunsaturated fatty acid content, with or without fish oil, to treat severe acute malnutrition: a randomized controlled trial</t>
  </si>
  <si>
    <t>Gates Foundation</t>
  </si>
  <si>
    <t>23-Apr-2015</t>
  </si>
  <si>
    <t>https://pubmed.ncbi.nlm.nih.gov/25902844</t>
  </si>
  <si>
    <t>PMID: 25189855</t>
  </si>
  <si>
    <t>Mesalazine in the initial management of severely acutely malnourished children with environmental enteric dysfunction: a pilot randomized controlled trial</t>
  </si>
  <si>
    <t>14-Aug-2014</t>
  </si>
  <si>
    <t>https://pubmed.ncbi.nlm.nih.gov/25189855</t>
  </si>
  <si>
    <t>NCT01841099</t>
  </si>
  <si>
    <t>Randomised Placebo-controlled Trial of a Gut Immunomodulatory Agent (Mesalamine) to Tackle Environmental Enteropathy in Acutely Malnourished Children: A Pilot Study.</t>
  </si>
  <si>
    <t>Malnutrition</t>
  </si>
  <si>
    <t>Kelsey Jones</t>
  </si>
  <si>
    <t>Jun-2013</t>
  </si>
  <si>
    <t>May-2014</t>
  </si>
  <si>
    <t>https://clinicaltrials.gov/study/NCT01841099</t>
  </si>
  <si>
    <t>NCT04844606</t>
  </si>
  <si>
    <t>A Master Protocol for a Phase 3, Multicenter, Open-label, Long-term Extension Study to Evaluate the Long-term Efficacy and Safety of Mirikizumab in Children and Adolescents With Moderate-to-severe Ulcerative Colitis or Crohn's Disease</t>
  </si>
  <si>
    <t>26-May-2021</t>
  </si>
  <si>
    <t>Jul-2030</t>
  </si>
  <si>
    <t>https://clinicaltrials.gov/study/NCT04844606</t>
  </si>
  <si>
    <t>NCT06443502</t>
  </si>
  <si>
    <t>An Open-label Single-Arm Phase 3 Study to Evaluate the Efficacy, Safety, Tolerability, Pharmacokinetics, and Immunogenicity of Vedolizumab Intravenous in the Treatment of Pediatric Subjects With Active Chronic Pouchitis</t>
  </si>
  <si>
    <t>Pouchitis</t>
  </si>
  <si>
    <t>19-Nov-2024</t>
  </si>
  <si>
    <t>31-Dec-2029</t>
  </si>
  <si>
    <t>https://clinicaltrials.gov/study/NCT06443502</t>
  </si>
  <si>
    <t>NCT05430412</t>
  </si>
  <si>
    <t>Clinical Trial to Assess the Efficacy and Safety of Adding GMA to Infliximab in Paediatric Patients With Steroid-refractory Ulcerative Colitis</t>
  </si>
  <si>
    <t>Adacyte Therapeutics</t>
  </si>
  <si>
    <t>Adknoma Health Research</t>
  </si>
  <si>
    <t>11-Jan-2022</t>
  </si>
  <si>
    <t>https://clinicaltrials.gov/study/NCT05430412</t>
  </si>
  <si>
    <t>NCT02843100</t>
  </si>
  <si>
    <t>Modified Exclusive Enteral Nutrition With the Crohn's Disease Exclusion Diet for Induction and Maintenance of Remission and Re-biosis</t>
  </si>
  <si>
    <t>Prof. Arie Levine</t>
  </si>
  <si>
    <t>Other_Gov</t>
  </si>
  <si>
    <t>10-Apr-2018</t>
  </si>
  <si>
    <t>https://clinicaltrials.gov/study/NCT02843100</t>
  </si>
  <si>
    <t>PMID: 32272604</t>
  </si>
  <si>
    <t>Predictors of Response to Exclusive Enteral Nutrition in Newly Diagnosed Crohn´s Disease in Children: PRESENCE Study from SEGHNP</t>
  </si>
  <si>
    <t>7-Apr-2020</t>
  </si>
  <si>
    <t>https://pubmed.ncbi.nlm.nih.gov/32272604</t>
  </si>
  <si>
    <t>NCT05914441</t>
  </si>
  <si>
    <t>Development Of Spanish-Portuguese Thrombotic Thrombocytopenic Purpura Registry (REPTT): A Study Proposal Of The Spanish Society Of Hematology And Hemotherapy (SEHH) Whit The Portuguese Society Of Hematology (SPH)</t>
  </si>
  <si>
    <t>Thrombocytopenic Purpura</t>
  </si>
  <si>
    <t>Spanish Society of Hematology and Hemotherapy</t>
  </si>
  <si>
    <t>22-Mar-2024</t>
  </si>
  <si>
    <t>Dec-2026</t>
  </si>
  <si>
    <t>https://clinicaltrials.gov/study/NCT05914441</t>
  </si>
  <si>
    <t>NCT05325593</t>
  </si>
  <si>
    <t>A Multicentre, Randomized, Open-label Study of Romiplostim Plus Dexamethasone vs Dexamethasone in Patients With Newly Diagnosed Primary Immune Thrombocytopenia</t>
  </si>
  <si>
    <t>Primary Immune Thrombocytopenia</t>
  </si>
  <si>
    <t>Andalusian Public Foundation for Research Management in Seville (FISEVI)</t>
  </si>
  <si>
    <t>2-Dec-2022</t>
  </si>
  <si>
    <t>https://clinicaltrials.gov/study/NCT05325593</t>
  </si>
  <si>
    <t>PMID: 39716875</t>
  </si>
  <si>
    <t>A phase 1/2 safety and efficacy study of TAK-754 gene therapy: The challenge of achieving durable factor VIII expression in haemophilia A clinical trials</t>
  </si>
  <si>
    <t>Tak-754 Gene Therapy</t>
  </si>
  <si>
    <t>Clinical Trial, Phase I | Clinical Trial, Phase II | Journal Article</t>
  </si>
  <si>
    <t>https://pubmed.ncbi.nlm.nih.gov/39716875</t>
  </si>
  <si>
    <t>NCT06071520</t>
  </si>
  <si>
    <t>Andalusian Experience in the Use of Fostamatinib in Patients With ITP. FOSTASUR Study</t>
  </si>
  <si>
    <t>30-Jun-2023</t>
  </si>
  <si>
    <t>https://clinicaltrials.gov/study/NCT06071520</t>
  </si>
  <si>
    <t>PMID: 25521630</t>
  </si>
  <si>
    <t>Use of eltrombopag after romiplostim in primary immune thrombocytopenia</t>
  </si>
  <si>
    <t>https://pubmed.ncbi.nlm.nih.gov/25521630</t>
  </si>
  <si>
    <t>NCT02614300</t>
  </si>
  <si>
    <t>The Role of Pulmonary Rehabilitation and Airways Clearance Techniques in the Multidisciplinary Management of Non CF Bronchiectasis</t>
  </si>
  <si>
    <t>Non-Cystic Fibrosis Bronchiectasis</t>
  </si>
  <si>
    <t>Clinical Hospital of Barcelona</t>
  </si>
  <si>
    <t>Spanish Society of Pulmonology and Thoracic Surgery</t>
  </si>
  <si>
    <t>https://clinicaltrials.gov/study/NCT02614300</t>
  </si>
  <si>
    <t>PMID: 35896217</t>
  </si>
  <si>
    <t>Lung allograft transbronchial cryobiopsy for critical ventilated patients: a randomised trial</t>
  </si>
  <si>
    <t>Lung Allograft Transbronchial Cryobiopsy</t>
  </si>
  <si>
    <t>The Menarini Group</t>
  </si>
  <si>
    <t>Jan-2023</t>
  </si>
  <si>
    <t>https://pubmed.ncbi.nlm.nih.gov/35896217</t>
  </si>
  <si>
    <t>PMID: 32855225</t>
  </si>
  <si>
    <t>Efficacy and safety of TOBI Podhaler in Pseudomonas aeruginosa-infected bronchiectasis patients: iBEST study</t>
  </si>
  <si>
    <t>Pseudomonas Aeruginosa- Infected Bronchiectasis</t>
  </si>
  <si>
    <t>Jan-2021</t>
  </si>
  <si>
    <t>https://pubmed.ncbi.nlm.nih.gov/32855225</t>
  </si>
  <si>
    <t>PMID: 30669914</t>
  </si>
  <si>
    <t>Feasibility of computerized adventitious respiratory sounds to assess the effects of airway clearance techniques in patients with bronchiectasis</t>
  </si>
  <si>
    <t>https://pubmed.ncbi.nlm.nih.gov/30669914</t>
  </si>
  <si>
    <t>PMID: 31433997</t>
  </si>
  <si>
    <t>Efficacy and safety of tobramycin inhalation powder in bronchiectasis patients with P. aeruginosa infection: Design of a dose-finding study (iBEST-1)</t>
  </si>
  <si>
    <t>European Federation of Pharmaceutical Industries and Associations</t>
  </si>
  <si>
    <t>Clinical Trial Protocol | Journal Article | Research Support, Non-U.S. Gov't</t>
  </si>
  <si>
    <t>Oct-2019</t>
  </si>
  <si>
    <t>https://pubmed.ncbi.nlm.nih.gov/31433997</t>
  </si>
  <si>
    <t>PMID: 29878856</t>
  </si>
  <si>
    <t>Impact of Hypertonic Saline Solutions on Sputum Expectoration and Their Safety Profile in Patients with Bronchiectasis: A Randomized Crossover Trial</t>
  </si>
  <si>
    <t>Hypertonic Saline</t>
  </si>
  <si>
    <t>https://pubmed.ncbi.nlm.nih.gov/29878856</t>
  </si>
  <si>
    <t>PMID: 29371383</t>
  </si>
  <si>
    <t>RESPIRE 1: a phase III placebo-controlled randomised trial of ciprofloxacin dry powder for inhalation in non-cystic fibrosis bronchiectasis</t>
  </si>
  <si>
    <t>Bayer AG</t>
  </si>
  <si>
    <t>Jan-2018</t>
  </si>
  <si>
    <t>https://pubmed.ncbi.nlm.nih.gov/29371383</t>
  </si>
  <si>
    <t>PMID: 29371384</t>
  </si>
  <si>
    <t>RESPIRE 2: a phase III placebo-controlled randomised trial of ciprofloxacin dry powder for inhalation in non-cystic fibrosis bronchiectasis</t>
  </si>
  <si>
    <t>https://pubmed.ncbi.nlm.nih.gov/29371384</t>
  </si>
  <si>
    <t>PMID: 28495619</t>
  </si>
  <si>
    <t>The RESPIRE trials: Two phase III, randomized, multicentre, placebo-controlled trials of Ciprofloxacin Dry Powder for Inhalation (Ciprofloxacin DPI) in non-cystic fibrosis bronchiectasis</t>
  </si>
  <si>
    <t>Clinical Trial, Phase III | Journal Article | Multicenter Study | Randomized Controlled Trial</t>
  </si>
  <si>
    <t>https://pubmed.ncbi.nlm.nih.gov/28495619</t>
  </si>
  <si>
    <t>PMID: 26712530</t>
  </si>
  <si>
    <t>Short-term effects of three slow expiratory airway clearance techniques in patients with bronchiectasis: a randomised crossover trial</t>
  </si>
  <si>
    <t>Dec-2016</t>
  </si>
  <si>
    <t>https://pubmed.ncbi.nlm.nih.gov/26712530</t>
  </si>
  <si>
    <t>NCT02392663</t>
  </si>
  <si>
    <t>Sputum Clearance Effects of Hypertonic Saline in Non-cystic Fibrosis Bronchiectasis: a Randomized, Double-blind, Crossover Trial</t>
  </si>
  <si>
    <t>Jan-2016</t>
  </si>
  <si>
    <t>https://clinicaltrials.gov/study/NCT02392663</t>
  </si>
  <si>
    <t>NCT02096315</t>
  </si>
  <si>
    <t>A Phase II, Open-label, Multicenter Study to Assess the Tolerance, Safety, Efficacy and Pharmacokinetics/Pharmacodynamics (PK/PD) of POL7080 in the Treatment of Patients With Acute Exacerbation of Non-cystic Fibrosis Bronchiectasis Due to Pseudomonas Aeruginosa Infection Requiring Intravenous Treatment</t>
  </si>
  <si>
    <t>Polyphor AG</t>
  </si>
  <si>
    <t>https://clinicaltrials.gov/study/NCT02096315</t>
  </si>
  <si>
    <t>PMID: 25688779</t>
  </si>
  <si>
    <t>Effect of corticosteroids on treatment failure among hospitalized patients with severe community-acquired pneumonia and high inflammatory response: a randomized clinical trial</t>
  </si>
  <si>
    <t>Severe Community-Acquired Pneumonia</t>
  </si>
  <si>
    <t>Catalan Society of Pneumology | August Pi i Sunyer Biomedical Research Institute (IDIBAPS) | Spanish Society of Pulmonology</t>
  </si>
  <si>
    <t>17-Feb-2015</t>
  </si>
  <si>
    <t>https://pubmed.ncbi.nlm.nih.gov/25688779</t>
  </si>
  <si>
    <t>PMID: 23018904</t>
  </si>
  <si>
    <t>Ciprofloxacin dry powder for inhalation in non-cystic fibrosis bronchiectasis: a phase II randomised study</t>
  </si>
  <si>
    <t>https://pubmed.ncbi.nlm.nih.gov/23018904</t>
  </si>
  <si>
    <t>NCT01854788</t>
  </si>
  <si>
    <t>A Comparative Study of Three Airway Clearance Techniques With Different Autonomy Degrees in Non Cystic Fibrosis Bronchiectasis: Randomized Cross-over Trial.</t>
  </si>
  <si>
    <t>https://clinicaltrials.gov/study/NCT01854788</t>
  </si>
  <si>
    <t>PMID: 28809926</t>
  </si>
  <si>
    <t>Impact of fortified versus unfortified lipid-based supplements on morbidity and nutritional status: A randomised double-blind placebo-controlled trial in ill Gambian children</t>
  </si>
  <si>
    <t>Fortified Lipid</t>
  </si>
  <si>
    <t>Medical Research Council | United Kingdom Department for International Development</t>
  </si>
  <si>
    <t>https://pubmed.ncbi.nlm.nih.gov/28809926</t>
  </si>
  <si>
    <t>PMID: 31001658</t>
  </si>
  <si>
    <t>Improved prognosis of extranodal NK/T cell lymphoma, nasal type of nasal origin but not extranasal origin</t>
  </si>
  <si>
    <t>Extranodal Nk/t Cell Lymphoma</t>
  </si>
  <si>
    <t>https://pubmed.ncbi.nlm.nih.gov/31001658</t>
  </si>
  <si>
    <t>PMID: 29168236</t>
  </si>
  <si>
    <t>A prospective multicenter phase II study of intrabone marrow transplantation of unwashed cord blood using reduced-intensity conditioning</t>
  </si>
  <si>
    <t>Reduced Intensity Conditioning</t>
  </si>
  <si>
    <t>Ministry of Health, Labour and Welfare of Japan</t>
  </si>
  <si>
    <t>https://pubmed.ncbi.nlm.nih.gov/29168236</t>
  </si>
  <si>
    <t>PMID: 28612278</t>
  </si>
  <si>
    <t>Efficacy of prophylactic irradiation to the contralateral testis for patients with advanced-stage primary testicular lymphoma: an analysis of outcomes at a single institution</t>
  </si>
  <si>
    <t>Advanced-Stage Primary Testicular Lymphoma</t>
  </si>
  <si>
    <t>https://pubmed.ncbi.nlm.nih.gov/28612278</t>
  </si>
  <si>
    <t>6. RES &amp; CLIN GROUP</t>
  </si>
  <si>
    <t>Study_Group</t>
  </si>
  <si>
    <t>Chest CT in Antibody Deficiency Group</t>
  </si>
  <si>
    <t>https://pubmed.ncbi.nlm.nih.gov/30905051</t>
  </si>
  <si>
    <t>European Paediatric Hepatitis C Virus Network</t>
  </si>
  <si>
    <t>https://pubmed.ncbi.nlm.nih.gov/12683407</t>
  </si>
  <si>
    <t>European Surveillance of Immunoglobulin Safety</t>
  </si>
  <si>
    <t>https://pubmed.ncbi.nlm.nih.gov/12217332</t>
  </si>
  <si>
    <t>COVID Clinicians</t>
  </si>
  <si>
    <t>https://pubmed.ncbi.nlm.nih.gov/38175961</t>
  </si>
  <si>
    <t>COVID Human Genetic Effort (CHGE)</t>
  </si>
  <si>
    <t>https://pubmed.ncbi.nlm.nih.gov/34101091</t>
  </si>
  <si>
    <t>COVID-SUD</t>
  </si>
  <si>
    <t>https://pubmed.ncbi.nlm.nih.gov/35305203</t>
  </si>
  <si>
    <t>Human Genetics of Infectious Diseases Lab (HGID)</t>
  </si>
  <si>
    <t>https://pubmed.ncbi.nlm.nih.gov/34413139</t>
  </si>
  <si>
    <t>European B Cell Network</t>
  </si>
  <si>
    <t>COVITAR Study Group</t>
  </si>
  <si>
    <t>Italian Primary Immunodeficiency Network</t>
  </si>
  <si>
    <t>https://pubmed.ncbi.nlm.nih.gov/17531302</t>
  </si>
  <si>
    <t>Pertussis Study Group</t>
  </si>
  <si>
    <t>https://pubmed.ncbi.nlm.nih.gov/27614887</t>
  </si>
  <si>
    <t>Hereditary Angioedema Brazilian Study Group (GEBRAEH)</t>
  </si>
  <si>
    <t>https://pubmed.ncbi.nlm.nih.gov/33276216</t>
  </si>
  <si>
    <t>Hereditary Angioedema Working Group (HAWK)</t>
  </si>
  <si>
    <t>https://pubmed.ncbi.nlm.nih.gov/27503784</t>
  </si>
  <si>
    <t>Icatibant Outcome Survey</t>
  </si>
  <si>
    <t>https://pubmed.ncbi.nlm.nih.gov/30170163</t>
  </si>
  <si>
    <t>European EGPA Study Group</t>
  </si>
  <si>
    <t>https://pubmed.ncbi.nlm.nih.gov/34347947</t>
  </si>
  <si>
    <t>Interstitial Lung Diseases Italian Network (ILDINET)</t>
  </si>
  <si>
    <t>https://pubmed.ncbi.nlm.nih.gov/30675755</t>
  </si>
  <si>
    <t>SeVa Group</t>
  </si>
  <si>
    <t>https://pubmed.ncbi.nlm.nih.gov/35926505</t>
  </si>
  <si>
    <t>Rheumatic Valvular Disease Screening Program(PROVAR)</t>
  </si>
  <si>
    <t>https://pubmed.ncbi.nlm.nih.gov/33341346</t>
  </si>
  <si>
    <t>Research Management Committee Member</t>
  </si>
  <si>
    <t>Canadian Glycomics Network (GlycoNet)</t>
  </si>
  <si>
    <t>https://canadianglycomics.ca/glyconet-rmc-member-dr-donald-vinh-the-dr-house-of-quebec-in-the-fight-against-rare-diseases/</t>
  </si>
  <si>
    <t>Biobank Clinical Associate Director</t>
  </si>
  <si>
    <t>CoVaRR-Net</t>
  </si>
  <si>
    <t>https://covarrnet.ca/expertise/vinh-donald/</t>
  </si>
  <si>
    <t>ARBs CORONA I</t>
  </si>
  <si>
    <t>https://pubmed.ncbi.nlm.nih.gov/38414082</t>
  </si>
  <si>
    <t>CAPTIVATE Trial</t>
  </si>
  <si>
    <t>https://pubmed.ncbi.nlm.nih.gov/39582027</t>
  </si>
  <si>
    <t>COVID-19 and Cancer Consortium</t>
  </si>
  <si>
    <t>https://pubmed.ncbi.nlm.nih.gov/32473681</t>
  </si>
  <si>
    <t>COVID-19 Immunity Task Force</t>
  </si>
  <si>
    <t>https://pubmed.ncbi.nlm.nih.gov/35224524</t>
  </si>
  <si>
    <t>COVID-STORM Clinicians</t>
  </si>
  <si>
    <t>https://pubmed.ncbi.nlm.nih.gov/32972995</t>
  </si>
  <si>
    <t>https://pubmed.ncbi.nlm.nih.gov/32972996</t>
  </si>
  <si>
    <t>Quebec COVID -19 Biobank (BQC19)</t>
  </si>
  <si>
    <t>https://pubmed.ncbi.nlm.nih.gov/34010280</t>
  </si>
  <si>
    <t>UNCoVER</t>
  </si>
  <si>
    <t>Brazilian Study Group on Hereditary Angioedema (GEBRAEH)</t>
  </si>
  <si>
    <t>https://gebraeh.com.br/doctor-items/dr-pedro-giavina-bianchi/</t>
  </si>
  <si>
    <t>Improving Communication and Health for Adolescents with Technology</t>
  </si>
  <si>
    <t>https://pubmed.ncbi.nlm.nih.gov/39759954</t>
  </si>
  <si>
    <t>Latin America Drug Allergy Interest (IChat) Group</t>
  </si>
  <si>
    <t>https://pubmed.ncbi.nlm.nih.gov/31626988</t>
  </si>
  <si>
    <t>Asian Immune Diversity Atlas (AIDA) Network</t>
  </si>
  <si>
    <t>https://pubmed.ncbi.nlm.nih.gov/39084228</t>
  </si>
  <si>
    <t>BioBank Japan Project</t>
  </si>
  <si>
    <t>https://pubmed.ncbi.nlm.nih.gov/35753705</t>
  </si>
  <si>
    <t>Japan COVID-19 Task Force</t>
  </si>
  <si>
    <t>https://pubmed.ncbi.nlm.nih.gov/36682606</t>
  </si>
  <si>
    <t>Japan Multiple Sclerosis /Neuromyelitis Optica Spectrum Disorder Biobank</t>
  </si>
  <si>
    <t>https://pubmed.ncbi.nlm.nih.gov/39986280</t>
  </si>
  <si>
    <t>Group Laar - Infection &amp; Immunity Utrecht</t>
  </si>
  <si>
    <t>https://www.infectionandimmunity.nl/research-groups/details/laar</t>
  </si>
  <si>
    <t>BCG-Corona Study Group</t>
  </si>
  <si>
    <t>REMAP-CAP Trial</t>
  </si>
  <si>
    <t>Juvenile Dermatomyositis Cohort Biomarker Study</t>
  </si>
  <si>
    <t>https://pubmed.ncbi.nlm.nih.gov/38498839</t>
  </si>
  <si>
    <t>Myoblast Therapy for Faecal Incontinence Study</t>
  </si>
  <si>
    <t>OncoMyositis Study</t>
  </si>
  <si>
    <t>https://pubmed.ncbi.nlm.nih.gov/30896088</t>
  </si>
  <si>
    <t>Good Syndrome Study Group</t>
  </si>
  <si>
    <t>https://pubmed.ncbi.nlm.nih.gov/27497628</t>
  </si>
  <si>
    <t>The J Project Study Group</t>
  </si>
  <si>
    <t>https://link.springer.com/article/10.1007/s10875-019-00633-4</t>
  </si>
  <si>
    <t>https://pubmed.ncbi.nlm.nih.gov/31562126</t>
  </si>
  <si>
    <t>Collaborative Pediatric Critical Care Research Network</t>
  </si>
  <si>
    <t>https://pubmed.ncbi.nlm.nih.gov/36178701</t>
  </si>
  <si>
    <t>Drug Hypersensitivity Consortium</t>
  </si>
  <si>
    <t>https://pubmed.ncbi.nlm.nih.gov/34789453</t>
  </si>
  <si>
    <t>Hemophagocytic Lymphohistiocytosis/Macrophage Activation Syndrome Task Force</t>
  </si>
  <si>
    <t>https://pubmed.ncbi.nlm.nih.gov/37487610</t>
  </si>
  <si>
    <t>National Institute of Allergy and Infectious Diseases COVID-19 Consortium</t>
  </si>
  <si>
    <t>https://pubmed.ncbi.nlm.nih.gov/33232303</t>
  </si>
  <si>
    <t>Paediatric Rheumatology International Trial Organization</t>
  </si>
  <si>
    <t>https://pubmed.ncbi.nlm.nih.gov/39058514</t>
  </si>
  <si>
    <t>Protocolized Care for Early Septic Shock (ProCESS) Trial</t>
  </si>
  <si>
    <t>https://pubmed.ncbi.nlm.nih.gov/35190900</t>
  </si>
  <si>
    <t>NISC Comparative Sequencing Program</t>
  </si>
  <si>
    <t>https://pubmed.ncbi.nlm.nih.gov/37398010</t>
  </si>
  <si>
    <t>500 Whole-Genome Sequences (WGS500) Consortium</t>
  </si>
  <si>
    <t>https://pubmed.ncbi.nlm.nih.gov/29091079</t>
  </si>
  <si>
    <t>Belgian Inflammatory Bowel Diseases Research and Development Group</t>
  </si>
  <si>
    <t>https://pubmed.ncbi.nlm.nih.gov/36038634</t>
  </si>
  <si>
    <t>COLORS in IBD Study Group</t>
  </si>
  <si>
    <t>https://pubmed.ncbi.nlm.nih.gov/32081864</t>
  </si>
  <si>
    <t>InterNational Early Onset Paediatric IBD Cohort Study (NEOPICS)</t>
  </si>
  <si>
    <t>https://pubmed.ncbi.nlm.nih.gov/25058236</t>
  </si>
  <si>
    <t>Oxford IBD Cohort</t>
  </si>
  <si>
    <t>https://pubmed.ncbi.nlm.nih.gov/28782508</t>
  </si>
  <si>
    <t>UK IBD Genetics Consortium</t>
  </si>
  <si>
    <t>https://pubmed.ncbi.nlm.nih.gov/27503255</t>
  </si>
  <si>
    <t>Undiagnosed Diseases Network</t>
  </si>
  <si>
    <t>https://pubmed.ncbi.nlm.nih.gov/32207811</t>
  </si>
  <si>
    <t>Center for International Blood and Marrow Transplant Research</t>
  </si>
  <si>
    <t>https://pubmed.ncbi.nlm.nih.gov/24711663</t>
  </si>
  <si>
    <t>International Pediatric Fungal Network</t>
  </si>
  <si>
    <t>https://pubmed.ncbi.nlm.nih.gov/22982980</t>
  </si>
  <si>
    <t>International Pediatric Oncology Mortality Classification Group</t>
  </si>
  <si>
    <t>https://pubmed.ncbi.nlm.nih.gov/26678213</t>
  </si>
  <si>
    <t>Pediatric Transplantation and Cellular Therapy Consortium</t>
  </si>
  <si>
    <t>https://pubmed.ncbi.nlm.nih.gov/38077035</t>
  </si>
  <si>
    <t>Centralized Sequencing Program</t>
  </si>
  <si>
    <t>https://pubmed.ncbi.nlm.nih.gov/39792639</t>
  </si>
  <si>
    <t>https://pubmed.ncbi.nlm.nih.gov/33021335</t>
  </si>
  <si>
    <t>Diamond Project Consortium</t>
  </si>
  <si>
    <t>https://pubmed.ncbi.nlm.nih.gov/36996873</t>
  </si>
  <si>
    <t>GEN-COVID Multicenter Study Group</t>
  </si>
  <si>
    <t>https://pubmed.ncbi.nlm.nih.gov/37850268</t>
  </si>
  <si>
    <t>MS-EPIC Study</t>
  </si>
  <si>
    <t>https://pubmed.ncbi.nlm.nih.gov/30851128</t>
  </si>
  <si>
    <t>SNP-HLA Reference Consortium (SHLARC)</t>
  </si>
  <si>
    <t>https://pubmed.ncbi.nlm.nih.gov/34912378</t>
  </si>
  <si>
    <t>Deterioration of Kidney Allograft Function (DeKAF)</t>
  </si>
  <si>
    <t>https://pubmed.ncbi.nlm.nih.gov/29659162</t>
  </si>
  <si>
    <t>Italian Multicenter Study of Hydroxyurea in Sickle Cell Anemia</t>
  </si>
  <si>
    <t>https://pubmed.ncbi.nlm.nih.gov/28868627</t>
  </si>
  <si>
    <t>Amsterdam UMC COVID-19 Biobank</t>
  </si>
  <si>
    <t>https://pubmed.ncbi.nlm.nih.gov/33835207</t>
  </si>
  <si>
    <t>ArtDECO Consortium</t>
  </si>
  <si>
    <t>https://pubmed.ncbi.nlm.nih.gov/37209324</t>
  </si>
  <si>
    <t>COMET (COVID-19 Multi-Phenotyping for Effective Therapies) Consortium</t>
  </si>
  <si>
    <t>https://pubmed.ncbi.nlm.nih.gov/33758859</t>
  </si>
  <si>
    <t>CONSTANCES Cohort</t>
  </si>
  <si>
    <t>https://pubmed.ncbi.nlm.nih.gov/38470480</t>
  </si>
  <si>
    <t>CoV-Contact Cohort</t>
  </si>
  <si>
    <t>https://pubmed.ncbi.nlm.nih.gov/36538032</t>
  </si>
  <si>
    <t>https://pubmed.ncbi.nlm.nih.gov/34166232</t>
  </si>
  <si>
    <t>Multisystem Inflammatory Syndrome in Children (MIS-C) Clinicians</t>
  </si>
  <si>
    <t>https://pubmed.ncbi.nlm.nih.gov/34914824</t>
  </si>
  <si>
    <t>Nuclear Factor kappa B (NF-κB) Consortium</t>
  </si>
  <si>
    <t>https://pubmed.ncbi.nlm.nih.gov/37938781</t>
  </si>
  <si>
    <t>STAT3 Gain-of-Function Syndrome Working Group</t>
  </si>
  <si>
    <t>https://pubmed.ncbi.nlm.nih.gov/36228738</t>
  </si>
  <si>
    <t>Monoclonal Antibodies Working Group (MAWG)</t>
  </si>
  <si>
    <t>https://pubmed.ncbi.nlm.nih.gov/35926762</t>
  </si>
  <si>
    <t>AutoImmune Enteropathy Working Group</t>
  </si>
  <si>
    <t>https://pubmed.ncbi.nlm.nih.gov/35944833</t>
  </si>
  <si>
    <t>CARMIL2 Consortium</t>
  </si>
  <si>
    <t>https://pubmed.ncbi.nlm.nih.gov/36515678</t>
  </si>
  <si>
    <t>French Hemophagocytic Lymphohistiocytosis Study Group</t>
  </si>
  <si>
    <t>https://pubmed.ncbi.nlm.nih.gov/37678575</t>
  </si>
  <si>
    <t>Mantle Cell Lymphoma Younger Trial</t>
  </si>
  <si>
    <t>Suppressor of Cytokine Signaling 1 (SOCS1) Study Group</t>
  </si>
  <si>
    <t>https://pubmed.ncbi.nlm.nih.gov/40024253</t>
  </si>
  <si>
    <t>Centre of Reference for Autoimmune Cytopenia in Children (CEREVANCE)</t>
  </si>
  <si>
    <t>https://pubmed.ncbi.nlm.nih.gov/30940614</t>
  </si>
  <si>
    <t>https://pubmed.ncbi.nlm.nih.gov/34413140</t>
  </si>
  <si>
    <t>https://pubmed.ncbi.nlm.nih.gov/38175961/</t>
  </si>
  <si>
    <t>GENIUS Group</t>
  </si>
  <si>
    <t>https://pubmed.ncbi.nlm.nih.gov/30365510</t>
  </si>
  <si>
    <t>Adult Immune Deficiency (DEFI) Study Group</t>
  </si>
  <si>
    <t>https://pubmed.ncbi.nlm.nih.gov/18419489</t>
  </si>
  <si>
    <t>ANRS CO12 CirVir Cohort</t>
  </si>
  <si>
    <t>https://pubmed.ncbi.nlm.nih.gov/33345307</t>
  </si>
  <si>
    <t>Centre of Reference for Hypereosinophilic Syndroms (CEREO) Network</t>
  </si>
  <si>
    <t>https://pubmed.ncbi.nlm.nih.gov/35862277</t>
  </si>
  <si>
    <t>French Innovative Leukemia Organization (FILO) CLL Group</t>
  </si>
  <si>
    <t>Reference Center for Hereditary Immune Deficiencies (CEREDIH) French PID Study Group</t>
  </si>
  <si>
    <t>https://pubmed.ncbi.nlm.nih.gov/31401750</t>
  </si>
  <si>
    <t>Study Group on Systemic Diseases in Dermatology (EMSED)</t>
  </si>
  <si>
    <t>https://pubmed.ncbi.nlm.nih.gov/29621555</t>
  </si>
  <si>
    <t>https://pubmed.ncbi.nlm.nih.gov/39627432</t>
  </si>
  <si>
    <t>FinnGen</t>
  </si>
  <si>
    <t>https://pubmed.ncbi.nlm.nih.gov/34594039</t>
  </si>
  <si>
    <t>Genomic Arabidopsis Resource Network (GARNET) Consortium</t>
  </si>
  <si>
    <t>https://pubmed.ncbi.nlm.nih.gov/31006511</t>
  </si>
  <si>
    <t>Idiopathic Osteonecrosis of the Femoral Head (ONFH)</t>
  </si>
  <si>
    <t>https://pubmed.ncbi.nlm.nih.gov/33272962</t>
  </si>
  <si>
    <t>Regeneron Genetics Center (RGC)</t>
  </si>
  <si>
    <t>https://pubmed.ncbi.nlm.nih.gov/35915156</t>
  </si>
  <si>
    <t>Rheumatoid Arthritis Comorbidity Index (RACI) Consortium</t>
  </si>
  <si>
    <t>https://pubmed.ncbi.nlm.nih.gov/30547383</t>
  </si>
  <si>
    <t>Hydroxychloroquine Trial Team</t>
  </si>
  <si>
    <t>ICHNT Renal COVID-19 Group</t>
  </si>
  <si>
    <t>https://pubmed.ncbi.nlm.nih.gov/33615050</t>
  </si>
  <si>
    <t>Imperial Renal COVID-19 Vaccine Study Group</t>
  </si>
  <si>
    <t>https://pubmed.ncbi.nlm.nih.gov/34619100</t>
  </si>
  <si>
    <t>NEAT 001/ANRS 143 Trial Study Group</t>
  </si>
  <si>
    <t>https://pubmed.ncbi.nlm.nih.gov/33351528</t>
  </si>
  <si>
    <t>Observational Cohort Trial-T-cells Antibodies and Vaccine Efficacy in SARS-CoV-2 (OCTAVE) Study Consortium</t>
  </si>
  <si>
    <t>PITCH Consortium</t>
  </si>
  <si>
    <t>https://pubmed.ncbi.nlm.nih.gov/37414897</t>
  </si>
  <si>
    <t>Adalimumab in Juvenile Idiopathic Arthritis-Associated Uveitis Trial Study Group</t>
  </si>
  <si>
    <t>https://pubmed.ncbi.nlm.nih.gov/29087616</t>
  </si>
  <si>
    <t>ColoCam-J Study Group</t>
  </si>
  <si>
    <t>https://pubmed.ncbi.nlm.nih.gov/39521091</t>
  </si>
  <si>
    <t>HAYABUSA Study Group</t>
  </si>
  <si>
    <t>Inception Cohort Registry Study of Patients with Crohn's Disease Study Group</t>
  </si>
  <si>
    <t>https://pubmed.ncbi.nlm.nih.gov/36869815</t>
  </si>
  <si>
    <t>Indigo Naturalis Study Group</t>
  </si>
  <si>
    <t>Inflammatory Bowel Disease Terakoya Group</t>
  </si>
  <si>
    <t>https://pubmed.ncbi.nlm.nih.gov/35274323</t>
  </si>
  <si>
    <t>International Consortium for Therapeutic Drug Monitoring</t>
  </si>
  <si>
    <t>https://pubmed.ncbi.nlm.nih.gov/35026171</t>
  </si>
  <si>
    <t>J-COMBAT Study Group</t>
  </si>
  <si>
    <t>https://pubmed.ncbi.nlm.nih.gov/37561155</t>
  </si>
  <si>
    <t>Japanese Ulcerative Colitis Study Group</t>
  </si>
  <si>
    <t>https://pubmed.ncbi.nlm.nih.gov/37831183</t>
  </si>
  <si>
    <t>LUCENT Study Group</t>
  </si>
  <si>
    <t>Mediterranean Fever and Inflammatory Bowel Disease (MEFV-IBDU) Group</t>
  </si>
  <si>
    <t>https://pubmed.ncbi.nlm.nih.gov/39566399</t>
  </si>
  <si>
    <t>MENDEL Study Group</t>
  </si>
  <si>
    <t>https://pubmed.ncbi.nlm.nih.gov/29923122</t>
  </si>
  <si>
    <t>Treatment Escalation and De-Escalation Decisions in Crohn's Disease Group</t>
  </si>
  <si>
    <t>https://pubmed.ncbi.nlm.nih.gov/36773075</t>
  </si>
  <si>
    <t>Rickettsia Research Group</t>
  </si>
  <si>
    <t>Apr-2009</t>
  </si>
  <si>
    <t>Chubu Anti-Biogram Study Group</t>
  </si>
  <si>
    <t>https://pubmed.ncbi.nlm.nih.gov/30226946</t>
  </si>
  <si>
    <t>Childhood Acute Illness and Nutrition Network (CHAIN)</t>
  </si>
  <si>
    <t>Immunogenicity to Second Anti-TNF Therapy Study</t>
  </si>
  <si>
    <t>https://pubmed.ncbi.nlm.nih.gov/36039036</t>
  </si>
  <si>
    <t>ImageKids Study Group</t>
  </si>
  <si>
    <t>https://pubmed.ncbi.nlm.nih.gov/29800422</t>
  </si>
  <si>
    <t>Pediatric Inflammatory Bowel Disease (PIBD) Working Group</t>
  </si>
  <si>
    <t>https://pubmed.ncbi.nlm.nih.gov/39072850</t>
  </si>
  <si>
    <t>Pediatric Inflammatory Bowel Disease-Ahead Program (PIBD-Ahead)</t>
  </si>
  <si>
    <t>https://pubmed.ncbi.nlm.nih.gov/32979356</t>
  </si>
  <si>
    <t>Spanish Apheresis Group (GEA)</t>
  </si>
  <si>
    <t>https://cvn.fecyt.es/editor/cvnOnline/0000-0001-9083-855X</t>
  </si>
  <si>
    <t>Acquired Resistance to Thrombosis and Hemostasis (ARTIHA) Spanish Study Group</t>
  </si>
  <si>
    <t>https://pubmed.ncbi.nlm.nih.gov/34558785</t>
  </si>
  <si>
    <t>Andalusian Coagulopathies Group (GACC)</t>
  </si>
  <si>
    <t>https://pubmed.ncbi.nlm.nih.gov/38566598</t>
  </si>
  <si>
    <t>Global Emerging HEmophilia Panel (GEHEP)</t>
  </si>
  <si>
    <t>https://pubmed.ncbi.nlm.nih.gov/25689278</t>
  </si>
  <si>
    <t>PCM-EVW-ES Project</t>
  </si>
  <si>
    <t>https://pubmed.ncbi.nlm.nih.gov/34494337</t>
  </si>
  <si>
    <t>Spanish Immune Thrombocytopenia Group (GEPTI)</t>
  </si>
  <si>
    <t>https://pubmed.ncbi.nlm.nih.gov/37892566</t>
  </si>
  <si>
    <t>Spanish Registry of Thrombotic Thrombocytopenic Purpura (REPTT)</t>
  </si>
  <si>
    <t>https://pubmed.ncbi.nlm.nih.gov/37723363</t>
  </si>
  <si>
    <t>European Multicentre Bronchiectasis Audit and Research Collaboration (EMBARC) Study Group</t>
  </si>
  <si>
    <t>https://pubmed.ncbi.nlm.nih.gov/27288031</t>
  </si>
  <si>
    <t>Harmonized Cognitive Assessment Protocol (HCAP) Study</t>
  </si>
  <si>
    <t>https://pubmed.ncbi.nlm.nih.gov/24130227</t>
  </si>
  <si>
    <t>iBEST-1 Trial Team</t>
  </si>
  <si>
    <t>Se-COVID-19 Team</t>
  </si>
  <si>
    <t>https://pubmed.ncbi.nlm.nih.gov/34582842</t>
  </si>
  <si>
    <t>Scottish Genomes Partnership</t>
  </si>
  <si>
    <t>https://pubmed.ncbi.nlm.nih.gov/39115449</t>
  </si>
  <si>
    <t>VItal Signs and Triage in Low- and Middle Income Countries (VITaLs) Study Group</t>
  </si>
  <si>
    <t>https://pubmed.ncbi.nlm.nih.gov/38512949</t>
  </si>
  <si>
    <t>7. GRANTS</t>
  </si>
  <si>
    <t>Grant_ID</t>
  </si>
  <si>
    <t>Study_Title</t>
  </si>
  <si>
    <t>14/50931-3</t>
  </si>
  <si>
    <t>Aging and Genetic Disorders: Genomics and Metagenomics</t>
  </si>
  <si>
    <t>1-Jul-2017</t>
  </si>
  <si>
    <t>31-Dec-2024</t>
  </si>
  <si>
    <t>https://bv.fapesp.br/en/auxilios/97039/aging-and-genetic-disorders-genomics-and-metagenomics/</t>
  </si>
  <si>
    <t>22/01693-9</t>
  </si>
  <si>
    <t>Development of a Commercial Kit for Neonatal Screening of Primary Immunodeficiencies</t>
  </si>
  <si>
    <t>Immunogenic Health Consulting and Diagnostics Ltd - EPP</t>
  </si>
  <si>
    <t>1-Jul-2022</t>
  </si>
  <si>
    <t>31-Dec-2023</t>
  </si>
  <si>
    <t>https://bv.fapesp.br/en/auxilios/110374/development-of-a-commercial-kit-for-neonatal-screening-of-primary-immunodeficiencies/</t>
  </si>
  <si>
    <t>16/22158-3</t>
  </si>
  <si>
    <t>Molecular Genetic Mechanisms of Primary Immunodeficiencies</t>
  </si>
  <si>
    <t>30-Nov-2023</t>
  </si>
  <si>
    <t>https://bv.fapesp.br/en/auxilios/99834/molecular-genetic-mechanisms-of-primary-immunodeficiencies/</t>
  </si>
  <si>
    <t>19/27294-0</t>
  </si>
  <si>
    <t>Genetic-Molecular Investigation of SCID Patients: Immunopathology, Comorbidities, and Genetic Susceptibility to Zika Virus Infection in Humans</t>
  </si>
  <si>
    <t>1-Feb-2020</t>
  </si>
  <si>
    <t>31-Jan-2023</t>
  </si>
  <si>
    <t>https://bv.fapesp.br/en/bolsas/191023/genetic-molecular-investigation-of-scid-patients-immunopathology-comorbidities-and-genetic-suscep/</t>
  </si>
  <si>
    <t>18/09407-0</t>
  </si>
  <si>
    <t>Imunnogenetic Basis of Susceptibility to Zika Virus Infection in Humans</t>
  </si>
  <si>
    <t>1-Dec-2018</t>
  </si>
  <si>
    <t>9-May-2022</t>
  </si>
  <si>
    <t>https://bv.fapesp.br/en/bolsas/181678/imunnogenetic-basis-of-susceptibility-to-zika-virus-infection-in-humans/</t>
  </si>
  <si>
    <t>17/04187-9</t>
  </si>
  <si>
    <t>Functional Evaluation of Neutrophils in CD40L-DEFICIENCY Patients</t>
  </si>
  <si>
    <t>https://bv.fapesp.br/en/bolsas/172125/functional-evaluation-of-neutrophils-in-cd40l-deficiency-patients/</t>
  </si>
  <si>
    <t>19/09194-9</t>
  </si>
  <si>
    <t>Hyperinflammation and Susceptibility to BCG Infection in Chronic Granulomatous Disease</t>
  </si>
  <si>
    <t>1-Jul-2019</t>
  </si>
  <si>
    <t>31-Aug-2020</t>
  </si>
  <si>
    <t>https://bv.fapesp.br/en/bolsas/185954/hyperinflammation-and-susceptibility-to-bcg-infection-in-chronic-granulomatous-disease/</t>
  </si>
  <si>
    <t>18/08495-2</t>
  </si>
  <si>
    <t>Optimization of the Specific IgE Detection Method As a Tool for the Accurate Diagnosis of Allergies</t>
  </si>
  <si>
    <t>1-Mar-2019</t>
  </si>
  <si>
    <t>30-Nov-2019</t>
  </si>
  <si>
    <t>https://bv.fapesp.br/en/auxilios/102866/optimization-of-the-specific-ige-detection-method-as-a-tool-for-the-accurate-diagnosis-of-allergies/</t>
  </si>
  <si>
    <t>18/19777-9</t>
  </si>
  <si>
    <t>Genetic-Molecular Investigation of SCID Patients; Immunopathology, Comorbidities, and Genetic Susceptibility to Zika Virus Infection in Humans</t>
  </si>
  <si>
    <t>https://bv.fapesp.br/en/bolsas/182200/</t>
  </si>
  <si>
    <t>14/01962-3</t>
  </si>
  <si>
    <t>Development of a PCCLchim Lentiviral Vector for Gene Therapy of Patients With Chronic Granulomatous Disease Due to P47-Phox Deficiency</t>
  </si>
  <si>
    <t>11-Jun-2018</t>
  </si>
  <si>
    <t>https://bv.fapesp.br/en/bolsas/159590/development-of-a-pcclchim-lentiviral-vector-for-gene-therapy-of-patients-with-chronic-granulomatous/</t>
  </si>
  <si>
    <t>17/07489-6</t>
  </si>
  <si>
    <t>V LASID Meeting: Primary Immunodeficiencies Around the World</t>
  </si>
  <si>
    <t>4-Oct-2017</t>
  </si>
  <si>
    <t>7-Oct-2017</t>
  </si>
  <si>
    <t>https://bv.fapesp.br/en/auxilios/97400/v-lasid-meeting-primary-immunodeficiencies-around-the-world/</t>
  </si>
  <si>
    <t>13/11097-5</t>
  </si>
  <si>
    <t>Efect of BAY 41 22-72, Soluble Guanylate Cyclase Agonist, in Human T Cells and Jurkat Cells.</t>
  </si>
  <si>
    <t>1-Dec-2013</t>
  </si>
  <si>
    <t>31-Aug-2017</t>
  </si>
  <si>
    <t>https://bv.fapesp.br/en/bolsas/147511/efect-of-bay-41-22-72-soluble-guanylate-cyclase-agonist-in-human-t-cells-and-jurkat-cells/</t>
  </si>
  <si>
    <t>15/10532-5</t>
  </si>
  <si>
    <t>Evaluation of Immune Response in Coculture of DCs and T Lymphocytes in the Presence of Der P 1 and Der P 2 and / or Antibodies Specific to the House Dust Mite</t>
  </si>
  <si>
    <t>1-Nov-2015</t>
  </si>
  <si>
    <t>31-Jul-2017</t>
  </si>
  <si>
    <t>https://bv.fapesp.br/en/bolsas/161434/evaluation-of-immune-response-in-coculture-of-dcs-and-t-lymphocytes-in-the-presence-of-der-p-1-and-d/</t>
  </si>
  <si>
    <t>15/01699-3</t>
  </si>
  <si>
    <t>Assessment of Neutrophil Extracellular Traps Formation in CD40 Ligand Deficient Patients and Influence of in Vitro Treatment With Interferon-Gamma</t>
  </si>
  <si>
    <t>1-Jun-2015</t>
  </si>
  <si>
    <t>31-Mar-2017</t>
  </si>
  <si>
    <t>https://bv.fapesp.br/en/bolsas/158454/assessment-of-neutrophil-extracellular-traps-formation-in-cd40-ligand-deficient-patients-and-influen/</t>
  </si>
  <si>
    <t>14/50291-4</t>
  </si>
  <si>
    <t>Early Diagnosis of Primary Immunodeficiencies Associated With B/T Lymphopenia</t>
  </si>
  <si>
    <t>1-Feb-2015</t>
  </si>
  <si>
    <t>31-Jan-2017</t>
  </si>
  <si>
    <t>https://bv.fapesp.br/en/auxilios/88444/early-diagnosis-of-primary-immunodeficiencies-associated-with-bt-lymphopenia/</t>
  </si>
  <si>
    <t>12/51576-7</t>
  </si>
  <si>
    <t>Development of a Methodology Aiming to Increase the Sensitivity for Specific IgE Analysis</t>
  </si>
  <si>
    <t>1-Nov-2013</t>
  </si>
  <si>
    <t>https://bv.fapesp.br/en/bolsas/147788/development-of-a-methodology-aiming-to-increase-the-sensitivity-for-specific-ige-analysis/</t>
  </si>
  <si>
    <t>15/13110-4</t>
  </si>
  <si>
    <t>4-Jan-2016</t>
  </si>
  <si>
    <t>14-Dec-2016</t>
  </si>
  <si>
    <t>13/50303-0</t>
  </si>
  <si>
    <t>Human Anti-Tuberculous IFN-Y-Dependent Immunity is Mediated By the Phagocytic NADPH Oxidase</t>
  </si>
  <si>
    <t>31-Oct-2016</t>
  </si>
  <si>
    <t>https://bv.fapesp.br/en/auxilios/83090/human-anti-tuberculous-ifn-y-dependent-immunity-is-mediated-by-the-phagocytic-nadph-oxidase/</t>
  </si>
  <si>
    <t>14/15920-0</t>
  </si>
  <si>
    <t>Effects of Interferon-Gamma on Gene Expression and Splicing in Leukocytes From Chronic Granulomatous Disease Patients</t>
  </si>
  <si>
    <t>15-Jan-2015</t>
  </si>
  <si>
    <t>14-Jan-2016</t>
  </si>
  <si>
    <t>https://bv.fapesp.br/en/bolsas/154633/effects-of-interferon-gamma-on-gene-expression-and-splicing-in-leukocytes-from-chronic-granulomatous/</t>
  </si>
  <si>
    <t>12/50515-4</t>
  </si>
  <si>
    <t>Role of CD40L-CD40 Interaction in Neutrophil and Macrophage-Mediated Antifungal Immune Response in Humans</t>
  </si>
  <si>
    <t>1-Dec-2012</t>
  </si>
  <si>
    <t>30-Nov-2015</t>
  </si>
  <si>
    <t>https://bv.fapesp.br/en/bolsas/137976/o-papel-da-interacao-cd40l-cd40-na-resposta-imune-antifungica-mediada-por-neutrofilos-e-macrofagos-e/</t>
  </si>
  <si>
    <t>11/10736-9</t>
  </si>
  <si>
    <t>Study of the Dectin-2 Receptor Signalling in Response to Candida Albicans in AIRE Deficiency Human Cell</t>
  </si>
  <si>
    <t>1-Oct-2011</t>
  </si>
  <si>
    <t>31-Oct-2015</t>
  </si>
  <si>
    <t>https://bv.fapesp.br/en/bolsas/150797/study-of-the-dectin-2-receptor-signalling-in-response-to-candida-albicans-in-aire-deficiency-human-c/</t>
  </si>
  <si>
    <t>12/51233-2</t>
  </si>
  <si>
    <t>Congenital Anomalies of the Immune System: Newborn Screening, Early Intervention, Genetic Counseling and Epidemiological Study</t>
  </si>
  <si>
    <t>1-Jul-2013</t>
  </si>
  <si>
    <t>30-Jun-2015</t>
  </si>
  <si>
    <t>https://bv.fapesp.br/en/auxilios/81808/congenital-anomalies-of-the-immune-system-newborn-screening-early-intervention-genetic-counseling-an/</t>
  </si>
  <si>
    <t>11/51875-1</t>
  </si>
  <si>
    <t>Functional Studies of Human Paracoccidioidomycosis Innate Immunity As an Approach to Reveal a New Primary Immunodeficiency</t>
  </si>
  <si>
    <t>1-Mar-2012</t>
  </si>
  <si>
    <t>https://bv.fapesp.br/en/bolsas/132507/estudos-funcionais-da-imunidade-inata-da-paracoccidioidomicose-humana-como-uma-abordagem-para-revela/</t>
  </si>
  <si>
    <t>10/51336-0</t>
  </si>
  <si>
    <t>New Molecular Genetic Defects Involved in Mendelian Susceptibility to Mycobacterial Infections</t>
  </si>
  <si>
    <t>1-May-2011</t>
  </si>
  <si>
    <t>31-May-2015</t>
  </si>
  <si>
    <t>https://bv.fapesp.br/en/bolsas/117176/new-molecular-genetic-defects-involved-in-mendelian-susceptibility-to-mycobacterial-infections/</t>
  </si>
  <si>
    <t>13/24005-1</t>
  </si>
  <si>
    <t>1-May-2014</t>
  </si>
  <si>
    <t>30-Apr-2015</t>
  </si>
  <si>
    <t>12/51745-3</t>
  </si>
  <si>
    <t>The Role of CD40L-CD40 Interaction in the Antifungal Immune Response Mediated By Neutrophils and Macrophages in Humans</t>
  </si>
  <si>
    <t>1-May-2013</t>
  </si>
  <si>
    <t>https://bv.fapesp.br/en/auxilios/58273/the-role-of-cd40l-cd40-interaction-in-the-antifungal-immune-response-mediated-by-neutrophils-and-mac/</t>
  </si>
  <si>
    <t>11/50436-4</t>
  </si>
  <si>
    <t>Genetic Diseases and Congenital Anomalies Seriously Affecting the Immune System: a Model for Neonatal Screening Through Development and Validation of Diagnostic Tests and Epidemiological Study</t>
  </si>
  <si>
    <t>7-Jan-2015</t>
  </si>
  <si>
    <t>https://bv.fapesp.br/en/bolsas/128580/genetic-diseases-and-congenital-anomalies-seriously-affecting-the-immune-system-a-model-for-neonata/</t>
  </si>
  <si>
    <t>14/00469-1</t>
  </si>
  <si>
    <t>Role of Soluble Guanylate Cyclase in the Induction and Formation of Neutrophil Extracellular Traps - NETS</t>
  </si>
  <si>
    <t>1-Mar-2014</t>
  </si>
  <si>
    <t>31-Dec-2014</t>
  </si>
  <si>
    <t>https://bv.fapesp.br/en/bolsas/150381/role-of-soluble-guanylate-cyclase-in-the-induction-and-formation-of-neutrophil-extracellular-traps-n/</t>
  </si>
  <si>
    <t>14/01215-3</t>
  </si>
  <si>
    <t>Establishing a Comprehensive Program for Severe Combined Immunodeficiency in São Paulo, Brazil: Newborn Screening and Molecular Diagnosis</t>
  </si>
  <si>
    <t>20-May-2014</t>
  </si>
  <si>
    <t>19-Aug-2014</t>
  </si>
  <si>
    <t>https://bv.fapesp.br/en/bolsas/150150/establishing-a-comprehensive-program-for-severe-combined-immunodeficiency-in-sao-paulo-brazil-newb/</t>
  </si>
  <si>
    <t>12/50962-0</t>
  </si>
  <si>
    <t>New Perspectives on Neutrophil Responses to Infections: Mechanisms Involved in Induction and Generation of NETs in Humans</t>
  </si>
  <si>
    <t>1-Jan-2013</t>
  </si>
  <si>
    <t>10-Aug-2014</t>
  </si>
  <si>
    <t>https://bv.fapesp.br/en/bolsas/138672/novas-perspectivas-nas-respostas-de-neutrofilos-as-infeccoes-mecanismos-envolvidos-na-inducao-e-ger/</t>
  </si>
  <si>
    <t>12/51290-6</t>
  </si>
  <si>
    <t>Can Breastfeeding Help Prevent Allergies? Role of Allergens, TGF-Beta and Specific IgG and IgA Antibodies in Colostrum</t>
  </si>
  <si>
    <t>1-Mar-2013</t>
  </si>
  <si>
    <t>9-Jul-2014</t>
  </si>
  <si>
    <t>https://bv.fapesp.br/en/bolsas/140980/can-breastfeeding-help-prevent-allergies-role-of-allergens-tgf-beta-and-specific-igg-and-iga-antib/</t>
  </si>
  <si>
    <t>13/24077-2</t>
  </si>
  <si>
    <t>III LASID Summer School &amp; Registry Meeting</t>
  </si>
  <si>
    <t>14-May-2014</t>
  </si>
  <si>
    <t>17-May-2014</t>
  </si>
  <si>
    <t>https://bv.fapesp.br/en/auxilios/84452/iii-lasid-summer-school-registry-meeting/</t>
  </si>
  <si>
    <t>11/16151-2</t>
  </si>
  <si>
    <t>Clinical Spectrum and Molecular-Genetic Defects in Patients With Chronic Granulomatous Disease</t>
  </si>
  <si>
    <t>28-Feb-2014</t>
  </si>
  <si>
    <t>https://bv.fapesp.br/en/bolsas/131610/clinical-spectrum-and-molecular-genetic-defects-in-patients-with-chronic-granulomatous-disease/</t>
  </si>
  <si>
    <t>12/11757-2</t>
  </si>
  <si>
    <t>Genetic and Functional Evaluation of Novel Genes Associated With Mendelian Susceptibility to Mycobacterial Infections</t>
  </si>
  <si>
    <t>20-Sep-2012</t>
  </si>
  <si>
    <t>19-Sep-2013</t>
  </si>
  <si>
    <t>https://bv.fapesp.br/en/bolsas/135838/genetic-and-functional-evaluation-of-novel-genes-associated-with-mendelian-susceptibility-to-mycobac/</t>
  </si>
  <si>
    <t>13/00331-7</t>
  </si>
  <si>
    <t>IL-12/23-IFN-Gamma Axis and the NADPH Oxidase System</t>
  </si>
  <si>
    <t>22-Apr-2013</t>
  </si>
  <si>
    <t>21-Jul-2013</t>
  </si>
  <si>
    <t>https://bv.fapesp.br/en/bolsas/141273/il-1223-ifn-gamma-axis-and-the-nadph-oxidase-system/</t>
  </si>
  <si>
    <t>10/51814-0</t>
  </si>
  <si>
    <t>Human Genetics in Mycobacterial Infections: New Molecular Genetic Defects Involved in Mendelian Susceptibility to Mycobacterial Infections</t>
  </si>
  <si>
    <t>1-Apr-2011</t>
  </si>
  <si>
    <t>31-Mar-2013</t>
  </si>
  <si>
    <t>https://bv.fapesp.br/en/auxilios/30418/human-genetics-in-mycobacterial-infections-new-molecular-genetic-defects-involved-in-mendelian-susce/</t>
  </si>
  <si>
    <t>11/02751-8</t>
  </si>
  <si>
    <t>Phagocytosis and Microbicidal Activity Against Candida Albicans in THP-1 AIRE 1 Deficient Cells</t>
  </si>
  <si>
    <t>28-Feb-2013</t>
  </si>
  <si>
    <t>https://bv.fapesp.br/en/bolsas/128490/phagocytosis-and-microbicidal-activity-against-candida-albicans-in-thp-1-aire-1-deficient-cells/</t>
  </si>
  <si>
    <t>08/51535-3</t>
  </si>
  <si>
    <t>Study of Maternal Antibodies Response to D. Pteronyssinus, B. Tropicalis and T. Putrescentiae Mites, and Their Passive Transfer Through Placenta and Maternal Colostrum</t>
  </si>
  <si>
    <t>1-Sep-2008</t>
  </si>
  <si>
    <t>31-Aug-2012</t>
  </si>
  <si>
    <t>https://bv.fapesp.br/en/bolsas/106817/estudo-da-resposta-anticorpica-materna-aos-acaros-dpteronyssinus-btropicallis-e-tputrescentiae/</t>
  </si>
  <si>
    <t>05/59568-0</t>
  </si>
  <si>
    <t>Clinical Spectrum and Molecular Genetic Defects in Patients With Chronic Granulomatous Disease in Brazil and Latin American Countries</t>
  </si>
  <si>
    <t>1-Aug-2006</t>
  </si>
  <si>
    <t>31-Jul-2010</t>
  </si>
  <si>
    <t>https://bv.fapesp.br/en/bolsas/103280/clinical-spectrum-and-molecular-genetic-defects-in-patients-with-chronic-granulomatous-disease-in-br/</t>
  </si>
  <si>
    <t>08/55319-3</t>
  </si>
  <si>
    <t>The Essential Role of the Il12;23-Ifn-Y Axis for Activation of the Human Napdh Oxidase System</t>
  </si>
  <si>
    <t>6-Oct-2008</t>
  </si>
  <si>
    <t>19-Oct-2008</t>
  </si>
  <si>
    <t>https://bv.fapesp.br/en/auxilios/76970/the-essential-role-of-the-il1223-ifn-y-axis-for-activation-of-the-human-napdh-oxidase-system/</t>
  </si>
  <si>
    <t>02/05880-4</t>
  </si>
  <si>
    <t>Primary Immunodeficiences in High Risk Pediatric Patients: Relationships Between Clinical Manifestations and Genetic Alterations</t>
  </si>
  <si>
    <t>31-Dec-2007</t>
  </si>
  <si>
    <t>https://bv.fapesp.br/en/auxilios/1154/primary-immunodeficiences-in-high-risk-pediatric-patients-relationships-between-clinical-manifestati/</t>
  </si>
  <si>
    <t>98/16003-7</t>
  </si>
  <si>
    <t>Modulation of Human Phagocytic Nadph Oxidase By Anty-Inflammatory Agents.</t>
  </si>
  <si>
    <t>1-Apr-1999</t>
  </si>
  <si>
    <t>31-Jul-2002</t>
  </si>
  <si>
    <t>https://bv.fapesp.br/en/auxilios/15216/modulation-of-human-phagocytic-nadph-oxidase-by-anty-inflammatory-agents/</t>
  </si>
  <si>
    <t>00/09421-9</t>
  </si>
  <si>
    <t>Constance B Whitney | University of Massachusetts Medical Center - United States</t>
  </si>
  <si>
    <t>11-Nov-2000</t>
  </si>
  <si>
    <t>30-Nov-2000</t>
  </si>
  <si>
    <t>00/00216-3</t>
  </si>
  <si>
    <t>Interferon-Gamma Improves Splicing Efficiency and Nuclear Export of Cybb Gene Transcripts in an Interferon Responsive Variant of Chronic Granulomatous Disease</t>
  </si>
  <si>
    <t>12-May-2000</t>
  </si>
  <si>
    <t>19-May-2000</t>
  </si>
  <si>
    <t>https://bvs.fapesp.br/en/auxilios/76969/interferon-gamma-improves-splicing-efficiency-and-nuclear-export-of-cybb-gene-transcripts-in-an-inte/</t>
  </si>
  <si>
    <t>96/11666-2</t>
  </si>
  <si>
    <t>Modulation of the Human Monocytic Nadph System By Anti-Inflammatory Agents.</t>
  </si>
  <si>
    <t>1-May-1997</t>
  </si>
  <si>
    <t>30-Apr-1998</t>
  </si>
  <si>
    <t>https://bv.fapesp.br/en/auxilios/13325/modulation-of-the-human-monocytic-nadph-system-by-anti-inflammatory-agents/</t>
  </si>
  <si>
    <t>98/00703-0</t>
  </si>
  <si>
    <t>An Intronic Mutation in Cybb Gene Leads to Rna Instability and Variant X-Linked Chronic Granulomatous Disease.</t>
  </si>
  <si>
    <t>18-Apr-1998</t>
  </si>
  <si>
    <t>24-Apr-1998</t>
  </si>
  <si>
    <t>https://bv.fapesp.br/en/auxilios/76967/an-intronic-mutation-in-cybb-gene-leads-to-rna-instability-and-variant-x-linked-chronic-granulomatou/</t>
  </si>
  <si>
    <t>94/05931-0</t>
  </si>
  <si>
    <t>The Release of Nitric Oxide and Superoxide Anion By Neutrophilis and Mononuclear Cell From Patients With Sikle Cell Anemia.</t>
  </si>
  <si>
    <t>18-Mar-1995</t>
  </si>
  <si>
    <t>27-Mar-1995</t>
  </si>
  <si>
    <t>https://bv.fapesp.br/en/auxilios/76968/the-release-of-nitric-oxide-and-superoxide-anion-by-neutrophilis-and-mononuclear-cell-from-patients-/</t>
  </si>
  <si>
    <t>Grant Receiver</t>
  </si>
  <si>
    <t>Characterization of Non-Histaminergic Angioedema: Diagnosis and Biomarkers</t>
  </si>
  <si>
    <t>ABC Medical School University Center</t>
  </si>
  <si>
    <t>Survey on the profile of Rare Diseases in Brazil</t>
  </si>
  <si>
    <t>Brazilian National Council for Scientific and Technological Development (CNPq)</t>
  </si>
  <si>
    <t>Immunity and mucocutaneous candidiasis</t>
  </si>
  <si>
    <t>São Paulo Research Foundation</t>
  </si>
  <si>
    <t>Systemic and integrative analysis of the immune response to Zika and Dengue viral infections</t>
  </si>
  <si>
    <t>Immunological Evaluation of Patients with HPV infections</t>
  </si>
  <si>
    <t>Latin American Society of Immunodeficiencies</t>
  </si>
  <si>
    <t>A strategy to increase diagnosis, prevention, treatment and research on Primary Immunodeficiencies in Brazil</t>
  </si>
  <si>
    <t>Baxter International Inc.</t>
  </si>
  <si>
    <t>06/61733-1</t>
  </si>
  <si>
    <t>Responsible Researcher</t>
  </si>
  <si>
    <t>Evaluation of C1 Inhibitor Gene Expression in Patients With Hereditary Angioedema</t>
  </si>
  <si>
    <t>1-Nov-2007</t>
  </si>
  <si>
    <t>30-Jun-2010</t>
  </si>
  <si>
    <t>https://bv.fapesp.br/pt/pesquisa/buscador/?q2=(id_pesquisador_exact:7206)%20AND%20((auxilio:*%20AND%20situacao_exact:%22Conclu%C3%ADdos%22))</t>
  </si>
  <si>
    <t>06/59666-4</t>
  </si>
  <si>
    <t>Serum Levels and Polymorphisms of Masp-2 and Mannose-binding Lectin in a Brazilian Population</t>
  </si>
  <si>
    <t>31-Dec-2009</t>
  </si>
  <si>
    <t>09/52086-0</t>
  </si>
  <si>
    <t>5-Sep-2009</t>
  </si>
  <si>
    <t>11-Sep-2009</t>
  </si>
  <si>
    <t>Project I USP</t>
  </si>
  <si>
    <t>03/14064-9</t>
  </si>
  <si>
    <t>Evaluation of Opsonophagocytosis in Patients With Chronic Mucocutaneous Candidiasis</t>
  </si>
  <si>
    <t>1-Aug-2004</t>
  </si>
  <si>
    <t>31-Oct-2007</t>
  </si>
  <si>
    <t>07/53694-9</t>
  </si>
  <si>
    <t>Complement and Specific Antibody Response in HIV-Negative Patients With Neurocryptococcosis (Ncc)</t>
  </si>
  <si>
    <t>8-Sep-2007</t>
  </si>
  <si>
    <t>14-Sep-2007</t>
  </si>
  <si>
    <t>01/07287-6</t>
  </si>
  <si>
    <t>Evaluation of the Lectin-binding Protein (Mbl) Structural Gene and Its Relationship With Maternal-fetal HIV Transmission</t>
  </si>
  <si>
    <t>1-Apr-2002</t>
  </si>
  <si>
    <t>31-Aug-2004</t>
  </si>
  <si>
    <t>04/03059-7</t>
  </si>
  <si>
    <t>Impact of Primary Immunodeficiencies in an Infectious Disease Hospital : Comprehensive Immunological Evaluation of 177 Patients</t>
  </si>
  <si>
    <t>18-Jul-2004</t>
  </si>
  <si>
    <t>23-Jul-2004</t>
  </si>
  <si>
    <t>02/06419-9</t>
  </si>
  <si>
    <t>Congenital Adrenal Hyperplasia Due to Classic 21-hydroxylase(Cyp21) Deficiency: Is There Association With the Fourth Component of Serum Complement(C4) Deficiency?</t>
  </si>
  <si>
    <t>16-Sep-2002</t>
  </si>
  <si>
    <t>26-Sep-2002</t>
  </si>
  <si>
    <t>00/03469-0</t>
  </si>
  <si>
    <t>Factor I Deficiency: Evaluation in Three Generations of a Brazilian Family</t>
  </si>
  <si>
    <t>23-Jul-2000</t>
  </si>
  <si>
    <t>27-Jul-2000</t>
  </si>
  <si>
    <t>98/07866-1</t>
  </si>
  <si>
    <t>Complement System Involvement in HIV-Infected Children</t>
  </si>
  <si>
    <t>8-Oct-1998</t>
  </si>
  <si>
    <t>16-Oct-1998</t>
  </si>
  <si>
    <t>Clinical-Molecular Characterization of Early Onset Inflammatory Bowel Diseases In Childhood and Adolescence</t>
  </si>
  <si>
    <t>Jeffrey Modell Foundation</t>
  </si>
  <si>
    <t>Genetic Diagnostic Platforms In Primary Immunodeficiency</t>
  </si>
  <si>
    <t>Prevalence of Food Allergy In Infants and Preschool Children</t>
  </si>
  <si>
    <t>PICT 2012–1772</t>
  </si>
  <si>
    <t>Orally-Induced Intestinal CD4+ CD25+ FoxP3+ Treg Controlled Undesired Responses towards Oral Antigens and Effectively Dampened Food Allergic Reactions</t>
  </si>
  <si>
    <t>National Agency for Research</t>
  </si>
  <si>
    <t>https://journals.plos.org/plosone/article?id=10.1371/journal.pone.0141116</t>
  </si>
  <si>
    <t>Grant Reciever</t>
  </si>
  <si>
    <t>Mechanistic analysis of the role of CD28+and CD28-cells in human Chagas disease: towards the understanding of pathology</t>
  </si>
  <si>
    <t>Global Finding Experts and Building Collaborations (TDR)</t>
  </si>
  <si>
    <t>1-Jan-2005</t>
  </si>
  <si>
    <t>https://profiles.tdr-global.net/Walderez.Ornelas.Dutra/grants</t>
  </si>
  <si>
    <t>CD8+ T cells in human chagasic immunopathology: functional studies of CD28+ and CD28- populations</t>
  </si>
  <si>
    <t>1-Jan-2002</t>
  </si>
  <si>
    <t>Ph.D. for Mr R.P. Costa: determine involvement of adhesion molecules in lesion formation &amp; maintenance in leishmaniasis</t>
  </si>
  <si>
    <t>1-Jan-1999</t>
  </si>
  <si>
    <t>Multiparameter analysis to study role of adhesion molecules in lesion formation and maintenance in leishmaniasis</t>
  </si>
  <si>
    <t>1-Jan-1997</t>
  </si>
  <si>
    <t>Canadian Sepsis Research Network: Improving Care Before, During and After Sepsis.</t>
  </si>
  <si>
    <t>Canadian Institutes of Health Research</t>
  </si>
  <si>
    <t>https://cognit.ca/en/project/216338</t>
  </si>
  <si>
    <t>Long COVID Web: Pan-Canadian Post-COVID Condition Research Network</t>
  </si>
  <si>
    <t>https://cognit.ca/en/project/341502</t>
  </si>
  <si>
    <t>A prospective and retrospective multi-center, cohort study for clinical, virologic and immunologic characterization of monkeypox virus clade IIb by the International Monkeypox Response Consortium (IMREC)</t>
  </si>
  <si>
    <t>https://cognit.ca/en/project/340880</t>
  </si>
  <si>
    <t>COVID-19 And Severe Community-Acquired Pneumonia Dynamic Evaluation Study (CASCADES - ARBS CORONA III)</t>
  </si>
  <si>
    <t>https://cognit.ca/en/project/335559</t>
  </si>
  <si>
    <t>Coronavirus Variants Rapid Response Network: CoVaRR-Net - Extension</t>
  </si>
  <si>
    <t>https://cognit.ca/en/project/335641</t>
  </si>
  <si>
    <t>Coronavirus Variants Rapid Response Network: CoVaRR-Net</t>
  </si>
  <si>
    <t>https://cognit.ca/en/project/233042</t>
  </si>
  <si>
    <t>Canadian Sepsis Research Network: Improving CareBefore, During and After Sepsis</t>
  </si>
  <si>
    <t>https://cognit.ca/en/project/214258</t>
  </si>
  <si>
    <t>201809PJT</t>
  </si>
  <si>
    <t>Harnessing the power of Monocytes/Macrophages in Intestinal Immunity to Candidiasis</t>
  </si>
  <si>
    <t>https://webapps.cihr-irsc.gc.ca/decisions/p/project_details.html?applId=388137&amp;lang=en</t>
  </si>
  <si>
    <t>Defining the Role of CARD9 in Monocyte/Macrophage Immunity to Candida albicans</t>
  </si>
  <si>
    <t>https://cognit.ca/en/project/157032</t>
  </si>
  <si>
    <t>201604PJT</t>
  </si>
  <si>
    <t>https://webapps.cihr-irsc.gc.ca/decisions/p/project_details.html?applId=351847&amp;lang=en</t>
  </si>
  <si>
    <t>A novel autosomal dominant syndrome of human susceptibility to mycobacteria, fungi, papilloma viruses and myeloid malignancies</t>
  </si>
  <si>
    <t>https://cognit.ca/en/project/177262</t>
  </si>
  <si>
    <t>21/04273-8</t>
  </si>
  <si>
    <t>Non-IgE-mediated allergic rhinitis due to Dermatophagoides pteronyssinus in patients with common variable immunodeficiency</t>
  </si>
  <si>
    <t>1-Feb-2023</t>
  </si>
  <si>
    <t>31-Jul-2025</t>
  </si>
  <si>
    <t>https://bv.fapesp.br/pt/auxilios/110831/rinite-alergica-nao-mediada-por-ige-pelo-dermatophagoides-pteronyssinus-em-pacientes-com-imunodefici/</t>
  </si>
  <si>
    <t>14/50890-5</t>
  </si>
  <si>
    <t>INCT 2014: Research in Immunology</t>
  </si>
  <si>
    <t>https://bv.fapesp.br/pt/auxilios/97109/inct-2014-investigacao-em-imunologia/</t>
  </si>
  <si>
    <t>10/03167-5</t>
  </si>
  <si>
    <t>Prevalence and associated factors with latex sensitization and allergy in patients with myelomeningocele</t>
  </si>
  <si>
    <t>1-Aug-2010</t>
  </si>
  <si>
    <t>31-Jul-2012</t>
  </si>
  <si>
    <t>https://bv.fapesp.br/en/auxilios/54990/prevalence-and-associated-factors-with-latex-sensitization-and-allergy-in-patients-with-myelomeningo/</t>
  </si>
  <si>
    <t>Prevalence and identification of factors associated with latex sensitization and allergy in patients with neural tube closure defects</t>
  </si>
  <si>
    <t>https://bv.fapesp.br/pt/auxilios/54990/prevalencia-e-identificacao-dos-fatores-associados-a-sensibilizacao-e-alergia-ao-latex-em-pacientes-/</t>
  </si>
  <si>
    <t>08/05750-0</t>
  </si>
  <si>
    <t>Assessment of lung function and investigation of allergic asthma in patients with common variable immunodeficiency</t>
  </si>
  <si>
    <t>1-Dec-2008</t>
  </si>
  <si>
    <t>30-Nov-2010</t>
  </si>
  <si>
    <t>https://bv.fapesp.br/pt/auxilios/54988/avaliacao-da-funcao-pulmonar-e-investigacao-da-asma-alergica-em-pacientes-com-imunodeficiencia-comum/</t>
  </si>
  <si>
    <t>18H05282</t>
  </si>
  <si>
    <t>Investigation on Pathological Implications of Guidance Molecules in Neuro-immune-metabolism</t>
  </si>
  <si>
    <t>31-Mar-2022</t>
  </si>
  <si>
    <t>https://kaken.nii.ac.jp/en/grant/KAKENHI-PROJECT-18H05282/</t>
  </si>
  <si>
    <t>18H04054</t>
  </si>
  <si>
    <t>Elucidation of the pathological significance of guidance factors in nerves, immunity, and metabolism and their regulation</t>
  </si>
  <si>
    <t>31-Mar-2019</t>
  </si>
  <si>
    <t>https://kaken.nii.ac.jp/en/grant/KAKENHI-PROJECT-18H04054/</t>
  </si>
  <si>
    <t>15K08423</t>
  </si>
  <si>
    <t>Co-Principal Investigator</t>
  </si>
  <si>
    <t>Intracellular function of Sema4A in dendritic cells</t>
  </si>
  <si>
    <t>1-Apr-2015</t>
  </si>
  <si>
    <t>31-Mar-2018</t>
  </si>
  <si>
    <t>https://kaken.nii.ac.jp/en/grant/KAKENHI-PROJECT-15K08423/</t>
  </si>
  <si>
    <t>Trials to treat progressive MS</t>
  </si>
  <si>
    <t>1-Apr-2014</t>
  </si>
  <si>
    <t>https://kaken.nii.ac.jp/en/grant/KAKENHI-PROJECT-26461293/</t>
  </si>
  <si>
    <t>The role of Semaphorin 4D in Rheumatoid Arthritis</t>
  </si>
  <si>
    <t>1-Apr-2013</t>
  </si>
  <si>
    <t>https://kaken.nii.ac.jp/en/grant/KAKENHI-PROJECT-25460495/</t>
  </si>
  <si>
    <t>A point mutation in Semaphorin 4A associated with retinal degenerative diseases</t>
  </si>
  <si>
    <t>https://kaken.nii.ac.jp/en/grant/KAKENHI-PROJECT-23790444/</t>
  </si>
  <si>
    <t>Attempts to Treat Autoimmune Diseases by Targeting Semaphorins</t>
  </si>
  <si>
    <t>https://kaken.nii.ac.jp/en/grant/KAKENHI-PUBLICLY-22021028/</t>
  </si>
  <si>
    <t>Identification of Multiple Functions of Semaphorin-signals</t>
  </si>
  <si>
    <t>https://kaken.nii.ac.jp/en/grant/KAKENHI-PROJECT-20390142/</t>
  </si>
  <si>
    <t>Development of Novel Cancer Treatment Methods Using Semaphorin's Immune Enhancing and Angiogenesis Inhibitory Effects</t>
  </si>
  <si>
    <t>https://kaken.nii.ac.jp/en/grant/KAKENHI-PROJECT-20015027/</t>
  </si>
  <si>
    <t>Analysis of the Role of Semaphorins in Maintaining Bone and Immune System Homeostasis</t>
  </si>
  <si>
    <t>https://kaken.nii.ac.jp/en/grant/KAKENHI-PROJECT-20057014/</t>
  </si>
  <si>
    <t>https://kaken.nii.ac.jp/en/grant/KAKENHI-PROJECT-18015034/</t>
  </si>
  <si>
    <t>Analysis of the Role of Semaphorins in Maintaining Bone and Immune Homeostasis</t>
  </si>
  <si>
    <t>http://kaken.nii.ac.jp/en/grant/KAKENHI-PROJECT-18060024/</t>
  </si>
  <si>
    <t>Regulation of Th1/th2 Differentiation by Sema4a</t>
  </si>
  <si>
    <t>https://kaken.nii.ac.jp/en/grant/KAKENHI-PROJECT-18390152/</t>
  </si>
  <si>
    <t>Elucidation of the Role of the Semaphorin Molecule Sema6d in Innate Immunity</t>
  </si>
  <si>
    <t>https://kaken.nii.ac.jp/en/grant/KAKENHI-PROJECT-16689012/</t>
  </si>
  <si>
    <t>Involvement of Semaphorins in Host Defence</t>
  </si>
  <si>
    <t>https://kaken.nii.ac.jp/en/grant/KAKENHI-PROJECT-16017253/</t>
  </si>
  <si>
    <t>Regulation of Host Immune Responses by Immune Semaphorinsprincipal</t>
  </si>
  <si>
    <t>https://kaken.nii.ac.jp/en/grant/KAKENHI-PROJECT-15019061/</t>
  </si>
  <si>
    <t>Elucidation of the Mechanism by Which the Semaphorin Cd100 Regulates Negative Immune Responses in the Airways</t>
  </si>
  <si>
    <t>https://kaken.nii.ac.jp/en/grant/KAKENHI-PROJECT-15659115/</t>
  </si>
  <si>
    <t>The role of CD40 in the pathogenesis of Alzheimer disease</t>
  </si>
  <si>
    <t>https://kaken.nii.ac.jp/en/grant/KAKENHI-PROJECT-14570593/</t>
  </si>
  <si>
    <t>https://kaken.nii.ac.jp/en/grant/KAKENHI-PROJECT-14021070/</t>
  </si>
  <si>
    <t>Positive and negative regulation of immune resonses through costimulatory interactions</t>
  </si>
  <si>
    <t>https://kaken.nii.ac.jp/en/grant/KAKENHI-PROJECT-13470072/</t>
  </si>
  <si>
    <t>Control of signal transduction of cytokines and adhesion molecules</t>
  </si>
  <si>
    <t>https://kaken.nii.ac.jp/en/grant/KAKENHI-PROJECT-12051225/</t>
  </si>
  <si>
    <t>https://kaken.nii.ac.jp/en/grant/KAKENHI-PROJECT-13226075/</t>
  </si>
  <si>
    <t>Involvement of Lymphocyte Costimulatory Molecules in the Pathology, Disease State and Regulation of Autoimmune Diseases</t>
  </si>
  <si>
    <t>https://kaken.nii.ac.jp/en/grant/KAKENHI-PROJECT-10770097/</t>
  </si>
  <si>
    <t>Regulation of immune responses and CD40 signal</t>
  </si>
  <si>
    <t>https://kaken.nii.ac.jp/en/grant/KAKENHI-PROJECT-11470087/</t>
  </si>
  <si>
    <t>Normal and abnormal proliferation of lymphocytes and costimulatory signals</t>
  </si>
  <si>
    <t>https://kaken.nii.ac.jp/en/grant/KAKENHI-PROJECT-09256208/</t>
  </si>
  <si>
    <t>Mechanisms of regulation of immune responses by CD40-CD40L interactions</t>
  </si>
  <si>
    <t>https://kaken.nii.ac.jp/en/grant/KAKENHI-PROJECT-09470095/</t>
  </si>
  <si>
    <t>5R01HD098428-05</t>
  </si>
  <si>
    <t>Understanding Interleukin-18 Mediated Susceptibility to Systemic Hyperinflammation</t>
  </si>
  <si>
    <t>Eunice Kennedy Shriver National Institute of Child Health and Human Development</t>
  </si>
  <si>
    <t>1-Apr-2023</t>
  </si>
  <si>
    <t>31-Mar-2025</t>
  </si>
  <si>
    <t>https://reporter.nih.gov/project-details/10611531</t>
  </si>
  <si>
    <t>1ZIAAR041202-03</t>
  </si>
  <si>
    <t>Inflammatory consequences of NLRC4 dysregulation</t>
  </si>
  <si>
    <t>https://reporter.nih.gov/project-details/9359808</t>
  </si>
  <si>
    <t>1ZIAAR041202-02</t>
  </si>
  <si>
    <t>https://reporter.nih.gov/project-details/9155487</t>
  </si>
  <si>
    <t>1ZIAAR041202-01</t>
  </si>
  <si>
    <t>https://reporter.nih.gov/project-details/8939445</t>
  </si>
  <si>
    <t>5R01HD098428-04</t>
  </si>
  <si>
    <t>1-Apr-2022</t>
  </si>
  <si>
    <t>31-Mar-2023</t>
  </si>
  <si>
    <t>https://reporter.nih.gov/project-details/10481855</t>
  </si>
  <si>
    <t>7R01HD098428-03</t>
  </si>
  <si>
    <t>https://reporter.nih.gov/project-details/10377827</t>
  </si>
  <si>
    <t>5R01HD098428-02</t>
  </si>
  <si>
    <t>https://reporter.nih.gov/project-details/9914109</t>
  </si>
  <si>
    <t>1R01HD098428-01</t>
  </si>
  <si>
    <t>15-Apr-2019</t>
  </si>
  <si>
    <t>31-Mar-2020</t>
  </si>
  <si>
    <t>https://reporter.nih.gov/project-details/9711958</t>
  </si>
  <si>
    <t>5K22AI123366-02</t>
  </si>
  <si>
    <t>Mechanisms of NLRC4 inflammasome-associated hyperinflammation</t>
  </si>
  <si>
    <t>1-Mar-2018</t>
  </si>
  <si>
    <t>28-Feb-2019</t>
  </si>
  <si>
    <t>https://reporter.nih.gov/project-details/9443572</t>
  </si>
  <si>
    <t>1K22AI123366-01</t>
  </si>
  <si>
    <t>1-Mar-2017</t>
  </si>
  <si>
    <t>28-Feb-2018</t>
  </si>
  <si>
    <t>https://reporter.nih.gov/project-details/9087657</t>
  </si>
  <si>
    <t>1F32AI098337-01A1</t>
  </si>
  <si>
    <t>Mechanisms by which IL-10 limits Toll-like Receptor 9 mediated Macrophage Activat</t>
  </si>
  <si>
    <t>1-Jul-2012</t>
  </si>
  <si>
    <t>30-Jun-2013</t>
  </si>
  <si>
    <t>https://reporter.nih.gov/project-details/8398178</t>
  </si>
  <si>
    <t>1ZIAAI001336-04</t>
  </si>
  <si>
    <t>COVID vaccine-associated allergic reactions</t>
  </si>
  <si>
    <t>https://reporter.nih.gov/project-details/11189514</t>
  </si>
  <si>
    <t>1ZIAAI001203-10</t>
  </si>
  <si>
    <t>The Role of Transforming Growth Factor Beta (TGFbeta) in Promoting Allergic Inflammation</t>
  </si>
  <si>
    <t>https://reporter.nih.gov/project-details/11189439</t>
  </si>
  <si>
    <t>1ZIAAI001202-10</t>
  </si>
  <si>
    <t>Pathogenesis of Food Allergy</t>
  </si>
  <si>
    <t>https://reporter.nih.gov/project-details/11189438</t>
  </si>
  <si>
    <t>1ZIAAI001336-03</t>
  </si>
  <si>
    <t>https://reporter.nih.gov/project-details/10927975</t>
  </si>
  <si>
    <t>1ZIAAI001203-09</t>
  </si>
  <si>
    <t>https://reporter.nih.gov/project-details/10927889</t>
  </si>
  <si>
    <t>1ZIAAI001202-09</t>
  </si>
  <si>
    <t>https://reporter.nih.gov/project-details/10927888</t>
  </si>
  <si>
    <t>1ZIAAI001336-02</t>
  </si>
  <si>
    <t>https://reporter.nih.gov/project-details/10692273</t>
  </si>
  <si>
    <t>1ZIAAI001203-08</t>
  </si>
  <si>
    <t>https://reporter.nih.gov/project-details/10692183</t>
  </si>
  <si>
    <t>1ZIAAI001202-08</t>
  </si>
  <si>
    <t>https://reporter.nih.gov/project-details/10692182</t>
  </si>
  <si>
    <t>1ZIAAI001336-01</t>
  </si>
  <si>
    <t>https://reporter.nih.gov/project-details/10482950</t>
  </si>
  <si>
    <t>1ZIAAI001203-07</t>
  </si>
  <si>
    <t>https://reporter.nih.gov/project-details/10482851</t>
  </si>
  <si>
    <t>1ZIAAI001202-07</t>
  </si>
  <si>
    <t>https://reporter.nih.gov/project-details/10482850</t>
  </si>
  <si>
    <t>1ZIAAI001203-06</t>
  </si>
  <si>
    <t>https://reporter.nih.gov/project-details/10272215</t>
  </si>
  <si>
    <t>1ZIAAI001202-06</t>
  </si>
  <si>
    <t>https://reporter.nih.gov/project-details/10272214</t>
  </si>
  <si>
    <t>1ZIAAI001203-05</t>
  </si>
  <si>
    <t>https://reporter.nih.gov/project-details/10014232</t>
  </si>
  <si>
    <t>1ZIAAI001202-05</t>
  </si>
  <si>
    <t>https://reporter.nih.gov/project-details/10014231</t>
  </si>
  <si>
    <t>1ZIAAI001203-04</t>
  </si>
  <si>
    <t>https://reporter.nih.gov/project-details/9786498</t>
  </si>
  <si>
    <t>1ZIAAI001202-04</t>
  </si>
  <si>
    <t>https://reporter.nih.gov/project-details/9786497</t>
  </si>
  <si>
    <t>1ZIAAI001203-03</t>
  </si>
  <si>
    <t>https://reporter.nih.gov/project-details/9566766</t>
  </si>
  <si>
    <t>1ZIAAI001202-03</t>
  </si>
  <si>
    <t>https://reporter.nih.gov/project-details/9560565</t>
  </si>
  <si>
    <t>1ZIAAI001203-02</t>
  </si>
  <si>
    <t>https://reporter.nih.gov/project-details/9354935</t>
  </si>
  <si>
    <t>1ZIAAI001202-02</t>
  </si>
  <si>
    <t>https://reporter.nih.gov/project-details/9354934</t>
  </si>
  <si>
    <t>1ZIAAI001203-01</t>
  </si>
  <si>
    <t>https://reporter.nih.gov/project-details/9161737</t>
  </si>
  <si>
    <t>1ZIAAI001202-01</t>
  </si>
  <si>
    <t>https://reporter.nih.gov/project-details/9161736</t>
  </si>
  <si>
    <t>5K23AI091869-04</t>
  </si>
  <si>
    <t>Investigation of the Role of TGF Beta in TH2-Mediated Disease</t>
  </si>
  <si>
    <t>https://reporter.nih.gov/project-details/8600236</t>
  </si>
  <si>
    <t>5K23AI091869-03</t>
  </si>
  <si>
    <t>https://reporter.nih.gov/project-details/8414878</t>
  </si>
  <si>
    <t>5K23AI091869-02</t>
  </si>
  <si>
    <t>https://reporter.nih.gov/project-details/8209023</t>
  </si>
  <si>
    <t>1K23AI091869-01</t>
  </si>
  <si>
    <t>https://reporter.nih.gov/project-details/8031891</t>
  </si>
  <si>
    <t>MR/W025981/1</t>
  </si>
  <si>
    <t>Mica: Tissue Ecology in Ibd-development and Pathophysiological Function</t>
  </si>
  <si>
    <t>Medical Research Council</t>
  </si>
  <si>
    <t>Aug-2022</t>
  </si>
  <si>
    <t>Aug-2027</t>
  </si>
  <si>
    <t>https://gtr.ukri.org/projects?ref=MR%2FW025981%2F1</t>
  </si>
  <si>
    <t>Grant Recevier</t>
  </si>
  <si>
    <t>A-tap Arthritis Therapy Acceleration Programme</t>
  </si>
  <si>
    <t>Kennedy Trust for Rheumatology Research</t>
  </si>
  <si>
    <t>May-2017</t>
  </si>
  <si>
    <t>Apr-2024</t>
  </si>
  <si>
    <t>MC_PC_MR/Y000846/1</t>
  </si>
  <si>
    <t>Research Endoscopy Platform in Nihr Oxford Clinical Research Facility</t>
  </si>
  <si>
    <t>UK Research and Innovation</t>
  </si>
  <si>
    <t>Jul-2023</t>
  </si>
  <si>
    <t>Mar-2024</t>
  </si>
  <si>
    <t>https://gtr.ukri.org/projects?ref=MC_PC_MR%2FY000846%2F1#/tabOverview</t>
  </si>
  <si>
    <t>Translational Science for in Paediatric Inflammatory Bowel Disease – the Uk Ibd Bioresource</t>
  </si>
  <si>
    <t>Crohn's in Childhood Research Association</t>
  </si>
  <si>
    <t>Primary Supervisor</t>
  </si>
  <si>
    <t>Genetic Defects and Immune Dysregulation in Patients With Early Onset Inflammatory Bowel Disease</t>
  </si>
  <si>
    <t>https://gtr.ukri.org/projects?ref=studentship-1946380</t>
  </si>
  <si>
    <t>Innate and Adaptive Therapeutic Targets of Veo-ibd</t>
  </si>
  <si>
    <t>Leona M. and Harry B. Helmsley Charitable Trust</t>
  </si>
  <si>
    <t>Aug-2018</t>
  </si>
  <si>
    <t>Jul-2021</t>
  </si>
  <si>
    <t>Chain Consortium</t>
  </si>
  <si>
    <t>Bill and Melinda Gates Foundation</t>
  </si>
  <si>
    <t>Dec-2019</t>
  </si>
  <si>
    <t>Building the Evidence Base for Appropriate Care of the Sick, Undernourished Child in Limited Resource Settings</t>
  </si>
  <si>
    <t>Neuro-immune Interactions in Gut Macrophages</t>
  </si>
  <si>
    <t>European Crohn's and Colitis Organisation</t>
  </si>
  <si>
    <t>The Autophagy Defect in Monogenic Disorders</t>
  </si>
  <si>
    <t>Crohn's and Colitis Foundation of America</t>
  </si>
  <si>
    <t>Feb-2014</t>
  </si>
  <si>
    <t>Prospective Multicentre Trial of Antibody Diagnostics in Paediatric Coeliac Disease - Abcd</t>
  </si>
  <si>
    <t>Euroimmun European Regional Development Fund</t>
  </si>
  <si>
    <t>Veoibd Consortium</t>
  </si>
  <si>
    <t>Oct-2014</t>
  </si>
  <si>
    <t>Xiap Deficiency and Intestinal Inflammation: Study of an Orphan Disease and Pathways Relevant for Inflammatory Bowel Disease</t>
  </si>
  <si>
    <t>German Research Foundation</t>
  </si>
  <si>
    <t>31-Dec-2016</t>
  </si>
  <si>
    <t>https://app.dimensions.ai/details/grant/grant.4828975</t>
  </si>
  <si>
    <t>Untersuchungen Zur Interaktion Zwischen Intestinalen Bakterien Und Mukosalem Immunsystem Und Der Rolle Von Antigenspezifischen Regulatorischen T-zellen</t>
  </si>
  <si>
    <t>1-Jan-2003</t>
  </si>
  <si>
    <t>31-Dec-2004</t>
  </si>
  <si>
    <t>https://app.dimensions.ai/details/grant/grant.4776391</t>
  </si>
  <si>
    <t>1R24AI184316-01</t>
  </si>
  <si>
    <t>Primary Immune Deficiency Treatment Consortium (PIDTC): A resource to drive scientific and clinical advances related to the treatment of inborn errors of immunity</t>
  </si>
  <si>
    <t>3-Sep-2024</t>
  </si>
  <si>
    <t>31-Aug-2029</t>
  </si>
  <si>
    <t>5U54AI082973-15</t>
  </si>
  <si>
    <t>Primary Immune Deficiency Treatment Consortium</t>
  </si>
  <si>
    <t>1-Jan-2023</t>
  </si>
  <si>
    <t>31-Aug-2025</t>
  </si>
  <si>
    <t>https://reporter.nih.gov/project-details/10682530</t>
  </si>
  <si>
    <t>Severe Combined Immune Deficiency: Prospective and Longitudinal Study of Genotypes, Management and Outcomes</t>
  </si>
  <si>
    <t>1-Sep-2023</t>
  </si>
  <si>
    <t>31-Aug-2024</t>
  </si>
  <si>
    <t>https://reporter.nih.gov/project-details/10682536</t>
  </si>
  <si>
    <t>5U54AI082973-14</t>
  </si>
  <si>
    <t>1-Jan-2022</t>
  </si>
  <si>
    <t>31-Aug-2023</t>
  </si>
  <si>
    <t>https://reporter.nih.gov/project-details/10468910</t>
  </si>
  <si>
    <t>5U54AI082973-13</t>
  </si>
  <si>
    <t>1-Sep-2021</t>
  </si>
  <si>
    <t>31-Aug-2022</t>
  </si>
  <si>
    <t>https://reporter.nih.gov/project-details/10250417</t>
  </si>
  <si>
    <t>https://reporter.nih.gov/project-details/10250414</t>
  </si>
  <si>
    <t>5U54AI082973-12</t>
  </si>
  <si>
    <t>31-Aug-2021</t>
  </si>
  <si>
    <t>https://reporter.nih.gov/project-details/10018652</t>
  </si>
  <si>
    <t>1-Jan-2020</t>
  </si>
  <si>
    <t>https://reporter.nih.gov/project-details/10018646</t>
  </si>
  <si>
    <t>2U54AI082973-11</t>
  </si>
  <si>
    <t>13-Sep-2019</t>
  </si>
  <si>
    <t>https://reporter.nih.gov/project-details/9804607</t>
  </si>
  <si>
    <t>5U54AI082973-10</t>
  </si>
  <si>
    <t>A Prospective Natural History Study of Diagnosis, Treatment and Outcomes of Children with SCID Disorders</t>
  </si>
  <si>
    <t>1-Sep-2018</t>
  </si>
  <si>
    <t>31-Aug-2019</t>
  </si>
  <si>
    <t>https://reporter.nih.gov/project-details/9545510</t>
  </si>
  <si>
    <t>5U54AI082973-09</t>
  </si>
  <si>
    <t>1-Sep-2017</t>
  </si>
  <si>
    <t>31-Aug-2018</t>
  </si>
  <si>
    <t>https://reporter.nih.gov/project-details/9335246</t>
  </si>
  <si>
    <t>5U54AI082973-08</t>
  </si>
  <si>
    <t>1-Sep-2016</t>
  </si>
  <si>
    <t>https://reporter.nih.gov/project-details/9123507</t>
  </si>
  <si>
    <t>5U54AI082973-07</t>
  </si>
  <si>
    <t>1-Sep-2015</t>
  </si>
  <si>
    <t>31-Aug-2016</t>
  </si>
  <si>
    <t>https://reporter.nih.gov/project-details/8912351</t>
  </si>
  <si>
    <t>2U54AI082973-06</t>
  </si>
  <si>
    <t>1-Sep-2014</t>
  </si>
  <si>
    <t>https://reporter.nih.gov/project-details/8890279</t>
  </si>
  <si>
    <t>Non-Registry Agreement Clinical Trial</t>
  </si>
  <si>
    <t>Chiesi USA, Inc.</t>
  </si>
  <si>
    <t>30-Jun-2025</t>
  </si>
  <si>
    <t>https://scholars.duke.edu/person/michael.hershfield/research#grants</t>
  </si>
  <si>
    <t>1P01AI023308-01</t>
  </si>
  <si>
    <t>Mechanism of Immunopharmacologic Purine Analogs</t>
  </si>
  <si>
    <t>https://reporter.nih.gov/project-details/ 3960985</t>
  </si>
  <si>
    <t>5P01AI023308-02</t>
  </si>
  <si>
    <t>https://reporter.nih.gov/project-details/ 3822440</t>
  </si>
  <si>
    <t>5P01AI023308-03</t>
  </si>
  <si>
    <t>https://reporter.nih.gov/project-details/ 3818627</t>
  </si>
  <si>
    <t>5P01AI023308-04</t>
  </si>
  <si>
    <t>https://reporter.nih.gov/project-details/ 3814540</t>
  </si>
  <si>
    <t>5P01AI023308-05</t>
  </si>
  <si>
    <t>https://reporter.nih.gov/project-details/ 3809982</t>
  </si>
  <si>
    <t>Leadiant Monitoring Agreement</t>
  </si>
  <si>
    <t>Leadiant Biosciences, Inc.</t>
  </si>
  <si>
    <t>1-Jul-2018</t>
  </si>
  <si>
    <t>Leadiant Non-Patient Monitoring Agreement</t>
  </si>
  <si>
    <t>Orchard Agreement</t>
  </si>
  <si>
    <t>Orchard Therapeutics plc</t>
  </si>
  <si>
    <t>11-Sep-2019</t>
  </si>
  <si>
    <t>11-Sep-2021</t>
  </si>
  <si>
    <t>Preceptor</t>
  </si>
  <si>
    <t>Training Program in Inflammatory and Immunological Diseases</t>
  </si>
  <si>
    <t>30-Sep-1980</t>
  </si>
  <si>
    <t>5R01FD002537-03</t>
  </si>
  <si>
    <t>Peg-Uricase as Therapy for Refractory Gout</t>
  </si>
  <si>
    <t>1-Jun-2006</t>
  </si>
  <si>
    <t>31-May-2009</t>
  </si>
  <si>
    <t>https://reporter.nih.gov/project-details/ 7410031</t>
  </si>
  <si>
    <t>PEG-Uricase as Therapy for Refractory Gout IND#11274</t>
  </si>
  <si>
    <t>1-Jun-2004</t>
  </si>
  <si>
    <t>https://scholars.duke.edu/grant/140618</t>
  </si>
  <si>
    <t>5R01DK020902-28</t>
  </si>
  <si>
    <t>A Lymphoblast Model for Diseases of Purine Metabolism</t>
  </si>
  <si>
    <t>1-May-2006</t>
  </si>
  <si>
    <t>30-Apr-2007</t>
  </si>
  <si>
    <t>https://reporter.nih.gov/project-details/ 7056121</t>
  </si>
  <si>
    <t>5R01FD002537-02</t>
  </si>
  <si>
    <t>1-Jun-2005</t>
  </si>
  <si>
    <t>31-May-2006</t>
  </si>
  <si>
    <t>https://reporter.nih.gov/project-details/ 7280431</t>
  </si>
  <si>
    <t>5R01DK020902-27</t>
  </si>
  <si>
    <t>1-May-2005</t>
  </si>
  <si>
    <t>30-Apr-2006</t>
  </si>
  <si>
    <t>https://reporter.nih.gov/project-details/ 6886777</t>
  </si>
  <si>
    <t>1R01FD002537-01</t>
  </si>
  <si>
    <t>31-May-2005</t>
  </si>
  <si>
    <t>https://reporter.nih.gov/project-details/ 7129044</t>
  </si>
  <si>
    <t>5R01DK020902-26</t>
  </si>
  <si>
    <t>1-May-2004</t>
  </si>
  <si>
    <t>30-Apr-2005</t>
  </si>
  <si>
    <t>https://reporter.nih.gov/project-details/ 6754512</t>
  </si>
  <si>
    <t>2R01DK020902-25A1</t>
  </si>
  <si>
    <t>1-Jul-2003</t>
  </si>
  <si>
    <t>30-Apr-2004</t>
  </si>
  <si>
    <t>https://reporter.nih.gov/project-details/ 6617531</t>
  </si>
  <si>
    <t>5R01DK020902-24</t>
  </si>
  <si>
    <t>Lymphoblast Model for Diseases of Purine Metabolism</t>
  </si>
  <si>
    <t>1-Jul-2001</t>
  </si>
  <si>
    <t>30-Jun-2003</t>
  </si>
  <si>
    <t>https://reporter.nih.gov/project-details/ 6380408</t>
  </si>
  <si>
    <t>BIACORE 3000 Biosensor</t>
  </si>
  <si>
    <t>31-Mar-2003</t>
  </si>
  <si>
    <t>5R01DK020902-23</t>
  </si>
  <si>
    <t>1-Jul-2000</t>
  </si>
  <si>
    <t>30-Jun-2001</t>
  </si>
  <si>
    <t>https://reporter.nih.gov/project-details/ 6177144</t>
  </si>
  <si>
    <t>5R01DK020902-22</t>
  </si>
  <si>
    <t>30-Jun-2000</t>
  </si>
  <si>
    <t>https://reporter.nih.gov/project-details/ 2905220</t>
  </si>
  <si>
    <t>2R01DK020902-21</t>
  </si>
  <si>
    <t>24-Jul-1998</t>
  </si>
  <si>
    <t>30-Jun-1999</t>
  </si>
  <si>
    <t>https://reporter.nih.gov/project-details/ 2693148</t>
  </si>
  <si>
    <t>5R42DK048529-03</t>
  </si>
  <si>
    <t>Mammalian Peg Uricase for Therapy of Intractable Gout</t>
  </si>
  <si>
    <t>1-Sep-1997</t>
  </si>
  <si>
    <t>31-Aug-1998</t>
  </si>
  <si>
    <t>https://reporter.nih.gov/project-details/ 2518391</t>
  </si>
  <si>
    <t>5R01DK020902-20</t>
  </si>
  <si>
    <t>1-Jul-1997</t>
  </si>
  <si>
    <t>30-Jun-1998</t>
  </si>
  <si>
    <t>https://reporter.nih.gov/project-details/ 2443930</t>
  </si>
  <si>
    <t>3R42DK048529-02S1</t>
  </si>
  <si>
    <t>30-Sep-1996</t>
  </si>
  <si>
    <t>31-Aug-1997</t>
  </si>
  <si>
    <t>https://reporter.nih.gov/project-details/ 2384624</t>
  </si>
  <si>
    <t>2R42DK048529-02</t>
  </si>
  <si>
    <t>https://reporter.nih.gov/project-details/ 2016855</t>
  </si>
  <si>
    <t>5R01DK020902-19</t>
  </si>
  <si>
    <t>1-Jul-1996</t>
  </si>
  <si>
    <t>30-Jun-1997</t>
  </si>
  <si>
    <t>https://reporter.nih.gov/project-details/ 2137537</t>
  </si>
  <si>
    <t>5R01DK020902-18</t>
  </si>
  <si>
    <t>1-Jul-1995</t>
  </si>
  <si>
    <t>30-Jun-1996</t>
  </si>
  <si>
    <t>https://reporter.nih.gov/project-details/ 2137536</t>
  </si>
  <si>
    <t>1R41DK048529-01</t>
  </si>
  <si>
    <t>30-Sep-1994</t>
  </si>
  <si>
    <t>31-Aug-1995</t>
  </si>
  <si>
    <t>https://reporter.nih.gov/project-details/ 2148892</t>
  </si>
  <si>
    <t>2R01DK020902-17</t>
  </si>
  <si>
    <t>15-Jul-1994</t>
  </si>
  <si>
    <t>30-Jun-1995</t>
  </si>
  <si>
    <t>https://reporter.nih.gov/project-details/ 2137535</t>
  </si>
  <si>
    <t>5R01DK020902-16</t>
  </si>
  <si>
    <t>A Lymphoblast Model for Diseases of Metabolism</t>
  </si>
  <si>
    <t>1-Jul-1993</t>
  </si>
  <si>
    <t>30-Jun-1994</t>
  </si>
  <si>
    <t>https://reporter.nih.gov/project-details/ 3226839</t>
  </si>
  <si>
    <t>5R01DK020902-15</t>
  </si>
  <si>
    <t>Lymphoblast Model for Diseases of Metabolism</t>
  </si>
  <si>
    <t>1-Jul-1992</t>
  </si>
  <si>
    <t>30-Jun-1993</t>
  </si>
  <si>
    <t>https://reporter.nih.gov/project-details/ 3226838</t>
  </si>
  <si>
    <t>2R01DK020902-14</t>
  </si>
  <si>
    <t>21-Jul-1991</t>
  </si>
  <si>
    <t>https://reporter.nih.gov/project-details/ 3226833</t>
  </si>
  <si>
    <t>5R01DK020902-13</t>
  </si>
  <si>
    <t>1-Jul-1990</t>
  </si>
  <si>
    <t>30-Jun-1991</t>
  </si>
  <si>
    <t>https://reporter.nih.gov/project-details/ 3226837</t>
  </si>
  <si>
    <t>5R01DK020902-12</t>
  </si>
  <si>
    <t>1-Jul-1989</t>
  </si>
  <si>
    <t>30-Jun-1990</t>
  </si>
  <si>
    <t>https://reporter.nih.gov/project-details/ 3226836</t>
  </si>
  <si>
    <t>5R01DK020902-11</t>
  </si>
  <si>
    <t>1-Jul-1988</t>
  </si>
  <si>
    <t>30-Jun-1989</t>
  </si>
  <si>
    <t>https://reporter.nih.gov/project-details/ 3226835</t>
  </si>
  <si>
    <t>5R01DK020902-10</t>
  </si>
  <si>
    <t>1-Jul-1987</t>
  </si>
  <si>
    <t>30-Jun-1988</t>
  </si>
  <si>
    <t>https://reporter.nih.gov/project-details/ 3226834</t>
  </si>
  <si>
    <t>2R01DK020902-09A1</t>
  </si>
  <si>
    <t>1-Jul-1986</t>
  </si>
  <si>
    <t>30-Jun-1987</t>
  </si>
  <si>
    <t>https://reporter.nih.gov/project-details/ 3226832</t>
  </si>
  <si>
    <t>5R01AM020902-08</t>
  </si>
  <si>
    <t>1-Jan-1985</t>
  </si>
  <si>
    <t>31-Dec-1985</t>
  </si>
  <si>
    <t>https://reporter.nih.gov/project-details/ 3151333</t>
  </si>
  <si>
    <t>1R01AI169070-01A1</t>
  </si>
  <si>
    <t>Role of Natural Killer Cell Diversity in Multiple Sclerosis Risk and Disease Course</t>
  </si>
  <si>
    <t>19-Sep-2022</t>
  </si>
  <si>
    <t>31-Jul-2027</t>
  </si>
  <si>
    <t>9R01AI128775-04</t>
  </si>
  <si>
    <t>Integrated Exchange and Storage of Current- and Future-Generation Immunogenomic Data</t>
  </si>
  <si>
    <t>28-Feb-2027</t>
  </si>
  <si>
    <t>1R01AI159260-01A1</t>
  </si>
  <si>
    <t>MHC Variation in Host Response to SARS-CoV2 and COVID-19 Outcomes</t>
  </si>
  <si>
    <t>13-Jul-2021</t>
  </si>
  <si>
    <t>30-Jun-2026</t>
  </si>
  <si>
    <t>1R01AI158861-01</t>
  </si>
  <si>
    <t>The landscape of HLA mediated variation in health and immunity</t>
  </si>
  <si>
    <t>10-May-2021</t>
  </si>
  <si>
    <t>30-Apr-2026</t>
  </si>
  <si>
    <t>5R01AI169070-02</t>
  </si>
  <si>
    <t>1-Aug-2023</t>
  </si>
  <si>
    <t>https://reporter.nih.gov/project-details/10707310</t>
  </si>
  <si>
    <t>5R01AI159260-04</t>
  </si>
  <si>
    <t>1-Jul-2024</t>
  </si>
  <si>
    <t>https://reporter.nih.gov/project-details/10870188</t>
  </si>
  <si>
    <t>5R01AI158861-04</t>
  </si>
  <si>
    <t>1-May-2024</t>
  </si>
  <si>
    <t>30-Apr-2025</t>
  </si>
  <si>
    <t>https://reporter.nih.gov/project-details/10827903</t>
  </si>
  <si>
    <t>5R01AI128775-11</t>
  </si>
  <si>
    <t>1-Mar-2024</t>
  </si>
  <si>
    <t>28-Feb-2025</t>
  </si>
  <si>
    <t>https://reporter.nih.gov/project-details/10781894</t>
  </si>
  <si>
    <t>5R01AI159260-03</t>
  </si>
  <si>
    <t>1-Jul-2023</t>
  </si>
  <si>
    <t>30-Jun-2024</t>
  </si>
  <si>
    <t>https://reporter.nih.gov/project-details/10655366</t>
  </si>
  <si>
    <t>5R01AI158861-03</t>
  </si>
  <si>
    <t>1-May-2023</t>
  </si>
  <si>
    <t>30-Apr-2024</t>
  </si>
  <si>
    <t>https://reporter.nih.gov/project-details/10609519</t>
  </si>
  <si>
    <t>5R01AI128775-10</t>
  </si>
  <si>
    <t>29-Feb-2024</t>
  </si>
  <si>
    <t>https://reporter.nih.gov/project-details/10553161</t>
  </si>
  <si>
    <t>5R01AI159260-02</t>
  </si>
  <si>
    <t>https://reporter.nih.gov/project-details/10450114</t>
  </si>
  <si>
    <t>5R01AI158861-02</t>
  </si>
  <si>
    <t>1-May-2022</t>
  </si>
  <si>
    <t>30-Apr-2023</t>
  </si>
  <si>
    <t>https://reporter.nih.gov/project-details/10402884</t>
  </si>
  <si>
    <t>2R01AI128775-09</t>
  </si>
  <si>
    <t>1-Mar-2022</t>
  </si>
  <si>
    <t>28-Feb-2023</t>
  </si>
  <si>
    <t>https://reporter.nih.gov/project-details/10442226</t>
  </si>
  <si>
    <t>5R01NS102153-05</t>
  </si>
  <si>
    <t>MHC variation at high resolution in multiple sclerosis</t>
  </si>
  <si>
    <t>National Institute of Neurological Disorders and Stroke</t>
  </si>
  <si>
    <t>1-May-2021</t>
  </si>
  <si>
    <t>https://reporter.nih.gov/project-details/10133162</t>
  </si>
  <si>
    <t>1R01NS102153-01</t>
  </si>
  <si>
    <t>15-Aug-2017</t>
  </si>
  <si>
    <t>5R01AI128775-08</t>
  </si>
  <si>
    <t>1-Mar-2021</t>
  </si>
  <si>
    <t>28-Feb-2022</t>
  </si>
  <si>
    <t>https://reporter.nih.gov/project-details/10112157</t>
  </si>
  <si>
    <t>3R01AI128775-07S1</t>
  </si>
  <si>
    <t>COVID R PA-18-591 NOT-AI-20-031 Administrative Supplement to Integrated Exchange and Storage of Current- and Future-Generation Immunogenomic Data</t>
  </si>
  <si>
    <t>13-May-2020</t>
  </si>
  <si>
    <t>https://reporter.nih.gov/project-details/10150497</t>
  </si>
  <si>
    <t>5R01NS102153-04</t>
  </si>
  <si>
    <t>1-May-2020</t>
  </si>
  <si>
    <t>https://reporter.nih.gov/project-details/9923731</t>
  </si>
  <si>
    <t>5R01AI128775-07</t>
  </si>
  <si>
    <t>1-Mar-2020</t>
  </si>
  <si>
    <t>28-Feb-2021</t>
  </si>
  <si>
    <t>https://reporter.nih.gov/project-details/9888328</t>
  </si>
  <si>
    <t>5U19NS095774-05</t>
  </si>
  <si>
    <t>KIR association studies in neurological diseases</t>
  </si>
  <si>
    <t>30-Jun-2020</t>
  </si>
  <si>
    <t>https://reporter.nih.gov/project-details/9742540</t>
  </si>
  <si>
    <t>5R01NS102153-03</t>
  </si>
  <si>
    <t>1-May-2019</t>
  </si>
  <si>
    <t>30-Apr-2020</t>
  </si>
  <si>
    <t>https://reporter.nih.gov/project-details/9693829</t>
  </si>
  <si>
    <t>5R01AI128775-06</t>
  </si>
  <si>
    <t>29-Feb-2020</t>
  </si>
  <si>
    <t>https://reporter.nih.gov/project-details/9640391</t>
  </si>
  <si>
    <t>5U19NS095774-04</t>
  </si>
  <si>
    <t>30-Jun-2019</t>
  </si>
  <si>
    <t>https://reporter.nih.gov/project-details/9513647</t>
  </si>
  <si>
    <t>5R01NS102153-02</t>
  </si>
  <si>
    <t>1-May-2018</t>
  </si>
  <si>
    <t>30-Apr-2019</t>
  </si>
  <si>
    <t>https://reporter.nih.gov/project-details/9543577</t>
  </si>
  <si>
    <t>3R01NS102153-02S1</t>
  </si>
  <si>
    <t>P0531582 Oksenberg/Hollenbach R01NS102153 Supplement</t>
  </si>
  <si>
    <t>National Investigation Agency</t>
  </si>
  <si>
    <t>https://reporter.nih.gov/project-details/9717135</t>
  </si>
  <si>
    <t>5R01AI128775-05</t>
  </si>
  <si>
    <t>https://reporter.nih.gov/project-details/9412794</t>
  </si>
  <si>
    <t>5R01GM109030-03</t>
  </si>
  <si>
    <t>Integrated Exchange &amp; Storage of Current and Future-Generation Immunogenomic Data</t>
  </si>
  <si>
    <t>National Institute of General Medical Sciences</t>
  </si>
  <si>
    <t>1-Mar-2016</t>
  </si>
  <si>
    <t>https://reporter.nih.gov/project-details/9031118</t>
  </si>
  <si>
    <t>1R01GM109030-01</t>
  </si>
  <si>
    <t>5U19NS095774-03</t>
  </si>
  <si>
    <t>30-Jun-2018</t>
  </si>
  <si>
    <t>https://reporter.nih.gov/project-details/9335468</t>
  </si>
  <si>
    <t>5U19NS095774-02</t>
  </si>
  <si>
    <t>1-Aug-2016</t>
  </si>
  <si>
    <t>https://reporter.nih.gov/project-details/9116965</t>
  </si>
  <si>
    <t>5R21HG008041-02</t>
  </si>
  <si>
    <t>Mapping the Intersection: Self-identification and Genetic Ancestry</t>
  </si>
  <si>
    <t>National Human Genome Research Institute</t>
  </si>
  <si>
    <t>1-Jul-2015</t>
  </si>
  <si>
    <t>30-Jun-2017</t>
  </si>
  <si>
    <t>https://reporter.nih.gov/project-details/8923327</t>
  </si>
  <si>
    <t>1R21HG008041-01</t>
  </si>
  <si>
    <t>9-Sep-2014</t>
  </si>
  <si>
    <t>1U19NS095774-01</t>
  </si>
  <si>
    <t>30-Jun-2016</t>
  </si>
  <si>
    <t>https://reporter.nih.gov/project-details/9114276</t>
  </si>
  <si>
    <t>5R01GM109030-02</t>
  </si>
  <si>
    <t>29-Feb-2016</t>
  </si>
  <si>
    <t>https://reporter.nih.gov/project-details/8826779</t>
  </si>
  <si>
    <t>202410MD1</t>
  </si>
  <si>
    <t>Mitigating Structural Racism in Canada's health system: A modified, patient-led Delphi for the de-adoption of race correction and equitable health outcomes for Black patients and communities</t>
  </si>
  <si>
    <t>https://webapps.cihr-irsc.gc.ca/decisions/p/project_details.html?applId=520990&amp;lang=en</t>
  </si>
  <si>
    <t>202409PJT</t>
  </si>
  <si>
    <t>Lifetime and workplace traumatic events among care aides who work in long-term care homes: Influences on job burnout, mental health, and intention to leave</t>
  </si>
  <si>
    <t>Sep-2024</t>
  </si>
  <si>
    <t>https://webapps.cihr-irsc.gc.ca/decisions/p/project_details.html?applId=509494&amp;lang=en</t>
  </si>
  <si>
    <t>202403PJT</t>
  </si>
  <si>
    <t>MinMed: partnering with data custodians to transform pragmatic trials, and improve prescribing in older adults</t>
  </si>
  <si>
    <t>https://webapps.cihr-irsc.gc.ca/decisions/p/project_details.html?applId=500201&amp;lang=en</t>
  </si>
  <si>
    <t>202309PJ2</t>
  </si>
  <si>
    <t>MinMed: partnering with data custodians to transform pragmatic trials, and improve prescribing for older adults</t>
  </si>
  <si>
    <t>Sep-2023</t>
  </si>
  <si>
    <t>https://webapps.cihr-irsc.gc.ca/decisions/p/project_details.html?applId=494783&amp;lang=en</t>
  </si>
  <si>
    <t>202303PJT</t>
  </si>
  <si>
    <t>Influence of polygenic risk scores on longitudinal disease trajectories of individuals with schizophrenia spectrum disorders</t>
  </si>
  <si>
    <t>Mar-2023</t>
  </si>
  <si>
    <t>https://webapps.cihr-irsc.gc.ca/decisions/p/project_details.html?applId=328044&amp;lang=en</t>
  </si>
  <si>
    <t>201909PJT</t>
  </si>
  <si>
    <t>Development of 14-3-3 protein/protein interaction agonists as potential therapies for spinal cord injury and stroke</t>
  </si>
  <si>
    <t>https://webapps.cihr-irsc.gc.ca/decisions/p/project_details.html?applId=409940&amp;lang=en</t>
  </si>
  <si>
    <t>Longitudinal Monitoring for Quality of Care at the End of Life in Nursing Homes</t>
  </si>
  <si>
    <t>https://webapps.cihr-irsc.gc.ca/decisions/p/project_details.html?applId=388600&amp;lang=en</t>
  </si>
  <si>
    <t>201710PJT</t>
  </si>
  <si>
    <t>Practical approaches to longitudinal monitoring for quality of care near the end of life in nursing home settings</t>
  </si>
  <si>
    <t>https://webapps.cihr-irsc.gc.ca/decisions/p/project_details.html?applId=379024&amp;lang=en</t>
  </si>
  <si>
    <t>201610PJT</t>
  </si>
  <si>
    <t>Bifunctional non-secosteroidal vitamin D analogues as novel cancer therapeutics</t>
  </si>
  <si>
    <t>https://webapps.cihr-irsc.gc.ca/decisions/p/project_details.html?applId=358624&amp;lang=en</t>
  </si>
  <si>
    <t>201410CPG</t>
  </si>
  <si>
    <t>Cocooning Therapeutic Cells</t>
  </si>
  <si>
    <t>https://webapps.cihr-irsc.gc.ca/decisions/p/project_details.html?applId=316421&amp;lang=en</t>
  </si>
  <si>
    <t>201410PHE</t>
  </si>
  <si>
    <t>L'amélioration des soins de première ligne chez les patients âgés : a national focus on de-prescribing</t>
  </si>
  <si>
    <t>https://webapps.cihr-irsc.gc.ca/decisions/p/project_details.html?applId=317687&amp;lang=en</t>
  </si>
  <si>
    <t>201404BBR</t>
  </si>
  <si>
    <t>Best Brains Exchange: ''Canada as a Leader in the Development and Deployment of Precision/Personalized Medicine'' March 23, 2015 in Ottawa, ON.</t>
  </si>
  <si>
    <t>201203IC1</t>
  </si>
  <si>
    <t>Antiestrogen-HDACi hybrid molecules for breast cancer treatment.</t>
  </si>
  <si>
    <t>https://webapps.cihr-irsc.gc.ca/decisions/p/project_details.html?applId=260641&amp;lang=en</t>
  </si>
  <si>
    <t>201110CPG</t>
  </si>
  <si>
    <t>Anti-microbial scaffold materials for cutaneous wound healing</t>
  </si>
  <si>
    <t>https://webapps.cihr-irsc.gc.ca/decisions/p/project_details.html?applId=248054&amp;lang=en</t>
  </si>
  <si>
    <t>201103MOP</t>
  </si>
  <si>
    <t>Novel bivalent hybrid molecules with retinoic acid receptor agonistic and histone deacetylase inhibitory activity for cancer treatment</t>
  </si>
  <si>
    <t>https://webapps.cihr-irsc.gc.ca/decisions/p/project_details.html?applId=226244&amp;lang=en</t>
  </si>
  <si>
    <t>Strategies for gene discovery in schizophrenia: subphenotypes, deep sequencing, and interactions</t>
  </si>
  <si>
    <t>https://webapps.cihr-irsc.gc.ca/decisions/p/project_details.html?applId=226858&amp;lang=en</t>
  </si>
  <si>
    <t>201006MAL</t>
  </si>
  <si>
    <t>Neurodevelopmental Risk for Anxiety and Mood Disorders in Pregnancy and the Post-Partum Period</t>
  </si>
  <si>
    <t>https://webapps.cihr-irsc.gc.ca/decisions/p/project_details.html?applId=209085&amp;lang=en</t>
  </si>
  <si>
    <t>200909MOP</t>
  </si>
  <si>
    <t>Determinants of individual differences in maternal care</t>
  </si>
  <si>
    <t>https://webapps.cihr-irsc.gc.ca/decisions/p/project_details.html?applId=189608&amp;lang=en</t>
  </si>
  <si>
    <t>200905KRS</t>
  </si>
  <si>
    <t>A scoping study to inform knowledge translation strategies for chronic neuropathic pain.</t>
  </si>
  <si>
    <t>May-2009</t>
  </si>
  <si>
    <t>https://webapps.cihr-irsc.gc.ca/decisions/p/project_details.html?applId=184900&amp;lang=en</t>
  </si>
  <si>
    <t>200810CBL</t>
  </si>
  <si>
    <t>Probing the role of dopamine in co-morbid pathological gambling and Parkinson's disease: Behavioural pharmacology, electrophysiology, neuroimaging, and genetics.</t>
  </si>
  <si>
    <t>https://webapps.cihr-irsc.gc.ca/decisions/p/project_details.html?applId=176477&amp;lang=en</t>
  </si>
  <si>
    <t>200809MOP</t>
  </si>
  <si>
    <t>The interaction of fetal development and genotype in determining neurocognitive development</t>
  </si>
  <si>
    <t>https://webapps.cihr-irsc.gc.ca/decisions/p/project_details.html?applId=171720&amp;lang=en</t>
  </si>
  <si>
    <t>Vitamin D agonists/histone deacetylase inhibitor hybrids as potential therapeutics.</t>
  </si>
  <si>
    <t>https://webapps.cihr-irsc.gc.ca/decisions/p/project_details.html?applId=172278&amp;lang=en</t>
  </si>
  <si>
    <t>2R01AA027396-10</t>
  </si>
  <si>
    <t>The Impact of Chronic Alcohol Abuse on the Pathophysiology of Sepsis</t>
  </si>
  <si>
    <t>National Institute on Alcohol Abuse and Alcoholism</t>
  </si>
  <si>
    <t>5-Aug-2024</t>
  </si>
  <si>
    <t>https://reporter.nih.gov/project-details/10981337</t>
  </si>
  <si>
    <t>5R01AI164716-03</t>
  </si>
  <si>
    <t>Determinants of T Cell Fate in Transplantation Tolerance</t>
  </si>
  <si>
    <t>1-Aug-2024</t>
  </si>
  <si>
    <t>https://reporter.nih.gov/project-details/10885955</t>
  </si>
  <si>
    <t>5T32AI070081-18</t>
  </si>
  <si>
    <t>https://reporter.nih.gov/project-details/10872316</t>
  </si>
  <si>
    <t>5U01AI138909-05</t>
  </si>
  <si>
    <t>Selective CD28 Blockade in Renal Transplant Recipients</t>
  </si>
  <si>
    <t>https://reporter.nih.gov/project-details/10465024</t>
  </si>
  <si>
    <t>5U19AI174966-02</t>
  </si>
  <si>
    <t>Nanotechnology Targeting Novel CD154:CD11b Interactions for Transplant Tolerance</t>
  </si>
  <si>
    <t>1-Apr-2024</t>
  </si>
  <si>
    <t>https://reporter.nih.gov/project-details/10830966</t>
  </si>
  <si>
    <t>3R01AI152516-05S1</t>
  </si>
  <si>
    <t>CD11b: A Novel Alternate Receptor for CD154 during Alloimmunity</t>
  </si>
  <si>
    <t>https://reporter.nih.gov/project-details/10818651</t>
  </si>
  <si>
    <t>5R01AI152516-05</t>
  </si>
  <si>
    <t>https://reporter.nih.gov/project-details/10809040</t>
  </si>
  <si>
    <t>5R01AI149724-09</t>
  </si>
  <si>
    <t>Memory T Cell Cosigning Pathways in Sepsis-Induced Immune Dysregulation</t>
  </si>
  <si>
    <t>1-Jan-2024</t>
  </si>
  <si>
    <t>https://reporter.nih.gov/project-details/10754505</t>
  </si>
  <si>
    <t>5R01AA027396-09</t>
  </si>
  <si>
    <t>4-Aug-2024</t>
  </si>
  <si>
    <t>https://reporter.nih.gov/project-details/10560545</t>
  </si>
  <si>
    <t>5R01AI164716-02</t>
  </si>
  <si>
    <t>https://reporter.nih.gov/project-details/10672382</t>
  </si>
  <si>
    <t>5T32AI070081-17</t>
  </si>
  <si>
    <t>https://reporter.nih.gov/project-details/10642897</t>
  </si>
  <si>
    <t>1U19AI174966-01</t>
  </si>
  <si>
    <t>31-Mar-2024</t>
  </si>
  <si>
    <t>https://reporter.nih.gov/project-details/10622211</t>
  </si>
  <si>
    <t>3R01AI152516-04S1</t>
  </si>
  <si>
    <t>https://reporter.nih.gov/project-details/10728916</t>
  </si>
  <si>
    <t>5R01AI152516-04</t>
  </si>
  <si>
    <t>https://reporter.nih.gov/project-details/10571694</t>
  </si>
  <si>
    <t>5R01AI149724-08</t>
  </si>
  <si>
    <t>https://reporter.nih.gov/project-details/10539291</t>
  </si>
  <si>
    <t>1R01AI164716-01A1</t>
  </si>
  <si>
    <t>31-Jul-2023</t>
  </si>
  <si>
    <t>https://reporter.nih.gov/project-details/10539825</t>
  </si>
  <si>
    <t>2T32AI070081-16</t>
  </si>
  <si>
    <t>https://reporter.nih.gov/project-details/10495804</t>
  </si>
  <si>
    <t>5R01GM104323-08</t>
  </si>
  <si>
    <t>The Impact of Cancer on the Pathophysiology of Sepsis</t>
  </si>
  <si>
    <t>1-Jul-2021</t>
  </si>
  <si>
    <t>https://reporter.nih.gov/project-details/10189636</t>
  </si>
  <si>
    <t>3R01AI152516-03S1</t>
  </si>
  <si>
    <t>https://reporter.nih.gov/project-details/10666184</t>
  </si>
  <si>
    <t>5R01AI152516-03</t>
  </si>
  <si>
    <t>https://reporter.nih.gov/project-details/10356115</t>
  </si>
  <si>
    <t>5R01AA027396-08</t>
  </si>
  <si>
    <t>https://reporter.nih.gov/project-details/10356019</t>
  </si>
  <si>
    <t>5R01AI149724-07</t>
  </si>
  <si>
    <t>31-Dec-2022</t>
  </si>
  <si>
    <t>https://reporter.nih.gov/project-details/10323009</t>
  </si>
  <si>
    <t>1R56AI154895-01</t>
  </si>
  <si>
    <t>Role of TIGIT Signaling in Transplantation</t>
  </si>
  <si>
    <t>https://reporter.nih.gov/project-details/10228813</t>
  </si>
  <si>
    <t>5T32AI070081-15</t>
  </si>
  <si>
    <t>1-Aug-2021</t>
  </si>
  <si>
    <t>31-Jul-2022</t>
  </si>
  <si>
    <t>https://reporter.nih.gov/project-details/10173618</t>
  </si>
  <si>
    <t>5U01AI138909-04</t>
  </si>
  <si>
    <t>https://reporter.nih.gov/project-details/10228700</t>
  </si>
  <si>
    <t>5R01AI152516-02</t>
  </si>
  <si>
    <t>https://reporter.nih.gov/project-details/10129280</t>
  </si>
  <si>
    <t>5R01AA027396-07</t>
  </si>
  <si>
    <t>31-Jan-2022</t>
  </si>
  <si>
    <t>https://reporter.nih.gov/project-details/10091965</t>
  </si>
  <si>
    <t>5R01AI149724-06</t>
  </si>
  <si>
    <t>31-Dec-2021</t>
  </si>
  <si>
    <t>https://reporter.nih.gov/project-details/10079469</t>
  </si>
  <si>
    <t>5R01AI073707-10</t>
  </si>
  <si>
    <t>1-Nov-2020</t>
  </si>
  <si>
    <t>31-Oct-2021</t>
  </si>
  <si>
    <t>https://reporter.nih.gov/project-details/10051405</t>
  </si>
  <si>
    <t>5U19AI051731-19</t>
  </si>
  <si>
    <t>Core B: Immunoprofiling and Protective Immunity</t>
  </si>
  <si>
    <t>1-Aug-2020</t>
  </si>
  <si>
    <t>31-Jul-2021</t>
  </si>
  <si>
    <t>https://reporter.nih.gov/project-details/9988355</t>
  </si>
  <si>
    <t>5T32AI070081-14</t>
  </si>
  <si>
    <t>https://reporter.nih.gov/project-details/9947850</t>
  </si>
  <si>
    <t>5U01AI138909-03</t>
  </si>
  <si>
    <t>https://reporter.nih.gov/project-details/9984264</t>
  </si>
  <si>
    <t>5R01GM104323-07</t>
  </si>
  <si>
    <t>1-Jul-2020</t>
  </si>
  <si>
    <t>30-Jun-2021</t>
  </si>
  <si>
    <t>https://reporter.nih.gov/project-details/9933929</t>
  </si>
  <si>
    <t>1R01AI152516-01</t>
  </si>
  <si>
    <t>17-Mar-2020</t>
  </si>
  <si>
    <t>https://reporter.nih.gov/project-details/9998140</t>
  </si>
  <si>
    <t>5R01AA027396-06</t>
  </si>
  <si>
    <t>31-Jan-2021</t>
  </si>
  <si>
    <t>https://reporter.nih.gov/project-details/9852944</t>
  </si>
  <si>
    <t>9R01AI149724-05A1</t>
  </si>
  <si>
    <t>3-Jan-2020</t>
  </si>
  <si>
    <t>31-Dec-2020</t>
  </si>
  <si>
    <t>https://reporter.nih.gov/project-details/9887580</t>
  </si>
  <si>
    <t>5R01AI073707-09</t>
  </si>
  <si>
    <t>1-Nov-2019</t>
  </si>
  <si>
    <t>31-Oct-2020</t>
  </si>
  <si>
    <t>https://reporter.nih.gov/project-details/9813501</t>
  </si>
  <si>
    <t>5U19AI051731-18</t>
  </si>
  <si>
    <t>1-Aug-2019</t>
  </si>
  <si>
    <t>31-Jul-2020</t>
  </si>
  <si>
    <t>https://reporter.nih.gov/project-details/9757663</t>
  </si>
  <si>
    <t>5T32AI070081-13</t>
  </si>
  <si>
    <t>https://reporter.nih.gov/project-details/9730357</t>
  </si>
  <si>
    <t>5U01AI138909-02</t>
  </si>
  <si>
    <t>https://reporter.nih.gov/project-details/9750104</t>
  </si>
  <si>
    <t>5R01GM104323-06</t>
  </si>
  <si>
    <t>https://reporter.nih.gov/project-details/9783855</t>
  </si>
  <si>
    <t>9R01AA027396-05A1</t>
  </si>
  <si>
    <t>1-Feb-2019</t>
  </si>
  <si>
    <t>31-Jan-2020</t>
  </si>
  <si>
    <t>https://reporter.nih.gov/project-details/9661322</t>
  </si>
  <si>
    <t>5R01GM113228-04</t>
  </si>
  <si>
    <t>Targeting 2B4 Coinhibitory Signals During Sepsis-Induced Immune Dysregulation</t>
  </si>
  <si>
    <t>16-Dec-2019</t>
  </si>
  <si>
    <t>https://reporter.nih.gov/project-details/9477698</t>
  </si>
  <si>
    <t>5R01AI073707-08</t>
  </si>
  <si>
    <t>1-Nov-2018</t>
  </si>
  <si>
    <t>31-Oct-2019</t>
  </si>
  <si>
    <t>https://reporter.nih.gov/project-details/9591709</t>
  </si>
  <si>
    <t>5T32AI070081-12</t>
  </si>
  <si>
    <t>1-Aug-2018</t>
  </si>
  <si>
    <t>31-Jul-2019</t>
  </si>
  <si>
    <t>https://reporter.nih.gov/project-details/9546471</t>
  </si>
  <si>
    <t>5U19AI051731-17</t>
  </si>
  <si>
    <t>https://reporter.nih.gov/project-details/9476923</t>
  </si>
  <si>
    <t>1U01AI138909-01</t>
  </si>
  <si>
    <t>https://reporter.nih.gov/project-details/9565327</t>
  </si>
  <si>
    <t>2R01GM104323-05A1</t>
  </si>
  <si>
    <t>14-Sep-2018</t>
  </si>
  <si>
    <t>https://reporter.nih.gov/project-details/9596027</t>
  </si>
  <si>
    <t>5R01AI104699-05</t>
  </si>
  <si>
    <t>Costimulatory and Coinhibitory Receptor Control of Alloreactive T Cell Responses</t>
  </si>
  <si>
    <t>https://reporter.nih.gov/project-details/9267096</t>
  </si>
  <si>
    <t>5R01GM109779-04</t>
  </si>
  <si>
    <t>1-Apr-2017</t>
  </si>
  <si>
    <t>https://reporter.nih.gov/project-details/9260005</t>
  </si>
  <si>
    <t>5R01AI073707-07</t>
  </si>
  <si>
    <t>1-Nov-2017</t>
  </si>
  <si>
    <t>31-Oct-2018</t>
  </si>
  <si>
    <t>https://reporter.nih.gov/project-details/9388303</t>
  </si>
  <si>
    <t>2T32AI070081-11</t>
  </si>
  <si>
    <t>17-Aug-2017</t>
  </si>
  <si>
    <t>31-Jul-2018</t>
  </si>
  <si>
    <t>https://reporter.nih.gov/project-details/9359535</t>
  </si>
  <si>
    <t>2U19AI051731-16</t>
  </si>
  <si>
    <t>https://reporter.nih.gov/project-details/9330625</t>
  </si>
  <si>
    <t>5R01GM113228-03</t>
  </si>
  <si>
    <t>30-Apr-2018</t>
  </si>
  <si>
    <t>https://reporter.nih.gov/project-details/9292341</t>
  </si>
  <si>
    <t>4R01GM104323-04</t>
  </si>
  <si>
    <t>The impact of cancer on the pathophysiology of sepsis</t>
  </si>
  <si>
    <t>https://reporter.nih.gov/project-details/9040786</t>
  </si>
  <si>
    <t>2R01AI073707-06</t>
  </si>
  <si>
    <t>17-Nov-2016</t>
  </si>
  <si>
    <t>31-Oct-2017</t>
  </si>
  <si>
    <t>https://reporter.nih.gov/project-details/9239211</t>
  </si>
  <si>
    <t>4T32AI070081-10</t>
  </si>
  <si>
    <t>16-Aug-2017</t>
  </si>
  <si>
    <t>https://reporter.nih.gov/project-details/9067879</t>
  </si>
  <si>
    <t>4R01AI104699-04</t>
  </si>
  <si>
    <t>1-May-2016</t>
  </si>
  <si>
    <t>30-Apr-2017</t>
  </si>
  <si>
    <t>https://reporter.nih.gov/project-details/9057456</t>
  </si>
  <si>
    <t>5R01GM113228-02</t>
  </si>
  <si>
    <t>https://reporter.nih.gov/project-details/9108980</t>
  </si>
  <si>
    <t>5R01GM109779-03</t>
  </si>
  <si>
    <t>https://reporter.nih.gov/project-details/9036407</t>
  </si>
  <si>
    <t>5T32AI070081-09</t>
  </si>
  <si>
    <t>1-Aug-2015</t>
  </si>
  <si>
    <t>31-Jul-2016</t>
  </si>
  <si>
    <t>https://reporter.nih.gov/project-details/8849813</t>
  </si>
  <si>
    <t>1R01GM113228-01</t>
  </si>
  <si>
    <t>15-Jul-2015</t>
  </si>
  <si>
    <t>30-Apr-2016</t>
  </si>
  <si>
    <t>https://reporter.nih.gov/project-details/8818803</t>
  </si>
  <si>
    <t>5R01AI104699-03</t>
  </si>
  <si>
    <t>1-May-2015</t>
  </si>
  <si>
    <t>https://reporter.nih.gov/project-details/8839200</t>
  </si>
  <si>
    <t>5R01GM109779-02</t>
  </si>
  <si>
    <t>https://reporter.nih.gov/project-details/8895364</t>
  </si>
  <si>
    <t>5R01GM104323-03</t>
  </si>
  <si>
    <t>https://reporter.nih.gov/project-details/8822311</t>
  </si>
  <si>
    <t>5T32AI070081-08</t>
  </si>
  <si>
    <t>1-Aug-2014</t>
  </si>
  <si>
    <t>31-Jul-2015</t>
  </si>
  <si>
    <t>https://reporter.nih.gov/project-details/8663170</t>
  </si>
  <si>
    <t>3R01AI104699-02S1</t>
  </si>
  <si>
    <t>https://reporter.nih.gov/project-details/8827578</t>
  </si>
  <si>
    <t>5R01AI104699-02</t>
  </si>
  <si>
    <t>https://reporter.nih.gov/project-details/8660626</t>
  </si>
  <si>
    <t>1R01GM109779-01</t>
  </si>
  <si>
    <t>31-Mar-2015</t>
  </si>
  <si>
    <t>https://reporter.nih.gov/project-details/8662516</t>
  </si>
  <si>
    <t>5R01GM104323-02</t>
  </si>
  <si>
    <t>https://reporter.nih.gov/project-details/8667486</t>
  </si>
  <si>
    <t>5R01AI073707-05</t>
  </si>
  <si>
    <t>Determinants of T Cell Fate in Transplantation</t>
  </si>
  <si>
    <t>1-Jun-2012</t>
  </si>
  <si>
    <t>31-May-2014</t>
  </si>
  <si>
    <t>https://reporter.nih.gov/project-details/8274801</t>
  </si>
  <si>
    <t>1R01AI104699-01A1</t>
  </si>
  <si>
    <t>15-May-2013</t>
  </si>
  <si>
    <t>30-Apr-2014</t>
  </si>
  <si>
    <t>https://reporter.nih.gov/project-details/8594695</t>
  </si>
  <si>
    <t>1R01GM104323-01</t>
  </si>
  <si>
    <t>1-Jun-2013</t>
  </si>
  <si>
    <t>31-Mar-2014</t>
  </si>
  <si>
    <t>https://reporter.nih.gov/project-details/8425493</t>
  </si>
  <si>
    <t>5R01AI073707-04</t>
  </si>
  <si>
    <t>1-Jun-2011</t>
  </si>
  <si>
    <t>https://reporter.nih.gov/project-details/8076717</t>
  </si>
  <si>
    <t>5R01AI073707-03</t>
  </si>
  <si>
    <t>1-Jun-2010</t>
  </si>
  <si>
    <t>31-May-2011</t>
  </si>
  <si>
    <t>https://reporter.nih.gov/project-details/7881608</t>
  </si>
  <si>
    <t>5K22AI079409-02</t>
  </si>
  <si>
    <t>Antigen Density Critically Impacts T Cell Programming During Transplantation</t>
  </si>
  <si>
    <t>1-Feb-2010</t>
  </si>
  <si>
    <t>31-Jan-2011</t>
  </si>
  <si>
    <t>https://reporter.nih.gov/project-details/7764668</t>
  </si>
  <si>
    <t>3R01AI073707-02S1</t>
  </si>
  <si>
    <t>22-Sep-2009</t>
  </si>
  <si>
    <t>31-Aug-2010</t>
  </si>
  <si>
    <t>https://reporter.nih.gov/project-details/7921768</t>
  </si>
  <si>
    <t>1R56AI081789-01</t>
  </si>
  <si>
    <t>Donor-Reactive Memory Responses and Recall Requirements in Transplantation</t>
  </si>
  <si>
    <t>20-Aug-2009</t>
  </si>
  <si>
    <t>https://reporter.nih.gov/project-details/7916915</t>
  </si>
  <si>
    <t>5R01AI073707-02</t>
  </si>
  <si>
    <t>1-Jun-2009</t>
  </si>
  <si>
    <t>31-May-2010</t>
  </si>
  <si>
    <t>https://reporter.nih.gov/project-details/7642515</t>
  </si>
  <si>
    <t>1K22AI079409-01</t>
  </si>
  <si>
    <t>4-Feb-2009</t>
  </si>
  <si>
    <t>31-Jan-2010</t>
  </si>
  <si>
    <t>https://reporter.nih.gov/project-details/7513527</t>
  </si>
  <si>
    <t>5F32AI066700-02</t>
  </si>
  <si>
    <t>Role of TCR Affinity in Allograft Rejection</t>
  </si>
  <si>
    <t>1-Nov-2006</t>
  </si>
  <si>
    <t>https://reporter.nih.gov/project-details/7190508</t>
  </si>
  <si>
    <t>1F32AI066700-01</t>
  </si>
  <si>
    <t>1-Nov-2005</t>
  </si>
  <si>
    <t>31-Oct-2006</t>
  </si>
  <si>
    <t>https://reporter.nih.gov/project-details/6998601</t>
  </si>
  <si>
    <t>Developing a National Registry for Female Carriers of X-linked Chronic Granulomatous Disease: Improving Recognition, Diagnosis, and Treatment</t>
  </si>
  <si>
    <t>American College of Allergy, Asthma and Immunology</t>
  </si>
  <si>
    <t>31-Jul-2026</t>
  </si>
  <si>
    <t>https://scholars.duke.edu/grant/292904</t>
  </si>
  <si>
    <t>University of California, San Francisco</t>
  </si>
  <si>
    <t>https://scholars.duke.edu/grant/290962</t>
  </si>
  <si>
    <t>Severe Combined Immunodeficiency (SCID) Screening and Education</t>
  </si>
  <si>
    <t>https://scholars.duke.edu/grant/285964</t>
  </si>
  <si>
    <t>Single Arm, Open-Label, Multicenter, Registry Study of Revcovi® (elapegademase-lvlr) Treatment in ADA-SCID Patients Requiring Enzyme Replacement Therapy</t>
  </si>
  <si>
    <t>17-Mar-2021</t>
  </si>
  <si>
    <t>https://scholars.duke.edu/grant/259674</t>
  </si>
  <si>
    <t>CLN3: Modulation of Apoptosis and Ceramide Levels</t>
  </si>
  <si>
    <t>1-Feb-2003</t>
  </si>
  <si>
    <t>31-Jan-2008</t>
  </si>
  <si>
    <t>http://scholars.duke.edu/grant/137597</t>
  </si>
  <si>
    <t>24H00785</t>
  </si>
  <si>
    <t>Creation of functionally enhanced NK cells in vivo using nano-DDS and construction of a new cancer immunotherapy platform</t>
  </si>
  <si>
    <t>31-Mar-2028</t>
  </si>
  <si>
    <t>https://nrid.nii.ac.jp/en/nrid/1000000790338/</t>
  </si>
  <si>
    <t>23K27754</t>
  </si>
  <si>
    <t>Establishment of experimental basis to improve the prognosis of corneal transplantation in treating bullous keratoplasty due to pathological aqueous humor</t>
  </si>
  <si>
    <t>31-Mar-2026</t>
  </si>
  <si>
    <t>23K07895</t>
  </si>
  <si>
    <t>Elucidation of the pathogenesis of lupus nephritis caused by accumulation of senescent cells and therapeutic target molecules</t>
  </si>
  <si>
    <t>23K24373</t>
  </si>
  <si>
    <t>Establishment of personalized anti-cytokine therapy by functional analysis of risk polymorphisms in autoimmune diseases</t>
  </si>
  <si>
    <t>21K20647</t>
  </si>
  <si>
    <t>Identification of transcription factor controlling autoimmunity risk allele's pathogenic function</t>
  </si>
  <si>
    <t>30-Aug-2021</t>
  </si>
  <si>
    <t>Elucidation of pathogenesis of human diseases by integrative genetic analysis</t>
  </si>
  <si>
    <t>The Uehara Memorial Foundation</t>
  </si>
  <si>
    <t>MR/W020653/1</t>
  </si>
  <si>
    <t>Co-investigator</t>
  </si>
  <si>
    <t>Optimising Vaccine Efficacy in Multi-Disease Patient Cohorts with SARS-CoV-2 vaccine failure (OCTAVE-DUO)</t>
  </si>
  <si>
    <t>https://gtr.ukri.org/projects?ref=MR%2FW020653%2F1#/tabOverview</t>
  </si>
  <si>
    <t>MR/L011263/1</t>
  </si>
  <si>
    <t>MICA: BRONCH-UK a multicentre and multidisciplinary partnership grant tackling unmet needs in bronchiectasis</t>
  </si>
  <si>
    <t>https://gtr.ukri.org/projects?ref=MR%2FL011263%2F1#/tabOverview</t>
  </si>
  <si>
    <t>CC*DNI Networking Infrastructure: Data Driven Network Infrastructure Upgrade for Lamar University Research</t>
  </si>
  <si>
    <t>National Science Foundation</t>
  </si>
  <si>
    <t>15-Feb-2016</t>
  </si>
  <si>
    <t>1-Jan-2018</t>
  </si>
  <si>
    <t>https://grantome.com/grant/NSF/ACI-1541242</t>
  </si>
  <si>
    <t>EP/L020920/1</t>
  </si>
  <si>
    <t>An electronic-based ELISA combined with microfluidics</t>
  </si>
  <si>
    <t>Engineering &amp; Physical Sciences Research Council</t>
  </si>
  <si>
    <t>https://gtr.ukri.org/projects?ref=EP%2FL020920%2F1#/tabOverview</t>
  </si>
  <si>
    <t>08/106/02</t>
  </si>
  <si>
    <t>IGRA in Diagnostic Evaluation of Active TB (IDEA)</t>
  </si>
  <si>
    <t>https://fundingawards.nihr.ac.uk/award/08/106/02</t>
  </si>
  <si>
    <t>24K10844</t>
  </si>
  <si>
    <t>Research Contributor</t>
  </si>
  <si>
    <t>Usefulness of ultrasound elastography in predicting therapeutic outcomes in ulcerative colitis</t>
  </si>
  <si>
    <t>31-Mar-2027</t>
  </si>
  <si>
    <t>https://nrid.nii.ac.jp/ja/nrid/1000010424144/</t>
  </si>
  <si>
    <t>24K11117</t>
  </si>
  <si>
    <t>Elucidation of the IL-1/IL-1 receptor pathway in intestinal macrophages involved in maintaining intestinal immune homeostasis</t>
  </si>
  <si>
    <t>22K07992</t>
  </si>
  <si>
    <t>Application of artificial intelligence to detect risk of histological relapse in ulcerative colitis</t>
  </si>
  <si>
    <t>22K07969</t>
  </si>
  <si>
    <t>The effects of a carbohydrate-restricted diet on intestinal bacteria, intestinal immunity, and enteritis</t>
  </si>
  <si>
    <t>Mar-2025</t>
  </si>
  <si>
    <t>https://researchmap.jp/takukobayashimd/research_projects/45306113</t>
  </si>
  <si>
    <t>17K09393</t>
  </si>
  <si>
    <t>Elucidation of the mechanism of gut bacteria-independent IL-10 production by intestinal macrophages</t>
  </si>
  <si>
    <t>16K09324</t>
  </si>
  <si>
    <t>Effect of carbohydrate-restricted diet on gut bacteria and intestinal immunity</t>
  </si>
  <si>
    <t>Elucidation of epigenetic regulation mechanisms in macrophages in inflammatory bowel disease and its clinical application</t>
  </si>
  <si>
    <t>Modulation of host immunity by Mycobacterium paratuberculosis bacterial components and elucidation of the pathogenesis of inflammatory bowel disease</t>
  </si>
  <si>
    <t>https://researchmap.jp/takukobayashimd/research_projects/30386323</t>
  </si>
  <si>
    <t>The role of IL-23 in the link between innate and adaptive immunity in inflammatory bowel disease</t>
  </si>
  <si>
    <t>https://researchmap.jp/takukobayashimd/research_projects/30386328</t>
  </si>
  <si>
    <t>23K25663</t>
  </si>
  <si>
    <t>Considering the positioning of well-being in music classes and lesson models</t>
  </si>
  <si>
    <t>21K08488</t>
  </si>
  <si>
    <t>Establishment of treatment methods to prevent the progression of the emerging rickettsial disease, Japanese spotted fever</t>
  </si>
  <si>
    <t>16K09930</t>
  </si>
  <si>
    <t>Research contributor</t>
  </si>
  <si>
    <t>Search for diagnostic markers for sepsis based on morphology and construction of a diagnostic scoring system</t>
  </si>
  <si>
    <t>16K15391</t>
  </si>
  <si>
    <t>Risk management in hospital environments using a new air purifier that focuses on incineration sterilization</t>
  </si>
  <si>
    <t>The significance of suppressing cytokine production by antibiotics in severe infections, primarily SIRS</t>
  </si>
  <si>
    <t>Establishment of therapeutic control methods based on complex pathological analysis of the diversifying spotted fever subgroup</t>
  </si>
  <si>
    <t>1-Apr-2012</t>
  </si>
  <si>
    <t>31-Jan-2015</t>
  </si>
  <si>
    <t>Elucidation of the mechanism of aggravation of an emerging rickettsial infection, Japanese spotted fever, and establishment of a life-saving treatment</t>
  </si>
  <si>
    <t>Identifying the spread routes of emerging and re-emerging infectious diseases based on the distribution characteristics of vectors converging in the East China Sea Rim</t>
  </si>
  <si>
    <t>Elucidating the spread of emerging and re-emerging infectious diseases based on the distribution characteristics of vectors in Asia</t>
  </si>
  <si>
    <t>Clarification of the mechanism of human target cell activation dependent on the base sequence of CpG-DNA</t>
  </si>
  <si>
    <t>Elucidation of the distribution patterns of vectors related to the spread of emerging and re-emerging infectious diseases in East Asia</t>
  </si>
  <si>
    <t>Identification of CpG-DNA sequences that activate human immune cells and elucidation of their mechanism of action</t>
  </si>
  <si>
    <t>MR/R008019/1</t>
  </si>
  <si>
    <t>MECHANISM OF INFLAMMATION IN ENVIRONMENTAL ENTERIC DYSFUNCTION</t>
  </si>
  <si>
    <t>https://gtr.ukri.org/projects?ref=MR%2FR008019%2F1</t>
  </si>
  <si>
    <t>ECRAID-H2020-SC1-BHC-35-2020</t>
  </si>
  <si>
    <t>ECRAID-Base (European Clinical Research Alliance for Infectious Diseases) H2020-SC1-2020-Single-Stage-RTD Grant agreement ID: 965313</t>
  </si>
  <si>
    <t>28-Feb-2026</t>
  </si>
  <si>
    <t>https://vhir.vallhebron.com/en/professionals/eva-polverino?page=1</t>
  </si>
  <si>
    <t>PI22/00887</t>
  </si>
  <si>
    <t>Contribution of CFTR dysfunction to the development and aggressiveness of pancreatic cancer. Stimulation of tumor growth and metastasis by CFTR-deficient stellate cells</t>
  </si>
  <si>
    <t>Carlos III Health Institute</t>
  </si>
  <si>
    <t>31-Dec-2025</t>
  </si>
  <si>
    <t>2021 SGR 00788</t>
  </si>
  <si>
    <t>Pneumology Research Group</t>
  </si>
  <si>
    <t>University and Research Grants Management Agency</t>
  </si>
  <si>
    <t>Co-Leader</t>
  </si>
  <si>
    <t>Genomics to combact Resistance against Antibiotics in Community- Acquired LRTI in Europe</t>
  </si>
  <si>
    <t>The Innovative Medicines Initiative</t>
  </si>
  <si>
    <t>Combating Bacterial Resistance in Europe</t>
  </si>
  <si>
    <t>An integrated platform enabling Theranostic applications at the point of primary care</t>
  </si>
  <si>
    <t>VALUE-DX_IMI2-2017</t>
  </si>
  <si>
    <t>VALUE-Dx- The value of diagnostics to combat antimicrobial resistance by optimising antibiotic use</t>
  </si>
  <si>
    <t>1-Apr-2019</t>
  </si>
  <si>
    <t>30-Sep-2024</t>
  </si>
  <si>
    <t>IABC_IMI2-2015</t>
  </si>
  <si>
    <t>Inhaled antibiotics in bronchiectasis and cystic fibrosis</t>
  </si>
  <si>
    <t>1-Jan-2017</t>
  </si>
  <si>
    <t>COV20/00416</t>
  </si>
  <si>
    <t>COVID-19, IMMUNOLOGICAL RISK PROFILE</t>
  </si>
  <si>
    <t>8-May-2020</t>
  </si>
  <si>
    <t>8-Nov-2021</t>
  </si>
  <si>
    <t>2017SGR0434</t>
  </si>
  <si>
    <t>VHIR/PREDOC/2017/MIRANDA</t>
  </si>
  <si>
    <t>Non-cystic fibrosis bronchiectasis in adults: biomarkers and prognostic factors</t>
  </si>
  <si>
    <t>Vall d'Hebron University Hospital (HUVH) Research Institute Foundation</t>
  </si>
  <si>
    <t>10-May-2018</t>
  </si>
  <si>
    <t>8-May-2019</t>
  </si>
  <si>
    <t>Expression of sphingosine-1-phosphate receptors in mantle cell lymphoma and its practical application</t>
  </si>
  <si>
    <t>https://nrid.nii.ac.jp/nrid/1000070191830/</t>
  </si>
  <si>
    <t>Mechanism of Genetic and Phenotypic Expression in Hereditary Red Cell Membrane Disorders</t>
  </si>
  <si>
    <t>The state of DNA methylation in the promoter regions of the human red cell membrane protein genes</t>
  </si>
  <si>
    <t>Genotypic and Phenotypic Expressions in Red Cell Membrane Disorders</t>
  </si>
  <si>
    <t>Gene expression mechanism in normal and red cell membrane disorders</t>
  </si>
  <si>
    <t>A control mechanism of gene expression in red cell membranes</t>
  </si>
  <si>
    <t>09470235</t>
  </si>
  <si>
    <t>Genotypic and phenotypic expressions of hereditary red cell membrane disorders</t>
  </si>
  <si>
    <t>09670164</t>
  </si>
  <si>
    <t>Study on gene expression control and pathophysiological mechanism of red cell membrane protein 4.2 in normal and disorders of hereditary hemolytic anemia</t>
  </si>
  <si>
    <t>09044346</t>
  </si>
  <si>
    <t>A Control Mechanism of Gene and Protein Expression in Normal and Abnormal Red Cell Membranes</t>
  </si>
  <si>
    <t>07670262</t>
  </si>
  <si>
    <t>Functional significance of erythroblastic island composed of a central macrophage and surrounding erythroblasts</t>
  </si>
  <si>
    <t>08044328</t>
  </si>
  <si>
    <t>Molecular Genetics of Hereditary Red Cell Membrane Disorders</t>
  </si>
  <si>
    <t>07457236</t>
  </si>
  <si>
    <t>Cellular biochemistry and electron microscopy in hereditary red cell membrane disorders</t>
  </si>
  <si>
    <t>07670180</t>
  </si>
  <si>
    <t>Molecular biochemistry and electron microscopy in normal and abnormal human red cell membrane protein 4.2</t>
  </si>
  <si>
    <t>07770882</t>
  </si>
  <si>
    <t>Molecular and cellular genetic studies on the expression and differentiation of cell membrane proteins in human erythroblasts</t>
  </si>
  <si>
    <t>06044212</t>
  </si>
  <si>
    <t>06671120</t>
  </si>
  <si>
    <t>Molecular pathology of red blood cell membrane disorders in Japan</t>
  </si>
  <si>
    <t>04671540</t>
  </si>
  <si>
    <t>Molecular biological research into the etiology and pathogenesis of erythrocyte membrane disorders from the perspective of the cytoskeleton</t>
  </si>
  <si>
    <t>Expression and differentiation of erythrocyte membrane proteins</t>
  </si>
  <si>
    <t>Apr-1988</t>
  </si>
  <si>
    <t>https://researchmap.jp/read0035639/research_projects/30030845</t>
  </si>
  <si>
    <t>Studies on molecular abnormalities of spectrin and cytoskeleton in red cell membrane disorders</t>
  </si>
  <si>
    <t>8. GUIDELINES</t>
  </si>
  <si>
    <t>Committee_Name</t>
  </si>
  <si>
    <t>Guideline Title</t>
  </si>
  <si>
    <t>Organization Name</t>
  </si>
  <si>
    <t>Publication_Date</t>
  </si>
  <si>
    <t>Author</t>
  </si>
  <si>
    <t>International Consensus Document (ICON): Common Variable Immunodeficiency Disorders</t>
  </si>
  <si>
    <t>American Academy of Allergy, Asthma &amp; Immunology | European Academy of Allergy and Clinical Immunology | World Allergy Organization | American College of Allergy, Asthma &amp; Immunology</t>
  </si>
  <si>
    <t>https://pmc.ncbi.nlm.nih.gov/articles/PMC4869529/</t>
  </si>
  <si>
    <t>Latin American consensus on the supportive management of patients with severe combined immunodeficiency</t>
  </si>
  <si>
    <t>American Academy of Allergy, Asthma &amp; Immunology</t>
  </si>
  <si>
    <t>13-Aug-2019</t>
  </si>
  <si>
    <t>https://www.jacionline.org/article/S0091-6749(19)31040-1/fulltext</t>
  </si>
  <si>
    <t>II Brazilian Consensus on the use of human immunoglobulin in patients with primary immunodeficiencies</t>
  </si>
  <si>
    <t>Brazilian Association of Allergy and Immunology (ASBAI)</t>
  </si>
  <si>
    <t>4-Jan-2017</t>
  </si>
  <si>
    <t>https://www.scielo.br/j/eins/a/YkdwTg3JVVTjzHB49mNVWdC/?lang=en</t>
  </si>
  <si>
    <t>Guidelines for the use of human immunoglobulin therapy in patients with primary immunodeficiencies in Latin America</t>
  </si>
  <si>
    <t>Spanish Society of Allergology and Clinical Immunology (SEAIC) | Latin American Society of Allergy, Asthma, and Immunology (SLaai) | International Association of Asthmology | Spanish Society of Clinical Immunology, Allergology and Pediatric Asthma (SEICAP)</t>
  </si>
  <si>
    <t>Jun-2014</t>
  </si>
  <si>
    <t>https://pubmed.ncbi.nlm.nih.gov/23333411</t>
  </si>
  <si>
    <t>Primary immunodeficiency diseases in Latin America: proceedings of the Second Latin American Society for Immunodeficiencies (LASID) Advisory Board</t>
  </si>
  <si>
    <t>Latin American Society for Immunodeficiencies</t>
  </si>
  <si>
    <t>22-Feb-2011</t>
  </si>
  <si>
    <t>https://www.elsevier.es/en-revista-allergologia-et-immunopathologia-105-pdf-S030105461100022X</t>
  </si>
  <si>
    <t>Critical issues and needs in management of primary immunodeficiency diseases in Latin America</t>
  </si>
  <si>
    <t>https://www.elsevier.es/en-revista-allergologia-et-immunopathologia-105-linkresolver-critical-issues-needs-in-management-S0301054610002387</t>
  </si>
  <si>
    <t>The international WAO/EAACI guideline for the management of hereditary angioedema-The 2021 revision and update</t>
  </si>
  <si>
    <t>World Allergy Organization | European Academy of Allergy and Clinical Immunology</t>
  </si>
  <si>
    <t>https://pubmed.ncbi.nlm.nih.gov/35006617</t>
  </si>
  <si>
    <t>European Society for Immunodeficiencies (ESID) and European Reference Network on Rare Primary Immunodeficiency, Autoinflammatory and Autoimmune Diseases (ERN RITA) Complement Guideline: Deficiencies, Diagnosis, and Management</t>
  </si>
  <si>
    <t>European Society for Immunodeficiencies | European Reference Network on Rare Immunodeficiencies, Autoinflammatory Diseases and Autoimmune Diseases (ERN-RITA)</t>
  </si>
  <si>
    <t>https://pubmed.ncbi.nlm.nih.gov/32064578</t>
  </si>
  <si>
    <t>Brazilian Guidelines for Hereditary Angioedema Management - 2017 Update Part 1: Definition, Classification and Diagnosis</t>
  </si>
  <si>
    <t>31-Dec-2018</t>
  </si>
  <si>
    <t>https://pubmed.ncbi.nlm.nih.gov/29723342</t>
  </si>
  <si>
    <t>International consensus on the diagnosis and management of pediatric patients with hereditary angioedema with C1 inhibitor deficiency</t>
  </si>
  <si>
    <t>WAO Guideline for the Management of Hereditary Angioedema</t>
  </si>
  <si>
    <t>World Allergy Organization</t>
  </si>
  <si>
    <t>https://pubmed.ncbi.nlm.nih.gov/26657910</t>
  </si>
  <si>
    <t>Classification, diagnosis, and approach to treatment for angioedema: consensus report from the Hereditary Angioedema International Working Group</t>
  </si>
  <si>
    <t>HAE International</t>
  </si>
  <si>
    <t>https://pubmed.ncbi.nlm.nih.gov/24673465</t>
  </si>
  <si>
    <t>International consensus on hereditary and acquired angioedema</t>
  </si>
  <si>
    <t>https://pubmed.ncbi.nlm.nih.gov/23176876</t>
  </si>
  <si>
    <t>Brazilian guidelines for the diagnosis and treatment of hereditary angioedema</t>
  </si>
  <si>
    <t>https://pubmed.ncbi.nlm.nih.gov/22179171</t>
  </si>
  <si>
    <t>https://pubmed.ncbi.nlm.nih.gov/21167629</t>
  </si>
  <si>
    <t>Recommendations for care, prevention of infections and chemoprophylaxis in inborn errors of immunity</t>
  </si>
  <si>
    <t>Argentina Society of Pediatrics (SAP)</t>
  </si>
  <si>
    <t>9-Nov-2022</t>
  </si>
  <si>
    <t>https://www.sap.org.ar/docs/publicaciones/archivosarg/2023/v121n1a23.pdf</t>
  </si>
  <si>
    <t>General management for infections prevention and antimicrobial prophylaxis in primary immunodeficiencies</t>
  </si>
  <si>
    <t>15-Apr-2011</t>
  </si>
  <si>
    <t>https://www.scielo.org.ar/scielo.php?script=sci_arttext&amp;pid=S0325-00752011000300019&amp;lng=en&amp;nrm=iso&amp;tlng=en</t>
  </si>
  <si>
    <t>https://www.elsevier.es/en-revista-allergologia-et-immunopathologia-105-linkresolver-primary-immunodeficiency-diseases-in-latin-S030105461100022X</t>
  </si>
  <si>
    <t>Guideline Development Group</t>
  </si>
  <si>
    <t>Vaccines in primary immunodeficiencies patients</t>
  </si>
  <si>
    <t>23-Apr-2010</t>
  </si>
  <si>
    <t>https://www.scielo.org.ar/scielo.php?script=sci_arttext&amp;pid=S0325-00752010000500018&amp;lng=en&amp;nrm=iso&amp;tlng=en</t>
  </si>
  <si>
    <t>Brazilian guidelines for allergen immunotherapy in the treatment of allergic asthma</t>
  </si>
  <si>
    <t>Brazilian Medical Association (AMB)</t>
  </si>
  <si>
    <t>2-Dec-2024</t>
  </si>
  <si>
    <t>https://pubmed.ncbi.nlm.nih.gov/39630758</t>
  </si>
  <si>
    <t>Consensus on updating immunizations in patients with primary immunodeficiencies</t>
  </si>
  <si>
    <t>20-Sep-2017</t>
  </si>
  <si>
    <t>https://www.sap.org.ar/docs/publicaciones/archivosarg/2018/v116n2a42.pdf</t>
  </si>
  <si>
    <t>SBC Guideline on the Diagnosis and Treatment of Patients with Cardiomyopathy of Chagas Disease - 2023</t>
  </si>
  <si>
    <t>Brazilian Society of Cardiology (SBC)</t>
  </si>
  <si>
    <t>26-Jun-2023</t>
  </si>
  <si>
    <t>https://pubmed.ncbi.nlm.nih.gov/37377258</t>
  </si>
  <si>
    <t>Global guideline for the diagnosis and management of candidiasis: an initiative of the ECMM in cooperation with ISHAM and ASM</t>
  </si>
  <si>
    <t>European Confederation of Medical Mycology | International Society for Human &amp; Animal Mycology | American Society for Microbiology</t>
  </si>
  <si>
    <t>13-Feb-2025</t>
  </si>
  <si>
    <t>https://pubmed.ncbi.nlm.nih.gov/39956121</t>
  </si>
  <si>
    <t>Vaccination Guidelines for Patients With Immune-Mediated Disorders on Immunosuppressive Therapies</t>
  </si>
  <si>
    <t>Canadian Dermatology Association</t>
  </si>
  <si>
    <t>https://pubmed.ncbi.nlm.nih.gov/30463418</t>
  </si>
  <si>
    <t>Canadian clinical practice guidelines for invasive candidiasis in adults</t>
  </si>
  <si>
    <t>Association of Medical Microbiology and Infectious Disease Canada</t>
  </si>
  <si>
    <t>1-Jan-2010</t>
  </si>
  <si>
    <t>https://pubmed.ncbi.nlm.nih.gov/22132006</t>
  </si>
  <si>
    <t>Contributor</t>
  </si>
  <si>
    <t>Primary Immune Deficiencies – Principles of Care</t>
  </si>
  <si>
    <t>International Patient Organisation for Primary Immunodeficiencies</t>
  </si>
  <si>
    <t>15-Dec-2014</t>
  </si>
  <si>
    <t>https://ipopi.org/wp-content/uploads/2017/08/IPOPI-Principles-of-Care-Implementation-Package_web.pdf</t>
  </si>
  <si>
    <t>Mutations in STAT3 and diagnostic guidelines for hyper-IgE syndrome</t>
  </si>
  <si>
    <t>Feb-2010</t>
  </si>
  <si>
    <t>https://pubmed.ncbi.nlm.nih.gov/20159255</t>
  </si>
  <si>
    <t>Diagnostic guidelines for familial hemophagocytic lymphohistiocytosis revisited</t>
  </si>
  <si>
    <t>American Society of Hematology</t>
  </si>
  <si>
    <t>28-Nov-2024</t>
  </si>
  <si>
    <t>https://pubmed.ncbi.nlm.nih.gov/39046779</t>
  </si>
  <si>
    <t>American College of Rheumatology Clinical Guidance for Multisystem Inflammatory Syndrome in Children Associated With SARS-CoV-2 and Hyperinflammation in Pediatric COVID-19: Version 2</t>
  </si>
  <si>
    <t>https://pubmed.ncbi.nlm.nih.gov/33277976</t>
  </si>
  <si>
    <t>Genomic diagnosis and care co-ordination for monogenic inflammatory bowel disease in children and adults: Consensus guideline on behalf of the British Society of Gastroenterology and British Society of Paediatric Gastroenterology, Hepatology and Nutrition</t>
  </si>
  <si>
    <t>British Society of Gastroenterology | British Society of Paediatric Gastroenterology, Hepatology and Nutrition</t>
  </si>
  <si>
    <t>9-Jan-2023</t>
  </si>
  <si>
    <t>https://www.thelancet.com/journals/langas/article/PIIS2468-1253(22)00337-5/abstract</t>
  </si>
  <si>
    <t>Guidelines for the use and interpretation of assays for monitoring autophagy (4th edition)</t>
  </si>
  <si>
    <t>https://pubmed.ncbi.nlm.nih.gov/33634751</t>
  </si>
  <si>
    <t>Identifying clinical practice guidelines for the supportive care of children with cancer: A report from the Children's Oncology Group</t>
  </si>
  <si>
    <t>https://pubmed.ncbi.nlm.nih.gov/30259647</t>
  </si>
  <si>
    <t>Consensus Report by the Pediatric Acute Lung Injury and Sepsis Investigators and Pediatric Blood and Marrow Transplantation Consortium Joint Working Committees on Supportive Care Guidelines for Management of Veno-Occlusive Disease in Children and Adolescents, Part 3: Focus on Cardiorespiratory Dysfunction, Infections, Liver Dysfunction, and Delirium</t>
  </si>
  <si>
    <t>Pediatric Transplantation and Cellular Therapy Consortium | American Society for Blood and Marrow Transplantation</t>
  </si>
  <si>
    <t>https://pubmed.ncbi.nlm.nih.gov/28870776</t>
  </si>
  <si>
    <t>Consensus Report by the Pediatric Acute Lung Injury and Sepsis Investigators and Pediatric Blood and Marrow Transplant Consortium Joint Working Committees on Supportive Care Guidelines for Management of Veno-Occlusive Disease in Children and Adolescents: Part 2-Focus on Ascites, Fluid and Electrolytes, Renal, and Transfusion Issues</t>
  </si>
  <si>
    <t>https://pubmed.ncbi.nlm.nih.gov/28823876</t>
  </si>
  <si>
    <t>Consensus Report by Pediatric Acute Lung Injury and Sepsis Investigators and Pediatric Blood and Marrow Transplantation Consortium Joint Working Committees: Supportive Care Guidelines for Management of Veno-Occlusive Disease in Children and Adolescents, Part 1: Focus on Investigations, Prophylaxis, and Specific Treatment</t>
  </si>
  <si>
    <t>https://pubmed.ncbi.nlm.nih.gov/28754544</t>
  </si>
  <si>
    <t>Classification of treatment-related mortality in children with cancer: a systematic assessment</t>
  </si>
  <si>
    <t>National Cancer Institute, National Heart, Lung and Blood Institute/Pediatric Blood and Marrow Transplantation Consortium First International Consensus Conference on late effects after pediatric hematopoietic cell transplantation: the need for pediatric-specific long-term follow-up guidelines</t>
  </si>
  <si>
    <t>National Cancer Institute | National Heart, Lung, and Blood Institute | Pediatric Transplantation and Cellular Therapy Consortium</t>
  </si>
  <si>
    <t>https://pubmed.ncbi.nlm.nih.gov/22248713</t>
  </si>
  <si>
    <t>NCI, NHLBI first international consensus conference on late effects after pediatric hematopoietic cell transplantation: state of the science, future directions</t>
  </si>
  <si>
    <t>National Cancer Institute | National Heart, Lung, and Blood Institute</t>
  </si>
  <si>
    <t>https://pubmed.ncbi.nlm.nih.gov/21723224</t>
  </si>
  <si>
    <t>EAACI Biologicals Guidelines-Recommendations for severe asthma</t>
  </si>
  <si>
    <t>European Academy of Allergy and Clinical Immunology</t>
  </si>
  <si>
    <t>https://pubmed.ncbi.nlm.nih.gov/32484954</t>
  </si>
  <si>
    <t>Considerations on biologicals for patients with allergic disease in times of the COVID-19 pandemic: An EAACI statement</t>
  </si>
  <si>
    <t>https://pubmed.ncbi.nlm.nih.gov/32500526</t>
  </si>
  <si>
    <t>Consensus approach for the management of severe combined immune deficiency caused by adenosine deaminase deficiency</t>
  </si>
  <si>
    <t>5-Sep-2018</t>
  </si>
  <si>
    <t>https://www.jacionline.org/article/S0091-6749(18)31268-5/fulltext</t>
  </si>
  <si>
    <t>Clinical Pharmacogenetics Implementation Consortium (CPIC) guidelines for human leukocyte antigen B (HLA-B) genotype and allopurinol dosing: 2015 update</t>
  </si>
  <si>
    <t>Clinical Pharmacogenetics Implementation Consortium</t>
  </si>
  <si>
    <t>https://pubmed.ncbi.nlm.nih.gov/26094938</t>
  </si>
  <si>
    <t>Applying public health strategies to primary immunodeficiency diseases: a potential approach to genetic disorders</t>
  </si>
  <si>
    <t>Centers for Disease Control and Prevention</t>
  </si>
  <si>
    <t>16-Jan-2004</t>
  </si>
  <si>
    <t>https://www.cdc.gov/mmwr/preview/mmwrhtml/rr5301a1.htm</t>
  </si>
  <si>
    <t>Minimum information for reporting next generation sequence genotyping (MIRING): Guidelines for reporting HLA and KIR genotyping via next generation sequencing</t>
  </si>
  <si>
    <t>American Society for Histocompatibility and Immunogenetics</t>
  </si>
  <si>
    <t>https://pubmed.ncbi.nlm.nih.gov/26407912</t>
  </si>
  <si>
    <t>Diagnosis and management of acquired aplastic anemia in childhood. Guidelines from the Marrow Failure Study Group of the Pediatric Haemato-Oncology Italian Association (AIEOP)</t>
  </si>
  <si>
    <t>Italian Association of Pediatric Hematology Oncology (AIEOP)</t>
  </si>
  <si>
    <t>https://pubmed.ncbi.nlm.nih.gov/38889660</t>
  </si>
  <si>
    <t>Recommendations for the management of acute immune thrombocytopenia in children. A Consensus Conference from the Italian Association of Pediatric Hematology and Oncology</t>
  </si>
  <si>
    <t>May-2024</t>
  </si>
  <si>
    <t>https://pubmed.ncbi.nlm.nih.gov/37677093</t>
  </si>
  <si>
    <t>Second-line therapy in paediatric warm autoimmune haemolytic anaemia. Guidelines from the Associazione Italiana Onco-Ematologia Pediatrica (AIEOP)</t>
  </si>
  <si>
    <t>https://pubmed.ncbi.nlm.nih.gov/29757134</t>
  </si>
  <si>
    <t>Diagnosis and management of newly diagnosed childhood autoimmune haemolytic anaemia. Recommendations from the Red Cell Study Group of the Paediatric Haemato-Oncology Italian Association</t>
  </si>
  <si>
    <t>https://pubmed.ncbi.nlm.nih.gov/28151390</t>
  </si>
  <si>
    <t>Ethical and clinical aspects of intensive care unit admission in patients with hematological malignancies: guidelines of the ethics commission of the French society of hematology</t>
  </si>
  <si>
    <t>French Society of Hematology (SFH)</t>
  </si>
  <si>
    <t>1-Oct-2014</t>
  </si>
  <si>
    <t>https://pubmed.ncbi.nlm.nih.gov/25349612</t>
  </si>
  <si>
    <t>European flow cytometry quality assurance guidelines for the diagnosis of primary immune deficiencies and assessment of immune reconstitution following B cell depletion therapies and transplantation</t>
  </si>
  <si>
    <t>UK NEQAS | Royal College of Pathologists</t>
  </si>
  <si>
    <t>Nov-2024</t>
  </si>
  <si>
    <t>https://pubmed.ncbi.nlm.nih.gov/38940298</t>
  </si>
  <si>
    <t>British Thoracic Society Guideline for bronchiectasis in adults</t>
  </si>
  <si>
    <t>British Thoracic Society</t>
  </si>
  <si>
    <t>https://pubmed.ncbi.nlm.nih.gov/30545985</t>
  </si>
  <si>
    <t>British Lung Foundation/United Kingdom Primary Immunodeficiency Network Consensus Statement on the Definition, Diagnosis, and Management of Granulomatous-Lymphocytic Interstitial Lung Disease in Common Variable Immunodeficiency Disorders</t>
  </si>
  <si>
    <t>British Lung Foundation | United Kingdom Primary Immunodeficiency Network</t>
  </si>
  <si>
    <t>6-Jul-2017</t>
  </si>
  <si>
    <t>https://www.sciencedirect.com/science/article/pii/S2213219817300351#ack0010m</t>
  </si>
  <si>
    <t>British HIV Association guidelines for the routine investigation and monitoring of adult HIV-1-infected individuals 2011</t>
  </si>
  <si>
    <t>British HIV Association</t>
  </si>
  <si>
    <t>Jan-2012</t>
  </si>
  <si>
    <t>https://pubmed.ncbi.nlm.nih.gov/22171742</t>
  </si>
  <si>
    <t>ECCO Guidelines on Therapeutics in Crohn's Disease: Medical Treatment</t>
  </si>
  <si>
    <t>15-Oct-2024</t>
  </si>
  <si>
    <t>https://pubmed.ncbi.nlm.nih.gov/38877997</t>
  </si>
  <si>
    <t>ECCO Guidelines on Therapeutics in Crohn's Disease: Surgical Treatment</t>
  </si>
  <si>
    <t>https://pubmed.ncbi.nlm.nih.gov/38878002</t>
  </si>
  <si>
    <t>Preventing and managing cardiovascular events in patients with inflammatory bowel diseases treated with small-molecule drugs, an international Delphi consensus</t>
  </si>
  <si>
    <t>Italian Society of Gastroenterology and Digestive Endoscopy (SIGE)</t>
  </si>
  <si>
    <t>https://pubmed.ncbi.nlm.nih.gov/38584033</t>
  </si>
  <si>
    <t>International consensus on the prevention of venous and arterial thrombotic events in patients with inflammatory bowel disease</t>
  </si>
  <si>
    <t>Dec-2021</t>
  </si>
  <si>
    <t>https://pubmed.ncbi.nlm.nih.gov/34453143</t>
  </si>
  <si>
    <t>Endoscopic evaluation of surgically altered bowel in inflammatory bowel disease: a consensus guideline from the Global Interventional Inflammatory Bowel Disease Group</t>
  </si>
  <si>
    <t>Global Interventional Inflammatory Bowel Disease Group</t>
  </si>
  <si>
    <t>https://pubmed.ncbi.nlm.nih.gov/33872568</t>
  </si>
  <si>
    <t>Evidence-based clinical practice guidelines for inflammatory bowel disease 2020</t>
  </si>
  <si>
    <t>Japanese Society of Gastroenterology</t>
  </si>
  <si>
    <t>https://pubmed.ncbi.nlm.nih.gov/33885977</t>
  </si>
  <si>
    <t>International consensus on methodological issues in standardization of fecal calprotectin measurement in inflammatory bowel diseases</t>
  </si>
  <si>
    <t>https://pubmed.ncbi.nlm.nih.gov/33961734</t>
  </si>
  <si>
    <t>Evidence-based diagnosis and clinical practice guidelines for intestinal Behçet's disease 2020 edited by Intractable Diseases, the Health and Labour Sciences Research Grants</t>
  </si>
  <si>
    <t>Jul-2020</t>
  </si>
  <si>
    <t>https://pubmed.ncbi.nlm.nih.gov/32377946</t>
  </si>
  <si>
    <t>Practical guidelines on endoscopic treatment for Crohn's disease strictures: a consensus statement from the Global Interventional Inflammatory Bowel Disease Group</t>
  </si>
  <si>
    <t>Apr-2020</t>
  </si>
  <si>
    <t>https://pubmed.ncbi.nlm.nih.gov/31954438</t>
  </si>
  <si>
    <t>Recommendations of the Spanish Group on Crohn's Disease and Ulcerative Colitis on the importance, screening and vaccination in inflammatory bowel disease patients</t>
  </si>
  <si>
    <t>Spanish Working Group on Crohn's Disease and Ulcerative Colitis (GETECCU)</t>
  </si>
  <si>
    <t>https://pubmed.ncbi.nlm.nih.gov/35577225</t>
  </si>
  <si>
    <t>The Medical Management of Paediatric Crohn's Disease: an ECCO-ESPGHAN Guideline Update</t>
  </si>
  <si>
    <t>European Crohn's and Colitis Organisation | European Society for Paediatric Gastroenterology, Hepatology and Nutrition</t>
  </si>
  <si>
    <t>7-Oct-2020</t>
  </si>
  <si>
    <t>https://pubmed.ncbi.nlm.nih.gov/33026087/</t>
  </si>
  <si>
    <t>Designing clinical trials in paediatric inflammatory bowel diseases: a PIBDnet commentary</t>
  </si>
  <si>
    <t>Pediatric Inflammatory Bowel Disease Network (️PIBD-net)</t>
  </si>
  <si>
    <t>https://pubmed.ncbi.nlm.nih.gov/30979718</t>
  </si>
  <si>
    <t>Endoscopy in Pediatric Inflammatory Bowel Disease: A Position Paper on Behalf of the Porto IBD Group of the European Society for Pediatric Gastroenterology, Hepatology and Nutrition</t>
  </si>
  <si>
    <t>European Society for Paediatric Gastroenterology, Hepatology and Nutrition</t>
  </si>
  <si>
    <t>https://pubmed.ncbi.nlm.nih.gov/30130311</t>
  </si>
  <si>
    <t>Surgical Management of Crohn Disease in Children: Guidelines From the Paediatric IBD Porto Group of ESPGHAN</t>
  </si>
  <si>
    <t>https://pubmed.ncbi.nlm.nih.gov/28267075</t>
  </si>
  <si>
    <t>ESPGHAN revised porto criteria for the diagnosis of inflammatory bowel disease in children and adolescents</t>
  </si>
  <si>
    <t>https://pubmed.ncbi.nlm.nih.gov/24231644</t>
  </si>
  <si>
    <t>Recommendations for the diagnosis and treatment of patients with thrombotic thrombocytopenic purpura</t>
  </si>
  <si>
    <t>24-Jun-2022</t>
  </si>
  <si>
    <t>https://pubmed.ncbi.nlm.nih.gov/34266669</t>
  </si>
  <si>
    <t>Spanish Consensus Guidelines on prophylaxis with bypassing agents in patients with haemophilia and inhibitors</t>
  </si>
  <si>
    <t>2-May-2016</t>
  </si>
  <si>
    <t>https://pubmed.ncbi.nlm.nih.gov/26842562</t>
  </si>
  <si>
    <t>Spanish consensus guidelines on prophylaxis with bypassing agents for surgery in patients with haemophilia and inhibitors</t>
  </si>
  <si>
    <t>May-2016</t>
  </si>
  <si>
    <t>https://pubmed.ncbi.nlm.nih.gov/26714021</t>
  </si>
  <si>
    <t>Spanish Guidelines on the Evaluation and Diagnosis of Bronchiectasis in Adults</t>
  </si>
  <si>
    <t>Spanish Society of Pneumology and Thoracic Surgery (SEPAR)</t>
  </si>
  <si>
    <t>https://pubmed.ncbi.nlm.nih.gov/29128130</t>
  </si>
  <si>
    <t>European Respiratory Society guidelines for the management of adult bronchiectasis</t>
  </si>
  <si>
    <t>European Respiratory Society</t>
  </si>
  <si>
    <t>https://pubmed.ncbi.nlm.nih.gov/28889110</t>
  </si>
  <si>
    <t>9. EDITORIAL_RESPONSIBILITY</t>
  </si>
  <si>
    <t>Editorial_Board_Name</t>
  </si>
  <si>
    <t>Editorial Board</t>
  </si>
  <si>
    <t>AIMS Allergy and Immunology</t>
  </si>
  <si>
    <t>https://www.aimspress.com/allergy/news/solo-detail/editorialboard</t>
  </si>
  <si>
    <t>Reviewer</t>
  </si>
  <si>
    <t>Journal of Clinical Immunology</t>
  </si>
  <si>
    <t>https://orcid.org/0000-0002-3328-7584</t>
  </si>
  <si>
    <t>Nature Communications</t>
  </si>
  <si>
    <t>The Journal of Allergy and Clinical Immunology</t>
  </si>
  <si>
    <t>Clinical and Experimental Medicine</t>
  </si>
  <si>
    <t>American Journal of Hematology</t>
  </si>
  <si>
    <t>Allergology and Immunopathology</t>
  </si>
  <si>
    <t>Biochemical and Biophysical Research Communications</t>
  </si>
  <si>
    <t>British Journal of Haematology</t>
  </si>
  <si>
    <t>European Journal of Pharmacology</t>
  </si>
  <si>
    <t>European Journal of Immunology</t>
  </si>
  <si>
    <t>Pediatric Research</t>
  </si>
  <si>
    <t>Brazilian Journal of Allergy and Immunopathology</t>
  </si>
  <si>
    <t>Brazilian Journal of Medical and Biological Research</t>
  </si>
  <si>
    <t>Pediatric Hematology and Oncology</t>
  </si>
  <si>
    <t>Journal of Medical Sciences</t>
  </si>
  <si>
    <t>Associate Editor</t>
  </si>
  <si>
    <t>Frontiers In Immunology</t>
  </si>
  <si>
    <t>https://www.frontiersin.org/journals/immunology/sections/primary-immunodeficiencies</t>
  </si>
  <si>
    <t>Review Editor</t>
  </si>
  <si>
    <t>Frontiers In Pediatrics</t>
  </si>
  <si>
    <t>https://loop.frontiersin.org/people/25345/editorial</t>
  </si>
  <si>
    <t>https://link.springer.com/journal/10875/editorial-board</t>
  </si>
  <si>
    <t>Journal of Immunodeficiency &amp; Disorders</t>
  </si>
  <si>
    <t>https://www.scitechnol.com/editorialboard-primary-acquired-immunodeficiency-research.php</t>
  </si>
  <si>
    <t>Journal of Pediatrics</t>
  </si>
  <si>
    <t>https://www.sciencedirect.com/journal/jornal-de-pediatria/about/editorial-board</t>
  </si>
  <si>
    <t>Reviewer Board</t>
  </si>
  <si>
    <t>https://www.sciencedirect.com/journal/journal-of-allergy-and-clinical-immunology/about/editorial-board</t>
  </si>
  <si>
    <t>Molecular Diagnosis &amp; Therapy</t>
  </si>
  <si>
    <t>https://orcid.org/0000-0002-1069-3117</t>
  </si>
  <si>
    <t>BMJ Case Reports</t>
  </si>
  <si>
    <t>Infectious Diseases: Pathogenesis and Therapy</t>
  </si>
  <si>
    <t>Frontiers in Medicine</t>
  </si>
  <si>
    <t>https://www.frontiersin.org/journals/medicine/editors</t>
  </si>
  <si>
    <t>Immunotherapy Advances</t>
  </si>
  <si>
    <t>https://academic.oup.com/immunotherapyadv/pages/editorial-board</t>
  </si>
  <si>
    <t>Frontiers in Pediatrics</t>
  </si>
  <si>
    <t>https://www.frontiersin.org/journals/pediatrics/editors</t>
  </si>
  <si>
    <t>Frontiers in Immunology</t>
  </si>
  <si>
    <t>https://www.frontiersin.org/journals/immunology/editors</t>
  </si>
  <si>
    <t>B Cell Biology</t>
  </si>
  <si>
    <t>https://www.frontiersin.org/journals/immunology/sections/b-cell-biology</t>
  </si>
  <si>
    <t>Specialty Chief Editor</t>
  </si>
  <si>
    <t>Vaccines and Molecular Therapeutics</t>
  </si>
  <si>
    <t>Infectious Diseases: Epidemiology and Prevention</t>
  </si>
  <si>
    <t>Frontiers in Public Health</t>
  </si>
  <si>
    <t>https://www.frontiersin.org/journals/public-health/editors</t>
  </si>
  <si>
    <t>Immunology Letters</t>
  </si>
  <si>
    <t>https://orcid.org/0000-0002-2632-1078</t>
  </si>
  <si>
    <t>BMJ Open</t>
  </si>
  <si>
    <t>Cell Reports</t>
  </si>
  <si>
    <t>EBioMedicine</t>
  </si>
  <si>
    <t>Mucosal Immunology</t>
  </si>
  <si>
    <t>Signal Transduction and Targeted Therapy</t>
  </si>
  <si>
    <t>The Lancet</t>
  </si>
  <si>
    <t>The Lancet Microbe</t>
  </si>
  <si>
    <t>Vaccine</t>
  </si>
  <si>
    <t>Med</t>
  </si>
  <si>
    <t>Journal of Medical Microbiology</t>
  </si>
  <si>
    <t>Communications Medicine</t>
  </si>
  <si>
    <t>Cell Death Discovery</t>
  </si>
  <si>
    <t>Communications Biology</t>
  </si>
  <si>
    <t>Histochemistry and Cell Biology</t>
  </si>
  <si>
    <t>Clinical and Translational Allergy</t>
  </si>
  <si>
    <t>Human Immunology</t>
  </si>
  <si>
    <t>European Annals of Allergy and Clinical Immunology</t>
  </si>
  <si>
    <t>https://www.eurannallergyimm.com/organisation/</t>
  </si>
  <si>
    <t>Immunological Investigations</t>
  </si>
  <si>
    <t>BMC Journals</t>
  </si>
  <si>
    <t>Case Reports in Immunology</t>
  </si>
  <si>
    <t>PLOS One</t>
  </si>
  <si>
    <t>Archives of Asthma, Allergy and Immunology</t>
  </si>
  <si>
    <t>Brazilian Journal of Allergy and Immunology</t>
  </si>
  <si>
    <t>Panamerican Journal of Infectious Diseases</t>
  </si>
  <si>
    <t>Clinical Chemistry</t>
  </si>
  <si>
    <t>Paulista Journal of Pediatrics</t>
  </si>
  <si>
    <t>Skin Allergy</t>
  </si>
  <si>
    <t>Frontiers in Allergy</t>
  </si>
  <si>
    <t>https://www.frontiersin.org/journals/allergy/editors</t>
  </si>
  <si>
    <t>https://www.frontiersin.org/journals/immunology/sections/primary-immunodeficiencies/editors</t>
  </si>
  <si>
    <t>Peer Reviewer</t>
  </si>
  <si>
    <t>https://orcid.org/0000-0002-9803-0309</t>
  </si>
  <si>
    <t>Faculty Opinions</t>
  </si>
  <si>
    <t>The Clinical Respiratory Journal</t>
  </si>
  <si>
    <t>Mycopathology</t>
  </si>
  <si>
    <t>International Immunopharmacology</t>
  </si>
  <si>
    <t>Orphanet Journal of Rare Diseases</t>
  </si>
  <si>
    <t>Annals of Allergy, Asthma &amp; Immunology</t>
  </si>
  <si>
    <t>Microbial Pathogenesis</t>
  </si>
  <si>
    <t>https://orcid.org/0000-0001-9812-2468</t>
  </si>
  <si>
    <t>Journal of Allergy and Clinical Immunology: In Practice</t>
  </si>
  <si>
    <t>APMIS - Journal of Pathology, Microbiology and Immunology</t>
  </si>
  <si>
    <t>International Medical Case Reports Journal</t>
  </si>
  <si>
    <t>Bmc Immunology</t>
  </si>
  <si>
    <t>Clinicoeconomics and Outcomes Research</t>
  </si>
  <si>
    <t>Journal of Asthma and Allergy</t>
  </si>
  <si>
    <t>Journal of Tropical Pediatrics</t>
  </si>
  <si>
    <t>Oncotargets and Therapy</t>
  </si>
  <si>
    <t>Iranian Journal of Allergy, Asthma and Immunology</t>
  </si>
  <si>
    <t>Jornal de Pediatria</t>
  </si>
  <si>
    <t>https://orcid.org/0000-0001-6310-1739</t>
  </si>
  <si>
    <t>Advances in Rheumatology</t>
  </si>
  <si>
    <t>Section Editor</t>
  </si>
  <si>
    <t>Primary Immune Deficiency Disease</t>
  </si>
  <si>
    <t>Current Opinion in Allergy and Clinical Immunology</t>
  </si>
  <si>
    <t>https://journals.lww.com/co-allergy/Pages/editorialboard.aspx</t>
  </si>
  <si>
    <t>Chest</t>
  </si>
  <si>
    <t>https://orcid.org/0000-0001-8486-5850</t>
  </si>
  <si>
    <t>ERJ Open Research</t>
  </si>
  <si>
    <t>Expert Review of Respiratory Medicine</t>
  </si>
  <si>
    <t>Biomedicines</t>
  </si>
  <si>
    <t>Editorial Team</t>
  </si>
  <si>
    <t>https://all-imm.com/index.php/aei/Editorial-Team</t>
  </si>
  <si>
    <t>https://orcid.org/0000-0002-1937-9124</t>
  </si>
  <si>
    <t>European Journal of Medical Genetics</t>
  </si>
  <si>
    <t>Healthcare</t>
  </si>
  <si>
    <t>https://www.mdpi.com/about/announcements/7813</t>
  </si>
  <si>
    <t>Toxins</t>
  </si>
  <si>
    <t>https://pmc.ncbi.nlm.nih.gov/articles/PMC9964556/</t>
  </si>
  <si>
    <t>Regional Editor</t>
  </si>
  <si>
    <t>Journal of Human Immunity</t>
  </si>
  <si>
    <t>https://rupress.org/jhi/pages/regional-editors</t>
  </si>
  <si>
    <t>Clinical Immunology and Immunotherapy</t>
  </si>
  <si>
    <t>https://www.heraldopenaccess.us/journals/journal-of-clinical-immunology-immunotherapy/editorial-board</t>
  </si>
  <si>
    <t>Allergens</t>
  </si>
  <si>
    <t>https://www.frontiersin.org/journals/allergy/sections/allergens/editors</t>
  </si>
  <si>
    <t>European Journal of Nutrition</t>
  </si>
  <si>
    <t>https://orcid.org/0000-0002-0092-3169</t>
  </si>
  <si>
    <t>Editor</t>
  </si>
  <si>
    <t>Einstein</t>
  </si>
  <si>
    <t>https://journal.einstein.br/editor/walderez-ornelas-dutra/</t>
  </si>
  <si>
    <t>Frontiers in Cardiovascular Medicine</t>
  </si>
  <si>
    <t>https://sites.icb.ufmg.br/morfologia/portal/walderez-ornelas-dutra/</t>
  </si>
  <si>
    <t>https://onlinelibrary.wiley.com/page/journal/13652567/homepage/editorialboard.html</t>
  </si>
  <si>
    <t>International Editorial Advisory Board</t>
  </si>
  <si>
    <t>Brazilian Society of Tropical Medicine Journal</t>
  </si>
  <si>
    <t>https://www.scielo.br/journal/rsbmt/about/#editors</t>
  </si>
  <si>
    <t>Frontiers in Microbiology</t>
  </si>
  <si>
    <t>PLOS Neglected Tropical Diseases</t>
  </si>
  <si>
    <t>The Journal of Immunology</t>
  </si>
  <si>
    <t>The Journal of Infectious Diseases</t>
  </si>
  <si>
    <t>Microbes and Infection</t>
  </si>
  <si>
    <t>The Open Dentistry Journal</t>
  </si>
  <si>
    <t>Journal of Periodontal Research</t>
  </si>
  <si>
    <t>Clinical and Experimental Immunology</t>
  </si>
  <si>
    <t>Discovery Immunology</t>
  </si>
  <si>
    <t>https://academic.oup.com/discovimmunology/pages/editorial_board</t>
  </si>
  <si>
    <t>BMC Immunology</t>
  </si>
  <si>
    <t>https://bmcimmunol.biomedcentral.com/about/editorial-board</t>
  </si>
  <si>
    <t>Blood Reviews</t>
  </si>
  <si>
    <t>https://orcid.org/0000-0003-1347-7767</t>
  </si>
  <si>
    <t>Nature</t>
  </si>
  <si>
    <t>Pediatric Allergy, Immunology, and Pulmonology</t>
  </si>
  <si>
    <t>Mayo Clinic Proceedings</t>
  </si>
  <si>
    <t>Expert Review of Clinical Immunology</t>
  </si>
  <si>
    <t>Respirology</t>
  </si>
  <si>
    <t>The Journal of Asthma</t>
  </si>
  <si>
    <t>International Archives of Allergy and Immunology</t>
  </si>
  <si>
    <t>British Journal of Ophthalmology</t>
  </si>
  <si>
    <t>Molecular Innate Immunity</t>
  </si>
  <si>
    <t>Editor-In-Chief</t>
  </si>
  <si>
    <t>The World Allergy Organization Journal</t>
  </si>
  <si>
    <t>https://orcid.org/0000-0002-1034-7580</t>
  </si>
  <si>
    <t>Brazilian Journal of Pulmonology</t>
  </si>
  <si>
    <t>Inflammation</t>
  </si>
  <si>
    <t>Deputy Editor-in-Chief</t>
  </si>
  <si>
    <t>Inflammation and Regeneration</t>
  </si>
  <si>
    <t>https://inflammregen.biomedcentral.com/about/editorial-board</t>
  </si>
  <si>
    <t>International Immunology</t>
  </si>
  <si>
    <t>https://academic.oup.com/intimm/pages/Editorial_Board</t>
  </si>
  <si>
    <t>Transmitting Editor</t>
  </si>
  <si>
    <t>Modern Rheumatology</t>
  </si>
  <si>
    <t>https://academic.oup.com/mr/pages/editorial-board</t>
  </si>
  <si>
    <t>https://orcid.org/0000-0003-4749-7117</t>
  </si>
  <si>
    <t>Journal of Clinical immunology</t>
  </si>
  <si>
    <t>https://orcid.org/0000-0001-8720-3684</t>
  </si>
  <si>
    <t>Central European Journal of Immunology</t>
  </si>
  <si>
    <t>https://www.termedia.pl/Journal/Central_European_Journal_of_nbsp_Immunology-10/Board</t>
  </si>
  <si>
    <t>BMC Oral Health</t>
  </si>
  <si>
    <t>https://orcid.org/0000-0002-1926-5426</t>
  </si>
  <si>
    <t>Clinical and Vaccine Immunology</t>
  </si>
  <si>
    <t>https://journals.asm.org/doi/10.1128/cvi.05542-11</t>
  </si>
  <si>
    <t>Cytokine</t>
  </si>
  <si>
    <t>https://orcid.org/0000-0003-3837-5337</t>
  </si>
  <si>
    <t>Guest Associate Editor</t>
  </si>
  <si>
    <t>https://loop.frontiersin.org/people/918823/overview</t>
  </si>
  <si>
    <t>Nature Medicine</t>
  </si>
  <si>
    <t>https://orcid.org/0000-0003-2259-5546</t>
  </si>
  <si>
    <t>Nature Immunology</t>
  </si>
  <si>
    <t>Gut</t>
  </si>
  <si>
    <t>Immunity</t>
  </si>
  <si>
    <t>Inflammatory Bowel Diseases</t>
  </si>
  <si>
    <t>https://loop.frontiersin.org/people/141305/editorial</t>
  </si>
  <si>
    <t>https://www.jacionline.org/content/edboard</t>
  </si>
  <si>
    <t>Transplantation and Cellular Therapy</t>
  </si>
  <si>
    <t>https://orcid.org/0000-0002-6146-3952</t>
  </si>
  <si>
    <t>Bone Marrow Transplantation</t>
  </si>
  <si>
    <t>Blood</t>
  </si>
  <si>
    <t>https://ashpublications.org/bloodadvances/pages/acknowledgement_reviewers_2023</t>
  </si>
  <si>
    <t>Blood Advances</t>
  </si>
  <si>
    <t>https://ashpublications.org/blood/pages/acknowledgement_reviewers_2019</t>
  </si>
  <si>
    <t>World Journal of Immunology</t>
  </si>
  <si>
    <t>1-Feb-2025</t>
  </si>
  <si>
    <t>31-Dec-2028</t>
  </si>
  <si>
    <t>https://www.wjgnet.com/2219-2824/editorialboard.htm</t>
  </si>
  <si>
    <t>Associate Editorial Board</t>
  </si>
  <si>
    <t>Current Drug Therapy</t>
  </si>
  <si>
    <t>Autoimmune and Autoinflammatory Disorders : Autoimmune Disorders</t>
  </si>
  <si>
    <t>https://loop.frontiersin.org/people/56461/overview</t>
  </si>
  <si>
    <t>Disease Mechanisms in Lupus</t>
  </si>
  <si>
    <t>Frontiers in Lupus</t>
  </si>
  <si>
    <t>Precision Medicine</t>
  </si>
  <si>
    <t>Molecular Diagnostics and Therapeutics</t>
  </si>
  <si>
    <t>Frontiers in Molecular Biosciences</t>
  </si>
  <si>
    <t>Heliyon</t>
  </si>
  <si>
    <t>https://orcid.org/0000-0002-5768-391X</t>
  </si>
  <si>
    <t>Allergy, Asthma, and Clinical Immunology</t>
  </si>
  <si>
    <t>Journal of Neuroimmunology</t>
  </si>
  <si>
    <t>Construction Robotics</t>
  </si>
  <si>
    <t>Clinical and Molecular Allergy</t>
  </si>
  <si>
    <t>npj Genomic Medicine</t>
  </si>
  <si>
    <t>https://orcid.org/0000-0003-3589-8554</t>
  </si>
  <si>
    <t>Alloimmunity and Transplantation</t>
  </si>
  <si>
    <t>HLA: Immune Response Genetics</t>
  </si>
  <si>
    <t>https://onlinelibrary.wiley.com/page/journal/20592310/homepage/editorialboard.html</t>
  </si>
  <si>
    <t>https://www.sciencedirect.com/journal/human-immunology/about/editorial-board</t>
  </si>
  <si>
    <t>Disease Association Studies</t>
  </si>
  <si>
    <t>https://ashiannualmeeting.eventscribe.net/fsPopup.asp?PresenterId=1806597&amp;mode=presenterinfo</t>
  </si>
  <si>
    <t>Genome Medicine</t>
  </si>
  <si>
    <t>https://genomemedicine.biomedcentral.com/articles/10.1186/s13073-016-0283-2</t>
  </si>
  <si>
    <t>Immunogenetics</t>
  </si>
  <si>
    <t>Frontiers in Genetics</t>
  </si>
  <si>
    <t>https://www.frontiersin.org/journals/genetics/sections/immunogenetics/editors</t>
  </si>
  <si>
    <t>Deputy Editor</t>
  </si>
  <si>
    <t>American Journal of Transplantation</t>
  </si>
  <si>
    <t>https://www.sciencedirect.com/journal/american-journal-of-transplantation/about/editorial-board</t>
  </si>
  <si>
    <t>Advisory Board</t>
  </si>
  <si>
    <t>Clinical Immunology Communications</t>
  </si>
  <si>
    <t>https://www.sciencedirect.com/journal/clinical-immunology-communications/about/editorial-board</t>
  </si>
  <si>
    <t>T Cell Biology</t>
  </si>
  <si>
    <t>https://loop.frontiersin.org/people/33895/editorial</t>
  </si>
  <si>
    <t>Transplantation Immunology</t>
  </si>
  <si>
    <t>Organ Transplantation</t>
  </si>
  <si>
    <t>Journal of Pediatric Hematology/Oncology</t>
  </si>
  <si>
    <t>Nature Reviews</t>
  </si>
  <si>
    <t>https://orcid.org/0000-0002-9816-1704</t>
  </si>
  <si>
    <t>https://ashpublications.org/blood/pages/acknowledgement_reviewers_2022</t>
  </si>
  <si>
    <t>BMC Pediatrics</t>
  </si>
  <si>
    <t>https://www.frontiersin.org/journals/pediatrics/sections/pediatric-immunology/editors</t>
  </si>
  <si>
    <t>https://orcid.org/0000-0002-5926-8437</t>
  </si>
  <si>
    <t>European Journal of Clinical Microbiology &amp; Infectious Diseases</t>
  </si>
  <si>
    <t>npj Vaccines</t>
  </si>
  <si>
    <t>Nature Biomedical Engineering</t>
  </si>
  <si>
    <t>European Journal of Pediatrics</t>
  </si>
  <si>
    <t>International Journal of Infectious Diseases</t>
  </si>
  <si>
    <t>https://orcid.org/0000-0002-2822-161X</t>
  </si>
  <si>
    <t>Journal of Infection and Public Health</t>
  </si>
  <si>
    <t>Open Forum Infectious Diseases</t>
  </si>
  <si>
    <t>Nov-2023</t>
  </si>
  <si>
    <t>https://orcid.org/0000-0002-9888-2528</t>
  </si>
  <si>
    <t>Feb-2024</t>
  </si>
  <si>
    <t>Journal of Human Genetics</t>
  </si>
  <si>
    <t>Cell Genomics</t>
  </si>
  <si>
    <t>Advanced Biosystems</t>
  </si>
  <si>
    <t>8-Aug-2020</t>
  </si>
  <si>
    <t>16-May-2020</t>
  </si>
  <si>
    <t>HIV Medicine</t>
  </si>
  <si>
    <t>https://onlinelibrary.wiley.com/page/journal/14681293/homepage/editorialboard.html</t>
  </si>
  <si>
    <t>https://orcid.org/0000-0002-2073-4234</t>
  </si>
  <si>
    <t>Clinical Gastroenterology and Hepatology</t>
  </si>
  <si>
    <t>Journal of Gastroenterology</t>
  </si>
  <si>
    <t>Indian Journal of Gastroenterology</t>
  </si>
  <si>
    <t>Journal of Infection and Chemotherapy</t>
  </si>
  <si>
    <t>https://www.sciencedirect.com/journal/journal-of-infection-and-chemotherapy/about/editorial-board</t>
  </si>
  <si>
    <t>Peer reviewer</t>
  </si>
  <si>
    <t>https://orcid.org/0000-0001-6206-9263</t>
  </si>
  <si>
    <t>Wellcome Open Research</t>
  </si>
  <si>
    <t>5-Oct-2017</t>
  </si>
  <si>
    <t>https://orcid.org/0000-0002-1237-0127</t>
  </si>
  <si>
    <t>https://bmcpediatr.biomedcentral.com/reviewer-acknowledgements/reviewer-acknowledgements-2016</t>
  </si>
  <si>
    <t>Annals of Research Hospitals</t>
  </si>
  <si>
    <t>https://arh.amegroups.org/about/editorialTeam</t>
  </si>
  <si>
    <t>Annals of Thoracic Medicine</t>
  </si>
  <si>
    <t>BMC Pulmonary Medicine</t>
  </si>
  <si>
    <t>European Respiratory Journal</t>
  </si>
  <si>
    <t>Journal of Allergy &amp; Therapy</t>
  </si>
  <si>
    <t>Journal of Critical Care</t>
  </si>
  <si>
    <t>Journal of the Royal Society of Medicine</t>
  </si>
  <si>
    <t>Supportive Care in Cancer</t>
  </si>
  <si>
    <t>Manuscript Reviewer</t>
  </si>
  <si>
    <t>Thorax</t>
  </si>
  <si>
    <t>Journal of Clinical Case Reports</t>
  </si>
  <si>
    <t>Feb-2013</t>
  </si>
  <si>
    <t>Feb-2022</t>
  </si>
  <si>
    <t>https://www.linkedin.com/in/ricardo-jose-respiratory-consultant/details/experience/</t>
  </si>
  <si>
    <t>Journal of Pediatric Gastroenterology and Nutrition</t>
  </si>
  <si>
    <t>https://onlinelibrary.wiley.com/page/journal/15364801/homepage/editorial-board</t>
  </si>
  <si>
    <t>JPGN Reports</t>
  </si>
  <si>
    <t>https://onlinelibrary.wiley.com/page/journal/2691171x/homepage/editorial-board</t>
  </si>
  <si>
    <t>European Journal of Haematology</t>
  </si>
  <si>
    <t>Journal of Autoimmunity</t>
  </si>
  <si>
    <t>Expert Review of Hematology</t>
  </si>
  <si>
    <t>Journal of Clinical Medicine</t>
  </si>
  <si>
    <t>British Journal of Clinical Pharmacology</t>
  </si>
  <si>
    <t>Journal of Blood Medicine</t>
  </si>
  <si>
    <t>International Journal of Clinical Practice</t>
  </si>
  <si>
    <t>Platelets</t>
  </si>
  <si>
    <t>Haemophilia</t>
  </si>
  <si>
    <t>Multidisciplinary Respiratory Medicine</t>
  </si>
  <si>
    <t>https://mrmjournal.org/index.php/mrm/board</t>
  </si>
  <si>
    <t>Respiration</t>
  </si>
  <si>
    <t>https://karger.com/res/article-pdf/94/6/522/3520581/000485436.pdf</t>
  </si>
  <si>
    <t>Clinical Hematology</t>
  </si>
  <si>
    <t>10. PRESENTATIONS</t>
  </si>
  <si>
    <t>Event_Name</t>
  </si>
  <si>
    <t>Event_Organizer</t>
  </si>
  <si>
    <t>Abstract_Title</t>
  </si>
  <si>
    <t>Participation_Date</t>
  </si>
  <si>
    <t>2024 - XXXVI National Congress of Italian Society of Allergology, Asthma and Clinical Immunology (SIAAIC)</t>
  </si>
  <si>
    <t>Italian Society of Allergology, Asthma and Clinical Immunology (SIAAIC)</t>
  </si>
  <si>
    <t>Immunodeficienze</t>
  </si>
  <si>
    <t>Moderator</t>
  </si>
  <si>
    <t>4-Oct-2024</t>
  </si>
  <si>
    <t>6-Oct-2024</t>
  </si>
  <si>
    <t>https://siaaic2024.org/wp-content/uploads/2024/08/PROGRAMMA-SIAAIC-ROMA-2024.pdf</t>
  </si>
  <si>
    <t>2024 - 7th European Congress of Immunology</t>
  </si>
  <si>
    <t>European Federation of Immunological Societies</t>
  </si>
  <si>
    <t>Constitutive phosphorylation of STAT3 hallmarks different subsets of atypical T-bet-expressing B cells in immune mediated disorders</t>
  </si>
  <si>
    <t>Speaker</t>
  </si>
  <si>
    <t>1-Sep-2024</t>
  </si>
  <si>
    <t>2-Sep-2024</t>
  </si>
  <si>
    <t>5-Sep-2024</t>
  </si>
  <si>
    <t>Dublin</t>
  </si>
  <si>
    <t>Ireland</t>
  </si>
  <si>
    <t>https://eci2024.org/wp-content/uploads/2024/08/ECI_2024_PROGRAMMA_DEF-20.pdf</t>
  </si>
  <si>
    <t>2024 - Annual Congress of European Academy of Allergy and Clinical Immunology</t>
  </si>
  <si>
    <t>Health-Related Quality of Life in Common Variable Immunodeficiencies over a eight-year period, including the COVID-19 pandemic time</t>
  </si>
  <si>
    <t>31-May-2024</t>
  </si>
  <si>
    <t>3-Jun-2024</t>
  </si>
  <si>
    <t>Valencia</t>
  </si>
  <si>
    <t>https://eaaci.org/agenda/eaaci-congress-2024/sessions/e-tps-display-only/</t>
  </si>
  <si>
    <t>2023 - XXXV National Congress of Italian Society of Allergology, Asthma and Clinical Immunology (SIAAIC)</t>
  </si>
  <si>
    <t>Immunodeficiency Therapy</t>
  </si>
  <si>
    <t>27-Oct-2023</t>
  </si>
  <si>
    <t>28-Oct-2023</t>
  </si>
  <si>
    <t>29-Oct-2023</t>
  </si>
  <si>
    <t>Bologna</t>
  </si>
  <si>
    <t>https://angioedemaitaca.org/wp-content/uploads/2023/10/03.10.23_Programma-SIAAIC-Bologna-2023_con-loghi.pdf</t>
  </si>
  <si>
    <t>Vaccines also for patients with immunodeficiency and autoimmunity</t>
  </si>
  <si>
    <t>2022 - XXXIV National Congress of Italian Society of Allergology, Asthma and Clinical Immunology (SIAAIC)</t>
  </si>
  <si>
    <t>What we learned from COVID-19</t>
  </si>
  <si>
    <t>16-Oct-2022</t>
  </si>
  <si>
    <t>18-Oct-2022</t>
  </si>
  <si>
    <t>Verona</t>
  </si>
  <si>
    <t>https://siica.it/wp-content/uploads/2022/07/Programma_XXXIV-CONGRESSO-NAZIONALE-SIAAIC_07.07.22.pdf</t>
  </si>
  <si>
    <t>2022 - 20th Biennial Meeting of European Society for Immunodeficiencies and International Nursing Group for Immunodeficiencies (IPOPI)</t>
  </si>
  <si>
    <t>International Nursing Group for Immunodeficiencies | European Society for Immunodeficiencies | International Patient Organisation for Primary Immunodeficiencies (IPOPI)</t>
  </si>
  <si>
    <t>Industry Symposium 2 Not included in main programme CMECPD credit</t>
  </si>
  <si>
    <t>Session Chair</t>
  </si>
  <si>
    <t>13-Oct-2022</t>
  </si>
  <si>
    <t>15-Oct-2022</t>
  </si>
  <si>
    <t>Gothenburg</t>
  </si>
  <si>
    <t>Sweden</t>
  </si>
  <si>
    <t>https://cslide.ctimeetingtech.com/esid22/attendee/confcal/presentation</t>
  </si>
  <si>
    <t>Meet the Expert 5 COVID Management in IEI ID 57</t>
  </si>
  <si>
    <t>Presenter</t>
  </si>
  <si>
    <t>14-Oct-2022</t>
  </si>
  <si>
    <t>Current challenges in the management of primary immunodeficiencies PID in the COVID19 era</t>
  </si>
  <si>
    <t>2021 - XXXIII National Congress of Italian Society of Allergology, Asthma and Clinical Immunology (SIAAIC)</t>
  </si>
  <si>
    <t>Covid19 vaccines in patients with primary and secondary immunodeficiencies</t>
  </si>
  <si>
    <t>15-Oct-2021</t>
  </si>
  <si>
    <t>17-Oct-2021</t>
  </si>
  <si>
    <t>Milan</t>
  </si>
  <si>
    <t>https://eventi.infomed-online.it/wp-content/uploads/2021/10/14.07_Pubblicazione_Programma-Preliminare-XXXIII-Congresso-SIAAIC-2.pdf</t>
  </si>
  <si>
    <t>2021 - XII National Congress of Italian Society of Immunology, Clinical Immunology and Allergology (SIICA)</t>
  </si>
  <si>
    <t>Italian Society of Immunology, Clinical Immunology and Allergology (SIICA)</t>
  </si>
  <si>
    <t>Proteogenomics and Totalseqt Reagents a New Era of Singlecell Analysis</t>
  </si>
  <si>
    <t>28-May-2021</t>
  </si>
  <si>
    <t>https://www.aini.it/wp-content/uploads/2021/05/SIICA2021_FINAL.pdf</t>
  </si>
  <si>
    <t>Antibody deficiencies and COVID19</t>
  </si>
  <si>
    <t>Workshop Covid19</t>
  </si>
  <si>
    <t>2020 - 19th Biennial Meeting of European Society for Immunodeficiencies and International Nursing Group for Immunodeficiencies (IPOPI)</t>
  </si>
  <si>
    <t>Prevention of Infections in PID Patients</t>
  </si>
  <si>
    <t>14-Oct-2020</t>
  </si>
  <si>
    <t>16-Oct-2020</t>
  </si>
  <si>
    <t>17-Oct-2020</t>
  </si>
  <si>
    <t>https://cslide.ctimeetingtech.com/esid20/attendee/confcal/presentation</t>
  </si>
  <si>
    <t>2016 - 117th National Congress of Italian Society of Internal Medicine</t>
  </si>
  <si>
    <t>Italian Society of Internal Medicine</t>
  </si>
  <si>
    <t>Chronic Inflammatory Diseases of the Respiratory and Intestinal Systems: The Model of Patients With Primary Defects of Immunity</t>
  </si>
  <si>
    <t>14-Oct-2016</t>
  </si>
  <si>
    <t>15-Oct-2016</t>
  </si>
  <si>
    <t>16-Oct-2016</t>
  </si>
  <si>
    <t>https://www.simi.it/p/old-congress-docs/16/SIMI2016-Programma-Definitivo.pdf</t>
  </si>
  <si>
    <t>2015 - Annual Meeting on Immune Deficiency &amp; Dysregulation</t>
  </si>
  <si>
    <t>Quality of Life in Patients with Primary Antibody Deficiencies</t>
  </si>
  <si>
    <t>9-Apr-2015</t>
  </si>
  <si>
    <t>12-Apr-2015</t>
  </si>
  <si>
    <t>Houston</t>
  </si>
  <si>
    <t>Texas</t>
  </si>
  <si>
    <t>https://cis.clinimmsoc.org/education/meetings/2015-annual-meeting/program/2015-annual-meeting</t>
  </si>
  <si>
    <t>2013 - 114th National Congress of Italian Society of Internal Medicine</t>
  </si>
  <si>
    <t>Common Variable Immunodeficiency</t>
  </si>
  <si>
    <t>26-Oct-2013</t>
  </si>
  <si>
    <t>27-Oct-2013</t>
  </si>
  <si>
    <t>28-Oct-2013</t>
  </si>
  <si>
    <t>https://microsites.aristeaonline.it/sites/simi2019/files/images/simi13-ProgrammaDefinitivo.pdf</t>
  </si>
  <si>
    <t>2011 - 112th National Congress of Italian Society of Internal Medicine</t>
  </si>
  <si>
    <t>Allergology and Clinical Immunology I</t>
  </si>
  <si>
    <t>22-Oct-2011</t>
  </si>
  <si>
    <t>25-Oct-2011</t>
  </si>
  <si>
    <t>https://www.sisc.it/upload/simi%2022-25%20ottobre%202011_ProgrammaDefinitivo-1420709849530-2692.pdf</t>
  </si>
  <si>
    <t>2024 - 21st Biennial Meeting of European Society for Immunodeficiencies and International Nursing Group for Immunodeficiencies (IPOPI)</t>
  </si>
  <si>
    <t>Discussion on the ESID Meeting Highlights by IPOPI MAP Members (ID 1386)</t>
  </si>
  <si>
    <t>16-Oct-2024</t>
  </si>
  <si>
    <t>18-Oct-2024</t>
  </si>
  <si>
    <t>Marseille</t>
  </si>
  <si>
    <t>https://cslide.ctimeetingtech.com/esid24/attendee</t>
  </si>
  <si>
    <t>2024 - Annual Meeting of Brazilian Group of Immunodeficiencies</t>
  </si>
  <si>
    <t>Brazilian Group of Immunodeficiencies (BRAGID)</t>
  </si>
  <si>
    <t>Immunoglobulin Replacement in Special Situations</t>
  </si>
  <si>
    <t>30-Aug-2024</t>
  </si>
  <si>
    <t>https://asbai.org.br/wp-content/uploads/2024/06/Programacao_BRAGID-2024.pdf</t>
  </si>
  <si>
    <t>BRAGID Opening</t>
  </si>
  <si>
    <t>2024 - XXXV Brazilian Congress of Medical Genetics</t>
  </si>
  <si>
    <t>Brazilian Society of Medical Genetics and Genomics</t>
  </si>
  <si>
    <t>Cost Effectiveness of Neonatal Screening for Primary Immunodeficiencies</t>
  </si>
  <si>
    <t>29-Aug-2024</t>
  </si>
  <si>
    <t>Cuiabá</t>
  </si>
  <si>
    <t>https://cbgm2024.com.br/programa.asp</t>
  </si>
  <si>
    <t>2023 - Annual Meeting of Latin American Society for Immunodeficiencies</t>
  </si>
  <si>
    <t>Latin American Society for Immunodeficiencies (LASID)</t>
  </si>
  <si>
    <t>Newborn screening for IEI Brazilian Experience</t>
  </si>
  <si>
    <t>18-Oct-2023</t>
  </si>
  <si>
    <t>19-Oct-2023</t>
  </si>
  <si>
    <t>21-Oct-2023</t>
  </si>
  <si>
    <t>Mexico City</t>
  </si>
  <si>
    <t>Mexico</t>
  </si>
  <si>
    <t>https://lasid.org/meeting-2023/</t>
  </si>
  <si>
    <t>Brazilian Case Reports on fSCIG in PID</t>
  </si>
  <si>
    <t>PID treatment regimens with fSCIG Brazilian Case Reports</t>
  </si>
  <si>
    <t>2023 - Inaugural Advanced Asia Pacific Society for Immunodeficiencies IEI School</t>
  </si>
  <si>
    <t>Asia Pacific Society for Immunodeficiencies (APSID)</t>
  </si>
  <si>
    <t>The Implementation of Newborn Screening for IEI in Brazil The Perspective of a Developing Country</t>
  </si>
  <si>
    <t>22-Apr-2023</t>
  </si>
  <si>
    <t>23-Apr-2023</t>
  </si>
  <si>
    <t>Hong Kong</t>
  </si>
  <si>
    <t>https://apsid2023.com/front/page/APSID_program%20book_v14_20Apr2023_online.pdf</t>
  </si>
  <si>
    <t>2022 - Annual Meeting of Clinical Immunology Society</t>
  </si>
  <si>
    <t>Implementation of Newborn Screening for IEI in Brazil</t>
  </si>
  <si>
    <t>3-Apr-2022</t>
  </si>
  <si>
    <t>Charlotte</t>
  </si>
  <si>
    <t>https://cis.clinimmsoc.org/education/meetings/am22/program/amprogram</t>
  </si>
  <si>
    <t>2021 - Annual Meeting of Latin American Society for Immunodeficiencies</t>
  </si>
  <si>
    <t>How to study and treat BCG complications in SCID patients</t>
  </si>
  <si>
    <t>13-Oct-2021</t>
  </si>
  <si>
    <t>16-Oct-2021</t>
  </si>
  <si>
    <t>https://www.sochipe.cl/subidos/congresos/docs/Programa%20LASID.pdf</t>
  </si>
  <si>
    <t>NBS in LATAM</t>
  </si>
  <si>
    <t>COVID in Latin America</t>
  </si>
  <si>
    <t>2021 - XXI Annual Congress on Latin American Society of Allergy and Immunology</t>
  </si>
  <si>
    <t>Latin American Society of Allergy and Immunology (SLaai)</t>
  </si>
  <si>
    <t>Advances in immunoglobulin replacement therapy</t>
  </si>
  <si>
    <t>24-Apr-2021</t>
  </si>
  <si>
    <t>https://slaai.blogspot.com/search/label/congreso%20slaai%202021?m=0</t>
  </si>
  <si>
    <t>2024 - 14th Latin American and Caribbean Congress of Immunology</t>
  </si>
  <si>
    <t>Latin American and Caribbean Association of Immunology (ALACI) | Argentine Society of Immunology (SAI)</t>
  </si>
  <si>
    <t>Systemic and mucosal immunity: separate roles and integration strategies</t>
  </si>
  <si>
    <t>4-Nov-2024</t>
  </si>
  <si>
    <t>8-Nov-2024</t>
  </si>
  <si>
    <t>https://alaci.org/subidas/alaci24/ALACI2024Program.pdf</t>
  </si>
  <si>
    <t>IUIS Symposium - Aging and the Immune System</t>
  </si>
  <si>
    <t>Plasma cell responses to SARS-CoV-2 vaccines</t>
  </si>
  <si>
    <t>2023 - 18th International Congress of Immunology</t>
  </si>
  <si>
    <t>International Union of Immunological Societies</t>
  </si>
  <si>
    <t>New cellular and molecular targets for vaccine development</t>
  </si>
  <si>
    <t>27-Nov-2023</t>
  </si>
  <si>
    <t>28-Nov-2023</t>
  </si>
  <si>
    <t>2-Dec-2023</t>
  </si>
  <si>
    <t>Cape Town</t>
  </si>
  <si>
    <t>South Africa</t>
  </si>
  <si>
    <t>https://fams-apps.kit-group.org/iuis2023/en-GB/pag?viewType=calendar&amp;view=vertical&amp;viewSize=L</t>
  </si>
  <si>
    <t>Vaccines beyond COVID</t>
  </si>
  <si>
    <t>1-Dec-2023</t>
  </si>
  <si>
    <t>Immunology, Medicine, and the Soul of the Integrin Machine</t>
  </si>
  <si>
    <t>Building novel diagnostic assays for immune health and correlate of protection</t>
  </si>
  <si>
    <t>Development of Vaccines against Outbreak Pathogens</t>
  </si>
  <si>
    <t>B cell responses in older people</t>
  </si>
  <si>
    <t>Keynote: Timothy A. Springer</t>
  </si>
  <si>
    <t>https://iuis2023.org/scientific-programme-committee/</t>
  </si>
  <si>
    <t>2023 - XIV National Congress of Italian Society of Immunology, Clinical Immunology and Allergology (SIICA)</t>
  </si>
  <si>
    <t>Scientific Committee Member</t>
  </si>
  <si>
    <t>22-May-2023</t>
  </si>
  <si>
    <t>May-2023</t>
  </si>
  <si>
    <t>25-May-2023</t>
  </si>
  <si>
    <t>https://siica.it/wp-content/uploads/2023/05/Programma_SIICA_2023-1.pdf</t>
  </si>
  <si>
    <t>T lymphocyte differentiation: Lessons learned from patients with inborn errors of immunity</t>
  </si>
  <si>
    <t>23-May-2023</t>
  </si>
  <si>
    <t>2022 - XIII National Congress of Italian Society of Immunology, Clinical Immunology and Allergology (SIICA)</t>
  </si>
  <si>
    <t>23-May-2022</t>
  </si>
  <si>
    <t>26-May-2022</t>
  </si>
  <si>
    <t>Naples</t>
  </si>
  <si>
    <t>https://siica.it/wp-content/uploads/2022/01/siica2022-prog-0523-1.pdf</t>
  </si>
  <si>
    <t>Breaking News in Adaptive Immunity</t>
  </si>
  <si>
    <t>Industry Symposium Modern</t>
  </si>
  <si>
    <t>25-May-2022</t>
  </si>
  <si>
    <t>Characterizing innate and adaptive immune responses to SarsCov2 in pregnant women and neonates</t>
  </si>
  <si>
    <t>2024 - Bradykinin Symposium</t>
  </si>
  <si>
    <t>Remember Management GmbH</t>
  </si>
  <si>
    <t>6-Sep-2024</t>
  </si>
  <si>
    <t>Berlin</t>
  </si>
  <si>
    <t>Germany</t>
  </si>
  <si>
    <t>https://bradykinin-symposium.de/organisation/</t>
  </si>
  <si>
    <t>News from the world of angioedema</t>
  </si>
  <si>
    <t>Complement deficiencies</t>
  </si>
  <si>
    <t>2024 - XLVII Annual Congress Argentine Association of Allergy and Clinical Immunology</t>
  </si>
  <si>
    <t>Argentine Association of Allergy and Clinical Immunology (AAAeIC)</t>
  </si>
  <si>
    <t>Is a life without attacks possible in HAE Disease control and improved quality of life with C1 esterase inhibitor SC C1INH SC</t>
  </si>
  <si>
    <t>8-Aug-2024</t>
  </si>
  <si>
    <t>10-Aug-2024</t>
  </si>
  <si>
    <t>https://congresoanualaaaeic.com.ar/media/programa2024.pdf</t>
  </si>
  <si>
    <t>2024 - HAE International Regional Conference Americas</t>
  </si>
  <si>
    <t>HAE International (HAEi)</t>
  </si>
  <si>
    <t>Efficacy and Safety of the Oral Bradykinin B2 Receptor Antagonist Deucrictibant Immediate-Release Capsule in Treatment of Hereditary Angioedema Attacks: RAPIDe-3 Phase 3 Trial Design</t>
  </si>
  <si>
    <t>15-Mar-2024</t>
  </si>
  <si>
    <t>17-Mar-2024</t>
  </si>
  <si>
    <t>Panama City</t>
  </si>
  <si>
    <t>Panama</t>
  </si>
  <si>
    <t>https://ir.pharvaris.com/events/event-details/2024-hae-international-haei-regional-conference-americas</t>
  </si>
  <si>
    <t>Practical considerations in HAE management</t>
  </si>
  <si>
    <t>Registry Committee Member</t>
  </si>
  <si>
    <t>Navigating the HAE Maze</t>
  </si>
  <si>
    <t>New insights in complement deficiencies</t>
  </si>
  <si>
    <t>Aerobiology Symposium</t>
  </si>
  <si>
    <t>2018 - HAE Global Conference</t>
  </si>
  <si>
    <t>17-May-2018</t>
  </si>
  <si>
    <t>May-2018</t>
  </si>
  <si>
    <t>20-May-2018</t>
  </si>
  <si>
    <t>Vienna</t>
  </si>
  <si>
    <t>Austria</t>
  </si>
  <si>
    <t>https://haei.org/resources/advocacy/hae-global-conference/</t>
  </si>
  <si>
    <t>2016 - HAE Global Conference</t>
  </si>
  <si>
    <t>19-May-2016</t>
  </si>
  <si>
    <t>21-May-2016</t>
  </si>
  <si>
    <t>Madrid</t>
  </si>
  <si>
    <t>2012 - HAE Global Conference</t>
  </si>
  <si>
    <t>17-May-2012</t>
  </si>
  <si>
    <t>20-May-2012</t>
  </si>
  <si>
    <t>Copenhagen</t>
  </si>
  <si>
    <t>Denmark</t>
  </si>
  <si>
    <t>HAE diagnosis in the world, how can we improve timely recognition of HAE</t>
  </si>
  <si>
    <t>19-May-2012</t>
  </si>
  <si>
    <t>https://findresearcher.sdu.dk/ws/portalfiles/portal/61954591/Final_Program_Web.pdf</t>
  </si>
  <si>
    <t>The minimum treatment to have patients with HAE surviving. Can we pay for that and reach patients?</t>
  </si>
  <si>
    <t>Hyqvia: Use in inborn errors of immunity &amp; RWE</t>
  </si>
  <si>
    <t>7-Nov-2024</t>
  </si>
  <si>
    <t>Subcutaneous immunoglobulin therapy</t>
  </si>
  <si>
    <t>Efficacy and safety of fSCIG in PID and SID in Argentina clinical practice</t>
  </si>
  <si>
    <t>2022 - LXX Annual Meeting of Argentine Society of Immunology</t>
  </si>
  <si>
    <t>Argentine Society of Immunology (SAI)</t>
  </si>
  <si>
    <t>Clinic Immunology: Primary Pediatric Immunodeficiencies</t>
  </si>
  <si>
    <t>16-Nov-2022</t>
  </si>
  <si>
    <t>19-Nov-2022</t>
  </si>
  <si>
    <t>https://inmunologia.org.ar/reunion-conjunta-anual-2022/</t>
  </si>
  <si>
    <t>2022 - 13th Latin American and Caribbean Congress of Immunology</t>
  </si>
  <si>
    <t>Latin American and Caribbean Association of Immunology (ALACI)</t>
  </si>
  <si>
    <t>A global view of dysregulatory deficiencies</t>
  </si>
  <si>
    <t>6-Jun-2022</t>
  </si>
  <si>
    <t>8-Jun-2022</t>
  </si>
  <si>
    <t>10-Jun-2022</t>
  </si>
  <si>
    <t>Matanzas</t>
  </si>
  <si>
    <t>Cuba</t>
  </si>
  <si>
    <t>https://www.alaci.org/en/13th-latin-american-and-caribbean-congress-of-immunology-alaci-2022/</t>
  </si>
  <si>
    <t>2022 - 2nd Argentine Congress of Allergy and Immunology in Pediatrics</t>
  </si>
  <si>
    <t>16-May-2022</t>
  </si>
  <si>
    <t>20-May-2022</t>
  </si>
  <si>
    <t>https://www.sap3.org.ar/i2/SAP_Programa_Cientifico.php</t>
  </si>
  <si>
    <t>SARS-CoV-2 Infection and Inborn Errors of Immunity</t>
  </si>
  <si>
    <t>18-May-2022</t>
  </si>
  <si>
    <t>Clinical presentation of patients with inborn errors of immunity and SARS-CoV-2 infection</t>
  </si>
  <si>
    <t>Panelist</t>
  </si>
  <si>
    <t>Autoinflammatory Syndromes, a current challenge for pediatricians</t>
  </si>
  <si>
    <t>Gammaglobulin use and Future in Latinamerica</t>
  </si>
  <si>
    <t>COVID 19 in patients with Primary Immunodeficiency.</t>
  </si>
  <si>
    <t>2021 - 42nd Congress of Spanish Society of Immunology</t>
  </si>
  <si>
    <t>Spanish Society of Immunology (SEI)</t>
  </si>
  <si>
    <t>Taller AEDIP JMF Pacientes</t>
  </si>
  <si>
    <t>24-Mar-2021</t>
  </si>
  <si>
    <t>26-Mar-2021</t>
  </si>
  <si>
    <t>https://www.inmunologia.org/images/site/sei-2021_program-final.pdf</t>
  </si>
  <si>
    <t>2019 - 1st Argentine Congress of Allergy and Immunology in Pediatrics</t>
  </si>
  <si>
    <t>Are PIDs orphan diseases?</t>
  </si>
  <si>
    <t>22-May-2019</t>
  </si>
  <si>
    <t>23-May-2019</t>
  </si>
  <si>
    <t>24-May-2019</t>
  </si>
  <si>
    <t>https://www.sap.org.ar/uploads/archivos/general/files_programa-alergia-inmuno_1551996983.pdf</t>
  </si>
  <si>
    <t>Diagnostic tools in PID</t>
  </si>
  <si>
    <t>2012 - 15th Biennial Meeting European Society for Immunodeficiency</t>
  </si>
  <si>
    <t>European Society for Immunodeficiency</t>
  </si>
  <si>
    <t>Laboratory Findings in Three Patients With Gain-of-Function Mutation in Stat 1</t>
  </si>
  <si>
    <t>3-Oct-2012</t>
  </si>
  <si>
    <t>Oct-2012</t>
  </si>
  <si>
    <t>6-Oct-2012</t>
  </si>
  <si>
    <t>Florence</t>
  </si>
  <si>
    <t>https://www.researchgate.net/publication/298123273_LABORATORY_FINDINGS_IN_THREE_PATIENTS_WITH_GAIN-OF-FUNCTION_MUTATION_IN_STAT_1</t>
  </si>
  <si>
    <t>Table 2 - Genetics of Inborn Errors of Immunity</t>
  </si>
  <si>
    <t>Clinical case</t>
  </si>
  <si>
    <t>2023 - 6th International Primary Immunodeficiencies Congress (IPIC) of International Patient Organisation for Primary Immunodeficiencies (IPOPI)</t>
  </si>
  <si>
    <t>International Patient Organisation for Primary Immunodeficiencies (IPOPI)</t>
  </si>
  <si>
    <t>LASID lecture</t>
  </si>
  <si>
    <t>8-Nov-2023</t>
  </si>
  <si>
    <t>9-Nov-2023</t>
  </si>
  <si>
    <t>10-Nov-2023</t>
  </si>
  <si>
    <t>Rotterdam</t>
  </si>
  <si>
    <t>https://ipic2023.com/scientific-programme/</t>
  </si>
  <si>
    <t>Organizing Committee</t>
  </si>
  <si>
    <t>https://ipic2023.com/oc-and-sc-committees/</t>
  </si>
  <si>
    <t>LASID and Change in Leadership</t>
  </si>
  <si>
    <t>Joint session Physician Forum</t>
  </si>
  <si>
    <t>Inaugural Ceremony</t>
  </si>
  <si>
    <t>Working Party 03 Juniors Expect the Unexpected ID 21</t>
  </si>
  <si>
    <t>Opportunities and challenges in LMIC</t>
  </si>
  <si>
    <t>2022 - 5th International Primary Immunodeficiencies Congress (IPIC) of International Patient Organisation for Primary Immunodeficiencies (IPOPI)</t>
  </si>
  <si>
    <t>Regional Diagnosis and Clinical Challenges Session</t>
  </si>
  <si>
    <t>27-Apr-2022</t>
  </si>
  <si>
    <t>28-Apr-2022</t>
  </si>
  <si>
    <t>29-Apr-2022</t>
  </si>
  <si>
    <t>Vilamoura</t>
  </si>
  <si>
    <t>Portugal</t>
  </si>
  <si>
    <t>https://ipopi.org/wp-content/uploads/2024/06/IPIC5_congress_report_long_WEB.pdf</t>
  </si>
  <si>
    <t>Old and new Foes in PIDD</t>
  </si>
  <si>
    <t>2025 - Annual Congress of European Academy of Allergy and Clinical Immunology</t>
  </si>
  <si>
    <t>SY18 - Th2 immune responses and clinical outcomes</t>
  </si>
  <si>
    <t>13-Jun-2025</t>
  </si>
  <si>
    <t>14-Jun-2025</t>
  </si>
  <si>
    <t>16-Jun-2025</t>
  </si>
  <si>
    <t>Glasgow</t>
  </si>
  <si>
    <t>https://eaaci.org/agenda/eaaci-congress-2025/?filters=1</t>
  </si>
  <si>
    <t>Inborn errors of immunity with lymphoproliferative disorders</t>
  </si>
  <si>
    <t>2025 - 4th National Conference on Sarcoidosis Diagnosis And Treatment</t>
  </si>
  <si>
    <t>Friends Against Sarcoidosis Italy Onlus</t>
  </si>
  <si>
    <t>Neurosarcoidosis therapy and follow-up</t>
  </si>
  <si>
    <t>7-Apr-2025</t>
  </si>
  <si>
    <t>8-Apr-2025</t>
  </si>
  <si>
    <t>Bari</t>
  </si>
  <si>
    <t>https://ern-lung.eu/wp-content/uploads/2025/01/PROGRAM-FOURTH-NATIONAL-CONFERENCE-ON-SARCOIDOSIS-Bari-April-7-8-2025.pdf</t>
  </si>
  <si>
    <t>Secondary immunodeficiencies when to treat them</t>
  </si>
  <si>
    <t>The broad spectrum of lung diseases and noninfectious comorbidities in primary antibody deficiencies</t>
  </si>
  <si>
    <t>https://eaaci.org/agenda/eaaci-congress-2024/</t>
  </si>
  <si>
    <t>2024 - 3rd National Conference on Sarcoidosis Diagnosis And Treatment</t>
  </si>
  <si>
    <t>The state of ongoing research</t>
  </si>
  <si>
    <t>19-Apr-2024</t>
  </si>
  <si>
    <t>20-Apr-2024</t>
  </si>
  <si>
    <t>https://www.sarkoidose-selbsthilfe.eu/imgs/PROGRAM%20THIRD%20NATIONAL%20CONFERENCE%20ON%20SARCOIDOSIS%20-%20Padova,%20April%2019-20-compressed.pdf</t>
  </si>
  <si>
    <t>Fourth Session: Basic Research in Sarcoidosis</t>
  </si>
  <si>
    <t>2023 - Annual Congress of European Academy of Allergy and Clinical Immunology</t>
  </si>
  <si>
    <t>Use of biologicals in Inborn errors of immunity</t>
  </si>
  <si>
    <t>9-Jun-2023</t>
  </si>
  <si>
    <t>10-Jun-2023</t>
  </si>
  <si>
    <t>11-Jun-2023</t>
  </si>
  <si>
    <t>Hamburg</t>
  </si>
  <si>
    <t>https://eaaci2023.process.y-congress.com/ScientificProcess/Data/67/386/print/EAACI%202023-en.pdf</t>
  </si>
  <si>
    <t>2023 - 2nd National Conference on Sarcoidosis Diagnosis And Treatment</t>
  </si>
  <si>
    <t>Session 2: Sarcoidosis Multidisciplinary Approach</t>
  </si>
  <si>
    <t>26-May-2023</t>
  </si>
  <si>
    <t>27-May-2023</t>
  </si>
  <si>
    <t>Siena</t>
  </si>
  <si>
    <t>https://www.sarcoidosi.org/wp-content/uploads/2023/05/SECOND-NATIONAL-CONGRESS-ON-SARCOIDOSIS-2023-DEF.pdf</t>
  </si>
  <si>
    <t>The lung in immunodeficiencies</t>
  </si>
  <si>
    <t>17-Oct-2022</t>
  </si>
  <si>
    <t>2022 - 1st National Conference on Sarcoidosis Diagnosis And Treatment</t>
  </si>
  <si>
    <t>Innovation beyond the guidelines: new tools and strategies</t>
  </si>
  <si>
    <t>https://www.sarcoidosi.org/wp-content/uploads/2022/04/FIRST-NATIONAL-CONFERENCE-ON-SARCOIDOSIS-APRIL-30-MAY-1-PROGRAM.pdf</t>
  </si>
  <si>
    <t>COURSE - Diagnostics in clinical immunology - Part Immunodeficiency</t>
  </si>
  <si>
    <t>The heterogeneity of respiratory pathology in primary immunodeficiencies</t>
  </si>
  <si>
    <t>2025 - Xth Conference on USP Clinical Immunology and Allergy</t>
  </si>
  <si>
    <t>4.Events</t>
  </si>
  <si>
    <t>Diagnosis of IEI: From Clinical Suspicion to Molecular Confirmation</t>
  </si>
  <si>
    <t>2-Apr-2025</t>
  </si>
  <si>
    <t>4-Apr-2025</t>
  </si>
  <si>
    <t>5-Apr-2025</t>
  </si>
  <si>
    <t>https://app.4.events/palestrante-ekaterini-simes-goudouris-1754-c14251</t>
  </si>
  <si>
    <t>Module 6 Inborn Errors of Immunity (IIE): what the specialist should know</t>
  </si>
  <si>
    <t>2024 - Annual Congress on World Allergy Organization</t>
  </si>
  <si>
    <t>World Allergy Organization | Portuguese Society of Allergy and Clinical Immunology</t>
  </si>
  <si>
    <t>BCG and newborn screening for inborn errors of immunity</t>
  </si>
  <si>
    <t>27-Sep-2024</t>
  </si>
  <si>
    <t>29-Sep-2024</t>
  </si>
  <si>
    <t>Lisbon</t>
  </si>
  <si>
    <t>https://wac.worldallergy.net/media/WAC-2024-Program-Overview.pdf</t>
  </si>
  <si>
    <t>Immune dysregulation in inborn errors of immunity</t>
  </si>
  <si>
    <t>Monogenic diseases with CVID phenotype</t>
  </si>
  <si>
    <t>2024 - National Congress on Asthma and Respiratory Allergy of Brazilian Association of Allergy and Immunology</t>
  </si>
  <si>
    <t>Brazilian Society of Allergy and Immunology (ASBAI)</t>
  </si>
  <si>
    <t>2-Aug-2024</t>
  </si>
  <si>
    <t>3-Aug-2024</t>
  </si>
  <si>
    <t>https://conasmar2024.com.br/programa/CONASMAR2024_Programa_Oficial_v08.pdf</t>
  </si>
  <si>
    <t>Transitioning Care and Registry</t>
  </si>
  <si>
    <t>Transitioning Care Registry and Best Abstracts</t>
  </si>
  <si>
    <t>2025 - 7th International Primary Immunodeficiencies Congress</t>
  </si>
  <si>
    <t>5-Nov-2025</t>
  </si>
  <si>
    <t>Nov-2025</t>
  </si>
  <si>
    <t>7-Nov-2025</t>
  </si>
  <si>
    <t>Prague</t>
  </si>
  <si>
    <t>https://ipic2025.com/wp-content/uploads/2024/07/IPIC2025_FundraisingProposal_Website.pdf</t>
  </si>
  <si>
    <t>Main Symposium 38</t>
  </si>
  <si>
    <t>LASID Senior: Latin America: Contrasts in Diagnosis, Treatment, and Regional Challenges in IEI (ID 59)</t>
  </si>
  <si>
    <t>17-Oct-2024</t>
  </si>
  <si>
    <t>Joint Session with LASID</t>
  </si>
  <si>
    <t>2023 - XII International Congress of Argentine Society of Pediatric Infectology</t>
  </si>
  <si>
    <t>Argentine Society of Pediatric Infectology</t>
  </si>
  <si>
    <t>When to suspect primary immunodeficiency?</t>
  </si>
  <si>
    <t>13-Apr-2023</t>
  </si>
  <si>
    <t>14-Apr-2023</t>
  </si>
  <si>
    <t>https://sadip.org.ar/congreso/2023/programa.html</t>
  </si>
  <si>
    <t>Presidential Cape Ceremony I Liliana Bezrodnik and Gesmar Segundo</t>
  </si>
  <si>
    <t>COVID and Emerging diseases and IEI</t>
  </si>
  <si>
    <t>Deficiencies and Autoimmunity</t>
  </si>
  <si>
    <t>Keynote Lecture 15</t>
  </si>
  <si>
    <t>What is the importance and urgency of having a vaccine against dengue</t>
  </si>
  <si>
    <t>Intestinal microbiota in patients with allergic sensitization</t>
  </si>
  <si>
    <t>9-Aug-2024</t>
  </si>
  <si>
    <t>Translational Medicine</t>
  </si>
  <si>
    <t>2022 - Annual Meeting of Federation of Clinical Immunology Societies</t>
  </si>
  <si>
    <t>Federation of Clinical Immunology Societies</t>
  </si>
  <si>
    <t>Latin American Immunology Symposium</t>
  </si>
  <si>
    <t>Session Co-Chair</t>
  </si>
  <si>
    <t>21-Jun-2022</t>
  </si>
  <si>
    <t>https://cdn.ymaws.com/focisnet.site-ym.com/resource/resmgr/files/focis_2022/focis2022_program_reduced_fo.pdf</t>
  </si>
  <si>
    <t>Development of a Nanoparticle-based Vaccine for COVID-19</t>
  </si>
  <si>
    <t>Innate Immunity</t>
  </si>
  <si>
    <t>22-Jun-2022</t>
  </si>
  <si>
    <t>Novel insights on the production of IgE in the gut in allergy patients</t>
  </si>
  <si>
    <t>9-Jun-2022</t>
  </si>
  <si>
    <t>Cellular immune response after COVID-19 vaccination in patients with inborn errors of immunity</t>
  </si>
  <si>
    <t>Mucosal Immunity in allergic disease and infectious suceptibility</t>
  </si>
  <si>
    <t>2021 - Annual Meeting of Federation of Clinical Immunology Societies</t>
  </si>
  <si>
    <t>Human Microbiome</t>
  </si>
  <si>
    <t>8-Jun-2021</t>
  </si>
  <si>
    <t>11-Jun-2021</t>
  </si>
  <si>
    <t>https://cdn.ymaws.com/focisnet.site-ym.com/resource/resmgr/focis_2021_final_program.pdf</t>
  </si>
  <si>
    <t>2020 - LXVIII Annual Meeting of Argentine Society of Immunology</t>
  </si>
  <si>
    <t>Simposio SAI 1</t>
  </si>
  <si>
    <t>10-Nov-2020</t>
  </si>
  <si>
    <t>13-Nov-2020</t>
  </si>
  <si>
    <t>https://inmunologia.org.ar/documentos/pdf/Programa_SAIC_SAI_SAFIS_%202020.pdf</t>
  </si>
  <si>
    <t>Immunological mechanisms related to food allergies</t>
  </si>
  <si>
    <t>https://alaci.org/alaci24-committee/</t>
  </si>
  <si>
    <t>Keynote lecture 11</t>
  </si>
  <si>
    <t>6-Nov-2024</t>
  </si>
  <si>
    <t>2023 - 18th International Congress of Immunology of International Union of Immunological Societies</t>
  </si>
  <si>
    <t>Symposium organised by the Association of Latin America and Caribbean Societies for Immunology (ALACI)</t>
  </si>
  <si>
    <t>29-Dec-2023</t>
  </si>
  <si>
    <t>2023 - XLVII Congress of Brazilian Society of Immunology</t>
  </si>
  <si>
    <t>Brazilian Society of Immunology</t>
  </si>
  <si>
    <t>2-Oct-2023</t>
  </si>
  <si>
    <t>6-Oct-2023</t>
  </si>
  <si>
    <t>Ouro Preto</t>
  </si>
  <si>
    <t>https://immuno2023.sbi.org.br/#</t>
  </si>
  <si>
    <t>2022 - XLVI Congress of Brazilian Society of Immunology and XIII ESCI - Extra Section of Clinical Immunology</t>
  </si>
  <si>
    <t>Cell Host &amp; Microbe</t>
  </si>
  <si>
    <t>20-Sep-2022</t>
  </si>
  <si>
    <t>21-Sep-2022</t>
  </si>
  <si>
    <t>24-Sep-2022</t>
  </si>
  <si>
    <t>https://congressos.sbi.org.br/immuno2022/storage/programa-final-220923.pdf</t>
  </si>
  <si>
    <t>The curious case of gamma-delta T-cells in Chagas disease cardiomyopathy</t>
  </si>
  <si>
    <t>22-Sep-2022</t>
  </si>
  <si>
    <t>Double/negative T/cells as potential targets for immunotherapy in human Chagas cardiomyopathy</t>
  </si>
  <si>
    <t>0510 - IPOPI Programme: Session 03: Newborn Screening and Diagnosis in the Context of the Genomic Revolution</t>
  </si>
  <si>
    <t>1330 - IPOPI Programme: Session 13: Meet IPOPI Medical Advisory Panel (MAP) and NEX (Network of Experts)- ESID Highlights</t>
  </si>
  <si>
    <t>2024 - 4th Virtual Congress for Patients with Primary Immunodeficiencies</t>
  </si>
  <si>
    <t>Association For Aid For Patients With Primary Immunodeficiency</t>
  </si>
  <si>
    <t>Guaranteeing access to health care in modern times</t>
  </si>
  <si>
    <t>5-Jun-2024</t>
  </si>
  <si>
    <t>https://www.congresoidp.com.ar/</t>
  </si>
  <si>
    <t>Session 8: Clinical Life Odyssey of Pids</t>
  </si>
  <si>
    <t>https://ipic2025.com/wp-content/uploads/2024/07/IPIC2023_congress_report_FINAL.pdf</t>
  </si>
  <si>
    <t>Addressing Challenges in LATAM</t>
  </si>
  <si>
    <t>IPOPI Session 05: Sponsored Symposium - Supported with an educational grant by industry</t>
  </si>
  <si>
    <t>Session 3: The Usual Suspects (When Nothing Is What It Seems You Have To Look Beyond…)</t>
  </si>
  <si>
    <t>Secondary immunodeficiencies</t>
  </si>
  <si>
    <t>5-Nov-2024</t>
  </si>
  <si>
    <t>LASID Registry. Tales and collaborations</t>
  </si>
  <si>
    <t>NEW Inborn Errors of Immunity due to Relopathies, case report</t>
  </si>
  <si>
    <t>LASID Senior: LASID Registry</t>
  </si>
  <si>
    <t>Report on Inborn Errors of immunity in Latin America for LASID registry</t>
  </si>
  <si>
    <t>7-Jun-2022</t>
  </si>
  <si>
    <t>https://sap.org.ar/congresos/1012/2-congreso-argentino-de-alergia-e-inmunologia-en-pediatria.html</t>
  </si>
  <si>
    <t>Clinical case: Relopathies, about a case</t>
  </si>
  <si>
    <t>Autoinflammatory Disorders</t>
  </si>
  <si>
    <t>Lasid Registry</t>
  </si>
  <si>
    <t>Deficiencias e Inflamació</t>
  </si>
  <si>
    <t>2024 - Annual Scientific Meeting of Canadian Society of Allergy and Clinical Immunology</t>
  </si>
  <si>
    <t>Canadian Society of Allergy and Clinical Immunology</t>
  </si>
  <si>
    <t>NonMendelian Mechanisms of IEI</t>
  </si>
  <si>
    <t>9-Nov-2024</t>
  </si>
  <si>
    <t>Banff</t>
  </si>
  <si>
    <t>Alberta</t>
  </si>
  <si>
    <t>https://site.pheedloop.com/event/ASM2024/schedule</t>
  </si>
  <si>
    <t>2023 - 5th Annual Scientific Symposium of McGill Interdisciplinary Initiative in Infection and Immunity</t>
  </si>
  <si>
    <t>McGill Interdisciplinary Initiative in Infection and Immunity</t>
  </si>
  <si>
    <t>13-Nov-2023</t>
  </si>
  <si>
    <t>https://event.fourwaves.com/mi4symposium2023/pages</t>
  </si>
  <si>
    <t>2014 - Annual Meeting of Primary Immune Deficiency Diseases North American Conference</t>
  </si>
  <si>
    <t>Recurrent Spontaneous Central Nervous System Candidiasis: What to Do When the Cards Are Stacked Against You?</t>
  </si>
  <si>
    <t>10-Apr-2014</t>
  </si>
  <si>
    <t>11-Apr-2014</t>
  </si>
  <si>
    <t>13-Apr-2014</t>
  </si>
  <si>
    <t>Baltimore</t>
  </si>
  <si>
    <t>https://cis.clinimmsoc.org/education/meetings/past-meetings/2014-annual-meeting/program/annual-meeting-agenda</t>
  </si>
  <si>
    <t>2024 - World Allergy Congress</t>
  </si>
  <si>
    <t>Drug desensitization</t>
  </si>
  <si>
    <t>Etiopathogenic mechanisms and classification of HAE</t>
  </si>
  <si>
    <t>28-Sep-2024</t>
  </si>
  <si>
    <t>Mast cell disorders</t>
  </si>
  <si>
    <t>Assessment of response to immunobiologicals when to stop</t>
  </si>
  <si>
    <t>2023 - World Allergy Annual Congress</t>
  </si>
  <si>
    <t>World Allergy Organization | Allergy, Asthma and Immunology Association of Thailand (AAIAT)</t>
  </si>
  <si>
    <t>Adopting HAE Guideline to Patients Care</t>
  </si>
  <si>
    <t>Dec-2023</t>
  </si>
  <si>
    <t>3-Dec-2023</t>
  </si>
  <si>
    <t>Bangkok</t>
  </si>
  <si>
    <t>Thailand</t>
  </si>
  <si>
    <t>https://www.wac2023bangkok.com/program/fullprogram</t>
  </si>
  <si>
    <t>Druginduced anaphylaxis the underlying mechanism</t>
  </si>
  <si>
    <t>2025 - Cyber HPC Symposium</t>
  </si>
  <si>
    <t>Master Your Field, Elevate Beyond: The Vision of the Graduate School of Medicine</t>
  </si>
  <si>
    <t>7-Mar-2025</t>
  </si>
  <si>
    <t>https://www.hpc.cmc.osaka-u.ac.jp/en/lec_ws/cyberhpcsympo-11th/</t>
  </si>
  <si>
    <t>2024 - 53rd Annual Meeting of Japanese Society for Immunology</t>
  </si>
  <si>
    <t>Japanese Society for Immunology</t>
  </si>
  <si>
    <t>Technical Seminar 04</t>
  </si>
  <si>
    <t>3-Dec-2024</t>
  </si>
  <si>
    <t>Nagasaki</t>
  </si>
  <si>
    <t>https://www2.aeplan.co.jp/jsi2024/images/common/program241112.pdf</t>
  </si>
  <si>
    <t>2024 - 52nd Annual Meeting of Japanese Society for Immunology</t>
  </si>
  <si>
    <t>Decoding type I Interferon signals in Systemic Lupus Erythematosus</t>
  </si>
  <si>
    <t>17-Jan-2024</t>
  </si>
  <si>
    <t>18-Jan-2024</t>
  </si>
  <si>
    <t>19-Jan-2024</t>
  </si>
  <si>
    <t>Chiba</t>
  </si>
  <si>
    <t>https://www2.aeplan.co.jp/jsi2023/wp-content/uploads/2023/12/program_final_20231227.pdf</t>
  </si>
  <si>
    <t>Axon guidance molecules coordinate neural–metabolic–inflammatory outputs from the brain</t>
  </si>
  <si>
    <t>2022 - 51st Annual Meeting of Japanese Society for Immunology</t>
  </si>
  <si>
    <t>7-Dec-2022</t>
  </si>
  <si>
    <t>9-Dec-2022</t>
  </si>
  <si>
    <t>Kumamoto</t>
  </si>
  <si>
    <t>https://www2.aeplan.co.jp/jsi2022/wp-content/uploads/2022/12/Program.pdf</t>
  </si>
  <si>
    <t>Recent advances in clinical application of cytokine/JAK research: KAI-JSI Joint Session</t>
  </si>
  <si>
    <t>2021 - 50th Annual Meeting of Japanese Society for Immunology</t>
  </si>
  <si>
    <t>The role of endoribonuclease Regnase-1 in inflammation, immunity, and metabolism</t>
  </si>
  <si>
    <t>8-Dec-2021</t>
  </si>
  <si>
    <t>10-Dec-2021</t>
  </si>
  <si>
    <t>https://www2.aeplan.co.jp/jsi2021/images/common/program_of_the_japanese_society_for_immunology_jsi_vol50.pdf</t>
  </si>
  <si>
    <t>Recent Advances in Clinical Application of Cytokine Research</t>
  </si>
  <si>
    <t>2026 - 22nd Biennial Meeting of European Society for Immunodeficiencies and International Nursing Group for Immunodeficiencies (IPOPI)</t>
  </si>
  <si>
    <t>14-Oct-2026</t>
  </si>
  <si>
    <t>Oct-2026</t>
  </si>
  <si>
    <t>16-Oct-2026</t>
  </si>
  <si>
    <t>Maastricht</t>
  </si>
  <si>
    <t>https://esid.org/22nd-biennial-meeting-2026-maastricht-the-netherlands/</t>
  </si>
  <si>
    <t>2025 - 2nd Annual Meeting of Artificial Intelligence and Primary Immunodeficiency</t>
  </si>
  <si>
    <t>Epidemiology &amp; Health Disparities</t>
  </si>
  <si>
    <t>19-Mar-2025</t>
  </si>
  <si>
    <t>20-Mar-2025</t>
  </si>
  <si>
    <t>22-Mar-2025</t>
  </si>
  <si>
    <t>New York</t>
  </si>
  <si>
    <t>https://aiml4pi.org/meeting/agenda-2025/</t>
  </si>
  <si>
    <t>2024 - Triple I Scientific Conference</t>
  </si>
  <si>
    <t>Immunology session</t>
  </si>
  <si>
    <t>13-Nov-2024</t>
  </si>
  <si>
    <t>https://www.uu.nl/en/research/triple-i-scientific-conference/programme</t>
  </si>
  <si>
    <t>Early Detection of Primary Antibody Deficiencies in Primary Care with Screening Algorithms ID 1483</t>
  </si>
  <si>
    <t>From Immunoglobulin Strategies to Digital Health Technologies: Evaluating Opportunities to Optimise Patient-Integrated Care of PID</t>
  </si>
  <si>
    <t>Guess What?! Diagnosing PID</t>
  </si>
  <si>
    <t>Panel Discussion: Ethical, Medical and Regulatory Considerations in Integrating AI into the Clinical Workflow</t>
  </si>
  <si>
    <t>Ask the Faculty and Take-Home Messages</t>
  </si>
  <si>
    <t>2024 - 22nd European Society of Clinical Microbiology and Infectious Diseases Summer School</t>
  </si>
  <si>
    <t>European Society of Clinical Microbiology and Infectious Diseases</t>
  </si>
  <si>
    <t>The differential diagnosis of sepsis: SIRS in auto-immune disorders. When to suspect them and how to diagnose them</t>
  </si>
  <si>
    <t>29-Jun-2024</t>
  </si>
  <si>
    <t>5-Jul-2024</t>
  </si>
  <si>
    <t>6-Jul-2024</t>
  </si>
  <si>
    <t>https://static.emedevents.com/uploads/conferences/session_brochure/d61ddceaf6c7e9f263f2876a0ba9ffb2.pdf</t>
  </si>
  <si>
    <t>2024 - WID Expert Meeting</t>
  </si>
  <si>
    <t>College of Medical Immunologist</t>
  </si>
  <si>
    <t>Gastro-intestinal and hepatic diseases in CVID</t>
  </si>
  <si>
    <t>6-Jun-2024</t>
  </si>
  <si>
    <t>7-Jun-2024</t>
  </si>
  <si>
    <t>IJmuiden</t>
  </si>
  <si>
    <t>https://medischeimmunologie.nl/wp-content/uploads/2024/06/Program-WID-expert-meeting-June-6-7-2024.pdf</t>
  </si>
  <si>
    <t>IEI in Belgium</t>
  </si>
  <si>
    <t>2023 - 6th Annual Scientific Meeting of Strategic Program Infection and Immunity</t>
  </si>
  <si>
    <t>Unmet clinical need in primary immunodeficiency and complex chronic immunologic disease</t>
  </si>
  <si>
    <t>11-Sep-2023</t>
  </si>
  <si>
    <t>https://www.umcutrecht.nl/en/over-ons/nieuws/details/sep-11-i-i-annual-scientific-meeting-2023</t>
  </si>
  <si>
    <t>Parallel Session 01: Immune Dysregulation in CVID</t>
  </si>
  <si>
    <t>Gut Microbiome and Immune Dysregulation in CVID</t>
  </si>
  <si>
    <t>2021 - XIIth Annual Meeting of Swedish Association for Physicians Interested in Immunodeficiency Diseases</t>
  </si>
  <si>
    <t>Swedish Association for Physicians Interested in Immunodeficiency Diseases</t>
  </si>
  <si>
    <t>The GI tract in PID</t>
  </si>
  <si>
    <t>10-Nov-2021</t>
  </si>
  <si>
    <t>11-Nov-2021</t>
  </si>
  <si>
    <t>12-Nov-2021</t>
  </si>
  <si>
    <t>Båstad</t>
  </si>
  <si>
    <t>https://media.slipi.nu/2021/10/SLIPI-2021-final.pdf</t>
  </si>
  <si>
    <t>2020 - Annual Family Conference on Systemic JIA Foundation</t>
  </si>
  <si>
    <t>Systemic JIA Foundation</t>
  </si>
  <si>
    <t>Panel: Bridging the Gap Between SJIA &amp; Still's - Is It Time to View Them Together?</t>
  </si>
  <si>
    <t>2-Dec-2020</t>
  </si>
  <si>
    <t>3-Dec-2020</t>
  </si>
  <si>
    <t>4-Dec-2020</t>
  </si>
  <si>
    <t>https://www.systemicjia.org/wp-content/uploads/2020/11/SJIA_Conf_Schedule_V2.pdf</t>
  </si>
  <si>
    <t>Keynote lecture 18</t>
  </si>
  <si>
    <t>IFNy causes mitochondrial dysfunction and oxidative stress in myositis</t>
  </si>
  <si>
    <t>2024 - 2nd Symposium of Federation of Clinical Immunology Societies</t>
  </si>
  <si>
    <t>Targeted Therapies in Immune-Mediated Necrotizing Myopathies</t>
  </si>
  <si>
    <t>https://irib.univ-rouen.fr/?info=forms&amp;id=26</t>
  </si>
  <si>
    <t>2024 - Annual Meeting of Federation of Clinical Immunology Societies</t>
  </si>
  <si>
    <t>Autoimmunity and Transplantation</t>
  </si>
  <si>
    <t>18-Jun-2024</t>
  </si>
  <si>
    <t>19-Jun-2024</t>
  </si>
  <si>
    <t>21-Jun-2024</t>
  </si>
  <si>
    <t>https://www.focisnet.org/wp-content/uploads/FOCIS2024_Program_FINAL.pdf</t>
  </si>
  <si>
    <t>Round Table Discussion: The future of immunology education in LMIC</t>
  </si>
  <si>
    <t>2023 - Annual Meeting of Federation of Clinical Immunology Societies</t>
  </si>
  <si>
    <t>The Expanding Field of Inborn Errors of Immunity</t>
  </si>
  <si>
    <t>23-Jun-2023</t>
  </si>
  <si>
    <t>Boston</t>
  </si>
  <si>
    <t>Massachusetts</t>
  </si>
  <si>
    <t>https://www.focisnet.org/wp-content/uploads/FOCIS-2023-Program-1.pdf</t>
  </si>
  <si>
    <t>2022 - 1st Symposium of Federation of Clinical Immunology Societies</t>
  </si>
  <si>
    <t>17-Mar-2022</t>
  </si>
  <si>
    <t>https://irib.univ-rouen.fr/?info=forms&amp;id=17</t>
  </si>
  <si>
    <t>2022 - Annual Congress of European Academy of Allergy and Clinical Immunology</t>
  </si>
  <si>
    <t>3-Jul-2022</t>
  </si>
  <si>
    <t>https://eaaci.org/events_congress/eaaci-hybrid-congress-2022/scientific-programme/local-organising-committee/</t>
  </si>
  <si>
    <t>2025 - Annual Meeting of Clinical Immunology Society</t>
  </si>
  <si>
    <t>HLH vs. MAS</t>
  </si>
  <si>
    <t>1-May-2025</t>
  </si>
  <si>
    <t>4-May-2025</t>
  </si>
  <si>
    <t>https://cis.clinimmsoc.org/education/meetings/am25/agenda</t>
  </si>
  <si>
    <t>2025 - 8th Annual Symposium on Personalized Inflammatory Bowel Disease (IBD) and Very Early Onset Inflammatory Bowel Disease (VEO-IBD)</t>
  </si>
  <si>
    <t>Children’s Hospital of Philadelphia</t>
  </si>
  <si>
    <t>VEO-IBD Session</t>
  </si>
  <si>
    <t>https://www.chop.edu/events/8th-annual-personalized-ibd-and-veo-ibd-symposium</t>
  </si>
  <si>
    <t>2025 - 69th Annual General Assembly and Scientific Meeting of Japan College of Rheumatology</t>
  </si>
  <si>
    <t>Japan College of Rheumatology</t>
  </si>
  <si>
    <t>Concurrent Workshop 29 Other than rheumatic disease 4</t>
  </si>
  <si>
    <t>24-Apr-2025</t>
  </si>
  <si>
    <t>25-Apr-2025</t>
  </si>
  <si>
    <t>26-Apr-2025</t>
  </si>
  <si>
    <t>Fukuoka</t>
  </si>
  <si>
    <t>https://www.jcr2025.com/en/program/index.html</t>
  </si>
  <si>
    <t>Recent Advances in Systemic Autoinflammatory Diseases</t>
  </si>
  <si>
    <t>Sources and effects of excess IL-18 in Auto- and Hyperinflammatory Diseases</t>
  </si>
  <si>
    <t>2025 - Annual Congress on Society of Critical Care Medicine</t>
  </si>
  <si>
    <t>Society of Critical Care Medicine</t>
  </si>
  <si>
    <t>Pediatric Severe Sepsis Proteome Associates With Inborn Error of Immunity-Related Variant Genotype</t>
  </si>
  <si>
    <t>23-Feb-2025</t>
  </si>
  <si>
    <t>24-Feb-2025</t>
  </si>
  <si>
    <t>25-Feb-2025</t>
  </si>
  <si>
    <t>Orlando</t>
  </si>
  <si>
    <t>Florida</t>
  </si>
  <si>
    <t>https://congress2025.eventscribe.net/agenda.asp?pfp=FullSchedule</t>
  </si>
  <si>
    <t>2024 - 40th Annual Meeting of Histiocyte Society</t>
  </si>
  <si>
    <t>Cavelossim</t>
  </si>
  <si>
    <t>Goa</t>
  </si>
  <si>
    <t>India</t>
  </si>
  <si>
    <t>https://histiocytesociety.org/Previous-Meetings-Programs</t>
  </si>
  <si>
    <t>2024 - 12th Annual Meeting of International Cytokine and Interferon Society and International Meeting Korean Association of Immunologists</t>
  </si>
  <si>
    <t>Korean Association of Immunologists | International Cytokine and Interferon Society</t>
  </si>
  <si>
    <t>Inflammasome-activated cytokines in human diseases</t>
  </si>
  <si>
    <t>20-Oct-2024</t>
  </si>
  <si>
    <t>23-Oct-2024</t>
  </si>
  <si>
    <t>Seoul</t>
  </si>
  <si>
    <t>South Korea</t>
  </si>
  <si>
    <t>https://cytokines2024.org/program/scientific.php</t>
  </si>
  <si>
    <t>2024 - Annual Meeting of Clinical Immunology Society</t>
  </si>
  <si>
    <t>Double Trouble IL1 IL18 a lifetime of living dangerously</t>
  </si>
  <si>
    <t>3-May-2024</t>
  </si>
  <si>
    <t>4-May-2024</t>
  </si>
  <si>
    <t>Minneapolis</t>
  </si>
  <si>
    <t>Minnesota</t>
  </si>
  <si>
    <t>https://cis.clinimmsoc.org/education/meetings/am24/full-agenda</t>
  </si>
  <si>
    <t>2023 - Annual Convergence of American College of Rheumatology</t>
  </si>
  <si>
    <t>FIT Program: Career Panel</t>
  </si>
  <si>
    <t>15-Nov-2023</t>
  </si>
  <si>
    <t>San Diego</t>
  </si>
  <si>
    <t>https://acr23.eventscribe.net/agenda.asp?pfp=Browse%20by%20Day</t>
  </si>
  <si>
    <t>Basic/Translational Research Career</t>
  </si>
  <si>
    <t>Facilitator</t>
  </si>
  <si>
    <t>2023 - 39th Annual Meeting of Histiocyte Society</t>
  </si>
  <si>
    <t>22-Oct-2023</t>
  </si>
  <si>
    <t>Athens</t>
  </si>
  <si>
    <t>Greece</t>
  </si>
  <si>
    <t>HLH Education Session</t>
  </si>
  <si>
    <t>HLH Symposium: Cutting and Pasting: Gene Therapy Approaches for Primary HLH</t>
  </si>
  <si>
    <t>23-Oct-2023</t>
  </si>
  <si>
    <t>Plenary Session #4: Precision Medicine for Hyperinflammatory Disorders</t>
  </si>
  <si>
    <t>2022 - 4th Symposium on NextGen Therapies for Systemic Juvenile Idiopathic Arthritis and Macrophage Activation Syndrome</t>
  </si>
  <si>
    <t>Systemic Juvenile Idiopathic Arthritis Foundation</t>
  </si>
  <si>
    <t>It is time for IL18 Driven Clinical Trials</t>
  </si>
  <si>
    <t>16-Feb-2022</t>
  </si>
  <si>
    <t>18-Feb-2022</t>
  </si>
  <si>
    <t>https://www.systemicjia.org/wp-content/uploads/2022/02/NextGen22_Agenda_Latest.pdf</t>
  </si>
  <si>
    <t>HSCT in SJIA-Lung Disease: Recent Cases from Centers in US &amp; Europe</t>
  </si>
  <si>
    <t>Part 2: Retrospective Natural History Study Planning</t>
  </si>
  <si>
    <t>IL-18 and PIDD discovery</t>
  </si>
  <si>
    <t>2021 - Annual Meeting of Pediatric Academic Societies</t>
  </si>
  <si>
    <t>Pediatric Academic Societies</t>
  </si>
  <si>
    <t>Autoinflammation: What is it and what does it tell us about human disease?</t>
  </si>
  <si>
    <t>2-May-2021</t>
  </si>
  <si>
    <t>4-Jun-2021</t>
  </si>
  <si>
    <t>https://virtual2021.pas-meeting.org/</t>
  </si>
  <si>
    <t>2020 - Annual Family Conference of Systemic Juvenile Idiopathic Arthritis Foundation</t>
  </si>
  <si>
    <t>Old and New Treatments</t>
  </si>
  <si>
    <t>Panel Discussion: Treating Refractory SJIA &amp; MAS</t>
  </si>
  <si>
    <t>Talk &amp; Panel Discussion: COVID-19 in SJIA &amp; Other Rheumatic Patients</t>
  </si>
  <si>
    <t>2019 - 35th Annual Meeting of Histiocyte Society</t>
  </si>
  <si>
    <t>Il-18 And Mechanistically (Re) Categorizing Hyperinflammation</t>
  </si>
  <si>
    <t>3-Nov-2019</t>
  </si>
  <si>
    <t>4-Nov-2019</t>
  </si>
  <si>
    <t>Memphis</t>
  </si>
  <si>
    <t>Tennessee</t>
  </si>
  <si>
    <t>2013 - 29th Annual Meeting of Histiocyte Society</t>
  </si>
  <si>
    <t>Janus Kinase Inhibition As A Novel Treatment For Macrophage Activation Syndrom</t>
  </si>
  <si>
    <t>21-Oct-2013</t>
  </si>
  <si>
    <t>23-Oct-2013</t>
  </si>
  <si>
    <t>Washington DC</t>
  </si>
  <si>
    <t>District of Columbia</t>
  </si>
  <si>
    <t>2012 - 28th Annual Meeting of Histiocyte Society</t>
  </si>
  <si>
    <t>Hemophagocytes are Induced Independent Of Interferon-Gamma In Tlr9 Induced Mas</t>
  </si>
  <si>
    <t>10-Oct-2012</t>
  </si>
  <si>
    <t>12-Oct-2012</t>
  </si>
  <si>
    <t>2025 - Annual Meeting of Federation of Clinical Immunology Societies</t>
  </si>
  <si>
    <t>24-Jun-2025</t>
  </si>
  <si>
    <t>Jun-2025</t>
  </si>
  <si>
    <t>27-Jun-2025</t>
  </si>
  <si>
    <t>https://focisnet.org/meetings/focis-2025/</t>
  </si>
  <si>
    <t>2024 - Fall Symposium of Allergy and Clinical Immunology</t>
  </si>
  <si>
    <t>Role of TGFbeta in the Pathogenesis of Allergic Disease</t>
  </si>
  <si>
    <t>https://medicine-matters.blogs.hopkinsmedicine.org/2024/11/annual-allergy-and-clinical-immunology-fall-symposium/</t>
  </si>
  <si>
    <t>Epithelial Cell Responses to TGF Beta Control Tissue Specific Allergic Inflammation</t>
  </si>
  <si>
    <t>Innate Immunity – Basic Science Advances</t>
  </si>
  <si>
    <t>10-Jun-2021</t>
  </si>
  <si>
    <t>2020 - Mary H. Weiser Food Allergy Research Symposium</t>
  </si>
  <si>
    <t>Mary H. Weiser Food Allergy Center</t>
  </si>
  <si>
    <t>Regulation of Food Allergic Responses</t>
  </si>
  <si>
    <t>11-Jun-2020</t>
  </si>
  <si>
    <t>12-Jun-2020</t>
  </si>
  <si>
    <t>Ann Arbor</t>
  </si>
  <si>
    <t>Michigan</t>
  </si>
  <si>
    <t>https://medicine.umich.edu/dept/foodallergy/research-symposium-june-2020/program-speakers</t>
  </si>
  <si>
    <t>2025 - 7th International Symposium on Paediatric Inflammatory bowel Disease</t>
  </si>
  <si>
    <t>European Society for Paediatric Gastroenterology, Hepatology, and Nutrition (ESPGHAN)</t>
  </si>
  <si>
    <t>New biological insights in VEO-IBD</t>
  </si>
  <si>
    <t>22-Oct-2025</t>
  </si>
  <si>
    <t>23-Oct-2025</t>
  </si>
  <si>
    <t>25-Oct-2025</t>
  </si>
  <si>
    <t>Sorrento</t>
  </si>
  <si>
    <t>https://pibd2025sorrento.com/wp-content/uploads/2025/03/Programma-PIBD-2025.pdf</t>
  </si>
  <si>
    <t>https://2024.esidmeeting.org/scientific-committee/</t>
  </si>
  <si>
    <t>2024 - 5th Scientific Congress of Asia Pacific Society for Immunodeficiencies and 7th Annual Scientific Meeting of Japanese Society of Immunodeficiency and Autoinflammation</t>
  </si>
  <si>
    <t>Asia Pacific Society for Immunodeficiencies (APSID) | Japanese Society of Immunodeficiency and Autoinflammation</t>
  </si>
  <si>
    <t>The diagnostic approach to autoimmune enteropathies and monogenic IBD</t>
  </si>
  <si>
    <t>24-Mar-2024</t>
  </si>
  <si>
    <t>https://jsiad.org/wp-content/uploads/2024/03/APSID-JSIAD2024-Program-20240322.pdf</t>
  </si>
  <si>
    <t>Parallel Session 04: IEI and Microbiome</t>
  </si>
  <si>
    <t>New Paradigms in Intestinal Inflammation</t>
  </si>
  <si>
    <t>2021 - Online Symposium of European Society for Immunodeficiencies and International Nursing Group for Immunodeficiencies (IPOPI)</t>
  </si>
  <si>
    <t>Cytokine Directed and JAK-Inhibitors Therapies in The Field of Gastroenterology</t>
  </si>
  <si>
    <t>27-Sep-2021</t>
  </si>
  <si>
    <t>29-Sep-2021</t>
  </si>
  <si>
    <t>https://cslide.ctimeetingtech.com/esid21/attendee/confcal/presentation</t>
  </si>
  <si>
    <t>2025 - Tandem Meeting of American Society for Transplantation and Cellular Therapy and Center for International Blood and Marrow Transplant Research</t>
  </si>
  <si>
    <t>American Society for Transplantation and Cellular Therapy | Center for International Blood and Marrow Transplant Research</t>
  </si>
  <si>
    <t>Hematopoietic Cell Transplantation for Wiskott-Aldrich Syndrome - Impact of Age, Donor, and Infection: A Pidtc Report</t>
  </si>
  <si>
    <t>12-Feb-2025</t>
  </si>
  <si>
    <t>15-Feb-2025</t>
  </si>
  <si>
    <t>Honolulu</t>
  </si>
  <si>
    <t>Hawaii</t>
  </si>
  <si>
    <t>https://tandem.confex.com/tandem/2025/meetingapp.cgi/Home/0</t>
  </si>
  <si>
    <t>2024 - Tandem Meeting of American Society for Transplantation and Cellular Therapy and Center for International Blood and Marrow Transplant Research</t>
  </si>
  <si>
    <t>Organ Dysfunction and Immunity</t>
  </si>
  <si>
    <t>19-Feb-2024</t>
  </si>
  <si>
    <t>20-Feb-2024</t>
  </si>
  <si>
    <t>24-Feb-2024</t>
  </si>
  <si>
    <t>San Antonio</t>
  </si>
  <si>
    <t>https://tandem.confex.com/tandem/2024/meetingapp.cgi/Paper/22922</t>
  </si>
  <si>
    <t>2023 - Tandem Meeting of American Society for Transplantation and Cellular Therapy and Center for International Blood and Marrow Transplant Research</t>
  </si>
  <si>
    <t>Transplant Approaches for Bone Marrow Failure Syndromes</t>
  </si>
  <si>
    <t>15-Feb-2023</t>
  </si>
  <si>
    <t>16-Feb-2023</t>
  </si>
  <si>
    <t>19-Feb-2023</t>
  </si>
  <si>
    <t>https://tandem.confex.com/tandem/2023/meetingapp.cgi/Session/7160</t>
  </si>
  <si>
    <t>2025 - 4th National Congress of Italian Network for Hereditary and Acquired Angioedema(ITACA)</t>
  </si>
  <si>
    <t>Italian Network for Hereditary and Acquired Angioedema (ITACA)</t>
  </si>
  <si>
    <t>Open issues in angioedema classification</t>
  </si>
  <si>
    <t>27-Mar-2025</t>
  </si>
  <si>
    <t>29-Mar-2025</t>
  </si>
  <si>
    <t>Palermo</t>
  </si>
  <si>
    <t>https://angioedemaitaca.org/wp-content/uploads/2024/04/c25-005_Prg_10-03-25Low.pdf</t>
  </si>
  <si>
    <t>Treatment of angioedema</t>
  </si>
  <si>
    <t>2024 - 3rd National Congress of Italian Network for Hereditary and Acquired Angioedema(ITACA)</t>
  </si>
  <si>
    <t>Type, phenotype and endotype</t>
  </si>
  <si>
    <t>14-Mar-2024</t>
  </si>
  <si>
    <t>16-Mar-2024</t>
  </si>
  <si>
    <t>https://angioedemaitaca.org/wp-content/uploads/2023/02/c24-06_Prg_10-03-24ALow.pdf</t>
  </si>
  <si>
    <t>Mastocytosis and mast cell activation syndromes</t>
  </si>
  <si>
    <t>2022 - 2nd National Congress of Italian Network for Hereditary and Acquired Angioedema(ITACA)</t>
  </si>
  <si>
    <t>Contact system and bradykinin</t>
  </si>
  <si>
    <t>15-Dec-2022</t>
  </si>
  <si>
    <t>17-Dec-2022</t>
  </si>
  <si>
    <t>https://angioedemaitaca.org/wp-content/uploads/2022/12/Secondo-Congresso-Nazionale-ITACA-Programma-Definitivo-06-12-2022.pdf</t>
  </si>
  <si>
    <t>2021 - 1st National Congress of Italian Network for Hereditary and Acquired Angioedema(ITACA)</t>
  </si>
  <si>
    <t>The genetics of angioedema</t>
  </si>
  <si>
    <t>16-Dec-2021</t>
  </si>
  <si>
    <t>18-Dec-2021</t>
  </si>
  <si>
    <t>https://angioedemaitaca.org/wp-content/uploads/2021/03/2021-12_16-18-Programma_ITACA_Roma_rev4.pdf</t>
  </si>
  <si>
    <t>Workshop - Micro RNA in Immunoallergologia</t>
  </si>
  <si>
    <t>Real-life methodologies, evidence and registers</t>
  </si>
  <si>
    <t>Practical part: collective analysis of some studies and some systematic reviews</t>
  </si>
  <si>
    <t>CIS Rose/Fahey Lecture</t>
  </si>
  <si>
    <t>2024 - 50th Annual Meeting of American Society for Histocompatibility and Immunogenetics</t>
  </si>
  <si>
    <t>Featured Topic: Immunogenetics &amp; Disease</t>
  </si>
  <si>
    <t>21-Oct-2024</t>
  </si>
  <si>
    <t>24-Oct-2024</t>
  </si>
  <si>
    <t>Anaheim</t>
  </si>
  <si>
    <t>https://ashiannualmeeting.eventscribe.net/agenda.asp?BCFO=&amp;pfp=FullSchedule&amp;fa=&amp;fb=&amp;fc=&amp;fd=&amp;all=1&amp;mode=</t>
  </si>
  <si>
    <t>The Immunogenetics of COVID-19</t>
  </si>
  <si>
    <t>2024 - 37th European Immunogenetics &amp; Histocompatibility Conference of European Federation for Immunogenetics</t>
  </si>
  <si>
    <t>European Federation for Immunogenetics</t>
  </si>
  <si>
    <t>Special session: HLA DP models and beyond</t>
  </si>
  <si>
    <t>20-May-2024</t>
  </si>
  <si>
    <t>22-May-2024</t>
  </si>
  <si>
    <t>23-May-2024</t>
  </si>
  <si>
    <t>Geneva</t>
  </si>
  <si>
    <t>Switzerland</t>
  </si>
  <si>
    <t>https://efi-conference.org/fileadmin/Congress_2024/program/EFI2024_Final_Program-17-5.pdf</t>
  </si>
  <si>
    <t>2022 - 48th Annual Meeting of American Society for Histocompatibility and Immunogenetics</t>
  </si>
  <si>
    <t>Basic Science Symposium: Symposium on Genetic and Functional Variation of the Vertebrate Immune System</t>
  </si>
  <si>
    <t>24-Oct-2022</t>
  </si>
  <si>
    <t>28-Oct-2022</t>
  </si>
  <si>
    <t>Las Vegas</t>
  </si>
  <si>
    <t>Nevada</t>
  </si>
  <si>
    <t>https://cdn.ymaws.com/www.ashi-hla.org/resource/resmgr/docs/meetings_annual/printable_program_live_updat.pdf</t>
  </si>
  <si>
    <t>Plenary IV: New Insights on Infectious Disease</t>
  </si>
  <si>
    <t>27-Oct-2022</t>
  </si>
  <si>
    <t>An Immunogenetics View of COVID-19</t>
  </si>
  <si>
    <t>2022 - 35th European Immunogenetics &amp; Histocompatibility Conference of European Federation for Immunogenetics</t>
  </si>
  <si>
    <t>Immunogenetics and COVID-19</t>
  </si>
  <si>
    <t>17-May-2022</t>
  </si>
  <si>
    <t>Amsterdam</t>
  </si>
  <si>
    <t>https://efi-conference.org/fileadmin/Congress_2022/user_upload/Documents/EFI2022_Detailed_Program.pdf</t>
  </si>
  <si>
    <t>2021 - 47th Annual Meeting of American Society for Histocompatibility and Immunogenetics</t>
  </si>
  <si>
    <t>Basic Science Symposium: Immunological Memory in Transplantation and Protective Immunity</t>
  </si>
  <si>
    <t>1-Oct-2021</t>
  </si>
  <si>
    <t>https://cdn.ymaws.com/www.ashi-hla.org/resource/resmgr/docs/meetings_annual/website_program_9.5.pdf</t>
  </si>
  <si>
    <t>Workshop I: HLA Data Analysis for Population Genetic and Disease Association Studies</t>
  </si>
  <si>
    <t>28-Sep-2021</t>
  </si>
  <si>
    <t>2021 - Inflammatory Brain Disorders Conference</t>
  </si>
  <si>
    <t>Foundation For Children With Neuroimmune Disorders</t>
  </si>
  <si>
    <t>Immunogenetic Variation in PANS and Neuroinflammatory Disease</t>
  </si>
  <si>
    <t>13-May-2021</t>
  </si>
  <si>
    <t>17-May-2021</t>
  </si>
  <si>
    <t>https://neuroimmune.org/conference/inflammatory-brain-disorders-conference-2021/full-agenda/</t>
  </si>
  <si>
    <t>2017 - 17th International Histocompatibility and Immunogenetics Workshop</t>
  </si>
  <si>
    <t>IHIWS Council</t>
  </si>
  <si>
    <t>KIR Component QC and Sample Collection results Cynthia Vierra-Green, CIBMTR</t>
  </si>
  <si>
    <t>6-Sep-2017</t>
  </si>
  <si>
    <t>10-Sep-2017</t>
  </si>
  <si>
    <t>Pacific Grove</t>
  </si>
  <si>
    <t>https://17ihiw.org/schedule-program/</t>
  </si>
  <si>
    <t>Symposium: Population Genetics</t>
  </si>
  <si>
    <t>7-Sep-2017</t>
  </si>
  <si>
    <t>Analysis and results KIR Component projects, overview</t>
  </si>
  <si>
    <t>8-Sep-2017</t>
  </si>
  <si>
    <t>Workshop 4: Let’s Get Real, We are Virtually There: Best practices in HLA antibody interpretation and virtual crossmatching</t>
  </si>
  <si>
    <t>Program Planning Committee Member</t>
  </si>
  <si>
    <t>https://ashiannualmeeting.eventscribe.net/agenda.asp?pfp=FullSchedule</t>
  </si>
  <si>
    <t>Plenary IV: Implementation of Precision Medicine Approaches to Reduce Alloimmune Injury and Prolong Kidney Allograft Survival</t>
  </si>
  <si>
    <t>Implementation of Eplet Mismatch Analysis to Inform Induction Therapy in Kidney Transplantation</t>
  </si>
  <si>
    <t>2023 - 49th Annual Meeting of American Society for Histocompatibility and Immunogenetics</t>
  </si>
  <si>
    <t>Opening Session: Creating Solutions for Complex Patients = HLA and Clinical Team Work</t>
  </si>
  <si>
    <t>16-Oct-2023</t>
  </si>
  <si>
    <t>https://cdn.ymaws.com/www.ashi-hla.org/resource/resmgr/docs/meetings_annual/website_program_-_live.pdf</t>
  </si>
  <si>
    <t>2020 - 46th Annual Meeting of American Society for Histocompatibility and Immunogenetics</t>
  </si>
  <si>
    <t>Workshop: Post-Transplant DSA Monitoring</t>
  </si>
  <si>
    <t>19-Oct-2020</t>
  </si>
  <si>
    <t>20-Oct-2020</t>
  </si>
  <si>
    <t>21-Oct-2020</t>
  </si>
  <si>
    <t>https://cdn.ymaws.com/www.ashi-hla.org/resource/resmgr/docs/meetings_annual/vgamprogramfull.pdf</t>
  </si>
  <si>
    <t>2017 - Astellas Canadian Transplant Fellows Symposium</t>
  </si>
  <si>
    <t>Canadian Society of Transplantation</t>
  </si>
  <si>
    <t>HLA – Part I: for the Clinician</t>
  </si>
  <si>
    <t>25-Sep-2017</t>
  </si>
  <si>
    <t>26-Sep-2017</t>
  </si>
  <si>
    <t>Halifax</t>
  </si>
  <si>
    <t>Nova Scotia</t>
  </si>
  <si>
    <t>https://www.cst-transplant.ca/_Library/Fellows_Symposium_2017/AGENDA_-_2017_CST-Astellas_Canadian_Transplant_Fellows_Symposium.pdf</t>
  </si>
  <si>
    <t>Part II: My Donor Has DSA, Now What?</t>
  </si>
  <si>
    <t>2016 - Astellas Canadian Transplant Fellows Symposium</t>
  </si>
  <si>
    <t>My Donor has DSA, Now What?</t>
  </si>
  <si>
    <t>12-Oct-2016</t>
  </si>
  <si>
    <t>13-Oct-2016</t>
  </si>
  <si>
    <t>Québec City</t>
  </si>
  <si>
    <t>https://www.cst-transplant.ca/_Library/meetings_past_meetings/2016_CST-Astellas_Fellows_Agenda_v2.pdf</t>
  </si>
  <si>
    <t>2024 - 107th Annual Meeting of American Association of Immunologists</t>
  </si>
  <si>
    <t>American Association of Immunologists</t>
  </si>
  <si>
    <t>Immune Regulation, Immunity, and Tolerance in Organ Transplantation</t>
  </si>
  <si>
    <t>Chicago</t>
  </si>
  <si>
    <t>Illinois</t>
  </si>
  <si>
    <t>https://immunology2024.aai.org/program/</t>
  </si>
  <si>
    <t>Overcoming co-stimulation blockade-resistant rejection</t>
  </si>
  <si>
    <t>2023 - 106th Annual Meeting of American Association of Immunologists</t>
  </si>
  <si>
    <t>Risky memory T cell subsets in transplantation</t>
  </si>
  <si>
    <t>11-May-2023</t>
  </si>
  <si>
    <t>14-May-2023</t>
  </si>
  <si>
    <t>15-May-2023</t>
  </si>
  <si>
    <t>https://www.immunology2023.org/program/</t>
  </si>
  <si>
    <t>2022 - Annual Meeting of American Academy of Allergy Asthma &amp; Immunology</t>
  </si>
  <si>
    <t>Biologics Targeting T Cells: Outcomes and Adverse Effects</t>
  </si>
  <si>
    <t>25-Feb-2022</t>
  </si>
  <si>
    <t>Phoenix</t>
  </si>
  <si>
    <t>Arizona</t>
  </si>
  <si>
    <t>https://plan.core-apps.com/aaaai2022/event/b63d4c119f647d54633d57ec16d0a3b5</t>
  </si>
  <si>
    <t>2021 - Annual Congress on American Transplant</t>
  </si>
  <si>
    <t>American Society of Transplantation | American Society of Transplant Surgeons</t>
  </si>
  <si>
    <t>CD11b is a Novel Alternate Receptor for CD154 during Alloimmunity</t>
  </si>
  <si>
    <t>7-Jun-2021</t>
  </si>
  <si>
    <t>9-Jun-2021</t>
  </si>
  <si>
    <t>https://www.amjtransplant.org/article/S1600-6135(22)08882-7/pdf</t>
  </si>
  <si>
    <t>Write Better Research Grants: Tips from the Other Side</t>
  </si>
  <si>
    <t>2021 - 104th Annual Meeting of American Association of Immunologists</t>
  </si>
  <si>
    <t>Facilitating transplantation tolerance via FcγRIIB</t>
  </si>
  <si>
    <t>12-May-2021</t>
  </si>
  <si>
    <t>15-May-2021</t>
  </si>
  <si>
    <t>https://www.immunology2021.org/scientific-program/</t>
  </si>
  <si>
    <t>2019 - Annual Congress on American Transplant</t>
  </si>
  <si>
    <t>Lymphatics in Transplantation</t>
  </si>
  <si>
    <t>1-Jun-2019</t>
  </si>
  <si>
    <t>3-Jun-2019</t>
  </si>
  <si>
    <t>5-Jun-2019</t>
  </si>
  <si>
    <t>https://www.atcmeeting.org/portals/0/docs/attend/atc_2019.pdf</t>
  </si>
  <si>
    <t>2018 - Annual Congress on American Transplant</t>
  </si>
  <si>
    <t>Memory Cells and Their Impact on Allograft Tolerance</t>
  </si>
  <si>
    <t>2-Jun-2018</t>
  </si>
  <si>
    <t>https://www.atcmeeting.org/portals/0/docs/attend/atc_2018.pdf</t>
  </si>
  <si>
    <t>Bench to Bedside- Bench to Bedside-Costimulatory and Co Costimulatory and Co Costimulatory and Co-Inhibitory Pathways in Inhibitory Pathways in Transplantation</t>
  </si>
  <si>
    <t>3-Jun-2018</t>
  </si>
  <si>
    <t>Basic Science</t>
  </si>
  <si>
    <t>2017 - Annual Congress on American Transplant</t>
  </si>
  <si>
    <t>Update on Memory T Cells</t>
  </si>
  <si>
    <t>29-Apr-2017</t>
  </si>
  <si>
    <t>3-May-2017</t>
  </si>
  <si>
    <t>https://www.atcmeeting.org/portals/0/docs/attend/atc_2017.pdf</t>
  </si>
  <si>
    <t>Resident Immune Cells in Immunity and Transplant</t>
  </si>
  <si>
    <t>Innate Allorecognition: Does it Exist or Even Matter?</t>
  </si>
  <si>
    <t>2-May-2017</t>
  </si>
  <si>
    <t>2016 - Annual Congress on American Transplant</t>
  </si>
  <si>
    <t>Update on Memory Cells</t>
  </si>
  <si>
    <t>11-Jun-2016</t>
  </si>
  <si>
    <t>15-Jun-2016</t>
  </si>
  <si>
    <t>https://www.atcmeeting.org/portals/0/docs/attend/atc_2016.pdf</t>
  </si>
  <si>
    <t>NIH Grant Writing From Multiple Perspectives - Panel Discussion</t>
  </si>
  <si>
    <t>12-Jun-2016</t>
  </si>
  <si>
    <t>Innate and Adaptive Immune Memory</t>
  </si>
  <si>
    <t>14-Jun-2016</t>
  </si>
  <si>
    <t>T Cell Biology and Alloimmunity: Animal Models</t>
  </si>
  <si>
    <t>2015 - Annual Congress on American Transplant</t>
  </si>
  <si>
    <t>Viral Induced Heterologous Alloimmunity</t>
  </si>
  <si>
    <t>2-May-2015</t>
  </si>
  <si>
    <t>3-May-2015</t>
  </si>
  <si>
    <t>https://www.atcmeeting.org/portals/0/docs/attend/atc_2015.pdf</t>
  </si>
  <si>
    <t>2012 - Annual Congress on American Transplant</t>
  </si>
  <si>
    <t>The Wild World of Regulatory Cells- From Bench to Bedside</t>
  </si>
  <si>
    <t>2-Jun-2012</t>
  </si>
  <si>
    <t>4-Jun-2012</t>
  </si>
  <si>
    <t>6-Jun-2012</t>
  </si>
  <si>
    <t>https://www.atcmeeting.org/portals/0/docs/attend/atc_2012.pdf</t>
  </si>
  <si>
    <t>2011 - XIIth Basic Science Symposium of Transplantation Society and 2nd Basic Science Meeting of European Society for Organ Transplantation</t>
  </si>
  <si>
    <t>The Transplantation Society | European Society for Organ Transplantation</t>
  </si>
  <si>
    <t>Memory-Specific Immunosuppression</t>
  </si>
  <si>
    <t>11-Jun-2011</t>
  </si>
  <si>
    <t>14-Jun-2011</t>
  </si>
  <si>
    <t>Cape Cod</t>
  </si>
  <si>
    <t>https://www.tts.org/index.php?option=com_tts&amp;view=presentations&amp;meeting=26&amp;Itemid=655</t>
  </si>
  <si>
    <t>2011 - Annual Congress on American Transplant</t>
  </si>
  <si>
    <t>Clinical Update for the Basic Scientist</t>
  </si>
  <si>
    <t>30-Apr-2011</t>
  </si>
  <si>
    <t>4-May-2011</t>
  </si>
  <si>
    <t>https://www.atcmeeting.org/portals/0/docs/attend/atc_2011.pdf</t>
  </si>
  <si>
    <t>Heterologous Memory T Cell Responses and Tolerance</t>
  </si>
  <si>
    <t>3-May-2011</t>
  </si>
  <si>
    <t>Parallel Session 10: COVID-19 in IEI</t>
  </si>
  <si>
    <t>Type I IFN Autoantibodies and Viral Infections</t>
  </si>
  <si>
    <t>2014 - Annual Meeting of Clinical Immunology Society</t>
  </si>
  <si>
    <t>Whole Genome Sequencing for Primary Immunodeficiency</t>
  </si>
  <si>
    <t>2025 - Southern Regional Meeting of Academic Pediatric Association</t>
  </si>
  <si>
    <t>Academic Pediatric Association</t>
  </si>
  <si>
    <t>Allergy, Immunology, Inflammation, and Rheumatology</t>
  </si>
  <si>
    <t>https://www.ssciweb.org/client_files/File/srm-program-jan272025.pdf</t>
  </si>
  <si>
    <t>2023 - Annual Meeting of Clinical Immunology Society</t>
  </si>
  <si>
    <t>Plenary Session #4: Novel Therapies for Immune–mediated Diseases</t>
  </si>
  <si>
    <t>18-May-2023</t>
  </si>
  <si>
    <t>19-May-2023</t>
  </si>
  <si>
    <t>21-May-2023</t>
  </si>
  <si>
    <t>St Louis</t>
  </si>
  <si>
    <t>Missouri</t>
  </si>
  <si>
    <t>https://cis.clinimmsoc.org/UserFiles/AM23/am23-finpro-v10_hires.pdf</t>
  </si>
  <si>
    <t>2024 - 4th Meeting on How to Diagnose and Treat: Lymphoma</t>
  </si>
  <si>
    <t>European School of Haematology</t>
  </si>
  <si>
    <t>Relapsed and Refractory: Novel Agents Including Bispecifics, BTKIs and Other Agents</t>
  </si>
  <si>
    <t>1-Nov-2024</t>
  </si>
  <si>
    <t>3-Nov-2024</t>
  </si>
  <si>
    <t>Stockholm</t>
  </si>
  <si>
    <t>https://mcusercontent.com/96aacb152404da1661d5e7aa3/files/dcf6bccc-bc37-37e0-3b05-30c7e290c0bc/Final_Programme_4th_ESH_How_to_Diagnose_and_Treat_Lymphoma.pdf</t>
  </si>
  <si>
    <t>002 Allogeneic Stem Cell Transplantation Compared To Conservative Management In Adults With Primary Immunodeficiency Disorders And LifeThreatening Complications An International Retrospective Matched Pairs Analysis</t>
  </si>
  <si>
    <t>15-Oct-2020</t>
  </si>
  <si>
    <t>2025 - Incontinence Pigment Conference</t>
  </si>
  <si>
    <t>National Foundation for Ectodermal Dysplasias</t>
  </si>
  <si>
    <t>Translating Discovery to Therapy</t>
  </si>
  <si>
    <t>20-Feb-2025</t>
  </si>
  <si>
    <t>22-Feb-2025</t>
  </si>
  <si>
    <t>https://nfed.org/research/scientific-conferences/ip-conference/</t>
  </si>
  <si>
    <t>2023 - International Congress of European Respiratory Society</t>
  </si>
  <si>
    <t>Diagnostic Testing for GLILD in Common Variable Immunodeficiency: A Systematic Review</t>
  </si>
  <si>
    <t>9-Sep-2023</t>
  </si>
  <si>
    <t>10-Sep-2023</t>
  </si>
  <si>
    <t>13-Sep-2023</t>
  </si>
  <si>
    <t>https://www.ersnet.org/wp-content/uploads/2023/07/PROGRAMME-2023-0507.pdf</t>
  </si>
  <si>
    <t>New directions of T cell receptor research beyond classical views</t>
  </si>
  <si>
    <t>https://www2.aeplan.co.jp/jsi2024/program.html</t>
  </si>
  <si>
    <t>Program Committee Member</t>
  </si>
  <si>
    <t>Overview Talk 12</t>
  </si>
  <si>
    <t>4-Dec-2024</t>
  </si>
  <si>
    <t>New Directions of T Cell Receptor Research</t>
  </si>
  <si>
    <t>Autoimmunity Pathology Elucidated by Immune System-Wide Investigation Using Multi-Omics Datasets</t>
  </si>
  <si>
    <t>Human Immunology and Immunogenetics</t>
  </si>
  <si>
    <t>Immune System Variation Induced by the Genetic Risk of Autoimmunity</t>
  </si>
  <si>
    <t>9-Dec-2021</t>
  </si>
  <si>
    <t>2020 - 48th Annual Meeting of Japanese Society of Clinical Immunology</t>
  </si>
  <si>
    <t>The Japanese Society of Clinical Immunology (JSCI) | Japanese Society of Gastrointestinal Immunology</t>
  </si>
  <si>
    <t>WS71 Approach to systemic immune diseases by functional genomic analysis</t>
  </si>
  <si>
    <t>https://site2.convention.co.jp/48jsci/images/program1009.pdf</t>
  </si>
  <si>
    <t>2021 - Annual Winter Meeting of British Thoracic Society</t>
  </si>
  <si>
    <t>Elite athletes susceptible to respiratory tract infection are characterised by reduced circulating memory T regulatory cells, upper airway microbial dysbiosis and dysregulation of sphingolipid metabolism</t>
  </si>
  <si>
    <t>24-Nov-2021</t>
  </si>
  <si>
    <t>26-Nov-2021</t>
  </si>
  <si>
    <t>https://brit-thoracic.org.uk/document-library/winter-meetings/winter-meeting-2021/winter-meeting-2021-abstract-programme/</t>
  </si>
  <si>
    <t>2024 - 12th Annual Meeting of Asian Organization for Crohn's &amp; Colitis</t>
  </si>
  <si>
    <t>Asian Organization for Crohn's &amp; Colitis</t>
  </si>
  <si>
    <t>Arthropathic Manifestations of Inflammatory Bowel Disease: Potential Therapeutic Approaches</t>
  </si>
  <si>
    <t>14-Jun-2024</t>
  </si>
  <si>
    <t>15-Jun-2024</t>
  </si>
  <si>
    <t>16-Jun-2024</t>
  </si>
  <si>
    <t>Xi’an</t>
  </si>
  <si>
    <t>China</t>
  </si>
  <si>
    <t>https://21770.sciconf.cn/en/web/program/21770</t>
  </si>
  <si>
    <t>Benefits and Safety Concerns of Novel Biologics and Small Molecules</t>
  </si>
  <si>
    <t>Next Target of IBD in Asia</t>
  </si>
  <si>
    <t>Discussant</t>
  </si>
  <si>
    <t>2023 - 11th Annual Meeting of Asian Organization for Crohn's &amp; Colitis</t>
  </si>
  <si>
    <t>Clinicians' Perspectives on Clinical Trial Data: Focused on JAK Inhibitors</t>
  </si>
  <si>
    <t>15-Apr-2023</t>
  </si>
  <si>
    <t>Busan</t>
  </si>
  <si>
    <t>https://www.aocc2023.org/program/detail_new.php</t>
  </si>
  <si>
    <t>Opportunistic Infections in IBD</t>
  </si>
  <si>
    <t>2022 - 10th Annual Meeting of Asian Organization for Crohn's &amp; Colitis</t>
  </si>
  <si>
    <t>Is Histological Healing an Ultimate Treatment Target?</t>
  </si>
  <si>
    <t>17-Jun-2022</t>
  </si>
  <si>
    <t>18-Jun-2022</t>
  </si>
  <si>
    <t>https://aocc2022.jp/program_dialy.html</t>
  </si>
  <si>
    <t>2021 - 49th Annual Meeting of Japanese Society of Clinical Immunology</t>
  </si>
  <si>
    <t>The Japanese Society of Clinical Immunology (JSCI)</t>
  </si>
  <si>
    <t>Mucosal immunity and microbiota</t>
  </si>
  <si>
    <t>28-Oct-2021</t>
  </si>
  <si>
    <t>30-Oct-2021</t>
  </si>
  <si>
    <t>https://site2.convention.co.jp/49jsci/program/program_1020.pdf</t>
  </si>
  <si>
    <t>WS51 Characteristics of intestinal macrophages and their involvement in the pathogenesis of inflammatory bowel disease</t>
  </si>
  <si>
    <t>2025 - 99th Annual Meeting of Japanese Association for Infectious Diseases and 73rd Annual Meeting of Japanese Society of Chemotherapy</t>
  </si>
  <si>
    <t>Japanese Association for Infectious Diseases | Japanese Society of Chemotherapy</t>
  </si>
  <si>
    <t>Establishing an innovative vaccine evaluation system that enables vaccines to be provided in 100 days To develop a safe and secure infectious disease experiment environment and develop human resources</t>
  </si>
  <si>
    <t>8-May-2025</t>
  </si>
  <si>
    <t>10-May-2025</t>
  </si>
  <si>
    <t>Yokohama</t>
  </si>
  <si>
    <t>https://square.umin.ac.jp/jaid99-jsc73/program.html</t>
  </si>
  <si>
    <t>2024 - 98th Annual Meeting of Japanese Association for Infectious Diseases and 72nd Annual Meeting of Japanese Society of Chemotherapy</t>
  </si>
  <si>
    <t>Latest information on tick-borne infectious diseases</t>
  </si>
  <si>
    <t>27-Jun-2024</t>
  </si>
  <si>
    <t>Chuo City</t>
  </si>
  <si>
    <t>https://www.c-linkage.co.jp/jaid98-jsc72/program.html</t>
  </si>
  <si>
    <t>2023 - 7th Tokai-Hokuriku Branch Academic Meeting of Japanese Society of Intensive Care Medicine (JSICM)</t>
  </si>
  <si>
    <t>Japanese Society of Intensive Care Medicine (JSICM)</t>
  </si>
  <si>
    <t>Treatment of Gram-negative bacterial infections in the COVID-19 era</t>
  </si>
  <si>
    <t>17-Jun-2023</t>
  </si>
  <si>
    <t>Kanazawa</t>
  </si>
  <si>
    <t>https://www.jsicm.org/meeting/tokai-hokuriku/2023MC/program/</t>
  </si>
  <si>
    <t>2022 - 70th Annual Meeting of Japanese Society of Chemotherapy</t>
  </si>
  <si>
    <t>Japanese Society of Chemotherapy</t>
  </si>
  <si>
    <t>Current status of tick-borne infectious diseases in Japan - with a focus on rickettsioses</t>
  </si>
  <si>
    <t>3-Jun-2022</t>
  </si>
  <si>
    <t>4-Jun-2022</t>
  </si>
  <si>
    <t>5-Jun-2022</t>
  </si>
  <si>
    <t>Gifu</t>
  </si>
  <si>
    <t>https://med-gakkai.jp/jsc2022/pro/</t>
  </si>
  <si>
    <t>Approaches to diagnostic stewardship in each profession</t>
  </si>
  <si>
    <t>Latest information on the new coronavirus - including the Omicron strain</t>
  </si>
  <si>
    <t>2021 - 83th Annual Meeting of Japanese Society of Hematology</t>
  </si>
  <si>
    <t>Fungal infection control in hematologic malignancy - the role of Posaconazole</t>
  </si>
  <si>
    <t>24-Sep-2021</t>
  </si>
  <si>
    <t>25-Sep-2021</t>
  </si>
  <si>
    <t>http://www.jshem.or.jp/83/en/program.html</t>
  </si>
  <si>
    <t>2021 - International Conference on Mechatronics IEEE</t>
  </si>
  <si>
    <t>Industrial Electronics Society</t>
  </si>
  <si>
    <t>Development of a Reference Signal Self-Organizing Control System Based on Deep Reinforcement Learning</t>
  </si>
  <si>
    <t>7-Mar-2021</t>
  </si>
  <si>
    <t>9-Mar-2021</t>
  </si>
  <si>
    <t>Kashiwa</t>
  </si>
  <si>
    <t>https://ewh.ieee.org/conf/icm/2021/program/ICM2021_booklet.pdf?21030515</t>
  </si>
  <si>
    <t>2024 - Chronic Granulomatous Disease Day</t>
  </si>
  <si>
    <t>Great Ormond Street Hospital for Children</t>
  </si>
  <si>
    <t>Gut disease in CGD Diagnostics and use of biological therapy</t>
  </si>
  <si>
    <t>25-Jan-2024</t>
  </si>
  <si>
    <t>https://londonpaediatrics.co.uk/wp-content/uploads/2023/09/CGD-education-day.pdf</t>
  </si>
  <si>
    <t>2021 - Webinar Series British Association for Parenteral and Enteral Nutrition</t>
  </si>
  <si>
    <t>British Association for Parenteral and Enteral Nutrition</t>
  </si>
  <si>
    <t>Exclusive Enteral Nutrition and Diet in IBD</t>
  </si>
  <si>
    <t>29-Nov-2021</t>
  </si>
  <si>
    <t>1-Dec-2021</t>
  </si>
  <si>
    <t>2-Dec-2021</t>
  </si>
  <si>
    <t>https://www.bapen.org.uk/e-intouch/issue-103-November-2021/bapen-conference.php</t>
  </si>
  <si>
    <t>2019 - 33rd Annual Meeting of British Society of Paediatric Gastroenterology, Hepatology and Nutrition</t>
  </si>
  <si>
    <t>British Society of Paediatric Gastroenterology, Hepatology and Nutrition</t>
  </si>
  <si>
    <t>Novel therapeutic strategies in the management of chronic constipation</t>
  </si>
  <si>
    <t>23-Jan-2019</t>
  </si>
  <si>
    <t>25-Jan-2019</t>
  </si>
  <si>
    <t>2016 - 1st Taster Day Paediatric Gastroenterology, Hepatology and Nutrition</t>
  </si>
  <si>
    <t>Trainee experience in PGHAN</t>
  </si>
  <si>
    <t>Birmingham</t>
  </si>
  <si>
    <t>https://www.londonpaediatrics.co.uk/wp-content/uploads/2016/04/BSPGHANtasterdayflyer-finalversion.pdf</t>
  </si>
  <si>
    <t>2016 - Respiratory Health Summit</t>
  </si>
  <si>
    <t>EuroSciCon</t>
  </si>
  <si>
    <t>Targeting neutrophilic inflammation in pneumonia</t>
  </si>
  <si>
    <t>24-May-2016</t>
  </si>
  <si>
    <t>26-May-2016</t>
  </si>
  <si>
    <t>https://hum-molgen.org/meetings/meetings/6946.html</t>
  </si>
  <si>
    <t>24-Oct-2025</t>
  </si>
  <si>
    <t>Small molecules and new biologics in UC</t>
  </si>
  <si>
    <t>2024 - 7th World Congress of Pediatric Gastroenterology, Hepatology and Nutrition Fispghan (LASPHAN)</t>
  </si>
  <si>
    <t>Latin American Society for Pediatric Gastroenterology, Hepatology, and Nutrition (LASPGHAN)</t>
  </si>
  <si>
    <t>New Scenarios in Dietary Management and Combined Therapy with Advance Drugs</t>
  </si>
  <si>
    <t>7-Dec-2024</t>
  </si>
  <si>
    <t>https://wcpghan2024.org/index.php?seccion=scientificArea&amp;subSeccion=program&amp;idP=4</t>
  </si>
  <si>
    <t>What to do when we lose response to biologic? How to prevent and/or reverse the loss of response to biologics?</t>
  </si>
  <si>
    <t>6-Dec-2024</t>
  </si>
  <si>
    <t>2020 - Annual Symposium of Current Challenges of Inflammatory Bowel Disease</t>
  </si>
  <si>
    <t>Falk Foundation e.V</t>
  </si>
  <si>
    <t>The pediatric-adult transition: How to bridge the change</t>
  </si>
  <si>
    <t>7-Mar-2020</t>
  </si>
  <si>
    <t>https://pancco.com/wp-content/uploads/2019/09/VP218.pdf</t>
  </si>
  <si>
    <t>2024 - 1st European Research Consortium on Innovations in Immune Thrombocytopenia Meeting</t>
  </si>
  <si>
    <t>European Research Consortium</t>
  </si>
  <si>
    <t>Real world data with fostamatinib in ITP patients</t>
  </si>
  <si>
    <t>18-Nov-2024</t>
  </si>
  <si>
    <t>Venice</t>
  </si>
  <si>
    <t>https://manage.ercongressi.it/storage/ercongressi/event/pdf/298/12729-Preliminary%20Program.pdf</t>
  </si>
  <si>
    <t>2024 - World Congress of World Federation of Hemophilia</t>
  </si>
  <si>
    <t>World Federation of Hemophilia</t>
  </si>
  <si>
    <t>Acquired bleeding disorders</t>
  </si>
  <si>
    <t>21-Apr-2024</t>
  </si>
  <si>
    <t>22-Apr-2024</t>
  </si>
  <si>
    <t>24-Apr-2024</t>
  </si>
  <si>
    <t>https://wfhcongress2024.eventscribe.net/SearchByBucket.asp?f=SessionType&amp;bm=Congress%20Session&amp;pfp=CongressSessions</t>
  </si>
  <si>
    <t>2024 - Annual Congress on European Respiratory Society</t>
  </si>
  <si>
    <t>Postgraduate course: PG10 Management of respiratory infection: lessons learnt from ECRAIDBase clinical trials - €</t>
  </si>
  <si>
    <t>7-Sep-2024</t>
  </si>
  <si>
    <t>4-Sep-2024</t>
  </si>
  <si>
    <t>11-Sep-2024</t>
  </si>
  <si>
    <t>https://www.ersnet.org/wp-content/uploads/2024/09/Congress-Programme-2024-0409.pdf</t>
  </si>
  <si>
    <t>Clinical cases: Lungs on fire: respiratory infections?</t>
  </si>
  <si>
    <t>Early management of pleural infection</t>
  </si>
  <si>
    <t>9-Sep-2024</t>
  </si>
  <si>
    <t>Cystic fibrosis beyond cystic fibrosis: recent advances and new perspectives</t>
  </si>
  <si>
    <t>10-Sep-2024</t>
  </si>
  <si>
    <t>Flagellin aerosol therapy as an immunomodulatory adjunct to the antibiotic treatment of drug-resistant bacterial pneumonia</t>
  </si>
  <si>
    <t>Industry Lunchtime Symposium: Bronchiectasis Exacerbations - Are We Doing Everything We Can?</t>
  </si>
  <si>
    <t>8-Sep-2024</t>
  </si>
  <si>
    <t>Industry evening mini symposium: Readdressing the focus on lung diseases: New research insights on patients’ needs</t>
  </si>
  <si>
    <t>Markers of inflammation, mirrors of disease: Shining light on bronchiectasis.</t>
  </si>
  <si>
    <t>Industry evening mini symposium: Emerging diagnostic and therapeutic concepts for inflammation in rare lung diseases</t>
  </si>
  <si>
    <t>Bronchiectasis: State of the art</t>
  </si>
  <si>
    <t>2024 - 11th Annual European Update Congress in Pneumology</t>
  </si>
  <si>
    <t>Med Update Europe GmbH</t>
  </si>
  <si>
    <t>https://pneumo-update-europe.eu/files/Program_Booklet_PneumoUpdateEurope2024_digital.pdf</t>
  </si>
  <si>
    <t>2024 - Annual European Congress of Clinical Microbiology and Infectious Diseases</t>
  </si>
  <si>
    <t>The European Society of Clinical Microbiology and Infectious Diseases</t>
  </si>
  <si>
    <t>Colonisation or infection in patient with underlying bronchiectasis</t>
  </si>
  <si>
    <t>27-Apr-2024</t>
  </si>
  <si>
    <t>https://www.kscm.or.kr/html/?pmode=event&amp;smode=ajax&amp;fn=downFile&amp;fileSeq=8380</t>
  </si>
  <si>
    <t>2024 - Annual Bronchiectasis Patient Conference of European Lung Foundation</t>
  </si>
  <si>
    <t>European Lung Foundation</t>
  </si>
  <si>
    <t>Bronchiectasis and airways disease</t>
  </si>
  <si>
    <t>23-Mar-2024</t>
  </si>
  <si>
    <t>Sheffield</t>
  </si>
  <si>
    <t>https://bronchiettasie.org/wp-content/uploads/BE-patient-conference-2024-events-page.pdf</t>
  </si>
  <si>
    <t>Postgraduate course: PG12 How to get a successful European project on respiratory infections The lesson of the European Clinical Research Alliance on Infectious Diseases (ECRAID)</t>
  </si>
  <si>
    <t>Navigating the COVID-19 disease landscape</t>
  </si>
  <si>
    <t>Finding our way with individualised treatment</t>
  </si>
  <si>
    <t>Bronchiectasis is an inflammatory condition</t>
  </si>
  <si>
    <t>2022 - Annual Patient Conference of European Lung Foundation</t>
  </si>
  <si>
    <t>26-Nov-2022</t>
  </si>
  <si>
    <t>https://europeanlung.org/wp-content/uploads/2022/11/Programme-for-Living-with-COVID-19-Patient-Conference-CET-2.pdf</t>
  </si>
  <si>
    <t>The microbiology of bronchiectasis exacerbations in the UK EMBARC registry and implications for prescribing in primary care: a cohort study</t>
  </si>
  <si>
    <t>25-Nov-2021</t>
  </si>
  <si>
    <t>2025 - 11th Conference of Kings John Price Paediatric Respiratory</t>
  </si>
  <si>
    <t>Kings College Hospital</t>
  </si>
  <si>
    <t>How to prevent and deal with recurrent respiratory infections in infants &amp; preschool-age</t>
  </si>
  <si>
    <t>3-Apr-2025</t>
  </si>
  <si>
    <t>https://www.paediatricrespiratory.com/wp-content/uploads/2025/03/Prelim-Programme-v1.4.pdf</t>
  </si>
  <si>
    <t>2025 - Satellite Symposium of European Respiratory Society</t>
  </si>
  <si>
    <t>Potential for prevention of infections to reduce development of lung disease</t>
  </si>
  <si>
    <t>4-Mar-2025</t>
  </si>
  <si>
    <t>https://channel.ersnet.org/media-113822-potential-for-prevention-of-infections-to-reduce-development-of-lung-disease</t>
  </si>
  <si>
    <t>2024 - Annual Congress of European Respiratory Society</t>
  </si>
  <si>
    <t>Clinical trials session: ALERT 3: Combating infection: children, adults and cystic fibrosis</t>
  </si>
  <si>
    <t>Wrap-up by discussant and discussion</t>
  </si>
  <si>
    <t>2024 - 10th Conference of Kings John Price Paediatric Respiratory</t>
  </si>
  <si>
    <t>Urgent need for phenotyping and endotyping to provide more personalised management and opportunities for novel therapies</t>
  </si>
  <si>
    <t>11-Apr-2024</t>
  </si>
  <si>
    <t>12-Apr-2024</t>
  </si>
  <si>
    <t>https://www.paediatricrespiratory.com/wp-content/uploads/2024/04/10th-KJPPRC-Conference-Guide-Final-1.pdf</t>
  </si>
  <si>
    <t>2024 - 6th Forum on Respiratory Tract Infections</t>
  </si>
  <si>
    <t>International Association for the Promotion of Specialized Training in Medicine and Biological Sciences</t>
  </si>
  <si>
    <t>Paediatric bronchiectasis</t>
  </si>
  <si>
    <t>5-Feb-2024</t>
  </si>
  <si>
    <t>6-Feb-2024</t>
  </si>
  <si>
    <t>7-Feb-2024</t>
  </si>
  <si>
    <t>https://rti-forum.org/wp-content/uploads/2023/12/RTIUK2024_Advanced_ScientificProgramme_Version1.3_Official_.pdf</t>
  </si>
  <si>
    <t>2022 - Annual Congress of European Respiratory Society</t>
  </si>
  <si>
    <t>Postgraduate course: PG2 Paediatric respiratory diseases: focus on infections</t>
  </si>
  <si>
    <t>14-Nov-2022</t>
  </si>
  <si>
    <t>18-Nov-2022</t>
  </si>
  <si>
    <t>https://www.ersnet.org/wp-content/uploads/2022/04/BCN-programme.pdf</t>
  </si>
  <si>
    <t>Challenging clinical cases: CCC Paediatric respiratory diseases</t>
  </si>
  <si>
    <t>5-Sep-2021</t>
  </si>
  <si>
    <t>https://www.ersnet.org/wp-content/uploads/2021/08/ERS-2021-programme_20.8.2021.pdf</t>
  </si>
  <si>
    <t>2024 - 86th Annual Meeting of Japanese Society of Hematology</t>
  </si>
  <si>
    <t>Japanese Society of Hematology</t>
  </si>
  <si>
    <t>Hemalytic Anemia -2024 update-</t>
  </si>
  <si>
    <t>11-Oct-2024</t>
  </si>
  <si>
    <t>13-Oct-2024</t>
  </si>
  <si>
    <t>Kyoto</t>
  </si>
  <si>
    <t>http://www.jshem.or.jp/86/en/program.html</t>
  </si>
  <si>
    <t>2024 - 63rd Annual Meeting of Chugoku-Shikoku Regional Meeting of Japanese Society of Hematology</t>
  </si>
  <si>
    <t>Management of fungal infections in patients with hematopoietic tumors in the era of molecular targeted therapy</t>
  </si>
  <si>
    <t>https://med-gakkai.jp/jsh-cs63/pro/</t>
  </si>
  <si>
    <t>Thalassemia in Japan</t>
  </si>
  <si>
    <t>Autoimmune Hemolytic Anemia: Advances in Diagnosis, Classification and Pathophysiology</t>
  </si>
  <si>
    <t>2019 - 81st Annual Meeting of Japanese Society of Hematology</t>
  </si>
  <si>
    <t>Progress in diagnosis and treatment of autoimmune hemolytic anemia</t>
  </si>
  <si>
    <t>11-Oct-2019</t>
  </si>
  <si>
    <t>12-Oct-2019</t>
  </si>
  <si>
    <t>13-Oct-2019</t>
  </si>
  <si>
    <t>http://www.jshem.or.jp/81/en/program.html</t>
  </si>
  <si>
    <t>11. SOC, ASSO &amp; NON-GOV</t>
  </si>
  <si>
    <t>Research and Diagnostic Center</t>
  </si>
  <si>
    <t>Jeffrey Modell Foundation (JMF)</t>
  </si>
  <si>
    <t>Protocols, Immunodeficiencies Working group</t>
  </si>
  <si>
    <t>https://www.aieop.org/web/operatori-sanitari/gruppi-di-lavoro/immunodeficienze/</t>
  </si>
  <si>
    <t>Scientific Committee</t>
  </si>
  <si>
    <t>Association of Primary Immunodeficiencies Volunteer Organization (AIPODV)</t>
  </si>
  <si>
    <t>https://www.aip-it.org/lassociazione/comitato-scientifico/</t>
  </si>
  <si>
    <t>Primary Immunodeficiencies, SIAAIC Immunology Centers List</t>
  </si>
  <si>
    <t>Italian Society of Allergy, Asthma, and Clinical Immunology (SIAAIC)</t>
  </si>
  <si>
    <t>https://siaaic.org/test-excel/#1501226706418-c1203571-d997</t>
  </si>
  <si>
    <t>International Relations</t>
  </si>
  <si>
    <t>Brazilian Society of Pediatrics (SPB)</t>
  </si>
  <si>
    <t>Jeffrey Modell Center of Primary Immunodeficiencies of São Paulo</t>
  </si>
  <si>
    <t>Latin American Registry of Immunodeficiencies</t>
  </si>
  <si>
    <t>http://lattes.cnpq.br/5546433568874059</t>
  </si>
  <si>
    <t>https://clinimmsoc.org/doctor/Antonio-Condino-Neto--FCIS_2585_93.htm</t>
  </si>
  <si>
    <t>Primary Immunodeficiencies Committee</t>
  </si>
  <si>
    <t>https://lasid.org/speakers/antonio-condino-neto/</t>
  </si>
  <si>
    <t>Medical Advisory Panel</t>
  </si>
  <si>
    <t>https://ipopi.org/about-ipopi/medical-advisory-panel/</t>
  </si>
  <si>
    <t>Clinical Working Party</t>
  </si>
  <si>
    <t>European Society for Immunodeficiencies</t>
  </si>
  <si>
    <t>Ad-Hoc Consultant</t>
  </si>
  <si>
    <t>Foundation for the Coordination for the Improvement of Higher Education Personnel (CAPES)</t>
  </si>
  <si>
    <t>Ministry of Health of Brazil</t>
  </si>
  <si>
    <t>National Committee for Health Technology Incorporation (CONITEC)</t>
  </si>
  <si>
    <t>National Council for Scientific and Technological Development (CNPq)</t>
  </si>
  <si>
    <t>São Paulo Research Foundation (FAPESP)</t>
  </si>
  <si>
    <t>Society of Medicine and Surgery of Campinas</t>
  </si>
  <si>
    <t>United States Immunodeficiency Network</t>
  </si>
  <si>
    <t>Steering Committee</t>
  </si>
  <si>
    <t>World PI Week</t>
  </si>
  <si>
    <t>https://worldpiweek.org/who-involved/</t>
  </si>
  <si>
    <t>Department of Allergy and Immunology</t>
  </si>
  <si>
    <t>Councillor</t>
  </si>
  <si>
    <t>Allergy and Immunology Committee</t>
  </si>
  <si>
    <t>Pediatric Society of São Paulo (SPSP)</t>
  </si>
  <si>
    <t>Austrian Society for Vaccinology</t>
  </si>
  <si>
    <t>Delegate</t>
  </si>
  <si>
    <t>EFIS Diversity Task Force</t>
  </si>
  <si>
    <t>Gender Quality</t>
  </si>
  <si>
    <t>Vaccine Committee</t>
  </si>
  <si>
    <t>European Society for Clinical Cell Analysis (ESCCA)</t>
  </si>
  <si>
    <t>International Center for Infectiology Research</t>
  </si>
  <si>
    <t>Executive Committee, Leadership</t>
  </si>
  <si>
    <t>https://iuis.org/about/who-we-are/leadership/</t>
  </si>
  <si>
    <t>Publications Committee</t>
  </si>
  <si>
    <t>https://iuis.org/committees/pub/pub-members/</t>
  </si>
  <si>
    <t>https://iuis.org/committees/vac/vac-members/</t>
  </si>
  <si>
    <t>Contact, Committee for Equality</t>
  </si>
  <si>
    <t>https://siica.it/committee-for-equality/</t>
  </si>
  <si>
    <t>https://asbai.org.br/departamentos-cientificos-e-comissoes/</t>
  </si>
  <si>
    <t>Advisory Committees</t>
  </si>
  <si>
    <t>Latin American Association of Allergy and Immunology (ALAAI)</t>
  </si>
  <si>
    <t>Alliance of Primary Immunodeficiency Association (ALAS Initiative)</t>
  </si>
  <si>
    <t>https://iniciativaalas.org/quienes-somos/</t>
  </si>
  <si>
    <t>https://www.linkedin.com/in/liliana-bezrodnik-44829a25/</t>
  </si>
  <si>
    <t>The Argentine Clinical Immunology Association (AINCA)</t>
  </si>
  <si>
    <t>https://congressoalergiaasbai.com.br/evento/alergia2024/programacao/palestrante/386481</t>
  </si>
  <si>
    <t>Clinical Researcher</t>
  </si>
  <si>
    <t>National Scientific and Technical Research Council</t>
  </si>
  <si>
    <t>Scientific Department of Primary Immunodeficiencies</t>
  </si>
  <si>
    <t>https://clinimmsoc.org/doctor/Gesmar-Rodrigues-Silva-Segundo--MD--PhD_9078_132.htm</t>
  </si>
  <si>
    <t>Scientific Committee on Primary Immunodeficiencies</t>
  </si>
  <si>
    <t>Secretary</t>
  </si>
  <si>
    <t>https://eaaci.org/working-group/immunodeficiencies/</t>
  </si>
  <si>
    <t>Honorary Member</t>
  </si>
  <si>
    <t>Friends Against Sarcoidosis Italy ONLUS</t>
  </si>
  <si>
    <t>https://www.sarcoidosi.org/chi-siamo/organizzazione/</t>
  </si>
  <si>
    <t>Board of Directors</t>
  </si>
  <si>
    <t>Italian Immunodeficiency Association (ImmunITA)</t>
  </si>
  <si>
    <t>https://www.immunita.org/board</t>
  </si>
  <si>
    <t>BOARD OF DIRECTORS</t>
  </si>
  <si>
    <t>https://asbai.org.br/diretoria/</t>
  </si>
  <si>
    <t>Brazilian Association of Allergy and Immunology - Rio de Janeiro (ASBAI-RJ)</t>
  </si>
  <si>
    <t>Society of Pediatrics of the State of Rio de Janeiro (SOPERJ)</t>
  </si>
  <si>
    <t>IDP Committee</t>
  </si>
  <si>
    <t>Immunodeficiencies Committee</t>
  </si>
  <si>
    <t>INNBORN ERRORS OF IMMUNITY</t>
  </si>
  <si>
    <t>Clinical Society Immunology</t>
  </si>
  <si>
    <t>https://clinimmsoc.org/doctor/Ekaterini-Simoes-Goudouris--PhD_12024_158.htm</t>
  </si>
  <si>
    <t>Membership Committee</t>
  </si>
  <si>
    <t>https://lasid.org/about/</t>
  </si>
  <si>
    <t>Deputy Scientific Director</t>
  </si>
  <si>
    <t>https://ccm.iweventos.com.br/evento/alergia2021/programacao/palestrante/43691</t>
  </si>
  <si>
    <t>Media and Communication</t>
  </si>
  <si>
    <t>Scientific Department of Immunology</t>
  </si>
  <si>
    <t>Education Committee</t>
  </si>
  <si>
    <t>Regional</t>
  </si>
  <si>
    <t>Advisory Group on Immunodeficiencies</t>
  </si>
  <si>
    <t>Secretary Director</t>
  </si>
  <si>
    <t>Jan-2011</t>
  </si>
  <si>
    <t>Argentina Directory</t>
  </si>
  <si>
    <t>https://iniciativaalas.org/directorio-de-inmunologos/directorio-argentina/</t>
  </si>
  <si>
    <t>Medical Committee</t>
  </si>
  <si>
    <t>https://inmunologia.org.ar/comite-medico/</t>
  </si>
  <si>
    <t>Administration and Supervision Body</t>
  </si>
  <si>
    <t>Association of Clinical Immunologists of Argentina (AINCA)</t>
  </si>
  <si>
    <t>https://www.ainca.org.ar/autoridades.php</t>
  </si>
  <si>
    <t>Central Directive</t>
  </si>
  <si>
    <t>Educational Committee</t>
  </si>
  <si>
    <t>Argentine Society of Pediatrics (SAP)</t>
  </si>
  <si>
    <t>Food Allergen Platform (PAA)</t>
  </si>
  <si>
    <t>COVID-19 Committee</t>
  </si>
  <si>
    <t>https://inmunologia.org.ar/comite-covid-19/</t>
  </si>
  <si>
    <t>Education Committee (EDU)</t>
  </si>
  <si>
    <t>https://iuis.org/committees/edu/edu-members/</t>
  </si>
  <si>
    <t>Society for Mucosal Immunology</t>
  </si>
  <si>
    <t>Society of Allergy and Clinical Immunology of La Plata</t>
  </si>
  <si>
    <t>Latin American and Caribbean Association for Immunology</t>
  </si>
  <si>
    <t>https://www.alaci.org/consejo-directivo/</t>
  </si>
  <si>
    <t>2027</t>
  </si>
  <si>
    <t>Scientific Advisory Committee</t>
  </si>
  <si>
    <t>Drugs for Neglected Diseases Initiative (DNDi)</t>
  </si>
  <si>
    <t>Level 1A</t>
  </si>
  <si>
    <t>National Council for Scientific and Technological Development</t>
  </si>
  <si>
    <t>Brazilian Academy of Sciences</t>
  </si>
  <si>
    <t>Board Member</t>
  </si>
  <si>
    <t>Special Volunteer Scientist</t>
  </si>
  <si>
    <t>Minas Gerais State Agency for Research and Development (FAPEMIG)</t>
  </si>
  <si>
    <t>The Argentine Federation of Rare Diseases (FADEPOF)</t>
  </si>
  <si>
    <t>2026</t>
  </si>
  <si>
    <t>https://fadepof.org.ar/gobernanza_mesa_directiva_nacional.php</t>
  </si>
  <si>
    <t>Executive Committee</t>
  </si>
  <si>
    <t>https://ipopi.org/about-ipopi/executive-committee/</t>
  </si>
  <si>
    <t>Mar-2005</t>
  </si>
  <si>
    <t>Policy Committee</t>
  </si>
  <si>
    <t>Rare Diseases International</t>
  </si>
  <si>
    <t>Ibero-American Alliance for Rare, Orphan or Infrequent Diseases</t>
  </si>
  <si>
    <t>Global Collaborative Network for Rare Diseases</t>
  </si>
  <si>
    <t>World Health Organization</t>
  </si>
  <si>
    <t>https://www.linkedin.com/in/roberta-anido-de-pena-96382536/?originalSubdomain=ar</t>
  </si>
  <si>
    <t>PIDC</t>
  </si>
  <si>
    <t>Ministry of Science, Innovation and Universities (MICIU)</t>
  </si>
  <si>
    <t>https://www.linkedin.com/in/gisela-seminario-76993342/details/experience/?profileUrn=urn%3Ali%3Afsd_profile%3AACoAAAkJV4EBJaBhbW_i59ne_nTOR2khLJ-S07o</t>
  </si>
  <si>
    <t>Authorities</t>
  </si>
  <si>
    <t>https://inmunologia.org.ar/institucional/</t>
  </si>
  <si>
    <t>Registration Committee</t>
  </si>
  <si>
    <t>https://www.ainca.org.ar/comites.php</t>
  </si>
  <si>
    <t>Research Management Committee</t>
  </si>
  <si>
    <t>https://clinimmsoc.org/doctor/Donald-C.-Vinh--MD--FCIS_10428_242.htm</t>
  </si>
  <si>
    <t>Medical Science Advisory Committee</t>
  </si>
  <si>
    <t>ImmUnity Canada</t>
  </si>
  <si>
    <t>https://immunitycanada.org/leadership-governance/</t>
  </si>
  <si>
    <t>Associate Investigator</t>
  </si>
  <si>
    <t>Mastocytosis, Scientific Committees</t>
  </si>
  <si>
    <t>https://slaai.org/index.php/institucional#comites-cientificos</t>
  </si>
  <si>
    <t>https://www.worldallergy.org/wao/about#board-of-directors</t>
  </si>
  <si>
    <t>Deputy Director Secretary</t>
  </si>
  <si>
    <t>Deputy Financial Director</t>
  </si>
  <si>
    <t>Assistant Director</t>
  </si>
  <si>
    <t>Education and Events</t>
  </si>
  <si>
    <t>Allergic Rhinitis and Its Impact on Asthma (ARIA)</t>
  </si>
  <si>
    <t>Respiratory Allergy Committee</t>
  </si>
  <si>
    <t>Panamerican Trauma Society (PTS)</t>
  </si>
  <si>
    <t>Astellas Global Health Foundation</t>
  </si>
  <si>
    <t>American Society for Clinical Investigation</t>
  </si>
  <si>
    <t>Japan College of Rheumatology (JCR)</t>
  </si>
  <si>
    <t>Japanese Society for Immunology (JSI)</t>
  </si>
  <si>
    <t>Japanese Society of Bone Immunology</t>
  </si>
  <si>
    <t>Japanese Society of Osteoimmunology (JSO)</t>
  </si>
  <si>
    <t>The Japanese Society of Inflammation and Regeneration (JSIR)</t>
  </si>
  <si>
    <t>The Japanese Society of Internal Medicine (JSIM)</t>
  </si>
  <si>
    <t>Inserm U1234 research laboratory</t>
  </si>
  <si>
    <t>FCE Multinational</t>
  </si>
  <si>
    <t>https://www.focisnet.org/about-focis/leadership/</t>
  </si>
  <si>
    <t>FOCIS Centers of Excellence</t>
  </si>
  <si>
    <t>https://focisnet.org/about-focis/committees/</t>
  </si>
  <si>
    <t>French Society of Immunology (SFI)</t>
  </si>
  <si>
    <t>https://immunology.fr/fr/club/club-dimmunotherapie-cellulaire/</t>
  </si>
  <si>
    <t>Immunopaedia</t>
  </si>
  <si>
    <t>https://www.immunopaedia.org.za/olivier-boyer-2/</t>
  </si>
  <si>
    <t>Association of Former Students of the Institute Pasteur (AAEIP)</t>
  </si>
  <si>
    <t>French College of Professors of Immunology (CeNI)</t>
  </si>
  <si>
    <t>French Society for Cell and Gene Therapy (SFTCG)</t>
  </si>
  <si>
    <t>French Society of Bone Marrow Transplant and Cell Therapy (SFGM-TC)</t>
  </si>
  <si>
    <t>Inserm U905 research laboratory</t>
  </si>
  <si>
    <t>Czech Immunological Society (CIS)</t>
  </si>
  <si>
    <t>https://cis.mbu.cas.cz/o-spolecnosti/vybor</t>
  </si>
  <si>
    <t>Scientific Secretary</t>
  </si>
  <si>
    <t>Czech Society of Allergy and Clinical Immunology (ČSAKI)</t>
  </si>
  <si>
    <t>https://www.csaki.cz/vybor-spolecnosti</t>
  </si>
  <si>
    <t>AZV ČR Scientific Board</t>
  </si>
  <si>
    <t>Czech Health Research Agency (AZV ČR)</t>
  </si>
  <si>
    <t>https://www.azvcr.cz/en/vedecka-rada/</t>
  </si>
  <si>
    <t>HLH Steering Committee</t>
  </si>
  <si>
    <t>https://www.histiocytesociety.org/HLH-Steering-Committee</t>
  </si>
  <si>
    <t>Henry Kunkel Society</t>
  </si>
  <si>
    <t>Society for Pediatric Research</t>
  </si>
  <si>
    <t>Investigators of CIS (I-CIS) Committee</t>
  </si>
  <si>
    <t>https://clinimmsoc.org/CIS/About/Committees.htm</t>
  </si>
  <si>
    <t>International Cytokine &amp; Interferon Society</t>
  </si>
  <si>
    <t>Autoinflammatory Pathogenesis Unit</t>
  </si>
  <si>
    <t>https://www.researchgate.net/profile/Scott-Canna</t>
  </si>
  <si>
    <t>International Society of Systemic Auto-Inflammatory Diseases</t>
  </si>
  <si>
    <t>The American Association of Immunologists</t>
  </si>
  <si>
    <t>American Lung Association</t>
  </si>
  <si>
    <t>https://www.lung.org/research/about-our-research/past-researchers/pamela-guerrerio-md-phd</t>
  </si>
  <si>
    <t>https://data.the-asci.org/controllers/asci/DirectoryController.php?action=profile&amp;entryId=501903</t>
  </si>
  <si>
    <t>Collegium Internationale Allergologicum</t>
  </si>
  <si>
    <t>https://www.ciaweb.org/membership/new-member-spotlight/pamela-guerrerio</t>
  </si>
  <si>
    <t>Chief Investigator</t>
  </si>
  <si>
    <t>Laboratory of Allergic Diseases, Division of Intramural Research (DIR) - Contacts</t>
  </si>
  <si>
    <t>https://www.niaid.nih.gov/about/division-intramural-research-contacts</t>
  </si>
  <si>
    <t>Senior Investigator</t>
  </si>
  <si>
    <t>Food Allergy Research Unit</t>
  </si>
  <si>
    <t>NIH-FDA Immunology Interest Group (IIG)</t>
  </si>
  <si>
    <t>https://www.niaid.nih.gov/research/iig-immunologists</t>
  </si>
  <si>
    <t>Scientific Advisory Board Member, NIH Center for Human Immunology, Inflammation, and Autoimmunity Scientific Advisory Board</t>
  </si>
  <si>
    <t>https://www.niaid.nih.gov/research/nih-center-human-immunology-inflammation-and-autoimmunity-scientific-advisory-board</t>
  </si>
  <si>
    <t>Clinical Genomics Program Researchers</t>
  </si>
  <si>
    <t>https://www.niaid.nih.gov/research/clinical-genomics-program-researchers</t>
  </si>
  <si>
    <t>Food Allergy Research Section, Laboratory of Allergic Diseases</t>
  </si>
  <si>
    <t>Medical Advisory Board</t>
  </si>
  <si>
    <t>Cicra</t>
  </si>
  <si>
    <t>https://www.cicra.org/about-us/our-trustees-advisors-and-staff/</t>
  </si>
  <si>
    <t>National Institute for Health and Care Research BioResource</t>
  </si>
  <si>
    <t>https://bioresource.nihr.ac.uk/about-us/steering-committee/</t>
  </si>
  <si>
    <t>Scientific Advisory Board</t>
  </si>
  <si>
    <t>PTEN Hamartoma Tumor Syndrome Foundation</t>
  </si>
  <si>
    <t>https://ptenfoundation.org/scientific-advisory-board/</t>
  </si>
  <si>
    <t>Meet Our Team</t>
  </si>
  <si>
    <t>Contact Us</t>
  </si>
  <si>
    <t>Cancer Control and Supportive Care Committee</t>
  </si>
  <si>
    <t>Cancer Control &amp; Supportive Care Steering Committees</t>
  </si>
  <si>
    <t>Supportive Care Strategy Group</t>
  </si>
  <si>
    <t>Pediatric Blood and Marrow Transplant Consortium</t>
  </si>
  <si>
    <t>Diversity, Equity, and Inclusion</t>
  </si>
  <si>
    <t>https://www.hematology.org/about/governance/standing-committees/diversity</t>
  </si>
  <si>
    <t>DEI Programs Subcommittee</t>
  </si>
  <si>
    <t>https://www.hematology.org/about/governance/standing-committees/dei-programs-committee</t>
  </si>
  <si>
    <t>Co-Chair</t>
  </si>
  <si>
    <t>Diversity &amp; Inclusion (D&amp;I) Committee</t>
  </si>
  <si>
    <t>Volunteer</t>
  </si>
  <si>
    <t>The American Society of Pediatric Hematology/Oncology</t>
  </si>
  <si>
    <t>https://aspho.org/uploads/2022-2023_ASPHO_Volunteers_List_for_webpage.pdf</t>
  </si>
  <si>
    <t>https://siaaic.org/societa/organigramma/consiglio-direttivo/</t>
  </si>
  <si>
    <t>Angioedema Working Groups</t>
  </si>
  <si>
    <t>https://eaaci.org/working-group/angioedema/</t>
  </si>
  <si>
    <t>Italian Society of Internal Medicine (SIMI)</t>
  </si>
  <si>
    <t>https://www.simi.it/regional/boards?sezione=sardegna</t>
  </si>
  <si>
    <t>Regional, Sardinia Section</t>
  </si>
  <si>
    <t>https://web.unica.it/unica/protected/471430/0/def/ref/SHD87166/</t>
  </si>
  <si>
    <t>Biologicals</t>
  </si>
  <si>
    <t>Biological Drugs Working Group in the Clinical Immunology ATI</t>
  </si>
  <si>
    <t>Junior Representative</t>
  </si>
  <si>
    <t>Biological Drugs</t>
  </si>
  <si>
    <t>Association of American Physicians</t>
  </si>
  <si>
    <t>https://data.the-asci.org/controllers/asci/DirectoryController.php?action=profile&amp;entryId=97005</t>
  </si>
  <si>
    <t>COVID-19 HLA and Immunogenetics Consortium</t>
  </si>
  <si>
    <t>http://www.hlacovid19.org/about/</t>
  </si>
  <si>
    <t>International HLA and Immunogenetics Council</t>
  </si>
  <si>
    <t>National Human Leukocyte Antigen Advisory Committee</t>
  </si>
  <si>
    <t>Canadian Blood Services</t>
  </si>
  <si>
    <t>https://profedu.blood.ca/en/organs-and-tissues/resources/otdt-advisory-committees/national-human-leukocyte-antigen-advisory</t>
  </si>
  <si>
    <t>Michael Smith Health Research BC</t>
  </si>
  <si>
    <t>https://healthresearchbc.ca/award_researcher/james-lan/</t>
  </si>
  <si>
    <t>Human Leukocyte Antigen Educational Committee</t>
  </si>
  <si>
    <t>Kidney Policy Implementation Committee</t>
  </si>
  <si>
    <t>CST Awards and Grants Committee</t>
  </si>
  <si>
    <t>Transplantation and Immunology Network, Leadership Committee</t>
  </si>
  <si>
    <t>Mentor</t>
  </si>
  <si>
    <t>The Transplantation Society</t>
  </si>
  <si>
    <t>Research Network</t>
  </si>
  <si>
    <t>American Society of Transplantation</t>
  </si>
  <si>
    <t>Atlanta Society of Mentors</t>
  </si>
  <si>
    <t>Community of Transplant Scientists</t>
  </si>
  <si>
    <t>ERN-EuroBloodNet</t>
  </si>
  <si>
    <t>https://eurobloodnet.eu/members/40/irccs-institute-giannina-gaslini-genoa</t>
  </si>
  <si>
    <t>Pediatric Diseases Working</t>
  </si>
  <si>
    <t>European Society for Blood and Marrow Transplantation</t>
  </si>
  <si>
    <t>Michelson Medical Research Foundation</t>
  </si>
  <si>
    <t>https://www.michelsonmedicalresearch.org/michelson-prizes-winners/paul-bastard</t>
  </si>
  <si>
    <t>Bettencourt Schueller Foundation</t>
  </si>
  <si>
    <t>Council Member</t>
  </si>
  <si>
    <t>https://www.southern-spr.org/governance</t>
  </si>
  <si>
    <t>Early Career Immunologists (ECI) Committee</t>
  </si>
  <si>
    <t>European Mantle Cell Lymphoma Network (EMCL-R)</t>
  </si>
  <si>
    <t>https://www.european-mcl.net/members/md-phd-morgane-cheminant-165.html</t>
  </si>
  <si>
    <t>French National Reference Center of Primary Immunodeficiencies (CEREDIH)</t>
  </si>
  <si>
    <t>Working Groups for T-Cell Lymphoma</t>
  </si>
  <si>
    <t>Lymphoma Study Association (LYSA)</t>
  </si>
  <si>
    <t>Mantle Cell Lymphoma Working Group</t>
  </si>
  <si>
    <t>J -STAR</t>
  </si>
  <si>
    <t>Japanese Scientists To Advance Rheumatology (J-STAR)</t>
  </si>
  <si>
    <t>https://j-star.ryumachi-jp.com/member/403/</t>
  </si>
  <si>
    <t>Japanese Society of Rheumatology (JSR)</t>
  </si>
  <si>
    <t>Immunology Professional Committee</t>
  </si>
  <si>
    <t>Association for Clinical Biochemistry and Laboratory Medicine</t>
  </si>
  <si>
    <t>https://labmed.org.uk/about-us/committee-structure/immunology-professional-committee.html</t>
  </si>
  <si>
    <t>American Gastroenterological Association</t>
  </si>
  <si>
    <t>Clinical Research Committee</t>
  </si>
  <si>
    <t>Asian Organization for Crohn’s &amp; Colitis (AOCC)</t>
  </si>
  <si>
    <t>Crohn's &amp; Colitis Foundation</t>
  </si>
  <si>
    <t>https://www.aocc2023.org/upload/invited/CV_20230119191013.335.2.6.pdf</t>
  </si>
  <si>
    <t>European Crohn´s and Colitis Organisation</t>
  </si>
  <si>
    <t>Japan Gastroenterological Endoscopy Society (JGES)</t>
  </si>
  <si>
    <t>Japan Society of Clinical Immunology (JSCI)</t>
  </si>
  <si>
    <t>Atlas Creation Committee</t>
  </si>
  <si>
    <t>Japanese Association for Capsule Endoscopy (JACE)</t>
  </si>
  <si>
    <t>Japanese Society for Clinical Epidemiology (JSCE)</t>
  </si>
  <si>
    <t>Japanese Society for Mucosal Immunology (JSMI)</t>
  </si>
  <si>
    <t>Japanese Society of Gastroenterological Immunology</t>
  </si>
  <si>
    <t>Japanese Society of Gastroenterology (JSGE)</t>
  </si>
  <si>
    <t>Kanto Branch</t>
  </si>
  <si>
    <t>Inflammatory Bowel Disease Treatment Guideline Creation Committee</t>
  </si>
  <si>
    <t>The Japan Society of Colon Examination (JSCE)</t>
  </si>
  <si>
    <t>The Japan Society of Coloproctology (JSC)</t>
  </si>
  <si>
    <t>The Japanese Gastroenterological Association (JGS)</t>
  </si>
  <si>
    <t>International Exchange Committee</t>
  </si>
  <si>
    <t>The Japanese Society for Inflammatory Bowel Disease (JSIBD)</t>
  </si>
  <si>
    <t>Non-Hodgkin Lymphoma Group</t>
  </si>
  <si>
    <t>Spanish Society of Pediatric Hematology and Oncology (SEHOP)</t>
  </si>
  <si>
    <t>International Classification of Diseases System Council</t>
  </si>
  <si>
    <t>Accounting Officer</t>
  </si>
  <si>
    <t>Western Japan Chapter</t>
  </si>
  <si>
    <t>Japan Society of Medical Entomology and Zoology (JSMEZ)</t>
  </si>
  <si>
    <t>Japanese Society for Environmental Infection (JSEI)</t>
  </si>
  <si>
    <t>Japanese Society of Gout and Uric &amp; Nucleic Acids (J-Stage)</t>
  </si>
  <si>
    <t>The Japanese Association for Infectious Diseases (JAID)</t>
  </si>
  <si>
    <t>Western Japan Branch</t>
  </si>
  <si>
    <t>Japanese Society of Chemotherapy (JSC)</t>
  </si>
  <si>
    <t>Editorial Committee</t>
  </si>
  <si>
    <t>Lifelong Education Committee</t>
  </si>
  <si>
    <t>Japan Society of Blood Transfusion and Cell Therapy (JSBTCT)</t>
  </si>
  <si>
    <t>Japanese Society of Hygiene Zoology (JSHZ)</t>
  </si>
  <si>
    <t>Hokuriku Regional Chapter</t>
  </si>
  <si>
    <t>Japanese Society for Infection Prevention and Control (JSIPC)</t>
  </si>
  <si>
    <t>https://researchmap.jp/read0019349/committee_memberships?limit=20&amp;start=1</t>
  </si>
  <si>
    <t>Interviewee on infection control measures in facilities</t>
  </si>
  <si>
    <t>The Japanese Society of Hematology (JSH)</t>
  </si>
  <si>
    <t>Specialty Medical Review Committee</t>
  </si>
  <si>
    <t>https://researchmap.jp/read0019349/committee_memberships?limit=20&amp;start=21</t>
  </si>
  <si>
    <t>Working Group</t>
  </si>
  <si>
    <t>Apr-2010</t>
  </si>
  <si>
    <t>Japan Rickettsiosis Clinical Research Society for Ryozoitis Syndrome</t>
  </si>
  <si>
    <t>Secretary General</t>
  </si>
  <si>
    <t>Academic meeting of the Central Japan Chapter</t>
  </si>
  <si>
    <t>Central Japan Regional Chapter</t>
  </si>
  <si>
    <t>Apr-2008</t>
  </si>
  <si>
    <t>Program Committee</t>
  </si>
  <si>
    <t>31-Mar-2008</t>
  </si>
  <si>
    <t>Japanese Society for Social Sciences</t>
  </si>
  <si>
    <t>Chubu Rheumatism Association</t>
  </si>
  <si>
    <t>Chubu Liwuchi Association</t>
  </si>
  <si>
    <t>Hokuriku Branch</t>
  </si>
  <si>
    <t>Apr-2005</t>
  </si>
  <si>
    <t>planning committee for "Educational Program for Young Hematologists</t>
  </si>
  <si>
    <t>Japan Hematopoietic Cell Transplantation (HCT)</t>
  </si>
  <si>
    <t>Japan Society of Clinical Oncology (JSCO)</t>
  </si>
  <si>
    <t>Hokuriku Regional Association</t>
  </si>
  <si>
    <t>The Japanese Society for Laboratory Hematology (JSLH)</t>
  </si>
  <si>
    <t>Apr-2000</t>
  </si>
  <si>
    <t>Japan Society for Autologous Blood Transfusion (JSABT)</t>
  </si>
  <si>
    <t>Japan Society of Transfusion Medicine and Cell Therapy (JSTMCT)</t>
  </si>
  <si>
    <t>Japanese Society of Gout and Nucleic Acid Metabolism (JSGNAM)</t>
  </si>
  <si>
    <t>https://researchmap.jp/read0019349/committee_memberships?limit=20&amp;start=41</t>
  </si>
  <si>
    <t>Japanese Society for Clinical Microbiology (JSCM)</t>
  </si>
  <si>
    <t>Apr-1998</t>
  </si>
  <si>
    <t>Central Japan Regional Association</t>
  </si>
  <si>
    <t>Specialist System Deliberation Committee</t>
  </si>
  <si>
    <t>American Society for Microbiology</t>
  </si>
  <si>
    <t>Apr-1997</t>
  </si>
  <si>
    <t>Japan Rheumatism Foundation</t>
  </si>
  <si>
    <t>The Japan Geriatrics Society (JGS)</t>
  </si>
  <si>
    <t>The Japanese Society for Medical Mycology (JSMM)</t>
  </si>
  <si>
    <t>Japan Society for Biological Therapy</t>
  </si>
  <si>
    <t>Japanese Society of Electron Microscopy (JSEM)</t>
  </si>
  <si>
    <t>Apr-1989</t>
  </si>
  <si>
    <t>The Japanese Society of Clinical Pharmacology and Therapeutics (JSCPT)</t>
  </si>
  <si>
    <t>Apr-1987</t>
  </si>
  <si>
    <t>The Japanese Cancer Association (JCA)</t>
  </si>
  <si>
    <t>Japanese Society of Tropical Medicine (JSTM)</t>
  </si>
  <si>
    <t>Pediatric IBD BioResource</t>
  </si>
  <si>
    <t>National Institute for Health and Care Excellence</t>
  </si>
  <si>
    <t>Gut Microbiota for Health Expert Panel</t>
  </si>
  <si>
    <t>The British Society of Gastroenterology</t>
  </si>
  <si>
    <t>https://www.bsg.org.uk/gut-microbiota-for-health-expert-panel</t>
  </si>
  <si>
    <t>Trainees’ Group</t>
  </si>
  <si>
    <t>British Society of Pediatric Gastroenterology, Hepatology and Nutrition</t>
  </si>
  <si>
    <t>https://register-of-charities.charitycommission.gov.uk/cy/charity-search?p_p_id=uk_gov_ccew_onereg_charitydetails_web_portlet_CharityDetailsPortlet&amp;p_p_lifecycle=2&amp;p_p_state=maximized&amp;p_p_mode=view&amp;p_p_resource_id=%2Faccounts-resource&amp;p_p_cacheability=cacheLevelPage&amp;_uk_gov_ccew_onereg_charitydetails_web_portlet_CharityDetailsPortlet_objectiveId=A9368155&amp;_uk_gov_ccew_onereg_charitydetails_web_portlet_CharityDetailsPortlet_priv_r_p_mvcRenderCommandName=%2Ffull-print&amp;_uk_gov_ccew_onereg_charitydetails_web_portlet_CharityDetailsPortlet_priv_r_p_organisationNumber=299294</t>
  </si>
  <si>
    <t>Bronchiectasis Specialist Advisory Group</t>
  </si>
  <si>
    <t>American College of Chest Physicians</t>
  </si>
  <si>
    <t>British Medical Association</t>
  </si>
  <si>
    <t>North West London Subregional Immunoglobulin Assessment Panel</t>
  </si>
  <si>
    <t>Standards of Care Committee</t>
  </si>
  <si>
    <t>Science and Research Committee</t>
  </si>
  <si>
    <t>Spanish Society of Pediatric Gastroenterology, Hepatology, and Nutrition (SEGHNP)</t>
  </si>
  <si>
    <t>https://www.seghnp.org/institucional/home</t>
  </si>
  <si>
    <t>Association of Crohn's Disease and Ulcerative Colitis Patients (ACCU)</t>
  </si>
  <si>
    <t>https://www.topdoctors.es/doctor/javier-martin-de-carpi/</t>
  </si>
  <si>
    <t>Inflammatory Bowel Disease Working Group</t>
  </si>
  <si>
    <t>European Society for Pediatric Gastroenterology Hepatology and Nutrition</t>
  </si>
  <si>
    <t>Executive Member</t>
  </si>
  <si>
    <t>IBD Working Group</t>
  </si>
  <si>
    <t>https://www.cursoeiipediatria.com/profesores/dr-javier-martin-de-carpi</t>
  </si>
  <si>
    <t>Gastrointestinal Committee</t>
  </si>
  <si>
    <t>Spanish-Portuguese Thrombotic Thrombocytopenic Purpura (TTP)</t>
  </si>
  <si>
    <t>Oct-2020</t>
  </si>
  <si>
    <t>Scietific Committee</t>
  </si>
  <si>
    <t>Spanish Hematology and Hemotherapy Society (SEHH)</t>
  </si>
  <si>
    <t>Group for Patient Safety</t>
  </si>
  <si>
    <t>Ministry of Health, Laboratory</t>
  </si>
  <si>
    <t>Spanish Society of Thrombosis and Haemostasis (SETH)</t>
  </si>
  <si>
    <t>Oct-2013</t>
  </si>
  <si>
    <t>Working Group of SETH</t>
  </si>
  <si>
    <t>Scientific Committee, Andalusian Group of Congenital Coagulopathies (GACC)</t>
  </si>
  <si>
    <t>Andalusian Association of Haematology and Hemotherapy (AAHH)</t>
  </si>
  <si>
    <t>Operational Committee</t>
  </si>
  <si>
    <t>Andalusian Patient Safety Strategy of the Ministry of Health</t>
  </si>
  <si>
    <t>Expert</t>
  </si>
  <si>
    <t>Agency for the Evaluation of Health Technologies of Andalusia</t>
  </si>
  <si>
    <t>Ministry of Health of the Junta de Andalucía</t>
  </si>
  <si>
    <t>Appropriate Use of Factor VIII in Hemophilia A</t>
  </si>
  <si>
    <t>Royal Victoria Eugenia Foundation (RFVE)</t>
  </si>
  <si>
    <t>https://isth2024.eventscribe.net/fsPopup.asp?PresenterId=1830485&amp;mode=presenterinfo</t>
  </si>
  <si>
    <t>Treasurer</t>
  </si>
  <si>
    <t>Board of the SETH</t>
  </si>
  <si>
    <t>Jun-2017</t>
  </si>
  <si>
    <t>Assembly of Respiratory Infections</t>
  </si>
  <si>
    <t>Planning Committee of Assembly</t>
  </si>
  <si>
    <t>Harmonising education in respiratory medicine for European</t>
  </si>
  <si>
    <t>European Registry of Bronchiectasis and clinical research collaboration (EMBARC)</t>
  </si>
  <si>
    <t>ERS</t>
  </si>
  <si>
    <t>British Pediatric Respiratory Society</t>
  </si>
  <si>
    <t>https://bprs.co.uk/about/executive-committee/</t>
  </si>
  <si>
    <t>Pediatric Lung Infection, Immunology, and Suppurative Airway Diseases</t>
  </si>
  <si>
    <t>https://www.ersnet.org/the-society/assemblies-and-groups/paediatrics/</t>
  </si>
  <si>
    <t>Okayama Prefecture AIDS Medical Promotion Council</t>
  </si>
  <si>
    <t>Question Creation Committee</t>
  </si>
  <si>
    <t>Chugoku-Shikoku Chapter</t>
  </si>
  <si>
    <t>Mar-2004</t>
  </si>
  <si>
    <t>Chugoku Branch</t>
  </si>
  <si>
    <t>Chugoku-Shikoku Regional Council</t>
  </si>
  <si>
    <t>Nov-1997</t>
  </si>
  <si>
    <t>Japan Society for Hematopoietic Stem Cell Transplantation (JSHSCT)</t>
  </si>
  <si>
    <t>Japan Society for Medical Education</t>
  </si>
  <si>
    <t>Certified Blood Transfusion</t>
  </si>
  <si>
    <t>https://medicalnote.jp/doctors/151005-000003-HYALGJ</t>
  </si>
  <si>
    <t>Japanese Society for Lymphoreticular Tissue Research (JSLTR)</t>
  </si>
  <si>
    <t>Japanese Society of Laboratory Medicine (JSLM)</t>
  </si>
  <si>
    <t>Japanese Society of Myeloma (JSM)</t>
  </si>
  <si>
    <t>Japanese Society of Pediatric Hematology (JSPH)</t>
  </si>
  <si>
    <t>Japanese Society on Thrombosis and Hemostasis (JSTH)</t>
  </si>
  <si>
    <t>ICD certified</t>
  </si>
  <si>
    <t>The Japanese Society for Helicobacter Research (JSHR)</t>
  </si>
  <si>
    <t>Supervising Doctor</t>
  </si>
  <si>
    <t>China Branch</t>
  </si>
  <si>
    <t>https://www.naika.or.jp/fjcp_top/fjcp_yakuin/rekidai/</t>
  </si>
  <si>
    <t>The Japanese Society for AIDS Research</t>
  </si>
  <si>
    <t>The Japanese Society for Sexually Transmitted Infections (JSSTI)</t>
  </si>
  <si>
    <t>Self-Training Question Creation Committee</t>
  </si>
  <si>
    <t>12. INDUST_AFFILIATIONS</t>
  </si>
  <si>
    <t>Disclosure Details</t>
  </si>
  <si>
    <t>ADMA Biologics, Inc.</t>
  </si>
  <si>
    <t>https://iris.uniroma1.it/retrieve/e3835315-6678-15e8-e053-a505fe0a3de9/Quinti_development_2015.pdf</t>
  </si>
  <si>
    <t>Baxalta</t>
  </si>
  <si>
    <t>Consultancy Fees</t>
  </si>
  <si>
    <t>https://pmc.ncbi.nlm.nih.gov/articles/PMC4263903/</t>
  </si>
  <si>
    <t>https://www.sciencedirect.com/science/article/pii/S0091674919303884</t>
  </si>
  <si>
    <t>Speaker’s Bureau</t>
  </si>
  <si>
    <t>Research/Grant Support</t>
  </si>
  <si>
    <t>Grifols, S.A</t>
  </si>
  <si>
    <t>Octapharma AG</t>
  </si>
  <si>
    <t>Shire Pharmaceuticals Group Plc</t>
  </si>
  <si>
    <t>Immunogenic Health Consulting and Diagnostics Ltd</t>
  </si>
  <si>
    <t>https://hopkinscme.cloud-cme.com/Agenda/SpeakerAgenda.aspx?ESID=93902</t>
  </si>
  <si>
    <t>https://www.frontiersin.org/journals/immunology/articles/10.3389/fimmu.2024.1495564/full</t>
  </si>
  <si>
    <t>https://www.ijidonline.com/article/S1201-9712(21)00412-4/pdf</t>
  </si>
  <si>
    <t>https://c.peervoice.com/programs/340205336/downloads/PV_transcript_EJM_EN.pdf</t>
  </si>
  <si>
    <t>F. Hoffmann-La Roche AG</t>
  </si>
  <si>
    <t>Novartis AG</t>
  </si>
  <si>
    <t>Sanofi S.A.</t>
  </si>
  <si>
    <t>Covitar s.r.o.</t>
  </si>
  <si>
    <t>https://pubmed.ncbi.nlm.nih.gov/37315558/</t>
  </si>
  <si>
    <t>Personal Fees</t>
  </si>
  <si>
    <t>https://www.sciencedirect.com/science/article/abs/pii/S2213219817307559</t>
  </si>
  <si>
    <t>Lecture Fees</t>
  </si>
  <si>
    <t>https://pmc.ncbi.nlm.nih.gov/articles/PMC3930833/</t>
  </si>
  <si>
    <t>BioCryst Pharmaceuticals, Inc.</t>
  </si>
  <si>
    <t>https://www.sciencedirect.com/science/article/abs/pii/S2213219820312617</t>
  </si>
  <si>
    <t>Biotest AG</t>
  </si>
  <si>
    <t>Dyax Corporation</t>
  </si>
  <si>
    <t>Pharming Group N.V.</t>
  </si>
  <si>
    <t>ViroPharma Inc</t>
  </si>
  <si>
    <t>Boehringer Ingelheim International GmbH</t>
  </si>
  <si>
    <t>https://www.tandfonline.com/doi/full/10.1080/17474086.2023.2176843#d1e550</t>
  </si>
  <si>
    <t>https://www.sciencedirect.com/science/article/pii/S0091674924012302#coi0010</t>
  </si>
  <si>
    <t>Astellas Pharma Inc.</t>
  </si>
  <si>
    <t>https://www.medrxiv.org/content/10.1101/2021.09.16.21263704v1.full.pdf</t>
  </si>
  <si>
    <t>https://onlinelibrary.wiley.com/doi/10.1111/imr.13295</t>
  </si>
  <si>
    <t>Avir Pharma, Inc.</t>
  </si>
  <si>
    <t>https://www.jrheum.org/content/46/7/751</t>
  </si>
  <si>
    <t>Honoraria</t>
  </si>
  <si>
    <t>Cidara Therapeutics, Inc.</t>
  </si>
  <si>
    <t>Clinical Trial Support</t>
  </si>
  <si>
    <t>lecture Fees</t>
  </si>
  <si>
    <t>Janssen Pharmaceuticals, Inc</t>
  </si>
  <si>
    <t>Merck &amp; Co., Inc</t>
  </si>
  <si>
    <t>https://www.tandfonline.com/doi/full/10.1080/10428194.2021.1961233#coi-statement</t>
  </si>
  <si>
    <t>Moderna, Inc.</t>
  </si>
  <si>
    <t>https://www.sciencedirect.com/science/article/abs/pii/S0091674915013548</t>
  </si>
  <si>
    <t>https://www.jacionline.org/article/S0091-6749(16)31189-7/pdf</t>
  </si>
  <si>
    <t>Sepracor, Inc.</t>
  </si>
  <si>
    <t>Sunovion Pharmaceuticals Inc.</t>
  </si>
  <si>
    <t>UCB S.A.</t>
  </si>
  <si>
    <t>Xediton Pharmaceuticals Inc.</t>
  </si>
  <si>
    <t>https://www.sciencedirect.com/science/article/pii/S2590170224000530</t>
  </si>
  <si>
    <t>AbbVie Inc.</t>
  </si>
  <si>
    <t>https://www.sciencedirect.com/science/article/pii/S2772829324001693?ref=pdf_download&amp;fr=RR-2&amp;rr=923da366ec0d58c9</t>
  </si>
  <si>
    <t>Pint Pharma International S.A</t>
  </si>
  <si>
    <t>https://acrabstracts.org/abstract/early-introduction-of-biologic-agents-in-systemic-lupus-erythematosus-reduces-relapse-and-glucocorticoid-maintenance-dose-a-cohort-study-from-the-pleajure-j-registry/</t>
  </si>
  <si>
    <t>Asahi Kasei Corporation</t>
  </si>
  <si>
    <t>Bristol Myers Squibb</t>
  </si>
  <si>
    <t>Chugai Pharmaceutical Co., Ltd.</t>
  </si>
  <si>
    <t>Eisai Co., Ltd.</t>
  </si>
  <si>
    <t>Mitsubishi Tanabe Pharma America, Inc.</t>
  </si>
  <si>
    <t>Ono Pharmaceutical Co., Ltd.</t>
  </si>
  <si>
    <t>https://cme.peervoice.com/140202016_2/140202016_2_p1-en/screen0?Language=en&amp;MemberID=318783840&amp;CountryID=US&amp;ProjectNumber=140202016_2</t>
  </si>
  <si>
    <t>https://www.biorxiv.org/content/10.1101/2025.03.17.643462v1</t>
  </si>
  <si>
    <t>Egle Therapeutics SAS</t>
  </si>
  <si>
    <t>Focis Pharmaceutical Private Limited</t>
  </si>
  <si>
    <t>https://pmc.ncbi.nlm.nih.gov/articles/PMC8729845/</t>
  </si>
  <si>
    <t>OGD2 Pharma</t>
  </si>
  <si>
    <t>R.A. Pharmaceutical</t>
  </si>
  <si>
    <t>https://www.em-consulte.com/article/1117522/long-term-outcomes-of-176-patients-with-x-linked-h</t>
  </si>
  <si>
    <t>https://www.tandfonline.com/doi/full/10.2217/imt-2021-0313</t>
  </si>
  <si>
    <t>https://www.sciencedirect.com/science/article/abs/pii/S0091674914000293</t>
  </si>
  <si>
    <t>https://onlinelibrary.wiley.com/doi/abs/10.1111/all.14961</t>
  </si>
  <si>
    <t>14-Nov-2023</t>
  </si>
  <si>
    <t>https://openpaymentsdata.cms.gov/physician/1252477</t>
  </si>
  <si>
    <t>22-Jun-2023</t>
  </si>
  <si>
    <t>16-Jun-2023</t>
  </si>
  <si>
    <t>Education</t>
  </si>
  <si>
    <t>18-Aug-2020</t>
  </si>
  <si>
    <t>2-Mar-2018</t>
  </si>
  <si>
    <t>United BioPharma Inc.</t>
  </si>
  <si>
    <t>http://www.ubptaiwan.com/teams.php</t>
  </si>
  <si>
    <t>https://www.sciencedirect.com/science/article/abs/pii/S0091674921004711</t>
  </si>
  <si>
    <t>https://pmc.ncbi.nlm.nih.gov/articles/PMC8591178/</t>
  </si>
  <si>
    <t>Celgene Corporation</t>
  </si>
  <si>
    <t>https://ddw.org/wp-content/uploads/2023/04/DDW-2023-Financial-Disclosure-Index.pdf</t>
  </si>
  <si>
    <t>MiroBio Ltd</t>
  </si>
  <si>
    <t>OMass Therapeutics</t>
  </si>
  <si>
    <t>Regeneron Pharmaceuticals, Inc</t>
  </si>
  <si>
    <t>Alexion Pharmaceuticals, Inc.</t>
  </si>
  <si>
    <t>https://www.uptodate.com/contents/hematopoietic-cell-transplantation-for-severe-combined-immunodeficiencies/contributor-disclosure</t>
  </si>
  <si>
    <t>https://www.sciencedirect.com/science/article/pii/S247395292400449X</t>
  </si>
  <si>
    <t>https://academic.oup.com/jpids/article/10/4/417/5951184</t>
  </si>
  <si>
    <t>Allovir Inc.</t>
  </si>
  <si>
    <t>Atara Biotherapeutics Inc.</t>
  </si>
  <si>
    <t>Chiesi Farmaceutici S.p.A</t>
  </si>
  <si>
    <t>Data Safety Monitoring Board</t>
  </si>
  <si>
    <t>https://www.em-consulte.com/article/1570538/resume/the-diagnosis-of-severe-combined-immunodeficiency-</t>
  </si>
  <si>
    <t>Omeros Corporation</t>
  </si>
  <si>
    <t>https://www.medscape.org/viewarticle/940881</t>
  </si>
  <si>
    <t>20-Dec-2023</t>
  </si>
  <si>
    <t>https://openpaymentsdata.cms.gov/physician/186927</t>
  </si>
  <si>
    <t>30-Mar-2023</t>
  </si>
  <si>
    <t>7-Feb-2023</t>
  </si>
  <si>
    <t>21-Jan-2023</t>
  </si>
  <si>
    <t>Incyte Corporation</t>
  </si>
  <si>
    <t>8-Feb-2022</t>
  </si>
  <si>
    <t>6-Nov-2021</t>
  </si>
  <si>
    <t>6-Aug-2021</t>
  </si>
  <si>
    <t>4-Jun-2020</t>
  </si>
  <si>
    <t>Shire plc</t>
  </si>
  <si>
    <t>23-Aug-2018</t>
  </si>
  <si>
    <t>Horizon Therapeutics plc</t>
  </si>
  <si>
    <t>9-May-2018</t>
  </si>
  <si>
    <t>8-Aug-2017</t>
  </si>
  <si>
    <t>2-Mar-2017</t>
  </si>
  <si>
    <t>https://www.tandfonline.com/doi/abs/10.1080/14712598.2024.2441845</t>
  </si>
  <si>
    <t>https://www.jacionline.org/article/S0091-6749(24)00864-9/pdf</t>
  </si>
  <si>
    <t>Enzon Pharmaceuticals, Inc.</t>
  </si>
  <si>
    <t>https://ashpublications.org/blood/article/114/17/3524/26463/How-I-treat-ADA-deficiency</t>
  </si>
  <si>
    <t>https://www.sciencedirect.com/science/article/abs/pii/S0091674918312685</t>
  </si>
  <si>
    <t>Trial Fund/Fees</t>
  </si>
  <si>
    <t>Recordati Group</t>
  </si>
  <si>
    <t>Food and Beverage</t>
  </si>
  <si>
    <t>https://openpaymentsdata.cms.gov/physician/495295</t>
  </si>
  <si>
    <t>12-Apr-2021</t>
  </si>
  <si>
    <t>18-Mar-2021</t>
  </si>
  <si>
    <t>18-Aug-2019</t>
  </si>
  <si>
    <t>7-Feb-2018</t>
  </si>
  <si>
    <t>https://www.tandfonline.com/doi/abs/10.1080/14712598.2017.1333595</t>
  </si>
  <si>
    <t>https://pmc.ncbi.nlm.nih.gov/articles/PMC10696133/</t>
  </si>
  <si>
    <t>Veloxis Pharmaceuticals, Inc.</t>
  </si>
  <si>
    <t>https://www.sciencedirect.com/science/article/pii/S1600613522293010</t>
  </si>
  <si>
    <t>X4 Pharmaceuticals Inc</t>
  </si>
  <si>
    <t>https://www.sciencedirect.com/science/article/abs/pii/S1521661624001359</t>
  </si>
  <si>
    <t>Amgen Inc.</t>
  </si>
  <si>
    <t>https://link.springer.com/article/10.1007/s10875-022-01216-6</t>
  </si>
  <si>
    <t>https://openpaymentsdata.cms.gov/physician/423862</t>
  </si>
  <si>
    <t>5-Oct-2023</t>
  </si>
  <si>
    <t>Aurinia Pharmaceuticals Inc.</t>
  </si>
  <si>
    <t>22-Sep-2023</t>
  </si>
  <si>
    <t>21-Sep-2023</t>
  </si>
  <si>
    <t>24-Aug-2023</t>
  </si>
  <si>
    <t>17-Aug-2023</t>
  </si>
  <si>
    <t>10-Aug-2023</t>
  </si>
  <si>
    <t>13-Jul-2023</t>
  </si>
  <si>
    <t>Azurity Pharmaceuticals, Inc.</t>
  </si>
  <si>
    <t>7-Mar-2023</t>
  </si>
  <si>
    <t>21-Dec-2022</t>
  </si>
  <si>
    <t>Genzyme Corporation</t>
  </si>
  <si>
    <t>17-Nov-2022</t>
  </si>
  <si>
    <t>10-Nov-2022</t>
  </si>
  <si>
    <t>6-Oct-2022</t>
  </si>
  <si>
    <t>26-Apr-2022</t>
  </si>
  <si>
    <t>12-Dec-2021</t>
  </si>
  <si>
    <t>30-Nov-2021</t>
  </si>
  <si>
    <t>5-Mar-2020</t>
  </si>
  <si>
    <t>7-Feb-2020</t>
  </si>
  <si>
    <t>6-Sep-2019</t>
  </si>
  <si>
    <t>27-Sep-2019</t>
  </si>
  <si>
    <t>30-Aug-2019</t>
  </si>
  <si>
    <t>27-Jul-2019</t>
  </si>
  <si>
    <t>4-Apr-2019</t>
  </si>
  <si>
    <t>22-Mar-2019</t>
  </si>
  <si>
    <t>13-Dec-2018</t>
  </si>
  <si>
    <t>29-Nov-2018</t>
  </si>
  <si>
    <t>2-Nov-2018</t>
  </si>
  <si>
    <t>8-Jun-2018</t>
  </si>
  <si>
    <t>Kaleo, Inc.</t>
  </si>
  <si>
    <t>11-May-2018</t>
  </si>
  <si>
    <t>11-Aug-2017</t>
  </si>
  <si>
    <t>19-May-2017</t>
  </si>
  <si>
    <t>7-Dec-2023</t>
  </si>
  <si>
    <t>https://openpaymentsdata.cms.gov/physician/9481439</t>
  </si>
  <si>
    <t>5-Dec-2023</t>
  </si>
  <si>
    <t>14-Dec-2023</t>
  </si>
  <si>
    <t>Genentech, Inc.</t>
  </si>
  <si>
    <t>Inogen, Inc.</t>
  </si>
  <si>
    <t>16-Nov-2023</t>
  </si>
  <si>
    <t>11-Nov-2023</t>
  </si>
  <si>
    <t>10-Oct-2023</t>
  </si>
  <si>
    <t>28-Aug-2023</t>
  </si>
  <si>
    <t>17-Jul-2023</t>
  </si>
  <si>
    <t>Blueprint Medicines Corporation</t>
  </si>
  <si>
    <t>Aimmune Therapeutics, Inc.</t>
  </si>
  <si>
    <t>27-Mar-2023</t>
  </si>
  <si>
    <t>21-Mar-2023</t>
  </si>
  <si>
    <t>9-Feb-2023</t>
  </si>
  <si>
    <t>ALK-Abelló, Inc.</t>
  </si>
  <si>
    <t>21-Oct-2021</t>
  </si>
  <si>
    <t>https://www.sciencedirect.com/science/article/abs/pii/S0006497123052205</t>
  </si>
  <si>
    <t>https://ascopubs.org/doi/full/10.1200/JCO.23.01586?af=R</t>
  </si>
  <si>
    <t>https://journals.lww.com/aidsonline/fulltext/2014/09100/serological_response_to_13_valent_pneumococcal.4.aspx</t>
  </si>
  <si>
    <t>Oxford Immunotec USA, Inc.</t>
  </si>
  <si>
    <t>https://www.sciencedirect.com/science/article/pii/S2589537022003728</t>
  </si>
  <si>
    <t>https://www.sciencedirect.com/science/article/abs/pii/S1542356523007097</t>
  </si>
  <si>
    <t>https://onlinelibrary.wiley.com/doi/full/10.1111/jgh.14825</t>
  </si>
  <si>
    <t>Ajinomoto Bio-Pharma</t>
  </si>
  <si>
    <t>https://papers.ssrn.com/sol3/papers.cfm?abstract_id=4220768</t>
  </si>
  <si>
    <t>Alfresa Pharma Corporation</t>
  </si>
  <si>
    <t>Alimentiv Inc.</t>
  </si>
  <si>
    <t>https://www.ecco-ibd.eu/images/1_About_ECCO/1_7_ECCO_Disclosures/2023-2024/Kobayashi_Taku_COI_2023_2024.pdf</t>
  </si>
  <si>
    <t>Celltrion, Inc.</t>
  </si>
  <si>
    <t>Covidien plc</t>
  </si>
  <si>
    <t>EA Pharma Co., Ltd.</t>
  </si>
  <si>
    <t>Eiken Chemical Co., Ltd.</t>
  </si>
  <si>
    <t>Ferring Pharmaceuticals</t>
  </si>
  <si>
    <t>Galapagos NV</t>
  </si>
  <si>
    <t>Gilead Sciences, Inc.</t>
  </si>
  <si>
    <t>JIMRO Co., Ltd.</t>
  </si>
  <si>
    <t>Kissei Pharmaceutical Co., Ltd</t>
  </si>
  <si>
    <t>Kyorin Pharmaceutical Co. Ltd.</t>
  </si>
  <si>
    <t>Medtronic Plc</t>
  </si>
  <si>
    <t>Mochida Pharmaceutical Co., Ltd</t>
  </si>
  <si>
    <t>Nippon Kayaku Co.,Ltd.</t>
  </si>
  <si>
    <t>Otsuka Holdings Co., Ltd.</t>
  </si>
  <si>
    <t>Sekisui Chemical Co., Ltd</t>
  </si>
  <si>
    <t>Thermo Fisher Scientific Inc</t>
  </si>
  <si>
    <t>Zeria Pharmaceutical Co., Ltd.</t>
  </si>
  <si>
    <t>Abbott Laboratories</t>
  </si>
  <si>
    <t>https://www.emjreviews.com/gastroenterology/symposium/nutritional-management-of-paediatric-crohns-disease/</t>
  </si>
  <si>
    <t>https://www.sciencedirect.com/science/article/abs/pii/S1542356519303726</t>
  </si>
  <si>
    <t>https://pmc.ncbi.nlm.nih.gov/articles/PMC11874238/</t>
  </si>
  <si>
    <t>BioGaia</t>
  </si>
  <si>
    <t>Casen Recordati S.L.</t>
  </si>
  <si>
    <t>Dr. Falk Pharma GmbH</t>
  </si>
  <si>
    <t>https://www.sciencedirect.com/science/article/pii/S0016508520352069</t>
  </si>
  <si>
    <t>FAES Farma SA</t>
  </si>
  <si>
    <t>Groupe Lactalis S.A.</t>
  </si>
  <si>
    <t>Grupo Ferrer Internacional, S.A.</t>
  </si>
  <si>
    <t>Hero Biotechnology B.V.</t>
  </si>
  <si>
    <t>Kern Pharma</t>
  </si>
  <si>
    <t>Mead Johnson &amp; Company, LLC.</t>
  </si>
  <si>
    <t>Nestlé</t>
  </si>
  <si>
    <t>Norgine B.V.</t>
  </si>
  <si>
    <t>Nutricia International Private Limited</t>
  </si>
  <si>
    <t>Ordesa</t>
  </si>
  <si>
    <t>Pharmes</t>
  </si>
  <si>
    <t>Zambon Company S.p.A.</t>
  </si>
  <si>
    <t>https://www.sciencedirect.com/science/article/pii/S0006497118590054</t>
  </si>
  <si>
    <t>https://50minutes.tv/wp-content/uploads/2024/06/MINGOT-V0.pdf</t>
  </si>
  <si>
    <t>Novo Nordisk A/S</t>
  </si>
  <si>
    <t>Shiomi</t>
  </si>
  <si>
    <t>AN2 Therapeutics, Inc.</t>
  </si>
  <si>
    <t>https://www.emjreviews.com/respiratory/symposium/emerging-concepts-in-bronchiectasis-diagnosis-pathophysiology-and-relevance-in-lung-disease-j160124/</t>
  </si>
  <si>
    <t>https://www.jacionline.org/article/S0091-6749(24)00189-1/fulltext</t>
  </si>
  <si>
    <t>Electromed, Inc.</t>
  </si>
  <si>
    <t>Insmed, Inc.</t>
  </si>
  <si>
    <t>Menarini Group</t>
  </si>
  <si>
    <t>https://www.tandfonline.com/doi/pdf/10.1080/17476348.2024.2311109</t>
  </si>
  <si>
    <t>Teva Pharmaceutical Industries Ltd</t>
  </si>
  <si>
    <t>Vertex Pharmaceuticals</t>
  </si>
  <si>
    <t>https://www.thieme-connect.com/products/ejournals/pdf/10.1055/a-2349-2767.pdf</t>
  </si>
  <si>
    <t>https://www.sciencedirect.com/science/article/abs/pii/S0006497123084343</t>
  </si>
  <si>
    <t>Kyowa Kirin Co., Ltd.</t>
  </si>
  <si>
    <t>13. PUBLICATIONS</t>
  </si>
  <si>
    <t>Author_Name</t>
  </si>
  <si>
    <t>Pubmed_ID</t>
  </si>
  <si>
    <t>Authors</t>
  </si>
  <si>
    <t>Article_Title</t>
  </si>
  <si>
    <t>Publication_Date (DP)</t>
  </si>
  <si>
    <t>Publication_Date (DEP)</t>
  </si>
  <si>
    <t>Journal_Name</t>
  </si>
  <si>
    <t>Vol_issue</t>
  </si>
  <si>
    <t>Article_Type</t>
  </si>
  <si>
    <t>Ref_URL_PubMed_Abstract</t>
  </si>
  <si>
    <t>Ref_URL_Publications</t>
  </si>
  <si>
    <t>Quinti I</t>
  </si>
  <si>
    <t>['Buso H', 'Firinu D', 'Gambier RF', 'Scarpa R', 'Garzi G', 'Soccodato V', 'Costanzo G', 'Ledda AG', 'Rashidy N', 'Bertozzi I', 'Nicola S', 'Tessarin G', 'Ramigni M', 'Piovesan C', 'Vianello F', 'Vianello A', 'Del Giacco S', 'Lougaris V', 'Brussino L', 'Jones MG', 'Quinti I', 'Agostini C', 'Rattazzi M', 'Milito C', 'Cinetto F']</t>
  </si>
  <si>
    <t>Lung function trajectories in common variable immunodeficiencies: An observational retrospective multicenter study</t>
  </si>
  <si>
    <t>The Journal of allergy and clinical immunology</t>
  </si>
  <si>
    <t>155(3):1027-1035</t>
  </si>
  <si>
    <t>Journal Article | Multicenter Study | Observational Study</t>
  </si>
  <si>
    <t>https://pubmed.ncbi.nlm.nih.gov/39566607</t>
  </si>
  <si>
    <t>https://www.clinicalkey.com/content/playBy/pii?v=S0091-6749(24)01230-2</t>
  </si>
  <si>
    <t>['Bordoni V', 'Cinicola BL', 'Piano Mortari E', 'Castilletti C', 'Guarracino F', 'Albano C', 'Accordini S', 'Baban A', 'Di Sabatino A', 'Rossi CM', 'Lenti MV', 'Zicari AM', 'Cirelli R', 'Spada M', 'Forni GL', 'Quinti I', 'Algeri M', 'Casale M', 'Perrotta S', 'Locatelli F', 'Agrati C', 'Carsetti R']</t>
  </si>
  <si>
    <t>Impairment of Innate Immunity and Depletion of Vaccine-Induced Memory B and T Cells in the Absence of the Spleen</t>
  </si>
  <si>
    <t>American journal of hematology</t>
  </si>
  <si>
    <t>Journal Article</t>
  </si>
  <si>
    <t>https://pubmed.ncbi.nlm.nih.gov/39953916</t>
  </si>
  <si>
    <t>https://onlinelibrary.wiley.com/doi/10.1002/ajh.27634</t>
  </si>
  <si>
    <t>['Pulvirenti F', 'Milito C', 'Cinetto F', 'Garzi G', 'Sardella G', 'Spadaro G', 'Lippi F', 'Guarnieri V', 'Cinicola BL', 'Carrabba M', 'Guadagnolo D', 'Fabio G', 'Martire B', 'Cancrini C', 'Lanzoni G', 'Finocchi A', 'Di Matteo G', 'Pompilii E', 'Ferrari S', 'Quinti I']</t>
  </si>
  <si>
    <t>The dilemma of X-linked agammaglobulinemia carriers</t>
  </si>
  <si>
    <t>Feb-2025</t>
  </si>
  <si>
    <t>12-Dec-2024</t>
  </si>
  <si>
    <t>The journal of allergy and clinical immunology. Global</t>
  </si>
  <si>
    <t>4(1):100384</t>
  </si>
  <si>
    <t>https://pubmed.ncbi.nlm.nih.gov/39867744</t>
  </si>
  <si>
    <t>https://linkinghub.elsevier.com/retrieve/pii/S2772-8293(24)00180-2</t>
  </si>
  <si>
    <t>['Pulvirenti F', 'Villa A', "D'Ambrosi M", 'Cusa G', 'Quijada-Morales P', 'de la Fuente-Munoz E', 'Sciannamea M', 'Garzi G', 'Quinti I']</t>
  </si>
  <si>
    <t>Changes in health-related quality of life in common variable immunodeficiency: an eight-year journey, including the COVID-19 pandemic</t>
  </si>
  <si>
    <t>12-Jul-2024</t>
  </si>
  <si>
    <t>Expert review of clinical immunology</t>
  </si>
  <si>
    <t>20(10):1269-1280</t>
  </si>
  <si>
    <t>Journal Article | Observational Study</t>
  </si>
  <si>
    <t>https://pubmed.ncbi.nlm.nih.gov/38994591</t>
  </si>
  <si>
    <t>https://www.tandfonline.com/doi/10.1080/1744666X.2024.2368195?url_ver=Z39.88-2003&amp;rfr_id=ori:rid:crossref.org&amp;rfr_dat=cr_pub 0pubmed</t>
  </si>
  <si>
    <t>['Pulvirenti F', 'Giufrè M', 'Pentimalli TM', 'Camilli R', 'Milito C', 'Villa A', 'Sculco E', 'Cerquetti M', 'Pantosti A', 'Quinti I']</t>
  </si>
  <si>
    <t>Oropharyngeal microbial ecosystem perturbations influence the risk for acute respiratory infections in common variable immunodeficiency</t>
  </si>
  <si>
    <t>30-May-2024</t>
  </si>
  <si>
    <t>Frontiers in immunology</t>
  </si>
  <si>
    <t>15:1371118</t>
  </si>
  <si>
    <t>https://pubmed.ncbi.nlm.nih.gov/38873612</t>
  </si>
  <si>
    <t>https://europepmc.org/abstract/MED/38873612</t>
  </si>
  <si>
    <t>['Van Coillie S', 'Prévot J', 'Sánchez-Ramón S', 'Lowe DM', 'Borg M', 'Autran B', 'Segundo G', 'Pecoraro A', 'Garcelon N', 'Boersma C', 'Silva SL', 'Drabwell J', 'Quinti I', 'Meyts I', 'Ali A', 'Burns SO', 'van Hagen M', 'Pergent M', 'Mahlaoui N']</t>
  </si>
  <si>
    <t>Charting a course for global progress in PIDs by 2030 - proceedings from the IPOPI global multi-stakeholders' summit (September 2023)</t>
  </si>
  <si>
    <t>15:1430678</t>
  </si>
  <si>
    <t>Congress</t>
  </si>
  <si>
    <t>https://pubmed.ncbi.nlm.nih.gov/39055704</t>
  </si>
  <si>
    <t>https://pmc.ncbi.nlm.nih.gov/articles/pmid/39055704/</t>
  </si>
  <si>
    <t>['Teocchi M', 'de Andrade Eugênio T', 'Furlaneto Marega L', 'Quinti I', 'Dos Santos Vilela MM']</t>
  </si>
  <si>
    <t>Dysregulation of Toll-Like Receptor Signaling-Associated Gene Expression in X-Linked Agammaglobulinemia: Implications for Correlations Genotype-Phenotype and Disease Expression</t>
  </si>
  <si>
    <t>Journal of innate immunity</t>
  </si>
  <si>
    <t>16(1):425-439</t>
  </si>
  <si>
    <t>https://pubmed.ncbi.nlm.nih.gov/39116841</t>
  </si>
  <si>
    <t>https://pmc.ncbi.nlm.nih.gov/articles/pmid/39116841/</t>
  </si>
  <si>
    <t>['Carsetti R', 'Quinti I']</t>
  </si>
  <si>
    <t>Editorial: IgA and mucosal immunity in vaccinology and in protection from infection</t>
  </si>
  <si>
    <t>10-Apr-2024</t>
  </si>
  <si>
    <t>Frontiers in cellular and infection microbiology</t>
  </si>
  <si>
    <t>14:1409111</t>
  </si>
  <si>
    <t>Editorial | Introductory Journal Article</t>
  </si>
  <si>
    <t>https://pubmed.ncbi.nlm.nih.gov/39157176</t>
  </si>
  <si>
    <t>https://pmc.ncbi.nlm.nih.gov/articles/pmid/39157176/</t>
  </si>
  <si>
    <t>['Ballow M', 'Ortiz-de-Lejarazu R', 'Quinti I', 'Miller MS', 'Warnatz K']</t>
  </si>
  <si>
    <t>Contribution of immunoglobulin products in influencing seasonal influenza infection and severity in antibody immune deficiency patients receiving immunoglobulin replacement therapy</t>
  </si>
  <si>
    <t>22-Oct-2024</t>
  </si>
  <si>
    <t>15:1452106</t>
  </si>
  <si>
    <t>Journal Article | Review</t>
  </si>
  <si>
    <t>https://pubmed.ncbi.nlm.nih.gov/39502688</t>
  </si>
  <si>
    <t>https://pmc.ncbi.nlm.nih.gov/articles/pmid/39502688/</t>
  </si>
  <si>
    <t>['Aiuti A', "D'Amelio R", 'Quinti I', 'Rossi P']</t>
  </si>
  <si>
    <t>Editorial to the Special Issue "Clinical Immunology in Italy, with Special Emphasis to Primary and Acquired Immunodeficiencies: A Commemorative Issue in Honor of Prof. Fernando Aiuti"</t>
  </si>
  <si>
    <t>11(12):3191</t>
  </si>
  <si>
    <t>Editorial</t>
  </si>
  <si>
    <t>https://pubmed.ncbi.nlm.nih.gov/38137412</t>
  </si>
  <si>
    <t>https://europepmc.org/abstract/MED/38137412</t>
  </si>
  <si>
    <t>['Cinicola BL', 'Brindisi G', 'Capponi M', 'Gori A', 'Loffredo L', 'De Castro G', 'Anania C', 'Spalice A', 'Guido CA', 'Milito C', 'Duse M', 'Quinti I', 'Pulvirenti F', 'Zicari AM']</t>
  </si>
  <si>
    <t>Reply to Özdemir, Ö. Allergic Disease with Selective IgA Deficiency. Comment on "Cinicola et al. The Allergic Phenotype of Children and Adolescents with Selective IgA Deficiency: A Longitudinal Monocentric Study. J. Clin. Med. 2022, 11, 5705"</t>
  </si>
  <si>
    <t>22-Nov-2023</t>
  </si>
  <si>
    <t>Journal of clinical medicine</t>
  </si>
  <si>
    <t>12(23):7224</t>
  </si>
  <si>
    <t>https://pubmed.ncbi.nlm.nih.gov/38068276</t>
  </si>
  <si>
    <t>https://europepmc.org/abstract/MED/38068276</t>
  </si>
  <si>
    <t>['Friman V', 'Quinti I', 'Davydov AN', 'Shugay M', 'Farroni C', 'Engström E', 'Pour Akaber S', 'Barresi S', 'Mohamed A', 'Pulvirenti F', 'Milito C', 'Granata G', 'Giorda E', 'Ahlström S', 'Karlsson J', 'Marasco E', 'Marcellini V', 'Bocci C', 'Cascioli S', 'Scarsella M', 'Phad G', 'Tilevik A', 'Tartaglia M', 'Bemark M', 'Chudakov DM', 'Carsetti R', 'Grimsholm O']</t>
  </si>
  <si>
    <t>Defective peripheral B cell selection in common variable immune deficiency patients with autoimmune manifestations</t>
  </si>
  <si>
    <t>30-May-2023</t>
  </si>
  <si>
    <t>27-Apr-2023</t>
  </si>
  <si>
    <t>Cell reports</t>
  </si>
  <si>
    <t>42(5):112446</t>
  </si>
  <si>
    <t>Journal Article | Research Support, Non-U.S. Gov't</t>
  </si>
  <si>
    <t>https://pubmed.ncbi.nlm.nih.gov/37119135</t>
  </si>
  <si>
    <t>https://linkinghub.elsevier.com/retrieve/pii/S2211-1247(23)00457-6</t>
  </si>
  <si>
    <t>['Carrabba M', 'Dellepiane RM', 'Cortesi M', 'Baselli LA', 'Soresina A', 'Cirillo E', 'Giardino G', 'Conti F', 'Dotta L', 'Finocchi A', 'Cancrini C', 'Milito C', 'Pacillo L', 'Cinicola BL', 'Cossu F', 'Consolini R', 'Montin D', 'Quinti I', 'Pession A', 'Fabio G', 'Pignata C', 'Pietrogrande MC', 'Badolato R']</t>
  </si>
  <si>
    <t>Long term longitudinal follow-up of an AD-HIES cohort: the impact of early diagnosis and enrollment to IPINet centers on the natural history of Job's syndrome</t>
  </si>
  <si>
    <t>20-Apr-2023</t>
  </si>
  <si>
    <t>Allergy, asthma, and clinical immunology : official journal of the Canadian Society of Allergy and Clinical Immunology</t>
  </si>
  <si>
    <t>19(1):32</t>
  </si>
  <si>
    <t>https://pubmed.ncbi.nlm.nih.gov/37081481</t>
  </si>
  <si>
    <t>https://aacijournal.biomedcentral.com/articles/10.1186/s13223-023-00776-5</t>
  </si>
  <si>
    <t>['Milito C', 'Cinetto F', 'Garzi G', 'Palladino A', 'Puca M', 'Brambilla E', 'De Vitis C', 'Costanzo G', 'Scarpa R', 'Punziano A', 'Lagnese G', 'Del Giacco S', 'Spadaro G', 'Quinti I', 'Firinu D']</t>
  </si>
  <si>
    <t>Safety of mRNA COVID-19 Vaccines in Patients with Inborn Errors of Immunity: an Italian Multicentric Study</t>
  </si>
  <si>
    <t>Journal of clinical immunology</t>
  </si>
  <si>
    <t>43(2):299-307</t>
  </si>
  <si>
    <t>https://pubmed.ncbi.nlm.nih.gov/36374363</t>
  </si>
  <si>
    <t>https://europepmc.org/abstract/MED/36374363</t>
  </si>
  <si>
    <t>['Pulvirenti F', 'Mortari EP', 'Putotto C', 'Terreri S', 'Fernandez Salinas A', 'Cinicola BL', 'Cimini E', 'Di Napoli G', 'Sculco E', 'Milito C', 'Versacci P', 'Agrati C', 'Marino B', 'Carsetti R', 'Quinti I']</t>
  </si>
  <si>
    <t>COVID-19 Severity, Cardiological Outcome, and Immunogenicity of mRNA Vaccine on Adult Patients With 22q11.2 DS</t>
  </si>
  <si>
    <t>21-Oct-2022</t>
  </si>
  <si>
    <t>The journal of allergy and clinical immunology. In practice</t>
  </si>
  <si>
    <t>11(1):292-305.e2</t>
  </si>
  <si>
    <t>Journal Article | Observational Study | Research Support, Non-U.S. Gov't</t>
  </si>
  <si>
    <t>https://pubmed.ncbi.nlm.nih.gov/36280136</t>
  </si>
  <si>
    <t>https://www.clinicalkey.com/content/playBy/pii?v=S2213-2198(22)01052-2</t>
  </si>
  <si>
    <t>['Milito C', 'Firinu D', 'Bez P', 'Villa A', 'Punziano A', 'Lagnese G', 'Costanzo G', 'van Leeuwen LPM', 'Piazza B', 'Deiana CM', "d'Ippolito G", 'Del Giacco SR', 'Rattazzi M', 'Spadaro G', 'Quinti I', 'Scarpa R', 'Dalm VASH', 'Cinetto F']</t>
  </si>
  <si>
    <t>A beacon in the dark: COVID-19 course in CVID patients from two European countries: Different approaches, similar outcomes</t>
  </si>
  <si>
    <t>8-Feb-2023</t>
  </si>
  <si>
    <t>14:1093385</t>
  </si>
  <si>
    <t>Journal Article | Multicenter Study</t>
  </si>
  <si>
    <t>https://pubmed.ncbi.nlm.nih.gov/36845159</t>
  </si>
  <si>
    <t>https://europepmc.org/abstract/MED/36845159</t>
  </si>
  <si>
    <t>['Pulvirenti F', 'Cinicola BL', 'Ferrari S', 'Guadagnolo D', 'Sculco E', 'Capponi M', 'Loffredo L', 'Sciannamea M', 'Insalaco A', 'Quinti I', 'De Benedetti F', 'Zicari AM']</t>
  </si>
  <si>
    <t>Case Report: Interindividual variability and possible role of heterozygous variants in a family with deficiency of adenosine deaminase 2: are all heterozygous born equals?</t>
  </si>
  <si>
    <t>3-May-2023</t>
  </si>
  <si>
    <t>14:1156689</t>
  </si>
  <si>
    <t>Case Reports | Journal Article | Research Support, Non-U.S. Gov't</t>
  </si>
  <si>
    <t>https://pubmed.ncbi.nlm.nih.gov/37207212</t>
  </si>
  <si>
    <t>https://europepmc.org/abstract/MED/37207212</t>
  </si>
  <si>
    <t>['Piano Mortari E', 'Pulvirenti F', 'Marcellini V', 'Terreri S', 'Salinas AF', 'Ferrari S', 'Di Napoli G', 'Guadagnolo D', 'Sculco E', 'Albano C', 'Guercio M', 'Di Cecca S', 'Milito C', 'Garzi G', 'Pesce AM', 'Bonanni L', 'Sinibaldi M', 'Bordoni V', 'Di Cecilia S', 'Accordini S', 'Castilletti C', 'Agrati C', 'Quintarelli C', 'Zaffina S', 'Locatelli F', 'Carsetti R', 'Quinti I']</t>
  </si>
  <si>
    <t>Functional CVIDs phenotype clusters identified by the integration of immune parameters after BNT162b2 boosters</t>
  </si>
  <si>
    <t>14:1194225</t>
  </si>
  <si>
    <t>https://pubmed.ncbi.nlm.nih.gov/37304298</t>
  </si>
  <si>
    <t>https://europepmc.org/abstract/MED/37304298</t>
  </si>
  <si>
    <t>['Milito C', 'Pulvirenti F', 'Garzi G', 'Sculco E', 'Cinetto F', 'Firinu D', 'Lagnese G', 'Punziano A', 'Discardi C', 'Costanzo G', 'Felice C', 'Spadaro G', 'Ferrari S', 'Quinti I']</t>
  </si>
  <si>
    <t>Decline of gastric cancer mortality in common variable immunodeficiency in the years 2018-2022</t>
  </si>
  <si>
    <t>14:1231242</t>
  </si>
  <si>
    <t>https://pubmed.ncbi.nlm.nih.gov/37868983</t>
  </si>
  <si>
    <t>https://europepmc.org/abstract/MED/37868983</t>
  </si>
  <si>
    <t>['Pulvirenti F', 'Garzi G', 'Milito C', 'Sculco E', 'Sciannamea M', 'Napoli A', 'Cinti L', 'Roberto P', 'Punziano A', 'Carrabba M', 'Piano Mortari E', 'Carsetti R', 'Antonelli G', 'Quinti I']</t>
  </si>
  <si>
    <t>SARS-CoV-2 pre-exposure prophylaxis with tixagevimab/cilgavimab (AZD7442) provides protection in inborn errors of immunity with antibody defects: a real-world experience</t>
  </si>
  <si>
    <t>26-Oct-2023</t>
  </si>
  <si>
    <t>14:1249462</t>
  </si>
  <si>
    <t>https://pubmed.ncbi.nlm.nih.gov/37954618</t>
  </si>
  <si>
    <t>https://europepmc.org/abstract/MED/37954618</t>
  </si>
  <si>
    <t>The Allergic Phenotype of Children and Adolescents with Selective IgA Deficiency: A Longitudinal Monocentric Study</t>
  </si>
  <si>
    <t>27-Sep-2022</t>
  </si>
  <si>
    <t>11(19):5705</t>
  </si>
  <si>
    <t>https://pubmed.ncbi.nlm.nih.gov/36233573</t>
  </si>
  <si>
    <t>https://europepmc.org/abstract/MED/36233573</t>
  </si>
  <si>
    <t>['Giardino G', 'Milito C', 'Lougaris V', 'Punziano A', 'Carrabba M', 'Cinetto F', 'Scarpa R', 'Dellepiane RM', 'Ricci S', 'Rivalta B', 'Conti F', 'Marzollo A', 'Firinu D', 'Cirillo E', 'Lagnese G', 'Cancrini C', 'Martire B', 'Danieli MG', 'Pession A', 'Vacca A', 'Azzari C', 'Fabio G', 'Soresina A', 'Agostini C', 'Spadaro G', 'Badolato R', 'Cicalese MP', 'Aiuti A', 'Plebani A', 'Quinti I', 'Pignata C']</t>
  </si>
  <si>
    <t>The Impact of SARS-CoV-2 Infection in Patients with Inborn Errors of Immunity: the Experience of the Italian Primary Immunodeficiencies Network (IPINet)</t>
  </si>
  <si>
    <t>20-Apr-2022</t>
  </si>
  <si>
    <t>42(5):935-946</t>
  </si>
  <si>
    <t>https://pubmed.ncbi.nlm.nih.gov/35445287</t>
  </si>
  <si>
    <t>https://europepmc.org/abstract/MED/35445287</t>
  </si>
  <si>
    <t>['Pulvirenti F', 'Di Cecca S', 'Sinibaldi M', 'Piano Mortari E', 'Terreri S', 'Albano C', 'Guercio M', 'Sculco E', 'Milito C', 'Ferrari S', 'Locatelli F', 'Quintarelli C', 'Carsetti R', 'Quinti I']</t>
  </si>
  <si>
    <t>T-Cell Defects Associated to Lack of Spike-Specific Antibodies after BNT162b2 Full Immunization Followed by a Booster Dose in Patients with Common Variable Immune Deficiencies</t>
  </si>
  <si>
    <t>14-Jun-2022</t>
  </si>
  <si>
    <t>Cells</t>
  </si>
  <si>
    <t>11(12):1918</t>
  </si>
  <si>
    <t>https://pubmed.ncbi.nlm.nih.gov/35741048</t>
  </si>
  <si>
    <t>https://europepmc.org/abstract/MED/35741048</t>
  </si>
  <si>
    <t>['El-Sayed ZA', 'El-Ghoneimy DH', 'Ortega-Martell JA', 'Radwan N', 'Aldave JC', 'Al-Herz W', 'Al-Nesf MA', 'Condino-Neto A', 'Cole T', 'Eley B', 'Erwa NHH', 'Espinosa-Padilla S', 'Faria E', 'Rosario Filho NA', 'Fuleihan R', 'Galal N', 'Garabedian E', 'Hintermeyer M', 'Imai K', 'Irani C', 'Kamal E', 'Kechout N', 'Klocperk A', 'Levin M', 'Milota T', 'Ouederni M', 'Paganelli R', 'Pignata C', 'Qamar FN', 'Quinti I', 'Qureshi S', 'Radhakrishnan N', 'Rezaei N', 'Routes J', 'Singh S', 'Siniah S', 'Abdel-Hakam Taha I', 'Tanno LK', 'Van Dort B', 'Volokha A', 'Sullivan K']</t>
  </si>
  <si>
    <t>Allergic manifestations of inborn errors of immunity and their impact on the diagnosis: A worldwide study</t>
  </si>
  <si>
    <t>The World Allergy Organization journal</t>
  </si>
  <si>
    <t>15(6):100657</t>
  </si>
  <si>
    <t>https://pubmed.ncbi.nlm.nih.gov/35783543</t>
  </si>
  <si>
    <t>https://linkinghub.elsevier.com/retrieve/pii/S1939-4551(22)00033-3</t>
  </si>
  <si>
    <t>['Cirillo E', 'Polizzi A', 'Soresina A', 'Prencipe R', 'Giardino G', 'Cancrini C', 'Finocchi A', 'Rivalta B', 'Dellepiane RM', 'Baselli LA', 'Montin D', 'Trizzino A', 'Consolini R', 'Azzari C', 'Ricci S', 'Lodi L', 'Quinti I', 'Milito C', 'Leonardi L', 'Duse M', 'Carrabba M', 'Fabio G', 'Bertolini P', 'Coccia P', "D'Alba I", 'Pession A', 'Conti F', 'Zecca M', 'Lunardi C', 'Bianco ML', 'Presti S', 'Sciuto L', 'Micheli R', 'Bruzzese D', 'Lougaris V', 'Badolato R', 'Plebani A', 'Chessa L', 'Pignata C']</t>
  </si>
  <si>
    <t>Progressive Depletion of B and T Lymphocytes in Patients with Ataxia Telangiectasia: Results of the Italian Primary Immunodeficiency Network</t>
  </si>
  <si>
    <t>8-Mar-2022</t>
  </si>
  <si>
    <t>42(4):783-797</t>
  </si>
  <si>
    <t>https://pubmed.ncbi.nlm.nih.gov/35257272</t>
  </si>
  <si>
    <t>https://europepmc.org/abstract/MED/35257272</t>
  </si>
  <si>
    <t>['Milito C', 'Cinetto F', 'Palladino A', 'Garzi G', 'Punziano A', 'Lagnese G', 'Scarpa R', 'Rattazzi M', 'Pesce AM', 'Pulvirenti F', 'Di Napoli G', 'Spadaro G', 'Carsetti R', 'Quinti I']</t>
  </si>
  <si>
    <t>Mortality in Severe Antibody Deficiencies Patients during the First Two Years of the COVID-19 Pandemic: Vaccination and Monoclonal Antibodies Efficacy</t>
  </si>
  <si>
    <t>10(5):1026</t>
  </si>
  <si>
    <t>https://pubmed.ncbi.nlm.nih.gov/35625763</t>
  </si>
  <si>
    <t>https://europepmc.org/abstract/MED/35625763</t>
  </si>
  <si>
    <t>['Pulvirenti F', 'Milito C', 'Cinetto F', 'Fernandez Salinas A', 'Terreri S', 'Piano Mortari E', 'Auria S', 'Soccodato V', 'Miriam L', 'Nicastri E', 'Vincenzi L', 'Carsetti R', "D'Offizi G", 'Quinti I']</t>
  </si>
  <si>
    <t>Severe Acute Respiratory Syndrome Coronavirus 2 Monoclonal Antibody Combination Therapy in Patients With Coronavirus Disease 2019 and Primary Antibody Deficiency</t>
  </si>
  <si>
    <t>2-Mar-2022</t>
  </si>
  <si>
    <t>The Journal of infectious diseases</t>
  </si>
  <si>
    <t>225(5):820-824</t>
  </si>
  <si>
    <t>https://pubmed.ncbi.nlm.nih.gov/34746954</t>
  </si>
  <si>
    <t>https://europepmc.org/abstract/MED/34746954</t>
  </si>
  <si>
    <t>['Lang-Meli J', 'Fuchs J', 'Mathé P', 'Ho HE', 'Kern L', 'Jaki L', 'Rusignuolo G', 'Mertins S', 'Somogyi V', 'Neumann-Haefelin C', 'Trinkmann F', 'Müller M', 'Thimme R', 'Umhau M', 'Quinti I', 'Wagner D', 'Panning M', 'Cunningham-Rundles C', 'Laubner K', 'Warnatz K']</t>
  </si>
  <si>
    <t>Case Series: Convalescent Plasma Therapy for Patients with COVID-19 and Primary Antibody Deficiency</t>
  </si>
  <si>
    <t>42(2):253-265</t>
  </si>
  <si>
    <t>https://pubmed.ncbi.nlm.nih.gov/34893946</t>
  </si>
  <si>
    <t>https://europepmc.org/abstract/MED/34893946</t>
  </si>
  <si>
    <t>['Fernandez Salinas A', 'Piano Mortari E', 'Terreri S', 'Milito C', 'Zaffina S', 'Perno CF', 'Locatelli F', 'Quinti I', 'Carsetti R']</t>
  </si>
  <si>
    <t>Impaired memory B-cell response to the Pfizer-BioNTech COVID-19 vaccine in patients with common variable immunodeficiency</t>
  </si>
  <si>
    <t>19-Oct-2021</t>
  </si>
  <si>
    <t>149(1):76-77</t>
  </si>
  <si>
    <t>Comment | Letter</t>
  </si>
  <si>
    <t>https://pubmed.ncbi.nlm.nih.gov/34674857</t>
  </si>
  <si>
    <t>https://www.clinicalkey.com/content/playBy/pii?v=S0091-6749(21)01508-6</t>
  </si>
  <si>
    <t>['Poto R', 'Quinti I', 'Marone G', 'Taglialatela M', 'de Paulis A', 'Casolaro V', 'Varricchi G']</t>
  </si>
  <si>
    <t>IgG Autoantibodies Against IgE from Atopic Dermatitis Can Induce the Release of Cytokines and Proinflammatory Mediators from Basophils and Mast Cells</t>
  </si>
  <si>
    <t>31-May-2022</t>
  </si>
  <si>
    <t>13:880412</t>
  </si>
  <si>
    <t>https://pubmed.ncbi.nlm.nih.gov/35711458</t>
  </si>
  <si>
    <t>https://europepmc.org/abstract/MED/35711458</t>
  </si>
  <si>
    <t>['Garzi G', 'Cinetto F', 'Firinu D', 'Di Napoli G', 'Lagnese G', 'Punziano A', 'Bez P', 'Cinicola BL', 'Costanzo G', 'Scarpa R', 'Pulvirenti F', 'Rattazzi M', 'Spadaro G', 'Quinti I', 'Milito C']</t>
  </si>
  <si>
    <t>Real-life data on monoclonal antibodies and antiviral drugs in Italian inborn errors of immunity patients during COVID-19 pandemic</t>
  </si>
  <si>
    <t>28-Jul-2022</t>
  </si>
  <si>
    <t>13:947174</t>
  </si>
  <si>
    <t>https://pubmed.ncbi.nlm.nih.gov/35967382</t>
  </si>
  <si>
    <t>https://europepmc.org/abstract/MED/35967382</t>
  </si>
  <si>
    <t>['Fionda C', 'Ruggeri S', 'Sciumè G', 'Laffranchi M', 'Quinti I', 'Milito C', 'Palange P', 'Menichini I', 'Sozzani S', 'Frati L', 'Gismondi A', 'Santoni A', 'Stabile H']</t>
  </si>
  <si>
    <t>Age-dependent NK cell dysfunctions in severe COVID-19 patients</t>
  </si>
  <si>
    <t>13:1039120</t>
  </si>
  <si>
    <t>https://pubmed.ncbi.nlm.nih.gov/36466890</t>
  </si>
  <si>
    <t>https://europepmc.org/abstract/MED/36466890</t>
  </si>
  <si>
    <t>['Cinicola BL', 'Piano Mortari E', 'Zicari AM', 'Agrati C', 'Bordoni V', 'Albano C', 'Fedele G', 'Schiavoni I', 'Leone P', 'Fiore S', 'Capponi M', 'Conti MG', 'Petrarca L', 'Stefanelli P', 'Spalice A', 'Midulla F', 'Palamara AT', 'Quinti I', 'Locatelli F', 'Carsetti R']</t>
  </si>
  <si>
    <t>The BNT162b2 vaccine induces humoral and cellular immune memory to SARS-CoV-2 Wuhan strain and the Omicron variant in children 5 to 11 years of age</t>
  </si>
  <si>
    <t>13:1094727</t>
  </si>
  <si>
    <t>https://pubmed.ncbi.nlm.nih.gov/36591287</t>
  </si>
  <si>
    <t>https://europepmc.org/abstract/MED/36591287</t>
  </si>
  <si>
    <t>['Quinti I']</t>
  </si>
  <si>
    <t>Cellular Immunology and COVID-19</t>
  </si>
  <si>
    <t>20-Dec-2021</t>
  </si>
  <si>
    <t>10(12):3591</t>
  </si>
  <si>
    <t>https://pubmed.ncbi.nlm.nih.gov/34944098</t>
  </si>
  <si>
    <t>https://europepmc.org/abstract/MED/34944098</t>
  </si>
  <si>
    <t>['Milito C', 'Soccodato V', 'Auria S', 'Pulvirenti F', 'Quinti I']</t>
  </si>
  <si>
    <t>COVID-19 in complex common variable immunodeficiency patients affected by lung diseases</t>
  </si>
  <si>
    <t>Current opinion in allergy and clinical immunology</t>
  </si>
  <si>
    <t>21(6):535-544</t>
  </si>
  <si>
    <t>Journal Article | Research Support, Non-U.S. Gov't | Review</t>
  </si>
  <si>
    <t>https://pubmed.ncbi.nlm.nih.gov/34580250</t>
  </si>
  <si>
    <t>https://www.ingentaconnect.com/openurl?genre=article&amp;issn=&amp;volume=21&amp;issue=6&amp;spage=535&amp;aulast=Milito</t>
  </si>
  <si>
    <t>['Šedivá A', 'Milota T', 'Litzman J', 'Quinti I', 'Meyts I', 'Burns S', 'Jolles S']</t>
  </si>
  <si>
    <t>Medical algorithm: Diagnosis and management of antibody immunodeficiencies</t>
  </si>
  <si>
    <t>12-Jun-2021</t>
  </si>
  <si>
    <t>76(12):3841-3844</t>
  </si>
  <si>
    <t>https://pubmed.ncbi.nlm.nih.gov/34037990</t>
  </si>
  <si>
    <t>https://onlinelibrary.wiley.com/doi/10.1111/all.14961</t>
  </si>
  <si>
    <t>['Mbarek H', 'Cocca M', 'Al-Sarraj Y', 'Saad C', 'Mezzavilla M', 'AlMuftah W', 'Cocciadiferro D', 'Novelli A', 'Quinti I', 'AlTawashi A', 'Salvaggio S', 'AlThani A', 'Novelli G', 'Ismail SI']</t>
  </si>
  <si>
    <t>Poking COVID-19: Insights on Genomic Constraints among Immune-Related Genes between Qatari and Italian Populations</t>
  </si>
  <si>
    <t>22-Nov-2021</t>
  </si>
  <si>
    <t>Genes</t>
  </si>
  <si>
    <t>12(11):1842</t>
  </si>
  <si>
    <t>https://pubmed.ncbi.nlm.nih.gov/34828448</t>
  </si>
  <si>
    <t>https://europepmc.org/abstract/MED/34828448</t>
  </si>
  <si>
    <t>['Salinas AF', 'Mortari EP', 'Terreri S', 'Quintarelli C', 'Pulvirenti F', 'Di Cecca S', 'Guercio M', 'Milito C', 'Bonanni L', 'Auria S', 'Romaggioli L', 'Cusano G', 'Albano C', 'Zaffina S', 'Perno CF', 'Spadaro G', 'Locatelli F', 'Carsetti R', 'Quinti I']</t>
  </si>
  <si>
    <t>SARS-CoV-2 Vaccine Induced Atypical Immune Responses in Antibody Defects: Everybody Does their Best</t>
  </si>
  <si>
    <t>20-Oct-2021</t>
  </si>
  <si>
    <t>41(8):1709-1722</t>
  </si>
  <si>
    <t>https://pubmed.ncbi.nlm.nih.gov/34669144</t>
  </si>
  <si>
    <t>https://pmc.ncbi.nlm.nih.gov/articles/PMC8527979/</t>
  </si>
  <si>
    <t>['Pulvirenti F', 'Fernandez Salinas A', 'Milito C', 'Terreri S', 'Piano Mortari E', 'Quintarelli C', 'Di Cecca S', 'Lagnese G', 'Punziano A', 'Guercio M', 'Bonanni L', 'Auria S', 'Villani F', 'Albano C', 'Locatelli F', 'Spadaro G', 'Carsetti R', 'Quinti I']</t>
  </si>
  <si>
    <t>B Cell Response Induced by SARS-CoV-2 Infection Is Boosted by the BNT162b2 Vaccine in Primary Antibody Deficiencies</t>
  </si>
  <si>
    <t>27-Oct-2021</t>
  </si>
  <si>
    <t>10(11):2915</t>
  </si>
  <si>
    <t>https://pubmed.ncbi.nlm.nih.gov/34831138</t>
  </si>
  <si>
    <t>https://europepmc.org/abstract/MED/34831138</t>
  </si>
  <si>
    <t>['Hurst JR', 'Abbas SH', 'Bintalib HM', 'Alfaro TM', 'Baumann U', 'Burns SO', 'Condliffe A', 'Davidsen JR', 'Fevang B', 'Gennery AR', 'Haerynck F', 'Jacob J', 'Jolles S', 'Lamers O', 'Bergeron A', 'Malphettes M', 'Meignin V', 'Milito C', 'Milota T', 'Pergent M', 'Prasse A', 'Quinti I', 'Renzoni E', 'Sediva A', 'Stolz D', 'Smits B', 'Strauss F', 'van de Ven AAJM', 'van Montfrans J', 'Warnatz K']</t>
  </si>
  <si>
    <t>Granulomatous-lymphocytic interstitial lung disease: an international research prioritisation</t>
  </si>
  <si>
    <t>6-Dec-2021</t>
  </si>
  <si>
    <t>ERJ open research</t>
  </si>
  <si>
    <t>7(4):00467-2021</t>
  </si>
  <si>
    <t>https://pubmed.ncbi.nlm.nih.gov/34881327</t>
  </si>
  <si>
    <t>https://europepmc.org/abstract/MED/34881327</t>
  </si>
  <si>
    <t>["D'Amelio R", 'Asero R', 'Cassatella MA', 'Laganà B', 'Lunardi C', 'Migliorini P', 'Nisini R', 'Parronchi P', 'Quinti I', 'Racanelli V', 'Senna G', 'Vacca A', 'Maggi E']</t>
  </si>
  <si>
    <t>Anti-COVID-19 Vaccination in Patients with Autoimmune-Autoinflammatory Disorders and Primary/Secondary Immunodeficiencies: The Position of the Task Force on Behalf of the Italian Immunological Societies</t>
  </si>
  <si>
    <t>4-Sep-2021</t>
  </si>
  <si>
    <t>9(9):1163</t>
  </si>
  <si>
    <t>https://pubmed.ncbi.nlm.nih.gov/34572349</t>
  </si>
  <si>
    <t>https://europepmc.org/abstract/MED/34572349</t>
  </si>
  <si>
    <t>['Globig AM', 'Heeg M', 'Larsen CS', 'Ferreira RD', 'Kindle G', 'Goldacker S', 'Strohmeier V', 'Silva SL', 'Cunningham-Rundles C', 'Quinti I', 'Thimme R', 'Bettinger D', 'Schultheiß M', 'Warnatz K']</t>
  </si>
  <si>
    <t>International multicenter experience of transjugular intrahepatic portosystemic shunt implantation in patients with common variable immunodeficiency</t>
  </si>
  <si>
    <t>13-Mar-2021</t>
  </si>
  <si>
    <t>9(7):2931-2935.e1</t>
  </si>
  <si>
    <t>Journal Article | Multicenter Study | Research Support, Non-U.S. Gov't</t>
  </si>
  <si>
    <t>https://pubmed.ncbi.nlm.nih.gov/33722695</t>
  </si>
  <si>
    <t>https://www.clinicalkey.com/content/playBy/pii?v=S2213-2198(21)00301-9</t>
  </si>
  <si>
    <t>['Milito C', 'Lougaris V', 'Giardino G', 'Punziano A', 'Vultaggio A', 'Carrabba M', 'Cinetto F', 'Scarpa R', 'Delle Piane RM', 'Baselli L', 'Ricci S', 'Rivalta B', 'Conti F', 'Marasco C', 'Marzollo A', 'Firinu D', 'Pulvirenti F', 'Lagnese G', 'Vivarelli E', 'Cancrini C', 'Martire B', 'Danieli MG', 'Pession A', 'Vacca A', 'Azzari C', 'Fabio G', 'Matucci A', 'Soresina AR', 'Agostini C', 'Spadaro G', 'Badolato R', 'Cicalese MP', 'Aiuti A', 'Plebani A', 'Pignata C', 'Quinti I']</t>
  </si>
  <si>
    <t>Clinical outcome, incidence, and SARS-CoV-2 infection-fatality rates in Italian patients with inborn errors of immunity</t>
  </si>
  <si>
    <t>21-Apr-2021</t>
  </si>
  <si>
    <t>9(7):2904-2906.e2</t>
  </si>
  <si>
    <t>https://pubmed.ncbi.nlm.nih.gov/33894392</t>
  </si>
  <si>
    <t>https://www.clinicalkey.com/content/playBy/pii?v=S2213-2198(21)00457-8</t>
  </si>
  <si>
    <t>['Carsetti R', 'Quinti I', 'Locatelli F']</t>
  </si>
  <si>
    <t>COVID-19 - pathogenesis and immunological findings across the clinical manifestation spectrum</t>
  </si>
  <si>
    <t>Current opinion in pulmonary medicine</t>
  </si>
  <si>
    <t>27(3):193-198</t>
  </si>
  <si>
    <t>https://pubmed.ncbi.nlm.nih.gov/33629970</t>
  </si>
  <si>
    <t>https://www.ingentaconnect.com/openurl?genre=article&amp;issn=&amp;volume=27&amp;issue=3&amp;spage=193&amp;aulast=Carsetti</t>
  </si>
  <si>
    <t>['Meyts I', 'Bucciol G', 'Quinti I', 'Neven B', 'Fischer A', 'Seoane E', 'Lopez-Granados E', 'Gianelli C', 'Robles-Marhuenda A', 'Jeandel PY', 'Paillard C', 'Sankaran VG', 'Demirdag YY', 'Lougaris V', 'Aiuti A', 'Plebani A', 'Milito C', 'Dalm VA', 'Guevara-Hoyer K', 'Sánchez-Ramón S', 'Bezrodnik L', 'Barzaghi F', 'Gonzalez-Granado LI', 'Hayman GR', 'Uzel G', 'Mendonça LO', 'Agostini C', 'Spadaro G', 'Badolato R', 'Soresina A', 'Vermeulen F', 'Bosteels C', 'Lambrecht BN', 'Keller M', 'Mustillo PJ', 'Abraham RS', 'Gupta S', 'Ozen A', 'Karakoc-Aydiner E', 'Baris S', 'Freeman AF', 'Yamazaki-Nakashimada M', 'Scheffler-Mendoza S', 'Espinosa-Padilla S', 'Gennery AR', 'Jolles S', 'Espinosa Y', 'Poli MC', 'Fieschi C', 'Hauck F', 'Cunningham-Rundles C', 'Mahlaoui N', 'Warnatz K', 'Sullivan KE', 'Tangye SG']</t>
  </si>
  <si>
    <t>Coronavirus disease 2019 in patients with inborn errors of immunity: An international study</t>
  </si>
  <si>
    <t>24-Sep-2020</t>
  </si>
  <si>
    <t>147(2):520-531</t>
  </si>
  <si>
    <t>https://pubmed.ncbi.nlm.nih.gov/32980424</t>
  </si>
  <si>
    <t>https://www.clinicalkey.com/content/playBy/pii?v=S0091-6749(20)31320-8</t>
  </si>
  <si>
    <t>['Quinti I', 'Mezzaroma I', 'Milito C']</t>
  </si>
  <si>
    <t>Clinical management of patients with primary immunodeficiencies during the COVID-19 pandemic</t>
  </si>
  <si>
    <t>15-Jan-2021</t>
  </si>
  <si>
    <t>17(2):163-168</t>
  </si>
  <si>
    <t>https://pubmed.ncbi.nlm.nih.gov/33412960</t>
  </si>
  <si>
    <t>https://www.tandfonline.com/doi/10.1080/1744666X.2021.1873767?url_ver=Z39.88-2003&amp;rfr_id=ori:rid:crossref.org&amp;rfr_dat=cr_pub 0pubmed</t>
  </si>
  <si>
    <t>['Cavaliere FM', 'Graziani S', 'Del Duca E', 'Bilotta C', 'Sgrulletti M', 'Quinti I', 'Moschese V']</t>
  </si>
  <si>
    <t>IgM, IgA and IgG response to conjugate polysaccharides in children with recurrent respiratory infections</t>
  </si>
  <si>
    <t>27-Aug-2020</t>
  </si>
  <si>
    <t>Scandinavian journal of immunology</t>
  </si>
  <si>
    <t>93(1):e12955</t>
  </si>
  <si>
    <t>Letter</t>
  </si>
  <si>
    <t>https://pubmed.ncbi.nlm.nih.gov/32767783</t>
  </si>
  <si>
    <t>https://onlinelibrary.wiley.com/doi/10.1111/sji.12955</t>
  </si>
  <si>
    <t>['Cinetto F', 'Scarpa R', 'Carrabba M', 'Firinu D', 'Lougaris V', 'Buso H', 'Garzi G', 'Gianese S', 'Soccodato V', 'Punziano A', 'Lagnese G', 'Tessarin G', 'Costanzo G', 'Landini N', 'Vio S', 'Bondioni MP', 'Consonni D', 'Marasco C', 'Del Giacco S', 'Rattazzi M', 'Vacca A', 'Plebani A', 'Fabio G', 'Spadaro G', 'Agostini C', 'Quinti I', 'Milito C']</t>
  </si>
  <si>
    <t>Granulomatous Lymphocytic Interstitial Lung Disease (GLILD) in Common Variable Immunodeficiency (CVID): A Multicenter Retrospective Study of Patients From Italian PID Referral Centers</t>
  </si>
  <si>
    <t>10-Mar-2021</t>
  </si>
  <si>
    <t>12:627423</t>
  </si>
  <si>
    <t>https://pubmed.ncbi.nlm.nih.gov/33777011</t>
  </si>
  <si>
    <t>https://europepmc.org/abstract/MED/33777011</t>
  </si>
  <si>
    <t>['Quinti I', 'Mortari EP', 'Fernandez Salinas A', 'Milito C', 'Carsetti R']</t>
  </si>
  <si>
    <t>IgA Antibodies and IgA Deficiency in SARS-CoV-2 Infection</t>
  </si>
  <si>
    <t>6-Apr-2021</t>
  </si>
  <si>
    <t>11:655896</t>
  </si>
  <si>
    <t>https://pubmed.ncbi.nlm.nih.gov/33889552</t>
  </si>
  <si>
    <t>https://europepmc.org/abstract/MED/33889552</t>
  </si>
  <si>
    <t>['Quinti I', 'Spadaro G', 'Jolles S', 'Condino-Neto A']</t>
  </si>
  <si>
    <t>Editorial: The Complexity of Primary Antibody Deficiencies</t>
  </si>
  <si>
    <t>12:635482</t>
  </si>
  <si>
    <t>Editorial | Introductory Journal Article | Research Support, Non-U.S. Gov't</t>
  </si>
  <si>
    <t>https://pubmed.ncbi.nlm.nih.gov/33968027</t>
  </si>
  <si>
    <t>https://europepmc.org/abstract/MED/33968027</t>
  </si>
  <si>
    <t>['Subiza JL', 'Palomares O', 'Quinti I', 'Sánchez-Ramón S']</t>
  </si>
  <si>
    <t>Editorial: Trained Immunity-Based Vaccines</t>
  </si>
  <si>
    <t>24-Jun-2021</t>
  </si>
  <si>
    <t>12:716296</t>
  </si>
  <si>
    <t>https://pubmed.ncbi.nlm.nih.gov/34249020</t>
  </si>
  <si>
    <t>https://europepmc.org/abstract/MED/34249020</t>
  </si>
  <si>
    <t>['Rivalta B', 'Amodio D', 'Milito C', 'Chiriaco M', 'Di Cesare S', 'Giancotta C', 'Conti F', 'Santilli V', 'Pacillo L', 'Cifaldi C', 'Desimio MG', 'Doria M', 'Quinti I', 'De Vito R', 'Di Matteo G', 'Finocchi A', 'Palma P', 'Trizzino A', 'Tommasini A', 'Cancrini C']</t>
  </si>
  <si>
    <t>Case Report: EBV Chronic Infection and Lymphoproliferation in Four APDS Patients: The Challenge of Proper Characterization, Therapy, and Follow-Up</t>
  </si>
  <si>
    <t>27-Aug-2021</t>
  </si>
  <si>
    <t>Frontiers in pediatrics</t>
  </si>
  <si>
    <t>9:703853</t>
  </si>
  <si>
    <t>Case Reports | Journal Article</t>
  </si>
  <si>
    <t>https://pubmed.ncbi.nlm.nih.gov/34540765</t>
  </si>
  <si>
    <t>https://europepmc.org/abstract/MED/34540765</t>
  </si>
  <si>
    <t>['Quinti I', 'Locatelli F', 'Carsetti R']</t>
  </si>
  <si>
    <t>The Immune Response to SARS-CoV-2 Vaccination: Insights Learned From Adult Patients With Common Variable Immune Deficiency</t>
  </si>
  <si>
    <t>19-Jan-2022</t>
  </si>
  <si>
    <t>12:815404</t>
  </si>
  <si>
    <t>https://pubmed.ncbi.nlm.nih.gov/35126372</t>
  </si>
  <si>
    <t>https://europepmc.org/abstract/MED/35126372</t>
  </si>
  <si>
    <t>['Lougaris V', 'Pession A', 'Baronio M', 'Soresina A', 'Rondelli R', 'Gazzurelli L', 'Benvenuto A', 'Martino S', 'Gattorno M', 'Biondi A', 'Zecca M', 'Marinoni M', 'Fabio G', 'Aiuti A', 'Marseglia G', 'Putti MC', 'Agostini C', 'Lunardi C', 'Tommasini A', 'Bertolini P', 'Gambineri E', 'Consolini R', 'Matucci A', 'Azzari C', 'Danieli MG', 'Paganelli R', 'Duse M', 'Cancrini C', 'Moschese V', 'Chessa L', 'Spadaro G', 'Civino A', 'Vacca A', 'Cardinale F', 'Martire B', 'Carpino L', 'Trizzino A', 'Russo G', 'Cossu F', 'Badolato R', 'Pietrogrande MC', 'Quinti I', 'Rossi P', 'Ugazio A', 'Pignata C', 'Plebani A']</t>
  </si>
  <si>
    <t>The Italian Registry for Primary Immunodeficiencies (Italian Primary Immunodeficiency Network; IPINet): Twenty Years of Experience (1999-2019)</t>
  </si>
  <si>
    <t>15-Aug-2020</t>
  </si>
  <si>
    <t>40(7):1026-1037</t>
  </si>
  <si>
    <t>Historical Article | Journal Article | Research Support, Non-U.S. Gov't</t>
  </si>
  <si>
    <t>https://pubmed.ncbi.nlm.nih.gov/32803625</t>
  </si>
  <si>
    <t>https://europepmc.org/abstract/MED/32803625</t>
  </si>
  <si>
    <t>['Lougaris V', 'Soresina A', 'Baronio M', 'Montin D', 'Martino S', 'Signa S', 'Volpi S', 'Zecca M', 'Marinoni M', 'Baselli LA', 'Dellepiane RM', 'Carrabba M', 'Fabio G', 'Putti MC', 'Cinetto F', 'Lunardi C', 'Gazzurelli L', 'Benvenuto A', 'Bertolini P', 'Conti F', 'Consolini R', 'Ricci S', 'Azzari C', 'Leonardi L', 'Duse M', 'Pulvirenti F', 'Milito C', 'Quinti I', 'Cancrini C', 'Finocchi A', 'Moschese V', 'Cirillo E', 'Crescenzi L', 'Spadaro G', 'Marasco C', 'Vacca A', 'Cardinale F', 'Martire B', 'Trizzino A', 'Licciardello M', 'Cossu F', 'Di Matteo G', 'Badolato R', 'Ferrari S', 'Giliani S', 'Pession A', 'Ugazio A', 'Pignata C', 'Plebani A']</t>
  </si>
  <si>
    <t>Long-term follow-up of 168 patients with X-linked agammaglobulinemia reveals increased morbidity and mortality</t>
  </si>
  <si>
    <t>10-Mar-2020</t>
  </si>
  <si>
    <t>146(2):429-437</t>
  </si>
  <si>
    <t>https://pubmed.ncbi.nlm.nih.gov/32169379</t>
  </si>
  <si>
    <t>https://www.clinicalkey.com/content/playBy/pii?v=S0091-6749(20)30330-4</t>
  </si>
  <si>
    <t>['Quinti I', 'Lougaris V', 'Milito C', 'Cinetto F', 'Pecoraro A', 'Mezzaroma I', 'Mastroianni CM', 'Turriziani O', 'Bondioni MP', 'Filippini M', 'Soresina A', 'Spadaro G', 'Agostini C', 'Carsetti R', 'Plebani A']</t>
  </si>
  <si>
    <t>A possible role for B cells in COVID-19? Lesson from patients with agammaglobulinemia</t>
  </si>
  <si>
    <t>22-Apr-2020</t>
  </si>
  <si>
    <t>146(1):211-213.e4</t>
  </si>
  <si>
    <t>Case Reports | Letter</t>
  </si>
  <si>
    <t>https://pubmed.ncbi.nlm.nih.gov/32333914</t>
  </si>
  <si>
    <t>https://www.clinicalkey.com/content/playBy/pii?v=S0091-6749(20)30557-1</t>
  </si>
  <si>
    <t>['Pulvirenti F', 'Cinetto F', 'Milito C', 'Bonanni L', 'Pesce AM', 'Leodori G', 'Garzi G', 'Miglionico M', 'Tabolli S', 'Quinti I']</t>
  </si>
  <si>
    <t>Health-Related Quality of Life in Common Variable Immunodeficiency Italian Patients Switched to Remote Assistance During the COVID-19 Pandemic</t>
  </si>
  <si>
    <t>Jun-2020</t>
  </si>
  <si>
    <t>9-Apr-2020</t>
  </si>
  <si>
    <t>8(6):1894-1899.e2</t>
  </si>
  <si>
    <t>https://pubmed.ncbi.nlm.nih.gov/32278865</t>
  </si>
  <si>
    <t>https://www.clinicalkey.com/content/playBy/pii?v=S2213-2198(20)30344-5</t>
  </si>
  <si>
    <t>['Carsetti R', 'Quintarelli C', 'Quinti I', 'Piano Mortari E', 'Zumla A', 'Ippolito G', 'Locatelli F']</t>
  </si>
  <si>
    <t>The immune system of children: the key to understanding SARS-CoV-2 susceptibility?</t>
  </si>
  <si>
    <t>6-May-2020</t>
  </si>
  <si>
    <t>The Lancet. Child &amp; adolescent health</t>
  </si>
  <si>
    <t>4(6):414-416</t>
  </si>
  <si>
    <t>https://pubmed.ncbi.nlm.nih.gov/32458804</t>
  </si>
  <si>
    <t>https://linkinghub.elsevier.com/retrieve/pii/S2352-4642(20)30135-8</t>
  </si>
  <si>
    <t>['Milito C', 'Cinetto F', 'Megna V', 'Spadaro G', 'Quinti I', 'Liberatore M']</t>
  </si>
  <si>
    <t>The Usefulness of Scintigraphic Studies in the Assessment of Asymptomatic Bowel Disease in Patients with Primary Antibody Diseases</t>
  </si>
  <si>
    <t>30-Mar-2020</t>
  </si>
  <si>
    <t>9(4):949</t>
  </si>
  <si>
    <t>https://pubmed.ncbi.nlm.nih.gov/32235478</t>
  </si>
  <si>
    <t>https://europepmc.org/abstract/MED/32235478</t>
  </si>
  <si>
    <t>['Pulvirenti F', 'Sangerardi M', 'Plebani A', 'Soresina A', 'Finocchi A', 'Pignata C', 'Cirillo E', 'Trizzino A', 'Aiuti A', 'Migliavacca M', 'Locatelli F', 'Bertaina A', 'Naviglio S', 'Carrabba M', 'De Carli M', 'Barbaro MGF', 'Gattorno M', 'Quinti I', 'Martire B']</t>
  </si>
  <si>
    <t>Health-Related Quality of Life and Emotional Difficulties in Chronic Granulomatous Disease: Data on Adult and Pediatric Patients from Italian Network for Primary Immunodeficiency (IPINet)</t>
  </si>
  <si>
    <t>20-Dec-2019</t>
  </si>
  <si>
    <t>40(2):289-298</t>
  </si>
  <si>
    <t>https://pubmed.ncbi.nlm.nih.gov/31863244</t>
  </si>
  <si>
    <t>https://link.springer.com/article/10.1007/s10875-019-00725-1</t>
  </si>
  <si>
    <t>['Scarpa R', 'Pulvirenti F', 'Pecoraro A', 'Vultaggio A', 'Marasco C', 'Ria R', 'Altinier S', 'Compagno N', 'Firinu D', 'Plebani M', 'De Carli M', 'Matucci A', 'Vianello F', 'Vacca A', 'Spadaro G', 'Quinti I', 'Agostini C', 'Milito C', 'Cinetto F']</t>
  </si>
  <si>
    <t>Serum Free Light Chains in Common Variable Immunodeficiency Disorders: Role in Differential Diagnosis and Association With Clinical Phenotype</t>
  </si>
  <si>
    <t>11:319</t>
  </si>
  <si>
    <t>https://pubmed.ncbi.nlm.nih.gov/32296413</t>
  </si>
  <si>
    <t>https://europepmc.org/abstract/MED/32296413</t>
  </si>
  <si>
    <t>['Pulvirenti F', 'Milito C', 'Cavaliere FM', 'Mezzaroma I', 'Cinetto F', 'Quinti I']</t>
  </si>
  <si>
    <t>IGA Antibody Induced by Immunization With Pneumococcal Polysaccharides Is a Prognostic Tool in Common Variable Immune Deficiencies</t>
  </si>
  <si>
    <t>24-Jun-2020</t>
  </si>
  <si>
    <t>11:1283</t>
  </si>
  <si>
    <t>https://pubmed.ncbi.nlm.nih.gov/32695106</t>
  </si>
  <si>
    <t>https://europepmc.org/abstract/MED/32695106</t>
  </si>
  <si>
    <t>['van de Ven AAJM', 'Alfaro TM', 'Robinson A', 'Baumann U', 'Bergeron A', 'Burns SO', 'Condliffe AM', 'Fevang B', 'Gennery AR', 'Haerynck F', 'Jacob J', 'Jolles S', 'Malphettes M', 'Meignin V', 'Milota T', 'van Montfrans J', 'Prasse A', 'Quinti I', 'Renzoni E', 'Stolz D', 'Warnatz K', 'Hurst JR']</t>
  </si>
  <si>
    <t>Managing Granulomatous-Lymphocytic Interstitial Lung Disease in Common Variable Immunodeficiency Disorders: e-GLILDnet International Clinicians Survey</t>
  </si>
  <si>
    <t>26-Nov-2020</t>
  </si>
  <si>
    <t>11:606333</t>
  </si>
  <si>
    <t>https://pubmed.ncbi.nlm.nih.gov/33324422</t>
  </si>
  <si>
    <t>https://europepmc.org/abstract/MED/33324422</t>
  </si>
  <si>
    <t>['Prezzo A', 'Cavaliere FM', 'Bilotta C', 'Pentimalli TM', 'Iacobini M', 'Cesini L', 'Foà R', 'Mauro FR', 'Quinti I']</t>
  </si>
  <si>
    <t>Ibrutinib-based therapy impaired neutrophils microbicidal activity in patients with chronic lymphocytic leukemia during the early phases of treatment</t>
  </si>
  <si>
    <t>3-Oct-2019</t>
  </si>
  <si>
    <t>Leukemia research</t>
  </si>
  <si>
    <t>87:106233</t>
  </si>
  <si>
    <t>https://pubmed.ncbi.nlm.nih.gov/31639635</t>
  </si>
  <si>
    <t>https://www.clinicalkey.com/content/playBy/pii?v=S0145-2126(19)30178-X</t>
  </si>
  <si>
    <t>['Magliulo G', 'Iannella G', 'Ciofalo A', 'Angeletti D', 'Pulvirenti F', 'Quinti I']</t>
  </si>
  <si>
    <t>The olfactory function in patients with common variable immunodeficiency</t>
  </si>
  <si>
    <t>10-Jun-2019</t>
  </si>
  <si>
    <t>European annals of otorhinolaryngology, head and neck diseases</t>
  </si>
  <si>
    <t>136(6):429-434</t>
  </si>
  <si>
    <t>https://pubmed.ncbi.nlm.nih.gov/31196799</t>
  </si>
  <si>
    <t>https://www.clinicalkey.com/content/playBy/pii?v=S1879-7296(19)30105-X</t>
  </si>
  <si>
    <t>['Farrugia A', 'Grazzini G', 'Quinti I', 'Candura F', 'Profili S', 'Liumbruno GM']</t>
  </si>
  <si>
    <t>The growing importance of achieving national self-sufficiency in immunoglobulin in Italy. The emergence of a national imperative</t>
  </si>
  <si>
    <t>11-Dec-2019</t>
  </si>
  <si>
    <t>Blood transfusion = Trasfusione del sangue</t>
  </si>
  <si>
    <t>17(6):449-458</t>
  </si>
  <si>
    <t>https://pubmed.ncbi.nlm.nih.gov/31846609</t>
  </si>
  <si>
    <t>https://europepmc.org/abstract/MED/31846609</t>
  </si>
  <si>
    <t>['Cinetto F', 'Scarpa R', 'Pulvirenti F', 'Quinti I', 'Agostini C', 'Milito C']</t>
  </si>
  <si>
    <t>Appropriate lung management in patients with primary antibody deficiencies</t>
  </si>
  <si>
    <t>30-Jul-2019</t>
  </si>
  <si>
    <t>Expert review of respiratory medicine</t>
  </si>
  <si>
    <t>13(9):823-838</t>
  </si>
  <si>
    <t>https://pubmed.ncbi.nlm.nih.gov/31361157</t>
  </si>
  <si>
    <t>https://www.tandfonline.com/doi/10.1080/17476348.2019.1641085?url_ver=Z39.88-2003&amp;rfr_id=ori:rid:crossref.org&amp;rfr_dat=cr_pub 0pubmed</t>
  </si>
  <si>
    <t>['Seidel MG', 'Kindle G', 'Gathmann B', 'Quinti I', 'Buckland M', 'van Montfrans J', 'Scheible R', 'Rusch S', 'Gasteiger LM', 'Grimbacher B', 'Mahlaoui N', 'Ehl S']</t>
  </si>
  <si>
    <t>The European Society for Immunodeficiencies (ESID) Registry Working Definitions for the Clinical Diagnosis of Inborn Errors of Immunity</t>
  </si>
  <si>
    <t>15-Feb-2019</t>
  </si>
  <si>
    <t>7(6):1763-1770</t>
  </si>
  <si>
    <t>https://pubmed.ncbi.nlm.nih.gov/30776527</t>
  </si>
  <si>
    <t>https://www.clinicalkey.com/content/playBy/pii?v=S2213-2198(19)30168-0</t>
  </si>
  <si>
    <t>['Peshko D', 'Kulbachinskaya E', 'Korsunskiy I', 'Kondrikova E', 'Pulvirenti F', 'Quinti I', 'Blyuss O', 'Dunn Galvin A', 'Munblit D']</t>
  </si>
  <si>
    <t>Health-Related Quality of Life in Children and Adults with Primary Immunodeficiencies: A Systematic Review and Meta-Analysis</t>
  </si>
  <si>
    <t>20-Feb-2019</t>
  </si>
  <si>
    <t>7(6):1929-1957.e5</t>
  </si>
  <si>
    <t>Journal Article | Meta-Analysis | Research Support, Non-U.S. Gov't | Systematic Review</t>
  </si>
  <si>
    <t>https://pubmed.ncbi.nlm.nih.gov/30797077</t>
  </si>
  <si>
    <t>https://www.clinicalkey.com/content/playBy/pii?v=S2213-2198(19)30179-5</t>
  </si>
  <si>
    <t>['Farrugia A', 'Quinti I']</t>
  </si>
  <si>
    <t>Herd immunity and primary immune deficiencies</t>
  </si>
  <si>
    <t>9-Jul-2019</t>
  </si>
  <si>
    <t>26-Nov-2018</t>
  </si>
  <si>
    <t>37(30):3942-3943</t>
  </si>
  <si>
    <t>https://pubmed.ncbi.nlm.nih.gov/30497836</t>
  </si>
  <si>
    <t>https://www.clinicalkey.com/content/playBy/pii?v=S0264-410X(18)31584-6</t>
  </si>
  <si>
    <t>['Na IK', 'Buckland M', 'Agostini C', 'Edgar JDM', 'Friman V', 'Michallet M', 'Sánchez-Ramón S', 'Scheibenbogen C', 'Quinti I']</t>
  </si>
  <si>
    <t>Current clinical practice and challenges in the management of secondary immunodeficiency in hematological malignancies</t>
  </si>
  <si>
    <t>24-Mar-2019</t>
  </si>
  <si>
    <t>European journal of haematology</t>
  </si>
  <si>
    <t>102(6):447-456</t>
  </si>
  <si>
    <t>https://pubmed.ncbi.nlm.nih.gov/30801785</t>
  </si>
  <si>
    <t>https://europepmc.org/abstract/MED/30801785</t>
  </si>
  <si>
    <t>['Milito C', 'Quinti I']</t>
  </si>
  <si>
    <t>Genetic stability of Campylobacter coli in patients with primary antibody deficiencies</t>
  </si>
  <si>
    <t>27-Mar-2019</t>
  </si>
  <si>
    <t>7(5):1707</t>
  </si>
  <si>
    <t>https://pubmed.ncbi.nlm.nih.gov/30928482</t>
  </si>
  <si>
    <t>https://www.clinicalkey.com/content/playBy/pii?v=S2213-2198(19)30248-X</t>
  </si>
  <si>
    <t>['Prezzo A', 'Cavaliere FM', 'Milito C', 'Bilotta C', 'Iacobini M', 'Quinti I']</t>
  </si>
  <si>
    <t>Intravenous immunoglobulin replacement treatment reduces in vivo elastase secretion in patients with common variable immune disorders</t>
  </si>
  <si>
    <t>17-Jul-2018</t>
  </si>
  <si>
    <t>17(2):103-111</t>
  </si>
  <si>
    <t>https://pubmed.ncbi.nlm.nih.gov/30036181</t>
  </si>
  <si>
    <t>https://europepmc.org/abstract/MED/30036181</t>
  </si>
  <si>
    <t>['Pulvirenti F', 'Cinetto F', 'Pecoraro A', 'Carrabba M', 'Crescenzi L', 'Neri R', 'Bonanni L', 'Fabio G', 'Agostini C', 'Spadaro G', 'Tabolli S', 'Farrugia A', 'Quinti I', 'Milito C']</t>
  </si>
  <si>
    <t>Health-Related Quality of Life in Patients with CVID Under Different Schedules of Immunoglobulin Administration: Prospective Multicenter Study</t>
  </si>
  <si>
    <t>15-Jan-2019</t>
  </si>
  <si>
    <t>39(2):159-170</t>
  </si>
  <si>
    <t>Journal Article | Multicenter Study | Observational Study | Research Support, Non-U.S. Gov't</t>
  </si>
  <si>
    <t>https://pubmed.ncbi.nlm.nih.gov/30644015</t>
  </si>
  <si>
    <t>https://europepmc.org/abstract/MED/30644015</t>
  </si>
  <si>
    <t>['Schütz K', 'Alecsandru D', 'Grimbacher B', 'Haddock J', 'Bruining A', 'Driessen G', 'de Vries E', 'van Hagen PM', 'Hartmann I', 'Fraioli F', 'Milito C', 'Mitrevski M', 'Quinti I', 'Serra G', 'Kelleher P', 'Loebinger M', 'Litzman J', 'Postranecka V', 'Thon V', 'Babar J', 'Condliffe AM', 'Exley A', 'Kumararatne D', 'Screaton N', 'Jones A', 'Bondioni MP', 'Lougaris V', 'Plebani A', 'Soresina A', 'Sirignano C', 'Spadaro G', 'Galal N', 'Gonzalez-Granado LI', 'Dettmer S', 'Stirling R', 'Chapel H', 'Lucas M', 'Patel S', 'Farber CM', 'Meyts I', 'Banerjee AK', 'Hackett S', 'Hurst JR', 'Warnatz K', 'Gathmann B', 'Weidemann J', 'Berthold D', 'Baumann U']</t>
  </si>
  <si>
    <t>Correction to: Imaging of Bronchial Pathology in Antibody Deficiency: Data from the European Chest CT Group</t>
  </si>
  <si>
    <t>39(2):225-227</t>
  </si>
  <si>
    <t>Published Erratum</t>
  </si>
  <si>
    <t>https://link.springer.com/article/10.1007/s10875-019-00609-4</t>
  </si>
  <si>
    <t>['Pensieri MV', 'Pulvirenti F', 'Schiepatti A', 'Maimaris S', 'Lattanzio S', 'Quinti I', 'Klersy C', 'Corazza GR', 'Biagi F']</t>
  </si>
  <si>
    <t>The high mortality of patients with common variable immunodeficiency and small bowel villous atrophy</t>
  </si>
  <si>
    <t>21-Apr-2019</t>
  </si>
  <si>
    <t>Scandinavian journal of gastroenterology</t>
  </si>
  <si>
    <t>54(2):164-168</t>
  </si>
  <si>
    <t>https://pubmed.ncbi.nlm.nih.gov/31006294</t>
  </si>
  <si>
    <t>https://www.tandfonline.com/doi/10.1080/00365521.2019.1568543?url_ver=Z39.88-2003&amp;rfr_id=ori:rid:crossref.org&amp;rfr_dat=cr_pub 0pubmed</t>
  </si>
  <si>
    <t>['Schütz K', 'Alecsandru D', 'Grimbacher B', 'Haddock J', 'Bruining A', 'Driessen G', 'de Vries E', 'van Hagen PM', 'Hartmann I', 'Fraioli F', 'Milito C', 'Mitrevski M', 'Quinti I', 'Serra G', 'Kelleher P', 'Loebinger M', 'Litzman J', 'Postranecka V', 'Thon V', 'Babar J', 'Condliffe AM', 'Exley A', 'Kumararatne D', 'Screaton N', 'Jones A', 'Bondioni MP', 'Lougaris V', 'Plebani A', 'Soresina A', 'Sirignano C', 'Spadaro G', 'Galal N', 'Gonzalez-Granado LI', 'Dettmer S', 'Stirling R', 'Chapel H', 'Lucas M', 'Patel S', 'Farber CM', 'Meyts I', 'Banerjee AK', 'Hackett S', 'Hurst JR', 'Warnatz K', 'Gathmann B', 'Baumann U']</t>
  </si>
  <si>
    <t>Imaging of Bronchial Pathology in Antibody Deficiency: Data from the European Chest CT Group</t>
  </si>
  <si>
    <t>39(1):45-54</t>
  </si>
  <si>
    <t>http://hdl.handle.net/10044/1/66531</t>
  </si>
  <si>
    <t>['Carsetti R', 'Di Sabatino A', 'Rosado MM', 'Cascioli S', 'Piano Mortari E', 'Milito C', 'Grimsholm O', 'Aranburu A', 'Giorda E', 'Tinozzi FP', 'Pulvirenti F', 'Donato G', 'Morini F', 'Bagolan P', 'Corazza GR', 'Quinti I']</t>
  </si>
  <si>
    <t>Lack of Gut Secretory Immunoglobulin A in Memory B-Cell Dysfunction-Associated Disorders: A Possible Gut-Spleen Axis</t>
  </si>
  <si>
    <t>8-Jan-2020</t>
  </si>
  <si>
    <t>10:2937</t>
  </si>
  <si>
    <t>https://pubmed.ncbi.nlm.nih.gov/31969880</t>
  </si>
  <si>
    <t>https://europepmc.org/abstract/MED/31969880</t>
  </si>
  <si>
    <t>['Pulvirenti F', 'Camilli R', 'Giufrè M', 'Milito C', 'Pimentel de Araujo F', 'Mancini F', 'Cardines R', 'Ciervo A', 'Pantosti A', 'Cerquetti M', 'Quinti I']</t>
  </si>
  <si>
    <t>Risk factors for Haemophilus influenzae and pneumococcal respiratory tract colonization in CVID</t>
  </si>
  <si>
    <t>28-Aug-2018</t>
  </si>
  <si>
    <t>142(6):1999-2002.e3</t>
  </si>
  <si>
    <t>Letter | Observational Study | Research Support, Non-U.S. Gov't</t>
  </si>
  <si>
    <t>https://pubmed.ncbi.nlm.nih.gov/30170126</t>
  </si>
  <si>
    <t>https://www.clinicalkey.com/content/playBy/pii?v=S0091-6749(18)31203-X</t>
  </si>
  <si>
    <t>['Odnoletkova I', 'Kindle G', 'Quinti I', 'Grimbacher B', 'Knerr V', 'Gathmann B', 'Ehl S', 'Mahlaoui N', 'Van Wilder P', 'Bogaerts K', 'de Vries E']</t>
  </si>
  <si>
    <t>The burden of common variable immunodeficiency disorders: a retrospective analysis of the European Society for Immunodeficiency (ESID) registry data</t>
  </si>
  <si>
    <t>12-Nov-2018</t>
  </si>
  <si>
    <t>Orphanet journal of rare diseases</t>
  </si>
  <si>
    <t>13(1):201</t>
  </si>
  <si>
    <t>https://pubmed.ncbi.nlm.nih.gov/30419968</t>
  </si>
  <si>
    <t>https://ojrd.biomedcentral.com/articles/10.1186/s13023-018-0941-0</t>
  </si>
  <si>
    <t>['Ponsford MJ', 'Klocperk A', 'Pulvirenti F', 'Dalm VASH', 'Milota T', 'Cinetto F', 'Chovancova Z', 'Rial MJ', 'Sediva A', 'Litzman J', 'Agostini C', 'van Hagen M', 'Quinti I', 'Jolles S']</t>
  </si>
  <si>
    <t>Hyper-IgE in the allergy clinic--when is it primary immunodeficiency?</t>
  </si>
  <si>
    <t>2-Oct-2018</t>
  </si>
  <si>
    <t>73(11):2122-2136</t>
  </si>
  <si>
    <t>Journal Article | Meta-Analysis | Research Support, Non-U.S. Gov't | Review</t>
  </si>
  <si>
    <t>https://pubmed.ncbi.nlm.nih.gov/30043993</t>
  </si>
  <si>
    <t>https://onlinelibrary.wiley.com/doi/10.1111/all.13578</t>
  </si>
  <si>
    <t>['Spadaro G', 'Vultaggio A', 'Bosi A', 'Reichert D', 'Janssen J', 'Lamacchia D', 'Nappi L', 'Pecoraro A', 'Milito C', 'Ferraro A', 'Matucci A', 'Bacchiarri F', 'Carrai V', 'Hibbeler A', 'Speckman E', 'Guarnieri C', 'Bongiovanni S', 'Quinti I']</t>
  </si>
  <si>
    <t>Corrigendum to "Rapid infusions of human normal immunoglobulin 50g/l are safe and well tolerated in immunodeficiencies and immune thrombocytopenia" [Int. Immunopharmacol. 44 (2017) 38-42]</t>
  </si>
  <si>
    <t>28-Oct-2017</t>
  </si>
  <si>
    <t>International immunopharmacology</t>
  </si>
  <si>
    <t>57:201</t>
  </si>
  <si>
    <t>Journal Article | Published Erratum</t>
  </si>
  <si>
    <t>https://pubmed.ncbi.nlm.nih.gov/29089244</t>
  </si>
  <si>
    <t>https://linkinghub.elsevier.com/retrieve/pii/S1567-5769(17)30392-2</t>
  </si>
  <si>
    <t>['Pulvirenti F', 'Pecoraro A', 'Cinetto F', 'Milito C', 'Valente M', 'Santangeli E', 'Crescenzi L', 'Rizzo F', 'Tabolli S', 'Spadaro G', 'Agostini C', 'Quinti I']</t>
  </si>
  <si>
    <t>Gastric Cancer Is the Leading Cause of Death in Italian Adult Patients With Common Variable Immunodeficiency</t>
  </si>
  <si>
    <t>5-Nov-2018</t>
  </si>
  <si>
    <t>9:2546</t>
  </si>
  <si>
    <t>https://pubmed.ncbi.nlm.nih.gov/30455695</t>
  </si>
  <si>
    <t>https://europepmc.org/abstract/MED/30455695</t>
  </si>
  <si>
    <t>['Bomken S', 'van der Werff Ten Bosch J', 'Attarbaschi A', 'Bacon CM', 'Borkhardt A', 'Boztug K', 'Fischer U', 'Hauck F', 'Kuiper RP', 'Lammens T', 'Loeffen J', 'Neven B', 'Pan-Hammarström Q', 'Quinti I', 'Seidel MG', 'Warnatz K', 'Wehr C', 'Lankester AC', 'Gennery AR']</t>
  </si>
  <si>
    <t>Current Understanding and Future Research Priorities in Malignancy Associated With Inborn Errors of Immunity and DNA Repair Disorders: The Perspective of an Interdisciplinary Working Group</t>
  </si>
  <si>
    <t>12-Dec-2018</t>
  </si>
  <si>
    <t>9:2912</t>
  </si>
  <si>
    <t>https://pubmed.ncbi.nlm.nih.gov/30619276</t>
  </si>
  <si>
    <t>https://europepmc.org/abstract/MED/30619276</t>
  </si>
  <si>
    <t>['Jolles S', 'Sánchez-Ramón S', 'Quinti I', 'Soler-Palacín P', 'Agostini C', 'Florkin B', 'Couderc LJ', 'Brodszki N', 'Jones A', 'Longhurst H', 'Warnatz K', 'Haerynck F', 'Matucci A', 'de Vries E']</t>
  </si>
  <si>
    <t>Screening protocols to monitor respiratory status in primary immunodeficiency disease: findings from a European survey and subclinical infection working group</t>
  </si>
  <si>
    <t>25-Aug-2017</t>
  </si>
  <si>
    <t>Clinical and experimental immunology</t>
  </si>
  <si>
    <t>190(2):226-234</t>
  </si>
  <si>
    <t>https://pubmed.ncbi.nlm.nih.gov/28708268</t>
  </si>
  <si>
    <t>https://europepmc.org/abstract/MED/28708268</t>
  </si>
  <si>
    <t>['Quinti I', 'Pulvirenti F']</t>
  </si>
  <si>
    <t>Health-Related Quality of Life and Patients' Empowerment in the Health Care of Primary Immune Deficiencies</t>
  </si>
  <si>
    <t>37(7):615-616</t>
  </si>
  <si>
    <t>https://pubmed.ncbi.nlm.nih.gov/28819871</t>
  </si>
  <si>
    <t>https://europepmc.org/abstract/MED/28819871</t>
  </si>
  <si>
    <t>['Cavaliere FM', 'Prezzo A', 'Bilotta C', 'Iacobini M', 'Quinti I']</t>
  </si>
  <si>
    <t>The lack of BTK does not impair monocytes and polymorphonuclear cells functions in X-linked agammaglobulinemia under treatment with intravenous immunoglobulin replacement</t>
  </si>
  <si>
    <t>19-Apr-2017</t>
  </si>
  <si>
    <t>PloS one</t>
  </si>
  <si>
    <t>12(4):e0175961</t>
  </si>
  <si>
    <t>https://pubmed.ncbi.nlm.nih.gov/28422989</t>
  </si>
  <si>
    <t>https://europepmc.org/abstract/MED/28422989</t>
  </si>
  <si>
    <t>['Quinti I', 'Mitrevski M']</t>
  </si>
  <si>
    <t>Modulatory Effects of Antibody Replacement Therapy to Innate and Adaptive Immune Cells</t>
  </si>
  <si>
    <t>16-Jun-2017</t>
  </si>
  <si>
    <t>8:697</t>
  </si>
  <si>
    <t>https://pubmed.ncbi.nlm.nih.gov/28670314</t>
  </si>
  <si>
    <t>https://europepmc.org/abstract/MED/28670314</t>
  </si>
  <si>
    <t>['Quinti I', 'Pulvirenti F', 'Giannantoni P', 'Hajjar J', 'Canter DL', 'Milito C', 'Abeni D', 'Orange JS', 'Tabolli S']</t>
  </si>
  <si>
    <t>Development and Initial Validation of a Questionnaire to Measure Health-Related Quality of Life of Adults with Common Variable Immune Deficiency: The CVID_QoL Questionnaire</t>
  </si>
  <si>
    <t>21-Sep-2016</t>
  </si>
  <si>
    <t>4(6):1169-1179.e4</t>
  </si>
  <si>
    <t>https://pubmed.ncbi.nlm.nih.gov/27665385</t>
  </si>
  <si>
    <t>https://www.clinicalkey.com/content/playBy/pii?v=S2213-2198(16)30314-2</t>
  </si>
  <si>
    <t>['Magliulo G', 'Iannella G', 'Granata G', 'Ciofalo A', 'Pasquariello B', 'Angeletti D', 'La Marra F', 'Quinti I']</t>
  </si>
  <si>
    <t>Otologic evaluation of patients with primary antibody deficiency</t>
  </si>
  <si>
    <t>2-Mar-2016</t>
  </si>
  <si>
    <t>European archives of otorhinolaryngology : official journal of the European Federation of OtoRhinoLaryngological Societies (EUFOS) : affiliated with the</t>
  </si>
  <si>
    <t>273(11):3537-3546</t>
  </si>
  <si>
    <t>https://pubmed.ncbi.nlm.nih.gov/26935054</t>
  </si>
  <si>
    <t>https://link.springer.com/article/10.1007/s00405-016-3956-y</t>
  </si>
  <si>
    <t>['Prezzo A', 'Cavaliere FM', 'Bilotta C', 'Iacobini M', 'Quinti I']</t>
  </si>
  <si>
    <t>Intravenous immunoglobulin replacement treatment does not alter polymorphonuclear leukocytes function and surface receptors expression in patients with common variable immunodeficiency</t>
  </si>
  <si>
    <t>Sep-2016</t>
  </si>
  <si>
    <t>28-May-2016</t>
  </si>
  <si>
    <t>Cellular immunology</t>
  </si>
  <si>
    <t>306-307:25-34</t>
  </si>
  <si>
    <t>https://pubmed.ncbi.nlm.nih.gov/27264689</t>
  </si>
  <si>
    <t>https://linkinghub.elsevier.com/retrieve/pii/S0008-8749(16)30037-5</t>
  </si>
  <si>
    <t>['Danieli MG', 'Pulvirenti F', 'Rocchi V', 'Morariu R', 'Quinti I']</t>
  </si>
  <si>
    <t>Self-administered hyaluronidase-facilitated subcutaneous immunoglobulin therapy in complicated primary antibody deficiencies</t>
  </si>
  <si>
    <t>Immunotherapy</t>
  </si>
  <si>
    <t>8(9):995-1002</t>
  </si>
  <si>
    <t>Case Reports | Evaluation Study | Journal Article</t>
  </si>
  <si>
    <t>https://pubmed.ncbi.nlm.nih.gov/27485073</t>
  </si>
  <si>
    <t>https://www.tandfonline.com/doi/10.2217/imt-2016-0035?url_ver=Z39.88-2003&amp;rfr_id=ori:rid:crossref.org&amp;rfr_dat=cr_pub 0pubmed</t>
  </si>
  <si>
    <t>['Pulvirenti F', 'Granata G', 'Girelli G', 'Quinti I']</t>
  </si>
  <si>
    <t>Immunoglobulin-induced hemolysis, splenomegaly and inflammation in patients with antibody deficiencies</t>
  </si>
  <si>
    <t>3-Mar-2016</t>
  </si>
  <si>
    <t>12(7):725-31</t>
  </si>
  <si>
    <t>https://pubmed.ncbi.nlm.nih.gov/26854522</t>
  </si>
  <si>
    <t>https://www.tandfonline.com/doi/10.1586/1744666X.2016.1151787?url_ver=Z39.88-2003&amp;rfr_id=ori:rid:crossref.org&amp;rfr_dat=cr_pub 0pubmed</t>
  </si>
  <si>
    <t>['Elkaim E', 'Neven B', 'Bruneau J', 'Mitsui-Sekinaka K', 'Stanislas A', 'Heurtier L', 'Lucas CL', 'Matthews H', 'Deau MC', 'Sharapova S', 'Curtis J', 'Reichenbach J', 'Glastre C', 'Parry DA', 'Arumugakani G', 'McDermott E', 'Kilic SS', 'Yamashita M', 'Moshous D', 'Lamrini H', 'Otremba B', 'Gennery A', 'Coulter T', 'Quinti I', 'Stephan JL', 'Lougaris V', 'Brodszki N', 'Barlogis V', 'Asano T', 'Galicier L', 'Boutboul D', 'Nonoyama S', 'Cant A', 'Imai K', 'Picard C', 'Nejentsev S', 'Molina TJ', 'Lenardo M', 'Savic S', 'Cavazzana M', 'Fischer A', 'Durandy A', 'Kracker S']</t>
  </si>
  <si>
    <t>Clinical and immunologic phenotype associated with activated phosphoinositide 3-kinase δ syndrome 2: A cohort study</t>
  </si>
  <si>
    <t>21-Apr-2016</t>
  </si>
  <si>
    <t>138(1):210-218.e9</t>
  </si>
  <si>
    <t>https://pubmed.ncbi.nlm.nih.gov/27221134</t>
  </si>
  <si>
    <t>https://www.clinicalkey.com/content/playBy/pii?v=S0091-6749(16)30097-5</t>
  </si>
  <si>
    <t>['Moschese V', 'Cavaliere FM', 'Graziani S', 'Bilotta C', 'Milito C', 'Chini L', 'Quinti I']</t>
  </si>
  <si>
    <t>Decreased IgM, IgA, and IgG response to pneumococcal vaccine in children with transient hypogammaglobulinemia of infancy</t>
  </si>
  <si>
    <t>Feb-2016</t>
  </si>
  <si>
    <t>30-Jul-2015</t>
  </si>
  <si>
    <t>137(2):617-9</t>
  </si>
  <si>
    <t>https://pubmed.ncbi.nlm.nih.gov/26233927</t>
  </si>
  <si>
    <t>https://www.clinicalkey.com/content/playBy/pii?v=S0091-6749(15)00864-7</t>
  </si>
  <si>
    <t>['Pulvirenti F', 'Zuntini R', 'Milito C', 'Specchia F', 'Spadaro G', 'Danieli MG', 'Pession A', 'Quinti I', 'Ferrari S']</t>
  </si>
  <si>
    <t>Clinical Associations of Biallelic and Monoallelic TNFRSF13B Variants in Italian Primary Antibody Deficiency Syndromes</t>
  </si>
  <si>
    <t>30-Mar-2016</t>
  </si>
  <si>
    <t>Journal of immunology research</t>
  </si>
  <si>
    <t>2016:8390356</t>
  </si>
  <si>
    <t>https://pubmed.ncbi.nlm.nih.gov/27123465</t>
  </si>
  <si>
    <t>https://europepmc.org/abstract/MED/27123465</t>
  </si>
  <si>
    <t>['Giardino G', 'Cirillo E', 'Gallo V', 'Esposito T', 'Fusco F', 'Conte MI', 'Quinti I', 'Ursini MV', 'Carsetti R', 'Pignata C']</t>
  </si>
  <si>
    <t>B cells from nuclear factor kB essential modulator deficient patients fail to differentiate to antibody secreting cells in response to TLR9 ligand</t>
  </si>
  <si>
    <t>22-Aug-2015</t>
  </si>
  <si>
    <t>Clinical immunology (Orlando, Fla.)</t>
  </si>
  <si>
    <t>161(2):131-5</t>
  </si>
  <si>
    <t>https://pubmed.ncbi.nlm.nih.gov/26307434</t>
  </si>
  <si>
    <t>https://www.clinicalkey.com/content/playBy/pii?v=S1521-6616(15)30025-5</t>
  </si>
  <si>
    <t>['Milito C', 'Pulvirenti F', 'Serra G', 'Valente M', 'Pesce AM', 'Granata G', 'Catalano C', 'Fraioli F', 'Quinti I']</t>
  </si>
  <si>
    <t>Lung magnetic resonance imaging with diffusion weighted imaging provides regional structural as well as functional information without radiation exposure in primary antibody deficiencies</t>
  </si>
  <si>
    <t>12-Jun-2015</t>
  </si>
  <si>
    <t>35(5):491-500</t>
  </si>
  <si>
    <t>https://pubmed.ncbi.nlm.nih.gov/26067227</t>
  </si>
  <si>
    <t>https://europepmc.org/abstract/MED/26067227</t>
  </si>
  <si>
    <t>['Leuzzi V', 'Micheli R', "D'Agnano D", 'Molinaro A', 'Venturi T', 'Plebani A', 'Soresina A', 'Marini M', 'Ferremi Leali P', 'Quinti I', 'Pietrogrande MC', 'Finocchi A', 'Fazzi E', 'Chessa L', 'Magnani M']</t>
  </si>
  <si>
    <t>Positive effect of erythrocyte-delivered dexamethasone in ataxia-telangiectasia</t>
  </si>
  <si>
    <t>Neurology(R) neuroimmunology &amp; neuroinflammation</t>
  </si>
  <si>
    <t>2(3):e98</t>
  </si>
  <si>
    <t>https://pubmed.ncbi.nlm.nih.gov/25884015</t>
  </si>
  <si>
    <t>https://www.neurology.org/doi/10.1212/NXI.0000000000000098?url_ver=Z39.88-2003&amp;rfr_id=ori:rid:crossref.org&amp;rfr_dat=cr_pub 0pubmed</t>
  </si>
  <si>
    <t>['Quinti I', 'Pulvirenti F', 'Milito C', 'Granata G', 'Giovannetti G', 'La Marra F', 'Pesce AM', 'Farrugia A', 'Coluzzi S', 'Girelli G']</t>
  </si>
  <si>
    <t>Hemolysis in patients with antibody deficiencies on immunoglobulin replacement treatment</t>
  </si>
  <si>
    <t>22-Dec-2014</t>
  </si>
  <si>
    <t>Transfusion</t>
  </si>
  <si>
    <t>55(5):1067-74</t>
  </si>
  <si>
    <t>https://pubmed.ncbi.nlm.nih.gov/25532440</t>
  </si>
  <si>
    <t>https://onlinelibrary.wiley.com/doi/10.1111/trf.12939</t>
  </si>
  <si>
    <t>['Patti S', 'Perrone G', 'De Pratti V', 'Quinti I', 'Milito C', 'Brunelli R']</t>
  </si>
  <si>
    <t>Autoimmune lymphoproliferative syndrome in pregnancy: a case of favorable mother-fetal outcome in a well-controlled disease</t>
  </si>
  <si>
    <t>10-Oct-2014</t>
  </si>
  <si>
    <t>The journal of obstetrics and gynaecology research</t>
  </si>
  <si>
    <t>41(3):460-3</t>
  </si>
  <si>
    <t>https://pubmed.ncbi.nlm.nih.gov/25302402</t>
  </si>
  <si>
    <t>https://obgyn.onlinelibrary.wiley.com/doi/10.1111/jog.12556</t>
  </si>
  <si>
    <t>['Clemente N', 'Boggio E', 'Gigliotti CL', 'Orilieri E', 'Cappellano G', 'Toth E', 'Valletti PA', 'Santoro C', 'Quinti I', 'Pignata C', 'Notarangelo LD', 'Dianzani C', 'Dianzani I', 'Ramenghi U', 'Dianzani U', 'Chiocchetti A']</t>
  </si>
  <si>
    <t>A mutation in caspase-9 decreases the expression of BAFFR and ICOS in patients with immunodeficiency and lymphoproliferation</t>
  </si>
  <si>
    <t>8-Jan-2015</t>
  </si>
  <si>
    <t>Genes and immunity</t>
  </si>
  <si>
    <t>16(2):151-61</t>
  </si>
  <si>
    <t>https://pubmed.ncbi.nlm.nih.gov/25569260</t>
  </si>
  <si>
    <t>http://hdl.handle.net/2318/1525362</t>
  </si>
  <si>
    <t>['Späth PJ', 'Granata G', 'La Marra F', 'Kuijpers TW', 'Quinti I']</t>
  </si>
  <si>
    <t>On the dark side of therapies with immunoglobulin concentrates: the adverse events</t>
  </si>
  <si>
    <t>5-Feb-2015</t>
  </si>
  <si>
    <t>6:11</t>
  </si>
  <si>
    <t>https://pubmed.ncbi.nlm.nih.gov/25699039</t>
  </si>
  <si>
    <t>https://boris.unibe.ch/id/eprint/76806</t>
  </si>
  <si>
    <t>['Farrugia A', 'Visentini M', 'Quinti I']</t>
  </si>
  <si>
    <t>Editorial: Immunoglobulin Therapy in the 21st Century - the Dark Side of the Moon</t>
  </si>
  <si>
    <t>26-Aug-2015</t>
  </si>
  <si>
    <t>6:436</t>
  </si>
  <si>
    <t>https://pubmed.ncbi.nlm.nih.gov/26379671</t>
  </si>
  <si>
    <t>https://europepmc.org/abstract/MED/26379671</t>
  </si>
  <si>
    <t>['Mitrevski M', 'Marrapodi R', 'Camponeschi A', 'Lazzeri C', 'Todi L', 'Quinti I', 'Fiorilli M', 'Visentini M']</t>
  </si>
  <si>
    <t>Intravenous immunoglobulin replacement therapy in common variable immunodeficiency induces B cell depletion through differentiation into apoptosis-prone CD21(low) B cells</t>
  </si>
  <si>
    <t>Immunologic research</t>
  </si>
  <si>
    <t>60(2-3):330-8</t>
  </si>
  <si>
    <t>https://pubmed.ncbi.nlm.nih.gov/25407649</t>
  </si>
  <si>
    <t>https://link.springer.com/article/10.1007/s12026-014-8599-8</t>
  </si>
  <si>
    <t>['Milito C', 'Pulvirenti F', 'Pesce AM', 'Digiulio MA', 'Pandolfi F', 'Visentini M', 'Quinti I']</t>
  </si>
  <si>
    <t>Adequate patient's outcome achieved with short immunoglobulin replacement intervals in severe antibody deficiencies</t>
  </si>
  <si>
    <t>22-Jul-2014</t>
  </si>
  <si>
    <t>34(7):813-9</t>
  </si>
  <si>
    <t>https://pubmed.ncbi.nlm.nih.gov/25047154</t>
  </si>
  <si>
    <t>https://europepmc.org/abstract/MED/25047154</t>
  </si>
  <si>
    <t>['Visentini M', 'Marrapodi R', 'Conti V', 'Mitrevski M', 'Camponeschi A', 'Lazzeri C', 'Carbonari M', 'Catizone A', 'Quinti I', 'Fiorilli M']</t>
  </si>
  <si>
    <t>Dysregulated extracellular signal-regulated kinase signaling associated with impaired B-cell receptor endocytosis in patients with common variable immunodeficiency</t>
  </si>
  <si>
    <t>Aug-2014</t>
  </si>
  <si>
    <t>134(2):401-10</t>
  </si>
  <si>
    <t>https://pubmed.ncbi.nlm.nih.gov/24792875</t>
  </si>
  <si>
    <t>https://www.clinicalkey.com/content/playBy/pii?v=S0091-6749(14)00438-2</t>
  </si>
  <si>
    <t>['Pulvirenti F', 'Pentassuglio I', 'Milito C', 'Valente M', 'De Santis A', 'Conti V', "d'Amati G", 'Riggio O', 'Quinti I']</t>
  </si>
  <si>
    <t>Idiopathic non cirrhotic portal hypertension and spleno-portal axis abnormalities in patients with severe primary antibody deficiencies</t>
  </si>
  <si>
    <t>2014:672458</t>
  </si>
  <si>
    <t>https://pubmed.ncbi.nlm.nih.gov/24741616</t>
  </si>
  <si>
    <t>https://europepmc.org/abstract/MED/24741616</t>
  </si>
  <si>
    <t>['Tabolli S', 'Giannantoni P', 'Pulvirenti F', 'La Marra F', 'Granata G', 'Milito C', 'Quinti I']</t>
  </si>
  <si>
    <t>Longitudinal study on health-related quality of life in a cohort of 96 patients with common variable immune deficiencies</t>
  </si>
  <si>
    <t>26-Nov-2014</t>
  </si>
  <si>
    <t>5:605</t>
  </si>
  <si>
    <t>https://pubmed.ncbi.nlm.nih.gov/25505470</t>
  </si>
  <si>
    <t>https://europepmc.org/abstract/MED/25505470</t>
  </si>
  <si>
    <t>['Kerr J', 'Quinti I', 'Eibl M', 'Chapel H', 'Späth PJ', 'Sewell WA', 'Salama A', 'van Schaik IN', 'Kuijpers TW', 'Peter HH']</t>
  </si>
  <si>
    <t>Is dosing of therapeutic immunoglobulins optimal? A review of a three-decade long debate in europe</t>
  </si>
  <si>
    <t>12-Dec-2014</t>
  </si>
  <si>
    <t>5:629</t>
  </si>
  <si>
    <t>https://pubmed.ncbi.nlm.nih.gov/25566244</t>
  </si>
  <si>
    <t>https://boris.unibe.ch/id/eprint/70074</t>
  </si>
  <si>
    <t>Manufacture of immunoglobulin products for patients with primary antibody deficiencies - the effect of processing conditions on product safety and efficacy</t>
  </si>
  <si>
    <t>23-Dec-2014</t>
  </si>
  <si>
    <t>5:665</t>
  </si>
  <si>
    <t>https://pubmed.ncbi.nlm.nih.gov/25566269</t>
  </si>
  <si>
    <t>https://europepmc.org/abstract/MED/25566269</t>
  </si>
  <si>
    <t>['Moschese V', 'Martire B', 'Soresina A', 'Chini L', 'Graziani S', 'Monteferrario E', 'Bacchetta R', 'Cancrini C', 'Fiorilli M', 'Gambineri E', 'Pession A', 'Pignata C', 'Quinti I', 'Rondelli R', 'Rossi P', 'Ugazio AG', 'Plebani A', 'Pietrogrande MC']</t>
  </si>
  <si>
    <t>Anti-infective prophylaxis for primary immunodeficiencies: what is done in Italian Primary Immunodeficiency Network centers (IPINet) and review of the literature</t>
  </si>
  <si>
    <t>Journal of biological regulators and homeostatic agents</t>
  </si>
  <si>
    <t>27(4):935-46</t>
  </si>
  <si>
    <t>Editorial | Research Support, Non-U.S. Gov't | Review</t>
  </si>
  <si>
    <t>https://pubmed.ncbi.nlm.nih.gov/24382174</t>
  </si>
  <si>
    <t>['Quinti I', 'Pesce AM', 'Bonanni L', 'Rubino C', 'Pulvirenti F', 'Milito C']</t>
  </si>
  <si>
    <t>Clinical use of polyvalent immunoglobulins</t>
  </si>
  <si>
    <t>11 Suppl 4(Suppl 4):s33-9</t>
  </si>
  <si>
    <t>https://pubmed.ncbi.nlm.nih.gov/24333311</t>
  </si>
  <si>
    <t>https://europepmc.org/abstract/MED/24333311</t>
  </si>
  <si>
    <t>['Quinti I', 'Coluzzi S', 'Pulvirenti F', 'Prezzo A', 'Girelli G']</t>
  </si>
  <si>
    <t>Polyvalent immunoglobulins: challenges and perspectives</t>
  </si>
  <si>
    <t>11 Suppl 4(Suppl 4):s40-4</t>
  </si>
  <si>
    <t>https://pubmed.ncbi.nlm.nih.gov/24333312</t>
  </si>
  <si>
    <t>https://europepmc.org/abstract/MED/24333312</t>
  </si>
  <si>
    <t>['Pandolfi F', 'Milito C', 'Conti V', 'Pagliari D', 'Frosali S', 'Cianci R', 'Quinti I']</t>
  </si>
  <si>
    <t>Common variable immunodeficiency - new insight into the pathogenesis and the quest for a workable classification</t>
  </si>
  <si>
    <t>27(2):285-9</t>
  </si>
  <si>
    <t>Editorial | Review</t>
  </si>
  <si>
    <t>https://pubmed.ncbi.nlm.nih.gov/23830379</t>
  </si>
  <si>
    <t>['Cavaliere FM', 'Milito C', 'Martini H', 'Schlesier M', 'Dräger R', 'Schütz K', 'Brunetti G', 'Pesce AM', 'Thon V', 'Warnatz K', 'Quinti I']</t>
  </si>
  <si>
    <t>Quantification of IgM and IgA anti-pneumococcal capsular polysaccharides by a new ELISA assay: a valuable diagnostic and prognostic tool for common variable immunodeficiency</t>
  </si>
  <si>
    <t>29-Dec-2012</t>
  </si>
  <si>
    <t>33(4):838-46</t>
  </si>
  <si>
    <t>Evaluation Study | Journal Article | Research Support, Non-U.S. Gov't</t>
  </si>
  <si>
    <t>https://pubmed.ncbi.nlm.nih.gov/23274802</t>
  </si>
  <si>
    <t>https://link.springer.com/article/10.1007/s10875-012-9856-z</t>
  </si>
  <si>
    <t>['De Nardo P', 'Bellagamba R', 'Corpolongo A', 'Gentilotti E', 'Taglietti F', 'Rosati S', 'Galeazzi M', 'Sebastiani GD', 'Quinti I', 'Nicastri E']</t>
  </si>
  <si>
    <t>Septic shock after seasonal influenza vaccination in an HIV-infected patient during treatment with etanercept for rheumatoid arthritis: a case report</t>
  </si>
  <si>
    <t>6-Mar-2013</t>
  </si>
  <si>
    <t>Clinical and vaccine immunology : CVI</t>
  </si>
  <si>
    <t>20(5):761-4</t>
  </si>
  <si>
    <t>https://pubmed.ncbi.nlm.nih.gov/23467774</t>
  </si>
  <si>
    <t>https://journals.asm.org/doi/10.1128/CVI.00081-13?url_ver=Z39.88-2003&amp;rfr_id=ori:rid:crossref.org&amp;rfr_dat=cr_pub 0pubmed</t>
  </si>
  <si>
    <t>['Wong GK', 'Goldacker S', 'Winterhalter C', 'Grimbacher B', 'Chapel H', 'Lucas M', 'Alecsandru D', 'McEwen D', 'Quinti I', 'Martini H', 'Milito C', 'Schmidt RE', 'Ernst D', 'Espanol T', 'Vidaller A', 'Carbone J', 'Fernandez-Cruz E', 'Lougaris V', 'Plebani A', 'Kutukculer N', 'Gonzalez-Granado LI', 'Contreras R', 'Kiani-Alikhan S', 'Ibrahim MA', 'Litzman J', 'Jones A', 'Gaspar HB', 'Hammarstrom L', 'Baumann U', 'Warnatz K', 'Huissoon AP']</t>
  </si>
  <si>
    <t>Outcomes of splenectomy in patients with common variable immunodeficiency (CVID): a survey of 45 patients</t>
  </si>
  <si>
    <t>172(1):63-72</t>
  </si>
  <si>
    <t>https://pubmed.ncbi.nlm.nih.gov/23480186</t>
  </si>
  <si>
    <t>https://pmc.ncbi.nlm.nih.gov/articles/pmid/23480186/</t>
  </si>
  <si>
    <t>['Schütz K', 'Hughes RG', 'Parker A', 'Quinti I', 'Thon V', 'Cavaliere M', 'Würfel M', 'Herzog W', 'Gessner JE', 'Baumann U']</t>
  </si>
  <si>
    <t>Kinetics of IgM and IgA antibody response to 23-valent pneumococcal polysaccharide vaccination in healthy subjects</t>
  </si>
  <si>
    <t>25-Sep-2012</t>
  </si>
  <si>
    <t>33(1):288-96</t>
  </si>
  <si>
    <t>Journal Article | Research Support, Non-U.S. Gov't | Validation Study</t>
  </si>
  <si>
    <t>https://pubmed.ncbi.nlm.nih.gov/23007236</t>
  </si>
  <si>
    <t>https://link.springer.com/article/10.1007/s10875-012-9792-y</t>
  </si>
  <si>
    <t>['Quinti I', 'Agostini C', 'Tabolli S', 'Brunetti G', 'Cinetto F', 'Pecoraro A', 'Spadaro G']</t>
  </si>
  <si>
    <t>Malignancies are the major cause of death in patients with adult onset common variable immunodeficiency</t>
  </si>
  <si>
    <t>30-Aug-2012</t>
  </si>
  <si>
    <t>120(9):1953-4</t>
  </si>
  <si>
    <t>https://pubmed.ncbi.nlm.nih.gov/22936739</t>
  </si>
  <si>
    <t>https://linkinghub.elsevier.com/retrieve/pii/S0006-4971(20)46473-0</t>
  </si>
  <si>
    <t>['Quinti I', 'Di Pietro C', 'Martini H', 'Pesce AM', 'Lombardi F', 'Baumghartner M', 'Colantuono S', 'Milito C', 'Tabolli S']</t>
  </si>
  <si>
    <t>Health related quality of life in common variable immunodeficiency</t>
  </si>
  <si>
    <t>Yonsei medical journal</t>
  </si>
  <si>
    <t>53(3):603-10</t>
  </si>
  <si>
    <t>https://pubmed.ncbi.nlm.nih.gov/22477006</t>
  </si>
  <si>
    <t>https://europepmc.org/abstract/MED/22477006</t>
  </si>
  <si>
    <t>['Meunier JC', 'Bukh J', 'Diaz G', 'Tovo PA', 'Casadei AM', 'Quinti I', 'Iorio R', 'Emerson S', 'Purcell RH', 'Farci P']</t>
  </si>
  <si>
    <t>Neutralizing antibodies to hepatitis C virus in perinatally infected children followed up prospectively</t>
  </si>
  <si>
    <t>1-Dec-2011</t>
  </si>
  <si>
    <t>17-Oct-2011</t>
  </si>
  <si>
    <t>204(11):1741-5</t>
  </si>
  <si>
    <t>Journal Article | Research Support, N.I.H., Extramural | Research Support, N.I.H., Intramural</t>
  </si>
  <si>
    <t>https://pubmed.ncbi.nlm.nih.gov/22006993</t>
  </si>
  <si>
    <t>https://europepmc.org/abstract/MED/22006993</t>
  </si>
  <si>
    <t>['Serra G', 'Milito C', 'Mitrevski M', 'Granata G', 'Martini H', 'Pesce AM', 'Sfika I', 'Bonanni L', 'Catalano C', 'Fraioli F', 'Quinti I']</t>
  </si>
  <si>
    <t>Lung MRI as a possible alternative to CT scan for patients with primary immune deficiencies and increased radiosensitivity</t>
  </si>
  <si>
    <t>26-May-2011</t>
  </si>
  <si>
    <t>140(6):1581-1589</t>
  </si>
  <si>
    <t>Comparative Study | Journal Article | Research Support, Non-U.S. Gov't</t>
  </si>
  <si>
    <t>https://pubmed.ncbi.nlm.nih.gov/21622550</t>
  </si>
  <si>
    <t>https://www.clinicalkey.com/content/playBy/pii?v=S0012-3692(11)60656-9</t>
  </si>
  <si>
    <t>['Dionisi AM', 'Milito C', 'Martini H', 'Pesce AM', 'Mitrevski M', 'Granata G', 'Lucarelli C', 'Parisi A', 'Luzzi I', 'Quinti I']</t>
  </si>
  <si>
    <t>High prevalence of intestinal carriage of Campylobacter coli in patients with primary antibody deficiencies: a silent infection that could shift to a life-threatening condition</t>
  </si>
  <si>
    <t>Journal of clinical gastroenterology</t>
  </si>
  <si>
    <t>45(5):474-5</t>
  </si>
  <si>
    <t>Letter | Research Support, Non-U.S. Gov't</t>
  </si>
  <si>
    <t>https://pubmed.ncbi.nlm.nih.gov/21358549</t>
  </si>
  <si>
    <t>https://journals.lww.com/00004836-201105000-00017</t>
  </si>
  <si>
    <t>['Martini H', 'Enright V', 'Perro M', 'Workman S', 'Birmelin J', 'Giorda E', 'Quinti I', 'Lougaris V', 'Baronio M', 'Warnatz K', 'Grimbacher B']</t>
  </si>
  <si>
    <t>Importance of B cell co-stimulation in CD4(+) T cell differentiation: X-linked agammaglobulinaemia, a human model</t>
  </si>
  <si>
    <t>13-Apr-2011</t>
  </si>
  <si>
    <t>164(3):381-7</t>
  </si>
  <si>
    <t>https://pubmed.ncbi.nlm.nih.gov/21488866</t>
  </si>
  <si>
    <t>https://pmc.ncbi.nlm.nih.gov/articles/pmid/21488866/</t>
  </si>
  <si>
    <t>['Visentini M', 'Cagliuso M', 'Conti V', 'Carbonari M', 'Mancaniello D', 'Cibati M', 'Siciliano G', 'Giorda E', 'Keller B', 'Warnatz K', 'Fiorilli M', 'Quinti I']</t>
  </si>
  <si>
    <t>Telomere-dependent replicative senescence of B and T cells from patients with type 1a common variable immunodeficiency</t>
  </si>
  <si>
    <t>2-Feb-2011</t>
  </si>
  <si>
    <t>European journal of immunology</t>
  </si>
  <si>
    <t>41(3):854-62</t>
  </si>
  <si>
    <t>https://pubmed.ncbi.nlm.nih.gov/21287551</t>
  </si>
  <si>
    <t>https://onlinelibrary.wiley.com/doi/10.1002/eji.201040862</t>
  </si>
  <si>
    <t>['Avanzini MA', 'Maccario R', 'Belloni C', 'Carrera G', 'Bertaina A', 'Cagliuso M', 'La Rocca M', 'Valsecchi C', 'Mantelli M', 'Castellazzi AM', 'Quinti I', 'De Silvestri A', 'Marconi M']</t>
  </si>
  <si>
    <t>B lymphocyte subsets and their functional activity in the early months of life</t>
  </si>
  <si>
    <t>International journal of immunopathology and pharmacology</t>
  </si>
  <si>
    <t>23(1):247-54</t>
  </si>
  <si>
    <t>https://pubmed.ncbi.nlm.nih.gov/20378010</t>
  </si>
  <si>
    <t>https://journals.sagepub.com/doi/10.1177/039463201002300122?url_ver=Z39.88-2003&amp;rfr_id=ori:rid:crossref.org&amp;rfr_dat=cr_pub 0pubmed</t>
  </si>
  <si>
    <t>['Fernandez-Cruz E', 'Kaveri SV', 'Peter HH', 'Durandy A', 'Cantoni N', 'Quinti I', 'Sorensen R', 'Bussel JB', 'Danieli MG', 'Winkelmann A', 'Bayry J', 'Käsermann F', 'Späth P', 'Helbert M', 'Salama A', 'van Schaik IN', 'Yuki N']</t>
  </si>
  <si>
    <t>6th International Immunoglobulin Symposium: poster presentations</t>
  </si>
  <si>
    <t>158 Suppl 1(Suppl 1):60-7</t>
  </si>
  <si>
    <t>https://pubmed.ncbi.nlm.nih.gov/19883425</t>
  </si>
  <si>
    <t>https://pmc.ncbi.nlm.nih.gov/articles/pmid/19883425/</t>
  </si>
  <si>
    <t>['Sazzini M', 'Zuntini R', 'Farjadian S', 'Quinti I', 'Ricci G', 'Romeo G', 'Ferrari S', 'Calafell F', 'Luiselli D']</t>
  </si>
  <si>
    <t>An evolutionary approach to the medical implications of the tumor necrosis factor receptor superfamily member 13B (TNFRSF13B) gene</t>
  </si>
  <si>
    <t>4-Jun-2009</t>
  </si>
  <si>
    <t>10(6):566-78</t>
  </si>
  <si>
    <t>https://pubmed.ncbi.nlm.nih.gov/19494827</t>
  </si>
  <si>
    <t>https://www.nature.com/articles/gene200943</t>
  </si>
  <si>
    <t>['Visentini M', 'Conti V', 'Cagliuso M', 'Tinti F', 'Siciliano G', 'Trombetta AC', 'Mitterhofer AP', 'Fiorilli M', 'Quinti I']</t>
  </si>
  <si>
    <t>Regression of systemic lupus erythematosus after development of an acquired toll-like receptor signaling defect and antibody deficiency</t>
  </si>
  <si>
    <t>Arthritis and rheumatism</t>
  </si>
  <si>
    <t>60(9):2767-71</t>
  </si>
  <si>
    <t>https://pubmed.ncbi.nlm.nih.gov/19714644</t>
  </si>
  <si>
    <t>https://onlinelibrary.wiley.com/doi/10.1002/art.24760</t>
  </si>
  <si>
    <t>['Rakhmanov M', 'Keller B', 'Gutenberger S', 'Foerster C', 'Hoenig M', 'Driessen G', 'van der Burg M', 'van Dongen JJ', 'Wiech E', 'Visentini M', 'Quinti I', 'Prasse A', 'Voelxen N', 'Salzer U', 'Goldacker S', 'Fisch P', 'Eibel H', 'Schwarz K', 'Peter HH', 'Warnatz K']</t>
  </si>
  <si>
    <t>Circulating CD21low B cells in common variable immunodeficiency resemble tissue homing, innate-like B cells</t>
  </si>
  <si>
    <t>11-Aug-2009</t>
  </si>
  <si>
    <t>29-Jul-2009</t>
  </si>
  <si>
    <t>Proceedings of the National Academy of Sciences of the United States of America</t>
  </si>
  <si>
    <t>106(32):13451-6</t>
  </si>
  <si>
    <t>https://pubmed.ncbi.nlm.nih.gov/19666505</t>
  </si>
  <si>
    <t>https://www.pnas.org/doi/10.1073/pnas.0901984106?url_ver=Z39.88-2003&amp;rfr_id=ori:rid:crossref.org&amp;rfr_dat=cr_pub 0pubmed</t>
  </si>
  <si>
    <t>['Chua I', 'Quinti I', 'Grimbacher B']</t>
  </si>
  <si>
    <t>Lymphoma in common variable immunodeficiency: interplay between immune dysregulation, infection and genetics</t>
  </si>
  <si>
    <t>Current opinion in hematology</t>
  </si>
  <si>
    <t>15(4):368-74</t>
  </si>
  <si>
    <t>https://pubmed.ncbi.nlm.nih.gov/18536576</t>
  </si>
  <si>
    <t>https://journals.lww.com/00062752-200807000-00015</t>
  </si>
  <si>
    <t>['Moschese V', 'Graziani S', 'Avanzini MA', 'Carsetti R', 'Marconi M', 'La Rocca M', 'Chini L', 'Pignata C', 'Soresina AR', 'Consolini R', 'Bossi G', 'Trizzino A', 'Martino S', 'Cardinale F', 'Bertolini P', 'Marseglia GL', 'Zecca M', 'Di Cesare S', 'Quinti I', 'Rondelli R', 'Pietrogrande MC', 'Rossi P', 'Plebani A']</t>
  </si>
  <si>
    <t>A prospective study on children with initial diagnosis of transient hypogammaglobulinemia of infancy: results from the Italian Primary Immunodeficiency Network</t>
  </si>
  <si>
    <t>21(2):343-52</t>
  </si>
  <si>
    <t>https://pubmed.ncbi.nlm.nih.gov/18547478</t>
  </si>
  <si>
    <t>https://journals.sagepub.com/doi/10.1177/039463200802100211?url_ver=Z39.88-2003&amp;rfr_id=ori:rid:crossref.org&amp;rfr_dat=cr_pub 0pubmed</t>
  </si>
  <si>
    <t>['Quinti I', 'Soresina A', 'Agostini C', 'Spadaro G', 'Matucci A', 'Sfika I', 'Martini H', 'Borghese F', 'Guerra A', 'Alessandra V', 'Visentini M', 'Plebani A', 'Fiorilli M']</t>
  </si>
  <si>
    <t>Prospective study on CVID patients with adverse reactions to intravenous or subcutaneous IgG administration</t>
  </si>
  <si>
    <t>May-2008</t>
  </si>
  <si>
    <t>28(3):263-7</t>
  </si>
  <si>
    <t>Case Reports | Comparative Study | Journal Article | Multicenter Study</t>
  </si>
  <si>
    <t>https://pubmed.ncbi.nlm.nih.gov/18214651</t>
  </si>
  <si>
    <t>https://link.springer.com/article/10.1007/s10875-007-9169-9</t>
  </si>
  <si>
    <t>['Capolunghi F', 'Cascioli S', 'Giorda E', 'Rosado MM', 'Plebani A', 'Auriti C', 'Seganti G', 'Zuntini R', 'Ferrari S', 'Cagliuso M', 'Quinti I', 'Carsetti R']</t>
  </si>
  <si>
    <t>CpG drives human transitional B cells to terminal differentiation and production of natural antibodies</t>
  </si>
  <si>
    <t>15-Jan-2008</t>
  </si>
  <si>
    <t>Journal of immunology (Baltimore, Md. : )</t>
  </si>
  <si>
    <t>180(2):800-8</t>
  </si>
  <si>
    <t>https://pubmed.ncbi.nlm.nih.gov/18178818</t>
  </si>
  <si>
    <t>https://journals.aai.org/jimmunol/article-lookup/doi/10.4049/jimmunol.180.2.800</t>
  </si>
  <si>
    <t>['Wehr C', 'Kivioja T', 'Schmitt C', 'Ferry B', 'Witte T', 'Eren E', 'Vlkova M', 'Hernandez M', 'Detkova D', 'Bos PR', 'Poerksen G', 'von Bernuth H', 'Baumann U', 'Goldacker S', 'Gutenberger S', 'Schlesier M', 'Bergeron-van der Cruyssen F', 'Le Garff M', 'Debré P', 'Jacobs R', 'Jones J', 'Bateman E', 'Litzman J', 'van Hagen PM', 'Plebani A', 'Schmidt RE', 'Thon V', 'Quinti I', 'Espanol T', 'Webster AD', 'Chapel H', 'Vihinen M', 'Oksenhendler E', 'Peter HH', 'Warnatz K']</t>
  </si>
  <si>
    <t>The EUROclass trial: defining subgroups in common variable immunodeficiency</t>
  </si>
  <si>
    <t>1-Jan-2008</t>
  </si>
  <si>
    <t>26-Sep-2007</t>
  </si>
  <si>
    <t>111(1):77-85</t>
  </si>
  <si>
    <t>https://pubmed.ncbi.nlm.nih.gov/17898316</t>
  </si>
  <si>
    <t>https://linkinghub.elsevier.com/retrieve/pii/S0006-4971(20)48543-X</t>
  </si>
  <si>
    <t>['Plebani A', 'Lougaris V', 'Soresina A', 'Meini A', 'Zunino F', 'Losi CG', 'Gatta R', 'Cattaneo G', 'Nespoli L', 'Marinoni M', 'Capolunghi F', 'Vivarelli M', 'Quinti I', 'Carsetti R']</t>
  </si>
  <si>
    <t>A novel immunodeficiency characterized by the exclusive presence of transitional B cells unresponsive to CpG</t>
  </si>
  <si>
    <t>Jun-2007</t>
  </si>
  <si>
    <t>20-Feb-2007</t>
  </si>
  <si>
    <t>121(2):183-8</t>
  </si>
  <si>
    <t>https://pubmed.ncbi.nlm.nih.gov/17313486</t>
  </si>
  <si>
    <t>https://pmc.ncbi.nlm.nih.gov/articles/pmid/17313486/</t>
  </si>
  <si>
    <t>['Ferrari S', 'Zuntini R', 'Lougaris V', 'Soresina A', 'Sourková V', 'Fiorini M', 'Martino S', 'Rossi P', 'Pietrogrande MC', 'Martire B', 'Spadaro G', 'Cardinale F', 'Cossu F', 'Pierani P', 'Quinti I', 'Rossi C', 'Plebani A']</t>
  </si>
  <si>
    <t>Molecular analysis of the pre-BCR complex in a large cohort of patients affected by autosomal-recessive agammaglobulinemia</t>
  </si>
  <si>
    <t>5-Apr-2007</t>
  </si>
  <si>
    <t>8(4):325-33</t>
  </si>
  <si>
    <t>https://pubmed.ncbi.nlm.nih.gov/17410177</t>
  </si>
  <si>
    <t>https://www.nature.com/articles/6364391</t>
  </si>
  <si>
    <t>['Quinti I', 'Soresina A', 'Spadaro G', 'Martino S', 'Donnanno S', 'Agostini C', 'Claudio P', 'Franco D', 'Maria Pesce A', 'Borghese F', 'Guerra A', 'Rondelli R', 'Plebani A']</t>
  </si>
  <si>
    <t>Long-term follow-up and outcome of a large cohort of patients with common variable immunodeficiency</t>
  </si>
  <si>
    <t>14-Feb-2007</t>
  </si>
  <si>
    <t>27(3):308-16</t>
  </si>
  <si>
    <t>https://pubmed.ncbi.nlm.nih.gov/17510807</t>
  </si>
  <si>
    <t>https://link.springer.com/article/10.1007/s10875-007-9075-1</t>
  </si>
  <si>
    <t>['Farci P', 'Quinti I', 'Farci S', 'Alter HJ', 'Strazzera R', 'Palomba E', 'Coiana A', 'Cao D', 'Casadei AM', 'Ledda R', 'Iorio R', 'Vegnente A', 'Diaz G', 'Tovo PA']</t>
  </si>
  <si>
    <t>Evolution of hepatitis C viral quasispecies and hepatic injury in perinatally infected children followed prospectively</t>
  </si>
  <si>
    <t>30-May-2006</t>
  </si>
  <si>
    <t>17-May-2006</t>
  </si>
  <si>
    <t>103(22):8475-80</t>
  </si>
  <si>
    <t>https://pubmed.ncbi.nlm.nih.gov/16707577</t>
  </si>
  <si>
    <t>https://www.pnas.org/doi/10.1073/pnas.0602546103?url_ver=Z39.88-2003&amp;rfr_id=ori:rid:crossref.org&amp;rfr_dat=cr_pub 0pubmed</t>
  </si>
  <si>
    <t>['Carsetti R', 'Pantosti A', 'Quinti I']</t>
  </si>
  <si>
    <t>Impairment of the antipolysaccharide response in splenectomized patients is due to the lack of immunoglobulin M memory B cells</t>
  </si>
  <si>
    <t>15-Apr-2006</t>
  </si>
  <si>
    <t>193(8):1189-90</t>
  </si>
  <si>
    <t>https://pubmed.ncbi.nlm.nih.gov/16544264</t>
  </si>
  <si>
    <t>https://academic.oup.com/jid/article-lookup/doi/10.1086/501375</t>
  </si>
  <si>
    <t>['Pierdominici M', 'Giammarioli AM', 'Gambardella L', 'De Felice M', 'Quinti I', 'Iacobini M', 'Carbonari M', 'Malorni W', 'Giovannetti A']</t>
  </si>
  <si>
    <t>Pyrimethamine (2,4-diamino-5-p-chlorophenyl-6-ethylpyrimidine) induces apoptosis of freshly isolated human T lymphocytes, bypassing CD95/Fas molecule but involving its intrinsic pathway</t>
  </si>
  <si>
    <t>Dec-2005</t>
  </si>
  <si>
    <t>12-Sep-2005</t>
  </si>
  <si>
    <t>The Journal of pharmacology and experimental therapeutics</t>
  </si>
  <si>
    <t>315(3):1046-57</t>
  </si>
  <si>
    <t>https://pubmed.ncbi.nlm.nih.gov/16157660</t>
  </si>
  <si>
    <t>https://linkinghub.elsevier.com/retrieve/pii/S0022-3565(24)32346-8</t>
  </si>
  <si>
    <t>['Carsetti R', 'Rosado MM', 'Donnanno S', 'Guazzi V', 'Soresina A', 'Meini A', 'Plebani A', 'Aiuti F', 'Quinti I']</t>
  </si>
  <si>
    <t>The loss of IgM memory B cells correlates with clinical disease in common variable immunodeficiency</t>
  </si>
  <si>
    <t>115(2):412-7</t>
  </si>
  <si>
    <t>https://pubmed.ncbi.nlm.nih.gov/15696104</t>
  </si>
  <si>
    <t>https://linkinghub.elsevier.com/retrieve/pii/S0091674904030532</t>
  </si>
  <si>
    <t>['Plebani A', 'Soresina A', 'Notarangelo LD', 'Quinti I', 'Mattia DD', 'Moschese V', 'Rondelli R', 'Pession A', 'Ugazio AG']</t>
  </si>
  <si>
    <t>The italian network of primary immunodeficiencies</t>
  </si>
  <si>
    <t>Iranian journal of allergy, asthma, and immunology</t>
  </si>
  <si>
    <t>3(4):165-8</t>
  </si>
  <si>
    <t>https://pubmed.ncbi.nlm.nih.gov/17301409</t>
  </si>
  <si>
    <t>http://ijaai.tums.ac.ir/index.php/ijaai/article/view/85</t>
  </si>
  <si>
    <t>['Kruetzmann S', 'Rosado MM', 'Weber H', 'Germing U', 'Tournilhac O', 'Peter HH', 'Berner R', 'Peters A', 'Boehm T', 'Plebani A', 'Quinti I', 'Carsetti R']</t>
  </si>
  <si>
    <t>Human immunoglobulin M memory B cells controlling Streptococcus pneumoniae infections are generated in the spleen</t>
  </si>
  <si>
    <t>7-Apr-2003</t>
  </si>
  <si>
    <t>The Journal of experimental medicine</t>
  </si>
  <si>
    <t>197(7):939-45</t>
  </si>
  <si>
    <t>https://pubmed.ncbi.nlm.nih.gov/12682112</t>
  </si>
  <si>
    <t>https://europepmc.org/abstract/MED/12682112</t>
  </si>
  <si>
    <t>['Pembrey L', 'Newell ML', 'Tovo PA', 'van Drimmelen H', 'Quinti I', 'Furlini G', 'Galli S', 'Meliconi MG', 'Burns S', 'Hallam N', 'Sönnerborg A', 'Cilla G', 'Serrano E', 'Laccetti P', 'Portella G', 'Polywka S', 'Icardi G', 'Bruzzone B', 'Balbo L', 'Alfarano A']</t>
  </si>
  <si>
    <t>Inter-laboratory comparison of HCV-RNA assay results: implications for multi-centre research</t>
  </si>
  <si>
    <t>Feb-2003</t>
  </si>
  <si>
    <t>Journal of medical virology</t>
  </si>
  <si>
    <t>69(2):195-201</t>
  </si>
  <si>
    <t>Comparative Study | Journal Article | Multicenter Study | Research Support, Non-U.S. Gov't</t>
  </si>
  <si>
    <t>https://onlinelibrary.wiley.com/doi/10.1002/jmv.10283</t>
  </si>
  <si>
    <t>['Giovannetti A', 'Mazzetta F', 'Caprini E', 'Aiuti A', 'Marziali M', 'Pierdominici M', 'Cossarizza A', 'Chessa L', 'Scala E', 'Quinti I', 'Russo G', 'Fiorilli M']</t>
  </si>
  <si>
    <t>Skewed T-cell receptor repertoire, decreased thymic output, and predominance of terminally differentiated T cells in ataxia telangiectasia</t>
  </si>
  <si>
    <t>1-Dec-2002</t>
  </si>
  <si>
    <t>8-Aug-2002</t>
  </si>
  <si>
    <t>100(12):4082-9</t>
  </si>
  <si>
    <t>https://pubmed.ncbi.nlm.nih.gov/12393664</t>
  </si>
  <si>
    <t>https://linkinghub.elsevier.com/retrieve/pii/S0006-4971(20)51365-7</t>
  </si>
  <si>
    <t>['Plebani A', 'Soresina A', 'Rondelli R', 'Amato GM', 'Azzari C', 'Cardinale F', 'Cazzola G', 'Consolini R', 'De Mattia D', "Dell'Erba G", 'Duse M', 'Fiorini M', 'Martino S', 'Martire B', 'Masi M', 'Monafo V', 'Moschese V', 'Notarangelo LD', 'Orlandi P', 'Panei P', 'Pession A', 'Pietrogrande MC', 'Pignata C', 'Quinti I', 'Ragno V', 'Rossi P', 'Sciotto A', 'Stabile A']</t>
  </si>
  <si>
    <t>Clinical, immunological, and molecular analysis in a large cohort of patients with X-linked agammaglobulinemia: an Italian multicenter study</t>
  </si>
  <si>
    <t>104(3):221-30</t>
  </si>
  <si>
    <t>https://pubmed.ncbi.nlm.nih.gov/12217331</t>
  </si>
  <si>
    <t>https://linkinghub.elsevier.com/retrieve/pii/S1521661602952411</t>
  </si>
  <si>
    <t>['Quinti I', 'Pierdominici M', 'Marziali M', 'Giovannetti A', 'Donnanno S', 'Chapel H', 'Bjorkander J', 'Aiuti F']</t>
  </si>
  <si>
    <t>European surveillance of immunoglobulin safety--results of initial survey of 1243 patients with primary immunodeficiencies in 16 countries</t>
  </si>
  <si>
    <t>104(3):231-6</t>
  </si>
  <si>
    <t>https://linkinghub.elsevier.com/retrieve/pii/S1521661602952393</t>
  </si>
  <si>
    <t>['Giovannetti A', 'Mazzetta F', 'Coviello R', 'Casadei AM', 'Sartorerri MR', 'Marziali M', 'Pierdominici M', 'Kuonen D', 'Pesce AM', 'Fiorilli M', 'Aiuti F', 'Quinti I']</t>
  </si>
  <si>
    <t>T-Cell immune activation in children with vertically transmitted hepatitis C virus infection</t>
  </si>
  <si>
    <t>Viral immunology</t>
  </si>
  <si>
    <t>14(2):169-79</t>
  </si>
  <si>
    <t>https://pubmed.ncbi.nlm.nih.gov/11398812</t>
  </si>
  <si>
    <t>https://www.liebertpub.com/doi/10.1089/088282401750234547?url_ver=Z39.88-2003&amp;rfr_id=ori:rid:crossref.org&amp;rfr_dat=cr_pub 0pubmed</t>
  </si>
  <si>
    <t>['Casato M', 'Lagana B', 'Pucillo LP', 'Quinti I']</t>
  </si>
  <si>
    <t>Interferon for hepatitis C virus-negative type II mixed cryoglobulinemia</t>
  </si>
  <si>
    <t>7-May-1998</t>
  </si>
  <si>
    <t>The New England journal of medicine</t>
  </si>
  <si>
    <t>338(19):1386-7</t>
  </si>
  <si>
    <t>https://pubmed.ncbi.nlm.nih.gov/9575053</t>
  </si>
  <si>
    <t>https://www.nejm.org/doi/10.1056/NEJM199805073381914?url_ver=Z39.88-2003&amp;rfr_id=ori:rid:crossref.org&amp;rfr_dat=cr_pub 0pubmed</t>
  </si>
  <si>
    <t>['Quinti I', 'el-Salman D', 'Monier MK', 'Hackbart BG', 'Darwish MS', 'el-Zamiaty D', 'Paganelli R', 'Pandolfi F', 'Arthur RR']</t>
  </si>
  <si>
    <t>HCV infection in Egyptian patients with acute hepatitis</t>
  </si>
  <si>
    <t>Oct-1997</t>
  </si>
  <si>
    <t>Digestive diseases and sciences</t>
  </si>
  <si>
    <t>42(10):2017-23</t>
  </si>
  <si>
    <t>Journal Article | Research Support, Non-U.S. Gov't | Research Support, U.S. Gov't, Non-P.H.S.</t>
  </si>
  <si>
    <t>https://pubmed.ncbi.nlm.nih.gov/9365128</t>
  </si>
  <si>
    <t>https://link.springer.com/article/10.1023/A:1018897813268</t>
  </si>
  <si>
    <t>['Riggio O', 'Montagnese F', 'Fiore P', 'Folino S', 'Giambartolomei S', 'Gandin C', 'Merli M', 'Quinti I', 'Violante N', 'Caroli S', 'Senofonte O', 'Capocaccia L']</t>
  </si>
  <si>
    <t>Iron overload in patients with chronic viral hepatitis: how common is it?</t>
  </si>
  <si>
    <t>The American journal of gastroenterology</t>
  </si>
  <si>
    <t>92(8):1298-1301</t>
  </si>
  <si>
    <t>https://pubmed.ncbi.nlm.nih.gov/9260793</t>
  </si>
  <si>
    <t>['Cassone A', 'Chiani P', 'Quinti I', 'Torosantucci A']</t>
  </si>
  <si>
    <t>Possible participation of polymorphonuclear cells stimulated by microbial immunomodulators in the dysregulated cytokine patterns of AIDS patients</t>
  </si>
  <si>
    <t>Journal of leukocyte biology</t>
  </si>
  <si>
    <t>62(1):60-6</t>
  </si>
  <si>
    <t>https://pubmed.ncbi.nlm.nih.gov/9225994</t>
  </si>
  <si>
    <t>https://academic.oup.com/jleukbio/article-lookup/doi/10.1002/jlb.62.1.60</t>
  </si>
  <si>
    <t>['Oliva A', 'Scala E', 'Quinti I', 'Paganelli R', 'Ansotegui IJ', 'Giovannetti A', 'Pierdominici M', 'Aiuti F', 'Pandolfi F']</t>
  </si>
  <si>
    <t>IL-10 production and CD40L expression in patients with common variable immunodeficiency</t>
  </si>
  <si>
    <t>46(1):86-90</t>
  </si>
  <si>
    <t>https://pubmed.ncbi.nlm.nih.gov/9246212</t>
  </si>
  <si>
    <t>https://onlinelibrary.wiley.com/resolve/openurl?genre=article&amp;sid=nlm:pubmed&amp;issn=0300-9475&amp;date=1997&amp;volume=46&amp;issue=1&amp;spage=86</t>
  </si>
  <si>
    <t>['Torosantucci A', 'Chiani P', 'Quinti I', 'Ausiello CM', 'Mezzaroma I', 'Cassone A']</t>
  </si>
  <si>
    <t>Responsiveness of human polymorphonuclear cells (PMNL) to stimulation by a mannoprotein fraction (MP-F2) of Candida albicans; enhanced production of IL-6 and tumour necrosis factor-alpha (TNF-alpha) by MP-F2-stimulated PMNL from HIV-infected subjects</t>
  </si>
  <si>
    <t>107(3):451-7</t>
  </si>
  <si>
    <t>https://pubmed.ncbi.nlm.nih.gov/9067516</t>
  </si>
  <si>
    <t>https://academic.oup.com/cei/article-lookup/doi/10.1046/j.1365-2249.1997.2851176.x</t>
  </si>
  <si>
    <t>['Vorechovský I', 'Luo L', 'Hertz JM', 'Frøland SS', 'Klemola T', 'Fiorini M', 'Quinti I', 'Paganelli R', 'Ozsahin H', 'Hammarström L', 'Webster AD', 'Smith CI']</t>
  </si>
  <si>
    <t>Mutation pattern in the Bruton's tyrosine kinase gene in 26 unrelated patients with X-linked agammaglobulinemia</t>
  </si>
  <si>
    <t>Human mutation</t>
  </si>
  <si>
    <t>9(5):418-25</t>
  </si>
  <si>
    <t>https://pubmed.ncbi.nlm.nih.gov/9143921</t>
  </si>
  <si>
    <t>https://doi.org/10.1002/(sici)1098-1004(1997)9:5%3C418::aid-humu7%3E3.0.co;2-</t>
  </si>
  <si>
    <t>['Giovannetti A', 'Quinti I', 'Rainaldi L', 'Mauro FR', 'Oliva A', 'Pierdominici M', 'Ricci G', 'De Rossi G', 'Cassone A', 'Aiuti F', 'Pandolfi F']</t>
  </si>
  <si>
    <t>Proliferative responses to PHA, anti-CD3 and antigens in patients with lymphoproliferative disease of granular lymphocytes. Mannoproteins of Candida albicans induce proliferation and cytotoxicity</t>
  </si>
  <si>
    <t>Acta haematologica</t>
  </si>
  <si>
    <t>98(2):65-71</t>
  </si>
  <si>
    <t>https://pubmed.ncbi.nlm.nih.gov/9286301</t>
  </si>
  <si>
    <t>https://karger.com/AHA/article/doi/10.1159/000203594</t>
  </si>
  <si>
    <t>['Quinti I', 'Giovannetti A', 'Paganelli R', 'Pucillo LP', 'Varani AR', 'Ricci G', 'Scala E', 'Pandolfi F', 'Casato M', 'Aiuti F']</t>
  </si>
  <si>
    <t>HCV infection in a patient with hyper IgM syndrome</t>
  </si>
  <si>
    <t>16(6):321-5</t>
  </si>
  <si>
    <t>https://pubmed.ncbi.nlm.nih.gov/8946276</t>
  </si>
  <si>
    <t>https://link.springer.com/article/10.1007/BF01541667</t>
  </si>
  <si>
    <t>['Gomatos PJ', 'Monier MK', 'Arthur RR', 'Rodier GR', 'el-Zimaity D', 'Hassan NF', 'Quinti I', 'el-Sahly AD', 'Sultan Y', 'Hyams KC']</t>
  </si>
  <si>
    <t>Sporadic acute hepatitis caused by hepatitis E virus in Egyptian adults</t>
  </si>
  <si>
    <t>Jul-1996</t>
  </si>
  <si>
    <t>Clinical infectious diseases : an official publication of the Infectious Diseases Society of America</t>
  </si>
  <si>
    <t>23(1):195-6</t>
  </si>
  <si>
    <t>https://pubmed.ncbi.nlm.nih.gov/8816162</t>
  </si>
  <si>
    <t>https://academic.oup.com/cid/article-lookup/doi/10.1093/clinids/23.1.195</t>
  </si>
  <si>
    <t>['De Bernardis F', 'Chiani P', 'Ciccozzi M', 'Pellegrini G', 'Ceddia T', "D'Offizzi G", 'Quinti I', 'Sullivan PA', 'Cassone A']</t>
  </si>
  <si>
    <t>Elevated aspartic proteinase secretion and experimental pathogenicity of Candida albicans isolates from oral cavities of subjects infected with human immunodeficiency virus</t>
  </si>
  <si>
    <t>Feb-1996</t>
  </si>
  <si>
    <t>Infection and immunity</t>
  </si>
  <si>
    <t>64(2):466-71</t>
  </si>
  <si>
    <t>https://pubmed.ncbi.nlm.nih.gov/8550193</t>
  </si>
  <si>
    <t>https://journals.asm.org/doi/10.1128/iai.64.2.466-471.1996?url_ver=Z39.88-2003&amp;rfr_id=ori:rid:crossref.org&amp;rfr_dat=cr_pub 0pubmed</t>
  </si>
  <si>
    <t>['Quinti I', 'Pandolfi F', 'Paganelli R', 'Giovannetti A', 'Sacco G', 'Oliva A', 'Aiuti F']</t>
  </si>
  <si>
    <t>Hepatitis C virus infection in Italian patients with hypogammaglobulinemia</t>
  </si>
  <si>
    <t>Clinical therapeutics</t>
  </si>
  <si>
    <t>18 Suppl B:96-107</t>
  </si>
  <si>
    <t>https://pubmed.ncbi.nlm.nih.gov/8930447</t>
  </si>
  <si>
    <t>https://linkinghub.elsevier.com/retrieve/pii/S0149-2918(96)80201-3</t>
  </si>
  <si>
    <t>['Quinti I', 'Hassan NF', 'El Salman D', 'Shalaby H', 'El Zimatty D', 'Monier MK', 'Arthur RR']</t>
  </si>
  <si>
    <t>Hepatitis C virus-specific B cell activation: IgG and IgM detection in acute and chronic hepatitis C</t>
  </si>
  <si>
    <t>Journal of hepatology</t>
  </si>
  <si>
    <t>23(6):640-7</t>
  </si>
  <si>
    <t>Journal Article | Research Support, U.S. Gov't, P.H.S.</t>
  </si>
  <si>
    <t>https://pubmed.ncbi.nlm.nih.gov/8750161</t>
  </si>
  <si>
    <t>https://linkinghub.elsevier.com/retrieve/pii/0168-8278(95)80028-X</t>
  </si>
  <si>
    <t>['Quinti I', 'Renganathan E', 'El Ghazzawi E', 'Divizia M', 'Sawaf G', 'Awad S', 'Pana A', 'Rocchi G']</t>
  </si>
  <si>
    <t>Seroprevalence of HIV and HCV infections in Alexandria, Egypt</t>
  </si>
  <si>
    <t>Zentralblatt fur Bakteriologie : international journal of medical microbiology</t>
  </si>
  <si>
    <t>283(2):239-44</t>
  </si>
  <si>
    <t>https://pubmed.ncbi.nlm.nih.gov/8825115</t>
  </si>
  <si>
    <t>['Renganathan E', 'Quinti I', 'El Ghazzawi E', 'Kader O', 'El Sherbini I', 'Gamil F', 'Rocchi G']</t>
  </si>
  <si>
    <t>Absence of HIV-1 and HIV-2 infection in different populations from Alexandria, Egypt</t>
  </si>
  <si>
    <t>European journal of epidemiology</t>
  </si>
  <si>
    <t>11(6):711-2</t>
  </si>
  <si>
    <t>https://pubmed.ncbi.nlm.nih.gov/8861859</t>
  </si>
  <si>
    <t>['Quinti I', 'Pandolfi F', 'Paganelli R', 'el Salman D', 'Giovannetti A', 'Rosso R', 'Oliva A', 'Rainaldi L', 'Aiuti F']</t>
  </si>
  <si>
    <t>HCV infection in patients with primary defects of immunoglobulin production</t>
  </si>
  <si>
    <t>Oct-1995</t>
  </si>
  <si>
    <t>102(1):11-6</t>
  </si>
  <si>
    <t>https://pubmed.ncbi.nlm.nih.gov/7554376</t>
  </si>
  <si>
    <t>https://pmc.ncbi.nlm.nih.gov/articles/pmid/7554376/</t>
  </si>
  <si>
    <t>['Oliva A', 'Quinti I', 'Scala E', 'Fanales-Belasio E', 'Rainaldi L', 'Pierdominici M', 'Giovannetti A', 'Paganelli R', 'Aiuti F', 'Pandolfi F']</t>
  </si>
  <si>
    <t>Immunodeficiency with hyperimmunoglobulinemia M in two female patients is not associated with abnormalities of CD40 or CD40 ligand expression</t>
  </si>
  <si>
    <t>96(3):403-10</t>
  </si>
  <si>
    <t>https://pubmed.ncbi.nlm.nih.gov/7560643</t>
  </si>
  <si>
    <t>https://linkinghub.elsevier.com/retrieve/pii/S0091-6749(95)70060-9</t>
  </si>
  <si>
    <t>['Pandolfi F', 'Pierdominici M', 'Oliva A', "D'Offizi G", 'Mezzaroma I', 'Mollicone B', 'Giovannetti A', 'Rainaldi L', 'Quinti I', 'Aiuti F']</t>
  </si>
  <si>
    <t>Apoptosis-related mortality in vitro of mononuclear cells from patients with HIV infection correlates with disease severity and progression</t>
  </si>
  <si>
    <t>15-Aug-1995</t>
  </si>
  <si>
    <t>Journal of acquired immune deficiency syndromes and human retrovirology : official publication of the International Retrovirology Association</t>
  </si>
  <si>
    <t>9(5):450-8</t>
  </si>
  <si>
    <t>https://pubmed.ncbi.nlm.nih.gov/7627622</t>
  </si>
  <si>
    <t>['Carotenuto P', 'Quinti I', 'Pontesilli O', 'Hall AJ', 'DeLange GG', 'Whittle HC', "D'Amelio R", 'Aiuti F']</t>
  </si>
  <si>
    <t>Response to hepatitis B vaccine in a cohort of Gambian children</t>
  </si>
  <si>
    <t>Mar-1995</t>
  </si>
  <si>
    <t>The Pediatric infectious disease journal</t>
  </si>
  <si>
    <t>14(3):215-20</t>
  </si>
  <si>
    <t>https://pubmed.ncbi.nlm.nih.gov/7761187</t>
  </si>
  <si>
    <t>https://journals.lww.com/00006454-199503000-00009</t>
  </si>
  <si>
    <t>['Yap PL', 'McOmish F', 'Webster AD', 'Hammarstrom L', 'Smith CI', 'Bjorkander J', 'Ochs HD', 'Fischer SH', 'Quinti I', 'Simmonds P']</t>
  </si>
  <si>
    <t>Hepatitis C virus transmission by intravenous immunoglobulin</t>
  </si>
  <si>
    <t>Sep-1994</t>
  </si>
  <si>
    <t>21(3):455-60</t>
  </si>
  <si>
    <t>https://pubmed.ncbi.nlm.nih.gov/7836718</t>
  </si>
  <si>
    <t>https://linkinghub.elsevier.com/retrieve/pii/S0168-8278(05)80328-9</t>
  </si>
  <si>
    <t>['Paganelli R', 'Scala E', 'Quinti I', 'Ansotegui IJ']</t>
  </si>
  <si>
    <t>Humoral immunity in aging</t>
  </si>
  <si>
    <t>Jun-1994</t>
  </si>
  <si>
    <t>Aging (Milan, Italy)</t>
  </si>
  <si>
    <t>6(3):143-50</t>
  </si>
  <si>
    <t>https://pubmed.ncbi.nlm.nih.gov/7993921</t>
  </si>
  <si>
    <t>['Quinti I', 'Sacco G', 'el Salman D', 'Paganelli R', 'Fiorilli M', 'Aiuti F', 'Pandolfi F']</t>
  </si>
  <si>
    <t>Infection with hepatitis C virus. Intravenous gammaglobulin may still infect patients</t>
  </si>
  <si>
    <t>26-Mar-1994</t>
  </si>
  <si>
    <t>BMJ (Clinical research ed.)</t>
  </si>
  <si>
    <t>308(6932):856</t>
  </si>
  <si>
    <t>https://pubmed.ncbi.nlm.nih.gov/7513219</t>
  </si>
  <si>
    <t>https://europepmc.org/abstract/MED/7513219</t>
  </si>
  <si>
    <t>['Gomez MJ', 'Torosantucci A', 'Quinti I', 'Testa U', 'Peschle C', 'Cassone A']</t>
  </si>
  <si>
    <t>Mannoprotein-induced anti-U937 cell cytotoxicity in peripheral blood mononuclear cells from uninfected or HIV-infected subjects: role of interferon-gamma and tumor necrosis factor-alpha</t>
  </si>
  <si>
    <t>Dec-1993</t>
  </si>
  <si>
    <t>152(2):530-43</t>
  </si>
  <si>
    <t>https://pubmed.ncbi.nlm.nih.gov/8258154</t>
  </si>
  <si>
    <t>https://linkinghub.elsevier.com/retrieve/pii/S0008-8749(83)71310-9</t>
  </si>
  <si>
    <t>['Pandolfi F', 'Paganelli R', 'Oliva A', 'Quinti I', 'Polidori V', 'Fanales-Belasio E', 'Guerra E', 'Aiuti F']</t>
  </si>
  <si>
    <t>Increased IL-6 gene expression and production in patients with common variable immunodeficiency</t>
  </si>
  <si>
    <t>May-1993</t>
  </si>
  <si>
    <t>92(2):239-44</t>
  </si>
  <si>
    <t>https://pubmed.ncbi.nlm.nih.gov/8485909</t>
  </si>
  <si>
    <t>https://pmc.ncbi.nlm.nih.gov/articles/pmid/8485909/</t>
  </si>
  <si>
    <t>['Cassone A', 'Palma C', 'Djeu JY', 'Aiuti F', 'Quinti I']</t>
  </si>
  <si>
    <t>Anticandidal activity and interleukin-1 beta and interleukin-6 production by polymorphonuclear leukocytes are preserved in subjects with AIDS</t>
  </si>
  <si>
    <t>Journal of clinical microbiology</t>
  </si>
  <si>
    <t>31(5):1354-7</t>
  </si>
  <si>
    <t>https://pubmed.ncbi.nlm.nih.gov/8501241</t>
  </si>
  <si>
    <t>https://journals.asm.org/doi/10.1128/jcm.31.5.1354-1357.1993?url_ver=Z39.88-2003&amp;rfr_id=ori:rid:crossref.org&amp;rfr_dat=cr_pub 0pubmed</t>
  </si>
  <si>
    <t>['Pandolfi F', 'Paganelli R', 'Cafaro A', 'Oliva A', 'Giovannetti A', 'Scala E', 'Quinti I', 'Aiuti F']</t>
  </si>
  <si>
    <t>Abnormalities of lymphocyte subpopulations in CVI do not correlate with increased production of IL-6</t>
  </si>
  <si>
    <t>4(1-4):19-23</t>
  </si>
  <si>
    <t>https://pubmed.ncbi.nlm.nih.gov/7909478</t>
  </si>
  <si>
    <t>['Paganelli R', 'Quinti I', 'Fagiolo U', 'Cossarizza A', 'Ortolani C', 'Guerra E', 'Sansoni P', 'Pucillo LP', 'Scala E', 'Cozzi E']</t>
  </si>
  <si>
    <t>Changes in circulating B cells and immunoglobulin classes and subclasses in a healthy aged population</t>
  </si>
  <si>
    <t>Nov-1992</t>
  </si>
  <si>
    <t>90(2):351-4</t>
  </si>
  <si>
    <t>https://pubmed.ncbi.nlm.nih.gov/1424294</t>
  </si>
  <si>
    <t>https://pmc.ncbi.nlm.nih.gov/articles/pmid/1424294/</t>
  </si>
  <si>
    <t>['Paganelli R', 'Quinti I', 'di Sabatino A', "d'Offizi GP", 'Scala E', 'Meglio P', 'Aiuti F']</t>
  </si>
  <si>
    <t>Topical flunisolide treatment of perennial rhinitis: clinical and immunological effects</t>
  </si>
  <si>
    <t>Jun-1992</t>
  </si>
  <si>
    <t>Allergologia et immunopathologia</t>
  </si>
  <si>
    <t>20(3):124-6</t>
  </si>
  <si>
    <t>https://pubmed.ncbi.nlm.nih.gov/1414859</t>
  </si>
  <si>
    <t>['De Bernardis F', 'Boccanera M', 'Rainaldi L', 'Guerra CE', 'Quinti I', 'Cassone A']</t>
  </si>
  <si>
    <t>The secretion of aspartyl proteinase, a virulence enzyme, by isolates of Candida albicans from the oral cavity of HIV-infected subjects</t>
  </si>
  <si>
    <t>May-1992</t>
  </si>
  <si>
    <t>8(3):362-7</t>
  </si>
  <si>
    <t>https://pubmed.ncbi.nlm.nih.gov/1356827</t>
  </si>
  <si>
    <t>['Dembech C', 'Quinti I', 'Cimignoli E', 'Albi N', 'Terenzi A', 'Gerli R', 'Galandrini R', 'Grignani F', 'Velardi A']</t>
  </si>
  <si>
    <t>Human T-helper clones induce IgG production in a subclass-specific fashion</t>
  </si>
  <si>
    <t>Feb-1992</t>
  </si>
  <si>
    <t>139(2):306-17</t>
  </si>
  <si>
    <t>https://pubmed.ncbi.nlm.nih.gov/1531116</t>
  </si>
  <si>
    <t>https://linkinghub.elsevier.com/retrieve/pii/0008-8749(92)90073-X</t>
  </si>
  <si>
    <t>['Guerra E', 'von Hunolstein C', 'Quinti I', 'Recchia S', 'Stegagno M', 'Visconti E', 'Orefici G']</t>
  </si>
  <si>
    <t>Antibody production in infants born to HIV-1-infected mothers</t>
  </si>
  <si>
    <t>276(3):429-36</t>
  </si>
  <si>
    <t>https://pubmed.ncbi.nlm.nih.gov/1576412</t>
  </si>
  <si>
    <t>Oct-1991</t>
  </si>
  <si>
    <t>19(5):194-6</t>
  </si>
  <si>
    <t>https://pubmed.ncbi.nlm.nih.gov/1811415</t>
  </si>
  <si>
    <t>['Quinti I', 'Palma C', 'Guerra EC', 'Gomez MJ', 'Mezzaroma I', 'Aiuti F', 'Cassone A']</t>
  </si>
  <si>
    <t>Proliferative and cytotoxic responses to mannoproteins of Candida albicans by peripheral blood lymphocytes of HIV-infected subjects</t>
  </si>
  <si>
    <t>Sep-1991</t>
  </si>
  <si>
    <t>85(3):485-92</t>
  </si>
  <si>
    <t>https://pubmed.ncbi.nlm.nih.gov/1893630</t>
  </si>
  <si>
    <t>https://pmc.ncbi.nlm.nih.gov/articles/pmid/1893630/</t>
  </si>
  <si>
    <t>['Le Moli S', 'Matricardi PM', 'Quinti I', 'Stroffolini T', "D'Amelio R"]</t>
  </si>
  <si>
    <t>Clonotypic analysis of human antibodies specific for Neisseria meningitidis polysaccharides A and C in adults</t>
  </si>
  <si>
    <t>Mar-1991</t>
  </si>
  <si>
    <t>83(3):460-5</t>
  </si>
  <si>
    <t>Comparative Study | Journal Article</t>
  </si>
  <si>
    <t>https://pubmed.ncbi.nlm.nih.gov/1900744</t>
  </si>
  <si>
    <t>https://pmc.ncbi.nlm.nih.gov/articles/pmid/1900744/</t>
  </si>
  <si>
    <t>['Quinti I', 'Guerra E', 'Mezzaroma I', 'Scala E', 'Rainaldi L', 'Galluzzo CM', 'Aiuti F']</t>
  </si>
  <si>
    <t>Evaluation of a simplified test for the rapid detection of antibody to the human immunodeficiency virus (HIV-1)</t>
  </si>
  <si>
    <t>Feb-1991</t>
  </si>
  <si>
    <t>19(1):15-8</t>
  </si>
  <si>
    <t>https://pubmed.ncbi.nlm.nih.gov/1950939</t>
  </si>
  <si>
    <t>['Cassone A', 'Quinti I', 'Ausiello CM', 'Palma C', 'Gomez MJ', 'Maleci A']</t>
  </si>
  <si>
    <t>Microbial immunomodulators: mannoprotein constituents ofCandida albicans with immunomodulatory activity in lymphocyte cultures of normal, glioma-bearing and HIV-infected subjects</t>
  </si>
  <si>
    <t>Cytotechnology</t>
  </si>
  <si>
    <t>5(Suppl 1):7-10</t>
  </si>
  <si>
    <t>https://pubmed.ncbi.nlm.nih.gov/22358941</t>
  </si>
  <si>
    <t>['Quinti I', 'Paganelli R', 'Scala E', 'Guerra E', 'Mezzaroma I', "D'Offizi GP", 'Aiuti F']</t>
  </si>
  <si>
    <t>Hepatitis C virus antibodies in gammaglobulin</t>
  </si>
  <si>
    <t>1-Dec-1990</t>
  </si>
  <si>
    <t>Lancet (London, England)</t>
  </si>
  <si>
    <t>336(8727):1377</t>
  </si>
  <si>
    <t>Comparative Study | Letter</t>
  </si>
  <si>
    <t>https://pubmed.ncbi.nlm.nih.gov/1700250</t>
  </si>
  <si>
    <t>https://linkinghub.elsevier.com/retrieve/pii/0140-6736(90)92927-A</t>
  </si>
  <si>
    <t>['Quinti I', 'Velardi A', 'Le Moli S', 'Guerra E', "D'Amelio R", 'Mastrantonio P', 'Martelli MF', 'Aiuti F']</t>
  </si>
  <si>
    <t>Antibacterial polysaccharide antibody deficiency after allogeneic bone marrow transplantation</t>
  </si>
  <si>
    <t>May-1990</t>
  </si>
  <si>
    <t>10(3):160-6</t>
  </si>
  <si>
    <t>https://pubmed.ncbi.nlm.nih.gov/2114420</t>
  </si>
  <si>
    <t>['Ljunggren K', 'Moschese V', 'Broliden PA', 'Giaquinto C', 'Quinti I', 'Fenyö EM', 'Wahren B', 'Rossi P', 'Jondal M']</t>
  </si>
  <si>
    <t>Antibodies mediating cellular cytotoxicity and neutralization correlate with a better clinical stage in children born to human immunodeficiency virus-infected mothers</t>
  </si>
  <si>
    <t>Feb-1990</t>
  </si>
  <si>
    <t>161(2):198-202</t>
  </si>
  <si>
    <t>https://pubmed.ncbi.nlm.nih.gov/2299204</t>
  </si>
  <si>
    <t>https://academic.oup.com/jid/article-lookup/doi/10.1093/infdis/161.2.198</t>
  </si>
  <si>
    <t>['Rossi P', 'Moschese V', 'Broliden PA', 'Fundaró C', 'Quinti I', 'Plebani A', 'Giaquinto C', 'Tovo PA', 'Ljunggren K', 'Rosen J']</t>
  </si>
  <si>
    <t>Presence of maternal antibodies to human immunodeficiency virus 1 envelope glycoprotein gp120 epitopes correlates with the uninfected status of children born to seropositive mothers</t>
  </si>
  <si>
    <t>Oct-1989</t>
  </si>
  <si>
    <t>86(20):8055-8</t>
  </si>
  <si>
    <t>https://pubmed.ncbi.nlm.nih.gov/2479014</t>
  </si>
  <si>
    <t>https://www.pnas.org/doi/10.1073/pnas.86.20.8055?url_ver=Z39.88-2003&amp;rfr_id=ori:rid:crossref.org&amp;rfr_dat=cr_pub 0pubmed</t>
  </si>
  <si>
    <t>['Marone G', 'Casolaro V', 'Paganelli R', 'Quinti I']</t>
  </si>
  <si>
    <t>IgG anti-IgE from atopic dermatitis induces mediator release from basophils and mast cells</t>
  </si>
  <si>
    <t>Aug-1989</t>
  </si>
  <si>
    <t>The Journal of investigative dermatology</t>
  </si>
  <si>
    <t>93(2):246-52</t>
  </si>
  <si>
    <t>https://pubmed.ncbi.nlm.nih.gov/2787823</t>
  </si>
  <si>
    <t>https://linkinghub.elsevier.com/retrieve/pii/S0022-202X(89)90549-6</t>
  </si>
  <si>
    <t>['Fagiolo U', 'Paganelli R', 'Ossi E', 'Quinti I', 'Cancian M', "D'Offizi GP", 'Fiocco U']</t>
  </si>
  <si>
    <t>Intestinal permeability and antigen absorption in rheumatoid arthritis. Effects of acetylsalicylic acid and sodium chromoglycate</t>
  </si>
  <si>
    <t>International archives of allergy and applied immunology</t>
  </si>
  <si>
    <t>89(1):98-102</t>
  </si>
  <si>
    <t>https://pubmed.ncbi.nlm.nih.gov/2499551</t>
  </si>
  <si>
    <t>['Quinti I', 'Paganelli R', 'Marone G', 'Aiuti F']</t>
  </si>
  <si>
    <t>IgG anti IgE in atopic dermatitis</t>
  </si>
  <si>
    <t>Acta dermatovenereologica. Supplementum</t>
  </si>
  <si>
    <t>144:67-9</t>
  </si>
  <si>
    <t>https://pubmed.ncbi.nlm.nih.gov/2678867</t>
  </si>
  <si>
    <t>['Paganelli R', 'Scala E', 'Guerra E', 'Quinti I']</t>
  </si>
  <si>
    <t>Role of immune complexes in atopic dermatitis</t>
  </si>
  <si>
    <t>44 Suppl 9:65-9</t>
  </si>
  <si>
    <t>https://pubmed.ncbi.nlm.nih.gov/2683844</t>
  </si>
  <si>
    <t>https://onlinelibrary.wiley.com/resolve/openurl?genre=article&amp;sid=nlm:pubmed&amp;issn=0105-4538&amp;date=1989&amp;volume=44&amp;issue=&amp;spage=65</t>
  </si>
  <si>
    <t>['Paganelli R', 'Quinti I']</t>
  </si>
  <si>
    <t>Pathological significance of circulating IgG anti-IgE complexes</t>
  </si>
  <si>
    <t>Monographs in allergy</t>
  </si>
  <si>
    <t>26:184-97</t>
  </si>
  <si>
    <t>https://pubmed.ncbi.nlm.nih.gov/2788813</t>
  </si>
  <si>
    <t>['Quinti I', 'Paganelli R', 'Scala E', 'Guerra E', 'Aiuti F']</t>
  </si>
  <si>
    <t>Humoral response to food antigens</t>
  </si>
  <si>
    <t>44 Suppl 9:59-64</t>
  </si>
  <si>
    <t>https://pubmed.ncbi.nlm.nih.gov/2817314</t>
  </si>
  <si>
    <t>https://onlinelibrary.wiley.com/resolve/openurl?genre=article&amp;sid=nlm:pubmed&amp;issn=0105-4538&amp;date=1989&amp;volume=44&amp;issue=&amp;spage=59</t>
  </si>
  <si>
    <t>['Velardi A', 'Cucciaioni S', 'Terenzi A', 'Quinti I', 'Aversa F', 'Grossi CE', 'Grignani F', 'Martelli MF']</t>
  </si>
  <si>
    <t>Acquisition of Ig isotype diversity after bone marrow transplantation in adults. A recapitulation of normal B cell ontogeny</t>
  </si>
  <si>
    <t>1-Aug-1988</t>
  </si>
  <si>
    <t>141(3):815-20</t>
  </si>
  <si>
    <t>https://pubmed.ncbi.nlm.nih.gov/3294290</t>
  </si>
  <si>
    <t>['Paganelli R', 'Quinti I', "D'Offizi GP", 'Papetti C', 'Nisini R', 'Aiuti F']</t>
  </si>
  <si>
    <t>Studies on the in vitro effects of auto-anti-IgE. Inhibition of total and specific serum IgE detection by a human IgG autoantibody to IgE</t>
  </si>
  <si>
    <t>Jul-1988</t>
  </si>
  <si>
    <t>Journal of clinical &amp; laboratory immunology</t>
  </si>
  <si>
    <t>26(3):153-7</t>
  </si>
  <si>
    <t>https://pubmed.ncbi.nlm.nih.gov/3265963</t>
  </si>
  <si>
    <t>['Quinti I', 'Papetti C', "D'Offizi G", 'Cavagni G', 'Panchor ML', 'Lunardi C', 'Paganelli R']</t>
  </si>
  <si>
    <t>IgG subclasses to food antigens</t>
  </si>
  <si>
    <t>Feb-1988</t>
  </si>
  <si>
    <t>Allergie et immunologie</t>
  </si>
  <si>
    <t>20(2):41, 43-4</t>
  </si>
  <si>
    <t>https://pubmed.ncbi.nlm.nih.gov/3293604</t>
  </si>
  <si>
    <t>['Dionisi Vici C', 'Sabetta G', 'Gambarara M', 'Vigevano F', 'Bertini E', 'Boldrini R', 'Parisi SG', 'Quinti I', 'Aiuti F', 'Fiorilli M']</t>
  </si>
  <si>
    <t>Agenesis of the corpus callosum, combined immunodeficiency, bilateral cataract, and hypopigmentation in two brothers</t>
  </si>
  <si>
    <t>Jan-1988</t>
  </si>
  <si>
    <t>American journal of medical genetics</t>
  </si>
  <si>
    <t>29(1):1-8</t>
  </si>
  <si>
    <t>https://pubmed.ncbi.nlm.nih.gov/3344762</t>
  </si>
  <si>
    <t>https://onlinelibrary.wiley.com/resolve/openurl?genre=article&amp;sid=nlm:pubmed&amp;issn=0148-7299&amp;date=1988&amp;volume=29&amp;issue=1&amp;spage=1</t>
  </si>
  <si>
    <t>['Quinti I', 'Papetti C', 'von Hunolstein C', 'Orefici G', 'Aiuti F']</t>
  </si>
  <si>
    <t>IgG subclasses to group B streptococci in normals, colonized woman and IgG2 subclass-deficient patients</t>
  </si>
  <si>
    <t>23:148-55</t>
  </si>
  <si>
    <t>https://pubmed.ncbi.nlm.nih.gov/3290659</t>
  </si>
  <si>
    <t>['Quinti I', 'Papetti C', 'Paganelli R', "D'Amelio R", 'Nisini R', "D'Offizi G", 'Aiuti F']</t>
  </si>
  <si>
    <t>Evaluation of the presence of RF-like activities in immunoglobulin preparations for intravenous use. I. IgG anti-IgE in intravenous Ig</t>
  </si>
  <si>
    <t>Nov-1987</t>
  </si>
  <si>
    <t>24(3):135-8</t>
  </si>
  <si>
    <t>https://pubmed.ncbi.nlm.nih.gov/2448464</t>
  </si>
  <si>
    <t>["D'Amelio R", 'Nisini R', 'Matricardi PM', 'Papetti C', 'Quinti I', 'Lemoli S']</t>
  </si>
  <si>
    <t>Evaluation of the presence of RF-like activities in immunoglobulin preparations for intravenous use. II. IgG and IgA anti-IgG in intravenous Ig</t>
  </si>
  <si>
    <t>24(3):139-42</t>
  </si>
  <si>
    <t>https://pubmed.ncbi.nlm.nih.gov/2448465</t>
  </si>
  <si>
    <t>['Paganelli R', 'Quinti I', "D'Offizi GP", 'Papetti C', 'Carini C', 'Aiuti F']</t>
  </si>
  <si>
    <t>Immune complexes in food allergy: a critical reappraisal</t>
  </si>
  <si>
    <t>Annals of allergy</t>
  </si>
  <si>
    <t>59(5 Pt 2):157-61</t>
  </si>
  <si>
    <t>https://pubmed.ncbi.nlm.nih.gov/3318582</t>
  </si>
  <si>
    <t>['Paganelli R', 'Quinti I', 'Carbonari M', 'Pontesilli O', "D'Offizi GP", 'Letta T', 'Aiuti F']</t>
  </si>
  <si>
    <t>IgG anti-IgE in circulating immune complexes in the hyper-IgE syndrome</t>
  </si>
  <si>
    <t>Nov-1986</t>
  </si>
  <si>
    <t>Clinical allergy</t>
  </si>
  <si>
    <t>16(6):513-21</t>
  </si>
  <si>
    <t>https://pubmed.ncbi.nlm.nih.gov/3491691</t>
  </si>
  <si>
    <t>['Castagliuolo PP', 'Nisini R', 'Quinti I', 'Fattorossi A', "D'Amelio R"]</t>
  </si>
  <si>
    <t>Immunoglobulin deficiencies and meningococcal disease</t>
  </si>
  <si>
    <t>Jul-1986</t>
  </si>
  <si>
    <t>57(1):68-70</t>
  </si>
  <si>
    <t>https://pubmed.ncbi.nlm.nih.gov/3729084</t>
  </si>
  <si>
    <t>['Quinti I', 'Brozek C', 'Wood N', 'Geha RS', 'Leung DY']</t>
  </si>
  <si>
    <t>Circulating IgG autoantibodies to IgE in atopic syndromes</t>
  </si>
  <si>
    <t>77(4):586-94</t>
  </si>
  <si>
    <t>Journal Article | Research Support, Non-U.S. Gov't | Research Support, U.S. Gov't, P.H.S.</t>
  </si>
  <si>
    <t>https://pubmed.ncbi.nlm.nih.gov/3958387</t>
  </si>
  <si>
    <t>https://linkinghub.elsevier.com/retrieve/pii/0091-6749(86)90350-7</t>
  </si>
  <si>
    <t>['Fiorilli M', 'Russo G', 'Paganelli R', 'Papetti C', 'Carbonari M', 'Crescenzi M', 'Calvani M', 'Quinti I', 'Aiuti F']</t>
  </si>
  <si>
    <t>Hypogammaglobulinemia with hyper-IgM, severe T-cell defect, and abnormal recirculation of OKT4 lymphocytes in a girl with chronic lymphadenopathy</t>
  </si>
  <si>
    <t>Feb-1986</t>
  </si>
  <si>
    <t>Clinical immunology and immunopathology</t>
  </si>
  <si>
    <t>38(2):256-64</t>
  </si>
  <si>
    <t>https://pubmed.ncbi.nlm.nih.gov/3079686</t>
  </si>
  <si>
    <t>['Le Moli S', 'Paganelli R', 'Sirianni MC', 'Nisini R', 'Quinti I', 'Seminara R', "D'Amelio R", 'Aiuti F']</t>
  </si>
  <si>
    <t>In vitro effects of lysozyme on some specific and non-specific functions of the immune system</t>
  </si>
  <si>
    <t>Bollettino dellIstituto sieroterapico milanese R</t>
  </si>
  <si>
    <t>65(4):283-9</t>
  </si>
  <si>
    <t>English Abstract | Journal Article</t>
  </si>
  <si>
    <t>https://pubmed.ncbi.nlm.nih.gov/2947600</t>
  </si>
  <si>
    <t>['Paganelli R', 'Quinti I', "D'Offizi GP", 'Papetti C', 'Cabello A', 'Aiuti F']</t>
  </si>
  <si>
    <t>A study of IgE in immunoglobulin preparations for intravenous administration. I. IgE in intravenous IgG</t>
  </si>
  <si>
    <t>Vox sanguinis</t>
  </si>
  <si>
    <t>51(2):87-91</t>
  </si>
  <si>
    <t>https://pubmed.ncbi.nlm.nih.gov/3095990</t>
  </si>
  <si>
    <t>https://onlinelibrary.wiley.com/resolve/openurl?genre=article&amp;sid=nlm:pubmed&amp;issn=0042-9007&amp;date=1986&amp;volume=51&amp;issue=2&amp;spage=87</t>
  </si>
  <si>
    <t>['Quinti I', 'Papetti C', 'Testi R', 'Bonomo R', 'Aiuti F']</t>
  </si>
  <si>
    <t>IgG subclass deficiency in adults: a clinical and immunological study</t>
  </si>
  <si>
    <t>20:143-8</t>
  </si>
  <si>
    <t>https://pubmed.ncbi.nlm.nih.gov/3773906</t>
  </si>
  <si>
    <t>['Umetsu DT', 'Ambrosino DM', 'Quinti I', 'Siber GR', 'Geha RS']</t>
  </si>
  <si>
    <t>Recurrent sinopulmonary infection and impaired antibody response to bacterial capsular polysaccharide antigen in children with selective IgG-subclass deficiency</t>
  </si>
  <si>
    <t>14-Nov-1985</t>
  </si>
  <si>
    <t>313(20):1247-51</t>
  </si>
  <si>
    <t>https://pubmed.ncbi.nlm.nih.gov/3877240</t>
  </si>
  <si>
    <t>https://www.nejm.org/doi/10.1056/NEJM198511143132002?url_ver=Z39.88-2003&amp;rfr_id=ori:rid:crossref.org&amp;rfr_dat=cr_pub 0pubmed</t>
  </si>
  <si>
    <t>['Gramatzki M', 'Pandolfi F', 'Maples J', 'De Rossi G', 'Semenzato G', 'Quinti I', 'Bonnard G', 'Strong DM']</t>
  </si>
  <si>
    <t>Cultured T cells from patients with T cell chronic lymphocytic leukemia demonstrate a normal phenotype</t>
  </si>
  <si>
    <t>Mar-1985</t>
  </si>
  <si>
    <t>Immunobiology</t>
  </si>
  <si>
    <t>169(2):186-97</t>
  </si>
  <si>
    <t>Comparative Study | Journal Article | Research Support, Non-U.S. Gov't | Research Support, U.S. Gov't, Non-P.H.S. | Research Support, U.S. Gov't, P.H.S.</t>
  </si>
  <si>
    <t>https://pubmed.ncbi.nlm.nih.gov/3873399</t>
  </si>
  <si>
    <t>https://linkinghub.elsevier.com/retrieve/pii/S0171-2985(85)80032-2</t>
  </si>
  <si>
    <t>['Geha RS', 'Quinti I', 'Austen KF', 'Cicardi M', 'Sheffer A', 'Rosen FS']</t>
  </si>
  <si>
    <t>Acquired C1-inhibitor deficiency associated with antiidiotypic antibody to monoclonal immunoglobulins</t>
  </si>
  <si>
    <t>28-Feb-1985</t>
  </si>
  <si>
    <t>312(9):534-40</t>
  </si>
  <si>
    <t>Case Reports | Journal Article | Research Support, Non-U.S. Gov't | Research Support, U.S. Gov't, P.H.S.</t>
  </si>
  <si>
    <t>https://pubmed.ncbi.nlm.nih.gov/3918266</t>
  </si>
  <si>
    <t>https://www.nejm.org/doi/10.1056/NEJM198502283120902?url_ver=Z39.88-2003&amp;rfr_id=ori:rid:crossref.org&amp;rfr_dat=cr_pub 0pubmed</t>
  </si>
  <si>
    <t>['Dallapiccola B', 'Alimena G', 'Chessa L', 'Gastaldi R', 'De Rossi G', 'Semenzato G', 'Quinti I', 'Pandolfi F']</t>
  </si>
  <si>
    <t>Chromosome studies in patients with T-CLL chronic lymphocytic leukemia and expansions of granular lymphocytes</t>
  </si>
  <si>
    <t>15-Aug-1984</t>
  </si>
  <si>
    <t>International journal of cancer</t>
  </si>
  <si>
    <t>34(2):171-6</t>
  </si>
  <si>
    <t>https://pubmed.ncbi.nlm.nih.gov/6332081</t>
  </si>
  <si>
    <t>https://onlinelibrary.wiley.com/resolve/openurl?genre=article&amp;sid=nlm:pubmed&amp;issn=0020-7136&amp;date=1984&amp;volume=34&amp;issue=2&amp;spage=171</t>
  </si>
  <si>
    <t>['Semenzato G', 'Pizzolo G', 'Ranucci A', 'Agostini C', 'Chilosi M', 'Quinti I', 'De Sanctis G', 'Vercelli B', 'Pandolfi F']</t>
  </si>
  <si>
    <t>Abnormal expansions of polyclonal large to small size granular lymphocytes: reactive or neoplastic process?</t>
  </si>
  <si>
    <t>Jun-1984</t>
  </si>
  <si>
    <t>63(6):1271-7</t>
  </si>
  <si>
    <t>https://pubmed.ncbi.nlm.nih.gov/6326893</t>
  </si>
  <si>
    <t>https://linkinghub.elsevier.com/retrieve/pii/S0006-4971(20)83370-9</t>
  </si>
  <si>
    <t>['Pandolfi F', 'Pezzutto A', 'De Rossi G', 'Pasqualetti D', 'Semenzato G', 'Quinti I', 'Ranucci A', 'Raimondi R', 'Basso G', 'Strong DM']</t>
  </si>
  <si>
    <t>Characterization of two patients with lymphomas of large granular lymphocytes</t>
  </si>
  <si>
    <t>1-Feb-1984</t>
  </si>
  <si>
    <t>53(3):445-52</t>
  </si>
  <si>
    <t>https://pubmed.ncbi.nlm.nih.gov/6229322</t>
  </si>
  <si>
    <t>['Aiuti F', 'Sirianni MC', 'Pana A', 'Quinti I', 'Ippolito F']</t>
  </si>
  <si>
    <t>Immunological and virological studies in a risk population for AIDS in Rome (Italy)</t>
  </si>
  <si>
    <t>Annals of the New York Academy of Sciences</t>
  </si>
  <si>
    <t>437:554-8</t>
  </si>
  <si>
    <t>https://pubmed.ncbi.nlm.nih.gov/6100009</t>
  </si>
  <si>
    <t>https://onlinelibrary.wiley.com/resolve/openurl?genre=article&amp;sid=nlm:pubmed&amp;issn=0077-8923&amp;date=1984&amp;volume=437&amp;spage=554</t>
  </si>
  <si>
    <t>['Quinti I', 'Pacilli L', 'Zoli V', 'De Sanctis G', 'Mannella E', 'Bonomo G', 'De Laurenzi A', 'Pandolfi F']</t>
  </si>
  <si>
    <t>Unusual phenotype (Leu 7+, OKT4+, OKM1+) expressed by cells from a patient with an abnormal expansion of granular lymphocytes</t>
  </si>
  <si>
    <t>71(5):310-5</t>
  </si>
  <si>
    <t>https://pubmed.ncbi.nlm.nih.gov/6429996</t>
  </si>
  <si>
    <t>https://karger.com/AHA/article/doi/10.1159/000206607</t>
  </si>
  <si>
    <t>['Pandolfi F', 'Semenzato G', 'de Rossi G', 'Quinti I', 'Guglielmi C', 'Pezzutto A', 'Lopez M', 'Tonietti G', 'Fontana L', 'Abo T', 'Aiuti F']</t>
  </si>
  <si>
    <t>HNK-1 monoclonal antibody (Leu-7) in the identification of abnormal expansions of large granular lymphocytes</t>
  </si>
  <si>
    <t>Jun-1983</t>
  </si>
  <si>
    <t>52(3):641-7</t>
  </si>
  <si>
    <t>https://pubmed.ncbi.nlm.nih.gov/6603302</t>
  </si>
  <si>
    <t>https://pmc.ncbi.nlm.nih.gov/articles/pmid/6603302/</t>
  </si>
  <si>
    <t>['Rossi P', 'Aiuti F', 'Galli E', 'Fiore L', 'Quinti I', 'Sovani R', 'Businco L']</t>
  </si>
  <si>
    <t>T-cell subsets in atopic dermatitis</t>
  </si>
  <si>
    <t>11(3):175-8</t>
  </si>
  <si>
    <t>https://pubmed.ncbi.nlm.nih.gov/6605079</t>
  </si>
  <si>
    <t>['Aiuti F', 'Businco L', 'Fiorilli M', 'Galli E', 'Quinti I', 'Rossi P', 'Seminara R', 'Goldstein G']</t>
  </si>
  <si>
    <t>Thymopoietin pentapeptide treatment of primary immunodeficiencies</t>
  </si>
  <si>
    <t>12-Mar-1983</t>
  </si>
  <si>
    <t>1(8324):551-4</t>
  </si>
  <si>
    <t>https://pubmed.ncbi.nlm.nih.gov/6131256</t>
  </si>
  <si>
    <t>https://linkinghub.elsevier.com/retrieve/pii/S0140-6736(83)92810-6</t>
  </si>
  <si>
    <t>['Pandolfi F', 'Corte G', 'Quinti I', 'Fiorilli M', 'Frieligsdorf A', 'Bargellesi A', 'Aiuti F']</t>
  </si>
  <si>
    <t>Defect of T helper lymphocytes, as identified by the 5/9 monoclonal antibody, in patients with common variable hypogammaglobulinaemia</t>
  </si>
  <si>
    <t>Mar-1983</t>
  </si>
  <si>
    <t>51(3):470-4</t>
  </si>
  <si>
    <t>https://pubmed.ncbi.nlm.nih.gov/6221843</t>
  </si>
  <si>
    <t>https://pmc.ncbi.nlm.nih.gov/articles/pmid/6221843/</t>
  </si>
  <si>
    <t>['Aiuti F', 'Quinti I', 'Seminara R', 'Sirianni MC', 'Vierucci A', 'Abo T', 'Cooper MD']</t>
  </si>
  <si>
    <t>Usefulness of monoclonal antibodies in the diagnosis and monitoring of patients with primary immunodeficiencies: combined experience in three clinical immunology centers</t>
  </si>
  <si>
    <t>Diagnostic immunology</t>
  </si>
  <si>
    <t>1(3):188-94</t>
  </si>
  <si>
    <t>https://pubmed.ncbi.nlm.nih.gov/6388970</t>
  </si>
  <si>
    <t>['Semenzato G', 'Pizzolo G', 'Gerosa F', 'Pandolfi F', 'Pezzutto A', 'Andrighetto GC', 'Quinti I', 'Agostini C', 'Foa R', 'Tridente G']</t>
  </si>
  <si>
    <t>Binding of sheep erythrocytes in chronic lymphocytic leukemias of B-cell origin</t>
  </si>
  <si>
    <t>Oct-1982</t>
  </si>
  <si>
    <t>2(4):296-302</t>
  </si>
  <si>
    <t>https://pubmed.ncbi.nlm.nih.gov/6815221</t>
  </si>
  <si>
    <t>['Pandolfi F', 'Semenzato G', 'De Rossi G', 'Strong DM', 'Quinti I', 'Pezzutto A', 'Mandelli F', 'Aiuti F']</t>
  </si>
  <si>
    <t>Heterogeneity of T-CLL defined by monoclonal antibodies in nine patients</t>
  </si>
  <si>
    <t>Sep-1982</t>
  </si>
  <si>
    <t>24(3):330-41</t>
  </si>
  <si>
    <t>https://pubmed.ncbi.nlm.nih.gov/6982140</t>
  </si>
  <si>
    <t>['Aiuti F', 'Pandolfi F', 'Fiorilli M', 'Bonomo R', 'Quinti I', 'Frielingsdorf A', 'Luzi G']</t>
  </si>
  <si>
    <t>Monoclonal antibody analysis of T cell subsets in 40 patients with immunodeficiencies</t>
  </si>
  <si>
    <t>Jul-1982</t>
  </si>
  <si>
    <t>2(3 Suppl):81S-89S</t>
  </si>
  <si>
    <t>https://pubmed.ncbi.nlm.nih.gov/6215427</t>
  </si>
  <si>
    <t>['Pandolfi F', 'De Rossi G', 'Semenzato G', 'Quinti I', 'Ranucci A', 'De Sanctis G', 'Lopez M', 'Gasparotto G', 'Aiuti F']</t>
  </si>
  <si>
    <t>Immunologic evaluation of T chronic lymphocyte leukemia cells: correlations among phenotype, functional activities, and morphology</t>
  </si>
  <si>
    <t>Apr-1982</t>
  </si>
  <si>
    <t>59(4):688-95</t>
  </si>
  <si>
    <t>https://pubmed.ncbi.nlm.nih.gov/6977387</t>
  </si>
  <si>
    <t>https://linkinghub.elsevier.com/retrieve/pii/S0006-4971(20)74405-8</t>
  </si>
  <si>
    <t>['Pandolfi F', 'Quinti I', 'De Rossi G', 'Frielingsdorf A', 'Tonietti G', 'Pasqualetti D', 'Aiuti F']</t>
  </si>
  <si>
    <t>A population of sheep rosetting cells lacking T- and monocytic-specific antigens, as detected by monoclonal antibodies</t>
  </si>
  <si>
    <t>Mar-1982</t>
  </si>
  <si>
    <t>22(3):331-9</t>
  </si>
  <si>
    <t>https://pubmed.ncbi.nlm.nih.gov/6213333</t>
  </si>
  <si>
    <t>['Pandolfi F', 'Quinti I', 'Frielingsdorf A', 'Goldstein G', 'Businco L', 'Aiuti F']</t>
  </si>
  <si>
    <t>Abnormalities of regulatory T-cell subpopulations in patients with primary immunoglobulin deficiencies</t>
  </si>
  <si>
    <t>22(3):323-30</t>
  </si>
  <si>
    <t>https://pubmed.ncbi.nlm.nih.gov/6980750</t>
  </si>
  <si>
    <t>['Quinti I', 'Pandolfi F', 'Fiorilli M', 'Zolla S', 'Moro ML', 'Aiuti F']</t>
  </si>
  <si>
    <t>T-dependent immunity in aged humans. I. Evaluation of T-cell subpopulations before and after short term administration of a thymic extract</t>
  </si>
  <si>
    <t>Nov-1981</t>
  </si>
  <si>
    <t>Journal of gerontology</t>
  </si>
  <si>
    <t>36(6):674-9</t>
  </si>
  <si>
    <t>https://pubmed.ncbi.nlm.nih.gov/6975294</t>
  </si>
  <si>
    <t>['Sirianni MC', 'Fiorilli M', 'Pandolfi F', 'Quinti I', 'Aiuti F']</t>
  </si>
  <si>
    <t>Natural killer activity and lymphocyte subpopulations in patients with primary humoral and cellular immunodeficiencies</t>
  </si>
  <si>
    <t>Oct-1981</t>
  </si>
  <si>
    <t>21(1):12-9</t>
  </si>
  <si>
    <t>https://pubmed.ncbi.nlm.nih.gov/6974073</t>
  </si>
  <si>
    <t>['Fiorilli M', 'Sirianni MC', 'Pandolfi F', 'Quinti I', 'Tosti U', 'Aiuti F', 'Goldstein G']</t>
  </si>
  <si>
    <t>Improvement of natural killer activity and of T cells after thymopoietin pentapeptide therapy in a patient with severe combined immunodeficiency</t>
  </si>
  <si>
    <t>Aug-1981</t>
  </si>
  <si>
    <t>45(2):344-51</t>
  </si>
  <si>
    <t>https://pubmed.ncbi.nlm.nih.gov/7032772</t>
  </si>
  <si>
    <t>https://pmc.ncbi.nlm.nih.gov/articles/pmid/7032772/</t>
  </si>
  <si>
    <t>['Businco L', 'Pandolfi F', 'Rossi P', 'Del Principe D', 'Fiorilli M', 'Quinti I', 'Aiuti F']</t>
  </si>
  <si>
    <t>Selective defect of a T helper subpopulation in severe combined immunodeficiency</t>
  </si>
  <si>
    <t>Apr-1981</t>
  </si>
  <si>
    <t>1(2):125-30</t>
  </si>
  <si>
    <t>https://pubmed.ncbi.nlm.nih.gov/6460785</t>
  </si>
  <si>
    <t>['Pandolfi F', 'Quinti I', 'Sirianni MC', 'Fiorilli M', 'Zolla S', 'Aiuti F']</t>
  </si>
  <si>
    <t>Imbalances of T cell subpopulations in primary immunodeficiencies and systemic lupus erythematosus</t>
  </si>
  <si>
    <t>1981</t>
  </si>
  <si>
    <t>65(4):399-409</t>
  </si>
  <si>
    <t>https://pubmed.ncbi.nlm.nih.gov/6972919</t>
  </si>
  <si>
    <t>['Aiuti F', 'Businco L', 'Rossi P', 'Quinti I']</t>
  </si>
  <si>
    <t>Response to thymopoietin pentapeptide in patient with DiGeorge syndrome</t>
  </si>
  <si>
    <t>12-Jan-1980</t>
  </si>
  <si>
    <t>1(8159):91</t>
  </si>
  <si>
    <t>https://pubmed.ncbi.nlm.nih.gov/6101433</t>
  </si>
  <si>
    <t>['Pandolfi F', 'Paganelli R', 'Ragona G', 'Quinti I', 'Aiuti F']</t>
  </si>
  <si>
    <t>Mouse rosette forming cells and surface immunoglobulins in human lymphoid cells</t>
  </si>
  <si>
    <t>30-Nov-1979</t>
  </si>
  <si>
    <t>58(5):423-8</t>
  </si>
  <si>
    <t>https://pubmed.ncbi.nlm.nih.gov/553523</t>
  </si>
  <si>
    <t>['Pandolfi F', 'Luzi G', "D'Amelio R", 'Pantusa MF', 'Quinti I', 'Aiuti F']</t>
  </si>
  <si>
    <t>Selective IgA deficiency. Review of the literature and experimental observations</t>
  </si>
  <si>
    <t>Aug-1978</t>
  </si>
  <si>
    <t>Recenti progressi in medicina</t>
  </si>
  <si>
    <t>65(2):101-16</t>
  </si>
  <si>
    <t>English Abstract | Journal Article | Review</t>
  </si>
  <si>
    <t>https://pubmed.ncbi.nlm.nih.gov/152448</t>
  </si>
  <si>
    <t>Condino-Neto A</t>
  </si>
  <si>
    <t>['Aranda CS', 'Pimentel MG', 'Guimaraes RR', 'Fernandes JF', 'Rizzo MCFV', 'Ishizuka E', 'de Oliveira Junior EB', 'Hadachi SM', 'Hayashi GY', 'de Andrade CEF', 'de Marco Mauro AM', 'Sole D', 'Condino-Neto A']</t>
  </si>
  <si>
    <t>Newborn screening for inborn errors of immunity in Brazil</t>
  </si>
  <si>
    <t>Pediatric allergy and immunology : official publication of the European Society of Pediatric Allergy and Immunology</t>
  </si>
  <si>
    <t>36(2):e70047</t>
  </si>
  <si>
    <t>https://pubmed.ncbi.nlm.nih.gov/39950838</t>
  </si>
  <si>
    <t>https://onlinelibrary.wiley.com/doi/10.1111/pai.70047</t>
  </si>
  <si>
    <t>['Condino-Neto A', 'Korganow AS', 'Kanegane H']</t>
  </si>
  <si>
    <t>Editorial: Community series in primary immunodeficiencies worldwide, volume II</t>
  </si>
  <si>
    <t>19-Feb-2025</t>
  </si>
  <si>
    <t>16:1564959</t>
  </si>
  <si>
    <t>https://pubmed.ncbi.nlm.nih.gov/40046062</t>
  </si>
  <si>
    <t>https://pmc.ncbi.nlm.nih.gov/articles/pmid/40046062/</t>
  </si>
  <si>
    <t>['Gomes-de-Pontes L', 'Barreiros LA', 'Gomes LN', 'Salgado RC', 'da Silva Napoleão SM', 'Soeiro-Pereira PV', 'Passos SD', 'Condino-Neto A']</t>
  </si>
  <si>
    <t>Congenital Zika Syndrome: Insights from Integrated Proteomic and Metabolomic Analysis</t>
  </si>
  <si>
    <t>30-Dec-2024</t>
  </si>
  <si>
    <t>Biomolecules</t>
  </si>
  <si>
    <t>15(1):32</t>
  </si>
  <si>
    <t>https://pubmed.ncbi.nlm.nih.gov/39858427</t>
  </si>
  <si>
    <t>https://www.mdpi.com/resolver?pii=biom15010032</t>
  </si>
  <si>
    <t>['Ventura Fernandes BH', 'Feitosa NM', 'Barbosa AP', 'Bomfim CG', 'Garnique AMB', 'Rosa IF', 'Rodrigues MS', 'Doretto LB', 'Costa DF', 'Camargo-Dos-Santos B', 'Franco GA', 'Neto JF', 'Lunardi JS', 'Bellot MS', 'Alves NPC', 'Costa CC', 'Aracati MF', 'Rodrigues LF', 'Cirilo RH', 'Colagrande RM', 'Gomes FIF', 'Nakajima RT', 'Belo MAA', 'Giaquinto PC', 'de Oliveira SL', 'Eto SF', 'Fernandes DC', 'Manrique WG', 'Conde G', 'Rosales RRC', 'Todeschini I', 'Rivero I', 'Llontop E', 'Sgro GG', 'Oka GU', 'Bueno NF', 'Ferraris FK', 'de Magalhães MTQ', 'Medeiros RJ', 'Mendonça-Gomes JM', 'Junqueira MS', 'Conceição K', 'de Pontes LG', 'Condino-Neto A', 'Perez AC', 'Barcellos LJG', 'Júnior JDC', 'Dorlass EG', 'Camara NOS', 'Durigon EL', 'Cunha FQ', 'Nóbrega RH', 'Machado-Santelli GM', 'Farah CS', 'Veras FP', 'Galindo-Villegas J', 'Costa-Lotufo LV', 'Cunha TM', 'Chammas R', 'Carvalho LR', 'Guzzo CR', 'Malafaia G', 'Charlie-Silva I']</t>
  </si>
  <si>
    <t>Retraction notice to "Toxicity of spike fragments SARS-CoV-2 S protein for zebrafish: A tool to study its hazardous for human health?" [Sci. Total Environ. 813 (2022) / 152345]</t>
  </si>
  <si>
    <t>20-Dec-2024</t>
  </si>
  <si>
    <t>27-Nov-2024</t>
  </si>
  <si>
    <t>The Science of the total environment</t>
  </si>
  <si>
    <t>957:177653</t>
  </si>
  <si>
    <t>Journal Article | Retraction Notice</t>
  </si>
  <si>
    <t>https://pubmed.ncbi.nlm.nih.gov/39609132</t>
  </si>
  <si>
    <t>https://linkinghub.elsevier.com/retrieve/pii/S0048-9697(24)07810-0</t>
  </si>
  <si>
    <t>['Bellos E', 'Santillo D', 'Vantourout P', 'Jackson HR', 'Duret A', 'Hearn H', 'Seeleuthner Y', 'Talouarn E', 'Hodeib S', 'Patel H', 'Powell O', 'Yeoh S', 'Mustafa S', 'Habgood-Coote D', 'Nichols S', 'Estramiana Elorrieta L', "D'Souza G", 'Wright VJ', 'Estrada-Rivadeneyra D', 'Tremoulet AH', 'Dummer KB', 'Netea SA', 'Condino-Neto A', 'Lau YL', 'Núñez Cuadros E', 'Toubiana J', 'Holanda Pena M', 'Rieux-Laucat F', 'Luyt CE', 'Haerynck F', 'Mège JL', 'Chakravorty S', 'Haddad E', 'Morin MP', 'Metin Akcan Ö', 'Keles S', 'Emiroglu M', 'Alkan G', 'Tüter Öz SK', 'Elmas Bozdemir S', 'Morelle G', 'Volokha A', 'Kendir-Demirkol Y', 'Sözeri B', 'Coskuner T', 'Yahsi A', 'Gulhan B', 'Kanik-Yuksek S', 'Bayhan GI', 'Ozkaya-Parlakay A', 'Yesilbas O', 'Hatipoglu N', 'Ozcelik T', 'Belot A', 'Chopin E', 'Barlogis V', 'Sevketoglu E', 'Menentoglu E', 'Gayretli Aydin ZG', 'Bloomfield M', 'AlKhater SA', 'Cyrus C', 'Stepanovskiy Y', 'Bondarenko A', 'Öz FN', 'Polat M', 'Fremuth J', 'Lebl J', 'Geraldo A', 'Jouanguy E', 'Carter MJ', 'Wellman P', 'Peters M', 'Pérez de Diego R', 'Edwards LA', 'Chiu C', 'Noursadeghi M', 'Bolze A', 'Shimizu C', 'Kaforou M', 'Hamilton MS', 'Herberg JA', 'Schmitt EG', 'Rodriguez-Palmero A', 'Pujol A', 'Kim J', 'Cobat A', 'Abel L', 'Zhang SY', 'Casanova JL', 'Kuijpers TW', 'Burns JC', 'Levin M', 'Hayday AC', 'Sancho-Shimizu V']</t>
  </si>
  <si>
    <t>Heterozygous BTNL8 variants in individuals with multisystem inflammatory syndrome in children (MIS-C)</t>
  </si>
  <si>
    <t>22-Nov-2024</t>
  </si>
  <si>
    <t>221(12):e20240699</t>
  </si>
  <si>
    <t>https://pubmed.ncbi.nlm.nih.gov/39576310</t>
  </si>
  <si>
    <t>https://pmc.ncbi.nlm.nih.gov/articles/pmid/39576310/</t>
  </si>
  <si>
    <t>['Napoleao SMDS', 'Salgado RC', 'Ferreira JFS', 'de Barros Dorna M', 'de Moura TCL', 'França TT', 'Barreiros LA', 'Gomes LN', 'Condino-Neto A']</t>
  </si>
  <si>
    <t>First Brazilian Case Report of Unrelated Patients with Identical ISG15 Mutation</t>
  </si>
  <si>
    <t>45(1):21</t>
  </si>
  <si>
    <t>https://pubmed.ncbi.nlm.nih.gov/39365299</t>
  </si>
  <si>
    <t>https://link.springer.com/article/10.1007/s10875-024-01811-9</t>
  </si>
  <si>
    <t>['Seminario G', 'Gonzalez-Serrano ME', 'Aranda CS', 'Grumach AS', 'Segundo GRS', 'Regairaz L', 'Cardona AA', 'Becerra JCA', 'Poli C', 'King A', 'Fernandes FR', 'Leiva L', 'Franco JL', 'Espinosa-Rosales FJ', 'Sorensen R', 'Costa Carvalho BT', 'Bezrodnik L', 'Condino-Neto A']</t>
  </si>
  <si>
    <t>The Latin American Society for Immunodeficiencies Registry</t>
  </si>
  <si>
    <t>45(1):28</t>
  </si>
  <si>
    <t>https://pubmed.ncbi.nlm.nih.gov/39436497</t>
  </si>
  <si>
    <t>https://link.springer.com/article/10.1007/s10875-024-01822-6</t>
  </si>
  <si>
    <t>['Pereira RA', 'Dantas EO', 'Loekmanwidjaja J', 'Mazzucchelli JTL', 'Aranda CS', 'Serrano MEG', 'De La Cruz Córdoba EA', 'Bezrodnik L', 'Moreira I', 'Ferreira JFS', 'Dantas VM', 'Sales VSF', 'Fernandez CC', 'Vilela MMS', 'Motta IP', 'Franco JL', 'Arango JCO', 'Álvarez-Álvarez JA', 'Cardozo LRR', 'Orellana JC', 'Condino-Neto A', 'Kokron CM', 'Barros MT', 'Regairaz L', 'Cabanillas D', 'Suarez CLN', 'Rosario NA', 'Chong-Neto HJ', 'Takano OA', 'Nadaf MISV', 'Moraes LSL', 'Tavares FS', 'Rabelo F', 'Pino J', 'Calderon WC', 'Mendoza-Quispe D', 'Goudouris ES', 'Patiño V', 'Montenegro C', 'Souza MS', 'Branco AB', 'Forte WCN', 'Carvalho FAA', 'Segundo G', 'Cheik MFA', 'Roxo-Junior P', 'Peres M', 'Oliveira AM', 'Neto ACP', 'Ortega-López MC', 'Lozano A', 'Lozano NA', 'Nieto LH', 'Grumach AS', 'Costa DC', 'Antunes NMN', 'Nudelman V', 'Pereira CTM', 'Martinez MDM', 'Quiroz FJR', 'Cardona AA', 'Nuñez-Nuñez ME', 'Rodriguez JA', 'Cuellar CM', 'Vijoditz G', 'Bichuetti-Silva DC', 'Prando CCM', 'Amantéa SL', 'Costa-Carvalho BT']</t>
  </si>
  <si>
    <t>Ataxia-telangiectasia in Latin America: clinical features, immunodeficiency, and mortality in a multicenter study</t>
  </si>
  <si>
    <t>4-Jun-2024</t>
  </si>
  <si>
    <t>72(4):864-873</t>
  </si>
  <si>
    <t>https://pubmed.ncbi.nlm.nih.gov/38834764</t>
  </si>
  <si>
    <t>https://link.springer.com/article/10.1007/s12026-024-09494-5</t>
  </si>
  <si>
    <t>['Chong-Neto HJ', 'Radwan N', 'Condino-Neto A', 'Rosário Filho NA', 'Ortega-Martell JA', 'El-Sayed ZA']</t>
  </si>
  <si>
    <t>Newborn screening for inborn errors of immunity: The status worldwide</t>
  </si>
  <si>
    <t>13-Jun-2024</t>
  </si>
  <si>
    <t>17(6):100920</t>
  </si>
  <si>
    <t>https://pubmed.ncbi.nlm.nih.gov/38974948</t>
  </si>
  <si>
    <t>https://linkinghub.elsevier.com/retrieve/pii/S1939-4551(24)00051-6</t>
  </si>
  <si>
    <t>['Aranda CS', 'Gouveia-Pereira MP', 'da Silva CJM', 'Rizzo MCFV', 'Ishizuka E', 'de Oliveira EB', 'Condino-Neto A']</t>
  </si>
  <si>
    <t>Severe combined immunodeficiency diagnosis and genetic defects</t>
  </si>
  <si>
    <t>29-Jan-2024</t>
  </si>
  <si>
    <t>Immunological reviews</t>
  </si>
  <si>
    <t>322(1):138-147</t>
  </si>
  <si>
    <t>https://pubmed.ncbi.nlm.nih.gov/38287514</t>
  </si>
  <si>
    <t>https://onlinelibrary.wiley.com/doi/10.1111/imr.13310</t>
  </si>
  <si>
    <t>['Melo KM', 'Tavares FS', 'Antunes TS', 'Condino-Neto A', 'Silva Segundo GR', 'Macedo ACT', 'Ferreira AP', 'Valente CFC']</t>
  </si>
  <si>
    <t>Autosomal Recessive IL-12p40 Deficiency due to a Mutation in the IL12B Gene: Report of a Brazilian Patient with Lymph Node Mycobacterial Infection</t>
  </si>
  <si>
    <t>Pediatric allergy, immunology, and pulmonology</t>
  </si>
  <si>
    <t>37(1):33-36</t>
  </si>
  <si>
    <t>https://pubmed.ncbi.nlm.nih.gov/38484269</t>
  </si>
  <si>
    <t>https://www.liebertpub.com/doi/10.1089/ped.2022.0206?url_ver=Z39.88-2003&amp;rfr_id=ori:rid:crossref.org&amp;rfr_dat=cr_pub 0pubmed</t>
  </si>
  <si>
    <t>['Bastard P', 'Gervais A', 'Taniguchi M', 'Saare L', 'Särekannu K', 'Le Voyer T', 'Philippot Q', 'Rosain J', 'Bizien L', 'Asano T', 'Garcia-Prat M', 'Parra-Martínez A', 'Migaud M', 'Tsumura M', 'Conti F', 'Belot A', 'Rivière JG', 'Morio T', 'Tanaka J', 'Javouhey E', 'Haerynck F', 'Duvlis S', 'Ozcelik T', 'Keles S', 'Tandjaoui-Lambiotte Y', 'Escoda S', 'Husain M', 'Pan-Hammarström Q', 'Hammarström L', 'Ahlijah G', 'Abi Haidar A', 'Soudee C', 'Arseguel V', 'Abolhassani H', 'Sahanic S', 'Tancevski I', 'Nukui Y', 'Hayakawa S', 'Chrousos GP', 'Michos A', 'Tatsi EB', 'Filippatos F', 'Rodriguez-Palmero A', 'Troya J', 'Tipu I', 'Meyts I', 'Roussel L', 'Ostrowski SR', 'Schidlowski L', 'Prando C', 'Condino-Neto A', 'Cheikh N', 'Bousfiha AA', 'El Bakkouri J', 'Peterson P', 'Pujol A', 'Lévy R', 'Quartier P', 'Vinh DC', 'Boisson B', 'Béziat V', 'Zhang SY', 'Borghesi A', 'Pession A', 'Andreakos E', 'Marr N', 'Mentis AA', 'Mogensen TH', 'Rodríguez-Gallego C', 'Soler-Palacin P', 'Colobran R', 'Tillmann V', 'Neven B', 'Trouillet-Assant S', 'Brodin P', 'Abel L', 'Jouanguy E', 'Zhang Q', 'Martinón-Torres F', 'Salas A', 'Gómez-Carballa A', 'Gonzalez-Granado LI', 'Kisand K', 'Okada S', 'Puel A', 'Cobat A', 'Casanova JL']</t>
  </si>
  <si>
    <t>Higher COVID-19 pneumonia risk associated with anti-IFN-α than with anti-IFN-ω auto-Abs in children</t>
  </si>
  <si>
    <t>4-Jan-2024</t>
  </si>
  <si>
    <t>221(2):e20231353</t>
  </si>
  <si>
    <t>http://hdl.handle.net/2445/207702</t>
  </si>
  <si>
    <t>['Condino-Neto A']</t>
  </si>
  <si>
    <t>Human PLCG2 haploinsufficiency results in a novel NK cell immunodeficiency</t>
  </si>
  <si>
    <t>19-Dec-2023</t>
  </si>
  <si>
    <t>153(2):407</t>
  </si>
  <si>
    <t>Comment | Editorial</t>
  </si>
  <si>
    <t>https://pubmed.ncbi.nlm.nih.gov/38123021</t>
  </si>
  <si>
    <t>https://www.clinicalkey.com/content/playBy/pii?v=S0091-6749(23)02455-7</t>
  </si>
  <si>
    <t>['Matuozzo D', 'Talouarn E', 'Marchal A', 'Zhang P', 'Manry J', 'Seeleuthner Y', 'Zhang Y', 'Bolze A', 'Chaldebas M', 'Milisavljevic B', 'Gervais A', 'Bastard P', 'Asano T', 'Bizien L', 'Barzaghi F', 'Abolhassani H', 'Tayoun AA', 'Aiuti A', 'Darazam IA', 'Allende LM', 'Alonso-Arias R', 'Arias AA', 'Aytekin G', 'Bergman P', 'Bondesan S', 'Bryceson YT', 'Bustos IG', 'Cabrera-Marante O', 'Carcel S', 'Carrera P', 'Casari G', 'Chaïbi K', 'Colobran R', 'Condino-Neto A', 'Covill LE', 'Delmonte OM', 'Zein LE', 'Flores C', 'Gregersen PK', 'Gut M', 'Haerynck F', 'Halwani R', 'Hancerli S', 'Hammarström L', 'Hatipoğlu N', 'Karbuz A', 'Keles S', 'Kyheng C', 'Leon-Lopez R', 'Franco JL', 'Mansouri D', 'Martinez-Picado J', 'Akcan OM', 'Migeotte I', 'Morange PE', 'Morelle G', 'Martin-Nalda A', 'Novelli G', 'Novelli A', 'Ozcelik T', 'Palabiyik F', 'Pan-Hammarström Q', 'de Diego RP', 'Planas-Serra L', 'Pleguezuelo DE', 'Prando C', 'Pujol A', 'Reyes LF', 'Rivière JG', 'Rodriguez-Gallego C', 'Rojas J', 'Rovere-Querini P', 'Schlüter A', 'Shahrooei M', 'Sobh A', 'Soler-Palacin P', 'Tandjaoui-Lambiotte Y', 'Tipu I', 'Tresoldi C', 'Troya J', 'van de Beek D', 'Zatz M', 'Zawadzki P', 'Al-Muhsen SZ', 'Alosaimi MF', 'Alsohime FM', 'Baris-Feldman H', 'Butte MJ', 'Constantinescu SN', 'Cooper MA', 'Dalgard CL', 'Fellay J', 'Heath JR', 'Lau YL', 'Lifton RP', 'Maniatis T', 'Mogensen TH', 'von Bernuth H', 'Lermine A', 'Vidaud M', 'Boland A', 'Deleuze JF', 'Nussbaum R', 'Kahn-Kirby A', 'Mentre F', 'Tubiana S', 'Gorochov G', 'Tubach F', 'Hausfater P', 'Meyts I', 'Zhang SY', 'Puel A', 'Notarangelo LD', 'Boisson-Dupuis S', 'Su HC', 'Boisson B', 'Jouanguy E', 'Casanova JL', 'Zhang Q', 'Abel L', 'Cobat A']</t>
  </si>
  <si>
    <t>Correction: Rare predicted loss-of-function variants of type I IFN immunity genes are associated with life-threatening COVID-19</t>
  </si>
  <si>
    <t>6-Jan-2024</t>
  </si>
  <si>
    <t>Genome medicine</t>
  </si>
  <si>
    <t>16(1):6</t>
  </si>
  <si>
    <t>https://pubmed.ncbi.nlm.nih.gov/38184654</t>
  </si>
  <si>
    <t>https://genomemedicine.biomedcentral.com/articles/10.1186/s13073-023-01278-0</t>
  </si>
  <si>
    <t>['Frias Sartorelli de Toledo Piza C', 'Aranda CS', 'Solé D', 'Jolles S', 'Condino-Neto A']</t>
  </si>
  <si>
    <t>Calculated globulin can be used as a screening test for antibody deficiency in children and adolescents</t>
  </si>
  <si>
    <t>15:1495564</t>
  </si>
  <si>
    <t>https://pubmed.ncbi.nlm.nih.gov/39507534</t>
  </si>
  <si>
    <t>https://pmc.ncbi.nlm.nih.gov/articles/pmid/39507534/</t>
  </si>
  <si>
    <t>['de Toledo Piza CFS', 'Aranda CS', 'Solé D', 'Jolles S', 'Condino-Neto A']</t>
  </si>
  <si>
    <t>Screening for Antibody Deficiencies in Adults by Serum Electrophoresis and Calculated Globin</t>
  </si>
  <si>
    <t>28-Jul-2023</t>
  </si>
  <si>
    <t>43(8):1873-1880</t>
  </si>
  <si>
    <t>https://pubmed.ncbi.nlm.nih.gov/37505322</t>
  </si>
  <si>
    <t>https://link.springer.com/article/10.1007/s10875-023-01536-1</t>
  </si>
  <si>
    <t>Correction to: Screening for Antibody Deficiencies in Adults by Serum Electrophoresis and Calculated Globulin</t>
  </si>
  <si>
    <t>43(8):1881</t>
  </si>
  <si>
    <t>https://pubmed.ncbi.nlm.nih.gov/37572201</t>
  </si>
  <si>
    <t>https://link.springer.com/article/10.1007/s10875-023-01568-7</t>
  </si>
  <si>
    <t>['Salgado RC', 'Gomes LN', 'França TT', 'da Silva Napoleão SM', 'Barreiros LA', 'de Oliveira TS', 'Ishizuka EK', 'Ferreira JFS', 'Condino-Neto A']</t>
  </si>
  <si>
    <t>Disseminated Histoplasmosis in a Brazilian Patient with G6PD Deficiency Caused by Class I Variant</t>
  </si>
  <si>
    <t>43(8):1796-1798</t>
  </si>
  <si>
    <t>Case Reports | Letter | Research Support, Non-U.S. Gov't</t>
  </si>
  <si>
    <t>https://pubmed.ncbi.nlm.nih.gov/37814085</t>
  </si>
  <si>
    <t>https://link.springer.com/article/10.1007/s10875-023-01599-0</t>
  </si>
  <si>
    <t>['Bastos TSB', 'de Paula AGP', 'Dos Santos Luz RB', 'Garnique AMB', 'Belo MAA', 'Eto SF', 'Fernandes DC', 'Ferraris FK', 'de Pontes LG', 'França TT', 'Barcellos LJG', 'Veras FP', 'Bermejo P', 'Guidelli G', 'Maneira C', 'da Silveira Bezerra de Mello F', 'Teixeira G', 'Pereira GAG', 'Fernandes BHV', 'Sanches PRS', 'Braz HLB', 'Jorge RJB', 'Malafaia G', 'Cilli EM', 'Olivier DDS', 'do Amaral MS', 'Medeiros RJ', 'Condino-Neto A', 'Carvalho LR', 'Machado-Santelli GM', 'Charlie-Silva I', 'Galindo-Villegas J', 'Braga TT']</t>
  </si>
  <si>
    <t>Author Correction: A novel insight on SARS-CoV-2 S-derived fragments in the control of the host immunity</t>
  </si>
  <si>
    <t>25-Jul-2023</t>
  </si>
  <si>
    <t>Scientific reports</t>
  </si>
  <si>
    <t>13(1):12012</t>
  </si>
  <si>
    <t>https://pubmed.ncbi.nlm.nih.gov/37491374</t>
  </si>
  <si>
    <t>https://europepmc.org/abstract/MED/37491374</t>
  </si>
  <si>
    <t>['Dorsey MJ', 'Condino-Neto A']</t>
  </si>
  <si>
    <t>Improving Access to Therapy for Patients With Inborn Errors of Immunity: A Call to Action</t>
  </si>
  <si>
    <t>28-Apr-2023</t>
  </si>
  <si>
    <t>11(6):1698-1702</t>
  </si>
  <si>
    <t>Journal Article | Research Support, N.I.H., Extramural | Research Support, Non-U.S. Gov't | Research Support, U.S. Gov't, P.H.S. | Review</t>
  </si>
  <si>
    <t>https://pubmed.ncbi.nlm.nih.gov/37119982</t>
  </si>
  <si>
    <t>https://www.clinicalkey.com/content/playBy/pii?v=S2213-2198(23)00459-2</t>
  </si>
  <si>
    <t>A novel insight on SARS-CoV-2 S-derived fragments in the control of the host immunity</t>
  </si>
  <si>
    <t>17-May-2023</t>
  </si>
  <si>
    <t>13(1):8060</t>
  </si>
  <si>
    <t>https://pubmed.ncbi.nlm.nih.gov/37198208</t>
  </si>
  <si>
    <t>https://europepmc.org/abstract/MED/37198208</t>
  </si>
  <si>
    <t>['Matuozzo D', 'Talouarn E', 'Marchal A', 'Zhang P', 'Manry J', 'Seeleuthner Y', 'Zhang Y', 'Bolze A', 'Chaldebas M', 'Milisavljevic B', 'Gervais A', 'Bastard P', 'Asano T', 'Bizien L', 'Barzaghi F', 'Abolhassani H', 'Abou Tayoun A', 'Aiuti A', 'Alavi Darazam I', 'Allende LM', 'Alonso-Arias R', 'Arias AA', 'Aytekin G', 'Bergman P', 'Bondesan S', 'Bryceson YT', 'Bustos IG', 'Cabrera-Marante O', 'Carcel S', 'Carrera P', 'Casari G', 'Chaïbi K', 'Colobran R', 'Condino-Neto A', 'Covill LE', 'Delmonte OM', 'El Zein L', 'Flores C', 'Gregersen PK', 'Gut M', 'Haerynck F', 'Halwani R', 'Hancerli S', 'Hammarström L', 'Hatipoğlu N', 'Karbuz A', 'Keles S', 'Kyheng C', 'Leon-Lopez R', 'Franco JL', 'Mansouri D', 'Martinez-Picado J', 'Metin Akcan O', 'Migeotte I', 'Morange PE', 'Morelle G', 'Martin-Nalda A', 'Novelli G', 'Novelli A', 'Ozcelik T', 'Palabiyik F', 'Pan-Hammarström Q', 'de Diego RP', 'Planas-Serra L', 'Pleguezuelo DE', 'Prando C', 'Pujol A', 'Reyes LF', 'Rivière JG', 'Rodriguez-Gallego C', 'Rojas J', 'Rovere-Querini P', 'Schlüter A', 'Shahrooei M', 'Sobh A', 'Soler-Palacin P', 'Tandjaoui-Lambiotte Y', 'Tipu I', 'Tresoldi C', 'Troya J', 'van de Beek D', 'Zatz M', 'Zawadzki P', 'Al-Muhsen SZ', 'Alosaimi MF', 'Alsohime FM', 'Baris-Feldman H', 'Butte MJ', 'Constantinescu SN', 'Cooper MA', 'Dalgard CL', 'Fellay J', 'Heath JR', 'Lau YL', 'Lifton RP', 'Maniatis T', 'Mogensen TH', 'von Bernuth H', 'Lermine A', 'Vidaud M', 'Boland A', 'Deleuze JF', 'Nussbaum R', 'Kahn-Kirby A', 'Mentre F', 'Tubiana S', 'Gorochov G', 'Tubach F', 'Hausfater P', 'Meyts I', 'Zhang SY', 'Puel A', 'Notarangelo LD', 'Boisson-Dupuis S', 'Su HC', 'Boisson B', 'Jouanguy E', 'Casanova JL', 'Zhang Q', 'Abel L', 'Cobat A']</t>
  </si>
  <si>
    <t>Rare predicted loss-of-function variants of type I IFN immunity genes are associated with life-threatening COVID-19</t>
  </si>
  <si>
    <t>5-Apr-2023</t>
  </si>
  <si>
    <t>15(1):22</t>
  </si>
  <si>
    <t>Journal Article | Research Support, N.I.H., Extramural | Research Support, N.I.H., Intramural | Research Support, Non-U.S. Gov't</t>
  </si>
  <si>
    <t>https://pubmed.ncbi.nlm.nih.gov/37020259</t>
  </si>
  <si>
    <t>https://genomemedicine.biomedcentral.com/articles/10.1186/s13073-023-01173-8</t>
  </si>
  <si>
    <t>['Rosa IF', 'Peçanha APB', 'Carvalho TRB', 'Alexandre LS', 'Ferreira VG', 'Doretto LB', 'Souza BM', 'Nakajima RT', 'da Silva P', 'Barbosa AP', 'Gomes-de-Pontes L', 'Bomfim CG', 'Machado-Santelli GM', 'Condino-Neto A', 'Guzzo CR', 'Peron JPS', 'Andrade-Silva M', 'Câmara NOS', 'Garnique AMB', 'Medeiros RJ', 'Ferraris FK', 'Barcellos LJG', 'Correia-Junior JD', 'Galindo-Villegas J', 'Machado MFR', 'Castoldi A', 'Oliveira SL', 'Costa CC', 'Belo MAA', 'Galdino G', 'Sgro GG', 'Bueno NF', 'Eto SF', 'Veras FP', 'Fernandes BHV', 'Sanches PRS', 'Cilli EM', 'Malafaia G', 'Nóbrega RH', 'Garcez AS', 'Carrilho E', 'Charlie-Silva I']</t>
  </si>
  <si>
    <t>Photobiomodulation Reduces the Cytokine Storm Syndrome Associated with COVID-19 in the Zebrafish Model</t>
  </si>
  <si>
    <t>24-Mar-2023</t>
  </si>
  <si>
    <t>International journal of molecular sciences</t>
  </si>
  <si>
    <t>24(7):6104</t>
  </si>
  <si>
    <t>https://pubmed.ncbi.nlm.nih.gov/37047078</t>
  </si>
  <si>
    <t>https://europepmc.org/abstract/MED/37047078</t>
  </si>
  <si>
    <t>['Ramos BC', 'Aranda CS', 'Sobrinho AO', 'Sole D', 'Condino-Neto A']</t>
  </si>
  <si>
    <t>TRECs/KRECs: Beyond the Diagnosis of Severe Combined Immunodeficiency</t>
  </si>
  <si>
    <t>15-Sep-2022</t>
  </si>
  <si>
    <t>43(1):80-81</t>
  </si>
  <si>
    <t>https://pubmed.ncbi.nlm.nih.gov/36109419</t>
  </si>
  <si>
    <t>https://link.springer.com/article/10.1007/s10875-022-01363-w</t>
  </si>
  <si>
    <t>['Cruz RH', 'Pontes LG', 'Condino-Neto A']</t>
  </si>
  <si>
    <t>Allergy, asthma, and proteomics: opportunities with immediate impact</t>
  </si>
  <si>
    <t>51(1):16-21</t>
  </si>
  <si>
    <t>https://pubmed.ncbi.nlm.nih.gov/36617817</t>
  </si>
  <si>
    <t>['Matuozzo D', 'Talouarn E', 'Marchal A', 'Manry J', 'Seeleuthner Y', 'Zhang Y', 'Bolze A', 'Chaldebas M', 'Milisavljevic B', 'Zhang P', 'Gervais A', 'Bastard P', 'Asano T', 'Bizien L', 'Barzaghi F', 'Abolhassani H', 'Tayoun AA', 'Aiuti A', 'Darazam IA', 'Allende LM', 'Alonso-Arias R', 'Arias AA', 'Aytekin G', 'Bergman P', 'Bondesan S', 'Bryceson YT', 'Bustos IG', 'Cabrera-Marante O', 'Carcel S', 'Carrera P', 'Casari G', 'Chaïbi K', 'Colobran R', 'Condino-Neto A', 'Covill LE', 'El Zein L', 'Flores C', 'Gregersen PK', 'Gut M', 'Haerynck F', 'Halwani R', 'Hancerli S', 'Hammarström L', 'Hatipoğlu N', 'Karbuz A', 'Keles S', 'Kyheng C', 'Leon-Lopez R', 'Franco JL', 'Mansouri D', 'Martinez-Picado J', 'Akcan OM', 'Migeotte I', 'Morange PE', 'Morelle G', 'Martin-Nalda A', 'Novelli G', 'Novelli A', 'Ozcelik T', 'Palabiyik F', 'Pan-Hammarström Q', 'Pérez de Diego R', 'Planas-Serra L', 'Pleguezuelo DE', 'Prando C', 'Pujol A', 'Reyes LF', 'Rivière JG', 'Rodriguez-Gallego C', 'Rojas J', 'Rovere-Querini P', 'Schlüter A', 'Shahrooei M', 'Sobh A', 'Soler-Palacin P', 'Tandjaoui-Lambiotte Y', 'Tipu I', 'Tresoldi C', 'Troya J', 'van de Beek D', 'Zatz M', 'Zawadzki P', 'Al-Muhsen SZ', 'Baris-Feldman H', 'Butte MJ', 'Constantinescu SN', 'Cooper MA', 'Dalgard CL', 'Fellay J', 'Heath JR', 'Lau YL', 'Lifton RP', 'Maniatis T', 'Mogensen TH', 'von Bernuth H', 'Lermine A', 'Vidaud M', 'Boland A', 'Deleuze JF', 'Nussbaum R', 'Kahn-Kirby A', 'Mentre F', 'Tubiana S', 'Gorochov G', 'Tubach F', 'Hausfater P', 'Meyts I', 'Zhang SY', 'Puel A', 'Notarangelo LD', 'Boisson-Dupuis S', 'Su HC', 'Boisson B', 'Jouanguy E', 'Casanova JL', 'Zhang Q', 'Abel L', 'Cobat A']</t>
  </si>
  <si>
    <t>25-Oct-2022</t>
  </si>
  <si>
    <t>medRxiv : the preprint server for health sciences</t>
  </si>
  <si>
    <t>Journal Article | Preprint</t>
  </si>
  <si>
    <t>https://pubmed.ncbi.nlm.nih.gov/36324795</t>
  </si>
  <si>
    <t>https://pmc.ncbi.nlm.nih.gov/articles/pmid/36324795/</t>
  </si>
  <si>
    <t>['Barreiros LA', 'Sousa JL', 'Geier C', 'Leiss-Piller A', 'Kanegae MPP', 'França TT', 'Boisson B', 'Lima AM', 'Costa-Carvalho BT', 'Aranda CS', 'de Moraes-Pinto MI', 'Segundo GRS', 'Ferreira JFS', 'Tavares FS', 'Guimarães FATM', 'Toledo EC', 'da Matta Ain AC', 'Moreira IF', 'Soldatelli G', 'Grumach AS', 'de Barros Dorna M', 'Weber CW', 'Di Gesu RSW', 'Dantas VM', 'Fernandes FR', 'Torgerson TR', 'Ochs HD', 'Bustamante J', 'Walter JE', 'Condino-Neto A']</t>
  </si>
  <si>
    <t>SCID and Other Inborn Errors of Immunity with Low TRECs - the Brazilian Experience</t>
  </si>
  <si>
    <t>3-May-2022</t>
  </si>
  <si>
    <t>42(6):1171-1192</t>
  </si>
  <si>
    <t>https://pubmed.ncbi.nlm.nih.gov/35503492</t>
  </si>
  <si>
    <t>https://link.springer.com/article/10.1007/s10875-022-01275-9</t>
  </si>
  <si>
    <t>['Manry J', 'Bastard P', 'Gervais A', 'Le Voyer T', 'Rosain J', 'Philippot Q', 'Michailidis E', 'Hoffmann HH', 'Eto S', 'Garcia-Prat M', 'Bizien L', 'Parra-Martínez A', 'Yang R', 'Haljasmägi L', 'Migaud M', 'Särekannu K', 'Maslovskaja J', 'de Prost N', 'Tandjaoui-Lambiotte Y', 'Luyt CE', 'Amador-Borrero B', 'Gaudet A', 'Poissy J', 'Morel P', 'Richard P', 'Cognasse F', 'Troya J', 'Trouillet-Assant S', 'Belot A', 'Saker K', 'Garçon P', 'Rivière JG', 'Lagier JC', 'Gentile S', 'Rosen LB', 'Shaw E', 'Morio T', 'Tanaka J', 'Dalmau D', 'Tharaux PL', 'Sene D', 'Stepanian A', 'Mégarbane B', 'Triantafyllia V', 'Fekkar A', 'Heath JR', 'Franco JL', 'Anaya JM', 'Solé-Violán J', 'Imberti L', 'Biondi A', 'Bonfanti P', 'Castagnoli R', 'Delmonte OM', 'Zhang Y', 'Snow AL', 'Holland SM', 'Biggs CM', 'Moncada-Vélez M', 'Arias AA', 'Lorenzo L', 'Boucherit S', 'Anglicheau D', 'Planas AM', 'Haerynck F', 'Duvlis S', 'Ozcelik T', 'Keles S', 'Bousfiha AA', 'El Bakkouri J', 'Ramirez-Santana C', 'Paul S', 'Pan-Hammarström Q', 'Hammarström L', 'Dupont A', 'Kurolap A', 'Metz CN', 'Aiuti A', 'Casari G', 'Lampasona V', 'Ciceri F', 'Barreiros LA', 'Dominguez-Garrido E', 'Vidigal M', 'Zatz M', 'van de Beek D', 'Sahanic S', 'Tancevski I', 'Stepanovskyy Y', 'Boyarchuk O', 'Nukui Y', 'Tsumura M', 'Vidaur L', 'Tangye SG', 'Burrel S', 'Duffy D', 'Quintana-Murci L', 'Klocperk A', 'Kann NY', 'Shcherbina A', 'Lau YL', 'Leung D', 'Coulongeat M', 'Marlet J', 'Koning R', 'Reyes LF', 'Chauvineau-Grenier A', 'Venet F', 'Monneret G', 'Nussenzweig MC', 'Arrestier R', 'Boudhabhay I', 'Baris-Feldman H', 'Hagin D', 'Wauters J', 'Meyts I', 'Dyer AH', 'Kennelly SP', 'Bourke NM', 'Halwani R', 'Sharif-Askari FS', 'Dorgham K', 'Sallette J', 'Sedkaoui SM', 'AlKhater S', 'Rigo-Bonnin R', 'Morandeira F', 'Roussel L', 'Vinh DC', 'Erikstrup C', 'Condino-Neto A', 'Prando C', 'Bondarenko A', 'Spaan AN', 'Gilardin L', 'Fellay J', 'Lyonnet S', 'Bilguvar K', 'Lifton RP', 'Mane S', 'Anderson MS', 'Boisson B', 'Béziat V', 'Zhang SY', 'Andreakos E', 'Hermine O', 'Pujol A', 'Peterson P', 'Mogensen TH', 'Rowen L', 'Mond J', 'Debette S', 'de Lamballerie X', 'Burdet C', 'Bouadma L', 'Zins M', 'Soler-Palacin P', 'Colobran R', 'Gorochov G', 'Solanich X', 'Susen S', 'Martinez-Picado J', 'Raoult D', 'Vasse M', 'Gregersen PK', 'Piemonti L', 'Rodríguez-Gallego C', 'Notarangelo LD', 'Su HC', 'Kisand K', 'Okada S', 'Puel A', 'Jouanguy E', 'Rice CM', 'Tiberghien P', 'Zhang Q', 'Casanova JL', 'Abel L', 'Cobat A']</t>
  </si>
  <si>
    <t>The risk of COVID-19 death is much greater and age dependent with type I IFN autoantibodies</t>
  </si>
  <si>
    <t>119(21):e2200413119</t>
  </si>
  <si>
    <t>https://pubmed.ncbi.nlm.nih.gov/35576468</t>
  </si>
  <si>
    <t>https://www.pnas.org/doi/abs/10.1073/pnas.2200413119?url_ver=Z39.88-2003&amp;rfr_id=ori:rid:crossref.org&amp;rfr_dat=cr_pub 0pubmed</t>
  </si>
  <si>
    <t>['Schidlowski L', 'Iwamura APD', 'Condino-Neto A', 'Prando C']</t>
  </si>
  <si>
    <t>Diagnosis of APS-1 in Two Siblings Following Life-Threatening COVID-19 Pneumonia</t>
  </si>
  <si>
    <t>19-Mar-2022</t>
  </si>
  <si>
    <t>42(4):749-752</t>
  </si>
  <si>
    <t>https://europepmc.org/abstract/MED/35305203</t>
  </si>
  <si>
    <t>['Fekrvand S', 'Delavari S', 'Chavoshzadeh Z', 'Sherkat R', 'Mahdaviani SA', 'Sadeghi Shabestari M', 'Azizi G', 'Arzanian MT', 'Shahin Shamsian B', 'Eskandarzadeh S', 'Eslami N', 'Rae W', 'Condino-Neto A', 'Mohammadi J', 'Abolhassani H', 'Yazdani R', 'Aghamohammadi A']</t>
  </si>
  <si>
    <t>The First Iranian Cohort of Pediatric Patients with Activated Phosphoinositide 3-Kinase-δ (PI3Kδ) Syndrome (APDS)</t>
  </si>
  <si>
    <t>6-Jan-2021</t>
  </si>
  <si>
    <t>Immunological investigations</t>
  </si>
  <si>
    <t>51(3):644-659</t>
  </si>
  <si>
    <t>https://pubmed.ncbi.nlm.nih.gov/33401995</t>
  </si>
  <si>
    <t>https://www.tandfonline.com/doi/10.1080/08820139.2020.1863982?url_ver=Z39.88-2003&amp;rfr_id=ori:rid:crossref.org&amp;rfr_dat=cr_pub 0pubmed</t>
  </si>
  <si>
    <t>['Fay FF', 'Alvarez-Moreno CA', 'Bonvehi PE', 'Espinoza CC', 'Hidalgo MLH', 'Marcano-Lozada M', 'Perez CM', 'Pulchinelli A Jr', 'Sáenz-Flor KV', 'Condino-Neto A']</t>
  </si>
  <si>
    <t>A simplified alternative diagnostic algorithm for SARS-CoV-2 suspected symptomatic patients and confirmed close contacts (asymptomatic): A consensus of Latin American experts</t>
  </si>
  <si>
    <t>20-May-2021</t>
  </si>
  <si>
    <t>International journal of infectious diseases : I : official publication of the International Society for Infectious Diseases</t>
  </si>
  <si>
    <t>117:130-136</t>
  </si>
  <si>
    <t>https://pubmed.ncbi.nlm.nih.gov/34022333</t>
  </si>
  <si>
    <t>https://www.clinicalkey.com/content/playBy/pii?v=S1201-9712(21)00412-4</t>
  </si>
  <si>
    <t>['França TT', 'Barreiros LA', 'Salgado RC', 'Napoleão SMDS', 'Gomes LN', 'Ferreira JFS', 'Prando C', 'Weber CW', 'Di Gesu RSW', 'Montenegro C', 'Aranda CS', 'Kuntze G', 'Staines-Boone AT', 'Venegas-Montoya E', 'Becerra JCA', 'Bezrodnik L', 'Di Giovanni D', 'Moreira I', 'Seminario GA', 'Raccio ACG', 'Dorna MB', 'Rosário-Filho NA', 'Chong-Neto HJ', 'de Carvalho E', 'Grotta MB', 'Orellana JC', 'Dominguez MG', 'Porras O', 'Sasia L', 'Salvucci K', 'Garip E', 'Leite LFB', 'Forte WCN', 'Pinto-Mariz F', 'Goudouris E', 'Nuñez MEN', 'Schelotto M', 'Ruiz LB', 'Liberatore DI', 'Ochs HD', 'Cabral-Marques O', 'Condino-Neto A']</t>
  </si>
  <si>
    <t>CD40 Ligand Deficiency in Latin America: Clinical, Immunological, and Genetic Characteristics</t>
  </si>
  <si>
    <t>4-Jan-2022</t>
  </si>
  <si>
    <t>42(3):514-526</t>
  </si>
  <si>
    <t>https://pubmed.ncbi.nlm.nih.gov/34982304</t>
  </si>
  <si>
    <t>https://link.springer.com/article/10.1007/s10875-021-01182-5</t>
  </si>
  <si>
    <t>['França TT', 'Barreiros LA', 'Salgado RC', 'da Silva Napoleão SM', 'Gomes LN', 'Ferreira JFS', 'Prando C', 'Weber CW', 'Di Gesu RSW', 'Montenegro C', 'Aranda CS', 'Kuntze G', 'Staines-Boone AT', 'Venegas-Montoya E', 'Becerra JCA', 'Bezrodnik L', 'Di Giovanni D', 'Moreira I', 'Seminario GA', 'Raccio ACG', 'de Barros Dorna M', 'Rosario-Filho NA', 'Chong-Neto HJ', 'de Carvalho E', 'Grotta MB', 'Orellana JC', 'Dominguez MG', 'Porras O', 'Sasia L', 'Salvucci K', 'Garip E', 'Leite LFB', 'Forte WCN', 'Pinto-Mariz F', 'Goudouris E', 'Nuñez MEN', 'Schelotto M', 'Ruiz LB', 'Liberatore DI', 'Ochs HD', 'Cabral-Marques O', 'Condino-Neto A']</t>
  </si>
  <si>
    <t>Correction to: CD40 Ligand Deficiency in Latin America: Clinical, Immunological, and Genetic Characteristics</t>
  </si>
  <si>
    <t>42(3):527-528</t>
  </si>
  <si>
    <t>https://pubmed.ncbi.nlm.nih.gov/35129805</t>
  </si>
  <si>
    <t>https://link.springer.com/article/10.1007/s10875-022-01221-9</t>
  </si>
  <si>
    <t>['Ventura Fernandes BH', 'Feitosa NM', 'Barbosa AP', 'Bomfim CG', 'Garnique AMB', 'Rosa IF', 'Rodrigues MS', 'Doretto LB', 'Costa DF', 'Camargo-Dos-Santos B', 'Franco GA', 'Neto JF', 'Lunardi JS', 'Bellot MS', 'Alves NPC', 'Costa CC', 'Aracati MF', 'Rodrigues LF', 'Costa CC', 'Cirilo RH', 'Colagrande RM', 'Gomes FIF', 'Nakajima RT', 'Belo MAA', 'Giaquinto PC', 'de Oliveira SL', 'Eto SF', 'Fernandes DC', 'Manrique WG', 'Conde G', 'Rosales RRC', 'Todeschini I', 'Rivero I', 'Llontop E', 'Sgro GG', 'Oka GU', 'Bueno NF', 'Ferraris FK', 'de Magalhães MTQ', 'Medeiros RJ', 'Mendonça-Gomes JM', 'Junqueira MS', 'Conceição K', 'Pontes LG', 'Condino-Neto A', 'Perez AC', 'Barcellos LJG', 'Júnior JDC', 'Dorlass EG', 'Camara NOS', 'Durigon EL', 'Cunha FQ', 'Nóbrega RH', 'Machado-Santelli GM', 'Farah CS', 'Veras FP', 'Galindo-Villegas J', 'Costa-Lotufo LV', 'Cunha TM', 'Chammas R', 'Carvalho LR', 'Guzzo CR', 'Malafaia G', 'Charlie-Silva I']</t>
  </si>
  <si>
    <t>Toxicity of spike fragments SARS-CoV-2 S protein for zebrafish: A tool to study its hazardous for human health?</t>
  </si>
  <si>
    <t>20-Mar-2022</t>
  </si>
  <si>
    <t>21-Dec-2021</t>
  </si>
  <si>
    <t>813:152345</t>
  </si>
  <si>
    <t>Journal Article | Retracted Publication</t>
  </si>
  <si>
    <t>https://pubmed.ncbi.nlm.nih.gov/34942250</t>
  </si>
  <si>
    <t>https://linkinghub.elsevier.com/retrieve/pii/S0048-9697(21)07422-2</t>
  </si>
  <si>
    <t>['Schimke LF', 'Marques AHC', 'Baiocchi GC', 'de Souza Prado CA', 'Fonseca DLM', 'Freire PP', 'Rodrigues Plaça D', 'Salerno Filgueiras I', 'Coelho Salgado R', 'Jansen-Marques G', 'Rocha Oliveira AE', 'Peron JPS', 'Cabral-Miranda G', 'Barbuto JAM', 'Camara NOS', 'Calich VLG', 'Ochs HD', 'Condino-Neto A', 'Overmyer KA', 'Coon JJ', 'Balnis J', 'Jaitovich A', 'Schulte-Schrepping J', 'Ulas T', 'Schultze JL', 'Nakaya HI', 'Jurisica I', 'Cabral-Marques O']</t>
  </si>
  <si>
    <t>Severe COVID-19 Shares a Common Neutrophil Activation Signature with Other Acute Inflammatory States</t>
  </si>
  <si>
    <t>11(5):847</t>
  </si>
  <si>
    <t>Journal Article | Research Support, N.I.H., Extramural | Research Support, Non-U.S. Gov't</t>
  </si>
  <si>
    <t>https://pubmed.ncbi.nlm.nih.gov/35269470</t>
  </si>
  <si>
    <t>https://europepmc.org/abstract/MED/35269470</t>
  </si>
  <si>
    <t>['Anderson JT', 'Cowan J', 'Condino-Neto A', 'Levy D', 'Prusty S']</t>
  </si>
  <si>
    <t>Health-related quality of life in primary immunodeficiencies: Impact of delayed diagnosis and treatment burden</t>
  </si>
  <si>
    <t>236:108931</t>
  </si>
  <si>
    <t>https://pubmed.ncbi.nlm.nih.gov/35063670</t>
  </si>
  <si>
    <t>https://www.clinicalkey.com/content/playBy/pii?v=S1521-6616(22)00011-0</t>
  </si>
  <si>
    <t>['Reis APC', 'Celestrino GA', 'Igoa MVB', 'Jesus TM', 'França TT', 'Moreira DVS', 'Rigato PO', 'Sato PK', 'Condino-Neto A', 'Noronha IL', 'Dias-Melicio LA', 'Lalwani PJ', 'Benard G', 'Sousa MGT']</t>
  </si>
  <si>
    <t>The Dermatophyte Trichophyton rubrum Induces Neutrophil Extracellular Traps Release by Human Neutrophils</t>
  </si>
  <si>
    <t>Journal of fungi (Basel, Switzerland)</t>
  </si>
  <si>
    <t>8(2):147</t>
  </si>
  <si>
    <t>https://pubmed.ncbi.nlm.nih.gov/35205902</t>
  </si>
  <si>
    <t>https://europepmc.org/abstract/MED/35205902</t>
  </si>
  <si>
    <t>['Manry J', 'Bastard P', 'Gervais A', 'Le Voyer T', 'Rosain J', 'Philippot Q', 'Michailidis E', 'Hoffmann HH', 'Eto S', 'Garcia-Prat M', 'Bizien L', 'Parra-Martínez A', 'Yang R', 'Haljasmägi L', 'Migaud M', 'Särekannu K', 'Maslovskaja J', 'de Prost N', 'Tandjaoui-Lambiotte Y', 'Luyt CE', 'Amador-Borrero B', 'Gaudet A', 'Poissy J', 'Morel P', 'Richard P', 'Cognasse F', 'Troya J', 'Trouillet-Assant S', 'Belot A', 'Saker K', 'Garçon P', 'Rivière JG', 'Lagier JC', 'Gentile S', 'Rosen L', 'Shaw E', 'Morio T', 'Tanaka J', 'Dalmau D', 'Tharaux PL', 'Sene D', 'Stepanian A', 'Mégarbane B', 'Triantafyllia V', 'Fekkar A', 'Heath J', 'Franco J', 'Anaya JM', 'Solé-Violán J', 'Imberti L', 'Biondi A', 'Bonfanti P', 'Castagnoli R', 'Delmonte O', 'Zhang Y', 'Snow A', 'Holland S', 'Biggs C', 'Moncada-Vélez M', 'Arias A', 'Lorenzo L', 'Boucherit S', 'Anglicheau D', 'Planas A', 'Haerynck F', 'Duvlis S', 'Nussbaum R', 'Ozcelik T', 'Keles S', 'Bousfiha A', 'El Bakkouri J', 'Ramirez-Santana C', 'Paul S', 'Pan-Hammarstrom Q', 'Hammarstrom L', 'Dupont A', 'Kurolap A', 'Metz C', 'Aiuti A', 'Casari G', 'Lampasona V', 'Ciceri F', 'Barreiros L', 'Dominguez-Garrido E', 'Vidigal M', 'Zatz M', 'van de Beek D', 'Sahanic S', 'Tancevski I', 'Stepanovskyy Y', 'Boyarchuk O', 'Nukui Y', 'Tsumura M', 'Vidaur L', 'Tangye S', 'Burrel S', 'Duffy D', 'Quintana-Murci L', 'Klocperk A', 'Kann N', 'Shcherbina A', 'Lau YL', 'Leung D', 'Coulongeat M', 'Marlet J', 'Koning R', 'Reyes L', 'Chauvineau-Grenier A', 'Venet F', 'Monneret G', 'Nussenzweig M', 'Arrestier R', 'Boudhabhay I', 'Baris-Feldman H', 'Hagin D', 'Wauters J', 'Meyts I', 'Dyer A', 'Kennelly S', 'Bourke N', 'Halwani R', 'Sharif-Askari F', 'Dorgham K', 'Sallette J', 'Mehlal-Sedkaoui S', 'AlKhater S', 'Rigo-Bonnin R', 'Morandeira F', 'Roussel L', 'Vinh D', 'Erikstrup C', 'Condino-Neto A', 'Prando C', 'Bondarenko A', 'Spaan A', 'Gilardin L', 'Fellay J', 'Lyonnet S', 'Bilguvar K', 'Lifton R', 'Mane S', 'Anderson M', 'Boisson B', 'Béziat V', 'Zhang SY', 'Andreakos E', 'Hermine O', 'Pujol A', 'Peterson P', 'Mogensen TH', 'Rowen L', 'Mond J', 'Debette S', 'deLamballerie X', 'Burdet C', 'Bouadma L', 'Zins M', 'Soler-Palacin P', 'Colobran R', 'Gorochov G', 'Solanich X', 'Susen S', 'Martinez-Picado J', 'Raoult D', 'Vasse M', 'Gregersen P', 'Rodríguez-Gallego C', 'Piemonti L', 'Notarangelo L', 'Su H', 'Kisand K', 'Okada S', 'Puel A', 'Jouanguy E', 'Rice C', 'Tiberghien P', 'Zhang Q', 'Casanova JL', 'Abel L', 'Cobat A']</t>
  </si>
  <si>
    <t>The risk of COVID-19 death is much greater and age-dependent with type I IFN autoantibodies</t>
  </si>
  <si>
    <t>14-Jan-2022</t>
  </si>
  <si>
    <t>Research square</t>
  </si>
  <si>
    <t>https://pubmed.ncbi.nlm.nih.gov/35043109</t>
  </si>
  <si>
    <t>https://europepmc.org/abstract/MED/35043109</t>
  </si>
  <si>
    <t>['Condino-Neto A', 'Gennery AR']</t>
  </si>
  <si>
    <t>Editorial: Updates on convalescent plasma and monoclonal antibody therapies for infectious disease in patients with primary immunodeficiency</t>
  </si>
  <si>
    <t>26-Aug-2022</t>
  </si>
  <si>
    <t>13:1010072</t>
  </si>
  <si>
    <t>https://pubmed.ncbi.nlm.nih.gov/36091052</t>
  </si>
  <si>
    <t>https://europepmc.org/abstract/MED/36091052</t>
  </si>
  <si>
    <t>['Roos D', 'van Leeuwen K', 'Hsu AP', 'Priel DL', 'Begtrup A', 'Brandon R', 'Rawat A', 'Vignesh P', 'Madkaikar M', 'Stasia MJ', 'Bakri FG', 'de Boer M', 'Roesler J', 'Köker N', 'Köker MY', 'Jakobsen M', 'Bustamante J', 'Garcia-Morato MB', 'Shephard JLV', 'Cagdas D', 'Tezcan I', 'Sherkat R', 'Mortaz E', 'Fayezi A', 'Shahrooei M', 'Wolach B', 'Blancas-Galicia L', 'Kanegane H', 'Kawai T', 'Condino-Neto A', 'Vihinen M', 'Zerbe CS', 'Holland SM', 'Malech HL', 'Gallin JI', 'Kuhns DB']</t>
  </si>
  <si>
    <t>Hematologically important mutations: The autosomal forms of chronic granulomatous disease (third update)</t>
  </si>
  <si>
    <t>28-Jul-2021</t>
  </si>
  <si>
    <t>Blood cells, molecules &amp; diseases</t>
  </si>
  <si>
    <t>92:102596</t>
  </si>
  <si>
    <t>Journal Article | Research Support, N.I.H., Intramural | Research Support, Non-U.S. Gov't</t>
  </si>
  <si>
    <t>https://pubmed.ncbi.nlm.nih.gov/34547651</t>
  </si>
  <si>
    <t>https://linkinghub.elsevier.com/retrieve/pii/S1079-9796(21)00062-0</t>
  </si>
  <si>
    <t>['Condino-Neto A', 'Sullivan KE']</t>
  </si>
  <si>
    <t>The relevance of primary immunodeficiency registries on a global perspective</t>
  </si>
  <si>
    <t>15-Sep-2021</t>
  </si>
  <si>
    <t>148(5):1170-1171</t>
  </si>
  <si>
    <t>https://pubmed.ncbi.nlm.nih.gov/34536417</t>
  </si>
  <si>
    <t>https://www.clinicalkey.com/content/playBy/pii?v=S0091-6749(21)01394-4</t>
  </si>
  <si>
    <t>['Charlie-Silva I', 'Araújo APC', 'Guimarães ATB', 'Veras FP', 'Braz HLB', 'de Pontes LG', 'Jorge RJB', 'Belo MAA', 'Fernandes BHV', 'Nóbrega RH', 'Galdino G', 'Condino-Neto A', 'Galindo-Villegas J', 'Machado-Santelli GM', 'Sanches PRS', 'Rezende RM', 'Cilli EM', 'Malafaia G']</t>
  </si>
  <si>
    <t>Toxicological insights of Spike fragments SARS-CoV-2 by exposure environment: A threat to aquatic health?</t>
  </si>
  <si>
    <t>25-Jun-2021</t>
  </si>
  <si>
    <t>Journal of hazardous materials</t>
  </si>
  <si>
    <t>419:126463</t>
  </si>
  <si>
    <t>https://pubmed.ncbi.nlm.nih.gov/34216962</t>
  </si>
  <si>
    <t>https://linkinghub.elsevier.com/retrieve/pii/S0304-3894(21)01428-X</t>
  </si>
  <si>
    <t>['Salgado RC', 'Fonseca DLM', 'Marques AHC', 'da Silva Napoleao SM', 'França TT', 'Akashi KT', 'de Souza Prado CA', 'Baiocchi GC', 'Plaça DR', 'Jansen-Marques G', 'Filgueiras IS', 'De Vito R', 'Freire PP', 'de Miranda GC', 'Camara NOS', 'Calich VLG', 'Ochs HD', 'Schimke LF', 'Jurisica I', 'Condino-Neto A', 'Cabral-Marques O']</t>
  </si>
  <si>
    <t>The network interplay of interferon and Toll-like receptor signaling pathways in the anti-Candida immune response</t>
  </si>
  <si>
    <t>11(1):20281</t>
  </si>
  <si>
    <t>https://pubmed.ncbi.nlm.nih.gov/34645905</t>
  </si>
  <si>
    <t>https://europepmc.org/abstract/MED/34645905</t>
  </si>
  <si>
    <t>['Vinh DC', 'Abel L', 'Bastard P', 'Cheng MP', 'Condino-Neto A', 'Gregersen PK', 'Haerynck F', 'Cicalese MP', 'Hagin D', 'Soler-Palacín P', 'Planas AM', 'Pujol A', 'Notarangelo LD', 'Zhang Q', 'Su HC', 'Casanova JL', 'Meyts I']</t>
  </si>
  <si>
    <t>Harnessing Type I IFN Immunity Against SARS-CoV-2 with Early Administration of IFN-β</t>
  </si>
  <si>
    <t>41(7):1425-1442</t>
  </si>
  <si>
    <t>https://europepmc.org/abstract/MED/34101091</t>
  </si>
  <si>
    <t>['Goudouris ES', 'Pinto-Mariz F', 'Mendonça LO', 'Aranda CS', 'Guimarães RR', 'Kokron C', 'Barros MT', 'Anísio F', 'Alonso MLO', 'Marcelino F', 'Valle SOR', 'Junior SD', 'Barreto IDP', 'Ferreira JFS', 'Roxo-Junior P', 'do Rego Silva AM', 'Campinhos FL', 'Bonfim C', 'Loth G', 'Fernandes JF', 'Garcia JL', 'Capelo A', 'Takano OA', 'Nadaf MIV', 'Toledo EC', 'Cunha LAO', 'Di Gesu RSW', 'Schidlowski L', 'Fillipo P', 'Bichuetti-Silva DC', 'Soldateli G', 'Ferraroni NR', 'de Oliveira Dantas E', 'Pestana S', 'Mansour E', 'Ulaf RG', 'Prando C', 'Condino-Neto A', 'Grumach AS']</t>
  </si>
  <si>
    <t>Outcome of SARS-CoV-2 Infection in 121 Patients with Inborn Errors of Immunity: A Cross-Sectional Study</t>
  </si>
  <si>
    <t>23-Jun-2021</t>
  </si>
  <si>
    <t>41(7):1479-1489</t>
  </si>
  <si>
    <t>https://pubmed.ncbi.nlm.nih.gov/34164762</t>
  </si>
  <si>
    <t>https://europepmc.org/abstract/MED/34164762</t>
  </si>
  <si>
    <t>['Roos D', 'van Leeuwen K', 'Hsu AP', 'Priel DL', 'Begtrup A', 'Brandon R', 'Stasia MJ', 'Bakri FG', 'Köker N', 'Köker MY', 'Madkaika M', 'de Boer M', 'Garcia-Morato MB', 'Shephard JLV', 'Roesler J', 'Kanegane H', 'Kawai T', 'Di Matteo G', 'Shahrooei M', 'Bustamante J', 'Rawat A', 'Vignesh P', 'Mortaz E', 'Fayezi A', 'Cagdas D', 'Tezcan I', 'Kitcharoensakkul M', 'Dinauer MC', 'Meyts I', 'Wolach B', 'Condino-Neto A', 'Zerbe CS', 'Holland SM', 'Malech HL', 'Gallin JI', 'Kuhns DB']</t>
  </si>
  <si>
    <t>Hematologically important mutations: X-linked chronic granulomatous disease (fourth update)</t>
  </si>
  <si>
    <t>2-Jun-2021</t>
  </si>
  <si>
    <t>90:102587</t>
  </si>
  <si>
    <t>Journal Article | Research Support, N.I.H., Intramural | Review</t>
  </si>
  <si>
    <t>https://pubmed.ncbi.nlm.nih.gov/34175765</t>
  </si>
  <si>
    <t>https://linkinghub.elsevier.com/retrieve/pii/S1079-9796(21)00053-X</t>
  </si>
  <si>
    <t>['França TT', 'Al-Sbiei A', 'Bashir G', 'Mohamed YA', 'Salgado RC', 'Barreiros LA', 'Maria da Silva Napoleão S', 'Weber CW', 'Fernandes Severo Ferreira J', 'Aranda CS', 'Prando C', 'de Barros Dorna MB', 'Jurisica I', 'Fernandez-Cabezudo MJ', 'Ochs HD', 'Condino-Neto A', 'Al-Ramadi BK', 'Cabral-Marques O']</t>
  </si>
  <si>
    <t>CD40L modulates transcriptional signatures of neutrophils in the bone marrow associated with development and trafficking</t>
  </si>
  <si>
    <t>23-Aug-2021</t>
  </si>
  <si>
    <t>JCI insight</t>
  </si>
  <si>
    <t>6(16):e148652</t>
  </si>
  <si>
    <t>https://pubmed.ncbi.nlm.nih.gov/34255742</t>
  </si>
  <si>
    <t>https://europepmc.org/abstract/MED/34255742</t>
  </si>
  <si>
    <t>['Bastard P', 'Gervais A', 'Le Voyer T', 'Rosain J', 'Philippot Q', 'Manry J', 'Michailidis E', 'Hoffmann HH', 'Eto S', 'Garcia-Prat M', 'Bizien L', 'Parra-Martínez A', 'Yang R', 'Haljasmägi L', 'Migaud M', 'Särekannu K', 'Maslovskaja J', 'de Prost N', 'Tandjaoui-Lambiotte Y', 'Luyt CE', 'Amador-Borrero B', 'Gaudet A', 'Poissy J', 'Morel P', 'Richard P', 'Cognasse F', 'Troya J', 'Trouillet-Assant S', 'Belot A', 'Saker K', 'Garçon P', 'Rivière JG', 'Lagier JC', 'Gentile S', 'Rosen LB', 'Shaw E', 'Morio T', 'Tanaka J', 'Dalmau D', 'Tharaux PL', 'Sene D', 'Stepanian A', 'Megarbane B', 'Triantafyllia V', 'Fekkar A', 'Heath JR', 'Franco JL', 'Anaya JM', 'Solé-Violán J', 'Imberti L', 'Biondi A', 'Bonfanti P', 'Castagnoli R', 'Delmonte OM', 'Zhang Y', 'Snow AL', 'Holland SM', 'Biggs C', 'Moncada-Vélez M', 'Arias AA', 'Lorenzo L', 'Boucherit S', 'Coulibaly B', 'Anglicheau D', 'Planas AM', 'Haerynck F', 'Duvlis S', 'Nussbaum RL', 'Ozcelik T', 'Keles S', 'Bousfiha AA', 'El Bakkouri J', 'Ramirez-Santana C', 'Paul S', 'Pan-Hammarström Q', 'Hammarström L', 'Dupont A', 'Kurolap A', 'Metz CN', 'Aiuti A', 'Casari G', 'Lampasona V', 'Ciceri F', 'Barreiros LA', 'Dominguez-Garrido E', 'Vidigal M', 'Zatz M', 'van de Beek D', 'Sahanic S', 'Tancevski I', 'Stepanovskyy Y', 'Boyarchuk O', 'Nukui Y', 'Tsumura M', 'Vidaur L', 'Tangye SG', 'Burrel S', 'Duffy D', 'Quintana-Murci L', 'Klocperk A', 'Kann NY', 'Shcherbina A', 'Lau YL', 'Leung D', 'Coulongeat M', 'Marlet J', 'Koning R', 'Reyes LF', 'Chauvineau-Grenier A', 'Venet F', 'Monneret G', 'Nussenzweig MC', 'Arrestier R', 'Boudhabhay I', 'Baris-Feldman H', 'Hagin D', 'Wauters J', 'Meyts I', 'Dyer AH', 'Kennelly SP', 'Bourke NM', 'Halwani R', 'Sharif-Askari NS', 'Dorgham K', 'Sallette J', 'Sedkaoui SM', 'AlKhater S', 'Rigo-Bonnin R', 'Morandeira F', 'Roussel L', 'Vinh DC', 'Ostrowski SR', 'Condino-Neto A', 'Prando C', 'Bonradenko A', 'Spaan AN', 'Gilardin L', 'Fellay J', 'Lyonnet S', 'Bilguvar K', 'Lifton RP', 'Mane S', 'Anderson MS', 'Boisson B', 'Béziat V', 'Zhang SY', 'Vandreakos E', 'Hermine O', 'Pujol A', 'Peterson P', 'Mogensen TH', 'Rowen L', 'Mond J', 'Debette S', 'de Lamballerie X', 'Duval X', 'Mentré F', 'Zins M', 'Soler-Palacin P', 'Colobran R', 'Gorochov G', 'Solanich X', 'Susen S', 'Martinez-Picado J', 'Raoult D', 'Vasse M', 'Gregersen PK', 'Piemonti L', 'Rodríguez-Gallego C', 'Notarangelo LD', 'Su HC', 'Kisand K', 'Okada S', 'Puel A', 'Jouanguy E', 'Rice CM', 'Tiberghien P', 'Zhang Q', 'Cobat A', 'Abel L', 'Casanova JL']</t>
  </si>
  <si>
    <t>Autoantibodies neutralizing type I IFNs are present in ~4% of uninfected individuals over 70 years old and account for ~20% of COVID-19 deaths</t>
  </si>
  <si>
    <t>19-Aug-2021</t>
  </si>
  <si>
    <t>Science immunology</t>
  </si>
  <si>
    <t>6(62):eabl4340</t>
  </si>
  <si>
    <t>https://www.science.org/doi/abs/10.1126/sciimmunol.abl4340?url_ver=Z39.88-2003&amp;rfr_id=ori:rid:crossref.org&amp;rfr_dat=cr_pub 0pubmed</t>
  </si>
  <si>
    <t>['Freire PP', 'Marques AH', 'Baiocchi GC', 'Schimke LF', 'Fonseca DL', 'Salgado RC', 'Filgueiras IS', 'Napoleao SM', 'Plaça DR', 'Akashi KT', 'Hirata TDC', 'El Khawanky N', 'Giil LM', 'Cabral-Miranda G', 'Carvalho RF', 'Ferreira LCS', 'Condino-Neto A', 'Nakaya HI', 'Jurisica I', 'Ochs HD', 'Camara NOS', 'Calich VLG', 'Cabral-Marques O']</t>
  </si>
  <si>
    <t>The relationship between cytokine and neutrophil gene network distinguishes SARS-CoV-2-infected patients by sex and age</t>
  </si>
  <si>
    <t>24-May-2021</t>
  </si>
  <si>
    <t>6(10):e147535</t>
  </si>
  <si>
    <t>https://pubmed.ncbi.nlm.nih.gov/34027897</t>
  </si>
  <si>
    <t>https://europepmc.org/abstract/MED/34027897</t>
  </si>
  <si>
    <t>['Segundo GRS', 'Condino-Neto A']</t>
  </si>
  <si>
    <t>Treatment of patients with immunodeficiency: Medication, gene therapy, and transplantation</t>
  </si>
  <si>
    <t>9-Nov-2020</t>
  </si>
  <si>
    <t>Jornal de pediatria R</t>
  </si>
  <si>
    <t>97 Suppl 1(Suppl 1):S17-S23</t>
  </si>
  <si>
    <t>https://pubmed.ncbi.nlm.nih.gov/33181112</t>
  </si>
  <si>
    <t>https://linkinghub.elsevier.com/retrieve/pii/S0021-7557(20)30222-9</t>
  </si>
  <si>
    <t>Condino Neto A</t>
  </si>
  <si>
    <t>['Barreto ICDP', 'Barreto BAP', 'Cavalcante EGDN', 'Condino Neto A']</t>
  </si>
  <si>
    <t>Immunological deficiencies: more frequent than they seem to be</t>
  </si>
  <si>
    <t>22-Nov-2020</t>
  </si>
  <si>
    <t>97 Suppl 1(Suppl 1):S49-S58</t>
  </si>
  <si>
    <t>https://pubmed.ncbi.nlm.nih.gov/33238140</t>
  </si>
  <si>
    <t>https://linkinghub.elsevier.com/retrieve/pii/S0021-7557(20)30226-6</t>
  </si>
  <si>
    <t>['Oleaga-Quintas C', 'de Oliveira-Júnior EB', 'Rosain J', 'Rapaport F', 'Deswarte C', 'Guérin A', 'Sajjath SM', 'Zhou YJ', 'Marot S', 'Lozano C', 'Branco L', 'Fernández-Hidalgo N', 'Lew DB', 'Brunel AS', 'Thomas C', 'Launay E', 'Arias AA', 'Cuffel A', 'Monjo VC', 'Neehus AL', 'Marques L', 'Roynard M', 'Moncada-Vélez M', 'Gerçeker B', 'Colobran R', 'Vigué MG', 'Lopez-Herrera G', 'Berron-Ruiz L', 'Méndez NHS', "O'Farrill Romanillos P", 'Le Voyer T', 'Puel A', 'Bellanné-Chantelot C', 'Ramirez KA', 'Lorenzo-Diaz L', 'Alejo NR', 'de Diego RP', 'Condino-Neto A', 'Mellouli F', 'Rodriguez-Gallego C', 'Witte T', 'Restrepo JF', 'Jobim M', 'Boisson-Dupuis S', 'Jeziorski E', 'Fieschi C', 'Vogt G', 'Donadieu J', 'Pasquet M', 'Vasconcelos J', 'Ardeniz FO', 'Martínez-Gallo M', 'Campos RA', 'Jobim LF', 'Martínez-Barricarte R', 'Liu K', 'Cobat A', 'Abel L', 'Casanova JL', 'Bustamante J']</t>
  </si>
  <si>
    <t>Inherited GATA2 Deficiency Is Dominant by Haploinsufficiency and Displays Incomplete Clinical Penetrance</t>
  </si>
  <si>
    <t>8-Jan-2021</t>
  </si>
  <si>
    <t>41(3):639-657</t>
  </si>
  <si>
    <t>https://pubmed.ncbi.nlm.nih.gov/33417088</t>
  </si>
  <si>
    <t>https://europepmc.org/abstract/MED/33417088</t>
  </si>
  <si>
    <t>['Ferreira CE', 'Bonvehi PE', 'de la Torre JCG', 'Sáenz-Flor KV', 'Condino-Neto A']</t>
  </si>
  <si>
    <t>Algorithms for testing COVID-19 focused on use of RT-PCR and high-affinity serological testing: A consensus statement from a panel of Latin American experts</t>
  </si>
  <si>
    <t>21-Nov-2020</t>
  </si>
  <si>
    <t>103:260-267</t>
  </si>
  <si>
    <t>https://pubmed.ncbi.nlm.nih.gov/33232832</t>
  </si>
  <si>
    <t>https://www.clinicalkey.com/content/playBy/pii?v=S1201-9712(20)32484-X</t>
  </si>
  <si>
    <t>['Naslavsky MS', 'Vidigal M', 'Matos LDRB', 'Cória VR', 'Batista Junior PB', 'Razuk Á', 'Saldiva PHN', 'Dolhnikoff M', 'Schidlowski L', 'Prando C', 'Cunha-Neto E', 'Condino-Neto A', 'Passos-Bueno MR', 'Zatz M']</t>
  </si>
  <si>
    <t>Extreme phenotypes approach to investigate host genetics and COVID-19 outcomes</t>
  </si>
  <si>
    <t>Genetics and molecular biology</t>
  </si>
  <si>
    <t>44(1 Suppl 1):e20200302</t>
  </si>
  <si>
    <t>https://pubmed.ncbi.nlm.nih.gov/33651876</t>
  </si>
  <si>
    <t>https://europepmc.org/abstract/MED/33651876</t>
  </si>
  <si>
    <t>['Momtazmanesh S', 'Samieefar N', 'Uddin LQ', 'Ulrichs T', 'Kelishadi R', 'Roudenok V', 'Karakoc-Aydiner E', 'Salunke DB', 'Nouwen JL', 'Becerra JCA', 'Vieira DN', 'Goudouris E', 'Jamee M', 'Khafaie MA', 'Shamsizadeh M', 'Golabchi MR', 'Samimiat A', 'Doostkamel D', 'Afshar A', 'Tabari MAK', 'Lotfi M', 'Boroujeni RY', 'Rambod N', 'Stashchak A', 'Volokha A', 'Pavalkis D', 'Pereira A', 'Latiff AHA', 'Baylarov R', 'Amirheidari B', 'Ch MH', 'Condino-Neto A', 'Rezaei N']</t>
  </si>
  <si>
    <t>Socialization During the COVID-19 Pandemic: The Role of Social and Scientific Networks During Social Distancing</t>
  </si>
  <si>
    <t>Advances in experimental medicine and biology</t>
  </si>
  <si>
    <t>1318:911-921</t>
  </si>
  <si>
    <t>https://pubmed.ncbi.nlm.nih.gov/33973219</t>
  </si>
  <si>
    <t>https://link.springer.com/chapter/10.1007/978-3-030-63761-3_51</t>
  </si>
  <si>
    <t>['Schejtman A', 'Aragão-Filho WC', 'Clare S', 'Zinicola M', 'Weisser M', 'Burns SO', 'Booth C', 'Gaspar HB', 'Thomas DC', 'Condino-Neto A', 'Thrasher AJ', 'Santilli G']</t>
  </si>
  <si>
    <t>Lentiviral gene therapy rescues p47(phox) chronic granulomatous disease and the ability to fight Salmonella infection in mice</t>
  </si>
  <si>
    <t>Sep-2020</t>
  </si>
  <si>
    <t>Gene therapy</t>
  </si>
  <si>
    <t>27(9):459-469</t>
  </si>
  <si>
    <t>https://pubmed.ncbi.nlm.nih.gov/32533104</t>
  </si>
  <si>
    <t>https://europepmc.org/abstract/MED/32533104</t>
  </si>
  <si>
    <t>['Portich JP', 'Condino Neto A', 'Faulhaber GAM']</t>
  </si>
  <si>
    <t>Humoral deficiency in a novel GATA2 mutation: A new clinical presentation successfully treated with hematopoietic stem cell transplantation</t>
  </si>
  <si>
    <t>Pediatric blood &amp; cancer</t>
  </si>
  <si>
    <t>67(9):e28374</t>
  </si>
  <si>
    <t>https://pubmed.ncbi.nlm.nih.gov/32558139</t>
  </si>
  <si>
    <t>https://onlinelibrary.wiley.com/doi/10.1002/pbc.28374</t>
  </si>
  <si>
    <t>['Abolhassani H', 'Azizi G', 'Sharifi L', 'Yazdani R', 'Mohsenzadegan M', 'Delavari S', 'Sohani M', 'Shirmast P', 'Chavoshzadeh Z', 'Mahdaviani SA', 'Kalantari A', 'Tavakol M', 'Jabbari-Azad F', 'Ahanchian H', 'Momen T', 'Sherkat R', 'Sadeghi-Shabestari M', 'Aleyasin S', 'Esmaeilzadeh H', 'Al-Herz W', 'Bousfiha AA', 'Condino-Neto A', 'Seppänen M', 'Sullivan KE', 'Hammarström L', 'Modell V', 'Modell F', 'Quinn J', 'Orange JS', 'Aghamohammadi A']</t>
  </si>
  <si>
    <t>Global systematic review of primary immunodeficiency registries</t>
  </si>
  <si>
    <t>16(7):717-732</t>
  </si>
  <si>
    <t>Journal Article | Systematic Review</t>
  </si>
  <si>
    <t>https://pubmed.ncbi.nlm.nih.gov/32720819</t>
  </si>
  <si>
    <t>https://www.tandfonline.com/doi/abs/10.1080/1744666X.2020.1801422?url_ver=Z39.88-2003&amp;rfr_id=ori:rid:crossref.org&amp;rfr_dat=cr_pub 0pubmed</t>
  </si>
  <si>
    <t>['Momtazmanesh S', 'Ochs HD', 'Uddin LQ', 'Perc M', 'Routes JM', 'Vieira DN', 'Al-Herz W', 'Baris S', 'Prando C', 'Rosivall L', 'Abdul Latiff AH', 'Ulrichs T', 'Roudenok V', 'Aldave Becerra JC', 'Salunke DB', 'Goudouris E', 'Condino-Neto A', 'Stashchak A', 'Kryvenko O', 'Stashchak M', 'Bondarenko A', 'Rezaei N']</t>
  </si>
  <si>
    <t>All together to Fight COVID-19</t>
  </si>
  <si>
    <t>The American journal of tropical medicine and hygiene</t>
  </si>
  <si>
    <t>102(6):1181-1183</t>
  </si>
  <si>
    <t>https://pubmed.ncbi.nlm.nih.gov/32323644</t>
  </si>
  <si>
    <t>https://europepmc.org/abstract/MED/32323644</t>
  </si>
  <si>
    <t>['Fekrvand S', 'Yazdani R', 'Olbrich P', 'Gennery A', 'Rosenzweig SD', 'Condino-Neto A', 'Azizi G', 'Rafiemanesh H', 'Hassanpour G', 'Rezaei N', 'Abolhassani H', 'Aghamohammadi A']</t>
  </si>
  <si>
    <t>Primary Immunodeficiency Diseases and Bacillus Calmette-Guérin (BCG)-Vaccine-Derived Complications: A Systematic Review</t>
  </si>
  <si>
    <t>30-Jan-2020</t>
  </si>
  <si>
    <t>8(4):1371-1386</t>
  </si>
  <si>
    <t>https://pubmed.ncbi.nlm.nih.gov/32006723</t>
  </si>
  <si>
    <t>https://www.clinicalkey.com/content/playBy/pii?v=S2213-2198(20)30096-9</t>
  </si>
  <si>
    <t>['Mazzucchelli J', 'Aranda CS', 'Gouveia-Pereira M', 'Barreiros LA', 'Costa Carvalho BT', 'Condino-Neto A', 'de Moraes-Pinto MI']</t>
  </si>
  <si>
    <t>The panorama in diagnoses of severe combined immunodeficiency begins to change in Brazil</t>
  </si>
  <si>
    <t>Mar-2020</t>
  </si>
  <si>
    <t>16-Jan-2020</t>
  </si>
  <si>
    <t>145(3):1029</t>
  </si>
  <si>
    <t>Comment | Letter | Research Support, Non-U.S. Gov't</t>
  </si>
  <si>
    <t>https://pubmed.ncbi.nlm.nih.gov/31955817</t>
  </si>
  <si>
    <t>https://www.clinicalkey.com/content/playBy/pii?v=S0091-6749(19)32601-6</t>
  </si>
  <si>
    <t>['Boton Pereira DH', 'Primo LS', 'Pelizari G', 'Flores E', 'de Moraes-Vasconcelos D', 'Condino-Neto A', 'Prestes-Carneiro LE']</t>
  </si>
  <si>
    <t>Primary Immunodeficiencies in a Mesoregion of São Paulo, Brazil: Epidemiologic, Clinical, and Geospatial Approach</t>
  </si>
  <si>
    <t>12-May-2020</t>
  </si>
  <si>
    <t>11:862</t>
  </si>
  <si>
    <t>https://pubmed.ncbi.nlm.nih.gov/32477349</t>
  </si>
  <si>
    <t>https://europepmc.org/abstract/MED/32477349</t>
  </si>
  <si>
    <t>['Hossny E', 'Condino-Neto A', 'Hammarström L', 'Walter JE']</t>
  </si>
  <si>
    <t>Editorial: Screening for Primary Immunodeficiency Disorders (PIDDs) in Neonates</t>
  </si>
  <si>
    <t>18-Dec-2020</t>
  </si>
  <si>
    <t>11:633266</t>
  </si>
  <si>
    <t>https://pubmed.ncbi.nlm.nih.gov/33424872</t>
  </si>
  <si>
    <t>https://europepmc.org/abstract/MED/33424872</t>
  </si>
  <si>
    <t>['Meyts I', 'Bousfiha A', 'Duff C', 'Singh S', 'Lau YL', 'Condino-Neto A', 'Bezrodnik L', 'Ali A', 'Adeli M', 'Drabwell J']</t>
  </si>
  <si>
    <t>Primary Immunodeficiencies: A Decade of Progress and a Promising Future</t>
  </si>
  <si>
    <t>18-Feb-2021</t>
  </si>
  <si>
    <t>11:625753</t>
  </si>
  <si>
    <t>https://pubmed.ncbi.nlm.nih.gov/33679719</t>
  </si>
  <si>
    <t>https://europepmc.org/abstract/MED/33679719</t>
  </si>
  <si>
    <t>['Lacerda-Pontes R', 'Gomes LN', 'Albuquerque RS', 'Soeiro-Pereira PV', 'Condino-Neto A']</t>
  </si>
  <si>
    <t>The extended understanding of chronic granulomatous disease</t>
  </si>
  <si>
    <t>Current opinion in pediatrics</t>
  </si>
  <si>
    <t>31(6):869-873</t>
  </si>
  <si>
    <t>https://pubmed.ncbi.nlm.nih.gov/31693599</t>
  </si>
  <si>
    <t>https://journals.lww.com/10.1097/MOP.0000000000000830</t>
  </si>
  <si>
    <t>['Carvalho MUWB', 'Vendramini P', 'Kubo CA', 'Soreiro-Pereira PV', 'de Albuquerque RS', 'Antunes E', 'Condino-Neto A']</t>
  </si>
  <si>
    <t>BAY 41-2272 inhibits human T lymphocyte functions</t>
  </si>
  <si>
    <t>13-Nov-2019</t>
  </si>
  <si>
    <t>77:105976</t>
  </si>
  <si>
    <t>https://pubmed.ncbi.nlm.nih.gov/31732450</t>
  </si>
  <si>
    <t>https://linkinghub.elsevier.com/retrieve/pii/S1567-5769(19)30668-X</t>
  </si>
  <si>
    <t>['Zurro NB', 'de Oliveira Junior EB', 'França TT', 'Dantas VM', 'Tavares de Albuquerque JA', 'Condino-Neto A']</t>
  </si>
  <si>
    <t>Unusual Severe Seborrheic Dermatitis in Two Siblings with Autosomal Recessive Chronic Granulomatous Disease</t>
  </si>
  <si>
    <t>3-Sep-2019</t>
  </si>
  <si>
    <t>39(8):836-838</t>
  </si>
  <si>
    <t>https://pubmed.ncbi.nlm.nih.gov/31482473</t>
  </si>
  <si>
    <t>https://link.springer.com/article/10.1007/s10875-019-00681-w</t>
  </si>
  <si>
    <t>Correction to: Unusual Severe Seborrheic Dermatitis in Two Siblings with Autosomal Recessive Chronic Granulomatous Disease</t>
  </si>
  <si>
    <t>39(8):860</t>
  </si>
  <si>
    <t>https://pubmed.ncbi.nlm.nih.gov/31676980</t>
  </si>
  <si>
    <t>https://link.springer.com/article/10.1007/s10875-019-00701-9</t>
  </si>
  <si>
    <t>['Rosa PVF', 'de Carvalho MUWB', 'Soeiro-Pereira PV', 'Harumi RC', 'de Albuquerque RS', 'Antunes E', 'Condino-Neto A']</t>
  </si>
  <si>
    <t>BAY 41-2272 inhibits human neutrophil functions</t>
  </si>
  <si>
    <t>75:105767</t>
  </si>
  <si>
    <t>https://pubmed.ncbi.nlm.nih.gov/31376626</t>
  </si>
  <si>
    <t>https://linkinghub.elsevier.com/retrieve/pii/S1567-5769(18)30655-6</t>
  </si>
  <si>
    <t>['Bustamante Ogando JC', 'Partida Gaytán A', 'Aldave Becerra JC', 'Álvarez Cardona A', 'Bezrodnik L', 'Borzutzky A', 'Blancas Galicia L', 'Cabanillas D', 'Condino-Neto A', 'De Colsa Ranero A', 'Espinosa Padilla S', 'Fernandes JF', 'García Campos JA', 'Gómez Tello H', 'González Serrano ME', 'Gutiérrez Hernández A', 'Hernández Bautista VM', 'Ivankovich Escoto G', 'King A', 'Lessa Mazzucchelli J', 'Llamas Guillén BA', 'Lugo Reyes SO', 'Moreno Espinosa S', 'Oleastro M', 'Otero Mendoza F', 'Poli Harlowe MC', 'Porras O', 'Ramirez Uribe N', 'Regairaz L', 'Rivas Larrauri F', 'Saracho Weber FJ', 'Grumach AS', 'Staines Boone T', 'Tavares Costa-Carvalho B', 'Yamazaki Nakashimada MA', 'Espinosa Rosales FJ']</t>
  </si>
  <si>
    <t>144(4):897-905</t>
  </si>
  <si>
    <t>https://pubmed.ncbi.nlm.nih.gov/31419546</t>
  </si>
  <si>
    <t>https://www.clinicalkey.com/content/playBy/pii?v=S0091-6749(19)31040-1</t>
  </si>
  <si>
    <t>['Misawa MYO', 'Silvério Ruiz KG', 'Nociti FH Jr', 'Albiero ML', 'Saito MT', 'Nóbrega Stipp R', 'Condino-Neto A', 'Holzhausen M', 'Palombo H', 'Villar CC']</t>
  </si>
  <si>
    <t>Periodontal ligament-derived mesenchymal stem cells modulate neutrophil responses via paracrine mechanisms</t>
  </si>
  <si>
    <t>12-Feb-2019</t>
  </si>
  <si>
    <t>Journal of periodontology</t>
  </si>
  <si>
    <t>90(7):747-755</t>
  </si>
  <si>
    <t>https://pubmed.ncbi.nlm.nih.gov/30644104</t>
  </si>
  <si>
    <t>https://aap.onlinelibrary.wiley.com/doi/10.1002/JPER.18-0220</t>
  </si>
  <si>
    <t>['França TT', 'Barreiros LA', 'Al-Ramadi BK', 'Ochs HD', 'Cabral-Marques O', 'Condino-Neto A']</t>
  </si>
  <si>
    <t>CD40 ligand deficiency: treatment strategies and novel therapeutic perspectives</t>
  </si>
  <si>
    <t>18-Feb-2019</t>
  </si>
  <si>
    <t>15(5):529-540</t>
  </si>
  <si>
    <t>https://pubmed.ncbi.nlm.nih.gov/30681380</t>
  </si>
  <si>
    <t>https://www.tandfonline.com/doi/10.1080/1744666X.2019.1573674?url_ver=Z39.88-2003&amp;rfr_id=ori:rid:crossref.org&amp;rfr_dat=cr_pub 0pubmed</t>
  </si>
  <si>
    <t>['Frazão JB', 'Colombo M', 'Simillion C', 'Bilican A', 'Keller I', 'Wüthrich D', 'Zhu Z', 'Okoniewski MJ', 'Bruggmann R', 'Condino-Neto A', 'Newburger PE']</t>
  </si>
  <si>
    <t>Gene expression in chronic granulomatous disease and interferon-γ receptor-deficient cells treated in vitro with interferon-γ</t>
  </si>
  <si>
    <t>27-Sep-2018</t>
  </si>
  <si>
    <t>Journal of cellular biochemistry</t>
  </si>
  <si>
    <t>120(3):4321-4332</t>
  </si>
  <si>
    <t>https://pubmed.ncbi.nlm.nih.gov/30260027</t>
  </si>
  <si>
    <t>https://europepmc.org/abstract/MED/30260027</t>
  </si>
  <si>
    <t>['El-Sayed ZA', 'Abramova I', 'Aldave JC', 'Al-Herz W', 'Bezrodnik L', 'Boukari R', 'Bousfiha AA', 'Cancrini C', 'Condino-Neto A', 'Dbaibo G', 'Derfalvi B', 'Dogu F', 'Edgar JDM', 'Eley B', 'El-Owaidy RH', 'Espinosa-Padilla SE', 'Galal N', 'Haerynck F', 'Hanna-Wakim R', 'Hossny E', 'Ikinciogullari A', 'Kamal E', 'Kanegane H', 'Kechout N', 'Lau YL', 'Morio T', 'Moschese V', 'Neves JF', 'Ouederni M', 'Paganelli R', 'Paris K', 'Pignata C', 'Plebani A', 'Qamar FN', 'Qureshi S', 'Radhakrishnan N', 'Rezaei N', 'Rosario N', 'Routes J', 'Sanchez B', 'Sediva A', 'Seppanen MR', 'Serrano EG', 'Shcherbina A', 'Singh S', 'Siniah S', 'Spadaro G', 'Tang M', 'Vinet AM', 'Volokha A', 'Sullivan KE']</t>
  </si>
  <si>
    <t>X-linked agammaglobulinemia (XLA):Phenotype, diagnosis, and therapeutic challenges around the world</t>
  </si>
  <si>
    <t>12(3):100018</t>
  </si>
  <si>
    <t>https://pubmed.ncbi.nlm.nih.gov/30937141</t>
  </si>
  <si>
    <t>http://hdl.handle.net/10668/13781</t>
  </si>
  <si>
    <t>['de Albuquerque JAT', 'Lima AM', 'de Oliveira Junior EB', 'Ishizuka EK', 'Aragão-Filho WC', 'Bengala Zurro N', 'Mayumi Chiba S', 'Fernandes FR', 'Condino-Neto A']</t>
  </si>
  <si>
    <t>A Novel Mutation in the NCF2 Gene in a CGD Patient With Chronic Recurrent Pneumopathy</t>
  </si>
  <si>
    <t>7:391</t>
  </si>
  <si>
    <t>https://pubmed.ncbi.nlm.nih.gov/31612120</t>
  </si>
  <si>
    <t>https://europepmc.org/abstract/MED/31612120</t>
  </si>
  <si>
    <t>['Cabral-Marques O', 'Schimke LF', 'de Oliveira EB Jr', 'El Khawanky N', 'Ramos RN', 'Al-Ramadi BK', 'Segundo GRS', 'Ochs HD', 'Condino-Neto A']</t>
  </si>
  <si>
    <t>Flow Cytometry Contributions for the Diagnosis and Immunopathological Characterization of Primary Immunodeficiency Diseases With Immune Dysregulation</t>
  </si>
  <si>
    <t>26-Nov-2019</t>
  </si>
  <si>
    <t>10:2742</t>
  </si>
  <si>
    <t>https://pubmed.ncbi.nlm.nih.gov/31849949</t>
  </si>
  <si>
    <t>https://europepmc.org/abstract/MED/31849949</t>
  </si>
  <si>
    <t>['van Zelm MC', 'Condino-Neto A', 'Barbouche MR']</t>
  </si>
  <si>
    <t>Editorial: Primary Immunodeficiencies Worldwide</t>
  </si>
  <si>
    <t>22-Jan-2020</t>
  </si>
  <si>
    <t>10:3148</t>
  </si>
  <si>
    <t>https://pubmed.ncbi.nlm.nih.gov/32038648</t>
  </si>
  <si>
    <t>https://europepmc.org/abstract/MED/32038648</t>
  </si>
  <si>
    <t>['Boisson-Dupuis S', 'Ramirez-Alejo N', 'Li Z', 'Patin E', 'Rao G', 'Kerner G', 'Lim CK', 'Krementsov DN', 'Hernandez N', 'Ma CS', 'Zhang Q', 'Markle J', 'Martinez-Barricarte R', 'Payne K', 'Fisch R', 'Deswarte C', 'Halpern J', 'Bouaziz M', 'Mulwa J', 'Sivanesan D', 'Lazarov T', 'Naves R', 'Garcia P', 'Itan Y', 'Boisson B', 'Checchi A', 'Jabot-Hanin F', 'Cobat A', 'Guennoun A', 'Jackson CC', 'Pekcan S', 'Caliskaner Z', 'Inostroza J', 'Costa-Carvalho BT', 'de Albuquerque JAT', 'Garcia-Ortiz H', 'Orozco L', 'Ozcelik T', 'Abid A', 'Rhorfi IA', 'Souhi H', 'Amrani HN', 'Zegmout A', 'Geissmann F', 'Michnick SW', 'Muller-Fleckenstein I', 'Fleckenstein B', 'Puel A', 'Ciancanelli MJ', 'Marr N', 'Abolhassani H', 'Balcells ME', 'Condino-Neto A', 'Strickler A', 'Abarca K', 'Teuscher C', 'Ochs HD', 'Reisli I', 'Sayar EH', 'El-Baghdadi J', 'Bustamante J', 'Hammarström L', 'Tangye SG', 'Pellegrini S', 'Quintana-Murci L', 'Abel L', 'Casanova JL']</t>
  </si>
  <si>
    <t>Tuberculosis and impaired IL-23-dependent IFN-γ immunity in humans homozygous for a common TYK2 missense variant</t>
  </si>
  <si>
    <t>21-Dec-2018</t>
  </si>
  <si>
    <t>3(30):eaau8714</t>
  </si>
  <si>
    <t>https://pubmed.ncbi.nlm.nih.gov/30578352</t>
  </si>
  <si>
    <t>https:///www.science.org/doi/10.1126/sciimmunol.aau8714?url_ver=Z39.88-2003&amp;rfr_id=ori:rid:crossref.org&amp;rfr_dat=cr_pub 0pubmed</t>
  </si>
  <si>
    <t>['Zurro NB', 'Tavares de Albuquerque JA', 'França TT', 'Vendramini P', 'Arslanian C', 'Tavares-Scancetti F', 'Condino-Neto A']</t>
  </si>
  <si>
    <t>A novel mutation in CYBB gene in a patient with chronic colitis and recurrent pneumonia due to X-linked chronic granulomatous disease</t>
  </si>
  <si>
    <t>9-Aug-2018</t>
  </si>
  <si>
    <t>65(12):e27382</t>
  </si>
  <si>
    <t>https://pubmed.ncbi.nlm.nih.gov/30094936</t>
  </si>
  <si>
    <t>https://onlinelibrary.wiley.com/doi/10.1002/pbc.27382</t>
  </si>
  <si>
    <t>['Meehan C', 'Bonfim C', 'Dasso JF', 'Costa-Carvalho BT', 'Condino-Neto A', 'Walter J']</t>
  </si>
  <si>
    <t>IN TIME: THE VALUE AND GLOBAL IMPLICATIONSOF NEWBORN SCREENING FORSEVERE COMBINED IMMUNODEFICIENCY</t>
  </si>
  <si>
    <t>Revista paulista de pediatria : orgao oficial da Sociedade de Pediatria de São Paulo</t>
  </si>
  <si>
    <t>36(4):388-397</t>
  </si>
  <si>
    <t>https://pubmed.ncbi.nlm.nih.gov/30540106</t>
  </si>
  <si>
    <t>https://europepmc.org/abstract/MED/30540106</t>
  </si>
  <si>
    <t>['Cabral-Marques O', 'França TT', 'Al-Sbiei A', 'Schimke LF', 'Khan TA', 'Feriotti C', 'da Costa TA', 'Junior OR', 'Weber CW', 'Ferreira JF', 'Tavares FS', 'Valente C', 'Di Gesu RSW', 'Iqbal A', 'Riemekasten G', 'Amarante-Mendes GP', 'Marzagão Barbuto JA', 'Costa-Carvalho BT', 'Pereira PVS', 'Fernandez-Cabezudo MJ', 'Calich VLG', 'Notarangelo LD', 'Torgerson TR', 'Al-Ramadi BK', 'Ochs HD', 'Condino-Neto A']</t>
  </si>
  <si>
    <t>CD40 ligand deficiency causes functional defects of peripheral neutrophils that are improved by exogenous IFN-γ</t>
  </si>
  <si>
    <t>5-Mar-2018</t>
  </si>
  <si>
    <t>142(5):1571-1588.e9</t>
  </si>
  <si>
    <t>https://pubmed.ncbi.nlm.nih.gov/29518426</t>
  </si>
  <si>
    <t>https://www.clinicalkey.com/content/playBy/pii?v=S0091-6749(18)30318-X</t>
  </si>
  <si>
    <t>['Fernandes JF', 'Nichele S', 'Daudt LE', 'Tavares RB', 'Seber A', 'Kerbauy FR', 'Koliski A', 'Loth G', 'Vieira AK', 'Darrigo-Junior LG', 'Rocha V', 'Gomes AA', 'Colturato V', 'Mantovani LF', 'Ribeiro AF', 'Ribeiro LL', 'Kuwahara C', 'Rodrigues ALM', 'Zecchin VG', 'Costa-Carvalho BT', 'Carneiro-Sampaio M', 'Condino-Neto A', 'Fasth A', 'Gennery A', 'Pasquini R', 'Hamerschlak N', 'Bonfim C']</t>
  </si>
  <si>
    <t>Transplantation of Hematopoietic Stem Cells for Primary Immunodeficiencies in Brazil: Challenges in Treating Rare Diseases in Developing Countries</t>
  </si>
  <si>
    <t>24-Nov-2018</t>
  </si>
  <si>
    <t>38(8):917-926</t>
  </si>
  <si>
    <t>https://pubmed.ncbi.nlm.nih.gov/30470982</t>
  </si>
  <si>
    <t>https://link.springer.com/article/10.1007/s10875-018-0564-1</t>
  </si>
  <si>
    <t>['Gennery AR', 'Abraham RS', 'Torgerson TR', 'Etzioni A', 'Cant AJ', 'Meyts I', 'Chipeta J', 'Bousfiha AA', 'Dieye TD', 'Condino-Neto A', 'Espinosa F', 'Besrodnik L', 'Lau YL', 'Singh S', 'Chan GCF', 'Orange JS']</t>
  </si>
  <si>
    <t>The International Alliance of Primary Immune Deficiency Societies</t>
  </si>
  <si>
    <t>5-Jun-2018</t>
  </si>
  <si>
    <t>38(4):447-449</t>
  </si>
  <si>
    <t>https://pubmed.ncbi.nlm.nih.gov/29872941</t>
  </si>
  <si>
    <t>https://link.springer.com/article/10.1007/s10875-018-0517-8</t>
  </si>
  <si>
    <t>['Facco PU', 'Man MB', 'Martin C', 'Sementilli A', 'Rocha LF', 'Ciaccia MCC', 'Almeida JRP', 'Dinato S', 'Vendramini P', 'Dantas EO', 'Zurro N', 'Condino-Neto A', 'Rullo VEV']</t>
  </si>
  <si>
    <t>Correction to: Chronic Granulomatous Disease in a Brazilian Patient Mimetizing Sarcoidosis</t>
  </si>
  <si>
    <t>38(2):221</t>
  </si>
  <si>
    <t>https://pubmed.ncbi.nlm.nih.gov/29470803</t>
  </si>
  <si>
    <t>https://link.springer.com/article/10.1007/s10875-018-0483-1</t>
  </si>
  <si>
    <t>['Preite NW', 'Feriotti C', 'Souza de Lima D', 'da Silva BB', 'Condino-Neto A', 'Pontillo A', 'Calich VLG', 'Loures FV']</t>
  </si>
  <si>
    <t>The Syk-Coupled C-Type Lectin Receptors Dectin-2 and Dectin-3 Are Involved in Paracoccidioides brasiliensis Recognition by Human Plasmacytoid Dendritic Cells</t>
  </si>
  <si>
    <t>20-Mar-2018</t>
  </si>
  <si>
    <t>9:464</t>
  </si>
  <si>
    <t>https://pubmed.ncbi.nlm.nih.gov/29616019</t>
  </si>
  <si>
    <t>https://europepmc.org/abstract/MED/29616019</t>
  </si>
  <si>
    <t>['de Albuquerque JAT', 'Banerjee PP', 'Castoldi A', 'Ma R', 'Zurro NB', 'Ynoue LH', 'Arslanian C', 'Barbosa-Carvalho MUW', 'Correia-Deur JEM', 'Weiler FG', 'Dias-da-Silva MR', 'Lazaretti-Castro M', 'Pedroza LA', 'Câmara NOS', 'Mace E', 'Orange JS', 'Condino-Neto A']</t>
  </si>
  <si>
    <t>The Role of AIRE in the Immunity Against Candida Albicans in a Model of Human Macrophages</t>
  </si>
  <si>
    <t>21-Mar-2018</t>
  </si>
  <si>
    <t>9:567</t>
  </si>
  <si>
    <t>https://pubmed.ncbi.nlm.nih.gov/29666621</t>
  </si>
  <si>
    <t>https://europepmc.org/abstract/MED/29666621</t>
  </si>
  <si>
    <t>['França TT', 'Leite LFB', 'Maximo TA', 'Lambert CG', 'Zurro NB', 'Forte WCN', 'Condino-Neto A']</t>
  </si>
  <si>
    <t>A Novel de Novo Mutation in the CD40 Ligand Gene in a Patient With a Mild X-Linked Hyper-IgM Phenotype Initially Diagnosed as CVID: New Aspects of Old Diseases</t>
  </si>
  <si>
    <t>4-May-2018</t>
  </si>
  <si>
    <t>6:130</t>
  </si>
  <si>
    <t>https://pubmed.ncbi.nlm.nih.gov/29780795</t>
  </si>
  <si>
    <t>https://europepmc.org/abstract/MED/29780795</t>
  </si>
  <si>
    <t>['Condino-Neto A', 'Espinosa-Rosales FJ']</t>
  </si>
  <si>
    <t>Changing the Lives of People With Primary Immunodeficiencies (PI) With Early Testing and Diagnosis</t>
  </si>
  <si>
    <t>9:1439</t>
  </si>
  <si>
    <t>https://pubmed.ncbi.nlm.nih.gov/29997619</t>
  </si>
  <si>
    <t>https://europepmc.org/abstract/MED/29997619</t>
  </si>
  <si>
    <t>['Barreiros LA', 'Segundo GRS', 'Grumach AS', 'Roxo-Júnior P', 'Torgerson TR', 'Ochs HD', 'Condino-Neto A']</t>
  </si>
  <si>
    <t>A Novel Homozygous JAK3 Mutation Leading to T-B+NK- SCID in Two Brazilian Patients</t>
  </si>
  <si>
    <t>20-Aug-2018</t>
  </si>
  <si>
    <t>6:230</t>
  </si>
  <si>
    <t>https://pubmed.ncbi.nlm.nih.gov/30177960</t>
  </si>
  <si>
    <t>https://europepmc.org/abstract/MED/30177960</t>
  </si>
  <si>
    <t>['de Albuquerque JAT', 'de Oliveira Junior EB', 'Zurro NB', 'Vendramini P', 'Ishizuka EK', 'Borgli DSP', 'de Souza MS', 'Condino-Neto A']</t>
  </si>
  <si>
    <t>A C126R de novo Mutation in CYBB Leads to X-linked Chronic Granulomatous Disease With Recurrent Pneumonia and BCGitis</t>
  </si>
  <si>
    <t>6:248</t>
  </si>
  <si>
    <t>https://pubmed.ncbi.nlm.nih.gov/30255005</t>
  </si>
  <si>
    <t>https://europepmc.org/abstract/MED/30255005</t>
  </si>
  <si>
    <t>Corrigendum: A Novel Homozygous JAK3 Mutation Leading to T-B+NK- SCID in Two Brazilian Patients</t>
  </si>
  <si>
    <t>23-Nov-2018</t>
  </si>
  <si>
    <t>6:358</t>
  </si>
  <si>
    <t>https://pubmed.ncbi.nlm.nih.gov/30515370</t>
  </si>
  <si>
    <t>https://europepmc.org/abstract/MED/30515370</t>
  </si>
  <si>
    <t>['Schimke LF', 'Hibbard J', 'Martinez-Barricarte R', 'Khan TA', 'de Souza Cavalcante R', 'Borges de Oliveira Junior E', 'Takahashi França T', 'Iqbal A', 'Yamamoto G', 'Arslanian C', 'Feriotti C', 'Costa TA', 'Bustamante J', 'Boisson-Dupuis S', 'Casanova JL', 'Marzagao Barbuto JA', 'Zatz M', 'Poncio Mendes R', 'Garcia Calich VL', 'Ochs HD', 'Torgerson TR', 'Cabral-Marques O', 'Condino-Neto A']</t>
  </si>
  <si>
    <t>Paracoccidioidomycosis Associated With a Heterozygous STAT4 Mutation and Impaired IFN-γ Immunity</t>
  </si>
  <si>
    <t>19-Dec-2017</t>
  </si>
  <si>
    <t>216(12):1623-1634</t>
  </si>
  <si>
    <t>https://pubmed.ncbi.nlm.nih.gov/29029192</t>
  </si>
  <si>
    <t>https://academic.oup.com/jid/article-lookup/doi/10.1093/infdis/jix522</t>
  </si>
  <si>
    <t>['Nunes BG', 'Loures FV', 'Bueno HMS', 'Cangussu EB', 'Goulart E', 'Coatti GC', 'Caldini EG', 'Condino-Neto A', 'Zatz M']</t>
  </si>
  <si>
    <t>Immunoglobulin therapy ameliorates the phenotype and increases lifespan in the severely affected dystrophin-utrophin double knockout mice</t>
  </si>
  <si>
    <t>27-Oct-2017</t>
  </si>
  <si>
    <t>European journal of human genetics : EJHG</t>
  </si>
  <si>
    <t>25(12):1388-1396</t>
  </si>
  <si>
    <t>https://pubmed.ncbi.nlm.nih.gov/29255177</t>
  </si>
  <si>
    <t>https://europepmc.org/abstract/MED/29255177</t>
  </si>
  <si>
    <t>['Goudouris ES', 'Silva AMDR', 'Ouricuri AL', 'Grumach AS', 'Condino-Neto A', 'Costa-Carvalho BT', 'Prando CCM', 'Kokron CM', 'Vasconcelos DM', 'Tavares FS', 'Segundo GRS', 'Barreto ICDP', 'Dorna MB', 'Barros MAMT', 'Forte WCN']</t>
  </si>
  <si>
    <t>Comment to: II Brazilian Consensus on the use of human immunoglobulin in patients with primary immunodeficiencies. einstein (São Paulo). 2017;15(1):1-16</t>
  </si>
  <si>
    <t>Einstein (São Paulo, Brazil)</t>
  </si>
  <si>
    <t>15(4):522</t>
  </si>
  <si>
    <t>https://pubmed.ncbi.nlm.nih.gov/29364371</t>
  </si>
  <si>
    <t>https://europepmc.org/abstract/MED/29364371</t>
  </si>
  <si>
    <t>['Sercundes MK', 'Ortolan LS', 'Debone D', 'Soeiro-Pereira PV', 'Gomes E', 'Aitken EH', 'Condino-Neto A', 'Russo M', "D' Império Lima MR", 'Alvarez JM', 'Portugal S', 'Marinho CRF', 'Epiphanio S']</t>
  </si>
  <si>
    <t>Correction: Targeting Neutrophils to Prevent Malaria-Associated Acute Lung Injury/Acute Respiratory Distress Syndrome in Mice</t>
  </si>
  <si>
    <t>15-Nov-2017</t>
  </si>
  <si>
    <t>PLoS pathogens</t>
  </si>
  <si>
    <t>13(11):e1006730</t>
  </si>
  <si>
    <t>https://pubmed.ncbi.nlm.nih.gov/29141021</t>
  </si>
  <si>
    <t>https://europepmc.org/abstract/MED/29141021</t>
  </si>
  <si>
    <t>['Perazzio SF', 'Soeiro-Pereira PV', 'Dos Santos VC', 'de Brito MV', 'Salu B', 'Oliva MLV', 'Stevens AM', 'de Souza AWS', 'Ochs HD', 'Torgerson TR', 'Condino-Neto A', 'Andrade LEC']</t>
  </si>
  <si>
    <t>Soluble CD40L is associated with increased oxidative burst and neutrophil extracellular trap release in Behçet's disease</t>
  </si>
  <si>
    <t>19-Oct-2017</t>
  </si>
  <si>
    <t>Arthritis research &amp; therapy</t>
  </si>
  <si>
    <t>19(1):235</t>
  </si>
  <si>
    <t>https://pubmed.ncbi.nlm.nih.gov/29052524</t>
  </si>
  <si>
    <t>https://arthritis-research.biomedcentral.com/articles/10.1186/s13075-017-1443-5</t>
  </si>
  <si>
    <t>['Miot C', 'Imai K', 'Imai C', 'Mancini AJ', 'Kucuk ZY', 'Kawai T', 'Nishikomori R', 'Ito E', 'Pellier I', 'Dupuis Girod S', 'Rosain J', 'Sasaki S', 'Chandrakasan S', 'Pachlopnik Schmid J', 'Okano T', 'Colin E', 'Olaya-Vargas A', 'Yamazaki-Nakashimada M', 'Qasim W', 'Espinosa Padilla S', 'Jones A', 'Krol A', 'Cole N', 'Jolles S', 'Bleesing J', 'Vraetz T', 'Gennery AR', 'Abinun M', 'Güngör T', 'Costa-Carvalho B', 'Condino-Neto A', 'Veys P', 'Holland SM', 'Uzel G', 'Moshous D', 'Neven B', 'Blanche S', 'Ehl S', 'Döffinger R', 'Patel SY', 'Puel A', 'Bustamante J', 'Gelfand EW', 'Casanova JL', 'Orange JS', 'Picard C']</t>
  </si>
  <si>
    <t>Hematopoietic stem cell transplantation in 29 patients hemizygous for hypomorphic IKBKG/NEMO mutations</t>
  </si>
  <si>
    <t>21-Sep-2017</t>
  </si>
  <si>
    <t>5-Jul-2017</t>
  </si>
  <si>
    <t>130(12):1456-1467</t>
  </si>
  <si>
    <t>https://pubmed.ncbi.nlm.nih.gov/28679735</t>
  </si>
  <si>
    <t>https://linkinghub.elsevier.com/retrieve/pii/S0006-4971(20)32852-4</t>
  </si>
  <si>
    <t>['de la Morena MT', 'Leonard D', 'Torgerson TR', 'Cabral-Marques O', 'Slatter M', 'Aghamohammadi A', 'Chandra S', 'Murguia-Favela L', 'Bonilla FA', 'Kanariou M', 'Damrongwatanasuk R', 'Kuo CY', 'Dvorak CC', 'Meyts I', 'Chen K', 'Kobrynski L', 'Kapoor N', 'Richter D', 'DiGiovanni D', 'Dhalla F', 'Farmaki E', 'Speckmann C', 'Español T', 'Shcherbina A', 'Hanson IC', 'Litzman J', 'Routes JM', 'Wong M', 'Fuleihan R', 'Seneviratne SL', 'Small TN', 'Janda A', 'Bezrodnik L', 'Seger R', 'Raccio AG', 'Edgar JD', 'Chou J', 'Abbott JK', 'van Montfrans J', 'González-Granado LI', 'Bunin N', 'Kutukculer N', 'Gray P', 'Seminario G', 'Pasic S', 'Aquino V', 'Wysocki C', 'Abolhassani H', 'Dorsey M', 'Cunningham-Rundles C', 'Knutsen AP', 'Sleasman J', 'Costa Carvalho BT', 'Condino-Neto A', 'Grunebaum E', 'Chapel H', 'Ochs HD', 'Filipovich A', 'Cowan M', 'Gennery A', 'Cant A', 'Notarangelo LD', 'Roifman CM']</t>
  </si>
  <si>
    <t>Long-term outcomes of 176 patients with X-linked hyper-IgM syndrome treated with or without hematopoietic cell transplantation</t>
  </si>
  <si>
    <t>Apr-2017</t>
  </si>
  <si>
    <t>30-Sep-2016</t>
  </si>
  <si>
    <t>139(4):1282-1292</t>
  </si>
  <si>
    <t>https://pubmed.ncbi.nlm.nih.gov/27697500</t>
  </si>
  <si>
    <t>https://www.clinicalkey.com/content/playBy/pii?v=S0091-6749(16)30964-2</t>
  </si>
  <si>
    <t>['Cabral-Marques O', 'Ramos RN', 'Schimke LF', 'Khan TA', 'Amaral EP', 'Barbosa Bomfim CC', 'Junior OR', 'França TT', 'Arslanian C', 'Carola Correia Lima JD', 'Weber CW', 'Ferreira JF', 'Tavares FS', 'Sun J', "D'Imperio Lima MR", 'Seelaender M', 'Garcia Calich VL', 'Marzagão Barbuto JA', 'Costa-Carvalho BT', 'Riemekasten G', 'Seminario G', 'Bezrodnik L', 'Notarangelo L', 'Torgerson TR', 'Ochs HD', 'Condino-Neto A']</t>
  </si>
  <si>
    <t>Human CD40 ligand deficiency dysregulates the macrophage transcriptome causing functional defects that are improved by exogenous IFN-γ</t>
  </si>
  <si>
    <t>20-Aug-2016</t>
  </si>
  <si>
    <t>139(3):900-912.e7</t>
  </si>
  <si>
    <t>https://pubmed.ncbi.nlm.nih.gov/27554817</t>
  </si>
  <si>
    <t>https://www.clinicalkey.com/content/playBy/pii?v=S0091-6749(16)30805-3</t>
  </si>
  <si>
    <t>['Kanegae MPP', 'Barreiros LA', 'Sousa JL', 'Brito MAS', 'Oliveira EB Junior', 'Soares LP', 'Mazzucchelli JTL', 'Fernandes DQ', 'Hadachi SM', 'Holanda SM', 'Guimarães FATM', 'Boacnin MAPVV', 'Pereira MAL', 'Bueno JMC', 'Grumach AS', 'Gesu RSWD', 'Santos AMND', 'Bellesi N', 'Costa-Carvalho BT', 'Condino-Neto A']</t>
  </si>
  <si>
    <t>NEWBORN SCREENING FOR SEVERE COMBINED IMMUNODEFICIENCIES USING TRECS AND KRECS: SECOND PILOT STUDY IN BRAZIL</t>
  </si>
  <si>
    <t>35(1):25-32</t>
  </si>
  <si>
    <t>Journal Article | Validation Study</t>
  </si>
  <si>
    <t>https://pubmed.ncbi.nlm.nih.gov/28977313</t>
  </si>
  <si>
    <t>https://europepmc.org/abstract/MED/28977313</t>
  </si>
  <si>
    <t>['Ferreira-Duarte AP', 'Pinheiro-Torres AS', 'Anhê GF', 'Condino-Neto A', 'Antunes E', 'DeSouza IA']</t>
  </si>
  <si>
    <t>MHC Class II Activation and Interferon-γ Mediate the Inhibition of Neutrophils and Eosinophils by Staphylococcal Enterotoxin Type A (SEA)</t>
  </si>
  <si>
    <t>13-Dec-2017</t>
  </si>
  <si>
    <t>7:518</t>
  </si>
  <si>
    <t>https://pubmed.ncbi.nlm.nih.gov/29322036</t>
  </si>
  <si>
    <t>https://europepmc.org/abstract/MED/29322036</t>
  </si>
  <si>
    <t>['Baldissera L Jr', 'Squebola-Cola DM', 'Calixto MC', 'Lima-Barbosa AP', 'Rennó AL', 'Anhê GF', 'Condino-Neto A', 'De Nucci G', 'Antunes E']</t>
  </si>
  <si>
    <t>The soluble guanylyl cyclase activator BAY 60-2770 inhibits murine allergic airways inflammation and human eosinophil chemotaxis</t>
  </si>
  <si>
    <t>3-Nov-2016</t>
  </si>
  <si>
    <t>Pulmonary pharmacology &amp; therapeutics</t>
  </si>
  <si>
    <t>41:86-95</t>
  </si>
  <si>
    <t>https://pubmed.ncbi.nlm.nih.gov/27816773</t>
  </si>
  <si>
    <t>https://www.clinicalkey.com/content/playBy/pii?v=S1094-5539(16)30145-6</t>
  </si>
  <si>
    <t>['Sercundes MK', 'Ortolan LS', 'Debone D', 'Soeiro-Pereira PV', 'Gomes E', 'Aitken EH', 'Condino-Neto A', 'Russo M', "D' Império Lima MR", 'Alvarez JM', 'Portugal S', 'Marinho CR', 'Epiphanio S']</t>
  </si>
  <si>
    <t>Targeting Neutrophils to Prevent Malaria-Associated Acute Lung Injury/Acute Respiratory Distress Syndrome in Mice</t>
  </si>
  <si>
    <t>7-Dec-2016</t>
  </si>
  <si>
    <t>12(12):e1006054</t>
  </si>
  <si>
    <t>https://pubmed.ncbi.nlm.nih.gov/27926944</t>
  </si>
  <si>
    <t>https://europepmc.org/abstract/MED/27926944</t>
  </si>
  <si>
    <t>['Araújo EF', 'Medeiros DH', 'Galdino NA', 'Condino-Neto A', 'Calich VL', 'Loures FV']</t>
  </si>
  <si>
    <t>Tolerogenic Plasmacytoid Dendritic Cells Control Paracoccidioides brasiliensis Infection by Inducting Regulatory T Cells in an IDO-Dependent Manner</t>
  </si>
  <si>
    <t>19-Dec-2016</t>
  </si>
  <si>
    <t>12(12):e1006115</t>
  </si>
  <si>
    <t>https://pubmed.ncbi.nlm.nih.gov/27992577</t>
  </si>
  <si>
    <t>https://europepmc.org/abstract/MED/27992577</t>
  </si>
  <si>
    <t>['Walter JE', 'Rosen LB', 'Csomos K', 'Rosenberg JM', 'Mathew D', 'Keszei M', 'Ujhazi B', 'Chen K', 'Lee YN', 'Tirosh I', 'Dobbs K', 'Al-Herz W', 'Cowan MJ', 'Puck J', 'Bleesing JJ', 'Grimley MS', 'Malech H', 'De Ravin SS', 'Gennery AR', 'Abraham RS', 'Joshi AY', 'Boyce TG', 'Butte MJ', 'Nadeau KC', 'Balboni I', 'Sullivan KE', 'Akhter J', 'Adeli M', 'El-Feky RA', 'El-Ghoneimy DH', 'Dbaibo G', 'Wakim R', 'Azzari C', 'Palma P', 'Cancrini C', 'Capuder K', 'Condino-Neto A', 'Costa-Carvalho BT', 'Oliveira JB', 'Roifman C', 'Buchbinder D', 'Kumanovics A', 'Franco JL', 'Niehues T', 'Schuetz C', 'Kuijpers T', 'Yee C', 'Chou J', 'Masaad MJ', 'Geha R', 'Uzel G', 'Gelman R', 'Holland SM', 'Recher M', 'Utz PJ', 'Browne SK', 'Notarangelo LD']</t>
  </si>
  <si>
    <t>Broad-spectrum antibodies against self-antigens and cytokines in RAG deficiency</t>
  </si>
  <si>
    <t>1-Nov-2016</t>
  </si>
  <si>
    <t>The Journal of clinical investigation</t>
  </si>
  <si>
    <t>126(11):4389</t>
  </si>
  <si>
    <t>https://pubmed.ncbi.nlm.nih.gov/27801680</t>
  </si>
  <si>
    <t>https://europepmc.org/abstract/MED/27801680</t>
  </si>
  <si>
    <t>['Khan TA', 'Schimke LF', 'Amaral EP', 'Ishfaq M', 'Barbosa Bonfim CC', 'Rahman H', 'Iqbal A', "D'Império Lima MR", 'Costa Carvalho BT', 'Cabral-Marques O', 'Condino-Neto A']</t>
  </si>
  <si>
    <t>Interferon-gamma reduces the proliferation of M. tuberculosis within macrophages from a patient with a novel hypomorphic NEMO mutation</t>
  </si>
  <si>
    <t>8-Jul-2016</t>
  </si>
  <si>
    <t>63(10):1863-6</t>
  </si>
  <si>
    <t>https://pubmed.ncbi.nlm.nih.gov/27391872</t>
  </si>
  <si>
    <t>https://onlinelibrary.wiley.com/doi/10.1002/pbc.26098</t>
  </si>
  <si>
    <t>['Oliveira-Cortez A', 'Melo AC', 'Chaves VE', 'Condino-Neto A', 'Camargos P']</t>
  </si>
  <si>
    <t>Do HLA class II genes protect against pulmonary tuberculosis? A systematic review and meta-analysis</t>
  </si>
  <si>
    <t>13-Jul-2016</t>
  </si>
  <si>
    <t>European journal of clinical microbiology &amp; infectious diseases : official publication of the European Society of Clinical Microbiology</t>
  </si>
  <si>
    <t>35(10):1567-80</t>
  </si>
  <si>
    <t>Journal Article | Meta-Analysis | Review | Systematic Review</t>
  </si>
  <si>
    <t>https://pubmed.ncbi.nlm.nih.gov/27412154</t>
  </si>
  <si>
    <t>https://link.springer.com/article/10.1007/s10096-016-2713-x</t>
  </si>
  <si>
    <t>['Kanegae MP', 'Barreiros LA', 'Mazzucchelli JT', 'Hadachi SM', 'de Figueiredo Ferreira Guilhoto LM', 'Acquesta AL', 'Genov IR', 'Holanda SM', 'Di Gesu RS', 'Goulart AL', 'Dos Santos AM', 'Bellesi N', 'Costa-Carvalho BT', 'Condino-Neto A']</t>
  </si>
  <si>
    <t>Neonatal screening for severe combined immunodeficiency in Brazil</t>
  </si>
  <si>
    <t>18-May-2016</t>
  </si>
  <si>
    <t>92(4):374-80</t>
  </si>
  <si>
    <t>https://pubmed.ncbi.nlm.nih.gov/27207231</t>
  </si>
  <si>
    <t>https://linkinghub.elsevier.com/retrieve/pii/S0021-7557(16)30033-X</t>
  </si>
  <si>
    <t>['Conti F', 'Lugo-Reyes SO', 'Blancas Galicia L', 'He J', 'Aksu G', 'Borges de Oliveira E Jr', 'Deswarte C', 'Hubeau M', 'Karaca N', 'de Suremain M', 'Guérin A', 'Baba LA', 'Prando C', 'Guerrero GG', 'Emiroglu M', 'Öz FN', 'Yamazaki Nakashimada MA', 'Gonzalez Serrano E', 'Espinosa S', 'Barlan I', 'Pérez N', 'Regairaz L', 'Guidos Morales HE', 'Bezrodnik L', 'Di Giovanni D', 'Dbaibo G', 'Ailal F', 'Galicchio M', 'Oleastro M', 'Chemli J', 'Danielian S', 'Perez L', 'Ortega MC', 'Soto Lavin S', 'Hertecant J', 'Anal O', 'Kechout N', 'Al-Idrissi E', 'ElGhazali G', 'Bondarenko A', 'Chernyshova L', 'Ciznar P', 'Herbigneaux RM', 'Diabate A', 'Ndaga S', 'Konte B', 'Czarna A', 'Migaud M', 'Pedraza-Sánchez S', 'Zaidi MB', 'Vogt G', 'Blanche S', 'Benmustapha I', 'Mansouri D', 'Abel L', 'Boisson-Dupuis S', 'Mahlaoui N', 'Bousfiha AA', 'Picard C', 'Barbouche R', 'Al-Muhsen S', 'Espinosa-Rosales FJ', 'Kütükçüler N', 'Condino-Neto A', 'Casanova JL', 'Bustamante J']</t>
  </si>
  <si>
    <t>Mycobacterial disease in patients with chronic granulomatous disease: A retrospective analysis of 71 cases</t>
  </si>
  <si>
    <t>28-Feb-2016</t>
  </si>
  <si>
    <t>138(1):241-248.e3</t>
  </si>
  <si>
    <t>https://pubmed.ncbi.nlm.nih.gov/26936803</t>
  </si>
  <si>
    <t>https://www.clinicalkey.com/content/playBy/pii?v=S0091-6749(16)00124-X</t>
  </si>
  <si>
    <t>['Espinosa-Rosales FJ', 'Condino-Neto A', 'Franco JL', 'Sorensen RU']</t>
  </si>
  <si>
    <t>Into Action: Improving Access to Optimum Care for all Primary Immunodeficiency Patients</t>
  </si>
  <si>
    <t>6-Apr-2016</t>
  </si>
  <si>
    <t>36(5):415-7</t>
  </si>
  <si>
    <t>https://pubmed.ncbi.nlm.nih.gov/27048657</t>
  </si>
  <si>
    <t>https://link.springer.com/article/10.1007/s10875-016-0277-2</t>
  </si>
  <si>
    <t>['Khan TA', 'Cabral-Marques O', 'Schimke LF', 'de Oliveira EB Jr', 'Amaral EP', "D'Império Lima MR", 'Scancetti Tavares F', 'Costa Carvalho BT', 'Condino-Neto A']</t>
  </si>
  <si>
    <t>Tuberculosis in an autosomal recessive case of chronic granulomatous disease due to mutation of the NCF1 gene</t>
  </si>
  <si>
    <t>Jun-2016</t>
  </si>
  <si>
    <t>26-Sep-2015</t>
  </si>
  <si>
    <t>44(3):276-9</t>
  </si>
  <si>
    <t>https://pubmed.ncbi.nlm.nih.gov/26409780</t>
  </si>
  <si>
    <t>http://www.elsevier.es/en/linksolver/ft/pii/S0301-0546(15)00089-0</t>
  </si>
  <si>
    <t>['Harbort CJ', 'Soeiro-Pereira PV', 'von Bernuth H', 'Kaindl AM', 'Costa-Carvalho BT', 'Condino-Neto A', 'Reichenbach J', 'Roesler J', 'Zychlinsky A', 'Amulic B']</t>
  </si>
  <si>
    <t>Neutrophil oxidative burst activates ATM to regulate cytokine production and apoptosis</t>
  </si>
  <si>
    <t>24-Dec-2015</t>
  </si>
  <si>
    <t>21-Oct-2015</t>
  </si>
  <si>
    <t>126(26):2842-51</t>
  </si>
  <si>
    <t>https://pubmed.ncbi.nlm.nih.gov/26491069</t>
  </si>
  <si>
    <t>https://linkinghub.elsevier.com/retrieve/pii/S0006-4971(20)34816-3</t>
  </si>
  <si>
    <t>['Perazzio SF', 'Soeiro-Pereira PV', 'de Souza AW', 'Condino-Neto A', 'Andrade LE']</t>
  </si>
  <si>
    <t>Behçet's disease heterogeneity: cytokine production and oxidative burst of phagocytes are altered in patients with severe manifestations</t>
  </si>
  <si>
    <t>22-Sep-2015</t>
  </si>
  <si>
    <t>Clinical and experimental rheumatology</t>
  </si>
  <si>
    <t>33(6 Suppl 94):S85-95</t>
  </si>
  <si>
    <t>https://pubmed.ncbi.nlm.nih.gov/26394190</t>
  </si>
  <si>
    <t>http://www.clinexprheumatol.org/pubmed/find-pii.asp?pii=26394190</t>
  </si>
  <si>
    <t>2-Nov-2015</t>
  </si>
  <si>
    <t>12-Oct-2015</t>
  </si>
  <si>
    <t>125(11):4135-48</t>
  </si>
  <si>
    <t>https://pubmed.ncbi.nlm.nih.gov/26457731</t>
  </si>
  <si>
    <t>https://europepmc.org/abstract/MED/26457731</t>
  </si>
  <si>
    <t>['Condino-Neto A', 'Sorensen RU', 'Gómez Raccio AC', 'King A', 'Espinosa-Rosales FJ', 'Franco JL']</t>
  </si>
  <si>
    <t>Current state and future perspectives of the Latin American Society for Immunodeficiencies (LASID)</t>
  </si>
  <si>
    <t>5-Oct-2014</t>
  </si>
  <si>
    <t>43(5):493-7</t>
  </si>
  <si>
    <t>https://pubmed.ncbi.nlm.nih.gov/25294607</t>
  </si>
  <si>
    <t>http://www.elsevier.es/en/linksolver/ft/pii/S0301-0546(14)00130-X</t>
  </si>
  <si>
    <t>['Falcai A', 'Soeiro-Pereira PV', 'Kubo CA', 'Aranda CS', 'Solé D', 'Condino-Neto A']</t>
  </si>
  <si>
    <t>Peripheral blood mononuclear cells from severe asthmatic children release lower amounts of IL-12 and IL-4 after LPS stimulation</t>
  </si>
  <si>
    <t>16-May-2015</t>
  </si>
  <si>
    <t>43(5):482-6</t>
  </si>
  <si>
    <t>https://pubmed.ncbi.nlm.nih.gov/25985710</t>
  </si>
  <si>
    <t>http://www.elsevier.es/en/linksolver/ft/pii/S0301-0546(15)00047-6</t>
  </si>
  <si>
    <t>['Frazão JB', 'Thain A', 'Zhu Z', 'Luengo M', 'Condino-Neto A', 'Newburger PE']</t>
  </si>
  <si>
    <t>Regulation of CYBB Gene Expression in Human Phagocytes by a Distant Upstream NF-κB Binding Site</t>
  </si>
  <si>
    <t>116(9):2008-17</t>
  </si>
  <si>
    <t>https://pubmed.ncbi.nlm.nih.gov/25752509</t>
  </si>
  <si>
    <t>https://europepmc.org/abstract/MED/25752509</t>
  </si>
  <si>
    <t>['Dantas EO', 'Aranda CS', 'Rêgo Silva AM', 'Tavares FS', 'Severo Ferreira JF', 'de Quadros Coelho MA', 'de Siqueira Kovalhuk LC', 'Roxo Júnior P', 'Toledo EC', 'Porto Neto AC', 'de Sousa Vieira HM', 'Takano OA', 'Nobre FA', 'Sano F', 'Nudelman V', 'de Farias Sales VS', 'Silva Segundo GR', 'Villar Guedes HT', 'Félix E', 'Marques SM', 'Mazzucchelli JT', 'Wandalsen NF', 'Pinto JA', 'Paes Barreto IC', 'Silva MR', 'Rullo VE', 'Franco JM', 'Damasceno E', 'Fahl K', 'de Moraes-Pinto MI', 'Del Nero DL', 'Moraes LS', 'Condino-Neto A', 'Vilela MM', 'Góes H', 'Schisler KL', 'Miranda E', 'Goudouris ES', 'Costa Carvalho BT']</t>
  </si>
  <si>
    <t>Doctors' awareness concerning primary immunodeficiencies in Brazil</t>
  </si>
  <si>
    <t>18-Mar-2015</t>
  </si>
  <si>
    <t>43(3):272-8</t>
  </si>
  <si>
    <t>https://pubmed.ncbi.nlm.nih.gov/25796303</t>
  </si>
  <si>
    <t>http://www.elsevier.es/en/linksolver/ft/pii/S0301-0546(15)00029-4</t>
  </si>
  <si>
    <t>['Conti F', 'Aragão Filho WC', 'Prando C', 'Deswarte C', 'Hubeau M', 'Newburger PE', 'Casanova JL', 'Bustamante J', 'Condino-Neto A']</t>
  </si>
  <si>
    <t>Phagocyte nicotinamide adenine dinucleotide phosphate oxidase activity in patients with inherited IFN-γR1 or IFN-γR2 deficiency</t>
  </si>
  <si>
    <t>24-Dec-2014</t>
  </si>
  <si>
    <t>135(5):1393-5.e1</t>
  </si>
  <si>
    <t>Letter | Research Support, N.I.H., Extramural | Research Support, Non-U.S. Gov't</t>
  </si>
  <si>
    <t>https://pubmed.ncbi.nlm.nih.gov/25542884</t>
  </si>
  <si>
    <t>https://www.clinicalkey.com/content/playBy/pii?v=S0091-6749(14)01598-X</t>
  </si>
  <si>
    <t>['Soeiro-Pereira PV', 'Falcai A', 'Kubo CA', 'Antunes E', 'Condino-Neto A']</t>
  </si>
  <si>
    <t>BAY 41-2272 activates host defence against local and disseminated Candida albicans infections</t>
  </si>
  <si>
    <t>23-Jan-2015</t>
  </si>
  <si>
    <t>Memorias do Instituto Oswaldo Cruz</t>
  </si>
  <si>
    <t>110(1):75-85</t>
  </si>
  <si>
    <t>https://pubmed.ncbi.nlm.nih.gov/25742266</t>
  </si>
  <si>
    <t>https://europepmc.org/abstract/MED/25742266</t>
  </si>
  <si>
    <t>['Macchiaverni P', 'Ynoue LH', 'Arslanian C', 'Verhasselt V', 'Condino-Neto A']</t>
  </si>
  <si>
    <t>Early Exposure to Respiratory Allergens by Placental Transfer and Breastfeeding</t>
  </si>
  <si>
    <t>23-Sep-2015</t>
  </si>
  <si>
    <t>10(9):e0139064</t>
  </si>
  <si>
    <t>https://pubmed.ncbi.nlm.nih.gov/26398234</t>
  </si>
  <si>
    <t>https://europepmc.org/abstract/MED/26398234</t>
  </si>
  <si>
    <t>['Squebola-Cola DM', 'De Mello GC', 'Anhê GF', 'Condino-Neto A', 'DeSouza IA', 'Antunes E']</t>
  </si>
  <si>
    <t>Staphylococcus aureus enterotoxins A and B inhibit human and mice eosinophil chemotaxis and adhesion in vitro</t>
  </si>
  <si>
    <t>27-Oct-2014</t>
  </si>
  <si>
    <t>23(2):664-71</t>
  </si>
  <si>
    <t>https://pubmed.ncbi.nlm.nih.gov/25445958</t>
  </si>
  <si>
    <t>https://linkinghub.elsevier.com/retrieve/pii/S1567-5769(14)00402-0</t>
  </si>
  <si>
    <t>The relevance of collaborative work: the Latin American Society for Immunodeficiencies (LASID) registry model</t>
  </si>
  <si>
    <t>178 Suppl 1(Suppl 1):16-7</t>
  </si>
  <si>
    <t>https://pubmed.ncbi.nlm.nih.gov/25546746</t>
  </si>
  <si>
    <t>https://pmc.ncbi.nlm.nih.gov/articles/pmid/25546746/</t>
  </si>
  <si>
    <t>['Willmann KL', 'Klaver S', 'Doğu F', 'Santos-Valente E', 'Garncarz W', 'Bilic I', 'Mace E', 'Salzer E', 'Conde CD', 'Sic H', 'Májek P', 'Banerjee PP', 'Vladimer GI', 'Haskoloğlu S', 'Bolkent MG', 'Küpesiz A', 'Condino-Neto A', 'Colinge J', 'Superti-Furga G', 'Pickl WF', 'van Zelm MC', 'Eibel H', 'Orange JS', 'Ikincioğulları A', 'Boztuğ K']</t>
  </si>
  <si>
    <t>Biallelic loss-of-function mutation in NIK causes a primary immunodeficiency with multifaceted aberrant lymphoid immunity</t>
  </si>
  <si>
    <t>19-Nov-2014</t>
  </si>
  <si>
    <t>Nature communications</t>
  </si>
  <si>
    <t>5:5360</t>
  </si>
  <si>
    <t>https://pubmed.ncbi.nlm.nih.gov/25406581</t>
  </si>
  <si>
    <t>https://europepmc.org/abstract/MED/25406581</t>
  </si>
  <si>
    <t>['Routes J', 'Abinun M', 'Al-Herz W', 'Bustamante J', 'Condino-Neto A', 'De La Morena MT', 'Etzioni A', 'Gambineri E', 'Haddad E', 'Kobrynski L', 'Le Deist F', 'Nonoyama S', 'Oliveira JB', 'Perez E', 'Picard C', 'Rezaei N', 'Sleasman J', 'Sullivan KE', 'Torgerson T']</t>
  </si>
  <si>
    <t>ICON: the early diagnosis of congenital immunodeficiencies</t>
  </si>
  <si>
    <t>12-Mar-2014</t>
  </si>
  <si>
    <t>34(4):398-424</t>
  </si>
  <si>
    <t>https://pubmed.ncbi.nlm.nih.gov/24619621</t>
  </si>
  <si>
    <t>https://link.springer.com/article/10.1007/s10875-014-0003-x</t>
  </si>
  <si>
    <t>['Macchiaverni P', 'Rekima A', 'Turfkruyer M', 'Mascarell L', 'Airouche S', 'Moingeon P', 'Adel-Patient K', 'Condino-Neto A', 'Annesi-Maesano I', 'Prescott SL', 'Tulic MK', 'Verhasselt V']</t>
  </si>
  <si>
    <t>Respiratory allergen from house dust mite is present in human milk and primes for allergic sensitization in a mouse model of asthma</t>
  </si>
  <si>
    <t>14-Dec-2013</t>
  </si>
  <si>
    <t>69(3):395-8</t>
  </si>
  <si>
    <t>https://pubmed.ncbi.nlm.nih.gov/24329931</t>
  </si>
  <si>
    <t>https://onlinelibrary.wiley.com/doi/10.1111/all.12332</t>
  </si>
  <si>
    <t>['Cabral-Marques O', 'Klaver S', 'Schimke LF', 'Ascendino ÉH', 'Khan TA', 'Pereira PV', 'Falcai A', 'Vargas-Hernández A', 'Santos-Argumedo L', 'Bezrodnik L', 'Moreira I', 'Seminario G', 'Di Giovanni D', 'Raccio AG', 'Porras O', 'Weber CW', 'Ferreira JF', 'Tavares FS', 'de Carvalho E', 'Valente CF', 'Kuntze G', 'Galicchio M', 'King A', 'Rosário-Filho NA', 'Grota MB', 'dos Santos Vilela MM', 'Di Gesu RS', 'Lima S', 'de Souza Moura L', 'Talesnik E', 'Mansour E', 'Roxo-Junior P', 'Aldave JC', 'Goudouris E', 'Pinto-Mariz F', 'Berrón-Ruiz L', 'Staines-Boone T', 'Calderón WO', 'del Carmen Zarate-Hernández M', 'Grumach AS', 'Sorensen R', 'Durandy A', 'Torgerson TR', 'Carvalho BT', 'Espinosa-Rosales F', 'Ochs HD', 'Condino-Neto A']</t>
  </si>
  <si>
    <t>First report of the Hyper-IgM syndrome Registry of the Latin American Society for Immunodeficiencies: novel mutations, unique infections, and outcomes</t>
  </si>
  <si>
    <t>34(2):146-56</t>
  </si>
  <si>
    <t>https://pubmed.ncbi.nlm.nih.gov/24402618</t>
  </si>
  <si>
    <t>https://link.springer.com/article/10.1007/s10875-013-9980-4</t>
  </si>
  <si>
    <t>['Costa-Carvalho BT', 'Grumach AS', 'Franco JL', 'Espinosa-Rosales FJ', 'Leiva LE', 'King A', 'Porras O', 'Bezrodnik L', 'Oleastro M', 'Sorensen RU', 'Condino-Neto A']</t>
  </si>
  <si>
    <t>Attending to warning signs of primary immunodeficiency diseases across the range of clinical practice</t>
  </si>
  <si>
    <t>Jan-2014</t>
  </si>
  <si>
    <t>16-Nov-2013</t>
  </si>
  <si>
    <t>34(1):10-22</t>
  </si>
  <si>
    <t>https://pubmed.ncbi.nlm.nih.gov/24241582</t>
  </si>
  <si>
    <t>https://europepmc.org/abstract/MED/24241582</t>
  </si>
  <si>
    <t>['Frazão JB', 'Errante PR', 'Condino-Neto A']</t>
  </si>
  <si>
    <t>Toll-like receptors' pathway disturbances are associated with increased susceptibility to infections in humans</t>
  </si>
  <si>
    <t>22-Sep-2013</t>
  </si>
  <si>
    <t>Archivum immunologiae et therapiae experimentalis</t>
  </si>
  <si>
    <t>61(6):427-43</t>
  </si>
  <si>
    <t>https://pubmed.ncbi.nlm.nih.gov/24057516</t>
  </si>
  <si>
    <t>https://sciendo.com/article/10.1007/s00005-013-0243-0</t>
  </si>
  <si>
    <t>['Dantas Ede O', 'Aranda CS', 'Nobre FA', 'Fahl K', 'Mazzucchelli JT', 'Felix E', 'Friedlander-Del Nero DL', 'Nudelman V', 'Sano F', 'Condino-Neto A', 'Damasceno E', 'Costa-Carvalho BT']</t>
  </si>
  <si>
    <t>Medical awareness concerning primary immunodeficiency diseases in the city of São Paulo, Brazil</t>
  </si>
  <si>
    <t>11(4):479-85</t>
  </si>
  <si>
    <t>https://pubmed.ncbi.nlm.nih.gov/24488388</t>
  </si>
  <si>
    <t>https://europepmc.org/abstract/MED/24488388</t>
  </si>
  <si>
    <t>['Zhao H', 'Zhang X', 'Frazão JB', 'Condino-Neto A', 'Newburger PE']</t>
  </si>
  <si>
    <t>HOX antisense lincRNA HOXA-AS2 is an apoptosis repressor in all trans retinoic acid treated NB4 promyelocytic leukemia cells</t>
  </si>
  <si>
    <t>114(10):2375-83</t>
  </si>
  <si>
    <t>https://pubmed.ncbi.nlm.nih.gov/23649634</t>
  </si>
  <si>
    <t>https://europepmc.org/abstract/MED/23649634</t>
  </si>
  <si>
    <t>['Rosario-Filho NA', 'Jacob CM', 'Sole D', 'Condino-Neto A', 'Arruda LK', 'Costa-Carvalho B', 'Cocco RR', 'Camelo-Nunes I', 'Chong-Neto HJ', 'Wandalsen GF', 'Castro AP', 'Yang AC', 'Pastorino AC', 'Sarinho ES']</t>
  </si>
  <si>
    <t>Pediatric allergy and immunology in Brazil</t>
  </si>
  <si>
    <t>11-Apr-2013</t>
  </si>
  <si>
    <t>24(4):402-9</t>
  </si>
  <si>
    <t>https://pubmed.ncbi.nlm.nih.gov/23578336</t>
  </si>
  <si>
    <t>https://onlinelibrary.wiley.com/doi/10.1111/pai.12069</t>
  </si>
  <si>
    <t>['Squebola-Cola DM', 'Mello GC', 'Pissinatti L', 'Schenka AA', 'Anhê GF', 'DeSouza IA', 'Condino-Neto A', 'Antunes E']</t>
  </si>
  <si>
    <t>Airway exposure to staphylococcal enterotoxin A potentiates allergen-induced bone marrow eosinophilia and trafficking to peripheral blood and airways</t>
  </si>
  <si>
    <t>8-Mar-2013</t>
  </si>
  <si>
    <t>American journal of physiology. Lung cellular and molecular physiology</t>
  </si>
  <si>
    <t>304(10):L639-45</t>
  </si>
  <si>
    <t>https://pubmed.ncbi.nlm.nih.gov/23475769</t>
  </si>
  <si>
    <t>https://journals.physiology.org/doi/10.1152/ajplung.00025.2013?url_ver=Z39.88-2003&amp;rfr_id=ori:rid:crossref.org&amp;rfr_dat=cr_pub 0pubmed</t>
  </si>
  <si>
    <t>['Melo KM', 'Dantas E', 'De Moraes-Pinto MI', 'Condino-Neto A', 'Gonzalez IG', 'Mallozi MC', 'Franco JM', 'Costa-Carvalho BT']</t>
  </si>
  <si>
    <t>Primary Immunodeficiency May Be Misdiagnosed as Cow's Milk Allergy: Seven Cases Referred to a Tertiary Pediatric Hospital</t>
  </si>
  <si>
    <t>30-Sep-2013</t>
  </si>
  <si>
    <t>ISRN pediatrics</t>
  </si>
  <si>
    <t>2013:470286</t>
  </si>
  <si>
    <t>https://pubmed.ncbi.nlm.nih.gov/24198970</t>
  </si>
  <si>
    <t>https://europepmc.org/abstract/MED/24198970</t>
  </si>
  <si>
    <t>['de Almeida AC', 'Barbosa SM', 'de Lourdes Rios Barjas-Castro M', 'Olalla-Saad ST', 'Condino-Neto A']</t>
  </si>
  <si>
    <t>IFN-β, IFN-γ, and TNF-α decrease erythrophagocytosis by human monocytes independent of SIRP-α or SHP-1 expression</t>
  </si>
  <si>
    <t>28-Jun-2012</t>
  </si>
  <si>
    <t>Immunopharmacology and immunotoxicology</t>
  </si>
  <si>
    <t>34(6):1054-9</t>
  </si>
  <si>
    <t>https://pubmed.ncbi.nlm.nih.gov/22738830</t>
  </si>
  <si>
    <t>https://www.tandfonline.com/doi/10.3109/08923973.2012.697470?url_ver=Z39.88-2003&amp;rfr_id=ori:rid:crossref.org&amp;rfr_dat=cr_pub 0pubmed</t>
  </si>
  <si>
    <t>['Falcai A', 'Pereira PV', 'Kubo CA', 'Rullo V', 'Errante PR', 'Solé D', 'Condino-Neto A']</t>
  </si>
  <si>
    <t>Leukocytes from wheezing infants release lower amounts of IL-12 and IFN-γ compared to non-wheezing infants</t>
  </si>
  <si>
    <t>29-May-2012</t>
  </si>
  <si>
    <t>Pediatric pulmonology</t>
  </si>
  <si>
    <t>47(11):1054-60</t>
  </si>
  <si>
    <t>https://pubmed.ncbi.nlm.nih.gov/22644662</t>
  </si>
  <si>
    <t>https://onlinelibrary.wiley.com/doi/10.1002/ppul.22598</t>
  </si>
  <si>
    <t>['de Oliveira-Junior EB', 'Prando C', 'Lopez JA', 'Arango JC', 'Buzolin M', 'Rehder J', 'Pedroza LA', 'Frazão JB', 'Dantas VM', 'Roxo-Junior P', 'Grumach AS', 'Costa-Carvalho BT', 'Bustamante J', 'Condino-Neto A']</t>
  </si>
  <si>
    <t>High-performance liquid chromatography under partially denaturing conditions (dHPLC) is a fast and cost-effective method for screening molecular defects: four novel mutations found in X-linked chronic granulomatous disease</t>
  </si>
  <si>
    <t>76(2):158-66</t>
  </si>
  <si>
    <t>https://pubmed.ncbi.nlm.nih.gov/22540226</t>
  </si>
  <si>
    <t>https://onlinelibrary.wiley.com/doi/10.1111/j.1365-3083.2012.02714.x</t>
  </si>
  <si>
    <t>['Marini R', 'Condino-Neto A', 'Appenzeller S', 'Morcillo AM', 'Costallat LT']</t>
  </si>
  <si>
    <t>Superoxide release in juvenile systemic lupus erythematosus</t>
  </si>
  <si>
    <t>3-Apr-2011</t>
  </si>
  <si>
    <t>Rheumatology international</t>
  </si>
  <si>
    <t>32(7):1977-83</t>
  </si>
  <si>
    <t>https://pubmed.ncbi.nlm.nih.gov/21461851</t>
  </si>
  <si>
    <t>https://link.springer.com/article/10.1007/s00296-011-1918-7</t>
  </si>
  <si>
    <t>['Soeiro-Pereira PV', 'Falcai A', 'Kubo CA', 'Oliveira-Júnior EB', 'Marques OC', 'Antunes E', 'Condino-Neto A']</t>
  </si>
  <si>
    <t>BAY 41-2272, a soluble guanylate cyclase agonist, activates human mononuclear phagocytes</t>
  </si>
  <si>
    <t>British journal of pharmacology</t>
  </si>
  <si>
    <t>166(5):1617-30</t>
  </si>
  <si>
    <t>https://pubmed.ncbi.nlm.nih.gov/22044316</t>
  </si>
  <si>
    <t>https://europepmc.org/abstract/MED/22044316</t>
  </si>
  <si>
    <t>['Condino-Neto A', 'Franco JL', 'Espinosa-Rosales FJ', 'Leiva LE', 'King A', 'Porras O', 'Oleastro M', 'Bezrodnik L', 'Grumach AS', 'Costa-Carvalho BT', 'Sorensen RU']</t>
  </si>
  <si>
    <t>Advancing the management of primary immunodeficiency diseases in Latin America: Latin American Society for Immunodeficiencies (LASID) Initiatives</t>
  </si>
  <si>
    <t>23-Mar-2012</t>
  </si>
  <si>
    <t>40(3):187-93</t>
  </si>
  <si>
    <t>https://pubmed.ncbi.nlm.nih.gov/22445276</t>
  </si>
  <si>
    <t>http://www.elsevier.es/en/linksolver/ft/pii/S0301-0546(12)00045-6</t>
  </si>
  <si>
    <t>['Cabral-Marques O', 'Schimke LF', 'Pereira PV', 'Falcai A', 'de Oliveira JB', 'Hackett MJ', 'Errante PR', 'Weber CW', 'Ferreira JF', 'Kuntze G', 'Rosário-Filho NA', 'Ochs HD', 'Torgerson TR', 'Carvalho BT', 'Condino-Neto A']</t>
  </si>
  <si>
    <t>Expanding the clinical and genetic spectrum of human CD40L deficiency: the occurrence of paracoccidioidomycosis and other unusual infections in Brazilian patients</t>
  </si>
  <si>
    <t>23-Dec-2011</t>
  </si>
  <si>
    <t>32(2):212-20</t>
  </si>
  <si>
    <t>https://pubmed.ncbi.nlm.nih.gov/22193914</t>
  </si>
  <si>
    <t>https://link.springer.com/article/10.1007/s10875-011-9623-6</t>
  </si>
  <si>
    <t>['Cabral-Marques O', 'Arslanian C', 'Ramos RN', 'Morato M', 'Schimke L', 'Soeiro Pereira PV', 'Jancar S', 'Ferreira JF', 'Weber CW', 'Kuntze G', 'Rosario-Filho NA', 'Costa Carvalho BT', 'Bergami-Santos PC', 'Hackett MJ', 'Ochs HD', 'Torgerson TR', 'Barbuto JA', 'Condino-Neto A']</t>
  </si>
  <si>
    <t>Dendritic cells from X-linked hyper-IgM patients present impaired responses to Candida albicans and Paracoccidioides brasiliensis</t>
  </si>
  <si>
    <t>10-Dec-2011</t>
  </si>
  <si>
    <t>129(3):778-86</t>
  </si>
  <si>
    <t>https://pubmed.ncbi.nlm.nih.gov/22154528</t>
  </si>
  <si>
    <t>https://www.clinicalkey.com/content/playBy/pii?v=S0091-6749(11)01658-7</t>
  </si>
  <si>
    <t>['Pedroza LA', 'Kumar V', 'Sanborn KB', 'Mace EM', 'Niinikoski H', 'Nadeau K', 'Vasconcelos Dde M', 'Perez E', 'Jyonouchi S', 'Jyonouchi H', 'Banerjee PP', 'Ruuskanen O', 'Condino-Neto A', 'Orange JS']</t>
  </si>
  <si>
    <t>Autoimmune regulator (AIRE) contributes to Dectin-1-induced TNF-α production and complexes with caspase recruitment domain-containing protein 9 (CARD9), spleen tyrosine kinase (Syk), and Dectin-1</t>
  </si>
  <si>
    <t>29-Sep-2011</t>
  </si>
  <si>
    <t>129(2):464-72, 472.e1-3</t>
  </si>
  <si>
    <t>https://pubmed.ncbi.nlm.nih.gov/21962774</t>
  </si>
  <si>
    <t>https://www.clinicalkey.com/content/playBy/pii?v=S0091-6749(11)01393-5</t>
  </si>
  <si>
    <t>['Errante PR', 'Franco JL', 'Espinosa-Rosales FJ', 'Sorensen R', 'Condino-Neto A']</t>
  </si>
  <si>
    <t>Advances in primary immunodeficiency diseases in Latin America: epidemiology, research, and perspectives</t>
  </si>
  <si>
    <t>1250:62-72</t>
  </si>
  <si>
    <t>https://pubmed.ncbi.nlm.nih.gov/22364447</t>
  </si>
  <si>
    <t>https://core.ac.uk/reader/37506335?utm_source=linkout</t>
  </si>
  <si>
    <t>['Moreira J', 'Aragão-Filho WC', 'Barillas SG', 'Barbosa SM', 'Pedroza LA', 'Condino-Neto A']</t>
  </si>
  <si>
    <t>Human leucocytes response to viable, extended freeze-drying or heat-killed Mycobacterium bovis bacillus Calmette-Guérin</t>
  </si>
  <si>
    <t>75(1):96-101</t>
  </si>
  <si>
    <t>https://pubmed.ncbi.nlm.nih.gov/21923742</t>
  </si>
  <si>
    <t>https://onlinelibrary.wiley.com/doi/10.1111/j.1365-3083.2011.02632.x</t>
  </si>
  <si>
    <t>['de Almeida AC', 'Dos Santos Vilela MM', 'Condino-Neto A', 'Ximenes VF']</t>
  </si>
  <si>
    <t>The importance of myeloperoxidase in apocynin-mediated NADPH oxidase inhibition</t>
  </si>
  <si>
    <t>22-Apr-2012</t>
  </si>
  <si>
    <t>ISRN inflammation</t>
  </si>
  <si>
    <t>2012:260453</t>
  </si>
  <si>
    <t>https://pubmed.ncbi.nlm.nih.gov/24049643</t>
  </si>
  <si>
    <t>https://europepmc.org/abstract/MED/24049643</t>
  </si>
  <si>
    <t>['Macchiaverni P', 'Arslanian C', 'Frazão JB', 'Palmeira P', 'Russo M', 'Verhasselt V', 'Condino-Neto A']</t>
  </si>
  <si>
    <t>Mother to child transfer of IgG and IgA antibodies against Dermatophagoides pteronyssinus</t>
  </si>
  <si>
    <t>74(6):619-27</t>
  </si>
  <si>
    <t>https://pubmed.ncbi.nlm.nih.gov/21883350</t>
  </si>
  <si>
    <t>https://onlinelibrary.wiley.com/doi/10.1111/j.1365-3083.2011.02615.x</t>
  </si>
  <si>
    <t>['de Almeida AC', 'Cabral Marques O', 'Arslanian C', 'Condino-Neto A', 'Ximenes VF']</t>
  </si>
  <si>
    <t>4-fluoro-2-methoxyphenol, an apocynin analog with enhanced inhibitory effect on leukocyte oxidant production and phagocytosis</t>
  </si>
  <si>
    <t>25-Jun-2011</t>
  </si>
  <si>
    <t>9-Apr-2011</t>
  </si>
  <si>
    <t>European journal of pharmacology</t>
  </si>
  <si>
    <t>660(2-3):445-53</t>
  </si>
  <si>
    <t>https://pubmed.ncbi.nlm.nih.gov/21497599</t>
  </si>
  <si>
    <t>https://linkinghub.elsevier.com/retrieve/pii/S0014-2999(11)00359-1</t>
  </si>
  <si>
    <t>['de Oliveira-Junior EB', 'Bustamante J', 'Newburger PE', 'Condino-Neto A']</t>
  </si>
  <si>
    <t>The human NADPH oxidase: primary and secondary defects impairing the respiratory burst function and the microbicidal ability of phagocytes</t>
  </si>
  <si>
    <t>May-2011</t>
  </si>
  <si>
    <t>73(5):420-7</t>
  </si>
  <si>
    <t>https://pubmed.ncbi.nlm.nih.gov/21204900</t>
  </si>
  <si>
    <t>https://onlinelibrary.wiley.com/doi/10.1111/j.1365-3083.2010.02501.x</t>
  </si>
  <si>
    <t>['Bustamante J', 'Arias AA', 'Vogt G', 'Picard C', 'Galicia LB', 'Prando C', 'Grant AV', 'Marchal CC', 'Hubeau M', 'Chapgier A', 'de Beaucoudrey L', 'Puel A', 'Feinberg J', 'Valinetz E', 'Jannière L', 'Besse C', 'Boland A', 'Brisseau JM', 'Blanche S', 'Lortholary O', 'Fieschi C', 'Emile JF', 'Boisson-Dupuis S', 'Al-Muhsen S', 'Woda B', 'Newburger PE', 'Condino-Neto A', 'Dinauer MC', 'Abel L', 'Casanova JL']</t>
  </si>
  <si>
    <t>Germline CYBB mutations that selectively affect macrophages in kindreds with X-linked predisposition to tuberculous mycobacterial disease</t>
  </si>
  <si>
    <t>30-Jan-2011</t>
  </si>
  <si>
    <t>Nature immunology</t>
  </si>
  <si>
    <t>12(3):213-21</t>
  </si>
  <si>
    <t>https://pubmed.ncbi.nlm.nih.gov/21278736</t>
  </si>
  <si>
    <t>https://europepmc.org/abstract/MED/21278736</t>
  </si>
  <si>
    <t>['Kumar V', 'Pedroza LA', 'Mace EM', 'Seeholzer S', 'Cotsarelis G', 'Condino-Neto A', 'Payne AS', 'Orange JS']</t>
  </si>
  <si>
    <t>The autoimmune regulator (AIRE), which is defective in autoimmune polyendocrinopathy-candidiasis-ectodermal dystrophy patients, is expressed in human epidermal and follicular keratinocytes and associates with the intermediate filament protein cytokeratin 17</t>
  </si>
  <si>
    <t>The American journal of pathology</t>
  </si>
  <si>
    <t>178(3):983-8</t>
  </si>
  <si>
    <t>https://pubmed.ncbi.nlm.nih.gov/21356351</t>
  </si>
  <si>
    <t>https://www.clinicalkey.com/content/playBy/pii?v=S0002-9440(10)00218-X</t>
  </si>
  <si>
    <t>['Roxo P Jr', 'de Menezes UP', 'Condino-Neto A', 'Ferriani VP', 'Takayanagui OM']</t>
  </si>
  <si>
    <t>Unusual presentation of brain aspergillosis in chronic granulomatous disease</t>
  </si>
  <si>
    <t>Pediatric neurology</t>
  </si>
  <si>
    <t>43(6):442-4</t>
  </si>
  <si>
    <t>https://pubmed.ncbi.nlm.nih.gov/21093739</t>
  </si>
  <si>
    <t>https://www.clinicalkey.com/content/playBy/pii?v=S0887-8994(10)00330-9</t>
  </si>
  <si>
    <t>['Roos D', 'Kuhns DB', 'Maddalena A', 'Roesler J', 'Lopez JA', 'Ariga T', 'Avcin T', 'de Boer M', 'Bustamante J', 'Condino-Neto A', 'Di Matteo G', 'He J', 'Hill HR', 'Holland SM', 'Kannengiesser C', 'Köker MY', 'Kondratenko I', 'van Leeuwen K', 'Malech HL', 'Marodi L', 'Nunoi H', 'Stasia MJ', 'Ventura AM', 'Witwer CT', 'Wolach B', 'Gallin JI']</t>
  </si>
  <si>
    <t>Hematologically important mutations: X-linked chronic granulomatous disease (third update)</t>
  </si>
  <si>
    <t>15-Oct-2010</t>
  </si>
  <si>
    <t>21-Aug-2010</t>
  </si>
  <si>
    <t>45(3):246-65</t>
  </si>
  <si>
    <t>Journal Article | Research Support, N.I.H., Extramural | Research Support, Non-U.S. Gov't | Review</t>
  </si>
  <si>
    <t>https://pubmed.ncbi.nlm.nih.gov/20729109</t>
  </si>
  <si>
    <t>https://linkinghub.elsevier.com/retrieve/pii/S1079-9796(10)00193-2</t>
  </si>
  <si>
    <t>['Kanegae MP', 'Condino-Neto A', 'Pedroza LA', 'de Almeida AC', 'Rehder J', 'da Fonseca LM', 'Ximenes VF']</t>
  </si>
  <si>
    <t>Diapocynin versus apocynin as pretranscriptional inhibitors of NADPH oxidase and cytokine production by peripheral blood mononuclear cells</t>
  </si>
  <si>
    <t>12-Mar-2010</t>
  </si>
  <si>
    <t>18-Feb-2010</t>
  </si>
  <si>
    <t>Biochemical and biophysical research communications</t>
  </si>
  <si>
    <t>393(3):551-4</t>
  </si>
  <si>
    <t>https://pubmed.ncbi.nlm.nih.gov/20171179</t>
  </si>
  <si>
    <t>https://linkinghub.elsevier.com/retrieve/pii/S0006-291X(10)00293-7</t>
  </si>
  <si>
    <t>['Errante PR', 'Prando C', 'Bustamante J', 'Aragão Filho WC', 'Pereira PV', 'Rehder J', 'Casanova JL', 'Newburger P', 'Condino Neto A']</t>
  </si>
  <si>
    <t>Comment on "Impaired priming and activation of the neutrophil NADPH oxidase in patients with IRAK4 or NEMO deficiency"</t>
  </si>
  <si>
    <t>15-Sep-2009</t>
  </si>
  <si>
    <t>183(6):3559</t>
  </si>
  <si>
    <t>https://pubmed.ncbi.nlm.nih.gov/19726766</t>
  </si>
  <si>
    <t>https://journals.aai.org/jimmunol/article-lookup/doi/10.4049/jimmunol.0990068</t>
  </si>
  <si>
    <t>['Sartorelli CF', 'Rehder J', 'Condino Neto A', 'Vilela MM']</t>
  </si>
  <si>
    <t>Assessment of inflammation based on the release of oxygen radicals by granulocytes in chronic uncontrolled asthma</t>
  </si>
  <si>
    <t>85(2):143-8</t>
  </si>
  <si>
    <t>https://pubmed.ncbi.nlm.nih.gov/19319447</t>
  </si>
  <si>
    <t>['Guerra-Junior G', 'Grumach AS', 'de Lemos-Marini SH', 'Kirschfink M', 'Condino Neto A', 'de Araujo M', 'De Mello MP']</t>
  </si>
  <si>
    <t>Complement 4 phenotypes and genotypes in Brazilian patients with classical 21-hydroxylase deficiency</t>
  </si>
  <si>
    <t>155(2):182-8</t>
  </si>
  <si>
    <t>https://pubmed.ncbi.nlm.nih.gov/19137635</t>
  </si>
  <si>
    <t>https://pmc.ncbi.nlm.nih.gov/articles/pmid/19137635/</t>
  </si>
  <si>
    <t>['de Almeida AC', 'Barbosa SM', 'Barjas-Castro Mde L', 'Olalla-Saad ST', 'Condino-Neto A']</t>
  </si>
  <si>
    <t>The role of glucocorticoid in SIRP alpha and SHP-1 gene expression in AIHA patients</t>
  </si>
  <si>
    <t>31(4):636-40</t>
  </si>
  <si>
    <t>https://pubmed.ncbi.nlm.nih.gov/19874234</t>
  </si>
  <si>
    <t>https://www.tandfonline.com/doi/10.3109/08923970902939256?url_ver=Z39.88-2003&amp;rfr_id=ori:rid:crossref.org&amp;rfr_dat=cr_pub 0pubmed</t>
  </si>
  <si>
    <t>['Errante PR', 'Frazão JB', 'Condino-Neto A']</t>
  </si>
  <si>
    <t>The use of interferon-gamma therapy in chronic granulomatous disease</t>
  </si>
  <si>
    <t>Recent patents on antiinfective drug discovery</t>
  </si>
  <si>
    <t>3(3):225-30</t>
  </si>
  <si>
    <t>https://pubmed.ncbi.nlm.nih.gov/18991804</t>
  </si>
  <si>
    <t>https://www.ingentaconnect.com/openurl?genre=article&amp;issn=1574-891X&amp;volume=3&amp;issue=3&amp;spage=225&amp;aulast=Errante</t>
  </si>
  <si>
    <t>['Luengo-Blanco M', 'Prando C', 'Bustamante J', 'Aragão-Filho WC', 'Pereira PV', 'Rehder J', 'Padden C', 'Casanova JL', 'Newburger PE', 'Condino-Neto A']</t>
  </si>
  <si>
    <t>Essential role of nuclear factor-kappaB for NADPH oxidase activity in normal and anhidrotic ectodermal dysplasia leukocytes</t>
  </si>
  <si>
    <t>15-Aug-2008</t>
  </si>
  <si>
    <t>3-Jun-2008</t>
  </si>
  <si>
    <t>112(4):1453-60</t>
  </si>
  <si>
    <t>https://pubmed.ncbi.nlm.nih.gov/18523147</t>
  </si>
  <si>
    <t>https://linkinghub.elsevier.com/retrieve/pii/S0006-4971(20)49736-8</t>
  </si>
  <si>
    <t>['Lintomen L', 'Franchi G', 'Nowill A', 'Condino-Neto A', 'de Nucci G', 'Zanesco A', 'Antunes E']</t>
  </si>
  <si>
    <t>Human eosinophil adhesion and degranulation stimulated with eotaxin and RANTES in vitro: lack of interaction with nitric oxide</t>
  </si>
  <si>
    <t>12-Aug-2008</t>
  </si>
  <si>
    <t>BMC pulmonary medicine</t>
  </si>
  <si>
    <t>8:13</t>
  </si>
  <si>
    <t>https://pubmed.ncbi.nlm.nih.gov/18700028</t>
  </si>
  <si>
    <t>https://bmcpulmmed.biomedcentral.com/articles/10.1186/1471-2466-8-13</t>
  </si>
  <si>
    <t>['Gómez LA', 'Rugeles MT', 'Patiño PJ', 'Condino Neto A']</t>
  </si>
  <si>
    <t>New polymorphism in the NCF-2 gene leading to alternative splicing without altering gene expression or the respiratory burst activity</t>
  </si>
  <si>
    <t>Feb-2008</t>
  </si>
  <si>
    <t>83(2):172</t>
  </si>
  <si>
    <t>https://pubmed.ncbi.nlm.nih.gov/17910042</t>
  </si>
  <si>
    <t>https://onlinelibrary.wiley.com/doi/10.1002/ajh.21073</t>
  </si>
  <si>
    <t>['Marçal LE', 'Dias-da-Motta PM', 'Rehder J', 'Mamoni RL', 'Blotta MH', 'Whitney CB', 'Newburger PE', 'Costa FF', 'Saad ST', 'Condino-Neto A']</t>
  </si>
  <si>
    <t>Up-regulation of NADPH oxidase components and increased production of interferon-gamma by leukocytes from sickle cell disease patients</t>
  </si>
  <si>
    <t>83(1):41-5</t>
  </si>
  <si>
    <t>https://pubmed.ncbi.nlm.nih.gov/17654682</t>
  </si>
  <si>
    <t>https://onlinelibrary.wiley.com/doi/10.1002/ajh.20991</t>
  </si>
  <si>
    <t>['Gómez LA', 'Patiño PJ', 'Novaira HJ', 'Morales MM', 'Condino-Neto A']</t>
  </si>
  <si>
    <t>A single nucleotide polymorphism in the promoter region of theNCF-2 gene</t>
  </si>
  <si>
    <t>82(12):1124-5</t>
  </si>
  <si>
    <t>https://pubmed.ncbi.nlm.nih.gov/17712795</t>
  </si>
  <si>
    <t>https://onlinelibrary.wiley.com/doi/10.1002/ajh.21015</t>
  </si>
  <si>
    <t>['Borges de Oliveira-Junior E', 'Thomazzi SM', 'Rehder J', 'Antunes E', 'Condino-Neto A']</t>
  </si>
  <si>
    <t>Effects of BAY 41-2272, an activator of nitric oxide-independent site of soluble guanylate cyclase, on human NADPH oxidase system from THP-1 cells</t>
  </si>
  <si>
    <t>12-Jul-2007</t>
  </si>
  <si>
    <t>22-Apr-2007</t>
  </si>
  <si>
    <t>567(1-2):43-9</t>
  </si>
  <si>
    <t>https://pubmed.ncbi.nlm.nih.gov/17499238</t>
  </si>
  <si>
    <t>https://linkinghub.elsevier.com/retrieve/pii/S0014-2999(07)00486-4</t>
  </si>
  <si>
    <t>['Sakano E', 'Ribeiro AF', 'Barth L', 'Condino Neto A', 'Ribeiro JD']</t>
  </si>
  <si>
    <t>Nasal and paranasal sinus endoscopy, computed tomography and microbiology of upper airways and the correlations with genotype and severity of cystic fibrosis</t>
  </si>
  <si>
    <t>27-Sep-2006</t>
  </si>
  <si>
    <t>International journal of pediatric otorhinolaryngology</t>
  </si>
  <si>
    <t>71(1):41-50</t>
  </si>
  <si>
    <t>https://pubmed.ncbi.nlm.nih.gov/17007941</t>
  </si>
  <si>
    <t>https://www.clinicalkey.com/content/playBy/pii?v=S0165-5876(06)00334-X</t>
  </si>
  <si>
    <t>['Leiva LE', 'Zelazco M', 'Oleastro M', 'Carneiro-Sampaio M', 'Condino-Neto A', 'Costa-Carvalho BT', 'Grumach AS', 'Quezada A', 'Patiño P', 'Franco JL', 'Porras O', 'Rodríguez FJ', 'Espinosa-Rosales FJ', 'Espinosa-Padilla SE', 'Almillategui D', 'Martínez C', 'Tafur JR', 'Valentín M', 'Benarroch L', 'Barroso R', 'Sorensen RU']</t>
  </si>
  <si>
    <t>Primary immunodeficiency diseases in Latin America: the second report of the LAGID registry</t>
  </si>
  <si>
    <t>27-Dec-2006</t>
  </si>
  <si>
    <t>27(1):101-8</t>
  </si>
  <si>
    <t>https://pubmed.ncbi.nlm.nih.gov/17191150</t>
  </si>
  <si>
    <t>https://link.springer.com/article/10.1007/s10875-006-9052-0</t>
  </si>
  <si>
    <t>['Agudelo-Flórez P', 'Navarro S', 'Luttges P', 'López JA', 'Norambuena X', 'Navarrete S CL', 'Quezada A', 'Spencer M', 'Condino-Neto A', 'Cornejo de M']</t>
  </si>
  <si>
    <t>Report of a new mutation in CYBB gene in two patients with X linked chronic granulomatous disease</t>
  </si>
  <si>
    <t>Aug-2006</t>
  </si>
  <si>
    <t>14-Nov-2006</t>
  </si>
  <si>
    <t>Revista medica de Chile</t>
  </si>
  <si>
    <t>134(8):965-72</t>
  </si>
  <si>
    <t>https://pubmed.ncbi.nlm.nih.gov/17130983</t>
  </si>
  <si>
    <t>http://www.scielo.cl/scielo.php?script=sci_arttext&amp;pid=S0034-98872006000800004&amp;lng=en&amp;nrm=iso&amp;tlng=en</t>
  </si>
  <si>
    <t>['Agudelo-Flórez P', 'Prando-Andrade CC', 'López JA', 'Costa-Carvalho BT', 'Quezada A', 'Espinosa FJ', 'de Souza Paiva MA', 'Roxo P Jr', 'Grumach A', 'Jacob CA', 'Carneiro-Sampaio MM', 'Newburger PE', 'Condino-Neto A']</t>
  </si>
  <si>
    <t>Chronic granulomatous disease in Latin American patients: clinical spectrum and molecular genetics</t>
  </si>
  <si>
    <t>Feb-2006</t>
  </si>
  <si>
    <t>46(2):243-52</t>
  </si>
  <si>
    <t>https://pubmed.ncbi.nlm.nih.gov/16123991</t>
  </si>
  <si>
    <t>https://onlinelibrary.wiley.com/doi/10.1002/pbc.20455</t>
  </si>
  <si>
    <t>['Grumach AS', 'Leitão MF', 'Arruk VG', 'Kirschfink M', 'Condino-Neto A']</t>
  </si>
  <si>
    <t>Recurrent infections in partial complement factor I deficiency: evaluation of three generations of a Brazilian family</t>
  </si>
  <si>
    <t>143(2):297-304</t>
  </si>
  <si>
    <t>https://pubmed.ncbi.nlm.nih.gov/16412054</t>
  </si>
  <si>
    <t>https://pmc.ncbi.nlm.nih.gov/articles/pmid/16412054/</t>
  </si>
  <si>
    <t>['Almeida AC', 'Rehder J', 'Severino SD', 'Martins-Filho J', 'Newburger PE', 'Condino-Neto A']</t>
  </si>
  <si>
    <t>The effect of IFN-gamma and TNF-alpha on the NADPH oxidase system of human colostrum macrophages, blood monocytes, and THP-1 cells</t>
  </si>
  <si>
    <t>Journal of interferon &amp; cytokine research : the official journal of the International Society for Interferon and Cytokine Research</t>
  </si>
  <si>
    <t>25(9):540-6</t>
  </si>
  <si>
    <t>Journal Article | Research Support, N.I.H., Extramural | Research Support, Non-U.S. Gov't | Research Support, U.S. Gov't, P.H.S.</t>
  </si>
  <si>
    <t>https://pubmed.ncbi.nlm.nih.gov/16181054</t>
  </si>
  <si>
    <t>https://www.liebertpub.com/doi/10.1089/jir.2005.25.540?url_ver=Z39.88-2003&amp;rfr_id=ori:rid:crossref.org&amp;rfr_dat=cr_pub 0pubmed</t>
  </si>
  <si>
    <t>['da Silva DR', 'Binotti RS', 'da Silva CM', 'de Oliveira CH', 'Condino-Neto A', 'de Capitani EM']</t>
  </si>
  <si>
    <t>Mites in dust samples from mattress surfaces from single beds or cribs in the south Brazilian city of Londrina</t>
  </si>
  <si>
    <t>16(2):132-6</t>
  </si>
  <si>
    <t>https://pubmed.ncbi.nlm.nih.gov/15787870</t>
  </si>
  <si>
    <t>https://onlinelibrary.wiley.com/doi/10.1111/j.1399-3038.2005.00210.x</t>
  </si>
  <si>
    <t>['Marçal LE', 'Rehder J', 'Newburger PE', 'Condino-Neto A']</t>
  </si>
  <si>
    <t>Superoxide release and cellular gluthatione peroxidase activity in leukocytes from children with persistent asthma</t>
  </si>
  <si>
    <t>26-Oct-2004</t>
  </si>
  <si>
    <t>Brazilian journal of medical and biological research = Revista brasileira de pesquisas medicas e biologicas</t>
  </si>
  <si>
    <t>37(11):1607-13</t>
  </si>
  <si>
    <t>https://pubmed.ncbi.nlm.nih.gov/15517074</t>
  </si>
  <si>
    <t>https://www.scielo.br/scielo.php?script=sci_arttext&amp;pid=S0100-879X2004001100003&amp;lng=en&amp;nrm=iso&amp;tlng=en</t>
  </si>
  <si>
    <t>['Prando-Andrade C', 'Agudelo-Florez P', 'Lopez JA', 'Paiva MA', 'Costa-Carvalho BT', 'Condino-Neto A']</t>
  </si>
  <si>
    <t>Autosomal chronic granulomatous disease: case report and mutation analysis of two Brazilian siblings</t>
  </si>
  <si>
    <t>80(5):425-8</t>
  </si>
  <si>
    <t>Case Reports | Journal Article | Research Support, N.I.H., Extramural | Research Support, Non-U.S. Gov't | Research Support, U.S. Gov't, P.H.S.</t>
  </si>
  <si>
    <t>https://pubmed.ncbi.nlm.nih.gov/15505740</t>
  </si>
  <si>
    <t>['Hatanaka E', 'Carvalho BT', 'Condino-Neto A', 'Campa A']</t>
  </si>
  <si>
    <t>Hyperresponsiveness of neutrophils from gp 91phox deficient patients to lipopolysaccharide and serum amyloid A</t>
  </si>
  <si>
    <t>15-Jun-2004</t>
  </si>
  <si>
    <t>Immunology letters</t>
  </si>
  <si>
    <t>94(1-2):43-6</t>
  </si>
  <si>
    <t>https://pubmed.ncbi.nlm.nih.gov/15234534</t>
  </si>
  <si>
    <t>https://linkinghub.elsevier.com/retrieve/pii/S0165247804001178</t>
  </si>
  <si>
    <t>['Agudelo-Flórez P', 'López JA', 'Redher J', 'Carneiro-Sampaio MM', 'Costa-Carvalho BT', 'Grumach AS', 'Condino-Neto A']</t>
  </si>
  <si>
    <t>The use of reverse transcription-PCR for the diagnosis of X-linked chronic granulomatous disease</t>
  </si>
  <si>
    <t>22-Apr-2004</t>
  </si>
  <si>
    <t>37(5):625-34</t>
  </si>
  <si>
    <t>Evaluation Study | Journal Article | Research Support, Non-U.S. Gov't | Research Support, U.S. Gov't, P.H.S.</t>
  </si>
  <si>
    <t>https://pubmed.ncbi.nlm.nih.gov/15107922</t>
  </si>
  <si>
    <t>https://www.scielo.br/scielo.php?script=sci_arttext&amp;pid=S0100-879X2004000500001&amp;lng=en&amp;nrm=iso&amp;tlng=en</t>
  </si>
  <si>
    <t>['Agudelo-Flórez P', 'Costa-Carvalho BT', 'López JA', 'Redher J', 'Newburger PE', 'Olalla-Saad ST', 'Condino-Neto A']</t>
  </si>
  <si>
    <t>Association of glucose-6-phosphate dehydrogenase deficiency and X-linked chronic granulomatous disease in a child with anemia and recurrent infections</t>
  </si>
  <si>
    <t>75(3):151-6</t>
  </si>
  <si>
    <t>https://pubmed.ncbi.nlm.nih.gov/14978696</t>
  </si>
  <si>
    <t>https://onlinelibrary.wiley.com/doi/10.1002/ajh.10477</t>
  </si>
  <si>
    <t>['Lopez JA', 'Newburger PE', 'Condino-Neto A']</t>
  </si>
  <si>
    <t>The effect of IFN-gamma and TNF-alpha on the eosinophilic differentiation and NADPH oxidase activation of human HL-60 clone 15 cells</t>
  </si>
  <si>
    <t>Dec-2003</t>
  </si>
  <si>
    <t>23(12):737-44</t>
  </si>
  <si>
    <t>https://pubmed.ncbi.nlm.nih.gov/14769150</t>
  </si>
  <si>
    <t>https://www.liebertpub.com/doi/10.1089/107999003772084851?url_ver=Z39.88-2003&amp;rfr_id=ori:rid:crossref.org&amp;rfr_dat=cr_pub 0pubmed</t>
  </si>
  <si>
    <t>['Lopez N', 'de Barros-Mazon S', 'Vilela MM', 'Condino Neto A', 'Ribeiro JD']</t>
  </si>
  <si>
    <t>Are immunoglobulin E levels associated with early wheezing? A prospective study in Brazilian infants</t>
  </si>
  <si>
    <t>The European respiratory journal</t>
  </si>
  <si>
    <t>20(3):640-5</t>
  </si>
  <si>
    <t>https://pubmed.ncbi.nlm.nih.gov/12358341</t>
  </si>
  <si>
    <t>https://publications.ersnet.org/lookup/pmid/12358341</t>
  </si>
  <si>
    <t>['Ribeiro MA', 'Cunha ML', 'Etchebehere EC', 'Camargo EE', 'Ribeiro JD', 'Condino-Neto A']</t>
  </si>
  <si>
    <t>Effects of cisapride and chest physical therapy on the gastroesophageal reflux of wheezing babies based on scintigraphy</t>
  </si>
  <si>
    <t>77(5):393-400</t>
  </si>
  <si>
    <t>https://pubmed.ncbi.nlm.nih.gov/14647844</t>
  </si>
  <si>
    <t>['Rosa-Borges A', 'Sampaio MG', 'Condino-Neto A', 'Barreto OC', 'Nudelman V', 'Carneiro-Sampaio MM', 'Nogueira SA', 'Abreu TF', 'Rehder J', 'Costa-Carvalho BT']</t>
  </si>
  <si>
    <t>Glucose-6-phosphate dehydrogenase deficiency with recurrent infections: case report</t>
  </si>
  <si>
    <t>Aug-2001</t>
  </si>
  <si>
    <t>77(4):331-6</t>
  </si>
  <si>
    <t>https://pubmed.ncbi.nlm.nih.gov/14647867</t>
  </si>
  <si>
    <t>['Condino-Neto A', 'Newburger PE']</t>
  </si>
  <si>
    <t>Interferon-gamma improves splicing efficiency of CYBB gene transcripts in an interferon-responsive variant of chronic granulomatous disease due to a splice site consensus region mutation</t>
  </si>
  <si>
    <t>1-Jun-2000</t>
  </si>
  <si>
    <t>95(11):3548-54</t>
  </si>
  <si>
    <t>https://pubmed.ncbi.nlm.nih.gov/10828042</t>
  </si>
  <si>
    <t>https://linkinghub.elsevier.com/retrieve/pii/S0006-4971(20)64024-1</t>
  </si>
  <si>
    <t>['Patiño PJ', 'Perez JE', 'Lopez JA', 'Condino-Neto A', 'Grumach AS', 'Botero JH', 'Curnutte JT', 'García de Olarte D']</t>
  </si>
  <si>
    <t>Molecular analysis of chronic granulomatous disease caused by defects in gp91-phox</t>
  </si>
  <si>
    <t>13(1):29-37</t>
  </si>
  <si>
    <t>https://pubmed.ncbi.nlm.nih.gov/9888386</t>
  </si>
  <si>
    <t>https://onlinelibrary.wiley.com/doi/10.1002/(SICI)1098-1004(1999)13:1%3C29::AID-HUMU3%3E3.0.CO;2-X</t>
  </si>
  <si>
    <t>NADPH oxidase activity and cytochrome b558 content of human Epstein-Barr-virus-transformed B lymphocytes correlate with expression of genes encoding components of the oxidase system</t>
  </si>
  <si>
    <t>15-Dec-1998</t>
  </si>
  <si>
    <t>Archives of biochemistry and biophysics</t>
  </si>
  <si>
    <t>360(2):158-64</t>
  </si>
  <si>
    <t>Comparative Study | Journal Article | Research Support, Non-U.S. Gov't | Research Support, U.S. Gov't, P.H.S.</t>
  </si>
  <si>
    <t>https://pubmed.ncbi.nlm.nih.gov/9851826</t>
  </si>
  <si>
    <t>https://linkinghub.elsevier.com/retrieve/pii/S0003-9861(98)90958-4</t>
  </si>
  <si>
    <t>['Condino-Neto A', 'Whitney C', 'Newburger PE']</t>
  </si>
  <si>
    <t>Dexamethasone but not indomethacin inhibits human phagocyte nicotinamide adenine dinucleotide phosphate oxidase activity by down-regulating expression of genes encoding oxidase components</t>
  </si>
  <si>
    <t>1-Nov-1998</t>
  </si>
  <si>
    <t>161(9):4960-7</t>
  </si>
  <si>
    <t>https://pubmed.ncbi.nlm.nih.gov/9794432</t>
  </si>
  <si>
    <t>['Leitão MF', 'Vilela MM', 'Rutz R', 'Grumach AS', 'Condino-Neto A', 'Kirschfink M']</t>
  </si>
  <si>
    <t>Complement factor I deficiency in a family with recurrent infections</t>
  </si>
  <si>
    <t>Dec-1997</t>
  </si>
  <si>
    <t>Immunopharmacology</t>
  </si>
  <si>
    <t>38(1-2):207-13</t>
  </si>
  <si>
    <t>https://pubmed.ncbi.nlm.nih.gov/9476132</t>
  </si>
  <si>
    <t>https://linkinghub.elsevier.com/retrieve/pii/S0162-3109(97)00080-5</t>
  </si>
  <si>
    <t>['Grumach AS', 'Duarte AJ', 'Bellinati-Pires R', 'Pastorino AC', 'Jacob CM', 'Diogo CL', 'Condino-Neto A', 'Kirschfink M', 'Carneiro-Sampaio MM']</t>
  </si>
  <si>
    <t>Brazilian report on primary immunodeficiencies in children: 166 cases studied over a follow-up time of 15 years</t>
  </si>
  <si>
    <t>17(4):340-5</t>
  </si>
  <si>
    <t>https://pubmed.ncbi.nlm.nih.gov/9258773</t>
  </si>
  <si>
    <t>https://link.springer.com/article/10.1023/A:1027335000994</t>
  </si>
  <si>
    <t>['Dias-Da-Motta P', 'Arruda VR', 'Muscará MN', 'Saad ST', 'De Nucci G', 'Costa FF', 'Condino-Neto A']</t>
  </si>
  <si>
    <t>The release of nitric oxide and superoxide anion by neutrophils and mononuclear cells from patients with sickle cell anaemia</t>
  </si>
  <si>
    <t>May-1996</t>
  </si>
  <si>
    <t>British journal of haematology</t>
  </si>
  <si>
    <t>93(2):333-40</t>
  </si>
  <si>
    <t>https://pubmed.ncbi.nlm.nih.gov/8639425</t>
  </si>
  <si>
    <t>https://onlinelibrary.wiley.com/resolve/openurl?genre=article&amp;sid=nlm:pubmed&amp;issn=0007-1048&amp;date=1996&amp;volume=93&amp;issue=2&amp;spage=333</t>
  </si>
  <si>
    <t>Condino-neto A</t>
  </si>
  <si>
    <t>['Condino-neto A', 'Muscará MN', 'Bellinati-Pires R', 'Carneiro-Sampaio MM', 'Brandão AC', 'Grumach AS', 'De Nucci G']</t>
  </si>
  <si>
    <t>Effect of therapy with recombinant human interferon-gamma on the release of nitric oxide by neutrophils and mononuclear cells from patients with chronic granulomatous disease</t>
  </si>
  <si>
    <t>16(5):357-64</t>
  </si>
  <si>
    <t>https://pubmed.ncbi.nlm.nih.gov/8727075</t>
  </si>
  <si>
    <t>https://www.liebertpub.com/doi/10.1089/jir.1996.16.357?url_ver=Z39.88-2003&amp;rfr_id=ori:rid:crossref.org&amp;rfr_dat=cr_pub 0pubmed</t>
  </si>
  <si>
    <t>['Landucci EC', 'Condino-Neto A', 'Perez AC', 'Hyslop S', 'Corrado AP', 'Novello JC', 'Marangoni S', 'Oliveira B', 'Antunes E', 'de Nucci G']</t>
  </si>
  <si>
    <t>Crotoxin induces aggregation of human washed platelets</t>
  </si>
  <si>
    <t>Feb-1994</t>
  </si>
  <si>
    <t>Toxicon : official journal of the International Society on Toxinology</t>
  </si>
  <si>
    <t>32(2):217-26</t>
  </si>
  <si>
    <t>https://pubmed.ncbi.nlm.nih.gov/8153961</t>
  </si>
  <si>
    <t>https://linkinghub.elsevier.com/retrieve/pii/0041-0101(94)90111-2</t>
  </si>
  <si>
    <t>['Condino-Neto A', 'Muscará MN', 'Grumach AS', 'Carneiro-Sampaio MM', 'De Nucci G']</t>
  </si>
  <si>
    <t>Neutrophils and mononuclear cells from patients with chronic granulomatous disease release nitric oxide</t>
  </si>
  <si>
    <t>British journal of clinical pharmacology</t>
  </si>
  <si>
    <t>35(5):485-90</t>
  </si>
  <si>
    <t>https://pubmed.ncbi.nlm.nih.gov/8390277</t>
  </si>
  <si>
    <t>https://europepmc.org/abstract/MED/8390277</t>
  </si>
  <si>
    <t>['Condino-Neto A', 'Vilela MM', 'Cambiucci EC', 'Ribeiro JD', 'Guglielmi AA', 'Magna LA', 'De Nucci G']</t>
  </si>
  <si>
    <t>Theophylline therapy inhibits neutrophil and mononuclear cell chemotaxis from chronic asthmatic children</t>
  </si>
  <si>
    <t>Nov-1991</t>
  </si>
  <si>
    <t>32(5):557-61</t>
  </si>
  <si>
    <t>https://pubmed.ncbi.nlm.nih.gov/1659436</t>
  </si>
  <si>
    <t>https://europepmc.org/abstract/MED/1659436</t>
  </si>
  <si>
    <t>Carsetti R</t>
  </si>
  <si>
    <t>['Ferraresi F', 'Anticoli S', 'Salvioli S', 'Pirazzini C', 'Calzari L', 'Gentilini D', 'Albano C', 'Di Prinzio RR', 'Zaffina S', 'Carsetti R', 'Garagnani P', 'Ruggieri A', 'Kwiatkowska KM']</t>
  </si>
  <si>
    <t>Epigenetic Drift Is Involved in the Efficacy of HBV Vaccination</t>
  </si>
  <si>
    <t>Vaccines</t>
  </si>
  <si>
    <t>12(12):1330</t>
  </si>
  <si>
    <t>https://pubmed.ncbi.nlm.nih.gov/39771992</t>
  </si>
  <si>
    <t>https://www.mdpi.com/resolver?pii=vaccines12121330</t>
  </si>
  <si>
    <t>['Rosichini M', 'Del Baldo G', 'De Luca CD', 'Benini F', 'Genah S', 'Vinci M', 'Cerimele A', 'Coccetti M', 'Flamini S', 'Carsetti R', 'Cacchione A', 'Carai A', 'Mastronuzzi A', 'Locatelli F', 'Velardi E']</t>
  </si>
  <si>
    <t>Pediatric brain tumor patients display altered immune activation and reduced lymphopoiesis at the onset of disease</t>
  </si>
  <si>
    <t>20-Nov-2024</t>
  </si>
  <si>
    <t>NPJ precision oncology</t>
  </si>
  <si>
    <t>8(1):269</t>
  </si>
  <si>
    <t>https://pubmed.ncbi.nlm.nih.gov/39567679</t>
  </si>
  <si>
    <t>https://pmc.ncbi.nlm.nih.gov/articles/pmid/39567679/</t>
  </si>
  <si>
    <t>['Verhasselt V', 'Tellier J', 'Carsetti R', 'Tepekule B']</t>
  </si>
  <si>
    <t>Antibodies in breast milk: Pro-bodies designed for healthy newborn development</t>
  </si>
  <si>
    <t>328(1):192-204</t>
  </si>
  <si>
    <t>https://pubmed.ncbi.nlm.nih.gov/39435770</t>
  </si>
  <si>
    <t>https://pmc.ncbi.nlm.nih.gov/articles/pmid/39435770/</t>
  </si>
  <si>
    <t>['Kwiatkowska KM', 'Anticoli S', 'Salvioli S', 'Calzari L', 'Gentilini D', 'Albano C', 'Di Prinzio RR', 'Zaffina S', 'Carsetti R', 'Ruggieri A', 'Garagnani P']</t>
  </si>
  <si>
    <t>B Cells Isolated from Individuals Who Do Not Respond to the HBV Vaccine Are Characterized by Higher DNA Methylation-Estimated Aging Compared to Responders</t>
  </si>
  <si>
    <t>12(8):880</t>
  </si>
  <si>
    <t>https://pubmed.ncbi.nlm.nih.gov/39204006</t>
  </si>
  <si>
    <t>https://www.mdpi.com/resolver?pii=vaccines12080880</t>
  </si>
  <si>
    <t>['Mastronuzzi A', 'Carsetti R', 'De Ioris MA', 'Agrati C', 'Del Baldo G', 'Russo C', 'Cefalo MG', 'Merli P', 'Perno CF', "dell'Anna VA", 'Serra A', 'Bordoni V', 'Piano Mortari E', 'Marcellini V', 'Albano C', 'Linardos G', 'Costabile V', 'Sinibaldi M', 'Guercio M', 'di Cecca S', 'Quintarelli C', 'Locatelli F']</t>
  </si>
  <si>
    <t>Humoral and cellular immune response after mRNA SARS-CoV-2 vaccine in children on treatment for cancer: A pilot observational study</t>
  </si>
  <si>
    <t>30-Jul-2024</t>
  </si>
  <si>
    <t>11-Jul-2024</t>
  </si>
  <si>
    <t>10(14):e34503</t>
  </si>
  <si>
    <t>https://pubmed.ncbi.nlm.nih.gov/39713186</t>
  </si>
  <si>
    <t>https://linkinghub.elsevier.com/retrieve/pii/S2405-8440(24)10534-8</t>
  </si>
  <si>
    <t>['Boni A', 'Nicolai R', 'Caiello I', 'Marinaro F', 'Farina L', 'Pires Marafon D', 'Carsetti R', 'De Benedetti F', 'Bracaglia C', 'Marasco E']</t>
  </si>
  <si>
    <t>Hyperactivation and altered selection of B cells in patients with paediatric Sjogren's syndrome</t>
  </si>
  <si>
    <t>6-Mar-2024</t>
  </si>
  <si>
    <t>RMD open</t>
  </si>
  <si>
    <t>10(1):e003800</t>
  </si>
  <si>
    <t>https://pubmed.ncbi.nlm.nih.gov/38453214</t>
  </si>
  <si>
    <t>https://europepmc.org/abstract/MED/38453214</t>
  </si>
  <si>
    <t>['Staniek J', 'Kalina T', 'Andrieux G', 'Boerries M', 'Janowska I', 'Fuentes M', 'Díez P', 'Bakardjieva M', 'Stancikova J', 'Raabe J', 'Neumann J', 'Schwenk S', 'Arpesella L', 'Stuchly J', 'Benes V', 'García Valiente R', 'Fernández García J', 'Carsetti R', 'Piano Mortari E', 'Catala A', 'de la Calle O', 'Sogkas G', 'Neven B', 'Rieux-Laucat F', 'Magerus A', 'Neth O', 'Olbrich P', 'Voll RE', 'Alsina L', 'Allende LM', 'Gonzalez-Granado LI', 'Böhler C', 'Thiel J', 'Venhoff N', 'Lorenzetti R', 'Warnatz K', 'Unger S', 'Seidl M', 'Mielenz D', 'Schneider P', 'Ehl S', 'Rensing-Ehl A', 'Smulski CR', 'Rizzi M']</t>
  </si>
  <si>
    <t>Non-apoptotic FAS signaling controls mTOR activation and extrafollicular maturation in human B cells</t>
  </si>
  <si>
    <t>12-Jan-2024</t>
  </si>
  <si>
    <t>9(91):eadj5948</t>
  </si>
  <si>
    <t>https://pubmed.ncbi.nlm.nih.gov/38215192</t>
  </si>
  <si>
    <t>https:///www.science.org/doi/10.1126/sciimmunol.adj5948?url_ver=Z39.88-2003&amp;rfr_id=ori:rid:crossref.org&amp;rfr_dat=cr_pub 0pubmed</t>
  </si>
  <si>
    <t>['Conti MG', 'Piano Mortari E', 'Nenna R', 'Pierangeli A', 'Sorrentino L', 'Frasca F', 'Petrarca L', 'Mancino E', 'Di Mattia G', 'Matera L', 'Fracella M', 'Albano C', 'Scagnolari C', 'Capponi M', 'Cinicola B', 'Carsetti R', 'Midulla F']</t>
  </si>
  <si>
    <t>SARS-CoV-2-specific mucosal immune response in vaccinated versus infected children</t>
  </si>
  <si>
    <t>27-Mar-2024</t>
  </si>
  <si>
    <t>14:1231697</t>
  </si>
  <si>
    <t>https://pubmed.ncbi.nlm.nih.gov/38601739</t>
  </si>
  <si>
    <t>https://europepmc.org/abstract/MED/38601739</t>
  </si>
  <si>
    <t>['Landolina N', 'Ricci B', 'Veneziani I', 'Alicata C', 'Mariotti FR', 'Pelosi A', 'Quatrini L', 'Mortari EP', 'Carsetti R', 'Vacca P', 'Tumino N', 'Azzarone B', 'Moretta L', 'Maggi E']</t>
  </si>
  <si>
    <t>TLR2/4 are novel activating receptors for SARS-CoV-2 spike protein on NK cells</t>
  </si>
  <si>
    <t>15:1368946</t>
  </si>
  <si>
    <t>https://pubmed.ncbi.nlm.nih.gov/38881905</t>
  </si>
  <si>
    <t>https://europepmc.org/abstract/MED/38881905</t>
  </si>
  <si>
    <t>['Garner-Spitzer E', 'Wagner A', 'Gudipati V', 'Schoetta AM', 'Orola-Taus M', 'Kundi M', 'Kunert R', 'Mayrhofer P', 'Huppa JB', 'Stockinger H', 'Carsetti R', 'Gattinger P', 'Valenta R', 'Kratzer B', 'Sehgal ANA', 'Pickl WF', 'Reinisch W', 'Novacek G', 'Wiedermann U']</t>
  </si>
  <si>
    <t>Lower magnitude and faster waning of antibody responses to SARS-CoV-2 vaccination in anti-TNF-α-treated IBD patients are linked to lack of activation and expansion of cTfh1 cells and impaired B memory cell formation</t>
  </si>
  <si>
    <t>4-Sep-2023</t>
  </si>
  <si>
    <t>96:104788</t>
  </si>
  <si>
    <t>https://pubmed.ncbi.nlm.nih.gov/37672867</t>
  </si>
  <si>
    <t>https://www.clinicalkey.com/content/playBy/pii?v=S2352-3964(23)00354-7</t>
  </si>
  <si>
    <t>['Colucci M', 'Angeletti A', 'Zotta F', 'Carsetti R', 'Lugani F', 'Ravà L', 'Ravani P', 'Emma F', 'Ghiggeri GM', 'Vivarelli M']</t>
  </si>
  <si>
    <t>Age and memory B cells at baseline are associated with risk of relapse and memory B-cell reappearance following anti-CD20 treatment in pediatric frequently-relapsing/steroid-dependent nephrotic syndrome</t>
  </si>
  <si>
    <t>Kidney international</t>
  </si>
  <si>
    <t>104(3):577-586</t>
  </si>
  <si>
    <t>https://pubmed.ncbi.nlm.nih.gov/37385541</t>
  </si>
  <si>
    <t>https://linkinghub.elsevier.com/retrieve/pii/S0085-2538(23)00466-0</t>
  </si>
  <si>
    <t>['Moneta GM', 'Bracaglia C', 'Caiello I', 'Farroni C', 'Pires Marafon D', 'Carlomagno R', 'Hiraki L', 'Vivarelli M', 'Gianviti A', 'Carbogno S', 'Ferlin W', 'de Min C', 'Silverman E', 'Carsetti R', 'De Benedetti F', 'Marasco E']</t>
  </si>
  <si>
    <t>Persistently active interferon-γ pathway and expansion of T-bet(+) B cells in a subset of patients with childhood-onset systemic lupus erythematosus</t>
  </si>
  <si>
    <t>53(7):e2250319</t>
  </si>
  <si>
    <t>https://pubmed.ncbi.nlm.nih.gov/37204055</t>
  </si>
  <si>
    <t>https://onlinelibrary.wiley.com/doi/10.1002/eji.202250319</t>
  </si>
  <si>
    <t>['Bordoni V', 'Casale M', 'Pinto VM', 'Carsetti R', 'Gianesin B', 'Gamberini MR', 'Mazdai L', 'Barella S', 'Denotti AR', 'Colavita F', 'Perrotta S', 'Maggio A', 'Pitrolo L', 'Quintino S', 'Caminati M', 'Mazzi F', 'Ceolan J', 'De Franceschi L', 'Forni GL', 'Locatelli F', 'Agrati C']</t>
  </si>
  <si>
    <t>Inflammatory and senescence-associated mediators affect the persistence of humoral response to COVID-19 mRNA vaccination in transfusion-dependent beta-thalassemic patients</t>
  </si>
  <si>
    <t>98(6):E145-E147</t>
  </si>
  <si>
    <t>https://pubmed.ncbi.nlm.nih.gov/36871203</t>
  </si>
  <si>
    <t>https://onlinelibrary.wiley.com/doi/10.1002/ajh.26905</t>
  </si>
  <si>
    <t>['Garofalo S', 'Cocozza G', 'Mormino A', 'Bernardini G', 'Russo E', 'Ielpo D', 'Andolina D', 'Ventura R', 'Martinello K', 'Renzi M', 'Fucile S', 'Laffranchi M', 'Mortari EP', 'Carsetti R', 'Sciumè G', 'Sozzani S', 'Santoni A', 'Tremblay ME', 'Ransohoff RM', 'Limatola C']</t>
  </si>
  <si>
    <t>Natural killer cells and innate lymphoid cells 1 tune anxiety-like behavior and memory in mice via interferon-γ and acetylcholine</t>
  </si>
  <si>
    <t>29-May-2023</t>
  </si>
  <si>
    <t>14(1):3103</t>
  </si>
  <si>
    <t>https://pubmed.ncbi.nlm.nih.gov/37248289</t>
  </si>
  <si>
    <t>https://europepmc.org/abstract/MED/37248289</t>
  </si>
  <si>
    <t>["D'Alessandro A", 'Pastore A', 'Amadio P', "D'Agostini M", 'Terreri S', 'Carsetti R', 'Argentieri M', 'Bernaschi P', 'Onetti Muda A', 'Porzio O', 'Dotta A', 'Salvatori G']</t>
  </si>
  <si>
    <t>Influence of Defatting and Pasteurization on Nutrients and Oxidative Stress Markers in Human Milk</t>
  </si>
  <si>
    <t>Journal of human lactation : official journal of International Lactation Consultant Association</t>
  </si>
  <si>
    <t>39(2):278-287</t>
  </si>
  <si>
    <t>https://pubmed.ncbi.nlm.nih.gov/36945737</t>
  </si>
  <si>
    <t>https://journals.sagepub.com/doi/10.1177/08903344231156894?url_ver=Z39.88-2003&amp;rfr_id=ori:rid:crossref.org&amp;rfr_dat=cr_pub 0pubmed</t>
  </si>
  <si>
    <t>['Del Padre M', 'Marrapodi R', 'Minafò YA', 'Piano Mortari E', 'Radicchio G', 'Bocci C', 'Gragnani L', 'Camponeschi A', 'Colantuono S', 'Stefanini L', 'Basili S', 'Carsetti R', 'Fiorilli M', 'Casato M', 'Visentini M']</t>
  </si>
  <si>
    <t>Dual stimulation by autoantigen and CpG fosters the proliferation of exhausted rheumatoid factor-specific CD21(low) B cells in hepatitis C virus-cured mixed cryoglobulinemia</t>
  </si>
  <si>
    <t>14:1094871</t>
  </si>
  <si>
    <t>https://pubmed.ncbi.nlm.nih.gov/36845129</t>
  </si>
  <si>
    <t>https://europepmc.org/abstract/MED/36845129</t>
  </si>
  <si>
    <t>['Leonardi L', 'Lorenzetti G', 'Carsetti R', 'Piano Mortari E', 'Guido CA', 'Zicari AM', 'Förster-Waldl E', 'Loffredo L', 'Duse M', 'Spalice A']</t>
  </si>
  <si>
    <t>Immunological characterization of an Italian PANDAS cohort</t>
  </si>
  <si>
    <t>11:1216282</t>
  </si>
  <si>
    <t>https://pubmed.ncbi.nlm.nih.gov/38239595</t>
  </si>
  <si>
    <t>https://europepmc.org/abstract/MED/38239595</t>
  </si>
  <si>
    <t>['Lenti MV', 'Luu S', 'Carsetti R', 'Osier F', 'Ogwang R', 'Nnodu OE', 'Wiedermann U', 'Spencer J', 'Locatelli F', 'Corazza GR', 'Di Sabatino A']</t>
  </si>
  <si>
    <t>Asplenia and spleen hypofunction</t>
  </si>
  <si>
    <t>3-Nov-2022</t>
  </si>
  <si>
    <t>Nature reviews. Disease primers</t>
  </si>
  <si>
    <t>8(1):71</t>
  </si>
  <si>
    <t>https://pubmed.ncbi.nlm.nih.gov/36329079</t>
  </si>
  <si>
    <t>https://www.nature.com/articles/s41572-022-00399-x</t>
  </si>
  <si>
    <t>['Agrati C', 'Carsetti R', 'Bordoni V', 'Sacchi A', 'Quintarelli C', 'Locatelli F', 'Ippolito G', 'Capobianchi MR']</t>
  </si>
  <si>
    <t>The immune response as a double-edged sword: The lesson learnt during the COVID-19 pandemic</t>
  </si>
  <si>
    <t>Nov-2022</t>
  </si>
  <si>
    <t>5-Sep-2022</t>
  </si>
  <si>
    <t>167(3):287-302</t>
  </si>
  <si>
    <t>https://pubmed.ncbi.nlm.nih.gov/35971810</t>
  </si>
  <si>
    <t>https://europepmc.org/abstract/MED/35971810</t>
  </si>
  <si>
    <t>['Carsetti R', 'Agrati C', 'Pinto VM', 'Gianesin B', 'Gamberini R', 'Fortini M', 'Barella S', 'Denotti R', 'Perrotta S', 'Casale M', 'Maggio A', 'Pitrolo L', 'Tartaglia E', 'Mortari EP', 'Colavita F', 'Puro V', 'Francalancia M', 'Marini V', 'Caminati M', 'Mazzi F', 'De Franceschi L', 'Forni GL', 'Locatelli F']</t>
  </si>
  <si>
    <t>Premature aging of the immune system affects the response to SARS-CoV-2 mRNA vaccine in β-thalassemia: role of an additional dose</t>
  </si>
  <si>
    <t>140(15):1735-1738</t>
  </si>
  <si>
    <t>https://pubmed.ncbi.nlm.nih.gov/36004936</t>
  </si>
  <si>
    <t>https://linkinghub.elsevier.com/retrieve/pii/S0006-4971(22)01092-8</t>
  </si>
  <si>
    <t>['Costa S', 'Delogu AB', 'Bottoni A', 'Purcaro V', "D'Andrea V", 'Paladini A', 'Muto S', 'Marano R', 'Savino G', 'Secinaro A', 'De Benedetti F', 'Carsetti R', 'Mortari EP', 'Spanu T', 'Vento G']</t>
  </si>
  <si>
    <t>COVID-19-Associated Multisystem Inflammatory Syndrome in a Neonate with Atypical Coronary Artery Involvement</t>
  </si>
  <si>
    <t>7-Jan-2022</t>
  </si>
  <si>
    <t>American journal of perinatology</t>
  </si>
  <si>
    <t>29(14):1514-1518</t>
  </si>
  <si>
    <t>https://pubmed.ncbi.nlm.nih.gov/34996119</t>
  </si>
  <si>
    <t>https://www.thieme-connect.com/DOI/DOI?10.1055/a-1733-4163</t>
  </si>
  <si>
    <t>['Conti MG', 'Terreri S', 'Terrin G', 'Natale F', 'Pietrasanta C', 'Salvatori G', 'Brunelli R', 'Midulla F', 'Papaevangelou V', 'Carsetti R', 'Angelidou A']</t>
  </si>
  <si>
    <t>Severe Acute Respiratory Syndrome Coronavirus 2 Infection Versus Vaccination in Pregnancy: Implications for Maternal and Infant Immunity</t>
  </si>
  <si>
    <t>15-Aug-2022</t>
  </si>
  <si>
    <t>75(Suppl 1):S37-S45</t>
  </si>
  <si>
    <t>https://pubmed.ncbi.nlm.nih.gov/35535796</t>
  </si>
  <si>
    <t>https://air.unimi.it/handle/2434/958897</t>
  </si>
  <si>
    <t>['Zanni G', "D'Abrusco F", 'Nicita F', 'Cascioli S', 'Tosi M', 'Corrente F', 'Serpieri V', 'Ciccone R', 'Motta M', 'Vasco G', 'Carsetti R', 'Valente EM', 'Bertini E']</t>
  </si>
  <si>
    <t>PIGQ-Related Glycophosphatidylinositol Deficiency Associated with Nonprogressive Congenital Ataxia</t>
  </si>
  <si>
    <t>5-Jun-2021</t>
  </si>
  <si>
    <t>Cerebellum (London, England)</t>
  </si>
  <si>
    <t>21(4):525-530</t>
  </si>
  <si>
    <t>https://pubmed.ncbi.nlm.nih.gov/34089469</t>
  </si>
  <si>
    <t>https://link.springer.com/article/10.1007/s12311-021-01288-x</t>
  </si>
  <si>
    <t>['Crudele A', 'Smeriglio A', 'Ingegneri M', 'Panera N', 'Bianchi M', 'Braghini MR', 'Pastore A', 'Tocco V', 'Carsetti R', 'Zaffina S', 'Alisi A', 'Trombetta D']</t>
  </si>
  <si>
    <t>Hydroxytyrosol Recovers SARS-CoV-2-PLpro-Dependent Impairment of Interferon Related Genes in Polarized Human Airway, Intestinal and Liver Epithelial Cells</t>
  </si>
  <si>
    <t>27-Jul-2022</t>
  </si>
  <si>
    <t>Antioxidants (Basel, Switzerland)</t>
  </si>
  <si>
    <t>11(8):1466</t>
  </si>
  <si>
    <t>https://pubmed.ncbi.nlm.nih.gov/36009185</t>
  </si>
  <si>
    <t>https://europepmc.org/abstract/MED/36009185</t>
  </si>
  <si>
    <t>['Terreri S', 'Piano Mortari E', 'Vinci MR', 'Russo C', 'Alteri C', 'Albano C', 'Colavita F', 'Gramigna G', 'Agrati C', 'Linardos G', 'Coltella L', 'Colagrossi L', 'Deriu G', 'Ciofi Degli Atti M', 'Rizzo C', 'Scarsella M', 'Brugaletta R', 'Camisa V', 'Santoro A', 'Roscilli G', 'Pavoni E', 'Muzi A', 'Magnavita N', 'Scutari R', 'Villani A', 'Raponi M', 'Locatelli F', 'Perno CF', 'Zaffina S', 'Carsetti R']</t>
  </si>
  <si>
    <t>Persistent B cell memory after SARS-CoV-2 vaccination is functional during breakthrough infections</t>
  </si>
  <si>
    <t>9-Mar-2022</t>
  </si>
  <si>
    <t>25-Jan-2022</t>
  </si>
  <si>
    <t>Cell host &amp; microbe</t>
  </si>
  <si>
    <t>30(3):400-408.e4</t>
  </si>
  <si>
    <t>https://pubmed.ncbi.nlm.nih.gov/35134333</t>
  </si>
  <si>
    <t>https://air.unimi.it/handle/2434/906896</t>
  </si>
  <si>
    <t>['Zotta F', 'Vivarelli M', 'Carsetti R', 'Cascioli S', 'Emma F', 'Colucci M']</t>
  </si>
  <si>
    <t>Circulating plasmablasts in children with steroid-sensitive nephrotic syndrome</t>
  </si>
  <si>
    <t>18-Oct-2021</t>
  </si>
  <si>
    <t>Pediatric nephrology (Berlin, Germany)</t>
  </si>
  <si>
    <t>37(2):455-459</t>
  </si>
  <si>
    <t>https://pubmed.ncbi.nlm.nih.gov/34661744</t>
  </si>
  <si>
    <t>https://link.springer.com/article/10.1007/s00467-021-05273-8</t>
  </si>
  <si>
    <t>['Carsetti R', 'Terreri S', 'Conti MG', 'Fernandez Salinas A', 'Corrente F', 'Capponi C', 'Albano C', 'Piano Mortari E']</t>
  </si>
  <si>
    <t>Comprehensive phenotyping of human peripheral blood B lymphocytes in healthy conditions</t>
  </si>
  <si>
    <t>Cytometry. Part A : the journal of the International Society for Analytical Cytology</t>
  </si>
  <si>
    <t>101(2):131-139</t>
  </si>
  <si>
    <t>https://pubmed.ncbi.nlm.nih.gov/34664397</t>
  </si>
  <si>
    <t>https://europepmc.org/abstract/MED/34664397</t>
  </si>
  <si>
    <t>['Carsetti R', 'Corrente F', 'Capponi C', 'Mirabella M', 'Cascioli S', 'Palomba P', 'Bertaina V', 'Pagliara D', 'Colucci M', 'Piano Mortari E']</t>
  </si>
  <si>
    <t>Comprehensive phenotyping of human peripheral blood B lymphocytes in pathological conditions</t>
  </si>
  <si>
    <t>101(2):140-149</t>
  </si>
  <si>
    <t>https://pubmed.ncbi.nlm.nih.gov/34851033</t>
  </si>
  <si>
    <t>https://europepmc.org/abstract/MED/34851033</t>
  </si>
  <si>
    <t>['Zaffina S', 'Piano Mortari E', 'Di Prinzio RR', 'Cappa M', 'Novelli A', 'Agolini E', 'Raponi M', 'Dallapiccola B', 'Locatelli F', 'Perno CF', 'Carsetti R']</t>
  </si>
  <si>
    <t>Case Report: Precision COVID-19 Immunization Strategy to Overcome Individual Fragility: A Case of Generalized Lipodystrophy Type 4</t>
  </si>
  <si>
    <t>6-Apr-2022</t>
  </si>
  <si>
    <t>13:869042</t>
  </si>
  <si>
    <t>https://pubmed.ncbi.nlm.nih.gov/35464479</t>
  </si>
  <si>
    <t>https://europepmc.org/abstract/MED/35464479</t>
  </si>
  <si>
    <t>['Corrente F', 'Terreri S', 'Palomba P', 'Capponi C', 'Mirabella M', 'Perno CF', 'Carsetti R']</t>
  </si>
  <si>
    <t>CD21(-) CD27(-) Atypical B Cells in a Pediatric Cohort Study: An Extensive Single Center Flow Cytometric Analysis</t>
  </si>
  <si>
    <t>10:822400</t>
  </si>
  <si>
    <t>https://pubmed.ncbi.nlm.nih.gov/35722474</t>
  </si>
  <si>
    <t>https://europepmc.org/abstract/MED/35722474</t>
  </si>
  <si>
    <t>['Montemari AL', 'Manco M', 'Fiocchi AG', 'Bartoli M', 'Facchiano F', 'Tabolacci C', 'Scatigna M', 'Ciciriello F', 'Alghisi F', 'Montemitro E', 'Carsetti R', 'Lucidi V', 'Fiscarelli EV']</t>
  </si>
  <si>
    <t>An inflammatory Signature of Glucose Impairment in Cystic Fibrosis</t>
  </si>
  <si>
    <t>10-Oct-2022</t>
  </si>
  <si>
    <t>Journal of inflammation research</t>
  </si>
  <si>
    <t>15:5677-5685</t>
  </si>
  <si>
    <t>https://pubmed.ncbi.nlm.nih.gov/36238762</t>
  </si>
  <si>
    <t>https://www.tandfonline.com/doi/abs/10.2147/JIR.S365772?url_ver=Z39.88-2003&amp;rfr_id=ori:rid:crossref.org&amp;rfr_dat=cr_pub 0pubmed</t>
  </si>
  <si>
    <t>['Fedele G', 'Trentini F', 'Schiavoni I', 'Abrignani S', 'Antonelli G', 'Baldo V', 'Baldovin T', 'Bandera A', 'Bonura F', 'Clerici P', 'De Paschale M', 'Fortunato F', 'Gori A', 'Grifantini R', 'Icardi G', 'Lazzarotto T', 'Lodi V', 'Mastroianni CM', 'Orsi A', 'Prato R', 'Restivo V', 'Carsetti R', 'Piano Mortari E', 'Leone P', 'Olivetta E', 'Fiore S', 'Di Martino A', 'Brusaferro S', 'Merler S', 'Palamara AT', 'Stefanelli P']</t>
  </si>
  <si>
    <t>Evaluation of humoral and cellular response to four vaccines against COVID-19 in different age groups: A longitudinal study</t>
  </si>
  <si>
    <t>31-Oct-2022</t>
  </si>
  <si>
    <t>13:1021396</t>
  </si>
  <si>
    <t>https://pubmed.ncbi.nlm.nih.gov/36389704</t>
  </si>
  <si>
    <t>https://air.unimi.it/handle/2434/1049844</t>
  </si>
  <si>
    <t>['Conti MG', 'Terreri S', 'Piano Mortari E', 'Albano C', 'Natale F', 'Boscarino G', 'Zacco G', 'Palomba P', 'Cascioli S', 'Corrente F', 'Capponi C', 'Mirabella M', 'Salinas AF', 'Marciano A', 'De Luca F', 'Pangallo I', 'Quaranta C', 'Alteri C', 'Russo C', 'Galoppi P', 'Brunelli R', 'Perno CF', 'Terrin G', 'Carsetti R']</t>
  </si>
  <si>
    <t>Immune Response of Neonates Born to Mothers Infected With SARS-CoV-2</t>
  </si>
  <si>
    <t>1-Nov-2021</t>
  </si>
  <si>
    <t>JAMA network open</t>
  </si>
  <si>
    <t>4(11):e2132563</t>
  </si>
  <si>
    <t>https://pubmed.ncbi.nlm.nih.gov/34730817</t>
  </si>
  <si>
    <t>https://air.unimi.it/handle/2434/899785</t>
  </si>
  <si>
    <t>['Spina G', 'Bozzola E', 'Carsetti R', 'Mortari EP', 'Mascolo C', 'Roversi M', 'Villani A']</t>
  </si>
  <si>
    <t>Correction to: Follow-up evaluation of the immunological status of children admitted for acute cerebral nervous system infections: a retrospective study</t>
  </si>
  <si>
    <t>29-Oct-2021</t>
  </si>
  <si>
    <t>Italian journal of pediatrics</t>
  </si>
  <si>
    <t>47(1):213</t>
  </si>
  <si>
    <t>https://pubmed.ncbi.nlm.nih.gov/34715896</t>
  </si>
  <si>
    <t>https://ijponline.biomedcentral.com/articles/10.1186/s13052-021-01171-9</t>
  </si>
  <si>
    <t>['Piano Mortari E', 'Russo C', 'Vinci MR', 'Terreri S', 'Fernandez Salinas A', 'Piccioni L', 'Alteri C', 'Colagrossi L', 'Coltella L', 'Ranno S', 'Linardos G', 'Agosta M', 'Albano C', 'Agrati C', 'Castilletti C', 'Meschi S', 'Romania P', 'Roscilli G', 'Pavoni E', 'Camisa V', 'Santoro A', 'Brugaletta R', 'Magnavita N', 'Ruggiero A', 'Cotugno N', 'Amodio D', 'Ciofi Degli Atti ML', 'Giorgio D', 'Russo N', 'Salvatori G', 'Corsetti T', 'Locatelli F', 'Perno CF', 'Zaffina S', 'Carsetti R']</t>
  </si>
  <si>
    <t>Highly Specific Memory B Cells Generation after the 2nd Dose of BNT162b2 Vaccine Compensate for the Decline of Serum Antibodies and Absence of Mucosal IgA</t>
  </si>
  <si>
    <t>26-Sep-2021</t>
  </si>
  <si>
    <t>10(10):2541</t>
  </si>
  <si>
    <t>https://pubmed.ncbi.nlm.nih.gov/34685521</t>
  </si>
  <si>
    <t>https://air.unimi.it/handle/2434/899783</t>
  </si>
  <si>
    <t>['Zaffina S', 'Alteri C', 'Ruggiero A', 'Cotugno N', 'Vinci MR', 'Camisa V', 'Santoro AP', 'Brugaletta R', 'Deriu G', 'Piano Mortari E', 'Fernandez Salinas A', 'Russo C', 'Ranno S', 'Coltella L', 'Colagrossi L', 'Porzio O', 'Onetti Muda A', 'Raponi M', 'Ciofi Degli Atti M', 'Rizzo C', 'Villani A', 'Rossi P', 'Palma P', 'Carsetti R', 'Perno CF']</t>
  </si>
  <si>
    <t>Induction of immune response after SARS-CoV-2 mRNA BNT162b2 vaccination in healthcare workers</t>
  </si>
  <si>
    <t>19-May-2021</t>
  </si>
  <si>
    <t>Journal of virus eradication</t>
  </si>
  <si>
    <t>7(2):100046</t>
  </si>
  <si>
    <t>https://pubmed.ncbi.nlm.nih.gov/34026245</t>
  </si>
  <si>
    <t>https://air.unimi.it/handle/2434/899781</t>
  </si>
  <si>
    <t>['Colucci M', 'Ruggiero B', 'Gianviti A', 'Rosado MM', 'Carsetti R', 'Bracaglia C', 'De Benedetti F', 'Emma F', 'Vivarelli M']</t>
  </si>
  <si>
    <t>IgM on the surface of T cells: a novel biomarker of pediatric-onset systemic lupus erythematosus</t>
  </si>
  <si>
    <t>6-Oct-2020</t>
  </si>
  <si>
    <t>36(4):909-916</t>
  </si>
  <si>
    <t>https://pubmed.ncbi.nlm.nih.gov/33025206</t>
  </si>
  <si>
    <t>https://link.springer.com/article/10.1007/s00467-020-04761-7</t>
  </si>
  <si>
    <t>Follow-up evaluation of the immunological status of children admitted for acute cerebral nervous system infections: a retrospective study</t>
  </si>
  <si>
    <t>2-Feb-2021</t>
  </si>
  <si>
    <t>47(1):22</t>
  </si>
  <si>
    <t>https://pubmed.ncbi.nlm.nih.gov/33531057</t>
  </si>
  <si>
    <t>https://ijponline.biomedcentral.com/articles/10.1186/s13052-021-00973-1</t>
  </si>
  <si>
    <t>['Diociaiuti A', 'Giancristoforo S', 'Terreri S', 'Corbeddu M', 'Concato C', 'Ciofi Degli Atti M', 'Zambruno G', 'Carsetti R', 'El Hachem M']</t>
  </si>
  <si>
    <t>Are SARS-CoV-2 IgA antibodies in paediatric patients with chilblain-like lesions indicative of COVID-19 asymptomatic or paucisymptomatic infection?</t>
  </si>
  <si>
    <t>Journal of the European Academy of Dermatology and Venereology : JEADV</t>
  </si>
  <si>
    <t>35(1):e10-e13</t>
  </si>
  <si>
    <t>https://pubmed.ncbi.nlm.nih.gov/32920919</t>
  </si>
  <si>
    <t>https://onlinelibrary.wiley.com/doi/10.1111/jdv.16934</t>
  </si>
  <si>
    <t>['Rosado MM', 'Aranburu A', 'Scarsella M', 'Cascioli S', 'Giorda E', 'Carsetti R']</t>
  </si>
  <si>
    <t>Purification and Characterization of Murine MZ and T2-MZP Cells</t>
  </si>
  <si>
    <t>Methods in molecular biology (Clifton, N.J.)</t>
  </si>
  <si>
    <t>2270:3-25</t>
  </si>
  <si>
    <t>https://pubmed.ncbi.nlm.nih.gov/33479890</t>
  </si>
  <si>
    <t>https://link.springer.com/protocol/10.1007/978-1-0716-1237-8_1</t>
  </si>
  <si>
    <t>['Cinicola B', 'Conti MG', 'Terrin G', 'Sgrulletti M', 'Elfeky R', 'Carsetti R', 'Fernandez Salinas A', 'Piano Mortari E', 'Brindisi G', 'De Curtis M', 'Zicari AM', 'Moschese V', 'Duse M']</t>
  </si>
  <si>
    <t>The Protective Role of Maternal Immunization in Early Life</t>
  </si>
  <si>
    <t>28-Apr-2021</t>
  </si>
  <si>
    <t>9:638871</t>
  </si>
  <si>
    <t>https://pubmed.ncbi.nlm.nih.gov/33996688</t>
  </si>
  <si>
    <t>https://europepmc.org/abstract/MED/33996688</t>
  </si>
  <si>
    <t>['Romani L', 'Williamson PR', 'Di Cesare S', 'Di Matteo G', 'De Luca M', 'Carsetti R', 'Figà-Talamanca L', 'Cancrini C', 'Rossi P', 'Finocchi A']</t>
  </si>
  <si>
    <t>Cryptococcal Meningitis and Post-Infectious Inflammatory Response Syndrome in a Patient With X-Linked Hyper IgM Syndrome: A Case Report and Review of the Literature</t>
  </si>
  <si>
    <t>15-Jul-2021</t>
  </si>
  <si>
    <t>12:708837</t>
  </si>
  <si>
    <t>Case Reports | Journal Article | Research Support, N.I.H., Intramural | Research Support, Non-U.S. Gov't | Review</t>
  </si>
  <si>
    <t>https://pubmed.ncbi.nlm.nih.gov/34335625</t>
  </si>
  <si>
    <t>https://europepmc.org/abstract/MED/34335625</t>
  </si>
  <si>
    <t>['Zaffina S', 'Lanteri P', 'Gilardi F', 'Garbarino S', 'Santoro A', 'Vinci MR', 'Carsetti R', 'Scorpecci A', 'Raponi M', 'Magnavita N', 'Camisa V']</t>
  </si>
  <si>
    <t>Recurrence, Reactivation, or Inflammatory Rebound of SARS-CoV-2 Infection With Acute Vestibular Symptoms: A Case Report and Revision of Literature</t>
  </si>
  <si>
    <t>11-Aug-2021</t>
  </si>
  <si>
    <t>Frontiers in human neuroscience</t>
  </si>
  <si>
    <t>15:666468</t>
  </si>
  <si>
    <t>https://pubmed.ncbi.nlm.nih.gov/34456694</t>
  </si>
  <si>
    <t>https://europepmc.org/abstract/MED/34456694</t>
  </si>
  <si>
    <t>['El Hachem M', 'Diociaiuti A', 'Concato C', 'Carsetti R', 'Carnevale C', 'Ciofi Degli Atti M', 'Giovannelli L', 'Latella E', 'Porzio O', 'Rossi S', 'Stracuzzi A', 'Zaffina S', 'Onetti Muda A', 'Zambruno G', 'Alaggio R']</t>
  </si>
  <si>
    <t>A clinical, histopathological and laboratory study of 19 consecutive Italian paediatric patients with chilblain-like lesions: lights and shadows on the relationship with COVID-19 infection</t>
  </si>
  <si>
    <t>2-Jul-2020</t>
  </si>
  <si>
    <t>34(11):2620-2629</t>
  </si>
  <si>
    <t>https://pubmed.ncbi.nlm.nih.gov/32474947</t>
  </si>
  <si>
    <t>https://europepmc.org/abstract/MED/32474947</t>
  </si>
  <si>
    <t>['Novelli A', 'Andreani M', 'Biancolella M', 'Liberatoscioli L', 'Passarelli C', 'Colona VL', 'Rogliani P', 'Leonardis F', 'Campana A', 'Carsetti R', 'Andreoni M', 'Bernardini S', 'Novelli G', 'Locatelli F']</t>
  </si>
  <si>
    <t>HLA allele frequencies and susceptibility to COVID-19 in a group of 99 Italian patients</t>
  </si>
  <si>
    <t>3-Sep-2020</t>
  </si>
  <si>
    <t>HLA</t>
  </si>
  <si>
    <t>96(5):610-614</t>
  </si>
  <si>
    <t>https://pubmed.ncbi.nlm.nih.gov/32827207</t>
  </si>
  <si>
    <t>https://europepmc.org/abstract/MED/32827207</t>
  </si>
  <si>
    <t>['Cifaldi C', 'Cotugno N', 'Di Cesare S', 'Giliani S', 'Di Matteo G', 'Amodio D', 'Piano Mortari E', 'Chiriaco M', 'Buonsenso D', 'Zangari P', 'Pagliara D', 'Gaspari S', 'Carsetti R', 'Palma P', 'Finocchi A', 'Locatelli F', 'Rossi P', 'Doria M', 'Cancrini C']</t>
  </si>
  <si>
    <t>Partial T cell defects and expanded CD56(bright) NK cells in an SCID patient carrying hypomorphic mutation in the IL2RG gene</t>
  </si>
  <si>
    <t>11-May-2020</t>
  </si>
  <si>
    <t>108(2):739-748</t>
  </si>
  <si>
    <t>https://pubmed.ncbi.nlm.nih.gov/32392633</t>
  </si>
  <si>
    <t>https://academic.oup.com/jleukbio/article-lookup/doi/10.1002/JLB.5MA0220-239R</t>
  </si>
  <si>
    <t>['Conti F', 'Carsetti R', 'Casanova JL', 'Fischer A', 'Cancrini C']</t>
  </si>
  <si>
    <t>A 23-Year Follow-Up of a Patient with Gain-of-Function IkB-Alpha Mutation and Stable Full Chimerism After Hematopoietic Stem Cell Transplantation</t>
  </si>
  <si>
    <t>40(6):927-933</t>
  </si>
  <si>
    <t>https://pubmed.ncbi.nlm.nih.gov/32617782</t>
  </si>
  <si>
    <t>https://link.springer.com/article/10.1007/s10875-020-00780-z</t>
  </si>
  <si>
    <t>['La Torre G', "D'Egidio V", 'Sestili C', 'Cocchiara RA', 'Cianfanelli S', 'Di Bella O', 'Lia L', 'Dorelli B', 'Cammalleri V', 'Backhaus I', 'Pagano F', 'Anguissola C', 'Vitiello A', 'Carsetti R', 'Mannocci A', 'Giochiamo Collaborative Group']</t>
  </si>
  <si>
    <t>ImmunizziAMO: A School-Based Field Trial to Teach New Generations the Importance of Vaccination through Games and to Fight Vaccine Hesitancy in Italy</t>
  </si>
  <si>
    <t>5-Jun-2020</t>
  </si>
  <si>
    <t>8(2):280</t>
  </si>
  <si>
    <t>https://pubmed.ncbi.nlm.nih.gov/32517111</t>
  </si>
  <si>
    <t>https://europepmc.org/abstract/MED/32517111</t>
  </si>
  <si>
    <t>['Bozzola E', 'Carsetti R', 'Piano Mortari E', 'Masci M', 'Spina G', 'Villani A']</t>
  </si>
  <si>
    <t>The link between varicella and immune system: which children will develop acute cerebellitis?</t>
  </si>
  <si>
    <t>29-May-2020</t>
  </si>
  <si>
    <t>46(1):75</t>
  </si>
  <si>
    <t>https://pubmed.ncbi.nlm.nih.gov/32471468</t>
  </si>
  <si>
    <t>https://ijponline.biomedcentral.com/articles/10.1186/s13052-020-00840-5</t>
  </si>
  <si>
    <t>['Grimsholm O', 'Piano Mortari E', 'Davydov AN', 'Shugay M', 'Obraztsova AS', 'Bocci C', 'Marasco E', 'Marcellini V', 'Aranburu A', 'Farroni C', 'Silvestris DA', 'Cristofoletti C', 'Giorda E', 'Scarsella M', 'Cascioli S', 'Barresi S', 'Lougaris V', 'Plebani A', 'Cancrini C', 'Finocchi A', 'Moschese V', 'Valentini D', 'Vallone C', 'Signore F', 'de Vincentiis G', 'Zaffina S', 'Russo G', 'Gallo A', 'Locatelli F', 'Tozzi AE', 'Tartaglia M', 'Chudakov DM', 'Carsetti R']</t>
  </si>
  <si>
    <t>The Interplay between CD27(dull) and CD27(bright) B Cells Ensures the Flexibility, Stability, and Resilience of Human B Cell Memory</t>
  </si>
  <si>
    <t>3-Mar-2020</t>
  </si>
  <si>
    <t>30(9):2963-2977.e6</t>
  </si>
  <si>
    <t>https://pubmed.ncbi.nlm.nih.gov/32130900</t>
  </si>
  <si>
    <t>https://linkinghub.elsevier.com/retrieve/pii/S2211-1247(20)30176-5</t>
  </si>
  <si>
    <t>['Valentini D', 'Di Camillo C', 'Mirante N', 'Marcellini V', 'Carsetti R', 'Villani A']</t>
  </si>
  <si>
    <t>Effects of Pidotimod on recurrent respiratory infections in children with Down syndrome: a retrospective Italian study</t>
  </si>
  <si>
    <t>13-Mar-2020</t>
  </si>
  <si>
    <t>46(1):31</t>
  </si>
  <si>
    <t>https://pubmed.ncbi.nlm.nih.gov/32164747</t>
  </si>
  <si>
    <t>https://ijponline.biomedcentral.com/articles/10.1186/s13052-020-0797-5</t>
  </si>
  <si>
    <t>['Trevisan A', 'Giuliani A', 'Scapellato ML', 'Anticoli S', 'Carsetti R', 'Zaffina S', 'Brugaletta R', 'Vonesch N', 'Tomao P', 'Ruggieri A']</t>
  </si>
  <si>
    <t>Sex Disparity in Response to Hepatitis B Vaccine Related to the Age of Vaccination</t>
  </si>
  <si>
    <t>2-Jan-2020</t>
  </si>
  <si>
    <t>International journal of environmental research and public health</t>
  </si>
  <si>
    <t>17(1):327</t>
  </si>
  <si>
    <t>https://pubmed.ncbi.nlm.nih.gov/31906550</t>
  </si>
  <si>
    <t>https://europepmc.org/abstract/MED/31906550</t>
  </si>
  <si>
    <t>['Cinicola B', 'Uva A', 'Leonardi L', 'Moratto D', 'Giliani S', 'Carsetti R', 'Ferrari S', 'Zicari AM', 'Duse M']</t>
  </si>
  <si>
    <t>Case Report: A Case of X-Linked Agammaglobulinemia With High Serum IgE Levels and Allergic Rhinitis</t>
  </si>
  <si>
    <t>5-Nov-2020</t>
  </si>
  <si>
    <t>11:582376</t>
  </si>
  <si>
    <t>https://pubmed.ncbi.nlm.nih.gov/33224144</t>
  </si>
  <si>
    <t>https://europepmc.org/abstract/MED/33224144</t>
  </si>
  <si>
    <t>['Calò Carducci FI', 'De Ioris MA', 'Agrati C', 'Carsetti R', 'Perrotta D', "D'Argenio P", 'De Benedetti F', 'Notari S', 'Rossi P', 'Campana A']</t>
  </si>
  <si>
    <t>Hyperinflammation in Two Severe Acute Respiratory Syndrome Coronavirus 2-Infected Adolescents Successfully Treated With the Interleukin-1 Inhibitor Anakinra and Glucocorticoids</t>
  </si>
  <si>
    <t>30-Nov-2020</t>
  </si>
  <si>
    <t>8:576912</t>
  </si>
  <si>
    <t>https://pubmed.ncbi.nlm.nih.gov/33330276</t>
  </si>
  <si>
    <t>https://europepmc.org/abstract/MED/33330276</t>
  </si>
  <si>
    <t>['Lavelle EC', 'Carsetti R', 'Pickl WF', 'Wiedermann U']</t>
  </si>
  <si>
    <t>Editorial: Challenges in Vaccinology</t>
  </si>
  <si>
    <t>17-Dec-2020</t>
  </si>
  <si>
    <t>11:632537</t>
  </si>
  <si>
    <t>https://pubmed.ncbi.nlm.nih.gov/33391292</t>
  </si>
  <si>
    <t>https://europepmc.org/abstract/MED/33391292</t>
  </si>
  <si>
    <t>['Lam MT', 'Coppola S', 'Krumbach OHF', 'Prencipe G', 'Insalaco A', 'Cifaldi C', 'Brigida I', 'Zara E', 'Scala S', 'Di Cesare S', 'Martinelli S', 'Di Rocco M', 'Pascarella A', 'Niceta M', 'Pantaleoni F', 'Ciolfi A', 'Netter P', 'Carisey AF', 'Diehl M', 'Akbarzadeh M', 'Conti F', 'Merli P', 'Pastore A', 'Levi Mortera S', 'Camerini S', 'Farina L', 'Buchholzer M', 'Pannone L', 'Cao TN', 'Coban-Akdemir ZH', 'Jhangiani SN', 'Muzny DM', 'Gibbs RA', 'Basso-Ricci L', 'Chiriaco M', 'Dvorsky R', 'Putignani L', 'Carsetti R', 'Janning P', 'Stray-Pedersen A', 'Erichsen HC', 'Horne A', 'Bryceson YT', 'Torralba-Raga L', 'Ramme K', 'Rosti V', 'Bracaglia C', 'Messia V', 'Palma P', 'Finocchi A', 'Locatelli F', 'Chinn IK', 'Lupski JR', 'Mace EM', 'Cancrini C', 'Aiuti A', 'Ahmadian MR', 'Orange JS', 'De Benedetti F', 'Tartaglia M']</t>
  </si>
  <si>
    <t>A novel disorder involving dyshematopoiesis, inflammation, and HLH due to aberrant CDC42 function</t>
  </si>
  <si>
    <t>2-Dec-2019</t>
  </si>
  <si>
    <t>10-Oct-2019</t>
  </si>
  <si>
    <t>216(12):2778-2799</t>
  </si>
  <si>
    <t>https://pubmed.ncbi.nlm.nih.gov/31601675</t>
  </si>
  <si>
    <t>https://europepmc.org/abstract/MED/31601675</t>
  </si>
  <si>
    <t>['Colucci M', 'Carsetti R', 'Rosado MM', 'Cascioli S', 'Bruschi M', 'Candiano G', 'Corpetti G', 'Giardino L', 'Serafinelli J', 'Giannone C', 'Ghiggeri GM', 'Rastaldi MP', 'Sitia R', 'Emma F', 'Vivarelli M']</t>
  </si>
  <si>
    <t>Atypical IgM on T cells predict relapse and steroid dependence in idiopathic nephrotic syndrome</t>
  </si>
  <si>
    <t>7-May-2019</t>
  </si>
  <si>
    <t>96(4):971-982</t>
  </si>
  <si>
    <t>https://pubmed.ncbi.nlm.nih.gov/31285081</t>
  </si>
  <si>
    <t>https://linkinghub.elsevier.com/retrieve/pii/S0085-2538(19)30461-2</t>
  </si>
  <si>
    <t>['Levi Mortera S', 'Soggiu A', 'Vernocchi P', 'Del Chierico F', 'Piras C', 'Carsetti R', 'Marzano V', 'Britti D', 'Urbani A', 'Roncada P', 'Putignani L']</t>
  </si>
  <si>
    <t>Metaproteomic investigation to assess gut microbiota shaping in newborn mice: A combined taxonomic, functional and quantitative approach</t>
  </si>
  <si>
    <t>15-Jul-2019</t>
  </si>
  <si>
    <t>15-May-2019</t>
  </si>
  <si>
    <t>Journal of proteomics</t>
  </si>
  <si>
    <t>203:103378</t>
  </si>
  <si>
    <t>https://pubmed.ncbi.nlm.nih.gov/31102759</t>
  </si>
  <si>
    <t>https://linkinghub.elsevier.com/retrieve/pii/S1874-3919(19)30150-2</t>
  </si>
  <si>
    <t>['Colucci M', 'Carsetti R', 'Cascioli S', 'Serafinelli J', 'Emma F', 'Vivarelli M']</t>
  </si>
  <si>
    <t>B cell phenotype in pediatric idiopathic nephrotic syndrome</t>
  </si>
  <si>
    <t>28-Sep-2018</t>
  </si>
  <si>
    <t>34(1):177-181</t>
  </si>
  <si>
    <t>https://pubmed.ncbi.nlm.nih.gov/30267238</t>
  </si>
  <si>
    <t>https://link.springer.com/article/10.1007/s00467-018-4095-z</t>
  </si>
  <si>
    <t>['Camponeschi A', 'Gerasimcik N', 'Wang Y', 'Fredriksson T', 'Chen D', 'Farroni C', 'Thorarinsdottir K', 'Sjökvist Ottsjö L', 'Aranburu A', 'Cardell S', 'Carsetti R', 'Gjertsson I', 'Mårtensson IL', 'Grimsholm O']</t>
  </si>
  <si>
    <t>Dissecting Integrin Expression and Function on Memory B Cells in Mice and Humans in Autoimmunity</t>
  </si>
  <si>
    <t>21-Mar-2019</t>
  </si>
  <si>
    <t>10:534</t>
  </si>
  <si>
    <t>https://pubmed.ncbi.nlm.nih.gov/30949178</t>
  </si>
  <si>
    <t>https://europepmc.org/abstract/MED/30949178</t>
  </si>
  <si>
    <t>['Colucci M', 'Carsetti R', 'Serafinelli J', 'Rocca S', 'Massella L', 'Gargiulo A', 'Lo Russo A', 'Capponi C', 'Cotugno N', 'Porzio O', 'Onetti Muda A', 'Palma P', 'Emma F', 'Vivarelli M']</t>
  </si>
  <si>
    <t>Prolonged Impairment of Immunological Memory After Anti-CD20 Treatment in Pediatric Idiopathic Nephrotic Syndrome</t>
  </si>
  <si>
    <t>16-Jul-2019</t>
  </si>
  <si>
    <t>10:1653</t>
  </si>
  <si>
    <t>https://pubmed.ncbi.nlm.nih.gov/31379849</t>
  </si>
  <si>
    <t>https://europepmc.org/abstract/MED/31379849</t>
  </si>
  <si>
    <t>['Leonardi L', 'Lorenzetti G', 'Carsetti R', 'Ferrari S', 'Di Felice A', 'Cinicola B', 'Duse M']</t>
  </si>
  <si>
    <t>Rare TACI Mutation in a 3-Year-Old Boy With CVID Phenotype</t>
  </si>
  <si>
    <t>15-Oct-2019</t>
  </si>
  <si>
    <t>7:418</t>
  </si>
  <si>
    <t>https://pubmed.ncbi.nlm.nih.gov/31681716</t>
  </si>
  <si>
    <t>https://europepmc.org/abstract/MED/31681716</t>
  </si>
  <si>
    <t>['Baban A', 'Cantarutti N', 'Adorisio R', 'Lombardi R', 'Calcagni G', 'Piano Mortari E', 'Dallapiccola B', 'Marino B', 'Iorio FS', 'Carsetti R', 'Digilio MC', 'Giannico S', 'Drago F', 'Carotti A']</t>
  </si>
  <si>
    <t>Long-term survival and phenotypic spectrum in heterotaxy syndrome: A 25-year follow-up experience</t>
  </si>
  <si>
    <t>1-Oct-2018</t>
  </si>
  <si>
    <t>International journal of cardiology</t>
  </si>
  <si>
    <t>268:100-105</t>
  </si>
  <si>
    <t>https://pubmed.ncbi.nlm.nih.gov/30041775</t>
  </si>
  <si>
    <t>https://www.clinicalkey.com/content/playBy/pii?v=S0167-5273(17)36230-7</t>
  </si>
  <si>
    <t>['Rizzo A', 'Di Giovangiulio M', 'Stolfi C', 'Franzè E', 'Fehling HJ', 'Carsetti R', 'Giorda E', 'Colantoni A', 'Ortenzi A', 'Rugge M', 'Mescoli C', 'Monteleone G', 'Fantini MC']</t>
  </si>
  <si>
    <t>RORγt-Expressing Tregs Drive the Growth of Colitis-Associated Colorectal Cancer by Controlling IL6 in Dendritic Cells</t>
  </si>
  <si>
    <t>10-Jul-2018</t>
  </si>
  <si>
    <t>Cancer immunology research</t>
  </si>
  <si>
    <t>6(9):1082-1092</t>
  </si>
  <si>
    <t>https://pubmed.ncbi.nlm.nih.gov/29991500</t>
  </si>
  <si>
    <t>https://aacrjournals.org/cancerimmunolres/article-lookup/doi/10.1158/2326-6066.CIR-17-0698</t>
  </si>
  <si>
    <t>['Rosado MM', 'Aranburu A', 'Scarsella M', 'Cascioli S', 'Giorda E', 'Del Chierico F', 'Mortera SL', 'Mortari EP', 'Petrini S', 'Putignani L', 'Carsetti R']</t>
  </si>
  <si>
    <t>Spleen development is modulated by neonatal gut microbiota</t>
  </si>
  <si>
    <t>199:1-15</t>
  </si>
  <si>
    <t>https://pubmed.ncbi.nlm.nih.gov/29715493</t>
  </si>
  <si>
    <t>https://www.clinicalkey.com/content/playBy/pii?v=S0165-2478(17)30572-2</t>
  </si>
  <si>
    <t>['Marasco E', 'Aquilani A', 'Cascioli S', 'Moneta GM', 'Caiello I', 'Farroni C', 'Giorda E', "D'Oria V", 'Marafon DP', 'Magni-Manzoni S', 'Carsetti R', 'De Benedetti F']</t>
  </si>
  <si>
    <t>Switched Memory B Cells Are Increased in Oligoarticular and Polyarticular Juvenile Idiopathic Arthritis and Their Change Over Time Is Related to Response to Tumor Necrosis Factor Inhibitors</t>
  </si>
  <si>
    <t>25-Mar-2018</t>
  </si>
  <si>
    <t>Arthritis &amp; rheumatology (Hoboken, N.J.)</t>
  </si>
  <si>
    <t>70(4):606-615</t>
  </si>
  <si>
    <t>https://pubmed.ncbi.nlm.nih.gov/29316374</t>
  </si>
  <si>
    <t>https://acrjournals.onlinelibrary.wiley.com/doi/10.1002/art.40410</t>
  </si>
  <si>
    <t>['Piano Mortari E', 'Folgiero V', 'Marcellini V', 'Romania P', 'Bellacchio E', "D'Alicandro V", 'Bocci C', 'Carrozzo R', 'Martinelli D', 'Petrini S', 'Axiotis E', 'Farroni C', 'Locatelli F', 'Schara U', 'Pilz DT', 'Jungbluth H', 'Dionisi-Vici C', 'Carsetti R']</t>
  </si>
  <si>
    <t>The Vici syndrome protein EPG5 regulates intracellular nucleic acid trafficking linking autophagy to innate and adaptive immunity</t>
  </si>
  <si>
    <t>2-Jan-2018</t>
  </si>
  <si>
    <t>Autophagy</t>
  </si>
  <si>
    <t>14(1):22-37</t>
  </si>
  <si>
    <t>https://pubmed.ncbi.nlm.nih.gov/29130391</t>
  </si>
  <si>
    <t>https://www.tandfonline.com/doi/10.1080/15548627.2017.1389356?url_ver=Z39.88-2003&amp;rfr_id=ori:rid:crossref.org&amp;rfr_dat=cr_pub 0pubmed</t>
  </si>
  <si>
    <t>['Piper CJM', 'Wilkinson MGL', 'Deakin CT', 'Otto GW', 'Dowle S', 'Duurland CL', 'Adams S', 'Marasco E', 'Rosser EC', 'Radziszewska A', 'Carsetti R', 'Ioannou Y', 'Beales PL', 'Kelberman D', 'Isenberg DA', 'Mauri C', 'Nistala K', 'Wedderburn LR']</t>
  </si>
  <si>
    <t>CD19(+)CD24(hi)CD38(hi) B Cells Are Expanded in Juvenile Dermatomyositis and Exhibit a Pro-Inflammatory Phenotype After Activation Through Toll-Like Receptor 7 and Interferon-α</t>
  </si>
  <si>
    <t>22-Jun-2018</t>
  </si>
  <si>
    <t>9:1372</t>
  </si>
  <si>
    <t>https://pubmed.ncbi.nlm.nih.gov/29988398</t>
  </si>
  <si>
    <t>https://europepmc.org/abstract/MED/29988398</t>
  </si>
  <si>
    <t>['Müller U', 'Schaub GA', 'Mossmann H', 'Köhler G', 'Carsetti R', 'Hölscher C']</t>
  </si>
  <si>
    <t>Immunosuppression in Experimental Chagas Disease Is Mediated by an Alteration of Bone Marrow Stromal Cell Function During the Acute Phase of Infection</t>
  </si>
  <si>
    <t>10-Dec-2018</t>
  </si>
  <si>
    <t>9:2794</t>
  </si>
  <si>
    <t>https://pubmed.ncbi.nlm.nih.gov/30619242</t>
  </si>
  <si>
    <t>https://europepmc.org/abstract/MED/30619242</t>
  </si>
  <si>
    <t>['Maccari ME', 'Scarselli A', 'Di Cesare S', 'Floris M', 'Angius A', 'Deodati A', 'Chiriaco M', 'Cambiaso P', 'Corrente S', 'Colafati GS', 'Utz PJ', 'Angelini F', 'Fierabracci A', 'Aiuti A', 'Carsetti R', 'Rosenberg JM', 'Cappa M', 'Rossi P', 'Bacchetta R', 'Cancrini C']</t>
  </si>
  <si>
    <t>Severe Toxoplasma gondii infection in a member of a NFKB2-deficient family with T and B cell dysfunction</t>
  </si>
  <si>
    <t>14-Sep-2017</t>
  </si>
  <si>
    <t>183:273-277</t>
  </si>
  <si>
    <t>https://pubmed.ncbi.nlm.nih.gov/28919517</t>
  </si>
  <si>
    <t>https://www.clinicalkey.com/content/playBy/pii?v=S1521-6616(17)30215-2</t>
  </si>
  <si>
    <t>['Frassanito A', 'Nenna R', 'Nicolai A', 'Pierangeli A', 'Tozzi AE', 'Stefanelli P', 'Carsetti R', 'Concato C', 'Schiavoni I', 'Midulla F']</t>
  </si>
  <si>
    <t>Infants hospitalized for Bordetella pertussis infection commonly have respiratory viral coinfections</t>
  </si>
  <si>
    <t>12-Jul-2017</t>
  </si>
  <si>
    <t>BMC infectious diseases</t>
  </si>
  <si>
    <t>17(1):492</t>
  </si>
  <si>
    <t>https://pubmed.ncbi.nlm.nih.gov/28701160</t>
  </si>
  <si>
    <t>https://bmcinfectdis.biomedcentral.com/articles/10.1186/s12879-017-2567-6</t>
  </si>
  <si>
    <t>['Piano Mortari E', 'Baban A', 'Cantarutti N', 'Bocci C', 'Adorisio R', 'Carsetti R']</t>
  </si>
  <si>
    <t>Heterotaxy syndrome with and without spleen: Different infection risk and management</t>
  </si>
  <si>
    <t>15-Nov-2016</t>
  </si>
  <si>
    <t>139(6):1981-1984.e1</t>
  </si>
  <si>
    <t>https://pubmed.ncbi.nlm.nih.gov/27864025</t>
  </si>
  <si>
    <t>https://www.clinicalkey.com/content/playBy/pii?v=S0091-6749(16)31289-1</t>
  </si>
  <si>
    <t>['Stefanelli P', 'Buttinelli G', 'Vacca P', 'Tozzi AE', 'Midulla F', 'Carsetti R', 'Fedele G', 'Villani A', 'Concato C']</t>
  </si>
  <si>
    <t>Severe pertussis infection in infants less than 6 months of age: Clinical manifestations and molecular characterization</t>
  </si>
  <si>
    <t>4-May-2017</t>
  </si>
  <si>
    <t>27-Jan-2017</t>
  </si>
  <si>
    <t>Human vaccines &amp; immunotherapeutics</t>
  </si>
  <si>
    <t>13(5):1073-1077</t>
  </si>
  <si>
    <t>https://pubmed.ncbi.nlm.nih.gov/28129036</t>
  </si>
  <si>
    <t>https://www.tandfonline.com/doi/10.1080/21645515.2016.1276139?url_ver=Z39.88-2003&amp;rfr_id=ori:rid:crossref.org&amp;rfr_dat=cr_pub 0pubmed</t>
  </si>
  <si>
    <t>['Fedele G', 'Carollo M', 'Palazzo R', 'Stefanelli P', 'Pandolfi E', 'Gesualdo F', 'Tozzi AE', 'Carsetti R', 'Villani A', 'Nicolai A', 'Midulla F', 'Ausiello CM']</t>
  </si>
  <si>
    <t>Parents as source of pertussis transmission in hospitalized young infants</t>
  </si>
  <si>
    <t>10-Sep-2016</t>
  </si>
  <si>
    <t>Infection</t>
  </si>
  <si>
    <t>45(2):171-178</t>
  </si>
  <si>
    <t>https://link.springer.com/article/10.1007/s15010-016-0943-6</t>
  </si>
  <si>
    <t>['Pandolfi E', 'Gesualdo F', 'Carloni E', 'Villani A', 'Midulla F', 'Carsetti R', 'Stefanelli P', 'Fedele G', 'Tozzi AE']</t>
  </si>
  <si>
    <t>Does Breastfeeding Protect Young Infants From Pertussis? Case-control Study and Immunologic Evaluation</t>
  </si>
  <si>
    <t>36(3):e48-e53</t>
  </si>
  <si>
    <t>https://pubmed.ncbi.nlm.nih.gov/27870812</t>
  </si>
  <si>
    <t>https://www.ingentaconnect.com/openurl?genre=article&amp;issn=&amp;volume=36&amp;issue=3&amp;spage=e48&amp;aulast=Pandolfi</t>
  </si>
  <si>
    <t>['Aranburu A', 'Piano Mortari E', 'Baban A', 'Giorda E', 'Cascioli S', 'Marcellini V', 'Scarsella M', 'Ceccarelli S', 'Corbelli S', 'Cantarutti N', 'De Vito R', 'Inserra A', 'Nicolosi L', 'Lanfranchi A', 'Porta F', 'Cancrini C', 'Finocchi A', 'Carsetti R']</t>
  </si>
  <si>
    <t>Human B-cell memory is shaped by age- and tissue-specific T-independent and GC-dependent events</t>
  </si>
  <si>
    <t>47(2):327-344</t>
  </si>
  <si>
    <t>https://pubmed.ncbi.nlm.nih.gov/27859047</t>
  </si>
  <si>
    <t>https://onlinelibrary.wiley.com/doi/10.1002/eji.201646642</t>
  </si>
  <si>
    <t>['Marasco E', 'Farroni C', 'Cascioli S', 'Marcellini V', 'Scarsella M', 'Giorda E', 'Piano Mortari E', 'Leonardi L', 'Scarselli A', 'Valentini D', 'Cancrini C', 'Duse M', 'Grimsholm O', 'Carsetti R']</t>
  </si>
  <si>
    <t>B-cell activation with CD40L or CpG measures the function of B-cell subsets and identifies specific defects in immunodeficient patients</t>
  </si>
  <si>
    <t>25-Nov-2016</t>
  </si>
  <si>
    <t>47(1):131-143</t>
  </si>
  <si>
    <t>https://pubmed.ncbi.nlm.nih.gov/27800605</t>
  </si>
  <si>
    <t>https://onlinelibrary.wiley.com/doi/10.1002/eji.201646574</t>
  </si>
  <si>
    <t>['Marcellini V', 'Piano Mortari E', 'Fedele G', 'Gesualdo F', 'Pandolfi E', 'Midulla F', 'Leone P', 'Stefanelli P', 'Tozzi AE', 'Carsetti R']</t>
  </si>
  <si>
    <t>Protection against Pertussis in Humans Correlates to Elevated Serum Antibodies and Memory B Cells</t>
  </si>
  <si>
    <t>15-Sep-2017</t>
  </si>
  <si>
    <t>8:1158</t>
  </si>
  <si>
    <t>https://pubmed.ncbi.nlm.nih.gov/28966622</t>
  </si>
  <si>
    <t>https://europepmc.org/abstract/MED/28966622</t>
  </si>
  <si>
    <t>['Colucci M', 'Carsetti R', 'Cascioli S', 'Casiraghi F', 'Perna A', 'Ravà L', 'Ruggiero B', 'Emma F', 'Vivarelli M']</t>
  </si>
  <si>
    <t>B Cell Reconstitution after Rituximab Treatment in Idiopathic Nephrotic Syndrome</t>
  </si>
  <si>
    <t>13-Nov-2015</t>
  </si>
  <si>
    <t>Journal of the American Society of Nephrology : JASN</t>
  </si>
  <si>
    <t>27(6):1811-22</t>
  </si>
  <si>
    <t>https://pubmed.ncbi.nlm.nih.gov/26567244</t>
  </si>
  <si>
    <t>https://europepmc.org/abstract/MED/26567244</t>
  </si>
  <si>
    <t>['Iachininoto MG', 'Camisa V', 'Leone L', 'Pinto R', 'Lopresto V', 'Merla C', 'Giorda E', 'Carsetti R', 'Zaffina S', 'Podda MV', 'Teofili L', 'Grassi C']</t>
  </si>
  <si>
    <t>Effects of exposure to gradient magnetic fields emitted by nuclear magnetic resonance devices on clonogenic potential and proliferation of human hematopoietic stem cells</t>
  </si>
  <si>
    <t>15-Mar-2016</t>
  </si>
  <si>
    <t>Bioelectromagnetics</t>
  </si>
  <si>
    <t>37(4):201-11</t>
  </si>
  <si>
    <t>https://pubmed.ncbi.nlm.nih.gov/26992028</t>
  </si>
  <si>
    <t>https://onlinelibrary.wiley.com/doi/10.1002/bem.21967</t>
  </si>
  <si>
    <t>['Giardino G', 'Somma D', 'Cirillo E', 'Ruggiero G', 'Terrazzano G', 'Rubino V', 'Ursini MV', 'Vairo D', 'Badolato R', 'Carsetti R', 'Leonardi A', 'Puel A', 'Pignata C']</t>
  </si>
  <si>
    <t>Novel STAT1 gain-of-function mutation and suppurative infections</t>
  </si>
  <si>
    <t>27(2):220-3</t>
  </si>
  <si>
    <t>https://pubmed.ncbi.nlm.nih.gov/26467763</t>
  </si>
  <si>
    <t>https://onlinelibrary.wiley.com/doi/10.1111/pai.12496</t>
  </si>
  <si>
    <t>['Giordano P', 'Cascioli S', 'Lassandro G', 'Marcellini V', 'Cardinale F', 'Valente F', 'Locatelli F', 'Carsetti R']</t>
  </si>
  <si>
    <t>B-cell hyperfunction in children with immune thrombocytopenic purpura persists after splenectomy</t>
  </si>
  <si>
    <t>22-Oct-2015</t>
  </si>
  <si>
    <t>Pediatric research</t>
  </si>
  <si>
    <t>79(2):262-70</t>
  </si>
  <si>
    <t>https://pubmed.ncbi.nlm.nih.gov/26492283</t>
  </si>
  <si>
    <t>https://www.nature.com/articles/pr2015211</t>
  </si>
  <si>
    <t>['Levi Mortera S', 'Del Chierico F', 'Vernocchi P', 'Rosado MM', 'Cavola A', 'Chierici M', 'Pieroni L', 'Urbani A', 'Carsetti R', 'Lante I', 'Dallapiccola B', 'Putignani L']</t>
  </si>
  <si>
    <t>Monitoring Perinatal Gut Microbiota in Mouse Models by Mass Spectrometry Approaches: Parental Genetic Background and Breastfeeding Effects</t>
  </si>
  <si>
    <t>26-Sep-2016</t>
  </si>
  <si>
    <t>Frontiers in microbiology</t>
  </si>
  <si>
    <t>7:1523</t>
  </si>
  <si>
    <t>https://pubmed.ncbi.nlm.nih.gov/27725814</t>
  </si>
  <si>
    <t>https://europepmc.org/abstract/MED/27725814</t>
  </si>
  <si>
    <t>['Picchianti Diamanti A', 'Rosado MM', 'Scarsella M', 'Ceccarelli S', 'Laganà B', "D'Amelio R", 'Carsetti R']</t>
  </si>
  <si>
    <t>Increased serum IgM, immunodeficiency, and autoimmunity: A clinical series</t>
  </si>
  <si>
    <t>28(4):547-56</t>
  </si>
  <si>
    <t>https://pubmed.ncbi.nlm.nih.gov/26526204</t>
  </si>
  <si>
    <t>https://journals.sagepub.com/doi/10.1177/0394632015600231?url_ver=Z39.88-2003&amp;rfr_id=ori:rid:crossref.org&amp;rfr_dat=cr_pub 0pubmed</t>
  </si>
  <si>
    <t>['Valentini D', 'Marcellini V', 'Bianchi S', 'Villani A', 'Facchini M', 'Donatelli I', 'Castrucci MR', 'Marasco E', 'Farroni C', 'Carsetti R']</t>
  </si>
  <si>
    <t>Generation of switched memory B cells in response to vaccination in Down syndrome children and their siblings</t>
  </si>
  <si>
    <t>27-Nov-2015</t>
  </si>
  <si>
    <t>28-Oct-2015</t>
  </si>
  <si>
    <t>33(48):6689-96</t>
  </si>
  <si>
    <t>https://pubmed.ncbi.nlm.nih.gov/26518399</t>
  </si>
  <si>
    <t>https://www.clinicalkey.com/content/playBy/pii?v=S0264-410X(15)01526-1</t>
  </si>
  <si>
    <t>['Puglisi MA', 'Cenciarelli C', 'Tesori V', 'Cappellari M', 'Martini M', 'Di Francesco AM', 'Giorda E', 'Carsetti R', 'Ricci-Vitiani L', 'Gasbarrini A']</t>
  </si>
  <si>
    <t>High nitric oxide production, secondary to inducible nitric oxide synthase expression, is essential for regulation of the tumour-initiating properties of colon cancer stem cells</t>
  </si>
  <si>
    <t>12-May-2015</t>
  </si>
  <si>
    <t>The Journal of pathology</t>
  </si>
  <si>
    <t>236(4):479-90</t>
  </si>
  <si>
    <t>https://pubmed.ncbi.nlm.nih.gov/25875314</t>
  </si>
  <si>
    <t>https://pathsocjournals.onlinelibrary.wiley.com/doi/10.1002/path.4545</t>
  </si>
  <si>
    <t>['Scaldaferri ML', 'Klinger FG', 'Farini D', 'Di Carlo A', 'Carsetti R', 'Giorda E', 'De Felici M']</t>
  </si>
  <si>
    <t>Hematopoietic activity in putative mouse primordial germ cell populations</t>
  </si>
  <si>
    <t>12-Feb-2015</t>
  </si>
  <si>
    <t>Mechanisms of development</t>
  </si>
  <si>
    <t>136:53-63</t>
  </si>
  <si>
    <t>https://pubmed.ncbi.nlm.nih.gov/25684074</t>
  </si>
  <si>
    <t>https://linkinghub.elsevier.com/retrieve/pii/S0925-4773(15)00021-0</t>
  </si>
  <si>
    <t>['Scarselli A', 'Di Cesare S', 'Capponi C', 'Cascioli S', 'Romiti ML', 'Di Matteo G', 'Simonetti A', 'Palma P', 'Finocchi A', 'Lucarelli B', 'Pinto RM', 'Rana I', 'Palumbo G', 'Caniglia M', 'Rossi P', 'Carsetti R', 'Cancrini C', 'Aiuti A']</t>
  </si>
  <si>
    <t>Longitudinal Evaluation of Immune Reconstitution and B-cell Function After Hematopoietic Cell Transplantation for Primary Immunodeficiency</t>
  </si>
  <si>
    <t>15-Apr-2015</t>
  </si>
  <si>
    <t>35(4):373-83</t>
  </si>
  <si>
    <t>https://pubmed.ncbi.nlm.nih.gov/25875698</t>
  </si>
  <si>
    <t>https://link.springer.com/article/10.1007/s10875-015-0154-4</t>
  </si>
  <si>
    <t>['Rosado MM', 'Bernardo ME', 'Scarsella M', 'Conforti A', 'Giorda E', 'Biagini S', 'Cascioli S', 'Rossi F', 'Guzzo I', 'Vivarelli M', 'Dello Strologo L', 'Emma F', 'Locatelli F', 'Carsetti R']</t>
  </si>
  <si>
    <t>Inhibition of B-cell proliferation and antibody production by mesenchymal stromal cells is mediated by T cells</t>
  </si>
  <si>
    <t>1-Jan-2015</t>
  </si>
  <si>
    <t>Stem cells and development</t>
  </si>
  <si>
    <t>24(1):93-103</t>
  </si>
  <si>
    <t>https://pubmed.ncbi.nlm.nih.gov/25036865</t>
  </si>
  <si>
    <t>https://www.liebertpub.com/doi/10.1089/scd.2014.0155?url_ver=Z39.88-2003&amp;rfr_id=ori:rid:crossref.org&amp;rfr_dat=cr_pub 0pubmed</t>
  </si>
  <si>
    <t>['Zaffina S', 'Marcellini V', 'Santoro AP', 'Scarsella M', 'Camisa V', 'Vinci MR', 'Musolino AM', 'Nicolosi L', 'Rosado MM', 'Carsetti R']</t>
  </si>
  <si>
    <t>Repeated vaccinations do not improve specific immune defenses against Hepatitis B in non-responder health care workers</t>
  </si>
  <si>
    <t>5-Dec-2014</t>
  </si>
  <si>
    <t>5-Nov-2014</t>
  </si>
  <si>
    <t>32(51):6902-6910</t>
  </si>
  <si>
    <t>https://pubmed.ncbi.nlm.nih.gov/25444815</t>
  </si>
  <si>
    <t>https://www.clinicalkey.com/content/playBy/pii?v=S0264-410X(14)01456-X</t>
  </si>
  <si>
    <t>['Conforti A', 'Scarsella M', 'Starc N', 'Giorda E', 'Biagini S', 'Proia A', 'Carsetti R', 'Locatelli F', 'Bernardo ME']</t>
  </si>
  <si>
    <t>Microvescicles derived from mesenchymal stromal cells are not as effective as their cellular counterpart in the ability to modulate immune responses in vitro</t>
  </si>
  <si>
    <t>1-Nov-2014</t>
  </si>
  <si>
    <t>23(21):2591-9</t>
  </si>
  <si>
    <t>https://pubmed.ncbi.nlm.nih.gov/24937591</t>
  </si>
  <si>
    <t>https://www.liebertpub.com/doi/10.1089/scd.2014.0091?url_ver=Z39.88-2003&amp;rfr_id=ori:rid:crossref.org&amp;rfr_dat=cr_pub 0pubmed</t>
  </si>
  <si>
    <t>['Bellacchio E', 'Palma A', 'Corrente S', 'Di Girolamo F', 'Helen Kemp E', 'Di Matteo G', 'Comelli L', 'Carsetti R', 'Cascioli S', 'Cancrini C', 'Fierabracci A']</t>
  </si>
  <si>
    <t>The possible implication of the S250C variant of the autoimmune regulator protein in a patient with autoimmunity and immunodeficiency: in silico analysis suggests a molecular pathogenic mechanism for the variant</t>
  </si>
  <si>
    <t>25-Jul-2014</t>
  </si>
  <si>
    <t>Gene</t>
  </si>
  <si>
    <t>549(2):286-94</t>
  </si>
  <si>
    <t>https://pubmed.ncbi.nlm.nih.gov/25068407</t>
  </si>
  <si>
    <t>https://linkinghub.elsevier.com/retrieve/pii/S0378-1119(14)00888-9</t>
  </si>
  <si>
    <t>['Picchianti Diamanti A', 'Rosado MM', 'Scarsella M', 'Germano V', 'Giorda E', 'Cascioli S', 'Laganà B', "D'Amelio R", 'Carsetti R']</t>
  </si>
  <si>
    <t>Abatacept (cytotoxic T lymphocyte antigen 4-immunoglobulin) improves B cell function and regulatory T cell inhibitory capacity in rheumatoid arthritis patients non-responding to anti-tumour necrosis factor-α agents</t>
  </si>
  <si>
    <t>177(3):630-40</t>
  </si>
  <si>
    <t>https://pubmed.ncbi.nlm.nih.gov/24773026</t>
  </si>
  <si>
    <t>https://pmc.ncbi.nlm.nih.gov/articles/pmid/24773026/</t>
  </si>
  <si>
    <t>['Capolunghi F', 'Capponi C', 'De Stefani B', 'Luciani M', 'Locatelli F', 'Muraca M', 'Carsetti R']</t>
  </si>
  <si>
    <t>A refined approach to detect and measure minimal residual disease in childhood acute myeloid leukemia by flow cytometry</t>
  </si>
  <si>
    <t>19-Feb-2014</t>
  </si>
  <si>
    <t>89(3):343-4</t>
  </si>
  <si>
    <t>https://pubmed.ncbi.nlm.nih.gov/24265183</t>
  </si>
  <si>
    <t>https://onlinelibrary.wiley.com/doi/10.1002/ajh.23633</t>
  </si>
  <si>
    <t>['Del Chierico F', 'Petrucca A', 'Mortera SL', 'Vernocchi P', 'Rosado MM', 'Pieroni L', 'Carsetti R', 'Urbani A', 'Putignani L']</t>
  </si>
  <si>
    <t>A metaproteomic pipeline to identify newborn mouse gut phylotypes</t>
  </si>
  <si>
    <t>31-Jan-2014</t>
  </si>
  <si>
    <t>29-Oct-2013</t>
  </si>
  <si>
    <t>97:17-26</t>
  </si>
  <si>
    <t>https://pubmed.ncbi.nlm.nih.gov/24176786</t>
  </si>
  <si>
    <t>https://linkinghub.elsevier.com/retrieve/pii/S1874-3919(13)00540-X</t>
  </si>
  <si>
    <t>['Romanò L', 'Carsetti R', 'Tozzi AE', 'Mele A', 'Zanetti AR']</t>
  </si>
  <si>
    <t>Chronic hepatitis B infection in adolescents vaccinated at birth: an alarm bell in favor of the need for a booster?</t>
  </si>
  <si>
    <t>20-Nov-2013</t>
  </si>
  <si>
    <t>Hepatology (Baltimore, Md.)</t>
  </si>
  <si>
    <t>59(1):349</t>
  </si>
  <si>
    <t>https://pubmed.ncbi.nlm.nih.gov/23695813</t>
  </si>
  <si>
    <t>https://journals.lww.com/01515467-201401000-00039</t>
  </si>
  <si>
    <t>['Rosado MM', 'Scarsella M', 'Cascioli S', 'Giorda E', 'Carsetti R']</t>
  </si>
  <si>
    <t>Purification and immunophenotypic characterization of murine MZ and T2-MZP cells</t>
  </si>
  <si>
    <t>1190:3-16</t>
  </si>
  <si>
    <t>https://pubmed.ncbi.nlm.nih.gov/25015269</t>
  </si>
  <si>
    <t>https://link.springer.com/protocol/10.1007/978-1-4939-1161-5_1</t>
  </si>
  <si>
    <t>['Giancane G', 'Ferrari S', 'Carsetti R', 'Papoff P', 'Iacobini M', 'Duse M']</t>
  </si>
  <si>
    <t>Anhidrotic ectodermal dysplasia: a new mutation</t>
  </si>
  <si>
    <t>16-Jul-2013</t>
  </si>
  <si>
    <t>132(6):1451-3</t>
  </si>
  <si>
    <t>https://pubmed.ncbi.nlm.nih.gov/23870671</t>
  </si>
  <si>
    <t>https://www.clinicalkey.com/content/playBy/pii?v=S0091-6749(13)00910-X</t>
  </si>
  <si>
    <t>['Rosado MM', 'Gesualdo F', 'Marcellini V', 'Di Sabatino A', 'Corazza GR', 'Smacchia MP', 'Nobili B', 'Baronci C', 'Russo L', 'Rossi F', 'Vito RD', 'Nicolosi L', 'Inserra A', 'Locatelli F', 'Tozzi AE', 'Carsetti R']</t>
  </si>
  <si>
    <t>Preserved antibody levels and loss of memory B cells against pneumococcus and tetanus after splenectomy: tailoring better vaccination strategies</t>
  </si>
  <si>
    <t>25-Jul-2013</t>
  </si>
  <si>
    <t>43(10):2659-70</t>
  </si>
  <si>
    <t>https://pubmed.ncbi.nlm.nih.gov/23813052</t>
  </si>
  <si>
    <t>https://onlinelibrary.wiley.com/doi/10.1002/eji.201343577</t>
  </si>
  <si>
    <t>['Capolunghi F', 'Rosado MM', 'Sinibaldi M', 'Aranburu A', 'Carsetti R']</t>
  </si>
  <si>
    <t>Why do we need IgM memory B cells?</t>
  </si>
  <si>
    <t>6-May-2013</t>
  </si>
  <si>
    <t>152(2):114-20</t>
  </si>
  <si>
    <t>https://pubmed.ncbi.nlm.nih.gov/23660557</t>
  </si>
  <si>
    <t>https://www.clinicalkey.com/content/playBy/pii?v=S0165-2478(13)00060-6</t>
  </si>
  <si>
    <t>['Carollo M', 'Palazzo R', 'Bianco M', 'Pandolfi E', 'Chionne P', 'Fedele G', 'Tozzi AE', 'Carsetti R', 'Romanò L', 'Ausiello CM']</t>
  </si>
  <si>
    <t>Hepatitis B specific T cell immunity induced by primary vaccination persists independently of the protective serum antibody level</t>
  </si>
  <si>
    <t>7-Jan-2013</t>
  </si>
  <si>
    <t>19-Nov-2012</t>
  </si>
  <si>
    <t>31(3):506-13</t>
  </si>
  <si>
    <t>https://pubmed.ncbi.nlm.nih.gov/23174200</t>
  </si>
  <si>
    <t>https://www.clinicalkey.com/content/playBy/pii?v=S0264-410X(12)01622-2</t>
  </si>
  <si>
    <t>Evaluating B-cells: from bone marrow precursors to antibody-producing cells</t>
  </si>
  <si>
    <t>1032:45-57</t>
  </si>
  <si>
    <t>https://pubmed.ncbi.nlm.nih.gov/23943443</t>
  </si>
  <si>
    <t>https://link.springer.com/protocol/10.1007/978-1-62703-496-8_4</t>
  </si>
  <si>
    <t>['Del Chierico F', 'Vernocchi P', 'Bonizzi L', 'Carsetti R', 'Castellazzi AM', 'Dallapiccola B', 'de Vos W', 'Guerzoni ME', 'Manco M', 'Marseglia GL', 'Muraca M', 'Roncada P', 'Salvatori G', 'Signore F', 'Urbani A', 'Putignani L']</t>
  </si>
  <si>
    <t>Early-life gut microbiota under physiological and pathological conditions: the central role of combined meta-omics-based approaches</t>
  </si>
  <si>
    <t>3-Aug-2012</t>
  </si>
  <si>
    <t>23-Feb-2012</t>
  </si>
  <si>
    <t>75(15):4580-7</t>
  </si>
  <si>
    <t>https://pubmed.ncbi.nlm.nih.gov/22387117</t>
  </si>
  <si>
    <t>https://linkinghub.elsevier.com/retrieve/pii/S1874-3919(12)00102-9</t>
  </si>
  <si>
    <t>['Rosado MM', 'Picchianti Diamanti A', 'Cascioli S', 'Ceccarelli S', 'Caporuscio S', "D'Amelio R", 'Carsetti R', 'Lagana B']</t>
  </si>
  <si>
    <t>Hyper-IgM, neutropenia, mild infections and low response to polyclonal stimulation: hyper-IgM syndrome or common variable immunodeficiency?</t>
  </si>
  <si>
    <t>24(4):983-91</t>
  </si>
  <si>
    <t>https://pubmed.ncbi.nlm.nih.gov/22230404</t>
  </si>
  <si>
    <t>https://journals.sagepub.com/doi/10.1177/039463201102400416?url_ver=Z39.88-2003&amp;rfr_id=ori:rid:crossref.org&amp;rfr_dat=cr_pub 0pubmed</t>
  </si>
  <si>
    <t>['Alisi A', 'Carsetti R', 'Nobili V']</t>
  </si>
  <si>
    <t>Pathogen- or damage-associated molecular patterns during nonalcoholic fatty liver disease development</t>
  </si>
  <si>
    <t>Nov-2011</t>
  </si>
  <si>
    <t>54(5):1500-2</t>
  </si>
  <si>
    <t>https://pubmed.ncbi.nlm.nih.gov/22045668</t>
  </si>
  <si>
    <t>https://journals.lww.com/01515467-201111000-00003</t>
  </si>
  <si>
    <t>['Puglisi MA', 'Barba M', 'Corbi M', 'Errico MF', 'Giorda E', 'Saulnier N', 'Boninsegna A', 'Piscaglia AC', 'Carsetti R', 'Cittadini A', 'Gasbarrini A', 'Sgambato A']</t>
  </si>
  <si>
    <t>Identification of Endothelin-1 and NR4A2 as CD133-regulated genes in colon cancer cells</t>
  </si>
  <si>
    <t>8-Aug-2011</t>
  </si>
  <si>
    <t>225(2):305-14</t>
  </si>
  <si>
    <t>https://pubmed.ncbi.nlm.nih.gov/21826669</t>
  </si>
  <si>
    <t>https://pathsocjournals.onlinelibrary.wiley.com/doi/10.1002/path.2954</t>
  </si>
  <si>
    <t>['Di Sabatino A', 'Carsetti R', 'Corazza GR']</t>
  </si>
  <si>
    <t>Post-splenectomy and hyposplenic states</t>
  </si>
  <si>
    <t>2-Jul-2011</t>
  </si>
  <si>
    <t>5-Apr-2011</t>
  </si>
  <si>
    <t>378(9785):86-97</t>
  </si>
  <si>
    <t>https://pubmed.ncbi.nlm.nih.gov/21474172</t>
  </si>
  <si>
    <t>https://www.clinicalkey.com/content/playBy/pii?v=S0140-6736(10)61493-6</t>
  </si>
  <si>
    <t>['Rosado MM', 'Scarsella M', 'Pandolfi E', 'Cascioli S', 'Giorda E', 'Chionne P', 'Madonne E', 'Gesualdo F', 'Romano M', 'Ausiello CM', 'Rapicetta M', 'Zanetti AR', 'Tozzi A', 'Carsetti R']</t>
  </si>
  <si>
    <t>Switched memory B cells maintain specific memory independently of serum antibodies: the hepatitis B example</t>
  </si>
  <si>
    <t>25-May-2011</t>
  </si>
  <si>
    <t>41(6):1800-8</t>
  </si>
  <si>
    <t>https://pubmed.ncbi.nlm.nih.gov/21469123</t>
  </si>
  <si>
    <t>https://onlinelibrary.wiley.com/doi/10.1002/eji.201041187</t>
  </si>
  <si>
    <t>['Diamanti AP', 'Rosado M', 'Germano V', 'Scarsella M', 'Giorda E', 'Podestà E', "D'Amelio R", 'Carsetti R', 'Laganà B']</t>
  </si>
  <si>
    <t>Reversion of resistance to immunosuppressive agents in three patients with psoriatic arthritis by cyclosporine A: modulation of P-glycoprotein function</t>
  </si>
  <si>
    <t>9-Nov-2010</t>
  </si>
  <si>
    <t>138(1):9-13</t>
  </si>
  <si>
    <t>https://pubmed.ncbi.nlm.nih.gov/21062675</t>
  </si>
  <si>
    <t>https://www.clinicalkey.com/content/playBy/pii?v=S1521-6616(10)00737-0</t>
  </si>
  <si>
    <t>['Rosado MM', 'Diamanti AP', 'Capolunghi F', 'Carsetti R']</t>
  </si>
  <si>
    <t>B cell modulation strategies in autoimmunity: the SLE example</t>
  </si>
  <si>
    <t>Current pharmaceutical design</t>
  </si>
  <si>
    <t>17(29):3155-65</t>
  </si>
  <si>
    <t>https://pubmed.ncbi.nlm.nih.gov/21864265</t>
  </si>
  <si>
    <t>https://www.eurekaselect.com/75430/article</t>
  </si>
  <si>
    <t>['Aranburu A', 'Ceccarelli S', 'Giorda E', 'Lasorella R', 'Ballatore G', 'Carsetti R']</t>
  </si>
  <si>
    <t>TLR ligation triggers somatic hypermutation in transitional B cells inducing the generation of IgM memory B cells</t>
  </si>
  <si>
    <t>15-Dec-2010</t>
  </si>
  <si>
    <t>15-Nov-2010</t>
  </si>
  <si>
    <t>185(12):7293-301</t>
  </si>
  <si>
    <t>https://pubmed.ncbi.nlm.nih.gov/21078901</t>
  </si>
  <si>
    <t>https://journals.aai.org/jimmunol/article-lookup/doi/10.4049/jimmunol.1002722</t>
  </si>
  <si>
    <t>['Capolunghi F', 'Rosado MM', 'Cascioli S', 'Girolami E', 'Bordasco S', 'Vivarelli M', 'Ruggiero B', 'Cortis E', 'Insalaco A', 'Fantò N', 'Gallo G', 'Nucera E', 'Loiarro M', 'Sette C', 'De Santis R', 'Carsetti R', 'Ruggiero V']</t>
  </si>
  <si>
    <t>Pharmacological inhibition of TLR9 activation blocks autoantibody production in human B cells from SLE patients</t>
  </si>
  <si>
    <t>25-Aug-2010</t>
  </si>
  <si>
    <t>Rheumatology (Oxford, England)</t>
  </si>
  <si>
    <t>49(12):2281-9</t>
  </si>
  <si>
    <t>https://pubmed.ncbi.nlm.nih.gov/20739362</t>
  </si>
  <si>
    <t>https://academic.oup.com/rheumatology/article-lookup/doi/10.1093/rheumatology/keq226</t>
  </si>
  <si>
    <t>['Di Sabatino A', 'Biancheri P', 'Piconese S', 'Rosado MM', 'Ardizzone S', 'Rovedatti L', 'Ubezio C', 'Massari A', 'Sampietro GM', 'Foschi D', 'Porro GB', 'Colombo MP', 'Carsetti R', 'MacDonald TT', 'Corazza GR']</t>
  </si>
  <si>
    <t>Peripheral regulatory T cells and serum transforming growth factor-β: relationship with clinical response to infliximab in Crohn's disease</t>
  </si>
  <si>
    <t>Nov-2010</t>
  </si>
  <si>
    <t>Inflammatory bowel diseases</t>
  </si>
  <si>
    <t>16(11):1891-7</t>
  </si>
  <si>
    <t>https://pubmed.ncbi.nlm.nih.gov/20848485</t>
  </si>
  <si>
    <t>https://academic.oup.com/ibdjournal/article/16/11/1891-1897/4628240</t>
  </si>
  <si>
    <t>['Putignani L', 'Carsetti R', 'Signore F', 'Manco M']</t>
  </si>
  <si>
    <t>Additional maternal and nonmaternal factors contribute to microbiota shaping in newborns</t>
  </si>
  <si>
    <t>19-Oct-2010</t>
  </si>
  <si>
    <t>27-Sep-2010</t>
  </si>
  <si>
    <t>107(42):E159; author reply E160</t>
  </si>
  <si>
    <t>https://pubmed.ncbi.nlm.nih.gov/20876088</t>
  </si>
  <si>
    <t>https://www.pnas.org/doi/10.1073/pnas.1010526107?url_ver=Z39.88-2003&amp;rfr_id=ori:rid:crossref.org&amp;rfr_dat=cr_pub 0pubmed</t>
  </si>
  <si>
    <t>['Rosado MM', 'Aranburu A', 'Capolunghi F', 'Giorda E', 'Cascioli S', 'Cenci F', 'Petrini S', 'Miller E', 'Leanderson T', 'Bottazzo GF', 'Natali PG', 'Carsetti R']</t>
  </si>
  <si>
    <t>From the fetal liver to spleen and gut: the highway to natural antibody</t>
  </si>
  <si>
    <t>6-May-2009</t>
  </si>
  <si>
    <t>Mucosal immunology</t>
  </si>
  <si>
    <t>2(4):351-61</t>
  </si>
  <si>
    <t>https://pubmed.ncbi.nlm.nih.gov/19421184</t>
  </si>
  <si>
    <t>https://linkinghub.elsevier.com/retrieve/pii/S1933-0219(22)01553-7</t>
  </si>
  <si>
    <t>['Di Sabatino A', 'Rovedatti L', 'Rosado MM', 'Carsetti R', 'Corazza GR', 'MacDonald TT']</t>
  </si>
  <si>
    <t>Increased expression of mucosal addressin cell adhesion molecule 1 in the duodenum of patients with active celiac disease is associated with depletion of integrin alpha4beta7-positive T cells in blood</t>
  </si>
  <si>
    <t>20-Jan-2009</t>
  </si>
  <si>
    <t>Human pathology</t>
  </si>
  <si>
    <t>40(5):699-704</t>
  </si>
  <si>
    <t>https://pubmed.ncbi.nlm.nih.gov/19157500</t>
  </si>
  <si>
    <t>https://www.clinicalkey.com/content/playBy/pii?v=S0046-8177(08)00505-4</t>
  </si>
  <si>
    <t>['Di Sabatino A', 'Rosado MM', 'Cazzola P', 'Biancheri P', 'Tinozzi FP', 'Laera MR', 'Cantoro L', 'Vanoli A', 'Carsetti R', 'Corazza GR']</t>
  </si>
  <si>
    <t>Splenic function and IgM-memory B cells in Crohn's disease patients treated with infliximab</t>
  </si>
  <si>
    <t>14(5):591-6</t>
  </si>
  <si>
    <t>https://pubmed.ncbi.nlm.nih.gov/18240280</t>
  </si>
  <si>
    <t>https://academic.oup.com/ibdjournal/article/14/5/591-596/4653793</t>
  </si>
  <si>
    <t>['Barone F', 'Bombardieri M', 'Rosado MM', 'Morgan PR', 'Challacombe SJ', 'De Vita S', 'Carsetti R', 'Spencer J', 'Valesini G', 'Pitzalis C']</t>
  </si>
  <si>
    <t>CXCL13, CCL21, and CXCL12 expression in salivary glands of patients with Sjogren's syndrome and MALT lymphoma: association with reactive and malignant areas of lymphoid organization</t>
  </si>
  <si>
    <t>180(7):5130-40</t>
  </si>
  <si>
    <t>https://pubmed.ncbi.nlm.nih.gov/18354239</t>
  </si>
  <si>
    <t>https://journals.aai.org/jimmunol/article-lookup/doi/10.4049/jimmunol.180.7.5130</t>
  </si>
  <si>
    <t>['Throsby M', 'van den Brink E', 'Jongeneelen M', 'Poon LL', 'Alard P', 'Cornelissen L', 'Bakker A', 'Cox F', 'van Deventer E', 'Guan Y', 'Cinatl J', 'ter Meulen J', 'Lasters I', 'Carsetti R', 'Peiris M', 'de Kruif J', 'Goudsmit J']</t>
  </si>
  <si>
    <t>Heterosubtypic neutralizing monoclonal antibodies cross-protective against H5N1 and H1N1 recovered from human IgM+ memory B cells</t>
  </si>
  <si>
    <t>16-Dec-2008</t>
  </si>
  <si>
    <t>3(12):e3942</t>
  </si>
  <si>
    <t>https://pubmed.ncbi.nlm.nih.gov/19079604</t>
  </si>
  <si>
    <t>https://europepmc.org/abstract/MED/19079604</t>
  </si>
  <si>
    <t>['Di Sabatino A', 'Rosado MM', 'Miele L', 'Capolunghi F', 'Cazzola P', 'Biancheri P', 'Carsetti R', 'Gasbarrini G', 'Corazza GR']</t>
  </si>
  <si>
    <t>Impairment of splenic IgM-memory but not switched-memory B cells in a patient with celiac disease and splenic atrophy</t>
  </si>
  <si>
    <t>24-Sep-2007</t>
  </si>
  <si>
    <t>120(6):1461-3</t>
  </si>
  <si>
    <t>https://pubmed.ncbi.nlm.nih.gov/17889288</t>
  </si>
  <si>
    <t>https://www.clinicalkey.com/content/playBy/pii?v=S0091-6749(07)01455-8</t>
  </si>
  <si>
    <t>['Diamanti AP', 'Rosado MM', 'Carsetti R', 'Valesini G']</t>
  </si>
  <si>
    <t>B cells in SLE: different biological drugs for different pathogenic mechanisms</t>
  </si>
  <si>
    <t>22-Mar-2007</t>
  </si>
  <si>
    <t>Autoimmunity reviews</t>
  </si>
  <si>
    <t>7(2):143-8</t>
  </si>
  <si>
    <t>https://pubmed.ncbi.nlm.nih.gov/18035325</t>
  </si>
  <si>
    <t>https://www.clinicalkey.com/content/playBy/pii?v=S1568-9972(07)00065-1</t>
  </si>
  <si>
    <t>['Loiarro M', 'Capolunghi F', 'Fantò N', 'Gallo G', 'Campo S', 'Arseni B', 'Carsetti R', 'Carminati P', 'De Santis R', 'Ruggiero V', 'Sette C']</t>
  </si>
  <si>
    <t>Pivotal Advance: Inhibition of MyD88 dimerization and recruitment of IRAK1 and IRAK4 by a novel peptidomimetic compound</t>
  </si>
  <si>
    <t>4-Jun-2007</t>
  </si>
  <si>
    <t>82(4):801-10</t>
  </si>
  <si>
    <t>https://pubmed.ncbi.nlm.nih.gov/17548806</t>
  </si>
  <si>
    <t>https://academic.oup.com/jleukbio/article-lookup/doi/10.1189/jlb.1206746</t>
  </si>
  <si>
    <t>['Moschese V', 'Carsetti R', 'Graziani S', 'Chini L', 'Soresina AR', 'La Rocca M', 'Bossi G', 'Di Cesare S', 'Plebani A']</t>
  </si>
  <si>
    <t>Memory B-cell subsets as a predictive marker of outcome in hypogammaglobulinemia during infancy</t>
  </si>
  <si>
    <t>25-May-2007</t>
  </si>
  <si>
    <t>120(2):474-6</t>
  </si>
  <si>
    <t>https://www.clinicalkey.com/content/playBy/pii?v=S0091-6749(07)00712-9</t>
  </si>
  <si>
    <t>['Lamioni A', 'Carsetti R', 'Legato A', 'Landolfo A', 'Isacchi G', 'Emma F', 'Bottazzo GF', 'Dello Strologo L']</t>
  </si>
  <si>
    <t>Induction of regulatory T cells after prophylactic treatment with photopheresis in renal transplant recipients</t>
  </si>
  <si>
    <t>27-May-2007</t>
  </si>
  <si>
    <t>Transplantation</t>
  </si>
  <si>
    <t>83(10):1393-6</t>
  </si>
  <si>
    <t>https://pubmed.ncbi.nlm.nih.gov/17519793</t>
  </si>
  <si>
    <t>https://journals.lww.com/00007890-200705270-00018</t>
  </si>
  <si>
    <t>['Brendolan A', 'Rosado MM', 'Carsetti R', 'Selleri L', 'Dear TN']</t>
  </si>
  <si>
    <t>Development and function of the mammalian spleen</t>
  </si>
  <si>
    <t>Feb-2007</t>
  </si>
  <si>
    <t>BioEssays : news and reviews in molecular, cellular and developmental biology</t>
  </si>
  <si>
    <t>29(2):166-77</t>
  </si>
  <si>
    <t>https://pubmed.ncbi.nlm.nih.gov/17226804</t>
  </si>
  <si>
    <t>https://onlinelibrary.wiley.com/doi/10.1002/bies.20528</t>
  </si>
  <si>
    <t>['Cipollone D', 'Amati F', 'Carsetti R', 'Placidi S', 'Biancolella M', "D'Amati G", 'Novelli G', 'Siracusa G', 'Marino B']</t>
  </si>
  <si>
    <t>A multiple retinoic acid antagonist induces conotruncal anomalies, including transposition of the great arteries, in mice</t>
  </si>
  <si>
    <t>Cardiovascular pathology : the official journal of the Society for Cardiovascular Pathology</t>
  </si>
  <si>
    <t>15(4):194-202</t>
  </si>
  <si>
    <t>https://pubmed.ncbi.nlm.nih.gov/16844550</t>
  </si>
  <si>
    <t>https://linkinghub.elsevier.com/retrieve/pii/S1054-8807(06)00041-X</t>
  </si>
  <si>
    <t>['Finocchi A', 'Di Cesare S', 'Romiti ML', 'Capponi C', 'Rossi P', 'Carsetti R', 'Cancrini C']</t>
  </si>
  <si>
    <t>Humoral immune responses and CD27+ B cells in children with DiGeorge syndrome (22q11.2 deletion syndrome)</t>
  </si>
  <si>
    <t>17(5):382-8</t>
  </si>
  <si>
    <t>https://pubmed.ncbi.nlm.nih.gov/16846458</t>
  </si>
  <si>
    <t>https://onlinelibrary.wiley.com/doi/10.1111/j.1399-3038.2006.00409.x</t>
  </si>
  <si>
    <t>['De Benedetti F', 'Insalaco A', 'Diamanti A', 'Cortis E', 'Muratori F', 'Lamioni A', 'Carsetti R', 'Cusano R', 'De Vito R', 'Perroni L', 'Gambarara M', 'Castro M', 'Bottazzo GF', 'Ugazio AG']</t>
  </si>
  <si>
    <t>Mechanistic associations of a mild phenotype of immunodysregulation, polyendocrinopathy, enteropathy, x-linked syndrome</t>
  </si>
  <si>
    <t>May-2006</t>
  </si>
  <si>
    <t>Clinical gastroenterology and hepatology : the official clinical practice journal of the American Gastroenterological Association</t>
  </si>
  <si>
    <t>4(5):653-9</t>
  </si>
  <si>
    <t>https://pubmed.ncbi.nlm.nih.gov/16630773</t>
  </si>
  <si>
    <t>https://linkinghub.elsevier.com/retrieve/pii/S1542-3565(05)01185-7</t>
  </si>
  <si>
    <t>['Moschese V', 'Lintzman J', 'Callea F', 'Chini L', 'Devito R', 'Carsetti R', 'Di Cesare S', 'Geissman F', 'Brousse N', 'Rossi P', 'Durandy A']</t>
  </si>
  <si>
    <t>A novel form of non-X-linked hyperigm associated with growth and pubertal disturbances and with lymphoma development</t>
  </si>
  <si>
    <t>Mar-2006</t>
  </si>
  <si>
    <t>The Journal of pediatrics</t>
  </si>
  <si>
    <t>148(3):404-6</t>
  </si>
  <si>
    <t>https://pubmed.ncbi.nlm.nih.gov/16615979</t>
  </si>
  <si>
    <t>https://linkinghub.elsevier.com/retrieve/pii/S0022-3476(05)01005-X</t>
  </si>
  <si>
    <t>['Di Sabatino A', 'Rosado MM', 'Cazzola P', 'Riboni R', 'Biagi F', 'Carsetti R', 'Corazza GR']</t>
  </si>
  <si>
    <t>Splenic hypofunction and the spectrum of autoimmune and malignant complications in celiac disease</t>
  </si>
  <si>
    <t>4(2):179-86</t>
  </si>
  <si>
    <t>https://pubmed.ncbi.nlm.nih.gov/16469678</t>
  </si>
  <si>
    <t>https://linkinghub.elsevier.com/retrieve/pii/S1542-3565(05)00982-1</t>
  </si>
  <si>
    <t>['Vicini E', 'Loiarro M', 'Di Agostino S', 'Corallini S', 'Capolunghi F', 'Carsetti R', 'Chieffi P', 'Geremia R', 'Stefanini M', 'Sette C']</t>
  </si>
  <si>
    <t>17-beta-estradiol elicits genomic and non-genomic responses in mouse male germ cells</t>
  </si>
  <si>
    <t>Jan-2006</t>
  </si>
  <si>
    <t>Journal of cellular physiology</t>
  </si>
  <si>
    <t>206(1):238-45</t>
  </si>
  <si>
    <t>https://pubmed.ncbi.nlm.nih.gov/15991248</t>
  </si>
  <si>
    <t>https://onlinelibrary.wiley.com/doi/10.1002/jcp.20454</t>
  </si>
  <si>
    <t>['Tozzi AE', 'De Benedetti F', 'Carsetti R']</t>
  </si>
  <si>
    <t>Increased risk of invasive meningococcal disease, pregnancy, and confounding</t>
  </si>
  <si>
    <t>116(3):798-9; author reply 799</t>
  </si>
  <si>
    <t>https://pubmed.ncbi.nlm.nih.gov/16140727</t>
  </si>
  <si>
    <t>https://publications.aap.org/pediatrics/article-lookup/doi/10.1542/peds.2005-1183</t>
  </si>
  <si>
    <t>['Di Sabatino A', 'Rosado MM', 'Ciccocioppo R', 'Cazzola P', 'Morera R', 'Corazza GR', 'Carsetti R']</t>
  </si>
  <si>
    <t>Depletion of immunoglobulin M memory B cells is associated with splenic hypofunction in inflammatory bowel disease</t>
  </si>
  <si>
    <t>Aug-2005</t>
  </si>
  <si>
    <t>100(8):1788-95</t>
  </si>
  <si>
    <t>https://pubmed.ncbi.nlm.nih.gov/16086716</t>
  </si>
  <si>
    <t>https://journals.lww.com/00000434-200508000-00023</t>
  </si>
  <si>
    <t>['Paronetto MP', 'Giorda E', 'Carsetti R', 'Rossi P', 'Geremia R', 'Sette C']</t>
  </si>
  <si>
    <t>Functional interaction between p90Rsk2 and Emi1 contributes to the metaphase arrest of mouse oocytes</t>
  </si>
  <si>
    <t>24-Nov-2004</t>
  </si>
  <si>
    <t>4-Nov-2004</t>
  </si>
  <si>
    <t>The EMBO journal</t>
  </si>
  <si>
    <t>23(23):4649-59</t>
  </si>
  <si>
    <t>https://pubmed.ncbi.nlm.nih.gov/15526037</t>
  </si>
  <si>
    <t>https://europepmc.org/abstract/MED/15526037</t>
  </si>
  <si>
    <t>['Di Sabatino A', 'Carsetti R', 'Rosado MM', 'Ciccocioppo R', 'Cazzola P', 'Morera R', 'Tinozzi FP', 'Tinozzi S', 'Corazza GR']</t>
  </si>
  <si>
    <t>Immunoglobulin M memory B cell decrease in inflammatory bowel disease</t>
  </si>
  <si>
    <t>European review for medical and pharmacological sciences</t>
  </si>
  <si>
    <t>8(5):199-203</t>
  </si>
  <si>
    <t>https://pubmed.ncbi.nlm.nih.gov/15638230</t>
  </si>
  <si>
    <t>['Moschese V', 'Orlandi P', 'Di Matteo G', 'Chini L', 'Carsetti R', 'Di Cesare S', 'Rossi P']</t>
  </si>
  <si>
    <t>Insight into B cell development and differentiation</t>
  </si>
  <si>
    <t>Acta paediatrica (Oslo, Norway : ). Supplement</t>
  </si>
  <si>
    <t>93(445):48-51</t>
  </si>
  <si>
    <t>https://pubmed.ncbi.nlm.nih.gov/15176720</t>
  </si>
  <si>
    <t>https://onlinelibrary.wiley.com/doi/10.1111/j.1651-2227.2004.tb03056.x</t>
  </si>
  <si>
    <t>['Carsetti R', 'Rosado MM', 'Wardmann H']</t>
  </si>
  <si>
    <t>Peripheral development of B cells in mouse and man</t>
  </si>
  <si>
    <t>Feb-2004</t>
  </si>
  <si>
    <t>197:179-91</t>
  </si>
  <si>
    <t>https://pubmed.ncbi.nlm.nih.gov/14962195</t>
  </si>
  <si>
    <t>https://onlinelibrary.wiley.com/resolve/openurl?genre=article&amp;sid=nlm:pubmed&amp;issn=0105-2896&amp;date=2004&amp;volume=197&amp;issue=&amp;spage=179</t>
  </si>
  <si>
    <t>['Carsetti R']</t>
  </si>
  <si>
    <t>Characterization of B-cell maturation in the peripheral immune system</t>
  </si>
  <si>
    <t>271:25-35</t>
  </si>
  <si>
    <t>https://pubmed.ncbi.nlm.nih.gov/15146110</t>
  </si>
  <si>
    <t>https://link.springer.com/protocol/10.1385/1-59259-796-3:025</t>
  </si>
  <si>
    <t>['Losch FO', 'Müller R', 'Mutschler B', 'Neri D', 'Natali PG', 'Reth M', 'Carsetti R']</t>
  </si>
  <si>
    <t>Activation of T cells via tumor antigen specific chimeric receptors: the role of the intracellular signaling domain</t>
  </si>
  <si>
    <t>20-Jan-2003</t>
  </si>
  <si>
    <t>103(3):399-407</t>
  </si>
  <si>
    <t>https://pubmed.ncbi.nlm.nih.gov/12471624</t>
  </si>
  <si>
    <t>https://onlinelibrary.wiley.com/doi/10.1002/ijc.10826</t>
  </si>
  <si>
    <t>['Wardemann H', 'Boehm T', 'Dear N', 'Carsetti R']</t>
  </si>
  <si>
    <t>B-1a B cells that link the innate and adaptive immune responses are lacking in the absence of the spleen</t>
  </si>
  <si>
    <t>18-Mar-2002</t>
  </si>
  <si>
    <t>195(6):771-80</t>
  </si>
  <si>
    <t>https://pubmed.ncbi.nlm.nih.gov/11901202</t>
  </si>
  <si>
    <t>https://europepmc.org/abstract/MED/11901202</t>
  </si>
  <si>
    <t>['Kortenjann M', 'Nehls M', 'Smith AJ', 'Carsetti R', 'Schüler J', 'Köhler G', 'Boehm T']</t>
  </si>
  <si>
    <t>Abnormal bone marrow stroma in mice deficient for nemo-like kinase, Nlk</t>
  </si>
  <si>
    <t>31(12):3580-7</t>
  </si>
  <si>
    <t>https://pubmed.ncbi.nlm.nih.gov/11745377</t>
  </si>
  <si>
    <t>https://onlinelibrary.wiley.com/doi/10.1002/1521-4141(200112)31:12&lt;3580::aid-immu3580&gt;3.0.co;2-n</t>
  </si>
  <si>
    <t>The development of B cells in the bone marrow is controlled by the balance between cell-autonomous mechanisms and signals from the microenvironment</t>
  </si>
  <si>
    <t>3-Jan-2000</t>
  </si>
  <si>
    <t>191(1):5-8</t>
  </si>
  <si>
    <t>Comment | Journal Article</t>
  </si>
  <si>
    <t>https://pubmed.ncbi.nlm.nih.gov/10620600</t>
  </si>
  <si>
    <t>https://europepmc.org/abstract/MED/10620600</t>
  </si>
  <si>
    <t>['Loder F', 'Mutschler B', 'Ray RJ', 'Paige CJ', 'Sideras P', 'Torres R', 'Lamers MC', 'Carsetti R']</t>
  </si>
  <si>
    <t>B cell development in the spleen takes place in discrete steps and is determined by the quality of B cell receptor-derived signals</t>
  </si>
  <si>
    <t>5-Jul-1999</t>
  </si>
  <si>
    <t>190(1):75-89</t>
  </si>
  <si>
    <t>https://pubmed.ncbi.nlm.nih.gov/10429672</t>
  </si>
  <si>
    <t>https://europepmc.org/abstract/MED/10429672</t>
  </si>
  <si>
    <t>['Chan VW', 'Mecklenbräuker I', 'Su I', 'Texido G', 'Leitges M', 'Carsetti R', 'Lowell CA', 'Rajewsky K', 'Miyake K', 'Tarakhovsky A']</t>
  </si>
  <si>
    <t>The molecular mechanism of B cell activation by toll-like receptor protein RP-105</t>
  </si>
  <si>
    <t>6-Jul-1998</t>
  </si>
  <si>
    <t>188(1):93-101</t>
  </si>
  <si>
    <t>https://pubmed.ncbi.nlm.nih.gov/9653087</t>
  </si>
  <si>
    <t>https://europepmc.org/abstract/MED/9653087</t>
  </si>
  <si>
    <t>['Nitschke L', 'Carsetti R', 'Ocker B', 'Köhler G', 'Lamers MC']</t>
  </si>
  <si>
    <t>CD22 is a negative regulator of B-cell receptor signalling</t>
  </si>
  <si>
    <t>1-Feb-1997</t>
  </si>
  <si>
    <t>Current biology : CB</t>
  </si>
  <si>
    <t>7(2):133-43</t>
  </si>
  <si>
    <t>https://pubmed.ncbi.nlm.nih.gov/9016707</t>
  </si>
  <si>
    <t>https://linkinghub.elsevier.com/retrieve/pii/S0960-9822(06)00057-1</t>
  </si>
  <si>
    <t>['Takakuwa T', 'Knopf HP', 'Sing A', 'Carsetti R', 'Galanos C', 'Freudenberg MA']</t>
  </si>
  <si>
    <t>Induction of CD14 expression in Lpsn, Lpsd and tumor necrosis factor receptor-deficient mice</t>
  </si>
  <si>
    <t>26(11):2686-92</t>
  </si>
  <si>
    <t>https://pubmed.ncbi.nlm.nih.gov/8921956</t>
  </si>
  <si>
    <t>https://onlinelibrary.wiley.com/doi/10.1002/eji.1830261121</t>
  </si>
  <si>
    <t>['Scott DW', 'Lamers M', 'Köhler G', 'Sidman CL', 'Maddox B', 'Carsetti R']</t>
  </si>
  <si>
    <t>Role of c-myc and CD45 in spontaneous and anti-receptor-induced apoptosis in adult murine B cells</t>
  </si>
  <si>
    <t>Sep-1996</t>
  </si>
  <si>
    <t>International immunology</t>
  </si>
  <si>
    <t>8(9):1375-85</t>
  </si>
  <si>
    <t>https://pubmed.ncbi.nlm.nih.gov/8921415</t>
  </si>
  <si>
    <t>https://academic.oup.com/intimm/article-lookup/doi/10.1093/intimm/8.9.1375</t>
  </si>
  <si>
    <t>['Benatar T', 'Carsetti R', 'Furlonger C', 'Kamalia N', 'Mak T', 'Paige CJ']</t>
  </si>
  <si>
    <t>Immunoglobulin-mediated signal transduction in B cells from CD45-deficient mice</t>
  </si>
  <si>
    <t>1-Jan-1996</t>
  </si>
  <si>
    <t>183(1):329-34</t>
  </si>
  <si>
    <t>https://pubmed.ncbi.nlm.nih.gov/8551241</t>
  </si>
  <si>
    <t>https://europepmc.org/abstract/MED/8551241</t>
  </si>
  <si>
    <t>['Carsetti R', 'Köhler G', 'Lamers MC']</t>
  </si>
  <si>
    <t>Transitional B cells are the target of negative selection in the B cell compartment</t>
  </si>
  <si>
    <t>1-Jun-1995</t>
  </si>
  <si>
    <t>181(6):2129-40</t>
  </si>
  <si>
    <t>https://pubmed.ncbi.nlm.nih.gov/7760002</t>
  </si>
  <si>
    <t>https://europepmc.org/abstract/MED/7760002</t>
  </si>
  <si>
    <t>['Levelt CN', 'Carsetti R', 'Eichmann K']</t>
  </si>
  <si>
    <t>Regulation of thymocyte development through CD3. II. Expression of T cell receptor beta CD3 epsilon and maturation to the CD4+8+ stage are highly correlated in individual thymocytes</t>
  </si>
  <si>
    <t>1-Dec-1993</t>
  </si>
  <si>
    <t>178(6):1867-75</t>
  </si>
  <si>
    <t>https://pubmed.ncbi.nlm.nih.gov/7504052</t>
  </si>
  <si>
    <t>https://europepmc.org/abstract/MED/7504052</t>
  </si>
  <si>
    <t>['Alber G', 'Kim KM', 'Weiser P', 'Riesterer C', 'Carsetti R', 'Reth M']</t>
  </si>
  <si>
    <t>Molecular mimicry of the antigen receptor signalling motif by transmembrane proteins of the Epstein-Barr virus and the bovine leukaemia virus</t>
  </si>
  <si>
    <t>1-Jun-1993</t>
  </si>
  <si>
    <t>3(6):333-9</t>
  </si>
  <si>
    <t>https://pubmed.ncbi.nlm.nih.gov/15335726</t>
  </si>
  <si>
    <t>https://linkinghub.elsevier.com/retrieve/pii/0960-9822(93)90196-U</t>
  </si>
  <si>
    <t>A role for immunoglobulin D: interference with tolerance induction</t>
  </si>
  <si>
    <t>Jan-1993</t>
  </si>
  <si>
    <t>23(1):168-78</t>
  </si>
  <si>
    <t>https://pubmed.ncbi.nlm.nih.gov/8419167</t>
  </si>
  <si>
    <t>https://onlinelibrary.wiley.com/doi/10.1002/eji.1830230127</t>
  </si>
  <si>
    <t>['Lamers MC', 'Vakil M', 'Kearney JF', 'Langhorne J', 'Paige CJ', 'Julius MH', 'Mossmann H', 'Carsetti R', 'Köhler G']</t>
  </si>
  <si>
    <t>Immune status of a mu, kappa transgenic mouse line. Deficient response to bacterially related antigens</t>
  </si>
  <si>
    <t>Mar-1989</t>
  </si>
  <si>
    <t>19(3):459-68</t>
  </si>
  <si>
    <t>https://pubmed.ncbi.nlm.nih.gov/2468503</t>
  </si>
  <si>
    <t>https://onlinelibrary.wiley.com/doi/10.1002/eji.1830190308</t>
  </si>
  <si>
    <t>['Freedman RS', 'Edwards CL', 'Bowen JM', 'Lotzova E', 'Katz R', 'Lewis E', 'Atkinson N', 'Carsetti R']</t>
  </si>
  <si>
    <t>Viral oncolysates in patients with advanced ovarian cancer</t>
  </si>
  <si>
    <t>Gynecologic oncology</t>
  </si>
  <si>
    <t>29(3):337-47</t>
  </si>
  <si>
    <t>https://pubmed.ncbi.nlm.nih.gov/3345954</t>
  </si>
  <si>
    <t>Grumach AS</t>
  </si>
  <si>
    <t>['Zuraw BL', 'Bork K', 'Bouillet L', 'Christiansen SC', 'Farkas H', 'Germenis AE', 'Grumach AS', 'Kaplan A', 'López-Lera A', 'Magerl M', 'Riedl MA', 'Adatia A', 'Banerji A', 'Betschel S', 'Boccon-Gibod I', 'Bova M', 'Boysen HB', 'Caballero T', 'Cancian M', 'Castaldo AJ', 'Cohn DM', 'Corcoran D', 'Drouet C', 'Fukunaga A', 'Hide M', 'Katelaris CH', 'Li PH', 'Longhurst H', 'Peter J', 'Psarros F', 'Reshef A', 'Ritchie B', 'Selva CN', 'Zanichelli A', 'Maurer M']</t>
  </si>
  <si>
    <t>Hereditary Angioedema with Normal C1 Inhibitor: an Updated International Consensus Paper on Diagnosis, Pathophysiology, and Treatment</t>
  </si>
  <si>
    <t>Clinical reviews in allergy &amp; immunology</t>
  </si>
  <si>
    <t>68(1):24</t>
  </si>
  <si>
    <t>https://pubmed.ncbi.nlm.nih.gov/40053270</t>
  </si>
  <si>
    <t>https://pmc.ncbi.nlm.nih.gov/articles/pmid/40053270/</t>
  </si>
  <si>
    <t>['Lumry WR', 'Grumach AS', 'Betschel SD', 'Radojicic C', 'van Kooten S', 'Heckmann M', 'Danese S', 'Malloy N', 'Goga L', 'Guilarte M']</t>
  </si>
  <si>
    <t>Management of hereditary angioedema attacks by patients on long-term prophylaxis versus on-demand therapy only</t>
  </si>
  <si>
    <t>1-Jan-2025</t>
  </si>
  <si>
    <t>25-Nov-2024</t>
  </si>
  <si>
    <t>Allergy and asthma proceedings</t>
  </si>
  <si>
    <t>46(1):32-37</t>
  </si>
  <si>
    <t>https://pubmed.ncbi.nlm.nih.gov/39586588</t>
  </si>
  <si>
    <t>https://www.ingentaconnect.com/openurl?genre=article&amp;issn=&amp;volume=46&amp;issue=1&amp;spage=32&amp;aulast=Lumry</t>
  </si>
  <si>
    <t>['Batista CHR', 'Smanio MCM', 'Poltronieri PB', 'Resende LL', 'Kokron CM', 'Barros MT', 'Agondi RC', 'Ferraroni NR', 'Roxo-Junior P', 'Ferriani MPL', 'Chong-Neto H', 'Rosario Filho N', 'Kamoi TO', 'Di Gesu R', 'Goudouris E', 'Aranda CS', 'Mansour E', 'Henriques MT', 'Bardou MLD', 'Antila HG', 'Grumach AS']</t>
  </si>
  <si>
    <t>Selective IgM deficiency: evaluation of 75 patients according to different diagnostic criteria</t>
  </si>
  <si>
    <t>16-Dec-2024</t>
  </si>
  <si>
    <t>73(1):15</t>
  </si>
  <si>
    <t>https://pubmed.ncbi.nlm.nih.gov/39680289</t>
  </si>
  <si>
    <t>https://link.springer.com/article/10.1007/s12026-024-09568-4</t>
  </si>
  <si>
    <t>['de Oliveira BM', 'Bernardi FA', 'Baiochi JF', 'Neiva MB', 'Artifon M', 'Vergara AA', 'Martins AM', 'Grumach AS', 'Acosta AX', 'Husny ASE', 'de Freitas Rodrigues Ribeiro B', 'Ramos CF', 'Steiner CE', 'Kim CA', 'Christofolini DM', 'Yamada DB', 'Carvalho EDF', 'Ribeiro EM', 'de Arruda Bastos F', 'Serpa FS', 'Brandão FR', 'Adjuto GMAF', 'Carvalho I', 'Saute JAM', 'Junior JCL', 'Bueno LSM', 'da Silva LCS', 'Santos MLSF', 'Costa MCM', 'Giusti MMCG', 'Galera MF', 'Filho MEC', 'de Andrade MDFC', 'De Oliveira Cardoso MT', 'de Menezes Ferreira MM', 'Zeny M', 'Caldato MCF', 'Sorte NB', 'Musolino NRC', 'de Medeiros PFV', 'Zen PRG', 'Da Silva RTB', 'Maia RE', 'Fock R', 'Almeida RES', 'Valle SOR', 'Amorim T', 'Teixeira TB', 'Prazeres VMG', 'de Faria Ferraz VE', 'Lima VC', 'Paiva WJM', 'Schwartz IVD', 'Alves D', 'Félix TM']</t>
  </si>
  <si>
    <t>Epidemiological characterization of rare diseases in Brazil: A retrospective study of the Brazilian Rare Diseases Network</t>
  </si>
  <si>
    <t>30-Oct-2024</t>
  </si>
  <si>
    <t>19(1):405</t>
  </si>
  <si>
    <t>https://pubmed.ncbi.nlm.nih.gov/39478612</t>
  </si>
  <si>
    <t>https://ojrd.biomedcentral.com/articles/10.1186/s13023-024-03392-7</t>
  </si>
  <si>
    <t>['Buttgereit T', 'Aulenbacher F', 'Gutsche A', 'Kolkhir P', 'Weller K', 'Vera Ayala C', 'Magerl M', 'Farkas H', 'Grumach AS', 'Aygören-Pürsün E', 'Bara N', 'Ben-Shoshan M', 'Bernstein J', 'Betschel S', 'Bouillet L', 'Caballero T', 'Cancian M', 'Castaldo AJ', 'Cimbollek S', 'Cohn DM', 'Craig T', 'Fomina D', 'Gelincik A', 'Grivcheva-Panovska V', 'Jindal A', 'Katelaris C', 'Kessel A', 'Kinaciyan T', 'Longhurst HJ', 'Martinez-Saguer I', 'Riedl M', 'Schöffl C', 'Staubach P', 'Zanichelli A', 'Zhi Y', 'Balle Boysen H', 'Fok JS', 'Li PH', 'Hakl R', 'Hide M', 'Peter J', 'Maurer M']</t>
  </si>
  <si>
    <t>The Chronic Angioedema Registry (CARE): Rationale, Methods and Implementation</t>
  </si>
  <si>
    <t>24-Jun-2024</t>
  </si>
  <si>
    <t>Clinical and experimental allergy : journal of the British Society for Allergy and Clinical Immunology</t>
  </si>
  <si>
    <t>54(9):712-716</t>
  </si>
  <si>
    <t>Journal Article | Letter</t>
  </si>
  <si>
    <t>https://pubmed.ncbi.nlm.nih.gov/38924594</t>
  </si>
  <si>
    <t>https://onlinelibrary.wiley.com/doi/10.1111/cea.14527</t>
  </si>
  <si>
    <t>['Reshef A', 'Buttgereit T', 'Betschel SD', 'Caballero T', 'Farkas H', 'Grumach AS', 'Hide M', 'Jindal AK', 'Longhurst H', 'Peter J', 'Riedl MA', 'Zhi Y', 'Aberer W', 'Abuzakouk M', 'Al Farsi T', 'Al Sukaiti N', 'Al-Ahmad M', 'Altrichter S', 'Aygören-Pürsün E', 'Baeza ML', 'Bara NA', 'Bauer A', 'Bernstein JA', 'Boccon-Gibod I', 'Bonnekoh H', 'Bouillet L', 'Brzoza Z', 'Bygum A', 'Calderon O', 'de Albuquerque Campos R', 'Campos Romero FH', 'Cancian M', 'Chong-Neto HJ', 'Christoff G', 'Cimbollek S', 'Cohn DM', 'Craig T', 'Danilycheva I', 'Darlenski R', 'Du-Thanh A', 'Ensina LF', 'Fomina D', 'Fonacier L', 'Fukunaga A', 'Gelincik A', 'Giavina-Bianchi P', 'Godse K', 'Gompels M', 'Goncalo M', 'Gotua M', 'Guidos-Fogelbach G', 'Guilarte M', 'Kasperska-Zajac A', 'Katelaris CH', 'Kinaciyan T', 'Kolkhir P', 'Kulthanan K', 'Kurowski M', 'Latysheva E', 'Lauerma A', 'Launay D', 'Lleonart R', 'Lumry W', 'Malbran A', 'Ali RM', 'Nasr I', 'Nieto-Martinez S', 'Parisi C', 'Pawankar R', 'Piñero-Saavedra M', 'Popov TA', 'Porebski G', 'Prieto Garcia A', 'Pyatilova P', 'Rudenko M', 'Sekerel BE', 'Serpa FS', 'Sheikh F', 'Siebenhaar F', 'Soria A', 'Staevska M', 'Staubach P', 'Stobiecki M', 'Thomsen SF', 'Triggiani M', 'Valerieva A', 'Valle S', 'Van Dinh N', 'Vera Ayala CE', 'Zalewska-Janowska A', 'Zanichelli A', 'Magerl M', 'Maurer M']</t>
  </si>
  <si>
    <t>Definition, acronyms, nomenclature, and classification of angioedema (DANCE): AAAAI, ACAAI, ACARE, and APAAACI DANCE consensus</t>
  </si>
  <si>
    <t>25-Apr-2024</t>
  </si>
  <si>
    <t>154(2):398-411.e1</t>
  </si>
  <si>
    <t>https://pubmed.ncbi.nlm.nih.gov/38670233</t>
  </si>
  <si>
    <t>https://www.clinicalkey.com/content/playBy/pii?v=S0091-6749(24)00407-X</t>
  </si>
  <si>
    <t>Grumach A</t>
  </si>
  <si>
    <t>['Rubeiz CJ', 'Asero R', 'Betschel S', 'Craig T', 'Grumach A', 'Hide M', 'Lang D', 'Levin M', 'Longhurst H', 'Magan E', 'Maurer M', 'Saini R', 'Sussman G', 'Toubi E', 'Van DN', 'Zuberier T', 'Bernstein JA']</t>
  </si>
  <si>
    <t>Analysis of questionnaire survey to determine worldwide trends in prescriptions of biologics for the treatment of unresponsive chronic urticaria</t>
  </si>
  <si>
    <t>Jan-2024</t>
  </si>
  <si>
    <t>3-Jan-2024</t>
  </si>
  <si>
    <t>17(1):100858</t>
  </si>
  <si>
    <t>https://pubmed.ncbi.nlm.nih.gov/38235261</t>
  </si>
  <si>
    <t>https://linkinghub.elsevier.com/retrieve/pii/S1939-4551(23)00118-7</t>
  </si>
  <si>
    <t>['Gehlen CT', 'Mazzeu JF', 'Veronez CL', 'Mendes AR', 'Bertoli AF', 'Grumach AS', 'Pesquero JB', 'da Silva J']</t>
  </si>
  <si>
    <t>The Burden of Hereditary Angioedema in a Large Family in Brazil</t>
  </si>
  <si>
    <t>4-Jul-2024</t>
  </si>
  <si>
    <t>International archives of allergy and immunology</t>
  </si>
  <si>
    <t>185(12):1207-1215</t>
  </si>
  <si>
    <t>https://pubmed.ncbi.nlm.nih.gov/38964293</t>
  </si>
  <si>
    <t>https://karger.com/doi/10.1159/000538518</t>
  </si>
  <si>
    <t>['Katelaris CH', 'Grumach AS', 'Bork K']</t>
  </si>
  <si>
    <t>Angioedema With Normal Complement Studies: What Do We Know?</t>
  </si>
  <si>
    <t>19-Jun-2023</t>
  </si>
  <si>
    <t>11(8):2309-2314</t>
  </si>
  <si>
    <t>https://pubmed.ncbi.nlm.nih.gov/37343921</t>
  </si>
  <si>
    <t>https://www.clinicalkey.com/content/playBy/pii?v=S2213-2198(23)00666-9</t>
  </si>
  <si>
    <t>['Chong-Neto HJ', 'Aroni BP', 'Mansour E', 'Toledo E', 'Serpa FS', 'Arruda LK', 'Giavina-Bianchi P', 'Valle SOR', 'de Moraes CGFB', 'Kruk T', 'Chong-Silva DC', 'Solé D', 'Silva LR', 'Grumach AS', 'Rosário Filho NA', 'Campos RA']</t>
  </si>
  <si>
    <t>Are pediatricians familiar with hereditary angioedema?</t>
  </si>
  <si>
    <t>16(6):100783</t>
  </si>
  <si>
    <t>https://pubmed.ncbi.nlm.nih.gov/37332526</t>
  </si>
  <si>
    <t>https://linkinghub.elsevier.com/retrieve/pii/S1939-4551(23)00043-1</t>
  </si>
  <si>
    <t>['Grumach AS', 'Gadir N', 'Kessel A', 'Yegin A', 'Martinez-Saguer I', 'Bernstein JA']</t>
  </si>
  <si>
    <t>Current challenges and future opportunities in patient-focused management of hereditary angioedema: A narrative review</t>
  </si>
  <si>
    <t>Clinical and translational allergy</t>
  </si>
  <si>
    <t>13(5):e12243</t>
  </si>
  <si>
    <t>https://pubmed.ncbi.nlm.nih.gov/37227422</t>
  </si>
  <si>
    <t>https://europepmc.org/abstract/MED/37227422</t>
  </si>
  <si>
    <t>['Lourenco CB', 'Martins F', 'Fiss E', 'Grumach AS']</t>
  </si>
  <si>
    <t>Impact of asthma control on quality of life in an outpatient setting in Brazil</t>
  </si>
  <si>
    <t>Apr-2023</t>
  </si>
  <si>
    <t>The Journal of asthma : official journal of the Association for the Care of Asthma</t>
  </si>
  <si>
    <t>60(4):794-801</t>
  </si>
  <si>
    <t>https://pubmed.ncbi.nlm.nih.gov/35787225</t>
  </si>
  <si>
    <t>https://www.tandfonline.com/doi/10.1080/02770903.2022.2097092?url_ver=Z39.88-2003&amp;rfr_id=ori:rid:crossref.org&amp;rfr_dat=cr_pub 0pubmed</t>
  </si>
  <si>
    <t>['Reshef A', 'Grumach AS']</t>
  </si>
  <si>
    <t>New medications to mitigate attacks of hereditary angioedema: does one size fit all?</t>
  </si>
  <si>
    <t>11-Feb-2023</t>
  </si>
  <si>
    <t>401(10375):413-415</t>
  </si>
  <si>
    <t>https://pubmed.ncbi.nlm.nih.gov/36774145</t>
  </si>
  <si>
    <t>https://www.clinicalkey.com/content/playBy/pii?v=S0140-6736(23)00267-2</t>
  </si>
  <si>
    <t>['Hanitsch LG', 'Grumach AS', 'Jindal AK']</t>
  </si>
  <si>
    <t>Editorial: SARS-COV-2 infections within inborn errors of immunity populations</t>
  </si>
  <si>
    <t>9-Mar-2023</t>
  </si>
  <si>
    <t>14:1164045</t>
  </si>
  <si>
    <t>https://pubmed.ncbi.nlm.nih.gov/36969195</t>
  </si>
  <si>
    <t>https://europepmc.org/abstract/MED/36969195</t>
  </si>
  <si>
    <t>['Mendonça LO', 'Toledo-Barros MAM', 'Leal VNC', 'Roa MEGV', 'Cambuí RAG', 'Toledo E', 'Barros SF', 'de Oliveira AM', 'Rivitti-Machado MC', 'Francescantonio ICM', 'Grumach AS', 'de Oliveira Penido N', 'Castro FFM', 'Kalil J', 'Pontillo A']</t>
  </si>
  <si>
    <t>In-vitro NLRP3 functional test assists the diagnosis of cryopyrin-associated periodic syndrome (CAPS) patients: A Brazilian cooperation</t>
  </si>
  <si>
    <t>245:109159</t>
  </si>
  <si>
    <t>https://pubmed.ncbi.nlm.nih.gov/36244670</t>
  </si>
  <si>
    <t>https://www.clinicalkey.com/content/playBy/pii?v=S1521-6616(22)00240-6</t>
  </si>
  <si>
    <t>['Maurer M', 'Aberer W', 'Caballero T', 'Bouillet L', 'Grumach AS', 'Botha J', 'Andresen I', 'Longhurst HJ']</t>
  </si>
  <si>
    <t>The Icatibant Outcome Survey: 10years of experience with icatibant for patients with hereditary angioedema</t>
  </si>
  <si>
    <t>7-Aug-2022</t>
  </si>
  <si>
    <t>52(9):1048-1058</t>
  </si>
  <si>
    <t>https://pubmed.ncbi.nlm.nih.gov/35861129</t>
  </si>
  <si>
    <t>https://onlinelibrary.wiley.com/doi/10.1111/cea.14206</t>
  </si>
  <si>
    <t>['Grumach AS', 'Henriques MT', 'Bardou MLD', 'Pontarolli DA', 'Botha J', 'Correa M']</t>
  </si>
  <si>
    <t>Icatibant use in Brazilian patients with hereditary angioedema (HAE) type 1 or 2 and HAE with normal C1-INH levels: findings from the Icatibant Outcome Survey Registry Study</t>
  </si>
  <si>
    <t>30-May-2022</t>
  </si>
  <si>
    <t>Anais brasileiros de dermatologia</t>
  </si>
  <si>
    <t>97(4):448-457</t>
  </si>
  <si>
    <t>https://pubmed.ncbi.nlm.nih.gov/35654647</t>
  </si>
  <si>
    <t>https://linkinghub.elsevier.com/retrieve/pii/S0365-0596(22)00066-6</t>
  </si>
  <si>
    <t>['Oliveira FJF', 'Serra MAAO', 'Santos LHD', 'Araújo MFM', 'Silva RNCD', 'Grumach AS']</t>
  </si>
  <si>
    <t>Serum Levels of Ficolin-3 and Mannose-Binding Lectin in Patients with Leprosy and Their Family Contacts in a Hyperendemic Region in Northeastern Brazil</t>
  </si>
  <si>
    <t>10-May-2022</t>
  </si>
  <si>
    <t>Tropical medicine and infectious disease</t>
  </si>
  <si>
    <t>7(5):71</t>
  </si>
  <si>
    <t>https://pubmed.ncbi.nlm.nih.gov/35622698</t>
  </si>
  <si>
    <t>https://europepmc.org/abstract/MED/35622698</t>
  </si>
  <si>
    <t>['Olivares MM', 'Zwiener RD', 'Panqueva LML', 'Contreras Verduzco FA', 'Mansour E', 'Rodriguez JA', 'Valle SOR', 'Nieto-Martínez S', 'da Silva J', 'Vazquez DO', 'Llosa OC', 'Marcelino FC', 'Sisa MR', 'Beas IMM', 'Urdaz RZ', 'Toledo E', 'Fili NL', 'Barrera OM', 'Aguirre JCFC', 'Mora SC', 'Sarrazola M', 'Raad RJ', 'Cardenas EM', 'Josviack DO', 'Fantini C', 'Marocco M', 'Nievas EI', 'Serpa FS', 'Chong-Neto HJ', 'Oliva Alonso ML', 'Dortas Junior S', 'Ulaf RG', 'Rosário N', 'Leyva Barrero RR', 'Grumach AS']</t>
  </si>
  <si>
    <t>COVID-19 triggers attacks in HAE patients without worsening disease outcome</t>
  </si>
  <si>
    <t>22-Dec-2021</t>
  </si>
  <si>
    <t>10(3):855-858</t>
  </si>
  <si>
    <t>https://pubmed.ncbi.nlm.nih.gov/34954120</t>
  </si>
  <si>
    <t>https://www.clinicalkey.com/content/playBy/pii?v=S2213-2198(21)01403-3</t>
  </si>
  <si>
    <t>['Valle SOR', 'Alonso MLO', 'Dortas Junior SD', 'Goudouris ES', 'de Carvalho ALRB', 'Capelo AV', 'Mansour E', 'Bernardes AF', 'Leite LFB', 'Giavina-Bianchi P', 'Aun MV', 'Ferriani MPL', 'Arruda LK', 'Grumach AS']</t>
  </si>
  <si>
    <t>Acquired Angioedema due to C1-Inhibitor Deficiency: A Challenging Condition</t>
  </si>
  <si>
    <t>24-Mar-2022</t>
  </si>
  <si>
    <t>183(5):572-577</t>
  </si>
  <si>
    <t>News</t>
  </si>
  <si>
    <t>https://pubmed.ncbi.nlm.nih.gov/35325890</t>
  </si>
  <si>
    <t>https://karger.com/IAA/article/doi/10.1159/000521646</t>
  </si>
  <si>
    <t>['Gabriel N', 'Marcelino F', 'Ferriani MPL', 'Arruda LK', 'Campos RA', 'Gonçalves RF', 'Chong-Neto H', 'Rosario Filho N', 'Valle SOR', 'Pesquero JB', 'Grumach AS']</t>
  </si>
  <si>
    <t>Pregnancy in Patients With Hereditary Angioedema and Normal C1 Inhibitor</t>
  </si>
  <si>
    <t>17-Feb-2022</t>
  </si>
  <si>
    <t>Frontiers in allergy</t>
  </si>
  <si>
    <t>3:846968</t>
  </si>
  <si>
    <t>https://pubmed.ncbi.nlm.nih.gov/35386641</t>
  </si>
  <si>
    <t>https://europepmc.org/abstract/MED/35386641</t>
  </si>
  <si>
    <t>['Mansour E', 'Veronez CL', 'Craig T', 'Grumach AS']</t>
  </si>
  <si>
    <t>Hereditary angioedema in children and adolescents</t>
  </si>
  <si>
    <t>7-Apr-2022</t>
  </si>
  <si>
    <t>50(S Pt 1):1-6</t>
  </si>
  <si>
    <t>https://pubmed.ncbi.nlm.nih.gov/35726485</t>
  </si>
  <si>
    <t>['Maurer M', 'Aygören-Pürsün E', 'Banerji A', 'Bernstein JA', 'Balle Boysen H', 'Busse PJ', 'Bygum A', 'Caballero T', 'Castaldo AJ', 'Christiansen SC', 'Craig T', 'Farkas H', 'Grumach AS', 'Hide M', 'Katelaris CH', 'Li HH', 'Longhurst H', 'Lumry WR', 'Magerl M', 'Martinez-Saguer I', 'Riedl MA', 'Zhi Y', 'Zuraw B']</t>
  </si>
  <si>
    <t>Consensus on treatment goals in hereditary angioedema: A global Delphi initiative</t>
  </si>
  <si>
    <t>25-May-2021</t>
  </si>
  <si>
    <t>148(6):1526-1532</t>
  </si>
  <si>
    <t>https://pubmed.ncbi.nlm.nih.gov/34048855</t>
  </si>
  <si>
    <t>https://www.clinicalkey.com/content/playBy/pii?v=S0091-6749(21)00821-6</t>
  </si>
  <si>
    <t>['Maurer M', 'Caballero T', 'Aberer W', 'Zanichelli A', 'Bouillet L', 'Bygum A', 'Grumach AS', 'Botha J', 'Andresen I', 'Longhurst HJ']</t>
  </si>
  <si>
    <t>Variability of disease activity in patients with hereditary angioedema type 1/2: longitudinal data from the Icatibant Outcome Survey</t>
  </si>
  <si>
    <t>35(12):2421-2430</t>
  </si>
  <si>
    <t>https://pubmed.ncbi.nlm.nih.gov/34506666</t>
  </si>
  <si>
    <t>https://onlinelibrary.wiley.com/doi/10.1111/jdv.17654</t>
  </si>
  <si>
    <t>['Gutierrez M', 'Veronez CL', 'Rodrigues Valle SO', 'Gonçalves RF', 'Ferriani MPL', 'Moreno AS', 'Arruda LK', 'Aun MV', 'Giavina-Bianchi P', 'Alonso MLO', 'Pesquero JB', 'Grumach AS']</t>
  </si>
  <si>
    <t>Unnecessary Abdominal Surgeries in Attacks of Hereditary Angioedema with Normal C1 Inhibitor</t>
  </si>
  <si>
    <t>23-Mar-2021</t>
  </si>
  <si>
    <t>61(1):60-65</t>
  </si>
  <si>
    <t>https://pubmed.ncbi.nlm.nih.gov/33755867</t>
  </si>
  <si>
    <t>https://link.springer.com/article/10.1007/s12016-021-08852-7</t>
  </si>
  <si>
    <t>['Mota ML', 'Dos Santos Souza Marinho R', 'Duro RLS', 'Hunter J', 'de Menezes IRA', 'de Lima Silva JMF', 'Pereira GLT', 'Sabino EC', 'Grumach A', 'Diaz RS', 'do Socorro Lucena M', 'Komninakis SV']</t>
  </si>
  <si>
    <t>Serological and molecular epidemiology of the Dengue, Zika and Chikungunya viruses in a risk area in Brazil</t>
  </si>
  <si>
    <t>24-Jul-2021</t>
  </si>
  <si>
    <t>21(1):704</t>
  </si>
  <si>
    <t>https://pubmed.ncbi.nlm.nih.gov/34303348</t>
  </si>
  <si>
    <t>https://bmcinfectdis.biomedcentral.com/articles/10.1186/s12879-021-06401-3</t>
  </si>
  <si>
    <t>['Iwamura APD', 'Tavares da Silva MR', 'Hümmelgen AL', 'Soeiro Pereira PV', 'Falcai A', 'Grumach AS', 'Goudouris E', 'Neto AC', 'Prando C']</t>
  </si>
  <si>
    <t>Immunity and inflammatory biomarkers in COVID-19: A systematic review</t>
  </si>
  <si>
    <t>Reviews in medical virology</t>
  </si>
  <si>
    <t>31(4):e2199</t>
  </si>
  <si>
    <t>https://pubmed.ncbi.nlm.nih.gov/34260778</t>
  </si>
  <si>
    <t>https://onlinelibrary.wiley.com/doi/10.1002/rmv.2199</t>
  </si>
  <si>
    <t>['Taya J', 'Veronez CL', 'Pesquero JB', 'Bork K', 'Grumach AS']</t>
  </si>
  <si>
    <t>Uncommon Signs Associated With Hereditary Angioedema With Normal C1 Inhibitor</t>
  </si>
  <si>
    <t>22-Jun-2021</t>
  </si>
  <si>
    <t>30-Jul-2020</t>
  </si>
  <si>
    <t>Journal of investigational allergology &amp; clinical immunology</t>
  </si>
  <si>
    <t>31(3):257-258</t>
  </si>
  <si>
    <t>https://pubmed.ncbi.nlm.nih.gov/32732176</t>
  </si>
  <si>
    <t>http://www.jiaci.org/summary/vol31-issue3-num2264</t>
  </si>
  <si>
    <t>['Veronez CL', 'Mendes AR', 'Leite CS', 'Gomes CP', 'Grumach AS', 'Pesquero JB']</t>
  </si>
  <si>
    <t>The Panorama of Primary Angioedema in the Brazilian Population</t>
  </si>
  <si>
    <t>9(6):2293-2304.e5</t>
  </si>
  <si>
    <t>https://www.clinicalkey.com/content/playBy/pii?v=S2213-2198(20)31261-7</t>
  </si>
  <si>
    <t>['Grumach AS', 'Staubach-Renz P', 'Villa RC', 'Diez-Zuluaga S', 'Reese I', 'Lumry WR']</t>
  </si>
  <si>
    <t>Triggers of Exacerbation in Chronic Urticaria and Recurrent Angioedema-Prevalence and Relevance</t>
  </si>
  <si>
    <t>9(6):2160-2168</t>
  </si>
  <si>
    <t>https://pubmed.ncbi.nlm.nih.gov/34112472</t>
  </si>
  <si>
    <t>https://www.clinicalkey.com/content/playBy/pii?v=S2213-2198(21)00463-3</t>
  </si>
  <si>
    <t>['Bardou MLD', 'Rivitti-Machado MC', 'Michalany NS', 'de Jesus AA', 'Goldbach-Mansky R', 'Barros JCR', 'Terreri MTSELRA', 'Grumach AS']</t>
  </si>
  <si>
    <t>Neutrophilic dermatosis: a new skin manifestation and novel pathogenic variant in a rare autoinflammatory disease</t>
  </si>
  <si>
    <t>The Australasian journal of dermatology</t>
  </si>
  <si>
    <t>62(2):e276-e279</t>
  </si>
  <si>
    <t>https://pubmed.ncbi.nlm.nih.gov/33332575</t>
  </si>
  <si>
    <t>https://onlinelibrary.wiley.com/doi/10.1111/ajd.13527</t>
  </si>
  <si>
    <t>['Bardou MLD', 'Henriques MT', 'Grumach AS']</t>
  </si>
  <si>
    <t>Inborn errors of immunity associated with characteristic phenotypes</t>
  </si>
  <si>
    <t>19-Dec-2020</t>
  </si>
  <si>
    <t>97 Suppl 1(Suppl 1):S75-S83</t>
  </si>
  <si>
    <t>https://pubmed.ncbi.nlm.nih.gov/33347837</t>
  </si>
  <si>
    <t>https://linkinghub.elsevier.com/retrieve/pii/S0021-7557(20)30245-X</t>
  </si>
  <si>
    <t>['Grumach AS', 'Goudouris ES']</t>
  </si>
  <si>
    <t>Inborn Errors of Immunity: how to diagnose them?</t>
  </si>
  <si>
    <t>2-Jan-2021</t>
  </si>
  <si>
    <t>97 Suppl 1(Suppl 1):S84-S90</t>
  </si>
  <si>
    <t>https://pubmed.ncbi.nlm.nih.gov/33400918</t>
  </si>
  <si>
    <t>https://linkinghub.elsevier.com/retrieve/pii/S0021-7557(20)30255-2</t>
  </si>
  <si>
    <t>['Araújo FA', 'Abreu LC', 'Laporta GZ', 'Santos VS', 'Moreira JGV', 'Grumach AS']</t>
  </si>
  <si>
    <t>Hanseniasis in the municipality of Western Amazon (Acre, Brazil): are we far from the goal of the World Health Organization?: Hansen and Western Amazon</t>
  </si>
  <si>
    <t>20-Dec-2020</t>
  </si>
  <si>
    <t>The Brazilian journal of infectious diseases : an official publication of the Brazilian Society of Infectious Diseases</t>
  </si>
  <si>
    <t>25(1):101042</t>
  </si>
  <si>
    <t>https://pubmed.ncbi.nlm.nih.gov/33359439</t>
  </si>
  <si>
    <t>https://www.clinicalkey.com/content/playBy/pii?v=S1413-8670(20)30169-0</t>
  </si>
  <si>
    <t>['Grumach AS', 'Goudouris E', 'Dortas Junior S', 'Marcelino FC', 'Alonso MLO', 'Martins RO', 'Arpon MA', 'Valle SOR']</t>
  </si>
  <si>
    <t>COVID-19 affecting hereditary angioedema patients with and without C1 inhibitor deficiency</t>
  </si>
  <si>
    <t>9(1):508-510</t>
  </si>
  <si>
    <t>https://pubmed.ncbi.nlm.nih.gov/33271349</t>
  </si>
  <si>
    <t>https://www.clinicalkey.com/content/playBy/pii?v=S2213-2198(20)31264-2</t>
  </si>
  <si>
    <t>['Araújo-Simões J', 'Boanova AGP', 'Constantino-Silva RN', 'Fragnan NTML', 'Pinto JA', 'Minafra FG', 'Gonçalves RF', 'Valle SRD', 'Alonso MLO', 'Dortas SD', 'Goudouris ES', 'Rêgo-Silva AM', 'Marques MM', 'Serpa FS', 'Chong-Neto HJ', 'Nelson RF', 'Mansour E', 'Moreira IF', 'Moreno AS', 'Arruda LK', 'Roxo Junior P', 'Ferriani MPL', 'Silva J', 'Ferreira JFS', 'Giavina-Bianchi P', 'Takejima PM', 'Ensina LF', 'Campos RA', 'Toledo E', 'Pesquero JB', 'Palma SMU', 'Veronez CL', 'Grumach AS']</t>
  </si>
  <si>
    <t>The Challenges in the Follow-Up and Treatment of Brazilian Children with Hereditary Angioedema</t>
  </si>
  <si>
    <t>28-Jan-2021</t>
  </si>
  <si>
    <t>182(7):585-591</t>
  </si>
  <si>
    <t>https://pubmed.ncbi.nlm.nih.gov/33508850</t>
  </si>
  <si>
    <t>https://karger.com/IAA/article/doi/10.1159/000512944</t>
  </si>
  <si>
    <t>['Serpa FS', 'Mansour E', 'Aun MV', 'Giavina-Bianchi P', 'Chong Neto HJ', 'Arruda LK', 'Campos RA', 'Motta AA', 'Toledo E', 'Grumach AS', 'Valle SOR']</t>
  </si>
  <si>
    <t>Hereditary angioedema: how to approach it at the emergency department?</t>
  </si>
  <si>
    <t>9-Apr-2021</t>
  </si>
  <si>
    <t>19:eRW5498</t>
  </si>
  <si>
    <t>https://pubmed.ncbi.nlm.nih.gov/33852678</t>
  </si>
  <si>
    <t>https://europepmc.org/abstract/MED/33852678</t>
  </si>
  <si>
    <t>['Batlle AR', 'do Carmo APP', 'Galao N', 'Grumach AS']</t>
  </si>
  <si>
    <t>Management of hereditary angioedema type I and homozygous MTHFR mutation during pregnancy</t>
  </si>
  <si>
    <t>49(4):1-3</t>
  </si>
  <si>
    <t>https://pubmed.ncbi.nlm.nih.gov/34224212</t>
  </si>
  <si>
    <t>['Grumach AS', 'Veronez CL', 'Csuka D', 'Farkas H']</t>
  </si>
  <si>
    <t>Angioedema Without Wheals: Challenges in Laboratorial Diagnosis</t>
  </si>
  <si>
    <t>12:785736</t>
  </si>
  <si>
    <t>https://pubmed.ncbi.nlm.nih.gov/34956216</t>
  </si>
  <si>
    <t>https://europepmc.org/abstract/MED/34956216</t>
  </si>
  <si>
    <t>['Constantino-Silva RN', 'Perazzio SF', 'Weidebach NA', 'Grumach AS']</t>
  </si>
  <si>
    <t>Functional Defect of Neutrophils Causing Dermatophytosis: Case Report</t>
  </si>
  <si>
    <t>22-Oct-2020</t>
  </si>
  <si>
    <t>6(4):238</t>
  </si>
  <si>
    <t>https://pubmed.ncbi.nlm.nih.gov/33105551</t>
  </si>
  <si>
    <t>https://europepmc.org/abstract/MED/33105551</t>
  </si>
  <si>
    <t>['Maurer M', 'Aberer W', 'Agondi R', 'Al-Ahmad M', 'Al-Nesf MA', 'Ansotegui I', 'Arnaout R', 'Arruda LK', 'Asero R', 'Aygören-Pürsün E', 'Banerji A', 'Bauer A', 'Ben-Shoshan M', 'Berardi A', 'Bernstein JA', 'Betschel S', 'Bindslev-Jensen C', 'Bizjak M', 'Boccon-Gibod I', 'Bork K', 'Bouillet L', 'Boysen HB', 'Brodszki N', 'Broesby-Olsen S', 'Busse P', 'Buttgereit T', 'Bygum A', 'Caballero T', 'Campos RA', 'Cancian M', 'Cherrez-Ojeda I', 'Cohn DM', 'Costa C', 'Craig T', 'Criado PR', 'Criado RF', 'Csuka D', 'Dissemond J', 'Du-Thanh A', 'Ensina LF', 'Ertaş R', 'Fabiani JE', 'Fantini C', 'Farkas H', 'Ferrucci SM', 'Figueras-Nart I', 'Fili NL', 'Fomina D', 'Fukunaga A', 'Gelincik A', 'Giménez-Arnau A', 'Godse K', 'Gompels M', 'Gonçalo M', 'Gotua M', 'Gower R', 'Grumach AS', 'Guidos-Fogelbach G', 'Hide M', 'Ilina N', 'Inomata N', 'Jakob T', 'Josviack DO', 'Kang HR', 'Kaplan A', 'Kasperska-Zając A', 'Katelaris C', 'Kessel A', 'Kleinheinz A', 'Kocatürk E', 'Košnik M', 'Krasowska D', 'Kulthanan K', 'Kumaran MS', 'Larco Sousa JI', 'Longhurst HJ', 'Lumry W', 'MacGinnitie A', 'Magerl M', 'Makris MP', 'Malbrán A', 'Marsland A', 'Martinez-Saguer I', 'Medina IV', 'Meshkova R', 'Metz M', 'Nasr I', 'Nicolay J', 'Nishigori C', 'Ohsawa I', 'Özyurt K', 'Papadopoulos NG', 'Parisi CAS', 'Peter JG', 'Pfützner W', 'Popov T', 'Prior N', 'Ramon GD', 'Reich A', 'Reshef A', 'Riedl MA', 'Ritchie B', 'Röckmann-Helmbach H', 'Rudenko M', 'Salman A', 'Sanchez-Borges M', 'Schmid-Grendelmeier P', 'Serpa FS', 'Serra-Baldrich E', 'Sheikh FR', 'Smith W', 'Soria A', 'Staubach P', 'Steiner UC', 'Stobiecki M', 'Sussman G', 'Tagka A', 'Thomsen SF', 'Treudler R', 'Valle S', 'van Doorn M', 'Varga L', 'Vázquez DO', 'Wagner N', 'Wang L', 'Weber-Chrysochoou C', 'Ye YM', 'Zalewska-Janowska A', 'Zanichelli A', 'Zhao Z', 'Zhi Y', 'Zuberbier T', 'Zwiener RD', 'Castaldo A']</t>
  </si>
  <si>
    <t>Definition, aims, and implementation of GA(2) LEN/HAEi Angioedema Centers of Reference and Excellence</t>
  </si>
  <si>
    <t>27-Apr-2020</t>
  </si>
  <si>
    <t>75(8):2115-2123</t>
  </si>
  <si>
    <t>https://pubmed.ncbi.nlm.nih.gov/32248571</t>
  </si>
  <si>
    <t>http://hdl.handle.net/2445/174368</t>
  </si>
  <si>
    <t>['Bardou MLD', 'Pontarolli D', 'Grumach AS']</t>
  </si>
  <si>
    <t>Otitis Media and Inborn Errors of Immunity</t>
  </si>
  <si>
    <t>11-Jul-2020</t>
  </si>
  <si>
    <t>Current allergy and asthma reports</t>
  </si>
  <si>
    <t>20(10):59</t>
  </si>
  <si>
    <t>https://pubmed.ncbi.nlm.nih.gov/32654069</t>
  </si>
  <si>
    <t>https://link.springer.com/article/10.1007/s11882-020-00957-x</t>
  </si>
  <si>
    <t>['Veronez CL', 'Grumach AS']</t>
  </si>
  <si>
    <t>Angioedema without urticaria: novel findings which must be measured in clinical setting</t>
  </si>
  <si>
    <t>20(3):253-260</t>
  </si>
  <si>
    <t>https://pubmed.ncbi.nlm.nih.gov/32073435</t>
  </si>
  <si>
    <t>https://journals.lww.com/10.1097/ACI.0000000000000633</t>
  </si>
  <si>
    <t>['Alonso MLO', 'Valle SOR', 'Tórtora RP', 'Grumach AS', 'França AT', 'Ribeiro MG']</t>
  </si>
  <si>
    <t>Hereditary angioedema: a prospective study of a Brazilian single-center cohort</t>
  </si>
  <si>
    <t>20-Oct-2019</t>
  </si>
  <si>
    <t>International journal of dermatology</t>
  </si>
  <si>
    <t>59(3):341-344</t>
  </si>
  <si>
    <t>https://pubmed.ncbi.nlm.nih.gov/31631315</t>
  </si>
  <si>
    <t>https://onlinelibrary.wiley.com/doi/10.1111/ijd.14676</t>
  </si>
  <si>
    <t>['Nicolicht P', 'Faria DOS', 'Martins-Silva L', 'Maia LSM', 'Moreno AS', 'Arruda LK', 'Motta AA', 'Grumach AS', 'Pesquero JB']</t>
  </si>
  <si>
    <t>Corrigendum to "Gene mapping strategy for Alu elements rearrangements: Detection of new large deletions in the SERPING1 gene causing hereditary angioedema in Brazilian families" [Gene 685C (2019) 179-185]</t>
  </si>
  <si>
    <t>29-May-2019</t>
  </si>
  <si>
    <t>725:143896</t>
  </si>
  <si>
    <t>https://pubmed.ncbi.nlm.nih.gov/31153634</t>
  </si>
  <si>
    <t>https://linkinghub.elsevier.com/retrieve/pii/S0378-1119(19)30529-3</t>
  </si>
  <si>
    <t>['Betschel S', 'Badiou J', 'Binkley K', 'Borici-Mazi R', 'Hébert J', 'Kanani A', 'Keith P', 'Lacuesta G', 'Waserman S', 'Yang B', 'Aygören-Pürsün E', 'Bernstein J', 'Bork K', 'Caballero T', 'Cicardi M', 'Craig T', 'Farkas H', 'Grumach A', 'Katelaris C', 'Longhurst H', 'Riedl M', 'Zuraw B', 'Berger M', 'Boursiquot JN', 'Boysen H', 'Castaldo A', 'Chapdelaine H', 'Connors L', 'Fu L', 'Goodyear D', 'Haynes A', 'Kamra P', 'Kim H', 'Lang-Robertson K', 'Leith E', 'McCusker C', 'Moote B', "O'Keefe A", 'Othman I', 'Poon MC', 'Ritchie B', 'St-Pierre C', 'Stark D', 'Tsai E']</t>
  </si>
  <si>
    <t>Correction to: The International/Canadian Hereditary Angioedema Guideline</t>
  </si>
  <si>
    <t>16:33</t>
  </si>
  <si>
    <t>https://pubmed.ncbi.nlm.nih.gov/32399057</t>
  </si>
  <si>
    <t>https://aacijournal.biomedcentral.com/articles/10.1186/s13223-020-00430-4</t>
  </si>
  <si>
    <t>['Queiroz-Telles F', 'Mercier T', 'Maertens J', 'Sola CBS', 'Bonfim C', 'Lortholary O', 'Constantino-Silva RMN', 'Schrijvers R', 'Hagen F', 'Meis JF', 'Herkert PF', 'Breda GL', 'França JB', 'Filho NAR', 'Lanternier F', 'Casanova JL', 'Puel A', 'Grumach AS']</t>
  </si>
  <si>
    <t>Successful Allogenic Stem Cell Transplantation in Patients with Inherited CARD9 Deficiency</t>
  </si>
  <si>
    <t>20-Jun-2019</t>
  </si>
  <si>
    <t>39(5):462-469</t>
  </si>
  <si>
    <t>https://pubmed.ncbi.nlm.nih.gov/31222666</t>
  </si>
  <si>
    <t>https://link.springer.com/article/10.1007/s10875-019-00662-z</t>
  </si>
  <si>
    <t>['Abdon Barbosa A', 'de Oliveira Martins R', 'Martins R', 'Grumach AS']</t>
  </si>
  <si>
    <t>Assessment on hereditary angioedema burden of illness in Brazil: A patient perspective</t>
  </si>
  <si>
    <t>40(3):193-197</t>
  </si>
  <si>
    <t>https://pubmed.ncbi.nlm.nih.gov/31018895</t>
  </si>
  <si>
    <t>https://www.ingentaconnect.com/openurl?genre=article&amp;issn=&amp;volume=40&amp;issue=3&amp;spage=193&amp;aulast=Abdon Barbosa</t>
  </si>
  <si>
    <t>['Grumach AS', 'Longhurst HJ', 'Aberer W', 'Bouillet L', 'Caballero T', 'Bygum A', 'Zanichelli A', 'Botha J', 'Andresen I', 'Maurer M']</t>
  </si>
  <si>
    <t>Pediatricians diagnosed few patients with childhood-presented hereditary angioedema: Icatibant Outcome Survey findings</t>
  </si>
  <si>
    <t>7(3):1078-1080</t>
  </si>
  <si>
    <t>https://www.clinicalkey.com/content/playBy/pii?v=S2213-2198(18)30527-0</t>
  </si>
  <si>
    <t>Gene mapping strategy for Alu elements rearrangements: Detection of new large deletions in the SERPING1 gene causing hereditary angioedema in Brazilian families</t>
  </si>
  <si>
    <t>30-Oct-2018</t>
  </si>
  <si>
    <t>685:179-185</t>
  </si>
  <si>
    <t>https://pubmed.ncbi.nlm.nih.gov/30389558</t>
  </si>
  <si>
    <t>https://linkinghub.elsevier.com/retrieve/pii/S0378-1119(18)31133-8</t>
  </si>
  <si>
    <t>['Veronez CL', 'Aabom A', 'Martin RP', 'Filippelli-Silva R', 'Gonçalves RF', 'Nicolicht P', 'Mendes AR', 'Da Silva J', 'Guilarte M', 'Grumach AS', 'Mansour E', 'Bygum A', 'Pesquero JB']</t>
  </si>
  <si>
    <t>Genetic Variation of Kallikrein-Kinin System and Related Genes in Patients With Hereditary Angioedema</t>
  </si>
  <si>
    <t>21-Feb-2019</t>
  </si>
  <si>
    <t>Frontiers in medicine</t>
  </si>
  <si>
    <t>6:28</t>
  </si>
  <si>
    <t>https://pubmed.ncbi.nlm.nih.gov/30847342</t>
  </si>
  <si>
    <t>https://europepmc.org/abstract/MED/30847342</t>
  </si>
  <si>
    <t>['Veronez CL', 'Campos RA', 'Constantino-Silva RN', 'Nicolicht P', 'Pesquero JB', 'Grumach AS']</t>
  </si>
  <si>
    <t>Hereditary Angioedema-Associated Acute Pancreatitis in C1-Inhibitor Deficient and Normal C1-Inhibitor Patients: Case Reports and Literature Review</t>
  </si>
  <si>
    <t>17-Apr-2019</t>
  </si>
  <si>
    <t>6:80</t>
  </si>
  <si>
    <t>https://pubmed.ncbi.nlm.nih.gov/31058156</t>
  </si>
  <si>
    <t>https://europepmc.org/abstract/MED/31058156</t>
  </si>
  <si>
    <t>['Bygum A', 'Caballero T', 'Grumach AS', 'Longhurst HJ', 'Bouillet L', 'Aberer W', 'Zanichelli A', 'Botha J', 'Andresen I', 'Maurer M']</t>
  </si>
  <si>
    <t>Elderly versus younger patients with hereditary angioedema type I/II: patient characteristics and safety analysis from the Icatibant Outcome Survey</t>
  </si>
  <si>
    <t>19-Jul-2019</t>
  </si>
  <si>
    <t>9:37</t>
  </si>
  <si>
    <t>https://pubmed.ncbi.nlm.nih.gov/31360439</t>
  </si>
  <si>
    <t>https://ctajournal.biomedcentral.com/articles/10.1186/s13601-019-0272-9</t>
  </si>
  <si>
    <t>['Pimenta FMCA', 'Palma SMU', 'Constantino-Silva RN', 'Grumach AS']</t>
  </si>
  <si>
    <t>Hypogammaglobulinemia: a diagnosis that must not be overlooked</t>
  </si>
  <si>
    <t>52(10):e8926</t>
  </si>
  <si>
    <t>https://pubmed.ncbi.nlm.nih.gov/31618370</t>
  </si>
  <si>
    <t>https://europepmc.org/abstract/MED/31618370</t>
  </si>
  <si>
    <t>The International/Canadian Hereditary Angioedema Guideline</t>
  </si>
  <si>
    <t>25-Nov-2019</t>
  </si>
  <si>
    <t>15:72</t>
  </si>
  <si>
    <t>https://pubmed.ncbi.nlm.nih.gov/31788005</t>
  </si>
  <si>
    <t>https://aacijournal.biomedcentral.com/articles/10.1186/s13223-019-0376-8</t>
  </si>
  <si>
    <t>['Fragnan NTML', 'Tolentino ALN', 'Borba GB', 'Oliveira AC', 'Simões JA', 'Palma SMU', 'Constantino-Silva RN', 'Grumach AS']</t>
  </si>
  <si>
    <t>Hereditary angioedema with C1 inhibitor (C1-INH) deficit: the strength of recognition (51 cases)</t>
  </si>
  <si>
    <t>14-Nov-2018</t>
  </si>
  <si>
    <t>51(12):e7813</t>
  </si>
  <si>
    <t>https://pubmed.ncbi.nlm.nih.gov/30462774</t>
  </si>
  <si>
    <t>https://europepmc.org/abstract/MED/30462774</t>
  </si>
  <si>
    <t>['Veronez CL', 'Moreno AS', 'Constantino-Silva RN', 'Maia LSM', 'Ferriani MPL', 'Castro FFM', 'Valle SR', 'Nakamura VK', 'Cagini N', 'Gonçalves RF', 'Mansour E', 'Serpa FS', 'Coelho Dias GA', 'Piccirillo MA', 'Toledo E', 'de Souza Bernardes M', 'Cichon S', 'Stieber C', 'Arruda LK', 'Pesquero JB', 'Grumach AS']</t>
  </si>
  <si>
    <t>Hereditary Angioedema with Normal C1 Inhibitor and F12 Mutations in 42 Brazilian Families</t>
  </si>
  <si>
    <t>8-Nov-2017</t>
  </si>
  <si>
    <t>6(4):1209-1216.e8</t>
  </si>
  <si>
    <t>https://pubmed.ncbi.nlm.nih.gov/29128335</t>
  </si>
  <si>
    <t>https://www.clinicalkey.com/content/playBy/pii?v=S2213-2198(17)30755-9</t>
  </si>
  <si>
    <t>['Zanichelli A', 'Magerl M', 'Longhurst HJ', 'Aberer W', 'Caballero T', 'Bouillet L', 'Bygum A', 'Grumach AS', 'Botha J', 'Andresen I', 'Maurer M']</t>
  </si>
  <si>
    <t>Improvement in diagnostic delays over time in patients with hereditary angioedema: findings from the Icatibant Outcome Survey</t>
  </si>
  <si>
    <t>12-Oct-2018</t>
  </si>
  <si>
    <t>8:42</t>
  </si>
  <si>
    <t>https://pubmed.ncbi.nlm.nih.gov/30338053</t>
  </si>
  <si>
    <t>https://ctajournal.biomedcentral.com/articles/10.1186/s13601-018-0229-4</t>
  </si>
  <si>
    <t>['Grumach AS', 'Ferraroni N', 'Olivares MM', 'López-Serrano MC', 'Bygum A']</t>
  </si>
  <si>
    <t>An ABC of the Warning Signs of Hereditary Angioedema</t>
  </si>
  <si>
    <t>27-Sep-2017</t>
  </si>
  <si>
    <t>174(1):1-6</t>
  </si>
  <si>
    <t>https://pubmed.ncbi.nlm.nih.gov/28950264</t>
  </si>
  <si>
    <t>https://karger.com/IAA/article/doi/10.1159/000479839</t>
  </si>
  <si>
    <t>['Machado AM', 'Pires RM', 'Martins RO', 'Grumach AS']</t>
  </si>
  <si>
    <t>Pregnancy and Postpartum in Hereditary Angioedema With C1 Inhibitor Deficit in Women Who Have No Access to Therapy</t>
  </si>
  <si>
    <t>27(5):322-323</t>
  </si>
  <si>
    <t>https://pubmed.ncbi.nlm.nih.gov/29057741</t>
  </si>
  <si>
    <t>http://www.jiaci.org/summary/vol27-issue5-num1533</t>
  </si>
  <si>
    <t>['Moreira TN', 'Moraes-Pinto MI', 'Costa-Carvalho BT', 'Grumach AS', 'Weckx LY']</t>
  </si>
  <si>
    <t>CLINICAL MANAGEMENT OF LOCALIZED BCG ADVERSE EVENTS IN CHILDREN</t>
  </si>
  <si>
    <t>Revista do Instituto de Medicina Tropical de São Paulo</t>
  </si>
  <si>
    <t>58:84</t>
  </si>
  <si>
    <t>https://pubmed.ncbi.nlm.nih.gov/27828625</t>
  </si>
  <si>
    <t>https://europepmc.org/abstract/MED/27828625</t>
  </si>
  <si>
    <t>['Schatorjé E', 'van der Flier M', 'Seppänen M', 'Browning M', 'Morsheimer M', 'Henriet S', 'Neves JF', 'Vinh DC', 'Alsina L', 'Grumach A', 'Soler-Palacin P', 'Boyce T', 'Celmeli F', 'Goudouris E', 'Hayman G', 'Herriot R', 'Förster-Waldl E', 'Seidel M', 'Simons A', 'de Vries E']</t>
  </si>
  <si>
    <t>Primary immunodeficiency associated with chromosomal aberration - an ESID survey</t>
  </si>
  <si>
    <t>2-Aug-2016</t>
  </si>
  <si>
    <t>11(1):110</t>
  </si>
  <si>
    <t>https://pubmed.ncbi.nlm.nih.gov/27484815</t>
  </si>
  <si>
    <t>https://ojrd.biomedcentral.com/articles/10.1186/s13023-016-0492-1</t>
  </si>
  <si>
    <t>['Prior N', 'Remor E', 'Pérez-Fernández E', 'Caminoa M', 'Gómez-Traseira C', 'Gayá F', 'Aabom A', 'Aberer W', 'Betschel S', 'Boccon-Gibod I', 'Bouillet L', 'Bygum A', 'Csuka D', 'Farkas H', 'Gomide M', 'Grumach A', 'Leibovich I', 'Malbran A', 'Moldovan D', 'Mihaly E', 'Obtulowicz K', 'Perpén C', 'Peveling-Oberhag A', 'Porebski G', 'Chavannes CR', 'Reshef A', 'Staubach P', 'Wiednig M', 'Caballero T']</t>
  </si>
  <si>
    <t>Psychometric Field Study of Hereditary Angioedema Quality of Life Questionnaire for Adults: HAE-QoL</t>
  </si>
  <si>
    <t>8-Mar-2016</t>
  </si>
  <si>
    <t>4(3):464-473.e4</t>
  </si>
  <si>
    <t>https://pubmed.ncbi.nlm.nih.gov/26969268</t>
  </si>
  <si>
    <t>https://www.clinicalkey.com/content/playBy/pii?v=S2213-2198(15)00785-0</t>
  </si>
  <si>
    <t>['da Silva KR', 'Fraga TR', 'Lucatelli JF', 'Grumach AS', 'Isaac L']</t>
  </si>
  <si>
    <t>Skipping of exon 27 in C3 gene compromises TED domain and results in complete human C3 deficiency</t>
  </si>
  <si>
    <t>23-Jan-2016</t>
  </si>
  <si>
    <t>221(5):641-9</t>
  </si>
  <si>
    <t>https://pubmed.ncbi.nlm.nih.gov/26847111</t>
  </si>
  <si>
    <t>https://www.clinicalkey.com/content/playBy/pii?v=S0171-2985(16)30003-1</t>
  </si>
  <si>
    <t>['Veronez CL', 'da Silva ED', 'Lima Teixeira PV', 'Cagini N', 'Constantino-Silva RN', 'Grumach AS', 'Mansour E', 'Velloso LA', 'Pesquero JB']</t>
  </si>
  <si>
    <t>Genetic analysis of hereditary angioedema in a Brazilian family by targeted next generation sequencing</t>
  </si>
  <si>
    <t>Biological chemistry</t>
  </si>
  <si>
    <t>397(4):315-22</t>
  </si>
  <si>
    <t>https://pubmed.ncbi.nlm.nih.gov/26751894</t>
  </si>
  <si>
    <t>https://www.degruyter.com/document/doi/10.1515/hsz-2015-0212</t>
  </si>
  <si>
    <t>['Cagini N', 'Veronez CL', 'Constantino-Silva RN', 'Buzolin M', 'Martin RP', 'Grumach AS', 'Velloso LA', 'Mansour E', 'Pesquero JB']</t>
  </si>
  <si>
    <t>New mutations in SERPING1 gene of Brazilian patients with hereditary angioedema</t>
  </si>
  <si>
    <t>397(4):337-44</t>
  </si>
  <si>
    <t>https://pubmed.ncbi.nlm.nih.gov/26812872</t>
  </si>
  <si>
    <t>https://www.degruyter.com/document/doi/10.1515/hsz-2015-0222</t>
  </si>
  <si>
    <t>['Banerji A', 'Baş M', 'Bernstein JA', 'Boccon-Gibod I', 'Bova M', 'Dempster J', 'Grumach AS', 'Magerl M', 'Poarch K', 'Ferreira MB']</t>
  </si>
  <si>
    <t>Expert perspectives on hereditary angioedema: Key areas for advancements in care across the patient journey</t>
  </si>
  <si>
    <t>1-Jan-2016</t>
  </si>
  <si>
    <t>22-Sep-2016</t>
  </si>
  <si>
    <t>Allergy &amp; rhinology (Providence, R.I.)</t>
  </si>
  <si>
    <t>7(3):172-181</t>
  </si>
  <si>
    <t>https://pubmed.ncbi.nlm.nih.gov/27661998</t>
  </si>
  <si>
    <t>https://journals.sagepub.com/doi/10.2500/ar.2016.7.0165?url_ver=Z39.88-2003&amp;rfr_id=ori:rid:crossref.org&amp;rfr_dat=cr_pub 0pubmed</t>
  </si>
  <si>
    <t>['Grumach AS', 'Stieber C', 'Veronez CL', 'Cagini N', 'Constantino-Silva RN', 'Cordeiro E', 'Nöthen MM', 'Pesquero JB', 'Cichon S']</t>
  </si>
  <si>
    <t>Homozygosity for a factor XII mutation in one female and one male patient with hereditary angio-oedema</t>
  </si>
  <si>
    <t>16-Oct-2015</t>
  </si>
  <si>
    <t>71(1):119-23</t>
  </si>
  <si>
    <t>https://pubmed.ncbi.nlm.nih.gov/26392288</t>
  </si>
  <si>
    <t>https://onlinelibrary.wiley.com/doi/10.1111/all.12769</t>
  </si>
  <si>
    <t>['Stieber C', 'Grumach AS', 'Cordeiro E', 'Constantino-Silva RN', 'Barth S', 'Hoffmann P', 'Pesquero JB', 'Renné T', 'Nöthen MM', 'Cichon S']</t>
  </si>
  <si>
    <t>First report of a FXII gene mutation in a Brazilian family with hereditary angio-oedema with normal C1 inhibitor</t>
  </si>
  <si>
    <t>The British journal of dermatology</t>
  </si>
  <si>
    <t>173(4):1102-4</t>
  </si>
  <si>
    <t>https://pubmed.ncbi.nlm.nih.gov/25816745</t>
  </si>
  <si>
    <t>https://academic.oup.com/bjd/article-lookup/doi/10.1111/bjd.13791</t>
  </si>
  <si>
    <t>['Grumach AS', 'de Queiroz-Telles F', 'Migaud M', 'Lanternier F', 'Filho NR', 'Palma SM', 'Constantino-Silva RN', 'Casanova JL', 'Puel A']</t>
  </si>
  <si>
    <t>A homozygous CARD9 mutation in a Brazilian patient with deep dermatophytosis</t>
  </si>
  <si>
    <t>5-Jun-2015</t>
  </si>
  <si>
    <t>35(5):486-90</t>
  </si>
  <si>
    <t>https://pubmed.ncbi.nlm.nih.gov/26044242</t>
  </si>
  <si>
    <t>https://link.springer.com/article/10.1007/s10875-015-0170-4</t>
  </si>
  <si>
    <t>['Grumach AS', 'Kirschfink M']</t>
  </si>
  <si>
    <t>Are complement deficiencies really rare? Overview on prevalence, clinical importance and modern diagnostic approach</t>
  </si>
  <si>
    <t>15-Jul-2014</t>
  </si>
  <si>
    <t>Molecular immunology</t>
  </si>
  <si>
    <t>61(2):110-7</t>
  </si>
  <si>
    <t>https://pubmed.ncbi.nlm.nih.gov/25037634</t>
  </si>
  <si>
    <t>https://linkinghub.elsevier.com/retrieve/pii/S0161-5890(14)00161-8</t>
  </si>
  <si>
    <t>['Grumach AS', 'Ceccon ME', 'Rutz R', 'Fertig A', 'Kirschfink M']</t>
  </si>
  <si>
    <t>Complement profile in neonates of different gestational ages</t>
  </si>
  <si>
    <t>79(4):276-81</t>
  </si>
  <si>
    <t>https://pubmed.ncbi.nlm.nih.gov/24460650</t>
  </si>
  <si>
    <t>https://onlinelibrary.wiley.com/doi/10.1111/sji.12154</t>
  </si>
  <si>
    <t>['Marciano BE', 'Huang CY', 'Joshi G', 'Rezaei N', 'Carvalho BC', 'Allwood Z', 'Ikinciogullari A', 'Reda SM', 'Gennery A', 'Thon V', 'Espinosa-Rosales F', 'Al-Herz W', 'Porras O', 'Shcherbina A', 'Szaflarska A', 'Kiliç Ş', 'Franco JL', 'Gómez Raccio AC', 'Roxo P Jr', 'Esteves I', 'Galal N', 'Grumach AS', 'Al-Tamemi S', 'Yildiran A', 'Orellana JC', 'Yamada M', 'Morio T', 'Liberatore D', 'Ohtsuka Y', 'Lau YL', 'Nishikomori R', 'Torres-Lozano C', 'Mazzucchelli JT', 'Vilela MM', 'Tavares FS', 'Cunha L', 'Pinto JA', 'Espinosa-Padilla SE', 'Hernandez-Nieto L', 'Elfeky RA', 'Ariga T', 'Toshio H', 'Dogu F', 'Cipe F', 'Formankova R', 'Nuñez-Nuñez ME', 'Bezrodnik L', 'Marques JG', 'Pereira MI', 'Listello V', 'Slatter MA', 'Nademi Z', 'Kowalczyk D', 'Fleisher TA', 'Davies G', 'Neven B', 'Rosenzweig SD']</t>
  </si>
  <si>
    <t>BCG vaccination in patients with severe combined immunodeficiency: complications, risks, and vaccination policies</t>
  </si>
  <si>
    <t>133(4):1134-41</t>
  </si>
  <si>
    <t>Journal Article | Multicenter Study | Research Support, N.I.H., Intramural | Research Support, Non-U.S. Gov't</t>
  </si>
  <si>
    <t>https://pubmed.ncbi.nlm.nih.gov/24679470</t>
  </si>
  <si>
    <t>https://www.clinicalkey.com/content/playBy/pii?v=S0091-6749(14)00293-0</t>
  </si>
  <si>
    <t>['Leiding JW', 'Beakes D', 'Dreskin SC', 'Grumach A', 'Hide M', 'Reshef A', 'Triggiani M', 'Kaliner MA']</t>
  </si>
  <si>
    <t>Case Title: 45 year-old male with recurrent angioedema: WAO international case-based discussions</t>
  </si>
  <si>
    <t>22-Jan-2014</t>
  </si>
  <si>
    <t>7(1):2</t>
  </si>
  <si>
    <t>https://pubmed.ncbi.nlm.nih.gov/24450312</t>
  </si>
  <si>
    <t>https://waojournal.biomedcentral.com/articles/10.1186/1939-4551-7-2</t>
  </si>
  <si>
    <t>['Mazzucchelli JT', 'Bonfim C', 'Castro GG', 'Condino-Neto AA', 'Costa NM', 'Cunha L', 'Dantas EO', 'Dantas VM', 'de Moraes-Pinto MI', 'Fernandes JF', 'Goes HC', 'Goudouris E', 'Grumach AS', 'Guirau LM', 'Kuntze G', 'Mallozzi MC', 'Monteiro FP', 'Moraes LS', 'Nudelman V', 'Pinto JA', 'Rizzo MC', 'Porto-Neto AC', 'Roxo-Junior P', 'Ruiz M', 'Rullo VE', 'Seber A', 'Takano OA', 'Tavares FS', 'Toledo E', 'Vilela MM', 'Costa-Carvalho BT']</t>
  </si>
  <si>
    <t>Severe combined immunodeficiency in Brazil: management, prognosis, and BCG-associated complications</t>
  </si>
  <si>
    <t>24(3):184-91</t>
  </si>
  <si>
    <t>https://pubmed.ncbi.nlm.nih.gov/25011356</t>
  </si>
  <si>
    <t>http://www.jiaci.org/issues/vol24issue3/vol24issue03-6.htm</t>
  </si>
  <si>
    <t>['Fabiani J', 'Valle SO', 'Olivares M', 'Nieto S', 'Landeros EH', 'Ginaca A', 'Bezrodnik L', 'Nievas E', 'Oleastro M', 'Barrera OM', 'Gallardo AM', 'King A', 'Galindo JR', 'Carabantes MJ', 'Craig T', 'Alfonso MM', 'Montenegro C', 'Grumach AS']</t>
  </si>
  <si>
    <t>Improving C1 inhibitor deficiency (type 1 and type 2 hereditary angioedema) in Latin America</t>
  </si>
  <si>
    <t>24(6):445-7</t>
  </si>
  <si>
    <t>https://pubmed.ncbi.nlm.nih.gov/25668899</t>
  </si>
  <si>
    <t>http://www.jiaci.org/issues/vol24issue6/vol24issue06-11.htm</t>
  </si>
  <si>
    <t>['Grumach AS', 'Valle SO', 'Toledo E', 'de Moraes Vasconcelos D', 'Villela MM', 'Mansour E', 'Pinto JA', 'Campos RA', 'França AT']</t>
  </si>
  <si>
    <t>Hereditary angioedema: first report of the Brazilian registry and challenges</t>
  </si>
  <si>
    <t>7-Aug-2012</t>
  </si>
  <si>
    <t>27(3):e338-44</t>
  </si>
  <si>
    <t>https://pubmed.ncbi.nlm.nih.gov/22882421</t>
  </si>
  <si>
    <t>https://onlinelibrary.wiley.com/doi/10.1111/j.1468-3083.2012.04670.x</t>
  </si>
  <si>
    <t>['Gomide MA', 'Toledo E', 'Valle SO', 'Campos RA', 'França AT', 'Gomez NP', 'Andrade HF Jr', 'Caballero T', 'Grumach AS']</t>
  </si>
  <si>
    <t>Hereditary angioedema: quality of life in Brazilian patients</t>
  </si>
  <si>
    <t>Clinics (São Paulo, Brazil)</t>
  </si>
  <si>
    <t>68(1):81-3</t>
  </si>
  <si>
    <t>https://pubmed.ncbi.nlm.nih.gov/23420162</t>
  </si>
  <si>
    <t>https://www.clinicalkey.com/content/playBy/pii?v=S1807-5932(22)02128-7</t>
  </si>
  <si>
    <t>['Rocha KC', 'Pinhal C', 'Cavalcanti S', 'Vidal MS', 'Toscano M', 'Moraes-Vasconcelos D', 'Duarte AJ', 'Fonseca FL', 'de Abreu LC', 'Valenti VE', 'Grumach AS']</t>
  </si>
  <si>
    <t>Lymphocyte transformation assay for C neoformans antigen is not reliable for detecting cellular impairment in patients with neurocryptococcosis</t>
  </si>
  <si>
    <t>30-Oct-2012</t>
  </si>
  <si>
    <t>12:278</t>
  </si>
  <si>
    <t>https://pubmed.ncbi.nlm.nih.gov/23110700</t>
  </si>
  <si>
    <t>https://bmcinfectdis.biomedcentral.com/articles/10.1186/1471-2334-12-278</t>
  </si>
  <si>
    <t>['Ferraroni NR', 'Segat L', 'Guimarães RL', 'Brandão LA', 'Crovella S', 'Constantino-Silva RN', 'Loja C', 'da Silva Duarte AJ', 'Grumach AS']</t>
  </si>
  <si>
    <t>Mannose-binding lectin and MBL-associated serine protease-2 gene polymorphisms in a Brazilian population from Rio de Janeiro</t>
  </si>
  <si>
    <t>29-Oct-2011</t>
  </si>
  <si>
    <t>International journal of immunogenetics</t>
  </si>
  <si>
    <t>39(1):32-8</t>
  </si>
  <si>
    <t>https://pubmed.ncbi.nlm.nih.gov/22035380</t>
  </si>
  <si>
    <t>https://onlinelibrary.wiley.com/doi/10.1111/j.1744-313X.2011.01052.x</t>
  </si>
  <si>
    <t>['Hambleton S', 'Salem S', 'Bustamante J', 'Bigley V', 'Boisson-Dupuis S', 'Azevedo J', 'Fortin A', 'Haniffa M', 'Ceron-Gutierrez L', 'Bacon CM', 'Menon G', 'Trouillet C', 'McDonald D', 'Carey P', 'Ginhoux F', 'Alsina L', 'Zumwalt TJ', 'Kong XF', 'Kumararatne D', 'Butler K', 'Hubeau M', 'Feinberg J', 'Al-Muhsen S', 'Cant A', 'Abel L', 'Chaussabel D', 'Doffinger R', 'Talesnik E', 'Grumach A', 'Duarte A', 'Abarca K', 'Moraes-Vasconcelos D', 'Burk D', 'Berghuis A', 'Geissmann F', 'Collin M', 'Casanova JL', 'Gros P']</t>
  </si>
  <si>
    <t>IRF8 mutations and human dendritic-cell immunodeficiency</t>
  </si>
  <si>
    <t>14-Jul-2011</t>
  </si>
  <si>
    <t>27-Apr-2011</t>
  </si>
  <si>
    <t>365(2):127-38</t>
  </si>
  <si>
    <t>Case Reports | Journal Article | Research Support, N.I.H., Extramural | Research Support, Non-U.S. Gov't</t>
  </si>
  <si>
    <t>https://pubmed.ncbi.nlm.nih.gov/21524210</t>
  </si>
  <si>
    <t>https://www.nejm.org/doi/10.1056/NEJMoa1100066?url_ver=Z39.88-2003&amp;rfr_id=ori:rid:crossref.org&amp;rfr_dat=cr_pub 0www.ncbi.nlm.nih.gov</t>
  </si>
  <si>
    <t>['de Beaucoudrey L', 'Samarina A', 'Bustamante J', 'Cobat A', 'Boisson-Dupuis S', 'Feinberg J', 'Al-Muhsen S', 'Jannière L', 'Rose Y', 'de Suremain M', 'Kong XF', 'Filipe-Santos O', 'Chapgier A', 'Picard C', 'Fischer A', 'Dogu F', 'Ikinciogullari A', 'Tanir G', 'Al-Hajjar S', 'Al-Jumaah S', 'Frayha HH', 'AlSum Z', 'Al-Ajaji S', 'Alangari A', 'Al-Ghonaium A', 'Adimi P', 'Mansouri D', 'Ben-Mustapha I', 'Yancoski J', 'Garty BZ', 'Rodriguez-Gallego C', 'Caragol I', 'Kutukculer N', 'Kumararatne DS', 'Patel S', 'Doffinger R', 'Exley A', 'Jeppsson O', 'Reichenbach J', 'Nadal D', 'Boyko Y', 'Pietrucha B', 'Anderson S', 'Levin M', 'Schandené L', 'Schepers K', 'Efira A', 'Mascart F', 'Matsuoka M', 'Sakai T', 'Siegrist CA', 'Frecerova K', 'Blüetters-Sawatzki R', 'Bernhöft J', 'Freihorst J', 'Baumann U', 'Richter D', 'Haerynck F', 'De Baets F', 'Novelli V', 'Lammas D', 'Vermylen C', 'Tuerlinckx D', 'Nieuwhof C', 'Pac M', 'Haas WH', 'Müller-Fleckenstein I', 'Fleckenstein B', 'Levy J', 'Raj R', 'Cohen AC', 'Lewis DB', 'Holland SM', 'Yang KD', 'Wang X', 'Wang X', 'Jiang L', 'Yang X', 'Zhu C', 'Xie Y', 'Lee PPW', 'Chan KW', 'Chen TX', 'Castro G', 'Natera I', 'Codoceo A', 'King A', 'Bezrodnik L', 'Di Giovani D', 'Gaillard MI', 'de Moraes-Vasconcelos D', 'Grumach AS', 'da Silva Duarte AJ', 'Aldana R', 'Espinosa-Rosales FJ', 'Bejaoui M', 'Bousfiha AA', 'Baghdadi JE', 'Özbek N', 'Aksu G', 'Keser M', 'Somer A', 'Hatipoglu N', 'Aydogmus Ç', 'Asilsoy S', 'Camcioglu Y', 'Gülle S', 'Ozgur TT', 'Ozen M', 'Oleastro M', 'Bernasconi A', 'Mamishi S', 'Parvaneh N', 'Rosenzweig S', 'Barbouche R', 'Pedraza S', 'Lau YL', 'Ehlayel MS', 'Fieschi C', 'Abel L', 'Sanal O', 'Casanova JL']</t>
  </si>
  <si>
    <t>Revisiting human IL-12Rβ1 deficiency: a survey of 141 patients from 30 countries</t>
  </si>
  <si>
    <t>89(6):381-402</t>
  </si>
  <si>
    <t>https://pubmed.ncbi.nlm.nih.gov/21057261</t>
  </si>
  <si>
    <t>https://europepmc.org/abstract/MED/21057261</t>
  </si>
  <si>
    <t>['Banzatto MG', 'Grumach AS', 'Mello JF Jr', 'Di Francesco RC']</t>
  </si>
  <si>
    <t>Adenotonsillectomy improves the strength of respiratory muscles in children with upper airway obstruction</t>
  </si>
  <si>
    <t>74(8):860-3</t>
  </si>
  <si>
    <t>https://pubmed.ncbi.nlm.nih.gov/20639107</t>
  </si>
  <si>
    <t>https://www.clinicalkey.com/content/playBy/pii?v=S0165-5876(10)00203-X</t>
  </si>
  <si>
    <t>['Domingues-Ferreira M', 'Grumach AS', 'Duarte AJ', 'De Moraes-Vasconcelos D']</t>
  </si>
  <si>
    <t>Esophageal cancer associated with chronic mucocutaneous candidiasis. Could chronic candidiasis lead to esophageal cancer?</t>
  </si>
  <si>
    <t>15-Sep-2008</t>
  </si>
  <si>
    <t>Medical mycology</t>
  </si>
  <si>
    <t>47(2):201-5</t>
  </si>
  <si>
    <t>https://pubmed.ncbi.nlm.nih.gov/18798115</t>
  </si>
  <si>
    <t>https://academic.oup.com/mmy/article-lookup/doi/10.1080/13693780802342545</t>
  </si>
  <si>
    <t>['Rangel-Santos A', 'Wakim VL', 'Jacob CM', 'Pastorino AC', 'Cunha JM', 'Collanieri AC', 'Niemela JE', 'Grumach AS', 'Duarte AJ', 'Moraes-Vasconcelos D', 'Oliveira JB']</t>
  </si>
  <si>
    <t>Molecular characterization of patients with X-linked Hyper-IgM syndrome: description of two novel CD40L mutations</t>
  </si>
  <si>
    <t>69(2):169-73</t>
  </si>
  <si>
    <t>https://pubmed.ncbi.nlm.nih.gov/19170966</t>
  </si>
  <si>
    <t>https://onlinelibrary.wiley.com/doi/10.1111/j.1365-3083.2008.02198.x</t>
  </si>
  <si>
    <t>['Falcão DA', 'Reis ES', 'Paixão-Cavalcante D', 'Amano MT', 'Delcolli MI', 'Florido MP', 'Albuquerque JA', 'Moraes-Vasconcelos D', 'Duarte AJ', 'Grumach AS', 'Isaac L']</t>
  </si>
  <si>
    <t>Deficiency of the human complement regulatory protein factor H associated with low levels of component C9</t>
  </si>
  <si>
    <t>68(4):445-55</t>
  </si>
  <si>
    <t>https://pubmed.ncbi.nlm.nih.gov/18782275</t>
  </si>
  <si>
    <t>https://onlinelibrary.wiley.com/doi/10.1111/j.1365-3083.2008.02152.x</t>
  </si>
  <si>
    <t>['Rosário NA', 'Grumach AS']</t>
  </si>
  <si>
    <t>Allergy to beta-lactams in pediatrics: a practical approach</t>
  </si>
  <si>
    <t>Nov-2006</t>
  </si>
  <si>
    <t>82(5 Suppl):S181-8</t>
  </si>
  <si>
    <t>https://pubmed.ncbi.nlm.nih.gov/17136294</t>
  </si>
  <si>
    <t>['Valente NY', 'Machado MC', 'Boggio P', 'Alves AC', 'Bergonse FN', 'Casella E', 'Vasconcelos DM', 'Grumach AS', 'de Oliveira ZN']</t>
  </si>
  <si>
    <t>Polarized light microscopy of hair shafts aids in the differential diagnosis of Chédiak-Higashi and Griscelli-Prunieras syndromes</t>
  </si>
  <si>
    <t>61(4):327-32</t>
  </si>
  <si>
    <t>https://pubmed.ncbi.nlm.nih.gov/16924324</t>
  </si>
  <si>
    <t>https://linkinghub.elsevier.com/retrieve/pii/S1807-5932(22)03247-1</t>
  </si>
  <si>
    <t>['Liberatore RR Jr', 'Barbosa SF', 'Alkimin Md', 'Bellinati-Pires R', 'Florido MP', 'Isaac L', 'Kirschfink M', 'Grumach AS']</t>
  </si>
  <si>
    <t>Is immunity in diabetic patients influencing the susceptibility to infections? Immunoglobulins, complement and phagocytic function in children and adolescents with type 1 diabetes mellitus</t>
  </si>
  <si>
    <t>Pediatric diabetes</t>
  </si>
  <si>
    <t>6(4):206-12</t>
  </si>
  <si>
    <t>https://pubmed.ncbi.nlm.nih.gov/16390389</t>
  </si>
  <si>
    <t>https://onlinelibrary.wiley.com/doi/10.1111/j.1399-543X.2005.00136.x</t>
  </si>
  <si>
    <t>['Pires MG', 'Di Francesco RC', 'Grumach AS', 'Mello JF Jr']</t>
  </si>
  <si>
    <t>Evaluation of inspiratory pressure in children with enlarged tonsils and adenoids</t>
  </si>
  <si>
    <t>Oct-2005</t>
  </si>
  <si>
    <t>31-Mar-2006</t>
  </si>
  <si>
    <t>Brazilian journal of otorhinolaryngology</t>
  </si>
  <si>
    <t>71(5):598-601</t>
  </si>
  <si>
    <t>https://pubmed.ncbi.nlm.nih.gov/16612520</t>
  </si>
  <si>
    <t>https://linkinghub.elsevier.com/retrieve/pii/S1808-8694(15)31263-5</t>
  </si>
  <si>
    <t>['Moraes-Vasconcelos Dd', 'Grumach AS', 'Yamaguti A', 'Andrade ME', 'Fieschi C', 'de Beaucoudrey L', 'Casanova JL', 'Duarte AJ']</t>
  </si>
  <si>
    <t>Paracoccidioides brasiliensis disseminated disease in a patient with inherited deficiency in the beta1 subunit of the interleukin (IL)-12/IL-23 receptor</t>
  </si>
  <si>
    <t>15-Aug-2005</t>
  </si>
  <si>
    <t>15-Jul-2005</t>
  </si>
  <si>
    <t>41(4):e31-7</t>
  </si>
  <si>
    <t>https://pubmed.ncbi.nlm.nih.gov/16028144</t>
  </si>
  <si>
    <t>https://academic.oup.com/cid/article-lookup/doi/10.1086/432119</t>
  </si>
  <si>
    <t>['Lian YC', 'Della-Negra M', 'Rutz R', 'Ferriani V', 'de Moraes Vasconcelos D', 'da Silva Duarte AJ', 'Kirschfink M', 'Grumach AS']</t>
  </si>
  <si>
    <t>Immunological analysis in paediatric HIV patients at different stages of the disease</t>
  </si>
  <si>
    <t>60(6):615-24</t>
  </si>
  <si>
    <t>https://pubmed.ncbi.nlm.nih.gov/15584973</t>
  </si>
  <si>
    <t>https://onlinelibrary.wiley.com/resolve/openurl?genre=article&amp;sid=nlm:pubmed&amp;issn=0300-9475&amp;date=2004&amp;volume=60&amp;issue=6&amp;spage=615</t>
  </si>
  <si>
    <t>['Chagas Kde N', 'Arruk VG', 'Andrade ME', 'Vasconcelos Dde M', 'Kirschfink M', 'Duarte AJ', 'Grumach AS']</t>
  </si>
  <si>
    <t>Therapeutic approach of hereditary angioedema</t>
  </si>
  <si>
    <t>21-Oct-2004</t>
  </si>
  <si>
    <t>Revista da Associacao Medica Brasileira ()</t>
  </si>
  <si>
    <t>50(3):314-9</t>
  </si>
  <si>
    <t>Case Reports | English Abstract | Journal Article</t>
  </si>
  <si>
    <t>https://pubmed.ncbi.nlm.nih.gov/15499486</t>
  </si>
  <si>
    <t>https://www.scielo.br/scielo.php?script=sci_arttext&amp;pid=S0104-42302004000300041&amp;lng=en&amp;nrm=iso&amp;tlng=en</t>
  </si>
  <si>
    <t>['Samano ES', 'Ribeiro Lde M', 'Gorescu RG', 'Rocha KC', 'Grumach AS']</t>
  </si>
  <si>
    <t>Involvement of C4 allotypes in the pathogenesis of human diseases</t>
  </si>
  <si>
    <t>Jun-2004</t>
  </si>
  <si>
    <t>28-Jul-2004</t>
  </si>
  <si>
    <t>Revista do Hospital das Clinicas</t>
  </si>
  <si>
    <t>59(3):138-44</t>
  </si>
  <si>
    <t>https://pubmed.ncbi.nlm.nih.gov/15286835</t>
  </si>
  <si>
    <t>['Azevedo AM', 'Durigon EL', 'Okasima V', 'Queiroz DA', 'de Moraes-Vasconcelos D', 'Duarte AJ', 'Grumach AS']</t>
  </si>
  <si>
    <t>Detection of influenza, parainfluenza, adenovirus and respiratory syncytial virus during asthma attacks in children older than 2 years old</t>
  </si>
  <si>
    <t>31(6):311-7</t>
  </si>
  <si>
    <t>https://pubmed.ncbi.nlm.nih.gov/14670285</t>
  </si>
  <si>
    <t>http://www.elsevier.es/en/linksolver/ft/ivp/0301-0546/31/311</t>
  </si>
  <si>
    <t>['de Moraes Lui C', 'Oliveira LC', 'Diogo CL', 'Kirschfink M', 'Grumach AS']</t>
  </si>
  <si>
    <t>Immunoglobulin G subclass concentrations and infections in children and adolescents with severe asthma</t>
  </si>
  <si>
    <t>Jun-2002</t>
  </si>
  <si>
    <t>13(3):195-202</t>
  </si>
  <si>
    <t>https://pubmed.ncbi.nlm.nih.gov/12144642</t>
  </si>
  <si>
    <t>https://onlinelibrary.wiley.com/resolve/openurl?genre=article&amp;sid=nlm:pubmed&amp;issn=0905-6157&amp;date=2002&amp;volume=13&amp;issue=3&amp;spage=195</t>
  </si>
  <si>
    <t>['Grumach AS', 'Jacob CM', 'Pastorino AC']</t>
  </si>
  <si>
    <t>IgA deficiency: clinical and laboratory evaluation of 60 patients from the "Instituto da Criança"</t>
  </si>
  <si>
    <t>Dec-1998</t>
  </si>
  <si>
    <t>44(4):277-82</t>
  </si>
  <si>
    <t>https://pubmed.ncbi.nlm.nih.gov/9852646</t>
  </si>
  <si>
    <t>['Carnide EM', 'Jacob CM', 'Pastorino AC', 'Bellinati-Pires R', 'Costa MB', 'Grumach AS']</t>
  </si>
  <si>
    <t>Chédiak-Higashi syndrome: presentation of seven cases</t>
  </si>
  <si>
    <t>São Paulo medical journal = Revista paulista de medicina</t>
  </si>
  <si>
    <t>116(6):1873-8</t>
  </si>
  <si>
    <t>https://pubmed.ncbi.nlm.nih.gov/10349196</t>
  </si>
  <si>
    <t>['Gerbase-Delima M', 'Pinto LC', 'Grumach A', 'Carneiro-Sampaio MM']</t>
  </si>
  <si>
    <t>HLA antigens and haplotypes in IgA-deficient Brazilian paediatric patients</t>
  </si>
  <si>
    <t>Aug-1998</t>
  </si>
  <si>
    <t>European journal of immunogenetics : official journal of the British Society for Histocompatibility and Immunogenetics</t>
  </si>
  <si>
    <t>25(4):281-5</t>
  </si>
  <si>
    <t>https://pubmed.ncbi.nlm.nih.gov/9777327</t>
  </si>
  <si>
    <t>https://onlinelibrary.wiley.com/resolve/openurl?genre=article&amp;sid=nlm:pubmed&amp;issn=0960-7420&amp;date=1998&amp;volume=25&amp;issue=4&amp;spage=281</t>
  </si>
  <si>
    <t>['Moschione-Castro AP', 'Croce J', 'Diogo CL', 'Jacob CM', 'Pastorino AC', 'Kirschfink M', 'Grumach AS']</t>
  </si>
  <si>
    <t>Hereditary angioedema: clinical and laboratory aspects of 7 cases</t>
  </si>
  <si>
    <t>53(1):21-5</t>
  </si>
  <si>
    <t>Comparative Study | English Abstract | Journal Article</t>
  </si>
  <si>
    <t>https://pubmed.ncbi.nlm.nih.gov/9659739</t>
  </si>
  <si>
    <t>['Pastorino AC', 'Accioly AP', 'Lanzellotti R', 'Camargo MC', 'Jacob CM', 'Grumach AS']</t>
  </si>
  <si>
    <t>Asthma - Clinical and epidemiological aspects of 237 outpatients in a specialized pediatric unit</t>
  </si>
  <si>
    <t>74(1):49-58</t>
  </si>
  <si>
    <t>https://pubmed.ncbi.nlm.nih.gov/14685362</t>
  </si>
  <si>
    <t>['Zella MJ', 'Pastorino AC', 'Jacob CM', 'Grumach AS']</t>
  </si>
  <si>
    <t>Methotrexate for steroid-dependent asthmatic children and adolescents</t>
  </si>
  <si>
    <t>73(5):299-304</t>
  </si>
  <si>
    <t>https://pubmed.ncbi.nlm.nih.gov/14685381</t>
  </si>
  <si>
    <t>['Ganem MR', 'Pastorino AC', 'Jacob CM', 'Duarte AJ', 'Carneiro-Sampaio MM', 'Grumach AS']</t>
  </si>
  <si>
    <t>X-linked agammaglobulinemia in nine patients: review of the literature</t>
  </si>
  <si>
    <t>52(4):187-94</t>
  </si>
  <si>
    <t>https://pubmed.ncbi.nlm.nih.gov/9567369</t>
  </si>
  <si>
    <t>['Ribeiro LM', 'Pastorino AC', 'Grumach AS', 'Jacob CM']</t>
  </si>
  <si>
    <t>Drug hypersensitivity in AIDS patients: report of a case</t>
  </si>
  <si>
    <t>Feb-1997</t>
  </si>
  <si>
    <t>52(1):23-7</t>
  </si>
  <si>
    <t>https://pubmed.ncbi.nlm.nih.gov/9334468</t>
  </si>
  <si>
    <t>['Jacob CM', 'Pastorino AC', 'Azevedo AM', 'Marques HH', 'Sato HK', 'Ferrazole L', 'Aquino MZ', 'Sakane PT', 'Grumach AS']</t>
  </si>
  <si>
    <t>Mycobacterium bovis dissemination (BCG strain) among immunodeficient Brazilian infants</t>
  </si>
  <si>
    <t>Jun-1996</t>
  </si>
  <si>
    <t>6(3):202-6</t>
  </si>
  <si>
    <t>https://pubmed.ncbi.nlm.nih.gov/8807512</t>
  </si>
  <si>
    <t>['Bellinati-Pires R', 'Salgado MM', 'Hypolito IP', 'Grumach AS', 'Carneiro-Sampaio MM']</t>
  </si>
  <si>
    <t>Application of a fluorochrome-lysostaphin assay to the detection of phagocytic and bactericidal disturbances in human neutrophils and monocytes</t>
  </si>
  <si>
    <t>5(6):337-42</t>
  </si>
  <si>
    <t>https://pubmed.ncbi.nlm.nih.gov/8653222</t>
  </si>
  <si>
    <t>['Dantas EO', 'Alves FP', 'Marques AP', 'Rodrigues AM', 'Pastorino AC', 'Jacob CM', 'Grumach AS']</t>
  </si>
  <si>
    <t>Severe combined immunodeficiency: description of a clinical case</t>
  </si>
  <si>
    <t>Jun-1995</t>
  </si>
  <si>
    <t>50(3):160-3</t>
  </si>
  <si>
    <t>https://pubmed.ncbi.nlm.nih.gov/8525258</t>
  </si>
  <si>
    <t>Complement and IgG subclasses in agammaglobulinemic patients</t>
  </si>
  <si>
    <t>Experimental and clinical immunogenetics</t>
  </si>
  <si>
    <t>12(1):10-5</t>
  </si>
  <si>
    <t>https://pubmed.ncbi.nlm.nih.gov/7710760</t>
  </si>
  <si>
    <t>['Grumach AS', 'Jerônimo SE', 'Hage M', 'Carneiro-Sampaio MM']</t>
  </si>
  <si>
    <t>Nutritional factors in milk from Brazilian mothers delivering small for gestational age neonates</t>
  </si>
  <si>
    <t>Revista de saude publica</t>
  </si>
  <si>
    <t>27(6):455-62</t>
  </si>
  <si>
    <t>https://pubmed.ncbi.nlm.nih.gov/7997816</t>
  </si>
  <si>
    <t>['Grumach AS', 'Bellinai-Pires R', 'Araujo IS', 'Gonzalez CH', 'Carneiro-Sampaio MM']</t>
  </si>
  <si>
    <t>Chronic granulomatous disease of childhood: differential diagnosis and prognosis</t>
  </si>
  <si>
    <t>Revista paulista de medicina</t>
  </si>
  <si>
    <t>111(6):472-6</t>
  </si>
  <si>
    <t>https://pubmed.ncbi.nlm.nih.gov/8052796</t>
  </si>
  <si>
    <t>['Grumach AS', 'Carmona RC', 'Lazarotti D', 'Ribeiro MA', 'Rozentraub RB', 'Racz ML', 'Weinberg A', 'Carneiro-Sampaio MM']</t>
  </si>
  <si>
    <t>Immunological factors in milk from Brazilian mothers delivering small-for-date term neonates</t>
  </si>
  <si>
    <t>Acta paediatrica (Oslo, Norway : )</t>
  </si>
  <si>
    <t>82(3):284-90</t>
  </si>
  <si>
    <t>https://pubmed.ncbi.nlm.nih.gov/8388277</t>
  </si>
  <si>
    <t>https://onlinelibrary.wiley.com/resolve/openurl?genre=article&amp;sid=nlm:pubmed&amp;issn=0803-5253&amp;date=1993&amp;volume=82&amp;issue=3&amp;spage=284</t>
  </si>
  <si>
    <t>['Carneiro-Sampaio MM', 'Grumach AS', 'Manissadjian A']</t>
  </si>
  <si>
    <t>Laboratory screening for the diagnosis of children with primary immunodeficiencies</t>
  </si>
  <si>
    <t>Jun-1991</t>
  </si>
  <si>
    <t>1(3):195-200</t>
  </si>
  <si>
    <t>https://pubmed.ncbi.nlm.nih.gov/1669577</t>
  </si>
  <si>
    <t>['Caterino-de-Araujo A', 'de-los-Santos-Fortuna E', 'Grumach AS']</t>
  </si>
  <si>
    <t>An alternative method for in vitro production of HIV-1-specific antibodies</t>
  </si>
  <si>
    <t>24(8):797-9</t>
  </si>
  <si>
    <t>https://pubmed.ncbi.nlm.nih.gov/1797268</t>
  </si>
  <si>
    <t>['Grumach AS', 'Vilela MM', 'Gonzalez CH', 'Starobinas N', 'Pereira AB', 'Dias-da-Silva W', 'Carneiro-Sampaio MM']</t>
  </si>
  <si>
    <t>Inherited C3 deficiency of the complement system</t>
  </si>
  <si>
    <t>21(2):247-57</t>
  </si>
  <si>
    <t>https://pubmed.ncbi.nlm.nih.gov/3264513</t>
  </si>
  <si>
    <t>['de Araujo AC', 'de los Santos-Fortuna E', 'Carneiro-Sampaio MM', 'Grumach AS']</t>
  </si>
  <si>
    <t>Primary immunodeficiency diseases: a presentation of 6 cases</t>
  </si>
  <si>
    <t>21(5):915-7</t>
  </si>
  <si>
    <t>https://pubmed.ncbi.nlm.nih.gov/3266846</t>
  </si>
  <si>
    <t>['Grumach AS', 'Jacob CM', 'Stolf NG', 'Maksoud JG', 'Carneiro-Sampaio MM']</t>
  </si>
  <si>
    <t>Constrictive pericarditis as a complication of chronic granulomatous disease of childhood</t>
  </si>
  <si>
    <t>Feb-1987</t>
  </si>
  <si>
    <t>42(1):30-2</t>
  </si>
  <si>
    <t>https://pubmed.ncbi.nlm.nih.gov/3423601</t>
  </si>
  <si>
    <t>['Barros MD', 'Porto MH', 'Leser PG', 'Grumach AS', 'Carneiro-Sampaio MM']</t>
  </si>
  <si>
    <t>Study of colostrum of a patient with selective IgA deficiency</t>
  </si>
  <si>
    <t>Aug-1985</t>
  </si>
  <si>
    <t>13(4):331-4</t>
  </si>
  <si>
    <t>https://pubmed.ncbi.nlm.nih.gov/4083232</t>
  </si>
  <si>
    <t>['Grumach AS', 'Carneiro-Sampaio MM', 'Lima JL', 'Regis MJ', 'Marcondes E']</t>
  </si>
  <si>
    <t>The growth curve in asthmatic children</t>
  </si>
  <si>
    <t>Jun-1985</t>
  </si>
  <si>
    <t>13(3):221-8</t>
  </si>
  <si>
    <t>https://pubmed.ncbi.nlm.nih.gov/4036765</t>
  </si>
  <si>
    <t>Bezrodnik L</t>
  </si>
  <si>
    <t>['Rao G', 'Mack CD', 'Nguyen T', 'Wong N', 'Payne K', 'Worley L', 'Gray PE', 'Wong M', 'Hsu P', 'Stormon MO', 'Preece K', 'Suan D', "O'Sullivan M", 'Blincoe AK', 'Sinclair J', 'Okada S', 'Hambleton S', 'Arkwright PD', 'Boztug K', 'Stepensky P', 'Cooper MA', 'Bezrodnik L', 'Nadeau KC', 'Abolhassani H', 'Abraham RS', 'Seppänen MRJ', 'Béziat V', 'Bustamante J', 'Forbes Satter LR', 'Leiding JW', 'Meyts I', 'Jouanguy E', 'Boisson-Dupuis S', 'Uzel G', 'Puel A', 'Casanova JL', 'Tangye SG', 'Ma CS']</t>
  </si>
  <si>
    <t>Inborn errors of immunity reveal molecular requirements for generation and maintenance of human CD4(+) IL-9-expressing cells</t>
  </si>
  <si>
    <t>30-Nov-2024</t>
  </si>
  <si>
    <t>https://pubmed.ncbi.nlm.nih.gov/39622295</t>
  </si>
  <si>
    <t>https://www.clinicalkey.com/content/playBy/pii?v=S0091-6749(24)01283-1</t>
  </si>
  <si>
    <t>['Erra L', 'Uriarte I', 'Colado A', 'Paolini MV', 'Seminario G', 'Fernández JB', 'Tau L', 'Bernatowiez J', 'Moreira I', 'Vishnopolska S', 'Rumbo M', 'Cassarino C', 'Vijoditz G', 'López AL', 'Curciarello R', 'Rodríguez D', 'Rizzo G', 'Ferreyra M', 'Ferreyra Mufarregue LR', 'Badano MN', 'Pérez Millán MI', 'Quiroga MF', 'Baré P', 'Ibañez I', 'Pozner R', 'Borge M', 'Docena G', 'Bezrodnik L', 'Almejun MB']</t>
  </si>
  <si>
    <t>COVID-19 Vaccination Responses with Different Vaccine Platforms in Patients with Inborn Errors of Immunity</t>
  </si>
  <si>
    <t>43(2):271-285</t>
  </si>
  <si>
    <t>https://pubmed.ncbi.nlm.nih.gov/36251205</t>
  </si>
  <si>
    <t>https://europepmc.org/abstract/MED/36251205</t>
  </si>
  <si>
    <t>['Caldirola MS', 'Seminario AG', 'Luna PC', 'Curciarello R', 'Docena GH', 'Fernandez Escobar N', 'Drelichman G', 'Gattorno M', 'de Jesus AA', 'Goldbach-Mansky R', 'Gaillard MI', 'Bezrodnik L']</t>
  </si>
  <si>
    <t>Case report: De novo SAMD9L truncation causes neonatal-onset autoinflammatory syndrome which was successfully treated with hematopoietic stem cell transplantation</t>
  </si>
  <si>
    <t>10-Mar-2023</t>
  </si>
  <si>
    <t>11:1108207</t>
  </si>
  <si>
    <t>https://pubmed.ncbi.nlm.nih.gov/36969289</t>
  </si>
  <si>
    <t>https://europepmc.org/abstract/MED/36969289</t>
  </si>
  <si>
    <t>['Pelham SJ', 'Caldirola MS', 'Avery DT', 'Mackie J', 'Rao G', 'Gothe F', 'Peters TJ', 'Guerin A', 'Neumann D', 'Vokurkova D', 'Hwa V', 'Zhang W', 'Lyu SC', 'Chang I', 'Manohar M', 'Nadeau KC', 'Gaillard MI', 'Bezrodnik L', 'Iotova V', 'Zwirner NW', 'Gutierrez M', 'Al-Herz W', 'Goodnow CC', 'Vargas-Hernández A', 'Forbes Satter LR', 'Hambleton S', 'Deenick EK', 'Ma CS', 'Tangye SG']</t>
  </si>
  <si>
    <t>STAT5B restrains human B-cell differentiation to maintain humoral immune homeostasis</t>
  </si>
  <si>
    <t>22-Apr-2022</t>
  </si>
  <si>
    <t>150(4):931-946</t>
  </si>
  <si>
    <t>https://pubmed.ncbi.nlm.nih.gov/35469842</t>
  </si>
  <si>
    <t>https://www.clinicalkey.com/content/playBy/pii?v=S0091-6749(22)00546-2</t>
  </si>
  <si>
    <t>['Spaan AN', 'Neehus AL', 'Laplantine E', 'Staels F', 'Ogishi M', 'Seeleuthner Y', 'Rapaport F', 'Lacey KA', 'Van Nieuwenhove E', 'Chrabieh M', 'Hum D', 'Migaud M', 'Izmiryan A', 'Lorenzo L', 'Kochetkov T', 'Heesterbeek DAC', 'Bardoel BW', 'DuMont AL', 'Dobbs K', 'Chardonnet S', 'Heissel S', 'Baslan T', 'Zhang P', 'Yang R', 'Bogunovic D', 'Wunderink HF', 'Haas PA', 'Molina H', 'Van Buggenhout G', 'Lyonnet S', 'Notarangelo LD', 'Seppänen MRJ', 'Weil R', 'Seminario G', 'Gomez-Tello H', 'Wouters C', 'Mesdaghi M', 'Shahrooei M', 'Bossuyt X', 'Sag E', 'Topaloglu R', 'Ozen S', 'Leavis HL', 'van Eijk MMJ', 'Bezrodnik L', 'Blancas Galicia L', 'Hovnanian A', 'Nassif A', 'Bader-Meunier B', 'Neven B', 'Meyts I', 'Schrijvers R', 'Puel A', 'Bustamante J', 'Aksentijevich I', 'Kastner DL', 'Torres VJ', 'Humblet-Baron S', 'Liston A', 'Abel L', 'Boisson B', 'Casanova JL']</t>
  </si>
  <si>
    <t>Human OTULIN haploinsufficiency impairs cell-intrinsic immunity to staphylococcal α-toxin</t>
  </si>
  <si>
    <t>Science (New York, N.Y.)</t>
  </si>
  <si>
    <t>376(6599):eabm6380</t>
  </si>
  <si>
    <t>https://pubmed.ncbi.nlm.nih.gov/35587511</t>
  </si>
  <si>
    <t>https:///www.science.org/doi/10.1126/science.abm6380?url_ver=Z39.88-2003&amp;rfr_id=ori:rid:crossref.org&amp;rfr_dat=cr_pub 0pubmed</t>
  </si>
  <si>
    <t>['Caldirola MS', 'Martínez MP', 'Bezrodnik L', 'Zwirner NW', 'Gaillard MI']</t>
  </si>
  <si>
    <t>Immune Monitoring of Patients With Primary Immune Regulation Disorders Unravels Higher Frequencies of Follicular T Cells With Different Profiles That Associate With Alterations in B Cell Subsets</t>
  </si>
  <si>
    <t>29-Oct-2020</t>
  </si>
  <si>
    <t>11:576724</t>
  </si>
  <si>
    <t>https://pubmed.ncbi.nlm.nih.gov/33193371</t>
  </si>
  <si>
    <t>https://europepmc.org/abstract/MED/33193371</t>
  </si>
  <si>
    <t>['Bezrodnik L', 'Gaillard MI', 'Caldirola MS']</t>
  </si>
  <si>
    <t>Dysregulatory syndromes: the role of signal transducers and activators of transcription</t>
  </si>
  <si>
    <t>30(6):821-828</t>
  </si>
  <si>
    <t>https://pubmed.ncbi.nlm.nih.gov/30407975</t>
  </si>
  <si>
    <t>https://journals.lww.com/00008480-201812000-00019</t>
  </si>
  <si>
    <t>['Gutiérrez M', 'Scaglia P', 'Keselman A', 'Martucci L', 'Karabatas L', 'Domené S', 'Martin A', 'Pennisi P', 'Blanco M', 'Sanguineti N', 'Bezrodnik L', 'Di Giovanni D', 'Caldirola MS', 'Azcoiti ME', 'Gaillard MI', 'Denson LA', 'Zhang K', 'Husami A', 'Yayah Jones NH', 'Hwa V', 'Revale S', 'Vázquez M', 'Jasper H', 'Kumar A', 'Domené H']</t>
  </si>
  <si>
    <t>Partial growth hormone insensitivity and dysregulatory immune disease associated with de novo germline activating STAT3 mutations</t>
  </si>
  <si>
    <t>15-Sep-2018</t>
  </si>
  <si>
    <t>3-Feb-2018</t>
  </si>
  <si>
    <t>Molecular and cellular endocrinology</t>
  </si>
  <si>
    <t>473:166-177</t>
  </si>
  <si>
    <t>https://pubmed.ncbi.nlm.nih.gov/29378236</t>
  </si>
  <si>
    <t>https://linkinghub.elsevier.com/retrieve/pii/S0303-7207(18)30033-9</t>
  </si>
  <si>
    <t>['Petersheim D', 'Massaad MJ', 'Lee S', 'Scarselli A', 'Cancrini C', 'Moriya K', 'Sasahara Y', 'Lankester AC', 'Dorsey M', 'Di Giovanni D', 'Bezrodnik L', 'Ohnishi H', 'Nishikomori R', 'Tanita K', 'Kanegane H', 'Morio T', 'Gelfand EW', 'Jain A', 'Secord E', 'Picard C', 'Casanova JL', 'Albert MH', 'Torgerson TR', 'Geha RS']</t>
  </si>
  <si>
    <t>Mechanisms of genotype-phenotype correlation in autosomal dominant anhidrotic ectodermal dysplasia with immune deficiency</t>
  </si>
  <si>
    <t>17-Jun-2017</t>
  </si>
  <si>
    <t>141(3):1060-1073.e3</t>
  </si>
  <si>
    <t>https://pubmed.ncbi.nlm.nih.gov/28629746</t>
  </si>
  <si>
    <t>https://www.clinicalkey.com/content/playBy/pii?v=S0091-6749(17)30984-3</t>
  </si>
  <si>
    <t>['Caldirola MS', 'Rodríguez Broggi MG', 'Gaillard MI', 'Bezrodnik L', 'Zwirner NW']</t>
  </si>
  <si>
    <t>Primary Immunodeficiencies Unravel the Role of IL-2/CD25/STAT5b in Human Natural Killer Cell Maturation</t>
  </si>
  <si>
    <t>9:1429</t>
  </si>
  <si>
    <t>https://pubmed.ncbi.nlm.nih.gov/29988287</t>
  </si>
  <si>
    <t>https://europepmc.org/abstract/MED/29988287</t>
  </si>
  <si>
    <t>['Campoverde Espinoza CJ', 'Carballo CM', 'Orlando MN', 'Hevia AI', 'Gómez Raccio AC', 'Di Giovanni D', 'Bezrodnik L', 'Vázquez Orlando MS', 'Cazes CI', 'López EL']</t>
  </si>
  <si>
    <t>Pulmonary infection by Arthrographis kalrae in patient with chronic granulomatous disease</t>
  </si>
  <si>
    <t>1-Dec-2017</t>
  </si>
  <si>
    <t>Archivos argentinos de pediatria</t>
  </si>
  <si>
    <t>115(6):e458-e461</t>
  </si>
  <si>
    <t>https://pubmed.ncbi.nlm.nih.gov/29087135</t>
  </si>
  <si>
    <t>http://www.sap.org.ar/docs/publicaciones/archivosarg/2017/v115n6a33.pdf</t>
  </si>
  <si>
    <t>['Papa R', 'Doglio M', 'Lachmann HJ', 'Ozen S', 'Frenkel J', 'Simon A', 'Neven B', 'Kuemmerle-Deschner J', 'Ozgodan H', 'Caorsi R', 'Federici S', 'Finetti M', 'Trachana M', 'Brunner J', 'Bezrodnik L', 'Pinedo Gago MC', 'Maggio MC', 'Tsitsami E', 'Al Suwairi W', 'Espada G', 'Shcherbina A', 'Aksu G', 'Ruperto N', 'Martini A', 'Ceccherini I', 'Gattorno M']</t>
  </si>
  <si>
    <t>A web-based collection of genotype-phenotype associations in hereditary recurrent fevers from the Eurofever registry</t>
  </si>
  <si>
    <t>18-Oct-2017</t>
  </si>
  <si>
    <t>12(1):167</t>
  </si>
  <si>
    <t>https://pubmed.ncbi.nlm.nih.gov/29047407</t>
  </si>
  <si>
    <t>https://ojrd.biomedcentral.com/articles/10.1186/s13023-017-0720-3</t>
  </si>
  <si>
    <t>['Rios DA', 'Valva P', 'Casciato PC', 'Frias S', 'Soledad Caldirola M', 'Gaillard MI', 'Bezrodnik L', 'Bandi J', 'Galdame O', 'Ameigeiras B', 'Krasniansky D', 'Brodersen C', 'Mullen E', 'Matteo EN', 'Preciado MV']</t>
  </si>
  <si>
    <t>Chronic hepatitis C liver microenvironment: role of the Th17/Treg interplay related to fibrogenesis</t>
  </si>
  <si>
    <t>16-Oct-2017</t>
  </si>
  <si>
    <t>7(1):13283</t>
  </si>
  <si>
    <t>https://pubmed.ncbi.nlm.nih.gov/29038590</t>
  </si>
  <si>
    <t>https://europepmc.org/abstract/MED/29038590</t>
  </si>
  <si>
    <t>['Stray-Pedersen A', 'Sorte HS', 'Samarakoon P', 'Gambin T', 'Chinn IK', 'Coban Akdemir ZH', 'Erichsen HC', 'Forbes LR', 'Gu S', 'Yuan B', 'Jhangiani SN', 'Muzny DM', 'Rødningen OK', 'Sheng Y', 'Nicholas SK', 'Noroski LM', 'Seeborg FO', 'Davis CM', 'Canter DL', 'Mace EM', 'Vece TJ', 'Allen CE', 'Abhyankar HA', 'Boone PM', 'Beck CR', 'Wiszniewski W', 'Fevang B', 'Aukrust P', 'Tjønnfjord GE', 'Gedde-Dahl T', 'Hjorth-Hansen H', 'Dybedal I', 'Nordøy I', 'Jørgensen SF', 'Abrahamsen TG', 'Øverland T', 'Bechensteen AG', 'Skogen V', 'Osnes LTN', 'Kulseth MA', 'Prescott TE', 'Rustad CF', 'Heimdal KR', 'Belmont JW', 'Rider NL', 'Chinen J', 'Cao TN', 'Smith EA', 'Caldirola MS', 'Bezrodnik L', 'Lugo Reyes SO', 'Espinosa Rosales FJ', 'Guerrero-Cursaru ND', 'Pedroza LA', 'Poli CM', 'Franco JL', 'Trujillo Vargas CM', 'Aldave Becerra JC', 'Wright N', 'Issekutz TB', 'Issekutz AC', 'Abbott J', 'Caldwell JW', 'Bayer DK', 'Chan AY', 'Aiuti A', 'Cancrini C', 'Holmberg E', 'West C', 'Burstedt M', 'Karaca E', 'Yesil G', 'Artac H', 'Bayram Y', 'Atik MM', 'Eldomery MK', 'Ehlayel MS', 'Jolles S', 'Flatø B', 'Bertuch AA', 'Hanson IC', 'Zhang VW', 'Wong LJ', 'Hu J', 'Walkiewicz M', 'Yang Y', 'Eng CM', 'Boerwinkle E', 'Gibbs RA', 'Shearer WT', 'Lyle R', 'Orange JS', 'Lupski JR']</t>
  </si>
  <si>
    <t>Primary immunodeficiency diseases: Genomic approaches delineate heterogeneous Mendelian disorders</t>
  </si>
  <si>
    <t>16-Jul-2016</t>
  </si>
  <si>
    <t>139(1):232-245</t>
  </si>
  <si>
    <t>https://pubmed.ncbi.nlm.nih.gov/27577878</t>
  </si>
  <si>
    <t>https://www.clinicalkey.com/content/playBy/pii?v=S0091-6749(16)30624-8</t>
  </si>
  <si>
    <t>['Aghamohammadi A', 'Abolhassani H', 'Kutukculer N', 'Wassilak SG', 'Pallansch MA', 'Kluglein S', 'Quinn J', 'Sutter RW', 'Wang X', 'Sanal O', 'Latysheva T', 'Ikinciogullari A', 'Bernatowska E', 'Tuzankina IA', 'Costa-Carvalho BT', 'Franco JL', 'Somech R', 'Karakoc-Aydiner E', 'Singh S', 'Bezrodnik L', 'Espinosa-Rosales FJ', 'Shcherbina A', 'Lau YL', 'Nonoyama S', 'Modell F', 'Modell V', 'Barbouche MR', 'McKinlay MA']</t>
  </si>
  <si>
    <t>Patients with Primary Immunodeficiencies Are a Reservoir of Poliovirus and a Risk to Polio Eradication</t>
  </si>
  <si>
    <t>13-Jun-2017</t>
  </si>
  <si>
    <t>8:685</t>
  </si>
  <si>
    <t>https://pubmed.ncbi.nlm.nih.gov/28952612</t>
  </si>
  <si>
    <t>https://europepmc.org/abstract/MED/28952612</t>
  </si>
  <si>
    <t>['Otero C', 'Díaz D', 'Uriarte I', 'Bezrodnik L', 'Finiasz MR', 'Fink S']</t>
  </si>
  <si>
    <t>Peripheral blood monocyte and T cell subsets in children with specific polysaccharide antibody deficiency (SPAD)</t>
  </si>
  <si>
    <t>11-Nov-2015</t>
  </si>
  <si>
    <t>Human immunology</t>
  </si>
  <si>
    <t>77(1):12-19</t>
  </si>
  <si>
    <t>https://pubmed.ncbi.nlm.nih.gov/26577026</t>
  </si>
  <si>
    <t>https://www.clinicalkey.com/content/playBy/pii?v=S0198-8859(15)00552-2</t>
  </si>
  <si>
    <t>['Nogués MA', 'Varela FJ', 'Seminario G', 'Insúa MC', 'Bezrodnik L']</t>
  </si>
  <si>
    <t>Subcutaneous immunoglobulin. Treatment in chronic inflammatory demyelinating polyradiculo-neuropathy</t>
  </si>
  <si>
    <t>Medicina</t>
  </si>
  <si>
    <t>76(1):36-9</t>
  </si>
  <si>
    <t>https://pubmed.ncbi.nlm.nih.gov/26826992</t>
  </si>
  <si>
    <t>https://www.medicinabuenosaires.com/PMID/26826992.pdf</t>
  </si>
  <si>
    <t>['Bezrodnik L', 'Di Giovanni D', 'Caldirola MS', 'Azcoiti ME', 'Torgerson T', 'Gaillard MI']</t>
  </si>
  <si>
    <t>Long-term follow-up of STAT5B deficiency in three argentinian patients: clinical and immunological features</t>
  </si>
  <si>
    <t>11-Mar-2015</t>
  </si>
  <si>
    <t>35(3):264-72</t>
  </si>
  <si>
    <t>https://pubmed.ncbi.nlm.nih.gov/25753012</t>
  </si>
  <si>
    <t>https://link.springer.com/article/10.1007/s10875-015-0145-5</t>
  </si>
  <si>
    <t>['Bezrodnik L', 'Caldirola MS', 'Seminario AG', 'Moreira I', 'Gaillard MI']</t>
  </si>
  <si>
    <t>Follicular bronchiolitis as phenotype associated with CD25 deficiency</t>
  </si>
  <si>
    <t>175(2):227-34</t>
  </si>
  <si>
    <t>https://pubmed.ncbi.nlm.nih.gov/24116927</t>
  </si>
  <si>
    <t>https://pmc.ncbi.nlm.nih.gov/articles/pmid/24116927/</t>
  </si>
  <si>
    <t>['Gamberale A', 'Moreira I', 'Bartoletti B', 'Cruz V', 'Bezrodnik L', 'Alberti F', 'Catro Zorrilla L', 'Palmero D']</t>
  </si>
  <si>
    <t>Job's syndrome and miliary tuberculosis</t>
  </si>
  <si>
    <t>74(4):311-4</t>
  </si>
  <si>
    <t>https://pubmed.ncbi.nlm.nih.gov/25188660</t>
  </si>
  <si>
    <t>https://www.medicinabuenosaires.com/PMID/25188660.pdf</t>
  </si>
  <si>
    <t>['Berglund LJ', 'Avery DT', 'Ma CS', 'Moens L', 'Deenick EK', 'Bustamante J', 'Boisson-Dupuis S', 'Wong M', 'Adelstein S', 'Arkwright PD', 'Bacchetta R', 'Bezrodnik L', 'Dadi H', 'Roifman CM', 'Fulcher DA', 'Ziegler JB', 'Smart JM', 'Kobayashi M', 'Picard C', 'Durandy A', 'Cook MC', 'Casanova JL', 'Uzel G', 'Tangye SG']</t>
  </si>
  <si>
    <t>IL-21 signalling via STAT3 primes human naive B cells to respond to IL-2 to enhance their differentiation into plasmablasts</t>
  </si>
  <si>
    <t>5-Dec-2013</t>
  </si>
  <si>
    <t>24-Oct-2013</t>
  </si>
  <si>
    <t>122(24):3940-50</t>
  </si>
  <si>
    <t>https://pubmed.ncbi.nlm.nih.gov/24159173</t>
  </si>
  <si>
    <t>https://linkinghub.elsevier.com/retrieve/pii/S0006-4971(20)36280-7</t>
  </si>
  <si>
    <t>['Bezrodnik L', 'Gómez Raccio A', 'Belardinelli G', 'Regairaz L', 'Díaz Ballve D', 'Seminario G', 'Moreira I', 'Riganti C', 'Cantisano C', 'Díaz H', 'Di Giovanni D']</t>
  </si>
  <si>
    <t>Comparative study of subcutaneous versus intravenous IgG replacement therapy in pediatric patients with primary immunodeficiency diseases: a multicenter study in Argentina</t>
  </si>
  <si>
    <t>12-Jul-2013</t>
  </si>
  <si>
    <t>33(7):1216-22</t>
  </si>
  <si>
    <t>https://pubmed.ncbi.nlm.nih.gov/23846854</t>
  </si>
  <si>
    <t>https://link.springer.com/article/10.1007/s10875-013-9916-z</t>
  </si>
  <si>
    <t>['Otero C', 'Paz RD', 'Galassi N', 'Bezrodnik L', 'Finiasz MR', 'Fink S']</t>
  </si>
  <si>
    <t>Immune response to Streptococcus pneumoniae in asthma patients: comparison between stable situation and exacerbation</t>
  </si>
  <si>
    <t>173(1):92-101</t>
  </si>
  <si>
    <t>https://pubmed.ncbi.nlm.nih.gov/23607482</t>
  </si>
  <si>
    <t>https://pmc.ncbi.nlm.nih.gov/articles/pmid/23607482/</t>
  </si>
  <si>
    <t>['Sampaio EP', 'Hsu AP', 'Pechacek J', 'Bax HI', 'Dias DL', 'Paulson ML', 'Chandrasekaran P', 'Rosen LB', 'Carvalho DS', 'Ding L', 'Vinh DC', 'Browne SK', 'Datta S', 'Milner JD', 'Kuhns DB', 'Long Priel DA', 'Sadat MA', 'Shiloh M', 'De Marco B', 'Alvares M', 'Gillman JW', 'Ramarathnam V', 'de la Morena M', 'Bezrodnik L', 'Moreira I', 'Uzel G', 'Johnson D', 'Spalding C', 'Zerbe CS', 'Wiley H', 'Greenberg DE', 'Hoover SE', 'Rosenzweig SD', 'Galgiani JN', 'Holland SM']</t>
  </si>
  <si>
    <t>Signal transducer and activator of transcription 1 (STAT1) gain-of-function mutations and disseminated coccidioidomycosis and histoplasmosis</t>
  </si>
  <si>
    <t>28-Mar-2013</t>
  </si>
  <si>
    <t>131(6):1624-34</t>
  </si>
  <si>
    <t>Case Reports | Journal Article | Research Support, N.I.H., Extramural | Research Support, N.I.H., Intramural</t>
  </si>
  <si>
    <t>https://pubmed.ncbi.nlm.nih.gov/23541320</t>
  </si>
  <si>
    <t>https://www.clinicalkey.com/content/playBy/pii?v=S0091-6749(13)00265-0</t>
  </si>
  <si>
    <t>['Scaglia PA', 'Martínez AS', 'Feigerlová E', 'Bezrodnik L', 'Gaillard MI', 'Di Giovanni D', 'Ballerini MG', 'Jasper HG', 'Heinrich JJ', 'Fang P', 'Domené HM', 'Rosenfeld RG', 'Hwa V']</t>
  </si>
  <si>
    <t>A novel missense mutation in the SH2 domain of the STAT5B gene results in a transcriptionally inactive STAT5b associated with severe IGF-I deficiency, immune dysfunction, and lack of pulmonary disease</t>
  </si>
  <si>
    <t>14-Mar-2012</t>
  </si>
  <si>
    <t>The Journal of clinical endocrinology and metabolism</t>
  </si>
  <si>
    <t>97(5):E830-9</t>
  </si>
  <si>
    <t>https://pubmed.ncbi.nlm.nih.gov/22419735</t>
  </si>
  <si>
    <t>https://academic.oup.com/jcem/article-lookup/doi/10.1210/jc.2011-2554</t>
  </si>
  <si>
    <t>['Domaica CI', 'Fuertes MB', 'Uriarte I', 'Girart MV', 'Sardañons J', 'Comas DI', 'Di Giovanni D', 'Gaillard MI', 'Bezrodnik L', 'Zwirner NW']</t>
  </si>
  <si>
    <t>Human natural killer cell maturation defect supports in vivo CD56(bright) to CD56(dim) lineage development</t>
  </si>
  <si>
    <t>11-Dec-2012</t>
  </si>
  <si>
    <t>7(12):e51677</t>
  </si>
  <si>
    <t>https://pubmed.ncbi.nlm.nih.gov/23240056</t>
  </si>
  <si>
    <t>https://europepmc.org/abstract/MED/23240056</t>
  </si>
  <si>
    <t>['Finiasz M', 'Otero C', 'Bezrodnik L', 'Fink S']</t>
  </si>
  <si>
    <t>The role of cytokines in atopic asthma</t>
  </si>
  <si>
    <t>Current medicinal chemistry</t>
  </si>
  <si>
    <t>18(10):1476-87</t>
  </si>
  <si>
    <t>https://pubmed.ncbi.nlm.nih.gov/21428894</t>
  </si>
  <si>
    <t>https://www.eurekaselect.com/73765/article</t>
  </si>
  <si>
    <t>['Yancoski J', 'Rocco C', 'Bernasconi A', 'Oleastro M', 'Bezrodnik L', 'Vrátnica C', 'Haerynck F', 'Rosenzweig SD']</t>
  </si>
  <si>
    <t>A 475 years-old founder effect involving IL12RB1: a highly prevalent mutation conferring Mendelian Susceptibility to Mycobacterial Diseases in European descendants</t>
  </si>
  <si>
    <t>9-Mar-2009</t>
  </si>
  <si>
    <t>Infection, genetics and evolution : journal of molecular epidemiology and evolutionary genetics in infectious diseases</t>
  </si>
  <si>
    <t>9(4):574-80</t>
  </si>
  <si>
    <t>Journal Article | Research Support, N.I.H., Extramural</t>
  </si>
  <si>
    <t>https://pubmed.ncbi.nlm.nih.gov/19460324</t>
  </si>
  <si>
    <t>https://linkinghub.elsevier.com/retrieve/pii/S1567-1348(09)00040-9</t>
  </si>
  <si>
    <t>['Bezrodnik L', 'Raccio AC', 'Canil LM', 'Rey MA', 'Carabajal PC', 'Fossati CA', 'Docena GH']</t>
  </si>
  <si>
    <t>Hypogammaglobulinaemia secondary to cow-milk allergy in children under 2 years of age</t>
  </si>
  <si>
    <t>11-May-2007</t>
  </si>
  <si>
    <t>122(1):140-6</t>
  </si>
  <si>
    <t>https://pubmed.ncbi.nlm.nih.gov/17498216</t>
  </si>
  <si>
    <t>https://pmc.ncbi.nlm.nih.gov/articles/pmid/17498216/</t>
  </si>
  <si>
    <t>['Cohen AC', 'Nadeau KC', 'Tu W', 'Hwa V', 'Dionis K', 'Bezrodnik L', 'Teper A', 'Gaillard M', 'Heinrich J', 'Krensky AM', 'Rosenfeld RG', 'Lewis DB']</t>
  </si>
  <si>
    <t>Cutting edge: Decreased accumulation and regulatory function of CD4+ CD25(high) T cells in human STAT5b deficiency</t>
  </si>
  <si>
    <t>1-Sep-2006</t>
  </si>
  <si>
    <t>177(5):2770-4</t>
  </si>
  <si>
    <t>https://pubmed.ncbi.nlm.nih.gov/16920911</t>
  </si>
  <si>
    <t>https://journals.aai.org/jimmunol/article-lookup/doi/10.4049/jimmunol.177.5.2770</t>
  </si>
  <si>
    <t>['Rosenfeld RG', 'Kofoed E', 'Buckway C', 'Little B', 'Woods KA', 'Tsubaki J', 'Pratt KA', 'Bezrodnik L', 'Jasper H', 'Tepper A', 'Heinrich JJ', 'Hwa V']</t>
  </si>
  <si>
    <t>Identification of the first patient with a confirmed mutation of the JAK-STAT system</t>
  </si>
  <si>
    <t>2-Feb-2005</t>
  </si>
  <si>
    <t>20(3):303-5</t>
  </si>
  <si>
    <t>Case Reports | Journal Article | Review</t>
  </si>
  <si>
    <t>https://pubmed.ncbi.nlm.nih.gov/15688233</t>
  </si>
  <si>
    <t>https://link.springer.com/article/10.1007/s00467-004-1678-7</t>
  </si>
  <si>
    <t>['Kofoed EM', 'Hwa V', 'Little B', 'Woods KA', 'Buckway CK', 'Tsubaki J', 'Pratt KL', 'Bezrodnik L', 'Jasper H', 'Tepper A', 'Heinrich JJ', 'Rosenfeld RG']</t>
  </si>
  <si>
    <t>Growth hormone insensitivity associated with a STAT5b mutation</t>
  </si>
  <si>
    <t>18-Sep-2003</t>
  </si>
  <si>
    <t>349(12):1139-47</t>
  </si>
  <si>
    <t>Case Reports | Journal Article | Research Support, Non-U.S. Gov't | Research Support, U.S. Gov't, Non-P.H.S. | Research Support, U.S. Gov't, P.H.S.</t>
  </si>
  <si>
    <t>https://pubmed.ncbi.nlm.nih.gov/13679528</t>
  </si>
  <si>
    <t>https://www.nejm.org/doi/10.1056/NEJMoa022926?url_ver=Z39.88-2003&amp;rfr_id=ori:rid:crossref.org&amp;rfr_dat=cr_pub 0www.ncbi.nlm.nih.gov</t>
  </si>
  <si>
    <t>['Krasovec S', 'Bezrodnik L', 'Gaillard MI', 'Carabajal P', 'Ginaca A', 'Vainstein E']</t>
  </si>
  <si>
    <t>Kawasaki disease. Immunological evaluation of 26 cases</t>
  </si>
  <si>
    <t>61(1):8-14</t>
  </si>
  <si>
    <t>https://pubmed.ncbi.nlm.nih.gov/11265631</t>
  </si>
  <si>
    <t>['Bezrodnik L', 'Samara R', 'Krasovec S', 'García Erro M', 'Sevlever G']</t>
  </si>
  <si>
    <t>Progressive multifocal leukoencephalopathy in a patient with hypogammaglobulinemia</t>
  </si>
  <si>
    <t>Jul-1998</t>
  </si>
  <si>
    <t>27(1):181-4</t>
  </si>
  <si>
    <t>https://pubmed.ncbi.nlm.nih.gov/9675474</t>
  </si>
  <si>
    <t>https://academic.oup.com/cid/article-lookup/doi/10.1086/514617</t>
  </si>
  <si>
    <t>['Zelazko M', 'Rivas EM', 'Suárez M', 'Bezrodnik L', 'Haro I', 'Di Lonardo AM']</t>
  </si>
  <si>
    <t>Phenotypic changes in the mononuclear cells of patients with primary immunodeficiencies</t>
  </si>
  <si>
    <t>Nov-1990</t>
  </si>
  <si>
    <t>Boletin medico del Hospital Infantil de Mexico</t>
  </si>
  <si>
    <t>47(11):746-55</t>
  </si>
  <si>
    <t>https://pubmed.ncbi.nlm.nih.gov/2285462</t>
  </si>
  <si>
    <t>['Suárez M', 'Bezrodnik L', 'Di Lonardo AM', 'Rivas ME', 'Hernández L', 'Zelazko M']</t>
  </si>
  <si>
    <t>Changes in distribution of T subpopulations in the peripheral blood of patients with severe idiopathic anemia</t>
  </si>
  <si>
    <t>50(6):527-31</t>
  </si>
  <si>
    <t>https://pubmed.ncbi.nlm.nih.gov/2130243</t>
  </si>
  <si>
    <t>['Zelazko ME', 'Suarez MA', 'Rivas ME', 'Bezrodnik L', 'Gaillard MI', 'Di Lonardo AM']</t>
  </si>
  <si>
    <t>Lymphocytic, phenotypic and functional studies in primary immunodeficiencies</t>
  </si>
  <si>
    <t>49(2):135-9</t>
  </si>
  <si>
    <t>https://pubmed.ncbi.nlm.nih.gov/2640482</t>
  </si>
  <si>
    <t>Silva Segundo GR</t>
  </si>
  <si>
    <t>['Grama DF', 'Lescano SZ', 'Pereira Mota KC', 'dos Anjos Pultz B', 'Miranda JS', 'Silva Segundo GR', 'Taketomi EA', 'Fernandes KP', 'Limongi JE', 'de Paula FM', 'Chieffi PP', 'Cury MC']</t>
  </si>
  <si>
    <t>Seroprevalence of Toxocara spp. in children with atopy</t>
  </si>
  <si>
    <t>13-Oct-2014</t>
  </si>
  <si>
    <t>Transactions of the Royal Society of Tropical Medicine and Hygiene</t>
  </si>
  <si>
    <t>108(12):797-803</t>
  </si>
  <si>
    <t>https://pubmed.ncbi.nlm.nih.gov/25311797</t>
  </si>
  <si>
    <t>https://academic.oup.com/trstmh/article-lookup/doi/10.1093/trstmh/tru165</t>
  </si>
  <si>
    <t>['Silva Segundo GR', 'Ribeiro JL']</t>
  </si>
  <si>
    <t>A successful asthma treatment program in Brazil</t>
  </si>
  <si>
    <t>15-Aug-2013</t>
  </si>
  <si>
    <t>American journal of public health</t>
  </si>
  <si>
    <t>103(10):e1-2</t>
  </si>
  <si>
    <t>https://pubmed.ncbi.nlm.nih.gov/23947321</t>
  </si>
  <si>
    <t>https://www.ajph.org/doi/10.2105/AJPH.2013.301466?url_ver=Z39.88-2003&amp;rfr_id=ori:rid:crossref.org&amp;rfr_dat=cr_pub 0pubmed</t>
  </si>
  <si>
    <t>['Silva Segundo GR']</t>
  </si>
  <si>
    <t>Food allergy and atopy patch tests</t>
  </si>
  <si>
    <t>83(4):381-2; author reply 382</t>
  </si>
  <si>
    <t>https://pubmed.ncbi.nlm.nih.gov/17676240</t>
  </si>
  <si>
    <t>Cinetto F</t>
  </si>
  <si>
    <t>['Ceccato J', 'Gualtiero G', 'Piazza M', 'Carraro S', 'Buso H', 'Felice C', 'Rattazzi M', 'Scarpa R', 'Vianello F', 'Cinetto F']</t>
  </si>
  <si>
    <t>Shaping Rare Granulomatous Diseases in the Lab: How New Models Are Changing the Game</t>
  </si>
  <si>
    <t>16-Feb-2025</t>
  </si>
  <si>
    <t>14(4):293</t>
  </si>
  <si>
    <t>https://pubmed.ncbi.nlm.nih.gov/39996765</t>
  </si>
  <si>
    <t>https://www.mdpi.com/resolver?pii=cells14040293</t>
  </si>
  <si>
    <t>['Vianello A', 'Lococo S', 'Corda L', 'Torrazza M', 'Zuccarini G', 'Baderna P', 'Cinetto F', 'Bargagli E', 'Confalonieri P', 'Sanduzzi Zamparelli S', 'Bertagna De Marchi L', 'Molena B', 'Lionello F', 'Caminati M', 'Guarnieri G']</t>
  </si>
  <si>
    <t>Self-administration of augmentation therapy for alpha 1-antitrypsin deficiency</t>
  </si>
  <si>
    <t>IJTLD open</t>
  </si>
  <si>
    <t>2(1):53-55</t>
  </si>
  <si>
    <t>https://pubmed.ncbi.nlm.nih.gov/39802234</t>
  </si>
  <si>
    <t>https://pmc.ncbi.nlm.nih.gov/articles/pmid/39802234/</t>
  </si>
  <si>
    <t>['Zoletto S', 'Pizzi M', 'De Crescenzo A', 'Friziero A', "D'Amore F", 'Carli G', 'Vianelli N', 'Auteri G', 'Bertozzi I', 'Nichele I', 'Binotto G', 'Dei Tos AP', 'Scarmozzino F', "D'Amore ESG", 'Ceccato J', 'Sabattini E', 'Cinetto F', 'Piazza F', 'Visentin A', 'Zambello R', 'Trentin L', 'Vianello F']</t>
  </si>
  <si>
    <t>Predictors of Splenectomy Response in Immune Thrombocytopenia: A Multicentric Italian Study</t>
  </si>
  <si>
    <t>25-Dec-2024</t>
  </si>
  <si>
    <t>14(1):30</t>
  </si>
  <si>
    <t>https://pubmed.ncbi.nlm.nih.gov/39797114</t>
  </si>
  <si>
    <t>https://www.mdpi.com/resolver?pii=jcm14010030</t>
  </si>
  <si>
    <t>['van Stigt AC', 'Gualtiero G', 'Cinetto F', 'Dalm VASH', 'IJspeert H', 'Muscianisi F']</t>
  </si>
  <si>
    <t>The biological basis for current treatment strategies for granulomatous disease in common variable immunodeficiency</t>
  </si>
  <si>
    <t>1-Dec-2024</t>
  </si>
  <si>
    <t>24(6):479-487</t>
  </si>
  <si>
    <t>https://pubmed.ncbi.nlm.nih.gov/39431514</t>
  </si>
  <si>
    <t>https://www.ingentaconnect.com/openurl?genre=article&amp;issn=1528-4050&amp;volume=24&amp;issue=6&amp;spage=479&amp;aulast=van Stigt</t>
  </si>
  <si>
    <t>['Miedema J', 'Cinetto F', 'Smed-Sörensen A', 'Spagnolo P']</t>
  </si>
  <si>
    <t>The immunopathogenesis of sarcoidosis</t>
  </si>
  <si>
    <t>Dec-2024</t>
  </si>
  <si>
    <t>Journal of autoimmunity</t>
  </si>
  <si>
    <t>149:103247</t>
  </si>
  <si>
    <t>https://pubmed.ncbi.nlm.nih.gov/38734536</t>
  </si>
  <si>
    <t>https://www.clinicalkey.com/content/playBy/pii?v=S0896-8411(24)00081-7</t>
  </si>
  <si>
    <t>['Buso H', 'Discardi C', 'Bez P', 'Muscianisi F', 'Ceccato J', 'Milito C', 'Firinu D', 'Landini N', 'Jones MG', 'Felice C', 'Rattazzi M', 'Scarpa R', 'Cinetto F']</t>
  </si>
  <si>
    <t>Sarcoidosis versus Granulomatous and Lymphocytic Interstitial Lung Disease in Common Variable Immunodeficiency: A Comparative Review</t>
  </si>
  <si>
    <t>12(7):1503</t>
  </si>
  <si>
    <t>https://pubmed.ncbi.nlm.nih.gov/39062076</t>
  </si>
  <si>
    <t>https://www.mdpi.com/resolver?pii=biomedicines12071503</t>
  </si>
  <si>
    <t>['Sambugaro G', 'Brambilla E', 'Costanzo G', 'Bonato V', 'Ledda AG', 'Del Giacco S', 'Scarpa R', 'Rattazzi M', 'Favero E', 'Cinetto F', 'Firinu D']</t>
  </si>
  <si>
    <t>COVID-19 Clinical Features and Outcome in Italian Patients Treated with Biological Drugs Targeting Type 2 Inflammation</t>
  </si>
  <si>
    <t>Life (Basel, Switzerland)</t>
  </si>
  <si>
    <t>14(3):378</t>
  </si>
  <si>
    <t>https://pubmed.ncbi.nlm.nih.gov/38541703</t>
  </si>
  <si>
    <t>https://europepmc.org/abstract/MED/38541703</t>
  </si>
  <si>
    <t>['Villa A', 'Milito C', 'Deiana CM', 'Finco Gambier R', 'Punziano A', 'Buso H', 'Bez P', 'Lagnese G', 'Garzi G', 'Costanzo G', 'Giannuzzi G', 'Pagnozzi C', 'Dalm VASH', 'Spadaro G', 'Rattazzi M', 'Cinetto F', 'Firinu D']</t>
  </si>
  <si>
    <t>High Prevalence of Long COVID in Common Variable Immunodeficiency: An Italian Multicentric Study</t>
  </si>
  <si>
    <t>44(2):59</t>
  </si>
  <si>
    <t>https://pubmed.ncbi.nlm.nih.gov/38319477</t>
  </si>
  <si>
    <t>https://europepmc.org/abstract/MED/38319477</t>
  </si>
  <si>
    <t>['Bettiol A', 'Urban ML', 'Padoan R', 'Groh M', 'Lopalco G', 'Egan A', 'Cottin V', 'Fraticelli P', 'Crimi C', 'Del Giacco S', 'Losappio L', 'Moi L', 'Cinetto F', 'Caminati M', 'Novikov P', 'Berti A', 'Cameli P', 'Cathébras P', 'Coppola A', 'Durel CA', 'Folci M', 'Lo Gullo A', 'Lombardi C', 'Monti S', 'Parronchi P', 'Rivera CM', 'Solans R', 'Vacca A', 'Espígol-Frigolé G', 'Guarnieri G', 'Bianchi FC', 'Marchi MR', 'Tcherakian C', 'Kahn JE', 'Iannone F', 'Venerito V', 'Desaintjean C', 'Moroncini G', 'Nolasco S', 'Costanzo GAML', 'Schroeder JW', 'Ribi C', 'Tesi M', 'Gelain E', 'Mattioli I', 'Bello F', 'Jayne D', 'Prisco D', 'Vaglio A', 'Emmi G']</t>
  </si>
  <si>
    <t>Benralizumab for eosinophilic granulomatosis with polyangiitis: a retrospective, multicentre, cohort study</t>
  </si>
  <si>
    <t>6-Nov-2023</t>
  </si>
  <si>
    <t>The Lancet. Rheumatology</t>
  </si>
  <si>
    <t>5(12):e707-e715</t>
  </si>
  <si>
    <t>https://pubmed.ncbi.nlm.nih.gov/38251561</t>
  </si>
  <si>
    <t>https://linkinghub.elsevier.com/retrieve/pii/S2665-9913(23)00243-6</t>
  </si>
  <si>
    <t>['Scarpa R', 'Cinetto F', 'Milito C', 'Gianese S', 'Soccodato V', 'Buso H', 'Garzi G', 'Carrabba M', 'Messina E', 'Panebianco V', 'Catalano C', 'Morana G', 'Lougaris V', 'Landini N', 'Bondioni MP']</t>
  </si>
  <si>
    <t>Common and Uncommon CT Findings in CVID-Related GL-ILD: Correlations with Clinical Parameters, Therapeutic Decisions and Potential Implications in the Differential Diagnosis</t>
  </si>
  <si>
    <t>7-Aug-2023</t>
  </si>
  <si>
    <t>43(8):1903-1915</t>
  </si>
  <si>
    <t>https://pubmed.ncbi.nlm.nih.gov/37548814</t>
  </si>
  <si>
    <t>https://europepmc.org/abstract/MED/37548814</t>
  </si>
  <si>
    <t>['Bressan A', 'Faggin E', 'Donato M', 'Tonon L', 'Buso R', 'Nardin C', 'Tiepolo M', 'Cinetto F', 'Scarpa R', 'Agostini C', 'Pauletto P', 'Ventura L', 'Fusaro M', 'Felice C', 'Rattazzi M']</t>
  </si>
  <si>
    <t>NETosis in Acute Thrombotic Disorders</t>
  </si>
  <si>
    <t>12-Jun-2023</t>
  </si>
  <si>
    <t>Seminars in thrombosis and hemostasis</t>
  </si>
  <si>
    <t>49(7):709-715</t>
  </si>
  <si>
    <t>https://pubmed.ncbi.nlm.nih.gov/37308098</t>
  </si>
  <si>
    <t>https://www.thieme-connect.com/DOI/DOI?10.1055/s-0043-1769510</t>
  </si>
  <si>
    <t>['Bez P', "D'ippolito G", 'Deiana CM', 'Finco Gambier R', 'Pica A', 'Costanzo G', 'Garzi G', 'Scarpa R', 'Landini N', 'Cinetto F', 'Firinu D', 'Milito C']</t>
  </si>
  <si>
    <t>Struggling with COVID-19 in Adult Inborn Errors of Immunity Patients: A Case Series of Combination Therapy and Multiple Lines of Therapy for Selected Patients</t>
  </si>
  <si>
    <t>8-Jul-2023</t>
  </si>
  <si>
    <t>13(7):1530</t>
  </si>
  <si>
    <t>https://pubmed.ncbi.nlm.nih.gov/37511905</t>
  </si>
  <si>
    <t>https://europepmc.org/abstract/MED/37511905</t>
  </si>
  <si>
    <t>['Vianello F', 'Romano Gargarella L', 'Cinetto F', 'Scarpa R', 'Ceccato J', 'Marcolongo R']</t>
  </si>
  <si>
    <t>Usefulness of methotrexate in relapsing idiopathic retroperitoneal fibrosis</t>
  </si>
  <si>
    <t>41(7):1544-1547</t>
  </si>
  <si>
    <t>https://pubmed.ncbi.nlm.nih.gov/36912332</t>
  </si>
  <si>
    <t>https://www.clinexprheumatol.org/pubmed/find-pii.asp?pii=36912332</t>
  </si>
  <si>
    <t>['Tana C', 'Azorin DG', 'Cinetto F', 'Mantini C', 'Tana M', 'Caulo M', 'Ricci F', 'Martelletti P', 'Cipollone F', 'Giamberardino MA']</t>
  </si>
  <si>
    <t>Common Clinical and Molecular Pathways between Migraine and Sarcoidosis</t>
  </si>
  <si>
    <t>5-May-2023</t>
  </si>
  <si>
    <t>24(9):8304</t>
  </si>
  <si>
    <t>https://pubmed.ncbi.nlm.nih.gov/37176011</t>
  </si>
  <si>
    <t>https://europepmc.org/abstract/MED/37176011</t>
  </si>
  <si>
    <t>['Cinetto F', 'Francisco IE', 'Fenchel K', 'Scarpa R', 'Montefusco V', 'Pluta A', 'Wolf HM']</t>
  </si>
  <si>
    <t>Use of immunoglobulin replacement therapy in patients with secondary antibody deficiency in daily practice: a European expert Q&amp;A-based review</t>
  </si>
  <si>
    <t>3-Apr-2023</t>
  </si>
  <si>
    <t>Expert review of hematology</t>
  </si>
  <si>
    <t>16(4):237-243</t>
  </si>
  <si>
    <t>https://pubmed.ncbi.nlm.nih.gov/37009667</t>
  </si>
  <si>
    <t>https://www.tandfonline.com/doi/abs/10.1080/17474086.2023.2176843?url_ver=Z39.88-2003&amp;rfr_id=ori:rid:crossref.org&amp;rfr_dat=cr_pub 0pubmed</t>
  </si>
  <si>
    <t>['Buso G', 'Faggin E', 'Bressan A', 'Galliazzo S', 'Cinetto F', 'Felice C', 'Fusaro M', 'Erdmann A', 'Pauletto P', 'Rattazzi M', 'Mazzolai L']</t>
  </si>
  <si>
    <t>Biomarkers of Neutrophil Activation in Patients with Symptomatic Chronic Peripheral Artery Disease Predict Worse Cardiovascular Outcome</t>
  </si>
  <si>
    <t>12-Mar-2023</t>
  </si>
  <si>
    <t>11(3):866</t>
  </si>
  <si>
    <t>https://pubmed.ncbi.nlm.nih.gov/36979845</t>
  </si>
  <si>
    <t>https://europepmc.org/abstract/MED/36979845</t>
  </si>
  <si>
    <t>['Marzollo A', 'Riggioni C', 'Cinetto F']</t>
  </si>
  <si>
    <t>Editorial comment on "Expected impact of immunomodulatory agents during pregnancy: A newborn's perspective"</t>
  </si>
  <si>
    <t>34(3):e13933</t>
  </si>
  <si>
    <t>https://pubmed.ncbi.nlm.nih.gov/36974651</t>
  </si>
  <si>
    <t>https://onlinelibrary.wiley.com/doi/10.1111/pai.13933</t>
  </si>
  <si>
    <t>['Nicola S', 'Cinetto F', 'Della Mura S', 'Lo Sardo L', 'Saracco E', 'Vitali I', 'Scarpa R', 'Buso H', 'Bonato V', 'Discardi C', 'Rolla G', 'Felice C', 'Rattazzi M', 'Brussino L']</t>
  </si>
  <si>
    <t>The Importance of Endoscopy with Biopsy: Real-World Evidence of Gastrointestinal Involvement in Primary Immunodeficiency in Two Main Northern Italian Centres</t>
  </si>
  <si>
    <t>10-Jan-2023</t>
  </si>
  <si>
    <t>11(1):170</t>
  </si>
  <si>
    <t>https://pubmed.ncbi.nlm.nih.gov/36672678</t>
  </si>
  <si>
    <t>https://europepmc.org/abstract/MED/36672678</t>
  </si>
  <si>
    <t>['Tana C', 'Drent M', 'Nunes H', 'Kouranos V', 'Cinetto F', 'Jessurun NT', 'Spagnolo P']</t>
  </si>
  <si>
    <t>Comorbidities of sarcoidosis</t>
  </si>
  <si>
    <t>Annals of medicine</t>
  </si>
  <si>
    <t>54(1):1014-1035</t>
  </si>
  <si>
    <t>https://pubmed.ncbi.nlm.nih.gov/35441568</t>
  </si>
  <si>
    <t>https://www.tandfonline.com/doi/10.1080/07853890.2022.2063375?url_ver=Z39.88-2003&amp;rfr_id=ori:rid:crossref.org&amp;rfr_dat=cr_pub 0pubmed</t>
  </si>
  <si>
    <t>['Tana C', 'Cinetto F', 'Mantini C', 'Bernardinello N', 'Tana M', 'Ricci F', 'Ticinesi A', 'Meschi T', 'Scarpa R', 'Cipollone F', 'Giamberardino MA', 'Spagnolo P']</t>
  </si>
  <si>
    <t>Sarcoidosis and COVID-19: At the Cross-Road between Immunopathology and Clinical Manifestation</t>
  </si>
  <si>
    <t>9-Oct-2022</t>
  </si>
  <si>
    <t>10(10):2525</t>
  </si>
  <si>
    <t>https://pubmed.ncbi.nlm.nih.gov/36289785</t>
  </si>
  <si>
    <t>https://europepmc.org/abstract/MED/36289785</t>
  </si>
  <si>
    <t>['Bettiol A', 'Urban ML', 'Dagna L', 'Cottin V', 'Franceschini F', 'Del Giacco S', 'Schiavon F', 'Neumann T', 'Lopalco G', 'Novikov P', 'Baldini C', 'Lombardi C', 'Berti A', 'Alberici F', 'Folci M', 'Negrini S', 'Sinico RA', 'Quartuccio L', 'Lunardi C', 'Parronchi P', 'Moosig F', 'Espígol-Frigolé G', 'Schroeder J', 'Kernder AL', 'Monti S', 'Silvagni E', 'Crimi C', 'Cinetto F', 'Fraticelli P', 'Roccatello D', 'Vacca A', 'Mohammad AJ', 'Hellmich B', 'Samson M', 'Bargagli E', 'Cohen Tervaert JW', 'Ribi C', 'Fiori D', 'Bello F', 'Fagni F', 'Moroni L', 'Ramirez GA', 'Nasser M', 'Marvisi C', 'Toniati P', 'Firinu D', 'Padoan R', 'Egan A', 'Seeliger B', 'Iannone F', 'Salvarani C', 'Jayne D', 'Prisco D', 'Vaglio A', 'Emmi G']</t>
  </si>
  <si>
    <t>Mepolizumab for Eosinophilic Granulomatosis With Polyangiitis: A European Multicenter Observational Study</t>
  </si>
  <si>
    <t>30-Dec-2021</t>
  </si>
  <si>
    <t>74(2):295-306</t>
  </si>
  <si>
    <t>https://europepmc.org/abstract/MED/34347947</t>
  </si>
  <si>
    <t>['Grossi U', 'Gallo G', 'Di Tanna GL', 'Bracale U', 'Ballo M', 'Galasso E', 'Kazemi Nava A', 'Zucchella M', 'Cinetto F', 'Rattazzi M', 'Felice C', 'Zanus G']</t>
  </si>
  <si>
    <t>Surgical Management of Hemorrhoidal Disease in Inflammatory Bowel Disease: A Systematic Review with Proportional Meta-Analysis</t>
  </si>
  <si>
    <t>11(3):709</t>
  </si>
  <si>
    <t>https://pubmed.ncbi.nlm.nih.gov/35160159</t>
  </si>
  <si>
    <t>https://europepmc.org/abstract/MED/35160159</t>
  </si>
  <si>
    <t>['Scarpa R', "Dell'Edera A", 'Felice C', 'Buso R', 'Muscianisi F', 'Finco Gambier R', 'Toffolo S', 'Grossi U', 'Giobbia M', 'Barberio G', 'Landini N', 'Facchini C', 'Agostini C', 'Rattazzi M', 'Cinetto F']</t>
  </si>
  <si>
    <t>Impact of Hypogammaglobulinemia on the Course of COVID-19 in a Non-Intensive Care Setting: A Single-Center Retrospective Cohort Study</t>
  </si>
  <si>
    <t>10-Mar-2022</t>
  </si>
  <si>
    <t>13:842643</t>
  </si>
  <si>
    <t>https://pubmed.ncbi.nlm.nih.gov/35359947</t>
  </si>
  <si>
    <t>https://europepmc.org/abstract/MED/35359947</t>
  </si>
  <si>
    <t>['Ceccato J', 'Piazza M', 'Pizzi M', 'Manni S', 'Piazza F', 'Caputo I', 'Cinetto F', 'Pisoni L', 'Trojan D', 'Scarpa R', 'Zambello R', 'Tos APD', 'Trentin L', 'Semenzato G', 'Vianello F']</t>
  </si>
  <si>
    <t>A bone-based 3D scaffold as an in-vitro model of microenvironment-DLBCL lymphoma cell interaction</t>
  </si>
  <si>
    <t>Frontiers in oncology</t>
  </si>
  <si>
    <t>12:947823</t>
  </si>
  <si>
    <t>https://pubmed.ncbi.nlm.nih.gov/36330473</t>
  </si>
  <si>
    <t>https://europepmc.org/abstract/MED/36330473</t>
  </si>
  <si>
    <t>['Buso R', 'Cinetto F', "Dell'Edera A", 'Veneran N', 'Facchini C', 'Biscaro V', 'Schiavon S', 'Vian E', 'Grossi U', 'Zanus G', 'Giobbia M', 'Scarpa R', 'Agostini C', 'Rattazzi M', 'Felice C']</t>
  </si>
  <si>
    <t>Comparison between Dexamethasone and Methylprednisolone Therapy in Patients with COVID-19 Pneumonia Admitted to Non-Intensive Medical Units</t>
  </si>
  <si>
    <t>10(24):5812</t>
  </si>
  <si>
    <t>https://pubmed.ncbi.nlm.nih.gov/34945108</t>
  </si>
  <si>
    <t>https://europepmc.org/abstract/MED/34945108</t>
  </si>
  <si>
    <t>['Spinato G', 'Fabbris C', 'Conte F', 'Menegaldo A', 'Franz L', 'Gaudioso P', 'Cinetto F', 'Agostini C', 'Costantini G', 'Boscolo-Rizzo P']</t>
  </si>
  <si>
    <t>COVID-Q: Validation of the first COVID-19 questionnaire based on patient-rated symptom gravity</t>
  </si>
  <si>
    <t>22-Sep-2021</t>
  </si>
  <si>
    <t>International journal of clinical practice</t>
  </si>
  <si>
    <t>75(12):e14829</t>
  </si>
  <si>
    <t>https://pubmed.ncbi.nlm.nih.gov/34510668</t>
  </si>
  <si>
    <t>https://europepmc.org/abstract/MED/34510668</t>
  </si>
  <si>
    <t>['Donato M', 'Faggin E', 'Cinetto F', 'Felice C', 'Lupo MG', 'Ferri N', 'Rattazzi M']</t>
  </si>
  <si>
    <t>The Emerging Role of Nutraceuticals in Cardiovascular Calcification: Evidence from Preclinical and Clinical Studies</t>
  </si>
  <si>
    <t>Nutrients</t>
  </si>
  <si>
    <t>13(8):2603</t>
  </si>
  <si>
    <t>https://pubmed.ncbi.nlm.nih.gov/34444763</t>
  </si>
  <si>
    <t>https://europepmc.org/abstract/MED/34444763</t>
  </si>
  <si>
    <t>['Milito C', 'Soccodato V', 'Collalti G', 'Lanciarotta A', 'Bertozzi I', 'Rattazzi M', 'Scarpa R', 'Cinetto F']</t>
  </si>
  <si>
    <t>Vaccination in PADs</t>
  </si>
  <si>
    <t>9(6):626</t>
  </si>
  <si>
    <t>https://pubmed.ncbi.nlm.nih.gov/34207916</t>
  </si>
  <si>
    <t>https://europepmc.org/abstract/MED/34207916</t>
  </si>
  <si>
    <t>['Masala C', 'Firinu D', 'Piras R', 'Deidda M', 'Cinetto F', 'Del Giacco S']</t>
  </si>
  <si>
    <t>Olfactory Function Is Impaired in Patients with Mastocytosis</t>
  </si>
  <si>
    <t>Mar-2021</t>
  </si>
  <si>
    <t>13-Oct-2020</t>
  </si>
  <si>
    <t>9(3):1359-1364</t>
  </si>
  <si>
    <t>https://pubmed.ncbi.nlm.nih.gov/33059098</t>
  </si>
  <si>
    <t>https://www.clinicalkey.com/content/playBy/pii?v=S2213-2198(20)31111-9</t>
  </si>
  <si>
    <t>['De Lucchi L', 'Nardin C', 'Sponchiado A', 'Raggi D', 'Faggin E', 'Martini E', 'Pagliara V', 'Callegari E', 'Caberlotto L', 'Plebani M', 'Pauletto P', 'Cinetto F', 'Agostini C', 'Villalta S', 'Rattazzi M']</t>
  </si>
  <si>
    <t>Serum uric acid levels and the risk of recurrent venous thromboembolism</t>
  </si>
  <si>
    <t>18-Nov-2020</t>
  </si>
  <si>
    <t>Journal of thrombosis and haemostasis : JTH</t>
  </si>
  <si>
    <t>19(1):194-201</t>
  </si>
  <si>
    <t>https://pubmed.ncbi.nlm.nih.gov/33078502</t>
  </si>
  <si>
    <t>https://linkinghub.elsevier.com/retrieve/pii/S1538-7836(22)00447-0</t>
  </si>
  <si>
    <t>['Cinetto F', 'Neri R', 'Vianello F', 'Visentin A', 'Barilà G', 'Gianese S', 'Lanciarotta A', 'Milito C', 'Rattazzi M', 'Piazza F', 'Trentin L', 'Zambello R', 'Agostini C', 'Scarpa R']</t>
  </si>
  <si>
    <t>Subcutaneous immunoglobulins replacement therapy in secondary antibody deficiencies: Real life evidence as compared to primary antibody deficiencies</t>
  </si>
  <si>
    <t>4-Mar-2021</t>
  </si>
  <si>
    <t>16(3):e0247717</t>
  </si>
  <si>
    <t>https://pubmed.ncbi.nlm.nih.gov/33661940</t>
  </si>
  <si>
    <t>https://europepmc.org/abstract/MED/33661940</t>
  </si>
  <si>
    <t>['Cinetto F', 'Ceccato J', 'Caputo I', 'Cangiano D', 'Montini B', 'Lunardi F', 'Piazza M', 'Agostini C', 'Calabrese F', 'Semenzato G', 'Rattazzi M', 'Gurrieri C', 'Scarpa R', 'Felice C', 'Vianello F']</t>
  </si>
  <si>
    <t>GSK-3 Inhibition Modulates Metalloproteases in a Model of Lung Inflammation and Fibrosis</t>
  </si>
  <si>
    <t>21-Jun-2021</t>
  </si>
  <si>
    <t>Frontiers in molecular biosciences</t>
  </si>
  <si>
    <t>8:633054</t>
  </si>
  <si>
    <t>https://pubmed.ncbi.nlm.nih.gov/34235177</t>
  </si>
  <si>
    <t>https://europepmc.org/abstract/MED/34235177</t>
  </si>
  <si>
    <t>['Spinato G', 'Fabbris C', 'Costantini G', 'Conte F', 'Scotton PG', 'Cinetto F', 'De Siati R', 'Matarazzo A', 'Citterio M', 'Contro G', 'De Filippis C', 'Agostini C', 'Emanuelli E', 'Boscolo-Rizzo P', 'Frezza D']</t>
  </si>
  <si>
    <t>The Effect of Isotonic Saline Nasal Lavages in Improving Symptoms in SARS-CoV-2 Infection: A Case-Control Study</t>
  </si>
  <si>
    <t>Frontiers in neurology</t>
  </si>
  <si>
    <t>12:794471</t>
  </si>
  <si>
    <t>https://pubmed.ncbi.nlm.nih.gov/34938268</t>
  </si>
  <si>
    <t>https://europepmc.org/abstract/MED/34938268</t>
  </si>
  <si>
    <t>["Dell'Edera A", 'Borghesan F', 'Favero E', 'Rattazzi M', 'Scarpa R', 'Tartaglia L', 'Agostini C', 'Cinetto F']</t>
  </si>
  <si>
    <t>Venom immunotherapy during COVID-19 pandemic: Experience from a University Allergy Center in Northern Italy</t>
  </si>
  <si>
    <t>Dec-2020</t>
  </si>
  <si>
    <t>13(12):100489</t>
  </si>
  <si>
    <t>https://pubmed.ncbi.nlm.nih.gov/33224428</t>
  </si>
  <si>
    <t>https://www.clinicalkey.com/content/playBy/pii?v=S1939-4551(20)30392-6</t>
  </si>
  <si>
    <t>['Felice C', 'Nardin C', 'Di Tanna GL', 'Grossi U', 'Bernardi E', 'Scaldaferri L', 'Romagnoli M', 'Tonon L', 'Cavasin P', 'Novello S', 'Scarpa R', 'Farnia A', 'De Menis E', 'Rigoli R', 'Cinetto F', 'Pauletto P', 'Agostini C', 'Rattazzi M']</t>
  </si>
  <si>
    <t>Use of RAAS Inhibitors and Risk of Clinical Deterioration in COVID-19: Results From an Italian Cohort of 133 Hypertensives</t>
  </si>
  <si>
    <t>American journal of hypertension</t>
  </si>
  <si>
    <t>33(10):944-948</t>
  </si>
  <si>
    <t>https://pubmed.ncbi.nlm.nih.gov/32511678</t>
  </si>
  <si>
    <t>https://europepmc.org/abstract/MED/32511678</t>
  </si>
  <si>
    <t>['Cinetto F', 'Scarpa R', "Dell'Edera A", 'Jones MG']</t>
  </si>
  <si>
    <t>Immunology of sarcoidosis: old companions, new relationships</t>
  </si>
  <si>
    <t>26(5):535-543</t>
  </si>
  <si>
    <t>https://pubmed.ncbi.nlm.nih.gov/32701676</t>
  </si>
  <si>
    <t>https://journals.lww.com/10.1097/MCP.0000000000000711</t>
  </si>
  <si>
    <t>['Rattazzi M', 'Donato M', 'Bertacco E', 'Millioni R', 'Franchin C', 'Mortarino C', 'Faggin E', 'Nardin C', 'Scarpa R', 'Cinetto F', 'Agostini C', 'Ferri N', 'Pauletto P', 'Arrigoni G']</t>
  </si>
  <si>
    <t>l-Arginine prevents inflammatory and pro-calcific differentiation of interstitial aortic valve cells</t>
  </si>
  <si>
    <t>Atherosclerosis</t>
  </si>
  <si>
    <t>298:27-35</t>
  </si>
  <si>
    <t>https://pubmed.ncbi.nlm.nih.gov/32169720</t>
  </si>
  <si>
    <t>https://www.clinicalkey.com/content/playBy/pii?v=S0021-9150(20)30115-5</t>
  </si>
  <si>
    <t>['Contini C', 'Firinu D', 'Serrao S', 'Manconi B', 'Olianas A', 'Cinetto F', 'Cossu F', 'Castagnola M', 'Messana I', 'Del Giacco S', 'Cabras T']</t>
  </si>
  <si>
    <t>RP-HPLC-ESI-IT Mass Spectrometry Reveals Significant Variations of the Human Salivary Protein Profile Associated with Predominantly Antibody Deficiencies</t>
  </si>
  <si>
    <t>40(2):329-339</t>
  </si>
  <si>
    <t>https://pubmed.ncbi.nlm.nih.gov/31916122</t>
  </si>
  <si>
    <t>https://link.springer.com/article/10.1007/s10875-020-00743-4</t>
  </si>
  <si>
    <t>['Barilà G', 'Compagno N', 'Liço A', 'Berno T', 'Bonaldi L', 'Teramo A', 'Manni S', 'Branca A', 'Frigo AC', 'Cinetto F', 'Piazza F', 'Semenzato G', 'Zambello R']</t>
  </si>
  <si>
    <t>Severe infections unrelated to neutropenia impact on overall survival in multiple myeloma patients: results of a single centre cohort study</t>
  </si>
  <si>
    <t>10-Mar-2019</t>
  </si>
  <si>
    <t>186(3):e13-e17</t>
  </si>
  <si>
    <t>https://pubmed.ncbi.nlm.nih.gov/30854624</t>
  </si>
  <si>
    <t>https://onlinelibrary.wiley.com/resolve/openurl?genre=article&amp;sid=nlm:pubmed&amp;issn=0007-1048&amp;date=2019&amp;volume=186&amp;issue=3&amp;spage=e13</t>
  </si>
  <si>
    <t>['Brescia G', 'Schiavon F', 'Nicolè L', 'Zanoletti E', 'Zanotti C', 'Padoan R', 'Felicetti M', 'Parrino D', 'Cinetto F', 'Cangiano D', 'Giacomelli L', 'Cappellesso R', 'Martini A', 'Fassina A', 'Marioni G']</t>
  </si>
  <si>
    <t>No Differences in Nasal Tissue Inflammatory Cells and Adhesion Molecules (iCAM-1 and vCAM-1) Based on the Comparison of EGPA With Eosinophilic Chronic Sinusitis With Polyposis</t>
  </si>
  <si>
    <t>25-Mar-2019</t>
  </si>
  <si>
    <t>American journal of rhinology &amp; allergy</t>
  </si>
  <si>
    <t>33(4):395-402</t>
  </si>
  <si>
    <t>https://pubmed.ncbi.nlm.nih.gov/30905163</t>
  </si>
  <si>
    <t>https://journals.sagepub.com/doi/10.1177/1945892419836819?url_ver=Z39.88-2003&amp;rfr_id=ori:rid:crossref.org&amp;rfr_dat=cr_pub 0pubmed</t>
  </si>
  <si>
    <t>['Harari S', 'Caminati A', 'Confalonieri M', 'Poletti V', 'Vancheri C', 'Pesci A', 'Rogliani P', 'Luppi F', 'Agostini C', 'Rottoli P', 'Sanduzzi Zamparelli A', 'Sebastiani A', 'Della Porta R', 'Salton F', 'Messore B', 'Tomassetti S', 'Rosso R', 'Biffi A', 'Puxeddu E', 'Cerri S', 'Cinetto F', 'Refini RM', 'Bocchino M', 'Di Michele L', 'Specchia C', 'Albera C']</t>
  </si>
  <si>
    <t>The prognostic role of Gender-Age-Physiology system in idiopathic pulmonary fibrosis patients treated with pirfenidone</t>
  </si>
  <si>
    <t>The clinical respiratory journal</t>
  </si>
  <si>
    <t>13(3):166-173</t>
  </si>
  <si>
    <t>https://hdl.handle.net/11368/2936347</t>
  </si>
  <si>
    <t>['Cinetto F', 'Scarpa R', 'Rattazzi M', 'Agostini C']</t>
  </si>
  <si>
    <t>The broad spectrum of lung diseases in primary antibody deficiencies</t>
  </si>
  <si>
    <t>30-Sep-2018</t>
  </si>
  <si>
    <t>29-Aug-2018</t>
  </si>
  <si>
    <t>European respiratory review : an official journal of the European Respiratory Society</t>
  </si>
  <si>
    <t>27(149):180019</t>
  </si>
  <si>
    <t>https://pubmed.ncbi.nlm.nih.gov/30158276</t>
  </si>
  <si>
    <t>https://europepmc.org/abstract/MED/30158276</t>
  </si>
  <si>
    <t>['Rattazzi M', 'Faggin E', 'Bertacco E', 'Nardin C', 'Pagliani L', 'Plebani M', 'Cinetto F', 'Guidolin D', 'Puato M', 'Pauletto P']</t>
  </si>
  <si>
    <t>Warfarin, but not rivaroxaban, promotes the calcification of the aortic valve in ApoE-/- mice</t>
  </si>
  <si>
    <t>Cardiovascular therapeutics</t>
  </si>
  <si>
    <t>36(4):e12438</t>
  </si>
  <si>
    <t>https://pubmed.ncbi.nlm.nih.gov/29847020</t>
  </si>
  <si>
    <t>https://onlinelibrary.wiley.com/doi/10.1111/1755-5922.12438</t>
  </si>
  <si>
    <t>['Padoan R', 'Marconato M', 'Felicetti M', 'Cinetto F', 'Cerchiaro M', 'Rizzo F', 'Marcolongo R', 'Punzi L', 'Agostini C', 'Schiavon F']</t>
  </si>
  <si>
    <t>Overall Disability Sum Score for Clinical Assessment of Neurological Involvement in Eosinophilic Granulomatosis With Polyangiitis</t>
  </si>
  <si>
    <t>Jun-2018</t>
  </si>
  <si>
    <t>Journal of clinical rheumatology : practical reports on rheumatic &amp; musculoskeletal diseases</t>
  </si>
  <si>
    <t>24(4):197-202</t>
  </si>
  <si>
    <t>https://pubmed.ncbi.nlm.nih.gov/29652700</t>
  </si>
  <si>
    <t>https://journals.lww.com/00124743-201806000-00006</t>
  </si>
  <si>
    <t>['Brescia G', 'Barion U', 'Zanotti C', 'Cinetto F', 'Giacomelli L', 'Martini A', 'Marioni G']</t>
  </si>
  <si>
    <t>Blood eosinophil-to-basophil ratio in patients with sinonasal polyps: Does it have a clinical role?</t>
  </si>
  <si>
    <t>23-Jul-2017</t>
  </si>
  <si>
    <t>Annals of allergy, asthma &amp; immunology : official publication of the American College of Allergy, Asthma, &amp; Immunology</t>
  </si>
  <si>
    <t>119(3):223-226</t>
  </si>
  <si>
    <t>https://pubmed.ncbi.nlm.nih.gov/28743424</t>
  </si>
  <si>
    <t>https://www.clinicalkey.com/content/playBy/pii?v=S1081-1206(17)30483-0</t>
  </si>
  <si>
    <t>['Canessa C', 'Iacopelli J', 'Pecoraro A', 'Spadaro G', 'Matucci A', 'Milito C', 'Vultaggio A', 'Agostini C', 'Cinetto F', 'Danieli MG', 'Gambini S', 'Marasco C', 'Trizzino A', 'Vacca A', 'De Mattia D', 'Martire B', 'Plebani A', 'Di Gioacchino M', 'Gatta A', 'Finocchi A', 'Licciardi F', 'Martino S', 'De Carli M', 'Moschese V', 'Azzari C']</t>
  </si>
  <si>
    <t>Shift from intravenous or 16% subcutaneous replacement therapy to 20% subcutaneous immunoglobulin in patients with primary antibody deficiencies</t>
  </si>
  <si>
    <t>30(1):73-82</t>
  </si>
  <si>
    <t>https://pubmed.ncbi.nlm.nih.gov/27927705</t>
  </si>
  <si>
    <t>https://journals.sagepub.com/doi/10.1177/0394632016681577?url_ver=Z39.88-2003&amp;rfr_id=ori:rid:crossref.org&amp;rfr_dat=cr_pub 0pubmed</t>
  </si>
  <si>
    <t>['Cinetto F', 'Agostini C']</t>
  </si>
  <si>
    <t>Advances in understanding the immunopathology of sarcoidosis and implications on therapy</t>
  </si>
  <si>
    <t>9-May-2016</t>
  </si>
  <si>
    <t>12(9):973-88</t>
  </si>
  <si>
    <t>https://pubmed.ncbi.nlm.nih.gov/27101234</t>
  </si>
  <si>
    <t>https://www.tandfonline.com/doi/10.1080/1744666X.2016.1181541?url_ver=Z39.88-2003&amp;rfr_id=ori:rid:crossref.org&amp;rfr_dat=cr_pub 0pubmed</t>
  </si>
  <si>
    <t>['Brescia G', 'Barion U', 'Pedruzzi B', 'Cinetto F', 'Giacomelli L', 'Pendolino AL', 'Marino F', 'Manzato E', 'Martini A', 'Marioni G']</t>
  </si>
  <si>
    <t>Sinonasal polyposis in the elderly</t>
  </si>
  <si>
    <t>30(5):153-6</t>
  </si>
  <si>
    <t>https://pubmed.ncbi.nlm.nih.gov/27657892</t>
  </si>
  <si>
    <t>https://journals.sagepub.com/doi/10.2500/ajra.2016.30.4349?url_ver=Z39.88-2003&amp;rfr_id=ori:rid:crossref.org&amp;rfr_dat=cr_pub 0pubmed</t>
  </si>
  <si>
    <t>['Brescia G', 'Pedruzzi B', 'Barion U', 'Cinetto F', 'Giacomelli L', 'Martini A', 'Marioni G']</t>
  </si>
  <si>
    <t>Are neutrophil-, eosinophil-, and basophil-to-lymphocyte ratios useful markers for pinpointing patients at higher risk of recurrent sinonasal polyps?</t>
  </si>
  <si>
    <t>6-Feb-2016</t>
  </si>
  <si>
    <t>American journal of otolaryngology</t>
  </si>
  <si>
    <t>37(4):339-45</t>
  </si>
  <si>
    <t>https://pubmed.ncbi.nlm.nih.gov/27045767</t>
  </si>
  <si>
    <t>https://www.clinicalkey.com/content/playBy/pii?v=S0196-0709(16)00041-7</t>
  </si>
  <si>
    <t>['Jones MG', 'Fabre A', 'Schneider P', 'Cinetto F', 'Sgalla G', 'Mavrogordato M', 'Jogai S', 'Alzetani A', 'Marshall BG', "O'Reilly KM", 'Warner JA', 'Lackie PM', 'Davies DE', 'Hansell DM', 'Nicholson AG', 'Sinclair I', 'Brown KK', 'Richeldi L']</t>
  </si>
  <si>
    <t>Three-dimensional characterization of fibroblast foci in idiopathic pulmonary fibrosis</t>
  </si>
  <si>
    <t>1(5):e86375</t>
  </si>
  <si>
    <t>https://pubmed.ncbi.nlm.nih.gov/27275013</t>
  </si>
  <si>
    <t>https://europepmc.org/abstract/MED/27275013</t>
  </si>
  <si>
    <t>['Visentin A', 'Compagno N', 'Cinetto F', 'Imbergamo S', 'Zambello R', 'Piazza F', 'Semenzato G', 'Trentin L', 'Agostini C']</t>
  </si>
  <si>
    <t>Clinical profile associated with infections in patients with chronic lymphocytic leukemia. Protective role of immunoglobulin replacement therapy</t>
  </si>
  <si>
    <t>20-Aug-2015</t>
  </si>
  <si>
    <t>Haematologica</t>
  </si>
  <si>
    <t>100(12):e515-8</t>
  </si>
  <si>
    <t>https://pubmed.ncbi.nlm.nih.gov/26294735</t>
  </si>
  <si>
    <t>https://europepmc.org/abstract/MED/26294735</t>
  </si>
  <si>
    <t>['Harari S', 'Caminati A', 'Albera C', 'Vancheri C', 'Poletti V', 'Pesci A', 'Luppi F', 'Saltini C', 'Agostini C', 'Bargagli E', 'Sebastiani A', 'Sanduzzi A', 'Giunta V', 'Della Porta R', 'Bandelli GP', 'Puglisi S', 'Tomassetti S', 'Biffi A', 'Cerri S', 'Mari A', 'Cinetto F', 'Tirelli F', 'Farinelli G', 'Bocchino M', 'Specchia C', 'Confalonieri M']</t>
  </si>
  <si>
    <t>Efficacy of pirfenidone for idiopathic pulmonary fibrosis: An Italian real life study</t>
  </si>
  <si>
    <t>25-Apr-2015</t>
  </si>
  <si>
    <t>Respiratory medicine</t>
  </si>
  <si>
    <t>109(7):904-13</t>
  </si>
  <si>
    <t>https://pubmed.ncbi.nlm.nih.gov/25962649</t>
  </si>
  <si>
    <t>https://hdl.handle.net/11368/2913714</t>
  </si>
  <si>
    <t>['Compagno N', 'Cinetto F', 'Boscaro E', 'Semenzato G', 'Agostini C']</t>
  </si>
  <si>
    <t>Serum free light chains in the differential diagnosis and prognosis of primary and secondary hypogammaglobulinemia</t>
  </si>
  <si>
    <t>11-Nov-2014</t>
  </si>
  <si>
    <t>135(4):1075-1077.e6</t>
  </si>
  <si>
    <t>https://pubmed.ncbi.nlm.nih.gov/25457998</t>
  </si>
  <si>
    <t>https://www.clinicalkey.com/content/playBy/pii?v=S0091-6749(14)01433-X</t>
  </si>
  <si>
    <t>['Facco M', 'Cabrelle A', 'Calabrese F', 'Teramo A', 'Cinetto F', 'Carraro S', 'Martini V', 'Calzetti F', 'Tamassia N', 'Cassatella MA', 'Semenzato G', 'Agostini C']</t>
  </si>
  <si>
    <t>TL1A/DR3 axis involvement in the inflammatory cytokine network during pulmonary sarcoidosis</t>
  </si>
  <si>
    <t>3-Aug-2015</t>
  </si>
  <si>
    <t>Clinical and molecular allergy : CMA</t>
  </si>
  <si>
    <t>13(1):16</t>
  </si>
  <si>
    <t>https://pubmed.ncbi.nlm.nih.gov/26240517</t>
  </si>
  <si>
    <t>https://clinicalmolecularallergy.biomedcentral.com/articles/10.1186/s12948-015-0022-z</t>
  </si>
  <si>
    <t>['Cinetto F', 'Compagno N', 'Scarpa R', 'Malipiero G', 'Agostini C']</t>
  </si>
  <si>
    <t>Rituximab in refractory sarcoidosis: a single centre experience</t>
  </si>
  <si>
    <t>13(1):19</t>
  </si>
  <si>
    <t>https://pubmed.ncbi.nlm.nih.gov/26330764</t>
  </si>
  <si>
    <t>https://clinicalmolecularallergy.biomedcentral.com/articles/10.1186/s12948-015-0025-9</t>
  </si>
  <si>
    <t>['Compagno N', 'Cinetto F', 'Semenzato G', 'Agostini C']</t>
  </si>
  <si>
    <t>Subcutaneous immunoglobulin in lymphoproliferative disorders and rituximab-related secondary hypogammaglobulinemia: a single-center experience in 61 patients</t>
  </si>
  <si>
    <t>28-Mar-2014</t>
  </si>
  <si>
    <t>99(6):1101-6</t>
  </si>
  <si>
    <t>https://pubmed.ncbi.nlm.nih.gov/24682509</t>
  </si>
  <si>
    <t>https://europepmc.org/abstract/MED/24682509</t>
  </si>
  <si>
    <t>['Compagno N', 'Malipiero G', 'Cinetto F', 'Agostini C']</t>
  </si>
  <si>
    <t>Immunoglobulin replacement therapy in secondary hypogammaglobulinemia</t>
  </si>
  <si>
    <t>8-Dec-2014</t>
  </si>
  <si>
    <t>5:626</t>
  </si>
  <si>
    <t>https://pubmed.ncbi.nlm.nih.gov/25538710</t>
  </si>
  <si>
    <t>https://europepmc.org/abstract/MED/25538710</t>
  </si>
  <si>
    <t>Pirfenidone treatment in a patient with IPF and possible initial hypersensitivity pulmonitis</t>
  </si>
  <si>
    <t>1-Sep-2013</t>
  </si>
  <si>
    <t>Sarcoidosis, vasculitis, and diffuse lung diseases : official journal of WASOG</t>
  </si>
  <si>
    <t>30 Suppl 1:40-3</t>
  </si>
  <si>
    <t>https://pubmed.ncbi.nlm.nih.gov/24081244</t>
  </si>
  <si>
    <t>['Bordignon M', 'Bargagli E', 'Agostini C', 'Cinetto F', 'Baldo V', 'Alaibac M', 'Rottoli P']</t>
  </si>
  <si>
    <t>﻿TLR7 Gln11Leu single nucleotide polymorphism in patients with sarcoidosis</t>
  </si>
  <si>
    <t>1-Aug-2013</t>
  </si>
  <si>
    <t>30(2):157-61</t>
  </si>
  <si>
    <t>https://pubmed.ncbi.nlm.nih.gov/24071890</t>
  </si>
  <si>
    <t>['Vianello F', 'Cinetto F', 'Cavraro M', 'Battisti A', 'Castelli M', 'Imbergamo S', 'Marcolongo R']</t>
  </si>
  <si>
    <t>Azathioprine in isolated recurrent pericarditis: a single centre experience</t>
  </si>
  <si>
    <t>17-Mar-2011</t>
  </si>
  <si>
    <t>5-Feb-2011</t>
  </si>
  <si>
    <t>147(3):477-8</t>
  </si>
  <si>
    <t>https://pubmed.ncbi.nlm.nih.gov/21296434</t>
  </si>
  <si>
    <t>https://www.clinicalkey.com/content/playBy/pii?v=S0167-5273(11)00057-X</t>
  </si>
  <si>
    <t>['Gurrieri C', 'Piazza F', 'Gnoato M', 'Montini B', 'Biasutto L', 'Gattazzo C', 'Brunetta E', 'Cabrelle A', 'Cinetto F', 'Niero R', 'Facco M', 'Garbisa S', 'Calabrese F', 'Semenzato G', 'Agostini C']</t>
  </si>
  <si>
    <t>3-(2,4-dichlorophenyl)-4-(1-methyl-1H-indol-3-yl)-1H-pyrrole-2,5-dione (SB216763), a glycogen synthase kinase-3 inhibitor, displays therapeutic properties in a mouse model of pulmonary inflammation and fibrosis</t>
  </si>
  <si>
    <t>3-Dec-2009</t>
  </si>
  <si>
    <t>332(3):785-94</t>
  </si>
  <si>
    <t>https://pubmed.ncbi.nlm.nih.gov/19959748</t>
  </si>
  <si>
    <t>https://linkinghub.elsevier.com/retrieve/pii/S0022-3565(24)45693-0</t>
  </si>
  <si>
    <t>Goudouris ES</t>
  </si>
  <si>
    <t>['Solé D', 'Kuschnir FC', 'Pastorino AC', 'Constantino CF', 'Galvão C', 'Chong E Silva DC', 'Baptistella E', 'Goudouris ES', 'Sakano E', 'Ejzenbaum F', 'Matsumoto FY', 'Mizoguchi FM', 'Aarestrup FM', 'Wandalsen GF', 'Chong Neto HJ', 'Brito de Oliveira JV', 'Lubianca Neto JF', 'Rizzo MCV', 'Silva Chavarria MLF', 'Urrutia-Pereira M', 'Filho NAR', 'de Paula Motta Rubini N', 'Mion O', 'Piltcher OB', 'Ramos RT', 'Francesco RD', 'Roithmann R', 'Anselmo-Lima WT', 'Romano FR', 'de Mello Júnior JF']</t>
  </si>
  <si>
    <t>V Brazilian Consensus on Rhinitis - 2024</t>
  </si>
  <si>
    <t>91(1):101500</t>
  </si>
  <si>
    <t>https://pubmed.ncbi.nlm.nih.gov/39388827</t>
  </si>
  <si>
    <t>https://www.clinicalkey.com/content/playBy/pii?v=S1808-8694(24)00115-0</t>
  </si>
  <si>
    <t>Goudouris E</t>
  </si>
  <si>
    <t>['Aarestrup FM', 'Taketomi EA', 'Santos Galvão CE', 'Alves GB', 'de Araújo Gueiros Lira GV', 'Gonçalves MR', 'Miziara MGC', 'Casado SSM', 'Pereira VAR', 'Solé D', 'Goudouris ES', 'Kuschnir FC']</t>
  </si>
  <si>
    <t>Transition between subcutaneous and sublingual allergen immunotherapy: Recommendations of the Brazilian Association of Allergy and Immunology (ASBAI)</t>
  </si>
  <si>
    <t>18-May-2024</t>
  </si>
  <si>
    <t>3(3):100281</t>
  </si>
  <si>
    <t>https://pubmed.ncbi.nlm.nih.gov/38975257</t>
  </si>
  <si>
    <t>https://linkinghub.elsevier.com/retrieve/pii/S2772-8293(24)00077-8</t>
  </si>
  <si>
    <t>['Tschoepke Aires R', 'Goudouris ES', 'Pinto-Mariz F', 'Almeida da Silveira S', 'Gomes da Silva A']</t>
  </si>
  <si>
    <t>Severity of papular urticaria in children is associated with specific IgG4 anti-salivary gland antigens from Aedes aegypti</t>
  </si>
  <si>
    <t>2-Jul-2024</t>
  </si>
  <si>
    <t>European annals of allergy and clinical immunology</t>
  </si>
  <si>
    <t>https://pubmed.ncbi.nlm.nih.gov/38953876</t>
  </si>
  <si>
    <t>https://www.eurannallergyimm.com/severity-of-papular-urticaria-in-children-is-associated-with-specific-igg4-anti-salivary-gland-antigens-from-aedes-aegypti/</t>
  </si>
  <si>
    <t>['McDonnell J', 'Cousins K', 'Younger MEM', 'Lane A', 'Abolhassani H', 'Abraham RS', 'Al-Tamemi S', 'Aldave-Becerra JC', 'Al-Faris EH', 'Alfaro-Murillo A', 'AlKhater SA', 'Alsaati N', 'Doss AMA', 'Anderson M', 'Angarola E', 'Ariue B', 'Arnold DE', "Assa'ad AH", 'Aytekin C', 'Bank M', 'Bergerson JRE', 'Bleesing J', 'Boesing J', 'Bouso C', 'Brodszki N', 'Cabanillas D', 'Cady C', 'Callahan MA', 'Caorsi R', 'Carbone J', 'Carrabba M', 'Castagnoli R', 'Catanzaro JR', 'Chan S', 'Chandra S', 'Chapdelaine H', 'Chavoshzadeh Z', 'Chong HJ', 'Connors L', 'Consonni F', 'Correa-Jimenez O', 'Cunningham-Rundles C', "D'Astous-Gauthier K", 'Delmonte OM', 'Demirdag YY', 'Deshpande DR', 'Diaz-Cabrera NM', 'Dimitriades VR', 'El-Owaidy R', 'ElGhazali G', 'Al-Hammadi S', 'Fabio G', 'Faure AS', 'Feng J', 'Fernandez JM', 'Fill L', 'Franco GR', 'Frenck RW', 'Fuleihan RL', 'Giardino G', 'Galant-Swafford J', 'Gambineri E', 'Garabedian EK', 'Geerlinks AV', 'Goudouris E', 'Grecco O', 'Pan-Hammarström Q', 'Khani HHK', 'Hammarström L', 'Hartog NL', 'Heimall J', 'Hernandez-Molina G', 'Horner CC', 'Hostoffer RW', 'Hristova N', 'Hsiao KC', 'Ivankovich-Escoto G', 'Jaber F', 'Jalil M', 'Jamee M', 'Jean T', 'Jeong S', 'Jhaveri D', 'Jordan MB', 'Joshi AY', 'Kalkat A', 'Kanarek HJ', 'Kellner ES', 'Khojah A', 'Khoury R', 'Kokron CM', 'Kumar A', 'Lecerf K', 'Lehman HK', 'Leiding JW', 'Lesmana H', 'Lim XR', 'Lopes JP', 'López AL', 'Tarquini L', 'Lundgren IS', 'Magnusson J', 'Marinho AKBB', 'Marseglia GL', 'Martone GM', 'Mechtler AG', 'Mendonca L', 'Milner JD', 'Mustillo PJ', 'Naderi AG', 'Naviglio S', 'Nell J', 'Niebur HB', 'Notarangelo L', 'Oleastro M', 'Ortega-López MC', 'Patel NR', 'Petrovic G', 'Pignata C', 'Porras O', 'Prince BT', 'Puck JM', 'Qamar N', 'Rabusin M', 'Raje N', 'Regairaz L', 'Risma KA', 'Ristagno EH', 'Routes J', 'Roxo-Junior P', 'Salemi N', 'Scalchunes C', 'Schuval SJ', 'Seneviratne SL', 'Shankar A', 'Sherkat R', 'Shin JJ', 'Siddiqi A', 'Signa S', 'Sobh A', 'Lima FMS', 'Stenehjem KK', 'Tam JS', 'Tang M', 'Barros MT', 'Verbsky J', 'Vergadi E', 'Voelker DH', 'Volpi S', 'Wall LA', 'Wang C', 'Williams KW', 'Wu EY', 'Wu SS', 'Zhou JJ', 'Cook A', 'Sullivan KE', 'Marsh R']</t>
  </si>
  <si>
    <t>COVID-19 Vaccination in Patients with Inborn Errors of Immunity Reduces Hospitalization and Critical Care Needs Related to COVID-19: a USIDNET Report</t>
  </si>
  <si>
    <t>5-Apr-2024</t>
  </si>
  <si>
    <t>44(4):86</t>
  </si>
  <si>
    <t>https://pubmed.ncbi.nlm.nih.gov/38578389</t>
  </si>
  <si>
    <t>https://europepmc.org/abstract/MED/38578389</t>
  </si>
  <si>
    <t>['Augusto de Oliveira MF', 'Agne DB', 'Bastos LSS', 'Andrade de Oliveira LM', 'Saintive S', 'Goudouris ES', 'do Prado EA', 'Fragoso Dos Santos H', 'da Silva Pereira R', 'Cavalcante FS', 'de Carvalho Ferreira D', 'Dos Santos KRN']</t>
  </si>
  <si>
    <t>Atopic dermatitis pediatric patients show high rates of nasal and intestinal colonization by methicillin-resistant Staphylococcus aureus and coagulase-negative staphylococci</t>
  </si>
  <si>
    <t>BMC microbiology</t>
  </si>
  <si>
    <t>24(1):42</t>
  </si>
  <si>
    <t>https://pubmed.ncbi.nlm.nih.gov/38287251</t>
  </si>
  <si>
    <t>https://bmcmicrobiol.biomedcentral.com/articles/10.1186/s12866-023-03165-5</t>
  </si>
  <si>
    <t>['Rigolon JR', 'Barbosa SS', 'Goudouris ES']</t>
  </si>
  <si>
    <t>Patch test in Brazilian children with a clinical diagnosis of atopic dermatitis: a cross-sectional study using an extended patch test battery</t>
  </si>
  <si>
    <t>52(3):78-86</t>
  </si>
  <si>
    <t>https://pubmed.ncbi.nlm.nih.gov/38721959</t>
  </si>
  <si>
    <t>['Goudouris ES', 'Felix MMR', 'Kuschnir FC', 'Solé D']</t>
  </si>
  <si>
    <t>Malignancies in the inborn errors of immunity</t>
  </si>
  <si>
    <t>70(suppl 1):e2024S104</t>
  </si>
  <si>
    <t>https://pubmed.ncbi.nlm.nih.gov/38865524</t>
  </si>
  <si>
    <t>https://europepmc.org/abstract/MED/38865524</t>
  </si>
  <si>
    <t>['Ferreira CS', 'Francisco Junior RDS', 'Gerber AL', 'Guimarães APC', 'de Carvalho FAA', 'Dos Reis BCS', 'Pinto-Mariz F', 'de Souza MS', 'de Vasconcelos ZFM', 'Goudouris ES', 'Vasconcelos ATR']</t>
  </si>
  <si>
    <t>Genetic screening in a Brazilian cohort with inborn errors of immunity</t>
  </si>
  <si>
    <t>BMC genomic data</t>
  </si>
  <si>
    <t>24(1):47</t>
  </si>
  <si>
    <t>https://pubmed.ncbi.nlm.nih.gov/37592284</t>
  </si>
  <si>
    <t>https://europepmc.org/abstract/MED/37592284</t>
  </si>
  <si>
    <t>['Ferreira CS', 'da Silva Francisco Junior R', 'Gerber AL', 'Guimarães APC', 'Amendola FA', 'Pinto-Mariz F', 'de Souza MS', 'Miranda PCB', 'de Vasconcelos ZFM', 'Goudouris ES', 'Vasconcelos ATR']</t>
  </si>
  <si>
    <t>Assessing whole-exome sequencing data from undiagnosed Brazilian patients to improve the diagnostic yield of inborn errors of immunity</t>
  </si>
  <si>
    <t>24(1):36</t>
  </si>
  <si>
    <t>https://pubmed.ncbi.nlm.nih.gov/37391719</t>
  </si>
  <si>
    <t>https://europepmc.org/abstract/MED/37391719</t>
  </si>
  <si>
    <t>['Goudouris E', 'Aranda CS', 'Solé D']</t>
  </si>
  <si>
    <t>Implications of the non-specific effect induced by Bacillus Calmette-Guerin (BCG) vaccine on vaccine recommendations</t>
  </si>
  <si>
    <t>26-Oct-2022</t>
  </si>
  <si>
    <t>99 Suppl 1(Suppl 1):S22-S27</t>
  </si>
  <si>
    <t>https://pubmed.ncbi.nlm.nih.gov/36309066</t>
  </si>
  <si>
    <t>https://linkinghub.elsevier.com/retrieve/pii/S0021-7557(22)00105-X</t>
  </si>
  <si>
    <t>["D'Elia C", 'Gozal D', 'Bruni O', 'Goudouris E', 'Meira E Cruz M']</t>
  </si>
  <si>
    <t>Allergic rhinitis and sleep disorders in children - coexistence and reciprocal interactions</t>
  </si>
  <si>
    <t>98(5):444-454</t>
  </si>
  <si>
    <t>https://pubmed.ncbi.nlm.nih.gov/34979134</t>
  </si>
  <si>
    <t>https://linkinghub.elsevier.com/retrieve/pii/S0021-7557(21)00176-5</t>
  </si>
  <si>
    <t>['Francisco Junior RDS', 'de Morais GL', 'de Carvalho JB', 'Dos Santos Ferreira C', 'Gerber AL', 'de C Guimarães AP', 'Amendola FA', 'Pinto-Mariz F', 'de Vasconcelos ZFM', 'Goudouris ES', 'de Vasconcelos ATR']</t>
  </si>
  <si>
    <t>Clinical and genetic findings in two siblings with X-Linked agammaglobulinemia and bronchiolitis obliterans: a case report</t>
  </si>
  <si>
    <t>BMC pediatrics</t>
  </si>
  <si>
    <t>22(1):181</t>
  </si>
  <si>
    <t>https://pubmed.ncbi.nlm.nih.gov/35382780</t>
  </si>
  <si>
    <t>https://bmcpediatr.biomedcentral.com/articles/10.1186/s12887-022-03245-x</t>
  </si>
  <si>
    <t>['Guimarães LC', 'Assunção MIMM', 'de Oliveira TLR', 'Cavalcante FS', 'Saintive S', 'Abad ED', 'Goudouris ES', 'do Prado EA', 'Ferreira DC', 'Dos Santos KRN']</t>
  </si>
  <si>
    <t>Methicillin-resistant and methicillin-sensitive Staphylococcus aureus isolates from skin and nares of Brazilian children with atopic dermatitis demonstrate high level of clonal diversity</t>
  </si>
  <si>
    <t>17(11):e0276960</t>
  </si>
  <si>
    <t>https://pubmed.ncbi.nlm.nih.gov/36327238</t>
  </si>
  <si>
    <t>https://europepmc.org/abstract/MED/36327238</t>
  </si>
  <si>
    <t>['Stofella Sodré C', 'Ferreira DC', 'Vieira MS', 'Sampaio Cavalcante F', 'Braga BS', 'Saintive S', 'Abad ED', 'Goudouris E', 'Prado EA', 'Gonçalves LS', 'Dos Santos KRN', 'Ribeiro MG']</t>
  </si>
  <si>
    <t>Clinical oral profile of pediatric patients with atopic dermatitis: A cross-sectional study</t>
  </si>
  <si>
    <t>27-Nov-2020</t>
  </si>
  <si>
    <t>Oral diseases</t>
  </si>
  <si>
    <t>27(7):1834-1846</t>
  </si>
  <si>
    <t>https://pubmed.ncbi.nlm.nih.gov/33191587</t>
  </si>
  <si>
    <t>https://onlinelibrary.wiley.com/doi/10.1111/odi.13721</t>
  </si>
  <si>
    <t>['Aranda CS', 'Cocco RR', 'Pierotti FF', 'Sarinho E', 'Sano F', 'Porto A', 'Rosário N', 'Chong Neto HJ', 'Goudouris E', 'Moraes LS', 'Wandalsen NF', 'Mallozi MC', 'Pastorino AC', 'Franco JM', 'Chavarria ML', 'Borres M', 'Solé D']</t>
  </si>
  <si>
    <t>Allergic sensitization pattern of patients in Brazil</t>
  </si>
  <si>
    <t>25-Sep-2020</t>
  </si>
  <si>
    <t>97(4):387-395</t>
  </si>
  <si>
    <t>https://pubmed.ncbi.nlm.nih.gov/32986999</t>
  </si>
  <si>
    <t>https://linkinghub.elsevier.com/retrieve/pii/S0021-7557(20)30204-7</t>
  </si>
  <si>
    <t>['Bastard P', 'Michailidis E', 'Hoffmann HH', 'Chbihi M', 'Le Voyer T', 'Rosain J', 'Philippot Q', 'Seeleuthner Y', 'Gervais A', 'Materna M', 'de Oliveira PMN', 'Maia MLS', 'Dinis Ano Bom AP', 'Azamor T', 'Araújo da Conceição D', 'Goudouris E', 'Homma A', 'Slesak G', 'Schäfer J', 'Pulendran B', 'Miller JD', 'Huits R', 'Yang R', 'Rosen LB', 'Bizien L', 'Lorenzo L', 'Chrabieh M', 'Erazo LV', 'Rozenberg F', 'Jeljeli MM', 'Béziat V', 'Holland SM', 'Cobat A', 'Notarangelo LD', 'Su HC', 'Ahmed R', 'Puel A', 'Zhang SY', 'Abel L', 'Seligman SJ', 'Zhang Q', 'MacDonald MR', 'Jouanguy E', 'Rice CM', 'Casanova JL']</t>
  </si>
  <si>
    <t>Auto-antibodies to type I IFNs can underlie adverse reactions to yellow fever live attenuated vaccine</t>
  </si>
  <si>
    <t>5-Apr-2021</t>
  </si>
  <si>
    <t>218(4):e20202486</t>
  </si>
  <si>
    <t>https://pubmed.ncbi.nlm.nih.gov/33544838</t>
  </si>
  <si>
    <t>https://europepmc.org/abstract/MED/33544838</t>
  </si>
  <si>
    <t>['Goudouris ES']</t>
  </si>
  <si>
    <t>Immunodeficiencies: non-infectious manifestations</t>
  </si>
  <si>
    <t>8-Nov-2020</t>
  </si>
  <si>
    <t>97 Suppl 1(Suppl 1):S24-S33</t>
  </si>
  <si>
    <t>https://pubmed.ncbi.nlm.nih.gov/33176164</t>
  </si>
  <si>
    <t>https://linkinghub.elsevier.com/retrieve/pii/S0021-7557(20)30221-7</t>
  </si>
  <si>
    <t>Laboratory diagnosis of COVID-19</t>
  </si>
  <si>
    <t>97(1):7-12</t>
  </si>
  <si>
    <t>https://pubmed.ncbi.nlm.nih.gov/32882235</t>
  </si>
  <si>
    <t>https://linkinghub.elsevier.com/retrieve/pii/S0021-7557(20)30199-6</t>
  </si>
  <si>
    <t>['Sarinho E', 'Goudouris E', 'Solé D']</t>
  </si>
  <si>
    <t>BCG vaccine: Worrying proposal for COVID-19</t>
  </si>
  <si>
    <t>13-Dec-2020</t>
  </si>
  <si>
    <t>39(3):460-462</t>
  </si>
  <si>
    <t>https://pubmed.ncbi.nlm.nih.gov/33341305</t>
  </si>
  <si>
    <t>https://www.clinicalkey.com/content/playBy/pii?v=S0264-410X(20)31593-0</t>
  </si>
  <si>
    <t>['Reali ACR', 'Pierotti FF', 'Aranda CS', 'Cocco RR', 'Sarinho ESC', 'Sano F', 'Neto AP', 'Rosário NA', 'Neto HJC', 'Goudouris ES', 'Moraes LS', 'Wandalsen NF', 'Pastorino AC', 'Franco JM', 'Chavarria ML', 'Borres MP', 'Solé D']</t>
  </si>
  <si>
    <t>Laboratory screening test with inhalant and food allergens in atopic Brazilian children and adolescents: a performance</t>
  </si>
  <si>
    <t>49(5):42-48</t>
  </si>
  <si>
    <t>https://pubmed.ncbi.nlm.nih.gov/34476921</t>
  </si>
  <si>
    <t>['Abad ED', 'Ferreira DC', 'Cavalcante FS', 'Saintive S', 'Goudouris E', 'Prado EA', 'Hofer C', 'Ribeiro M', 'da Silva AMP', 'Rosado AS', 'van Elsas JD', 'Dos Santos KRN']</t>
  </si>
  <si>
    <t>High incidence of acquiring methicillin-resistant Staphylococcus aureus in Brazilian children with Atopic Dermatitis and associated risk factors</t>
  </si>
  <si>
    <t>Journal of microbiology, immunology, and infection = Wei mian yu gan ran za zhi</t>
  </si>
  <si>
    <t>53(5):724-730</t>
  </si>
  <si>
    <t>https://pubmed.ncbi.nlm.nih.gov/30956127</t>
  </si>
  <si>
    <t>https://www.clinicalkey.com/content/playBy/pii?v=S1684-1182(19)30025-8</t>
  </si>
  <si>
    <t>['Pierotti FF', 'Aranda CS', 'Cocco RR', 'Sarinho E', 'Sano F', 'Porto A', 'Rosário N', 'Chong Neto HJ', 'Goudouris E', 'Moraes LS', 'Wandalsen NF', 'Mallozi MC', 'Pastorino AC', 'Franco JM', 'Chavarria ML', 'Borres MP', 'Solé D']</t>
  </si>
  <si>
    <t>Phadiatop, Phadiatop Infant and total IgE evaluated in allergic Brazilian children and adolescents</t>
  </si>
  <si>
    <t>7-Oct-2019</t>
  </si>
  <si>
    <t>48(3):259-264</t>
  </si>
  <si>
    <t>https://pubmed.ncbi.nlm.nih.gov/31601506</t>
  </si>
  <si>
    <t>http://www.elsevier.es/en/linksolver/ft/pii/S0301-0546(19)30108-9</t>
  </si>
  <si>
    <t>["Sant'Anna CC", 'Perinei PLF', 'Pessôa ACM', 'Goudouris E', 'Frota ACC']</t>
  </si>
  <si>
    <t>Calvarial tuberculosis: two cases in children</t>
  </si>
  <si>
    <t>30-Sep-2020</t>
  </si>
  <si>
    <t>62:e68</t>
  </si>
  <si>
    <t>https://pubmed.ncbi.nlm.nih.gov/33027392</t>
  </si>
  <si>
    <t>https://europepmc.org/abstract/MED/33027392</t>
  </si>
  <si>
    <t>['Hernandez N', 'Bucciol G', 'Moens L', 'Le Pen J', 'Shahrooei M', 'Goudouris E', 'Shirkani A', 'Changi-Ashtiani M', 'Rokni-Zadeh H', 'Sayar EH', 'Reisli I', 'Lefevre-Utile A', 'Zijlmans D', 'Jurado A', 'Pholien R', 'Drutman S', 'Belkaya S', 'Cobat A', 'Boudewijns R', 'Jochmans D', 'Neyts J', 'Seeleuthner Y', 'Lorenzo-Diaz L', 'Enemchukwu C', 'Tietjen I', 'Hoffmann HH', 'Momenilandi M', 'Pöyhönen L', 'Siqueira MM', 'de Lima SMB', 'de Souza Matos DC', 'Homma A', 'Maia MLS', 'da Costa Barros TA', 'de Oliveira PMN', 'Mesquita EC', 'Gijsbers R', 'Zhang SY', 'Seligman SJ', 'Abel L', 'Hertzog P', 'Marr N', 'Martins RM', 'Meyts I', 'Zhang Q', 'MacDonald MR', 'Rice CM', 'Casanova JL', 'Jouanguy E', 'Bossuyt X']</t>
  </si>
  <si>
    <t>Inherited IFNAR1 deficiency in otherwise healthy patients with adverse reaction to measles and yellow fever live vaccines</t>
  </si>
  <si>
    <t>2-Sep-2019</t>
  </si>
  <si>
    <t>3-Jul-2019</t>
  </si>
  <si>
    <t>216(9):2057-2070</t>
  </si>
  <si>
    <t>https://pubmed.ncbi.nlm.nih.gov/31270247</t>
  </si>
  <si>
    <t>https://europepmc.org/abstract/MED/31270247</t>
  </si>
  <si>
    <t>['Goudouris ES', 'Segundo GRS', 'Poli C']</t>
  </si>
  <si>
    <t>Repercussions of inborn errors of immunity on growth</t>
  </si>
  <si>
    <t>26-Dec-2018</t>
  </si>
  <si>
    <t>95 Suppl 1:49-58</t>
  </si>
  <si>
    <t>https://pubmed.ncbi.nlm.nih.gov/30593791</t>
  </si>
  <si>
    <t>https://linkinghub.elsevier.com/retrieve/pii/S0021-7557(18)31072-6</t>
  </si>
  <si>
    <t>['Aranda CS', 'Cocco RR', 'Pierotti FF', 'Mallozi MC', 'Franco JM', 'Porto A', 'Goudouris E', 'Moraes L', 'Rosário N', 'Wandalsen NF', 'Pastorino A', 'Sarinho E', 'Sano F', 'Chavarria ML', 'Borres MP', 'Solé D']</t>
  </si>
  <si>
    <t>Increased sensitization to several allergens over a 12-year period in Brazilian children</t>
  </si>
  <si>
    <t>25-Jan-2018</t>
  </si>
  <si>
    <t>29(3):321-324</t>
  </si>
  <si>
    <t>Letter | Multicenter Study</t>
  </si>
  <si>
    <t>https://pubmed.ncbi.nlm.nih.gov/29314278</t>
  </si>
  <si>
    <t>https://onlinelibrary.wiley.com/doi/10.1111/pai.12860</t>
  </si>
  <si>
    <t>['Ouederni M', 'Sanal O', 'Ikinciogullari A', 'Tezcan I', 'Dogu F', 'Sologuren I', 'Pedraza-Sánchez S', 'Keser M', 'Tanir G', 'Nieuwhof C', 'Colino E', 'Kumararatne D', 'Levy J', 'Kutukculer N', 'Aytekin C', 'Herrera-Ramos E', 'Bhatti M', 'Karaca N', 'Barbouche R', 'Broides A', 'Goudouris E', 'Franco JL', 'Parvaneh N', 'Reisli I', 'Strickler A', 'Shcherbina A', 'Somer A', 'Segal A', 'Angel-Moreno A', 'Lezana-Fernandez JL', 'Bejaoui M', 'Bobadilla-Del Valle M', 'Kachboura S', 'Sentongo T', 'Ben-Mustapha I', 'Bustamante J', 'Picard C', 'Puel A', 'Boisson-Dupuis S', 'Abel L', 'Casanova JL', 'Rodríguez-Gallego C']</t>
  </si>
  <si>
    <t>Clinical features of Candidiasis in patients with inherited interleukin 12 receptor β1 deficiency</t>
  </si>
  <si>
    <t>58(2):204-13</t>
  </si>
  <si>
    <t>https://pubmed.ncbi.nlm.nih.gov/24186907</t>
  </si>
  <si>
    <t>https://europepmc.org/abstract/MED/24186907</t>
  </si>
  <si>
    <t>['Batista EL Jr', 'Novaes AB Jr', 'Calvano LM', 'do Prado EA', 'Goudouris ES', 'Batista FC']</t>
  </si>
  <si>
    <t>Necrotizing ulcerative periodontitis associated with severe congenital immunodeficiency in a prepubescent subject: clinical findings and response to intravenous immunoglobulin treatment</t>
  </si>
  <si>
    <t>Aug-1999</t>
  </si>
  <si>
    <t>Journal of clinical periodontology</t>
  </si>
  <si>
    <t>26(8):499-504</t>
  </si>
  <si>
    <t>https://pubmed.ncbi.nlm.nih.gov/10450809</t>
  </si>
  <si>
    <t>https://onlinelibrary.wiley.com/resolve/openurl?genre=article&amp;sid=nlm:pubmed&amp;issn=0303-6979&amp;date=1999&amp;volume=26&amp;issue=8&amp;spage=499</t>
  </si>
  <si>
    <t>Regairaz L</t>
  </si>
  <si>
    <t>['Tahuil MN', 'Bouso C', 'Llarens A', 'Urdinez L', 'Gómez Raccio A', 'Di Giovanni D', 'Spossito L', 'Galicchio M', 'Liberatore D', 'Skrie VC', 'Orellana JC', 'Nievas E', 'Tarquini L', 'Regairaz L', 'Triguy J', 'Peña S', 'Ballester MC', 'Labonia D', 'Pérez G', 'Tolin AL', 'Villa M', 'Cabanillas D']</t>
  </si>
  <si>
    <t>Recommendations about immunizations in patients with inborn errors of immunity</t>
  </si>
  <si>
    <t>https://pubmed.ncbi.nlm.nih.gov/39178179</t>
  </si>
  <si>
    <t>https://www.sap.org.ar/docs/publicaciones/archivosarg/2025/v123n3a02.pdf</t>
  </si>
  <si>
    <t>['González S', 'Olszevicki S', 'Gaiano A', 'Salazar M', 'Regairaz L', 'Varela Baino AN', 'Bartel E', 'Varela T', 'González Martínez VV', 'Pesci S', 'Marín L', 'Irassar JI', 'Ceriani L', 'Garcia E', 'Kreplak N', 'Estenssoro E', 'Marsico F']</t>
  </si>
  <si>
    <t>Protection of homologous and heterologous boosters after primary schemes of rAd26-rAd5, ChAdOx1 nCoV-19 and BBIBP-CorV during the omicron outbreak in adults of 50 years and older in Argentina: a test-negative case-control study</t>
  </si>
  <si>
    <t>28-Sep-2023</t>
  </si>
  <si>
    <t>Lancet regional health. Americas</t>
  </si>
  <si>
    <t>27:100607</t>
  </si>
  <si>
    <t>https://pubmed.ncbi.nlm.nih.gov/37808936</t>
  </si>
  <si>
    <t>https://linkinghub.elsevier.com/retrieve/pii/S2667-193X(23)00181-3</t>
  </si>
  <si>
    <t>['Salazar M', 'Varela Baino AN', 'González S', 'González Martínez V', 'Varela T', 'Regairaz L', 'Torres K', 'Kreplak N', 'Estenssoro E']</t>
  </si>
  <si>
    <t>Early use of tocilizumab in hospitalized patients with severe and critical COVID-19 in the Province of Buenos Aires: a multicentric study</t>
  </si>
  <si>
    <t>83(2):190-201</t>
  </si>
  <si>
    <t>English Abstract | Journal Article | Multicenter Study</t>
  </si>
  <si>
    <t>https://pubmed.ncbi.nlm.nih.gov/37094187</t>
  </si>
  <si>
    <t>https://www.medicinabuenosaires.com/PMID/37094187.pdf</t>
  </si>
  <si>
    <t>['González S', 'Olszevicki S', 'Gaiano A', 'Baino ANV', 'Regairaz L', 'Salazar M', 'Pesci S', 'Marín L', 'Martínez VVG', 'Varela T', 'Ceriani L', 'Garcia E', 'Kreplak N', 'Navarro A', 'Estenssoro E', 'Marsico F']</t>
  </si>
  <si>
    <t>Effectiveness of BBIBP-CorV, BNT162b2 and mRNA-1273 vaccines against hospitalisations among children and adolescents during the Omicron outbreak in Argentina: A retrospective cohort study</t>
  </si>
  <si>
    <t>16-Jul-2022</t>
  </si>
  <si>
    <t>13:100316</t>
  </si>
  <si>
    <t>https://pubmed.ncbi.nlm.nih.gov/35872665</t>
  </si>
  <si>
    <t>https://www.clinicalkey.com/content/playBy/pii?v=S2667-193X(22)00133-8</t>
  </si>
  <si>
    <t>['González SE', 'Regairaz L', 'Salazar MR', 'Ferrando NS', 'González Martínez VV', 'Carrera Ramos PM', 'Pesci SA', 'Vidal JM', 'Kreplak N', 'Estenssoro E']</t>
  </si>
  <si>
    <t>Timing of convalescent plasma administration and 28-day mortality in COVID-19 pneumonia</t>
  </si>
  <si>
    <t>Journal of investigative medicine : the official publication of the American Federation for Clinical Research</t>
  </si>
  <si>
    <t>70(5):1258-1264</t>
  </si>
  <si>
    <t>https://pubmed.ncbi.nlm.nih.gov/35135872</t>
  </si>
  <si>
    <t>https://journals.sagepub.com/doi/10.1136/jim-2021-002158?url_ver=Z39.88-2003&amp;rfr_id=ori:rid:crossref.org&amp;rfr_dat=cr_pub 0pubmed</t>
  </si>
  <si>
    <t>['González S', 'Olszevicki S', 'Salazar M', 'Calabria A', 'Regairaz L', 'Marín L', 'Campos P', 'Varela T', 'Martínez VVG', 'Ceriani L', 'Garcia E', 'Kreplak N', 'Pifano M', 'Estenssoro E', 'Marsico F']</t>
  </si>
  <si>
    <t>Effectiveness of the first component of Gam-COVID-Vac (Sputnik V) on reduction of SARS-CoV-2 confirmed infections, hospitalisations and mortality in patients aged 60-79: a retrospective cohort study in Argentina</t>
  </si>
  <si>
    <t>12-Sep-2021</t>
  </si>
  <si>
    <t>EClinicalMedicine</t>
  </si>
  <si>
    <t>40:101126</t>
  </si>
  <si>
    <t>https://pubmed.ncbi.nlm.nih.gov/34541480</t>
  </si>
  <si>
    <t>https://www.clinicalkey.com/content/playBy/pii?v=S2589-5370(21)00406-5</t>
  </si>
  <si>
    <t>['Palau MJ', 'Vescina CM', 'Regairaz L', 'Cabanillas D', 'Stupka JA', 'Degiuseppe JI']</t>
  </si>
  <si>
    <t>Persistent infection with a rotavirus vaccine strain in a child suffering from Severe Combined Immunodeficiency in Argentina</t>
  </si>
  <si>
    <t>30-Jan-2021</t>
  </si>
  <si>
    <t>Revista Argentina de microbiologia</t>
  </si>
  <si>
    <t>53(3):216-219</t>
  </si>
  <si>
    <t>https://pubmed.ncbi.nlm.nih.gov/33526290</t>
  </si>
  <si>
    <t>https://linkinghub.elsevier.com/retrieve/pii/S0325-7541(20)30098-5</t>
  </si>
  <si>
    <t>['Carrera Dangond MM', 'Schellnast Faure A', 'Fernanda Vargas M', 'Regairaz L', 'Cabanillas D']</t>
  </si>
  <si>
    <t>Hyper IgE syndrome: atopic dermatitis as first manifestation. Case report</t>
  </si>
  <si>
    <t>119(4):e370-e374</t>
  </si>
  <si>
    <t>https://pubmed.ncbi.nlm.nih.gov/34309321</t>
  </si>
  <si>
    <t>https://www.sap.org.ar/docs/publicaciones/archivosarg/2021/v119n4a28.pdf</t>
  </si>
  <si>
    <t>['Salazar MR', 'González SE', 'Regairaz L', 'Ferrando NS', 'González Martínez VV', 'Carrera Ramos PM', 'Muñoz L', 'Pesci SA', 'Vidal JM', 'Kreplak N', 'Estenssoro E']</t>
  </si>
  <si>
    <t>Risk factors for COVID-19 mortality: The effect of convalescent plasma administration</t>
  </si>
  <si>
    <t>29-Apr-2021</t>
  </si>
  <si>
    <t>16(4):e0250386</t>
  </si>
  <si>
    <t>https://pubmed.ncbi.nlm.nih.gov/33914780</t>
  </si>
  <si>
    <t>https://europepmc.org/abstract/MED/33914780</t>
  </si>
  <si>
    <t>['González SE', 'Regairaz L', 'Ferrando NS', 'González Martínez VV', 'Salazar MR', 'Estenssoro E']</t>
  </si>
  <si>
    <t>Convalescent plasma therapy in COVID-19 patients, in the Province of Buenos Aires</t>
  </si>
  <si>
    <t>80(5):417-424</t>
  </si>
  <si>
    <t>https://pubmed.ncbi.nlm.nih.gov/33048783</t>
  </si>
  <si>
    <t>https://www.medicinabuenosaires.com/PMID/33048783.pdf</t>
  </si>
  <si>
    <t>['Maydana M', 'Cabanillas D', 'Regairaz L', 'Bastons S', 'Uriarte V', 'García M', 'Sosa MF', 'Vinuesa M', 'Del Palacio P', 'Morales J']</t>
  </si>
  <si>
    <t>Chronic granulomatous disease: multiple infections as clinical presentation. Pediatric case report</t>
  </si>
  <si>
    <t>116(6):e744-e748</t>
  </si>
  <si>
    <t>https://pubmed.ncbi.nlm.nih.gov/30457728</t>
  </si>
  <si>
    <t>http://www.sap.org.ar/docs/publicaciones/archivosarg/2018/v116n6a17.pdf</t>
  </si>
  <si>
    <t>['Cabanillas D', 'Regairaz L', 'Deswarte C', 'García M', 'Richard ME', 'Casanova JL', 'Bustamante J', 'Perez L']</t>
  </si>
  <si>
    <t>Leukocyte Adhesion Deficiency Type 1 (LAD1) with Expressed but Nonfunctional CD11/CD18</t>
  </si>
  <si>
    <t>4-Aug-2016</t>
  </si>
  <si>
    <t>36(7):627-30</t>
  </si>
  <si>
    <t>https://pubmed.ncbi.nlm.nih.gov/27492259</t>
  </si>
  <si>
    <t>https://link.springer.com/article/10.1007/s10875-016-0322-1</t>
  </si>
  <si>
    <t>['Wehr C', 'Gennery AR', 'Lindemans C', 'Schulz A', 'Hoenig M', 'Marks R', 'Recher M', 'Gruhn B', 'Holbro A', 'Heijnen I', 'Meyer D', 'Grigoleit G', 'Einsele H', 'Baumann U', 'Witte T', 'Sykora KW', 'Goldacker S', 'Regairaz L', 'Aksoylar S', 'Ardeniz Ö', 'Zecca M', 'Zdziarski P', 'Meyts I', 'Matthes-Martin S', 'Imai K', 'Kamae C', 'Fielding A', 'Seneviratne S', 'Mahlaoui N', 'Slatter MA', 'Güngör T', 'Arkwright PD', 'van Montfrans J', 'Sullivan KE', 'Grimbacher B', 'Cant A', 'Peter HH', 'Finke J', 'Gaspar HB', 'Warnatz K', 'Rizzi M']</t>
  </si>
  <si>
    <t>Multicenter experience in hematopoietic stem cell transplantation for serious complications of common variable immunodeficiency</t>
  </si>
  <si>
    <t>14-Jan-2015</t>
  </si>
  <si>
    <t>135(4):988-997.e6</t>
  </si>
  <si>
    <t>https://pubmed.ncbi.nlm.nih.gov/25595268</t>
  </si>
  <si>
    <t>https://www.clinicalkey.com/content/playBy/pii?v=S0091-6749(14)01732-1</t>
  </si>
  <si>
    <t>['Cabanillas D', "D'Alessandro V", 'Diez G', 'Regairaz L']</t>
  </si>
  <si>
    <t>Specific antibody deficiency: cases serie</t>
  </si>
  <si>
    <t>112(6):e247-51</t>
  </si>
  <si>
    <t>https://pubmed.ncbi.nlm.nih.gov/25362922</t>
  </si>
  <si>
    <t>http://www.scielo.org.ar/scielo.php?script=sci_arttext&amp;pid=S0325-00752014000600014&amp;lng=en&amp;nrm=iso&amp;tlng=en</t>
  </si>
  <si>
    <t>['Zelazko M', 'Liberatore D', 'Galicchio M', 'Pérez N', 'Regairaz L', 'Oleastro M', 'Danielian S', 'Beroznik L', 'Di Giovani D', 'Riganti C', 'Diaz H', 'Cantisano C', 'Zorrilla LC', 'Nievas E']</t>
  </si>
  <si>
    <t>Comment on: advances in primary immunodeficiency diseases in Latin America: epidemiology, research, and perspectives. Ann. N.Y. Acad. Sci. 1250: 62-72 (2012)</t>
  </si>
  <si>
    <t>1306:71-2</t>
  </si>
  <si>
    <t>https://pubmed.ncbi.nlm.nih.gov/24329518</t>
  </si>
  <si>
    <t>https://nyaspubs.onlinelibrary.wiley.com/doi/10.1111/nyas.12342</t>
  </si>
  <si>
    <t>['Perez N', 'Regairaz L', 'Bustamante J', 'Osimani N', 'Bergna D', 'Morales J', 'Agosti MR', 'Gonzalez-Ayala S', 'Peltzer C', 'Rodrigo A']</t>
  </si>
  <si>
    <t>Severity of meningococcal infections is related to anthropometrical parameters</t>
  </si>
  <si>
    <t>8-May-2007</t>
  </si>
  <si>
    <t>Archives of disease in childhood</t>
  </si>
  <si>
    <t>92(9):790-4</t>
  </si>
  <si>
    <t>https://pubmed.ncbi.nlm.nih.gov/17488761</t>
  </si>
  <si>
    <t>https://europepmc.org/abstract/MED/17488761</t>
  </si>
  <si>
    <t>Docena GH</t>
  </si>
  <si>
    <t>['Rizzo GP', 'Sanches RC', 'Chavero C', 'Bianchi DS', 'Apuzzo E', 'Herrera SE', 'Agazzi ML', 'Cortez ML', 'Marmisollé WA', 'Keitelman IA', 'Trevani AS', 'Oliveira SC', 'Azzaroni O', 'Smaldini PL', 'Docena GH']</t>
  </si>
  <si>
    <t>Poly(allylamine)/tripolyphosphate nanocomplex coacervate as a NLRP3-dependent systemic adjuvant for vaccine development</t>
  </si>
  <si>
    <t>bioRxiv : the preprint server for biology</t>
  </si>
  <si>
    <t>https://pubmed.ncbi.nlm.nih.gov/39005275</t>
  </si>
  <si>
    <t>https://pmc.ncbi.nlm.nih.gov/articles/pmid/39005275/</t>
  </si>
  <si>
    <t>Docena G</t>
  </si>
  <si>
    <t>['Silvina Y', 'Renata C', 'Gastón R', 'Compagnucci Malena F', 'Lorena T', 'Laura D', 'Valeria D', 'Gabriel G', 'Guillermo D', 'Martin R', 'Virginia Gentilini M']</t>
  </si>
  <si>
    <t>Seroconversion in liver and intestine transplant patients after one, two or three doses of adenoviral vector vaccines against SARS-CoV-2. Single center experience in Argentina</t>
  </si>
  <si>
    <t>85(6):111091</t>
  </si>
  <si>
    <t>https://pubmed.ncbi.nlm.nih.gov/39265411</t>
  </si>
  <si>
    <t>https://www.clinicalkey.com/content/playBy/pii?v=S0198-8859(24)00351-3</t>
  </si>
  <si>
    <t>['Spinedi E', 'Docena GH']</t>
  </si>
  <si>
    <t>Physiopathological Roles of White Adiposity and Gut Functions in Neuroinflammation</t>
  </si>
  <si>
    <t>31-Oct-2024</t>
  </si>
  <si>
    <t>25(21):11741</t>
  </si>
  <si>
    <t>https://pubmed.ncbi.nlm.nih.gov/39519291</t>
  </si>
  <si>
    <t>https://www.mdpi.com/resolver?pii=ijms252111741</t>
  </si>
  <si>
    <t>['Sandoval X', 'Domínguez R', 'Recinos D', 'Zelaya S', 'Cativo P', 'Docena GH']</t>
  </si>
  <si>
    <t>Safety and immunogenicity of different booster vaccination schemes for COVID-19 used in El Salvador</t>
  </si>
  <si>
    <t>31-Jan-2024</t>
  </si>
  <si>
    <t>Clinical and experimental vaccine research</t>
  </si>
  <si>
    <t>13(1):35-41</t>
  </si>
  <si>
    <t>https://pubmed.ncbi.nlm.nih.gov/38362366</t>
  </si>
  <si>
    <t>https://europepmc.org/abstract/MED/38362366</t>
  </si>
  <si>
    <t>['Apuzzo E', 'Agazzi M', 'Herrera SE', 'Picco A', 'Rizzo G', 'Chavero C', 'Bianchi D', 'Smaldini P', 'Cortez ML', 'Marmisollé WA', 'Padula G', 'Seoane A', 'Alomar ML', 'Denofrio MP', 'Docena G', 'Azzaroni O']</t>
  </si>
  <si>
    <t>Poly(allylamine)-tripolyphosphate Ionic Assemblies as Nanocarriers: Friend or Foe?</t>
  </si>
  <si>
    <t>20-Nov-2023</t>
  </si>
  <si>
    <t>ACS applied bio materials</t>
  </si>
  <si>
    <t>6(11):4714-4727</t>
  </si>
  <si>
    <t>https://pubmed.ncbi.nlm.nih.gov/37863908</t>
  </si>
  <si>
    <t>['Canziani KE', 'Ruiz MC', 'Candia MR', 'Ilid M', 'Feregotti E', 'Curciarello R', 'Álvarez MC', 'Guzmán L', 'Bernedo V', 'García M', 'Bohle B', 'Docena GH', 'Muglia CI']</t>
  </si>
  <si>
    <t>Food-sensitized pediatric patients show colonic cow's milk protein-specific Th2 cells</t>
  </si>
  <si>
    <t>114(5):434-442</t>
  </si>
  <si>
    <t>https://pubmed.ncbi.nlm.nih.gov/37478370</t>
  </si>
  <si>
    <t>https://academic.oup.com/jleukbio/article-lookup/doi/10.1093/jleuko/qiad083</t>
  </si>
  <si>
    <t>['Nicolao MC', 'Rodrigues CR', 'Coccimiglio MB', 'Ledo C', 'Docena GH', 'Cumino AC']</t>
  </si>
  <si>
    <t>Characterization of protein cargo of Echinococcus granulosus extracellular vesicles in drug response and its influence on immune response</t>
  </si>
  <si>
    <t>29-Jul-2023</t>
  </si>
  <si>
    <t>Parasites &amp; vectors</t>
  </si>
  <si>
    <t>16(1):255</t>
  </si>
  <si>
    <t>https://pubmed.ncbi.nlm.nih.gov/37516852</t>
  </si>
  <si>
    <t>https://parasitesandvectors.biomedcentral.com/articles/10.1186/s13071-023-05854-6</t>
  </si>
  <si>
    <t>['Elizagaray ML', 'Mazitelli I', 'Pontoriero A', 'Baumeister E', 'Docena G', 'Raimondi C', 'Correger E', 'Rumbo M']</t>
  </si>
  <si>
    <t>Lidocaine reinforces the anti-inflammatory action of dexamethasone on myeloid and epithelial cells activated by inflammatory cytokines or SARS-CoV-2 infection</t>
  </si>
  <si>
    <t>Biomedical journal</t>
  </si>
  <si>
    <t>46(1):81-92</t>
  </si>
  <si>
    <t>https://pubmed.ncbi.nlm.nih.gov/35948250</t>
  </si>
  <si>
    <t>https://linkinghub.elsevier.com/retrieve/pii/S2319-4170(22)00119-6</t>
  </si>
  <si>
    <t>['Pascuale CA', 'Varese A', 'Ojeda DS', 'Pasinovich ME', 'Lopez L', 'Rossi AH', 'Rodriguez PE', 'Miglietta EA', 'Mazzitelli I', 'Di Diego Garcia F', 'Sanchez L', 'Rouco SO', 'Gonzalez Lopez Ledesma MM', 'Zurano JP', 'Mazzitelli B', 'Scruzzi G', 'Barbero P', 'Cardozo D', 'Gallego S', 'Borda M', 'Diaz M', 'Ridao F', 'Rosales AB', 'Bhon J', 'Talia JM', 'Diangelo ME', 'Lacaze MA', 'Aime B', 'Gutierrez SI', 'Ercole R', 'Toro R', 'Tau L', 'Delaplace L', 'Compagnucci MF', 'Sartori C', 'Desimone I', 'Echegoyen C', 'Velazquez P', 'Testa C', 'Hozbor D', 'Docena G', 'Laino CH', 'Kreplak N', 'Pifano M', 'Barbas G', 'Rearte A', 'Vizzotti C', 'Castelli JM', 'Geffner J', 'Gamarnik AV']</t>
  </si>
  <si>
    <t>Immunogenicity and reactogenicity of heterologous immunization against SARS CoV-2 using Sputnik V, ChAdOx1-S, BBIBP-CorV, Ad5-nCoV, and mRNA-1273</t>
  </si>
  <si>
    <t>16-Aug-2022</t>
  </si>
  <si>
    <t>3-Aug-2022</t>
  </si>
  <si>
    <t>Cell reports. Medicine</t>
  </si>
  <si>
    <t>3(8):100706</t>
  </si>
  <si>
    <t>https://www.clinicalkey.com/content/playBy/pii?v=S2666-3791(22)00248-8</t>
  </si>
  <si>
    <t>['Diethelm-Varela B', 'Reyes A', 'Rosenstein Y', 'Kalil J', 'Hill M', 'Docena G', 'Anegon I', 'González PA', 'Kalergis AM']</t>
  </si>
  <si>
    <t>Federation of Clinical Immunology Societies Goes South 2021: advanced course on molecular and cellular translational immunology</t>
  </si>
  <si>
    <t>14(11):839-842</t>
  </si>
  <si>
    <t>https://pubmed.ncbi.nlm.nih.gov/35757836</t>
  </si>
  <si>
    <t>https://www.tandfonline.com/doi/10.2217/imt-2022-0075?url_ver=Z39.88-2003&amp;rfr_id=ori:rid:crossref.org&amp;rfr_dat=cr_pub 0pubmed</t>
  </si>
  <si>
    <t>['Orsini Delgado ML', 'Sambuelli A', 'Negreira S', 'Gil A', 'D Elia L', 'Smaldini PL', 'Docena GH']</t>
  </si>
  <si>
    <t>Volcanic ash-driven worsening of mucosal inflammation in an experimental colitis model</t>
  </si>
  <si>
    <t>9-Oct-2021</t>
  </si>
  <si>
    <t>Environmental pollution (Barking, Essex : )</t>
  </si>
  <si>
    <t>292(Pt B):118351</t>
  </si>
  <si>
    <t>https://pubmed.ncbi.nlm.nih.gov/34637830</t>
  </si>
  <si>
    <t>https://linkinghub.elsevier.com/retrieve/pii/S0269-7491(21)01933-3</t>
  </si>
  <si>
    <t>['Marrugo Padilla A', 'Rizzo G', 'Smaldini PL', 'Vaccaro J', 'Méndez Cuadro D', 'Rodríguez Cavallo E', 'Docena GH']</t>
  </si>
  <si>
    <t>Carbonylation induced by antibiotic and pesticide residues on casein increases its IgE binding and allergenicity</t>
  </si>
  <si>
    <t>20-Feb-2022</t>
  </si>
  <si>
    <t>Free radical research</t>
  </si>
  <si>
    <t>56(1):28-39</t>
  </si>
  <si>
    <t>https://pubmed.ncbi.nlm.nih.gov/35068298</t>
  </si>
  <si>
    <t>https://www.tandfonline.com/doi/10.1080/10715762.2022.2032020?url_ver=Z39.88-2003&amp;rfr_id=ori:rid:crossref.org&amp;rfr_dat=cr_pub 0pubmed</t>
  </si>
  <si>
    <t>['Vaccaro J', 'Canziani KE', 'Guzmán L', 'Bernedo V', 'García M', 'Altamirano EM', 'Feregotti E', 'Curciarello R', 'Muglia CI', 'Docena GH']</t>
  </si>
  <si>
    <t>Type-2 Cytokines Promote the Secretion of the Eosinophil-Attractant CCL26 by Intestinal Epithelial Cells in Food-Sensitized Patients</t>
  </si>
  <si>
    <t>13:909896</t>
  </si>
  <si>
    <t>https://pubmed.ncbi.nlm.nih.gov/35799778</t>
  </si>
  <si>
    <t>https://europepmc.org/abstract/MED/35799778</t>
  </si>
  <si>
    <t>['Rossi AH', 'Ojeda DS', 'Varese A', 'Sanchez L', 'Gonzalez Lopez Ledesma MM', 'Mazzitelli I', 'Alvarez Juliá A', 'Oviedo Rouco S', 'Pallarés HM', 'Costa Navarro GS', 'Rasetto NB', 'Garcia CI', 'Wenker SD', 'Ramis LY', 'Bialer MG', 'de Leone MJ', 'Hernando CE', 'Sosa S', 'Bianchimano L', 'Rios AS', 'Treffinger Cienfuegos MS', 'Caramelo JJ', 'Longueira Y', 'Laufer N', 'Alvarez DE', 'Carradori J', 'Pedrozza D', 'Rima A', 'Echegoyen C', 'Ercole R', 'Gelpi P', 'Marchetti S', 'Zubieta M', 'Docena G', 'Kreplak N', 'Yanovsky M', 'Geffner J', 'Pifano M', 'Gamarnik AV']</t>
  </si>
  <si>
    <t>Sputnik V vaccine elicits seroconversion and neutralizing capacity to SARS-CoV-2 after a single dose</t>
  </si>
  <si>
    <t>17-Aug-2021</t>
  </si>
  <si>
    <t>9-Jul-2021</t>
  </si>
  <si>
    <t>2(8):100359</t>
  </si>
  <si>
    <t>https://pubmed.ncbi.nlm.nih.gov/34308389</t>
  </si>
  <si>
    <t>https://www.clinicalkey.com/content/playBy/pii?v=S2666-3791(21)00208-1</t>
  </si>
  <si>
    <t>['Candreva ÁM', 'Smaldini PL', 'Cauerhff A', 'Petruccelli S', 'Docena GH']</t>
  </si>
  <si>
    <t>A novel approach to ameliorate experimental milk allergy based on the oral administration of a short soy cross-reactive peptide</t>
  </si>
  <si>
    <t>1-Jun-2021</t>
  </si>
  <si>
    <t>26-Dec-2020</t>
  </si>
  <si>
    <t>Food chemistry</t>
  </si>
  <si>
    <t>346:128926</t>
  </si>
  <si>
    <t>https://pubmed.ncbi.nlm.nih.gov/33484948</t>
  </si>
  <si>
    <t>https://linkinghub.elsevier.com/retrieve/pii/S0308-8146(20)32801-6</t>
  </si>
  <si>
    <t>['Papa-Gobbi R', 'Muglia CI', 'Rocca A', 'Curciarello R', 'Sambuelli AM', 'Yantorno M', 'Correa G', 'Morosi LG', 'Di Sabatino A', 'Biancheri P', 'MacDonald TT', 'Toscano MA', 'Mariño KV', 'Rabinovich GA', 'Docena GH']</t>
  </si>
  <si>
    <t>Spatiotemporal regulation of galectin-1-induced T-cell death in lamina propria from Crohn's disease and ulcerative colitis patients</t>
  </si>
  <si>
    <t>Apoptosis : an international journal on programmed cell death</t>
  </si>
  <si>
    <t>26(5-6):323-337</t>
  </si>
  <si>
    <t>https://pubmed.ncbi.nlm.nih.gov/33978920</t>
  </si>
  <si>
    <t>https://link.springer.com/article/10.1007/s10495-021-01675-z</t>
  </si>
  <si>
    <t>['Morosi LG', 'Cutine AM', 'Cagnoni AJ', 'Manselle-Cocco MN', 'Croci DO', 'Merlo JP', 'Morales RM', 'May M', 'Pérez-Sáez JM', 'Girotti MR', 'Méndez-Huergo SP', 'Pucci B', 'Gil AH', 'Huernos SP', 'Docena GH', 'Sambuelli AM', 'Toscano MA', 'Rabinovich GA', 'Mariño KV']</t>
  </si>
  <si>
    <t>Control of intestinal inflammation by glycosylation-dependent lectin-driven immunoregulatory circuits</t>
  </si>
  <si>
    <t>Science advances</t>
  </si>
  <si>
    <t>7(25):eabf8630</t>
  </si>
  <si>
    <t>https://pubmed.ncbi.nlm.nih.gov/34144987</t>
  </si>
  <si>
    <t>https://www.science.org/doi/abs/10.1126/sciadv.abf8630?url_ver=Z39.88-2003&amp;rfr_id=ori:rid:crossref.org&amp;rfr_dat=cr_pub 0pubmed</t>
  </si>
  <si>
    <t>['Canziani KE', 'Pucci Molineris M', 'Guzman L', 'Bernedo V', 'García M', 'Altamirano EM', 'Muglia CI', 'Docena GH']</t>
  </si>
  <si>
    <t>Direct evidence for local IgE production in the human colonic mucosa</t>
  </si>
  <si>
    <t>76(5):1545-1549</t>
  </si>
  <si>
    <t>https://pubmed.ncbi.nlm.nih.gov/32960459</t>
  </si>
  <si>
    <t>https://onlinelibrary.wiley.com/doi/10.1111/all.14594</t>
  </si>
  <si>
    <t>['Curciarello R', 'Canziani KE', 'Salto I', 'Barbiera Romero E', 'Rocca A', 'Doldan I', 'Peton E', 'Brayer S', 'Sambuelli AM', 'Goncalves S', 'Tirado P', 'Correa GJ', 'Yantorno M', 'Garbi L', 'Docena GH', 'Serradell MLÁ', 'Muglia CI']</t>
  </si>
  <si>
    <t>Probiotic Lactobacilli Isolated from Kefir Promote Down-Regulation of Inflammatory Lamina Propria T Cells from Patients with Active IBD</t>
  </si>
  <si>
    <t>15-Apr-2021</t>
  </si>
  <si>
    <t>Frontiers in pharmacology</t>
  </si>
  <si>
    <t>12:658026</t>
  </si>
  <si>
    <t>https://pubmed.ncbi.nlm.nih.gov/33935778</t>
  </si>
  <si>
    <t>https://europepmc.org/abstract/MED/33935778</t>
  </si>
  <si>
    <t>['Smaldini PL', 'Trejo FM', 'Rizzo GP', 'Comerci DJ', 'Kampinga J', 'Docena GH']</t>
  </si>
  <si>
    <t>Mucosal Immunoregulatory Properties of Tsukamurella inchonensis to Reverse Experimental Food Allergy</t>
  </si>
  <si>
    <t>12:641597</t>
  </si>
  <si>
    <t>https://pubmed.ncbi.nlm.nih.gov/33995359</t>
  </si>
  <si>
    <t>https://europepmc.org/abstract/MED/33995359</t>
  </si>
  <si>
    <t>['Orsini Delgado ML', 'Rizzo GP', 'Fossati CA', 'Pasquevich KA', 'Cassataro J', 'Smaldini PL', 'Docena GH']</t>
  </si>
  <si>
    <t>Sublingual Omp16-driven redirection of the allergic intestinal response in a pre-clinical model of food allergy</t>
  </si>
  <si>
    <t>27-Jun-2020</t>
  </si>
  <si>
    <t>50(8):954-963</t>
  </si>
  <si>
    <t>https://pubmed.ncbi.nlm.nih.gov/32501552</t>
  </si>
  <si>
    <t>https://onlinelibrary.wiley.com/doi/10.1111/cea.13676</t>
  </si>
  <si>
    <t>['Niespodziana K', 'Borochova K', 'Pazderova P', 'Schlederer T', 'Astafyeva N', 'Baranovskaya T', 'Barbouche MR', 'Beltyukov E', 'Berger A', 'Borzova E', 'Bousquet J', 'Bumbacea RS', 'Bychkovskaya S', 'Caraballo L', 'Chung KF', 'Custovic A', 'Docena G', 'Eiwegger T', 'Evsegneeva I', 'Emelyanov A', 'Errhalt P', 'Fassakhov R', 'Fayzullina R', 'Fedenko E', 'Fomina D', 'Gao Z', 'Giavina-Bianchi P', 'Gotua M', 'Greber-Platzer S', 'Hedlin G', 'Ilina N', 'Ispayeva Z', 'Idzko M', 'Johnston SL', 'Kalayci Ö', 'Karaulov A', 'Karsonova A', 'Khaitov M', 'Kovzel E', 'Kowalski ML', 'Kudlay D', 'Levin M', 'Makarova S', 'Matricardi PM', 'Nadeau KC', 'Namazova-Baranova L', 'Naumova O', 'Nazarenko O', "O'Byrne PM", 'Osier F', 'Pampura AN', 'Panaitescu C', 'Papadopoulos NG', 'Park HS', 'Pawankar R', 'Pohl W', 'Renz H', 'Riabova K', 'Sampath V', 'Sekerel BE', 'Sibanda E', 'Siroux V', 'Sizyakina LP', 'Sun JL', 'Szepfalusi Z', 'Umanets T', 'Van Bever HPS', 'van Hage M', 'Vasileva M', 'von Mutius E', 'Wang JY', 'Wong GWK', 'Zaikov S', 'Zidarn M', 'Valenta R']</t>
  </si>
  <si>
    <t>Toward personalization of asthma treatment according to trigger factors</t>
  </si>
  <si>
    <t>18-Feb-2020</t>
  </si>
  <si>
    <t>145(6):1529-1534</t>
  </si>
  <si>
    <t>https://pubmed.ncbi.nlm.nih.gov/32081759</t>
  </si>
  <si>
    <t>https://www.clinicalkey.com/content/playBy/pii?v=S0091-6749(20)30193-7</t>
  </si>
  <si>
    <t>['Curciarello R', 'Sobande T', 'Jones S', 'Giuffrida P', 'Di Sabatino A', 'Docena GH', 'MacDonald TT', 'Kok K']</t>
  </si>
  <si>
    <t>Human Neutrophil Elastase Proteolytic Activity in Ulcerative Colitis Favors the Loss of Function of Therapeutic Monoclonal Antibodies</t>
  </si>
  <si>
    <t>22-May-2020</t>
  </si>
  <si>
    <t>13:233-243</t>
  </si>
  <si>
    <t>https://pubmed.ncbi.nlm.nih.gov/32547155</t>
  </si>
  <si>
    <t>https://www.tandfonline.com/doi/abs/10.2147/JIR.S234710?url_ver=Z39.88-2003&amp;rfr_id=ori:rid:crossref.org&amp;rfr_dat=cr_pub 0pubmed</t>
  </si>
  <si>
    <t>['Oliveira JPB', 'Candreva AM', 'Rizzo G', 'Ramos MV', 'Oliveira JS', 'Oliveira HD', 'Ary MB', 'Docena G', 'Freitas CDT']</t>
  </si>
  <si>
    <t>Allergenicity reduction of cow's milk proteins using latex peptidases</t>
  </si>
  <si>
    <t>284:245-253</t>
  </si>
  <si>
    <t>https://pubmed.ncbi.nlm.nih.gov/30744853</t>
  </si>
  <si>
    <t>https://linkinghub.elsevier.com/retrieve/pii/S0308-8146(19)30198-0</t>
  </si>
  <si>
    <t>['Curciarello R', 'Canziani KE', 'Docena GH', 'Muglia CI']</t>
  </si>
  <si>
    <t>Contribution of Non-immune Cells to Activation and Modulation of the Intestinal Inflammation</t>
  </si>
  <si>
    <t>10-Apr-2019</t>
  </si>
  <si>
    <t>10:647</t>
  </si>
  <si>
    <t>https://pubmed.ncbi.nlm.nih.gov/31024529</t>
  </si>
  <si>
    <t>https://europepmc.org/abstract/MED/31024529</t>
  </si>
  <si>
    <t>['Smaldini PL', 'Trejo F', 'Cohen JL', 'Piaggio E', 'Docena GH']</t>
  </si>
  <si>
    <t>Systemic IL-2/anti-IL-2Ab complex combined with sublingual immunotherapy suppresses experimental food allergy in mice through induction of mucosal regulatory T cells</t>
  </si>
  <si>
    <t>73(4):885-895</t>
  </si>
  <si>
    <t>https://pubmed.ncbi.nlm.nih.gov/29319881</t>
  </si>
  <si>
    <t>https://onlinelibrary.wiley.com/doi/10.1111/all.13402</t>
  </si>
  <si>
    <t>['Asuaje A', 'Martín P', 'Enrique N', 'Zegarra LAD', 'Smaldini P', 'Docena G', 'Milesi V']</t>
  </si>
  <si>
    <t>Diphenhydramine inhibits voltage-gated proton channels (Hv1) and induces acidification in leukemic Jurkat T cells- New insights into the pro-apoptotic effects of antihistaminic drugs</t>
  </si>
  <si>
    <t>Channels (Austin, Tex.)</t>
  </si>
  <si>
    <t>12(1):58-64</t>
  </si>
  <si>
    <t>https://pubmed.ncbi.nlm.nih.gov/28514187</t>
  </si>
  <si>
    <t>https://www.tandfonline.com/doi/10.1080/19336950.2017.1331799?url_ver=Z39.88-2003&amp;rfr_id=ori:rid:crossref.org&amp;rfr_dat=cr_pub 0pubmed</t>
  </si>
  <si>
    <t>['Di Claudio F', 'Muglia CI', 'Smaldini PL', 'Orsini Delgado ML', 'Trejo FM', 'Grigera JR', 'Docena GH']</t>
  </si>
  <si>
    <t>Use of a Collagen Membrane to Enhance the Survival of Primary Intestinal Epithelial Cells</t>
  </si>
  <si>
    <t>10-Apr-2017</t>
  </si>
  <si>
    <t>232(9):2489-2496</t>
  </si>
  <si>
    <t>https://pubmed.ncbi.nlm.nih.gov/27626762</t>
  </si>
  <si>
    <t>https://onlinelibrary.wiley.com/doi/10.1002/jcp.25594</t>
  </si>
  <si>
    <t>['Candreva ÁM', 'Ferrer-Navarro M', 'Bronsoms S', 'Quiroga A', 'Curciarello R', 'Cauerhff A', 'Petruccelli S', 'Docena GH', 'Trejo SA']</t>
  </si>
  <si>
    <t>Identification of cross-reactive B-cell epitopes between Bos d 9.0101(Bos Taurus) and Gly m 5.0101 (Glycine max) by epitope mapping MALDI-TOF MS</t>
  </si>
  <si>
    <t>26-Jul-2017</t>
  </si>
  <si>
    <t>Proteomics</t>
  </si>
  <si>
    <t>17(15-16)</t>
  </si>
  <si>
    <t>https://pubmed.ncbi.nlm.nih.gov/28643898</t>
  </si>
  <si>
    <t>https://onlinelibrary.wiley.com/doi/10.1002/pmic.201700069</t>
  </si>
  <si>
    <t>['Asuaje A', 'Smaldini P', 'Martín P', 'Enrique N', 'Orlowski A', 'Aiello EA', 'Gonzalez León C', 'Docena G', 'Milesi V']</t>
  </si>
  <si>
    <t>The inhibition of voltage-gated H(+) channel (HVCN1) induces acidification of leukemic Jurkat T cells promoting cell death by apoptosis</t>
  </si>
  <si>
    <t>24-Dec-2016</t>
  </si>
  <si>
    <t>Pflugers Archiv : European journal of physiology</t>
  </si>
  <si>
    <t>469(2):251-261</t>
  </si>
  <si>
    <t>https://pubmed.ncbi.nlm.nih.gov/28013412</t>
  </si>
  <si>
    <t>https://link.springer.com/article/10.1007/s00424-016-1928-0</t>
  </si>
  <si>
    <t>['Curciarello R', 'Docena GH', 'MacDonald TT']</t>
  </si>
  <si>
    <t>The Role of Cytokines in the Fibrotic Responses in Crohn's Disease</t>
  </si>
  <si>
    <t>7-Aug-2017</t>
  </si>
  <si>
    <t>4:126</t>
  </si>
  <si>
    <t>https://pubmed.ncbi.nlm.nih.gov/28824915</t>
  </si>
  <si>
    <t>https://europepmc.org/abstract/MED/28824915</t>
  </si>
  <si>
    <t>['Muglia CI', 'Gobbi RP', 'Smaldini P', 'Delgado ML', 'Candia M', 'Zanuzzi C', 'Sambuelli A', 'Rocca A', 'Toscano MA', 'Rabinovich GA', 'Docena GH']</t>
  </si>
  <si>
    <t>Inflammation Controls Sensitivity of Human and Mouse Intestinal Epithelial Cells to Galectin-1</t>
  </si>
  <si>
    <t>28-Dec-2015</t>
  </si>
  <si>
    <t>231(7):1575-85</t>
  </si>
  <si>
    <t>https://pubmed.ncbi.nlm.nih.gov/26566180</t>
  </si>
  <si>
    <t>https://onlinelibrary.wiley.com/doi/10.1002/jcp.25249</t>
  </si>
  <si>
    <t>['Candreva ÁM', 'Smaldini PL', 'Curciarello R', 'Fossati CA', 'Docena GH', 'Petruccelli S']</t>
  </si>
  <si>
    <t>The Major Soybean Allergen Gly m Bd 28K Induces Hypersensitivity Reactions in Mice Sensitized to Cow's Milk Proteins</t>
  </si>
  <si>
    <t>24-Feb-2016</t>
  </si>
  <si>
    <t>9-Feb-2016</t>
  </si>
  <si>
    <t>Journal of agricultural and food chemistry</t>
  </si>
  <si>
    <t>64(7):1590-9</t>
  </si>
  <si>
    <t>https://pubmed.ncbi.nlm.nih.gov/26859063</t>
  </si>
  <si>
    <t>https://pubs.acs.org/doi/10.1021/acs.jafc.5b05623</t>
  </si>
  <si>
    <t>['Papa Gobbi R', 'De Francesco N', 'Bondar C', 'Muglia C', 'Chirdo F', 'Rumbo M', 'Rocca A', 'Toscano MA', 'Sambuelli A', 'Rabinovich GA', 'Docena GH']</t>
  </si>
  <si>
    <t>A galectin-specific signature in the gut delineates Crohn's disease and ulcerative colitis from other human inflammatory intestinal disorders</t>
  </si>
  <si>
    <t>1-Feb-2016</t>
  </si>
  <si>
    <t>BioFactors (Oxford, England)</t>
  </si>
  <si>
    <t>42(1):93-105</t>
  </si>
  <si>
    <t>https://pubmed.ncbi.nlm.nih.gov/26891020</t>
  </si>
  <si>
    <t>https://iubmb.onlinelibrary.wiley.com/doi/10.1002/biof.1252</t>
  </si>
  <si>
    <t>['Candreva AM', 'Smaldini PL', 'Curciarello R', 'Cauerhff A', 'Fossati CA', 'Docena GH', 'Petruccelli S']</t>
  </si>
  <si>
    <t>Cross-reactivity between the soybean protein p34 and bovine caseins</t>
  </si>
  <si>
    <t>11-Sep-2014</t>
  </si>
  <si>
    <t>Allergy, asthma &amp; immunology research</t>
  </si>
  <si>
    <t>7(1):60-8</t>
  </si>
  <si>
    <t>https://pubmed.ncbi.nlm.nih.gov/25553264</t>
  </si>
  <si>
    <t>https://europepmc.org/abstract/MED/25553264</t>
  </si>
  <si>
    <t>['Smaldini PL', 'Orsini Delgado ML', 'Fossati CA', 'Docena GH']</t>
  </si>
  <si>
    <t>30-Oct-2015</t>
  </si>
  <si>
    <t>10(10):e0141116</t>
  </si>
  <si>
    <t>https://pubmed.ncbi.nlm.nih.gov/26517875</t>
  </si>
  <si>
    <t>https://europepmc.org/abstract/MED/26517875</t>
  </si>
  <si>
    <t>['Meier D', 'Docena GH', 'Ramisch D', 'Toscanini U', 'Berardi G', 'Gondolesi GE', 'Rumbo M']</t>
  </si>
  <si>
    <t>Immunological status of isolated lymphoid follicles after intestinal transplantation</t>
  </si>
  <si>
    <t>American journal of transplantation : official journal of the American Society of Transplantation and the American Society of Transplant Surgeons</t>
  </si>
  <si>
    <t>14(9):2148-58</t>
  </si>
  <si>
    <t>https://pubmed.ncbi.nlm.nih.gov/25088845</t>
  </si>
  <si>
    <t>https://linkinghub.elsevier.com/retrieve/pii/S1600-6135(22)25603-2</t>
  </si>
  <si>
    <t>['Smaldini PL', 'Stanford J', 'Romanin DE', 'Fossati CA', 'Docena GH']</t>
  </si>
  <si>
    <t>Down-regulation of NF-κB signaling by Gordonia bronchialis prevents the activation of gut epithelial cells</t>
  </si>
  <si>
    <t>20-Sep-2013</t>
  </si>
  <si>
    <t>Innate immunity</t>
  </si>
  <si>
    <t>20(6):626-38</t>
  </si>
  <si>
    <t>https://pubmed.ncbi.nlm.nih.gov/24055879</t>
  </si>
  <si>
    <t>https://journals.sagepub.com/doi/10.1177/1753425913503577?url_ver=Z39.88-2003&amp;rfr_id=ori:rid:crossref.org&amp;rfr_dat=cr_pub 0pubmed</t>
  </si>
  <si>
    <t>['Biancheri P', 'Giuffrida P', 'Docena GH', 'MacDonald TT', 'Corazza GR', 'Di Sabatino A']</t>
  </si>
  <si>
    <t>The role of transforming growth factor (TGF)-β in modulating the immune response and fibrogenesis in the gut</t>
  </si>
  <si>
    <t>28-Nov-2013</t>
  </si>
  <si>
    <t>Cytokine &amp; growth factor reviews</t>
  </si>
  <si>
    <t>25(1):45-55</t>
  </si>
  <si>
    <t>https://pubmed.ncbi.nlm.nih.gov/24332927</t>
  </si>
  <si>
    <t>https://www.clinicalkey.com/content/playBy/pii?v=S1359-6101(13)00097-X</t>
  </si>
  <si>
    <t>['Curciarello R', 'Smaldini PL', 'Candreva AM', 'González V', 'Parisi G', 'Cauerhff A', 'Barrios I', 'Blanch LB', 'Fossati CA', 'Petruccelli S', 'Docena GH']</t>
  </si>
  <si>
    <t>Targeting a cross-reactive Gly m 5 soy peptide as responsible for hypersensitivity reactions in a milk allergy mouse model</t>
  </si>
  <si>
    <t>9(1):e82341</t>
  </si>
  <si>
    <t>https://pubmed.ncbi.nlm.nih.gov/24416141</t>
  </si>
  <si>
    <t>https://europepmc.org/abstract/MED/24416141</t>
  </si>
  <si>
    <t>['Smaldini PL', 'Ibañez AE', 'Fossati CA', 'Cassataro J', 'Docena GH']</t>
  </si>
  <si>
    <t>Oral delivery of Brucella spp. recombinant protein U-Omp16 abrogates the IgE-mediated milk allergy</t>
  </si>
  <si>
    <t>10(7):2015-23</t>
  </si>
  <si>
    <t>https://pubmed.ncbi.nlm.nih.gov/25424811</t>
  </si>
  <si>
    <t>https://www.tandfonline.com/doi/10.4161/hv.28845?url_ver=Z39.88-2003&amp;rfr_id=ori:rid:crossref.org&amp;rfr_dat=cr_pub 0pubmed</t>
  </si>
  <si>
    <t>['Parisi CA', 'Smaldini PL', 'Gervasoni ME', 'Maspero JF', 'Docena GH']</t>
  </si>
  <si>
    <t>Hypersensitivity reactions to the Sabin vaccine in children with cow's milk allergy</t>
  </si>
  <si>
    <t>43(2):249-54</t>
  </si>
  <si>
    <t>https://pubmed.ncbi.nlm.nih.gov/23331566</t>
  </si>
  <si>
    <t>https://onlinelibrary.wiley.com/doi/10.1111/cea.12059</t>
  </si>
  <si>
    <t>['Ibañez AE', 'Smaldini P', 'Coria LM', 'Delpino MV', 'Pacífico LG', 'Oliveira SC', 'Risso GS', 'Pasquevich KA', 'Fossati CA', 'Giambartolomei GH', 'Docena GH', 'Cassataro J']</t>
  </si>
  <si>
    <t>Unlipidated outer membrane protein Omp16 (U-Omp16) from Brucella spp. as nasal adjuvant induces a Th1 immune response and modulates the Th2 allergic response to cow's milk proteins</t>
  </si>
  <si>
    <t>5-Jul-2013</t>
  </si>
  <si>
    <t>8(7):e69438</t>
  </si>
  <si>
    <t>https://pubmed.ncbi.nlm.nih.gov/23861971</t>
  </si>
  <si>
    <t>https://europepmc.org/abstract/MED/23861971</t>
  </si>
  <si>
    <t>['Smaldini P', 'Curciarello R', 'Candreva A', 'Rey MA', 'Fossati CA', 'Petruccelli S', 'Docena GH']</t>
  </si>
  <si>
    <t>In vivo evidence of cross-reactivity between cow's milk and soybean proteins in a mouse model of food allergy</t>
  </si>
  <si>
    <t>3-Apr-2012</t>
  </si>
  <si>
    <t>158(4):335-46</t>
  </si>
  <si>
    <t>https://pubmed.ncbi.nlm.nih.gov/22472742</t>
  </si>
  <si>
    <t>https://karger.com/IAA/article/doi/10.1159/000333562</t>
  </si>
  <si>
    <t>['Muglia C', 'Mercer N', 'Toscano MA', 'Schattner M', 'Pozner R', 'Cerliani JP', 'Gobbi RP', 'Rabinovich GA', 'Docena GH']</t>
  </si>
  <si>
    <t>The glycan-binding protein galectin-1 controls survival of epithelial cells along the crypt-villus axis of small intestine</t>
  </si>
  <si>
    <t>Cell death &amp; disease</t>
  </si>
  <si>
    <t>2(5):e163</t>
  </si>
  <si>
    <t>https://pubmed.ncbi.nlm.nih.gov/21614093</t>
  </si>
  <si>
    <t>https://europepmc.org/abstract/MED/21614093</t>
  </si>
  <si>
    <t>['Meier D', 'Cagnola H', 'Ramisch D', 'Rumbo C', 'Chirdo F', 'Docena G', 'Gondolesi GE', 'Rumbo M']</t>
  </si>
  <si>
    <t>Analysis of immune cells draining from the abdominal cavity as a novel tool to study intestinal transplant immunobiology</t>
  </si>
  <si>
    <t>162(1):138-45</t>
  </si>
  <si>
    <t>https://pubmed.ncbi.nlm.nih.gov/20831713</t>
  </si>
  <si>
    <t>https://pmc.ncbi.nlm.nih.gov/articles/pmid/20831713/</t>
  </si>
  <si>
    <t>['Cagnola H', 'Scaravonati R', 'Cabanne A', 'Bianchi C', 'Gruz F', 'Errea A', 'Zambernardi A', 'Meier D', 'Chirdo F', 'Docena G', 'Gondolesi G', 'Rumbo M']</t>
  </si>
  <si>
    <t>Evaluation of calprotectin level in intestinal content as an early marker for graft rejection</t>
  </si>
  <si>
    <t>Transplantation proceedings</t>
  </si>
  <si>
    <t>42(1):57-61</t>
  </si>
  <si>
    <t>https://pubmed.ncbi.nlm.nih.gov/20172281</t>
  </si>
  <si>
    <t>https://www.clinicalkey.com/content/playBy/pii?v=S0041-1345(09)01769-2</t>
  </si>
  <si>
    <t>['Bottasso O', 'Docena G', 'Stanford JL', 'Grange JM']</t>
  </si>
  <si>
    <t>Chronic inflammation as a manifestation of defects in immunoregulatory networks: implications for novel therapies based on microbial products</t>
  </si>
  <si>
    <t>Aug-2009</t>
  </si>
  <si>
    <t>14-Jul-2009</t>
  </si>
  <si>
    <t>Inflammopharmacology</t>
  </si>
  <si>
    <t>17(4):193-203</t>
  </si>
  <si>
    <t>https://pubmed.ncbi.nlm.nih.gov/19597940</t>
  </si>
  <si>
    <t>https://link.springer.com/article/10.1007/s10787-009-0008-x</t>
  </si>
  <si>
    <t>['Mercer N', 'Guzman L', 'Cueto Rua E', 'Drut R', 'Ahmed H', 'Vasta GR', 'Toscano MA', 'Rabinovich GA', 'Docena GH']</t>
  </si>
  <si>
    <t>Duodenal intraepithelial lymphocytes of children with cow milk allergy preferentially bind the glycan-binding protein galectin-3</t>
  </si>
  <si>
    <t>22(1):207-17</t>
  </si>
  <si>
    <t>https://pubmed.ncbi.nlm.nih.gov/19309568</t>
  </si>
  <si>
    <t>https://journals.sagepub.com/doi/10.1177/039463200902200123?url_ver=Z39.88-2003&amp;rfr_id=ori:rid:crossref.org&amp;rfr_dat=cr_pub 0pubmed</t>
  </si>
  <si>
    <t>['Curciarello R', 'Lareu JF', 'Fossati CA', 'Docena GH', 'Petruccelli S']</t>
  </si>
  <si>
    <t>Immunochemical characterization of Glycine max L. Merr. var Raiden, as a possible hypoallergenic substitute for cow's milk-allergic patients</t>
  </si>
  <si>
    <t>9-Jul-2008</t>
  </si>
  <si>
    <t>38(9):1559-65</t>
  </si>
  <si>
    <t>https://pubmed.ncbi.nlm.nih.gov/18631353</t>
  </si>
  <si>
    <t>https://onlinelibrary.wiley.com/doi/10.1111/j.1365-2222.2008.03062.x</t>
  </si>
  <si>
    <t>['Docena GH', 'Fossati CA']</t>
  </si>
  <si>
    <t>Serological prevalence of anti-latex IgE antibodies in unselected blood donors in Argentina</t>
  </si>
  <si>
    <t>15(1):46-9</t>
  </si>
  <si>
    <t>https://pubmed.ncbi.nlm.nih.gov/15864882</t>
  </si>
  <si>
    <t>['Rozenfeld P', 'Docena GH', 'Añón MC', 'Fossati CA']</t>
  </si>
  <si>
    <t>Detection and identification of a soy protein component that cross-reacts with caseins from cow's milk</t>
  </si>
  <si>
    <t>130(1):49-58</t>
  </si>
  <si>
    <t>https://pubmed.ncbi.nlm.nih.gov/12296853</t>
  </si>
  <si>
    <t>https://pmc.ncbi.nlm.nih.gov/articles/pmid/12296853/</t>
  </si>
  <si>
    <t>['Docena G', 'Rozenfeld P', 'Fernández R', 'Fossati CA']</t>
  </si>
  <si>
    <t>Evaluation of the residual antigenicity and allergenicity of cow's milk substitutes by in vitro tests</t>
  </si>
  <si>
    <t>Feb-2002</t>
  </si>
  <si>
    <t>57(2):83-91</t>
  </si>
  <si>
    <t>Comparative Study | Evaluation Study | Journal Article | Research Support, Non-U.S. Gov't</t>
  </si>
  <si>
    <t>https://pubmed.ncbi.nlm.nih.gov/11929409</t>
  </si>
  <si>
    <t>https://onlinelibrary.wiley.com/resolve/openurl?genre=article&amp;sid=nlm:pubmed&amp;issn=0105-4538&amp;date=2002&amp;volume=57&amp;issue=2&amp;spage=83</t>
  </si>
  <si>
    <t>['Docena GH', 'Benítez P', 'Fernández R', 'Fossati CA']</t>
  </si>
  <si>
    <t>Identification of allergenic proteins in condoms by immunoenzymatic methods</t>
  </si>
  <si>
    <t>Jul-2000</t>
  </si>
  <si>
    <t>85(1):77-83</t>
  </si>
  <si>
    <t>https://pubmed.ncbi.nlm.nih.gov/10923610</t>
  </si>
  <si>
    <t>https://linkinghub.elsevier.com/retrieve/pii/S1081-1206(10)62439-8</t>
  </si>
  <si>
    <t>['Docena GH', 'Benítez P', 'Campos RE', 'Macia A', 'Fernández R', 'Fossati CA']</t>
  </si>
  <si>
    <t>Detection of allergens in Aedes albifasciatus mosquito (Diptera: Culicidae) extracts by immunological methods</t>
  </si>
  <si>
    <t>9(3):165-71</t>
  </si>
  <si>
    <t>https://pubmed.ncbi.nlm.nih.gov/10412678</t>
  </si>
  <si>
    <t>['Docena GH', 'Fernández R', 'Ocampo M', 'Fossati CA']</t>
  </si>
  <si>
    <t>Serological investigation of latex allergy in Argentina</t>
  </si>
  <si>
    <t>20(2):99-106</t>
  </si>
  <si>
    <t>https://pubmed.ncbi.nlm.nih.gov/10209686</t>
  </si>
  <si>
    <t>https://www.ingentaconnect.com/openurl?genre=article&amp;issn=1088-5412&amp;volume=20&amp;issue=2&amp;spage=99&amp;aulast=Docena</t>
  </si>
  <si>
    <t>['Docena GH', 'Fernandez R', 'Chirdo FG', 'Fossati CA']</t>
  </si>
  <si>
    <t>Identification of casein as the major allergenic and antigenic protein of cow's milk</t>
  </si>
  <si>
    <t>51(6):412-6</t>
  </si>
  <si>
    <t>https://pubmed.ncbi.nlm.nih.gov/8837665</t>
  </si>
  <si>
    <t>https://onlinelibrary.wiley.com/resolve/openurl?genre=article&amp;sid=nlm:pubmed&amp;issn=0105-4538&amp;date=1996&amp;volume=51&amp;issue=6&amp;spage=412</t>
  </si>
  <si>
    <t>Dutra WO</t>
  </si>
  <si>
    <t>['Radtke AJ', 'Anidi IU', 'Arakkal L', 'Arroyo-Mejias AJ', 'Beuschel RT', 'Börner K', 'Chu CJ', 'Clark B', 'Clatworthy MR', 'Colautti J', 'Coscia F', 'Croteau J', 'Denha S', 'Dever R', 'Dutra WO', 'Fritzsche S', 'Fullam S', 'Gerner MY', 'Gola A', 'Gollob KJ', 'Hernandez JM', 'Hor JL', 'Ichise H', 'Jing Z', 'Jonigk D', 'Kandov E', 'Kastenmüller W', 'Koenig JFE', 'Kortekaas RK', 'Kothurkar A', 'Kreins AY', 'Lamborn IT', 'Lin Y', 'Luciano Pereira Morais K', 'Lunich A', 'Luz JCS', 'MacDonald RB', 'Makranz C', 'Maltez VI', 'McDonough JE', 'Moriarty RV', 'Ocampo-Godinez JM', 'Olyntho VM', 'Oxenius A', 'Padhan K', 'Remmert K', 'Richoz N', 'Schrom EC', 'Shang W', 'Shi L', 'Shih RM', 'Speranza E', 'Stierli S', 'Teichmann SA', 'Veres TZ', 'Vierhout M', 'Wachter BT', 'Wade-Vallance AK', 'Williams M', 'Zangger N', 'Germain RN', 'Yaniv Z']</t>
  </si>
  <si>
    <t>The IBEX Knowledge-Base: A central resource for multiplexed imaging techniques</t>
  </si>
  <si>
    <t>PLoS biology</t>
  </si>
  <si>
    <t>23(3):e3003070</t>
  </si>
  <si>
    <t>https://pubmed.ncbi.nlm.nih.gov/40106489</t>
  </si>
  <si>
    <t>https://dx.plos.org/10.1371/journal.pbio.3003070</t>
  </si>
  <si>
    <t>['Figueiredo AB', 'Morais KLP', 'Silva IT', 'Maia LBL', 'Buttura JR', 'Barros BDF', 'Alves NS', 'Pignataro-Oshiro F', 'Shimon SMM', 'Teixeira-Carvalho A', 'Almeida L', 'Carvalho E', 'Machado P', 'Blackwell JM', 'Castellucci L', 'Dutra WO', 'Gollob KJ']</t>
  </si>
  <si>
    <t>Circulating Soluble Factors and T-Cell Subsets as Immunological Predictors of Therapy Response in Human Cutaneous Leishmaniasis</t>
  </si>
  <si>
    <t>4-Feb-2025</t>
  </si>
  <si>
    <t>https://pubmed.ncbi.nlm.nih.gov/39903507</t>
  </si>
  <si>
    <t>https://academic.oup.com/jid/article-lookup/doi/10.1093/infdis/jiaf042</t>
  </si>
  <si>
    <t>['Koh CC', 'Gollob KJ', 'Dutra WO']</t>
  </si>
  <si>
    <t>Cytokine Networks and the Clinical Outcome of American Teg-Umentary Leishmaniasis: Unveiling Targets for Alternative Therapeutic Interventions</t>
  </si>
  <si>
    <t>Pathogens (Basel, Switzerland)</t>
  </si>
  <si>
    <t>14(2):188</t>
  </si>
  <si>
    <t>https://pubmed.ncbi.nlm.nih.gov/40005563</t>
  </si>
  <si>
    <t>https://www.mdpi.com/resolver?pii=pathogens14020188</t>
  </si>
  <si>
    <t>['Yaniv Z', 'Anidi IU', 'Arakkal L', 'Arroyo-Mejías AJ', 'Beuschel RT', 'Börner K', 'Chu CJ', 'Clark B', 'Clatworthy MR', 'Colautti J', 'Coscia F', 'Croteau J', 'Denha S', 'Dever R', 'Dutra WO', 'Fritzsche S', 'Fullam S', 'Gerner MY', 'Gola A', 'Gollob KJ', 'Hernandez JM', 'Hor JL', 'Ichise H', 'Jing Z', 'Jonigk D', 'Kandov E', 'Kastenmüller W', 'Koenig JFE', 'Kothurkar A', 'Kortekaas RK', 'Kreins AY', 'Lamborn IT', 'Lin Y', 'Morais KLP', 'Lunich A', 'Luz JCS', 'MacDonald RB', 'Makranz C', 'Maltez VI', 'McDonough JE', 'Moriarty RV', 'Ocampo-Godinez JM', 'Olyntho VM', 'Oxenius A', 'Padhan K', 'Remmert K', 'Richoz N', 'Schrom EC', 'Shang W', 'Shi L', 'Shih RM', 'Speranza E', 'Stierli S', 'Teichmann SA', 'Veres TZ', 'Vierhout M', 'Wachter BT', 'Williams M', 'Zangger N', 'Germain RN', 'Radtke AJ']</t>
  </si>
  <si>
    <t>The IBEX Imaging Knowledge-Base: A Community Resource Enabling Adoption and Development of Immunofluoresence Imaging Methods</t>
  </si>
  <si>
    <t>17-Dec-2024</t>
  </si>
  <si>
    <t>ArXiv</t>
  </si>
  <si>
    <t>https://pubmed.ncbi.nlm.nih.gov/39764400</t>
  </si>
  <si>
    <t>https://pmc.ncbi.nlm.nih.gov/articles/pmid/39764400/</t>
  </si>
  <si>
    <t>['Lanna MF', 'Resende LA', 'De Luca PM', 'Goes WM', 'Zaldívar MF', 'Costa AT', 'Dutra WO', 'Reis AB', 'Martins-Filho OA', 'Gollob KJ', 'de Moura SAL', 'Dias ES', 'Monteiro ÉM', 'Silveira-Lemos D', 'Giunchetti RC']</t>
  </si>
  <si>
    <t>Application of the Sponge Model Implants in the Study of Vaccine Memory in Mice Previously Immunized with LBSap</t>
  </si>
  <si>
    <t>26-Nov-2024</t>
  </si>
  <si>
    <t>12(12):1322</t>
  </si>
  <si>
    <t>https://pubmed.ncbi.nlm.nih.gov/39771984</t>
  </si>
  <si>
    <t>https://www.mdpi.com/resolver?pii=vaccines12121322</t>
  </si>
  <si>
    <t>['Lima RS', 'Belchior-Bezerra M', 'Silva de Oliveira D', 'Rocha RDS', 'Medeiros NI', 'Mattos RT', 'Dos Reis IC', 'Marques AS', 'Rosário PW', 'Calsolari MR', 'Correa-Oliveira R', 'Dutra WO', 'Moreira PR', 'Gomes JA']</t>
  </si>
  <si>
    <t>Obesity Influences T CD4 Lymphocytes Subsets Profiles in Children and Adolescent's Immune Response</t>
  </si>
  <si>
    <t>15-Jul-2024</t>
  </si>
  <si>
    <t>The Journal of nutrition</t>
  </si>
  <si>
    <t>154(10):3133-3143</t>
  </si>
  <si>
    <t>https://pubmed.ncbi.nlm.nih.gov/39019165</t>
  </si>
  <si>
    <t>https://linkinghub.elsevier.com/retrieve/pii/S0022-3166(24)00386-9</t>
  </si>
  <si>
    <t>['Pinazo MJ', 'Malchiodi E', 'Ioset JR', 'Bivona A', 'Gollob KJ', 'Dutra WO']</t>
  </si>
  <si>
    <t>Challenges and advancements in the development of vaccines and therapies against Chagas disease</t>
  </si>
  <si>
    <t>18-Sep-2024</t>
  </si>
  <si>
    <t>The Lancet. Microbe</t>
  </si>
  <si>
    <t>5(10):100972</t>
  </si>
  <si>
    <t>https://pubmed.ncbi.nlm.nih.gov/39303738</t>
  </si>
  <si>
    <t>https://www.clinicalkey.com/content/playBy/pii?v=S2666-5247(24)00233-7</t>
  </si>
  <si>
    <t>['Radtke AJ', 'Anidi I', 'Arakkal L', 'Arroyo-Mejias A', 'Beuschel RT', 'Börner K', 'Chu CJ', 'Clark B', 'Clatworthy MR', 'Colautti J', 'Croteau J', 'Denha S', 'Dever R', 'Dutra WO', 'Fritzsche S', 'Fullam S', 'Gerner MY', 'Gola A', 'Gollob KJ', 'Hernandez JM', 'Hor JL', 'Ichise H', 'Jing Z', 'Jonigk D', 'Kandov E', 'Kastenmüller W', 'Koenig JFE', 'Kothurkar A', 'Kreins AY', 'Lamborn I', 'Lin Y', 'Luciano Pereira Morais K', 'Lunich A', 'Luz JCS', 'MacDonald RB', 'Makranz C', 'Maltez VI', 'Moriaty RV', 'Ocampo-Godinez JM', 'Olyntho VM', 'Padhan K', 'Remmert K', 'Richoz N', 'Schrom EC', 'Shang W', 'Shi L', 'Shih RM', 'Speranza E', 'Stierli S', 'Teichmann SA', 'Veres TZ', 'Vierhout M', 'Wachter BT', 'Wade-Vallance AK', 'Williams M', 'Zangger N', 'Germain RN', 'Yaniv Z']</t>
  </si>
  <si>
    <t>The IBEX Knowledge-Base: Achieving more together with open science</t>
  </si>
  <si>
    <t>26-Jul-2024</t>
  </si>
  <si>
    <t>https://pubmed.ncbi.nlm.nih.gov/39398203</t>
  </si>
  <si>
    <t>https://pmc.ncbi.nlm.nih.gov/articles/pmid/39398203/</t>
  </si>
  <si>
    <t>['Vilas-Boas DF', 'Nakasone EKN', 'Gonçalves AAM', 'Lair DF', 'Oliveira DS', 'Pereira DFS', 'Silva GG', 'Conrado IDSS', 'Resende LA', 'Zaldívar MF', 'Mariano RMDS', 'Dutra WO', 'Chávez-Fumagalli MA', 'Galdino AS', 'Silveira-Lemos D', 'Giunchetti RC']</t>
  </si>
  <si>
    <t>Global Distribution of Canine Visceral Leishmaniasis and the Role of the Dog in the Epidemiology of the Disease</t>
  </si>
  <si>
    <t>27-May-2024</t>
  </si>
  <si>
    <t>13(6):455</t>
  </si>
  <si>
    <t>https://pubmed.ncbi.nlm.nih.gov/38921753</t>
  </si>
  <si>
    <t>https://europepmc.org/abstract/MED/38921753</t>
  </si>
  <si>
    <t>['Ribeiro AJ', 'Silva KA', 'Lopes LDS', 'Resende CAA', 'Couto CAP', 'Gandra IB', 'Pereira IAG', 'Barcelos ICDS', 'Pereira SP', 'Xavier SR', 'Tavares GSV', 'Machado JM', 'Da Paz MC', 'Chávez-Fumagalli MA', 'Coelho EAF', 'Giunchetti RC', 'Chaves AT', 'Dutra WO', 'Gonçalves AAM', 'Galdino AS']</t>
  </si>
  <si>
    <t>The use of peptides for immunodiagnosis of human Chagas disease</t>
  </si>
  <si>
    <t>2-May-2024</t>
  </si>
  <si>
    <t>Amino acids</t>
  </si>
  <si>
    <t>56(1):35</t>
  </si>
  <si>
    <t>https://pubmed.ncbi.nlm.nih.gov/38698213</t>
  </si>
  <si>
    <t>https://europepmc.org/abstract/MED/38698213</t>
  </si>
  <si>
    <t>['Oliveira DS', 'Zaldívar MF', 'Gonçalves AAM', 'Resende LA', 'Mariano RMDS', 'Pereira DFS', 'Conrado IDSS', 'Costa MAF', 'Lair DF', 'Vilas-Boas DF', 'Nakasone EN', 'Ameno IS', 'Goes WM', 'Silveira-Lemos D', 'Galdino AS', 'Nagem RAP', 'Dutra WO', 'Giunchetti RC']</t>
  </si>
  <si>
    <t>New Approaches to the Prevention of Visceral Leishmaniasis: A Review of Recent Patents of Potential Candidates for a Chimeric Protein Vaccine</t>
  </si>
  <si>
    <t>5-Mar-2024</t>
  </si>
  <si>
    <t>12(3):271</t>
  </si>
  <si>
    <t>https://pubmed.ncbi.nlm.nih.gov/38543905</t>
  </si>
  <si>
    <t>https://europepmc.org/abstract/MED/38543905</t>
  </si>
  <si>
    <t>['Souza-Silva TG', 'Neves EGA', 'Koh C', 'Teixeira-Carvalho A', 'Araújo SS', 'Nunes MDCP', 'Gomes JAS', 'Gollob KJ', 'Dutra WO']</t>
  </si>
  <si>
    <t>Correlation of blood-based immune molecules with cardiac gene expression profiles reveals insights into Chagas cardiomyopathy pathogenesis</t>
  </si>
  <si>
    <t>8-Feb-2024</t>
  </si>
  <si>
    <t>15:1338582</t>
  </si>
  <si>
    <t>https://pubmed.ncbi.nlm.nih.gov/38390336</t>
  </si>
  <si>
    <t>https://europepmc.org/abstract/MED/38390336</t>
  </si>
  <si>
    <t>['Resende CAA', 'Ribeiro AJ', 'Gandra IB', 'Silva KA', 'Lopes LDS', 'Barcelos ICDS', 'Couto CAP', 'de Faria MT', 'Pereira SP', 'Xavier SR', 'Machado JM', 'da Paz MC', 'Chaves AT', 'Coelho EAF', 'Giunchetti RC', 'Chávez-Fumagalli MA', 'Dutra WO', 'Gonçalves AAM', 'Galdino AS']</t>
  </si>
  <si>
    <t>Recombinant proteins as promising antigens applied to the immunodiagnosis of Chagas disease: a scoping review</t>
  </si>
  <si>
    <t>15:1420226</t>
  </si>
  <si>
    <t>Journal Article | Scoping Review</t>
  </si>
  <si>
    <t>https://pubmed.ncbi.nlm.nih.gov/39139374</t>
  </si>
  <si>
    <t>https://pmc.ncbi.nlm.nih.gov/articles/pmid/39139374/</t>
  </si>
  <si>
    <t>['Koh CC', 'Velikkakam T', 'Neves EGA', 'Medeiros NI', 'Gomes JA', 'Silva SA', 'Gollob KJ', 'Nunes MDCP', 'Dutra WO']</t>
  </si>
  <si>
    <t>TNF-expressing CD1d+ monocytes are associated with the activation of CD4- CD8- T cells in patients with Chagas cardiomyopathy</t>
  </si>
  <si>
    <t>15-Nov-2024</t>
  </si>
  <si>
    <t>Revista da Sociedade Brasileira de Medicina Tropical</t>
  </si>
  <si>
    <t>57:e00713-2024</t>
  </si>
  <si>
    <t>https://pubmed.ncbi.nlm.nih.gov/39570155</t>
  </si>
  <si>
    <t>https://pmc.ncbi.nlm.nih.gov/articles/pmid/39570155/</t>
  </si>
  <si>
    <t>['Leite JC', 'Gonçalves AAM', 'de Oliveira DS', 'Resende LA', 'Boas DFV', 'Ribeiro HS', 'Pereira DFS', 'da Silva AV', 'Mariano RMDS', 'Reis PCC', 'Nakasone EN', 'França-Silva JC', 'Galdino AS', 'Paes PRO', 'Melo MM', 'Dias ES', 'Chávez-Fumagalli MA', 'da Silveira-Lemos D', 'Dutra WO', 'Giunchetti RC']</t>
  </si>
  <si>
    <t>Transmission-Blocking Vaccines for Canine Visceral Leishmaniasis: New Progress and Yet New Challenges</t>
  </si>
  <si>
    <t>11(10):1565</t>
  </si>
  <si>
    <t>https://pubmed.ncbi.nlm.nih.gov/37896969</t>
  </si>
  <si>
    <t>https://europepmc.org/abstract/MED/37896969</t>
  </si>
  <si>
    <t>['Silva GGD', 'Zaldívar MF', 'Oliveira LAR', 'Mariano RMDS', 'Lair DF', 'Souza RA', 'Galdino AS', 'Chávez-Fumagalli MA', 'Silveira-Lemos DD', 'Dutra WO', 'Nascimento Araújo R', 'Ferreira LL', 'Giunchetti RC']</t>
  </si>
  <si>
    <t>Advances in Non-Chemical Tools to Control Poultry Hematophagous Mites</t>
  </si>
  <si>
    <t>Veterinary sciences</t>
  </si>
  <si>
    <t>10(10):589</t>
  </si>
  <si>
    <t>https://pubmed.ncbi.nlm.nih.gov/37888541</t>
  </si>
  <si>
    <t>https://europepmc.org/abstract/MED/37888541</t>
  </si>
  <si>
    <t>['Silva JGLD', 'Gonçalves AAM', 'Oliveira LT', 'Garcia GM', 'Batista MA', 'Mendonça LZ', 'Viana KF', "Sant'Ana RCO", 'Melo Júnior OAO', 'Silveira-Lemos D', 'Dutra WO', 'Martins-Filho OA', 'Galdino AS', 'de Moura SAL', 'Mosqueira VCF', 'Giunchetti RC']</t>
  </si>
  <si>
    <t>Polymeric Delivery Systems as a Potential Vaccine against Visceral Leishmaniasis: Formulation Development and Immunogenicity</t>
  </si>
  <si>
    <t>11(8):1309</t>
  </si>
  <si>
    <t>https://pubmed.ncbi.nlm.nih.gov/37631877</t>
  </si>
  <si>
    <t>https://europepmc.org/abstract/MED/37631877</t>
  </si>
  <si>
    <t>Balancing the functions of DNA extracellular traps in intracellular parasite infections: implications for host defense, disease pathology and therapy</t>
  </si>
  <si>
    <t>20-Jul-2023</t>
  </si>
  <si>
    <t>14(7):450</t>
  </si>
  <si>
    <t>https://pubmed.ncbi.nlm.nih.gov/37474501</t>
  </si>
  <si>
    <t>https://europepmc.org/abstract/MED/37474501</t>
  </si>
  <si>
    <t>['Neves EGA', 'Koh CC', 'Lucinda PPD', 'Souza-Silva TG', 'Medeiros NI', 'Pantaleão A', 'Mutarelli A', 'Gomes JAS', 'Silva SA', 'Gollob KJ', 'Nunes MDCP', 'Dutra WO']</t>
  </si>
  <si>
    <t>Blocking activation of CD4(-)CD8(-) T cells modulates their cytotoxic potential and decreases the expression of inflammatory and chemotactic receptors</t>
  </si>
  <si>
    <t>251:109331</t>
  </si>
  <si>
    <t>https://pubmed.ncbi.nlm.nih.gov/37088297</t>
  </si>
  <si>
    <t>https://www.clinicalkey.com/content/playBy/pii?v=S1521-6616(23)00110-9</t>
  </si>
  <si>
    <t>['Mariano RMDS', 'Gonçalves AAM', 'Oliveira DS', 'Ribeiro HS', 'Pereira DFS', 'Santos IS', 'Lair DF', 'Silva AVD', 'Galdino AS', 'Chávez-Fumagalli MA', 'Silveira-Lemos DD', 'Dutra WO', 'Giunchetti RC']</t>
  </si>
  <si>
    <t>A Review of Major Patents on Potential Malaria Vaccine Targets</t>
  </si>
  <si>
    <t>3-Feb-2023</t>
  </si>
  <si>
    <t>12(2):247</t>
  </si>
  <si>
    <t>https://pubmed.ncbi.nlm.nih.gov/36839519</t>
  </si>
  <si>
    <t>https://europepmc.org/abstract/MED/36839519</t>
  </si>
  <si>
    <t>['Koh CC', 'Neves EGA', 'de Souza-Silva TG', 'Carvalho AC', 'Pinto CHR', 'Galdino AS', 'Gollob KJ', 'Dutra WO']</t>
  </si>
  <si>
    <t>Cytokine Networks as Targets for Preventing and Controlling Chagas Heart Disease</t>
  </si>
  <si>
    <t>12(2):171</t>
  </si>
  <si>
    <t>https://pubmed.ncbi.nlm.nih.gov/36839443</t>
  </si>
  <si>
    <t>https://europepmc.org/abstract/MED/36839443</t>
  </si>
  <si>
    <t>['González MAC', 'Gonçalves AAM', 'Ottino J', 'Leite JC', 'Resende LA', 'Melo-Júnior OA', 'Silveira P', 'Cardoso MS', 'Fujiwara RT', 'Bueno LL', 'Santos RL', 'Carvalho TF', 'Garcia GM', 'Paes PRO', 'Galdino AS', 'Chávez-Fumagalli MA', 'Melo MM', 'Silveira-Lemos D', 'Martins-Filho OA', 'Dutra WO', 'Mosqueira VCF', 'Giunchetti RC']</t>
  </si>
  <si>
    <t>Vaccination with Formulation of Nanoparticles Loaded with Leishmania amazonensis Antigens Confers Protection against Experimental Visceral Leishmaniasis in Hamster</t>
  </si>
  <si>
    <t>2-Jan-2023</t>
  </si>
  <si>
    <t>11(1):111</t>
  </si>
  <si>
    <t>https://pubmed.ncbi.nlm.nih.gov/36679956</t>
  </si>
  <si>
    <t>https://europepmc.org/abstract/MED/36679956</t>
  </si>
  <si>
    <t>['Viana SM', 'Montoya AL', 'Carvalho AM', 'de Mendonça BS', 'Portillo S', 'Olivas JJ', 'Karimi NH', 'Estevao IL', 'Ortega-Rodriguez U', 'Carvalho EM', 'Dutra WO', 'Maldonaldo RA', 'Michael K', 'de Oliveira CI', 'Almeida IC']</t>
  </si>
  <si>
    <t>Serodiagnosis and therapeutic monitoring of New-World tegumentary leishmaniasis using synthetic type-2 glycoinositolphospholipid-based neoglycoproteins</t>
  </si>
  <si>
    <t>Emerging microbes &amp; infections</t>
  </si>
  <si>
    <t>11(1):2147-2159</t>
  </si>
  <si>
    <t>https://pubmed.ncbi.nlm.nih.gov/36039908</t>
  </si>
  <si>
    <t>https://www.tandfonline.com/doi/10.1080/22221751.2022.2114852?url_ver=Z39.88-2003&amp;rfr_id=ori:rid:crossref.org&amp;rfr_dat=cr_pub 0pubmed</t>
  </si>
  <si>
    <t>['Ottino J', 'Leite JC', 'Melo-Júnior OA', 'González MAC', 'Carvalho TF', 'Garcia GM', 'Batista MA', 'Silveira P', 'Cardoso MS', 'Bueno LL', 'Fujiwara RT', 'Santos RL', 'Paes PRO', 'Silveira-Lemos D', 'Martins-Filho OA', 'Galdino AS', 'Chávez-Fumagalli MA', 'Dutra WO', 'Mosqueira VCF', 'Giunchetti RC']</t>
  </si>
  <si>
    <t>Nanoformulations with Leishmania braziliensis Antigens Triggered Controlled Parasite Burden in Vaccinated Golden Hamster (Mesocricetus auratus) against Visceral Leishmaniasis</t>
  </si>
  <si>
    <t>10(11):1848</t>
  </si>
  <si>
    <t>https://pubmed.ncbi.nlm.nih.gov/36366357</t>
  </si>
  <si>
    <t>https://europepmc.org/abstract/MED/36366357</t>
  </si>
  <si>
    <t>['Magalhães LMD', 'Gollob KJ', 'Zingales B', 'Dutra WO']</t>
  </si>
  <si>
    <t>Pathogen diversity, immunity, and the fate of infections: lessons learned from Trypanosoma cruzi human-host interactions</t>
  </si>
  <si>
    <t>3(9):e711-e722</t>
  </si>
  <si>
    <t>https://pubmed.ncbi.nlm.nih.gov/36058233</t>
  </si>
  <si>
    <t>https://www.clinicalkey.com/content/playBy/pii?v=S2666-5247(21)00265-2</t>
  </si>
  <si>
    <t>['de Souza-Silva TG', 'Gollob KJ', 'Dutra WO']</t>
  </si>
  <si>
    <t>T-cell receptor variable region usage in Chagas disease: A systematic review of experimental and human studies</t>
  </si>
  <si>
    <t>PLoS neglected tropical diseases</t>
  </si>
  <si>
    <t>16(9):e0010546</t>
  </si>
  <si>
    <t>Journal Article | Research Support, N.I.H., Extramural | Research Support, Non-U.S. Gov't | Review | Systematic Review</t>
  </si>
  <si>
    <t>https://pubmed.ncbi.nlm.nih.gov/36107855</t>
  </si>
  <si>
    <t>https://europepmc.org/abstract/MED/36107855</t>
  </si>
  <si>
    <t>['Barbosa CD', 'Canto FB', 'Gomes A', 'Brandao LM', 'Lima JR', 'Melo GA', 'Granato A', 'Neves EGA', 'Dutra WO', 'Oliveira AC', 'Nóbrega A', 'Bellio M']</t>
  </si>
  <si>
    <t>Cytotoxic CD4(+) T cells driven by T-cell intrinsic IL-18R/MyD88 signaling predominantly infiltrate Trypanosoma cruzi-infected hearts</t>
  </si>
  <si>
    <t>eLife</t>
  </si>
  <si>
    <t>11:e74636</t>
  </si>
  <si>
    <t>https://pubmed.ncbi.nlm.nih.gov/35670567</t>
  </si>
  <si>
    <t>https://europepmc.org/abstract/MED/35670567</t>
  </si>
  <si>
    <t>['Velikkakam T', 'Gollob KJ', 'Dutra WO']</t>
  </si>
  <si>
    <t>Double-negative T cells: Setting the stage for disease control or progression</t>
  </si>
  <si>
    <t>5-Jan-2022</t>
  </si>
  <si>
    <t>165(4):371-385</t>
  </si>
  <si>
    <t>https://pubmed.ncbi.nlm.nih.gov/34939192</t>
  </si>
  <si>
    <t>https://europepmc.org/abstract/MED/34939192</t>
  </si>
  <si>
    <t>['Passos LSA', 'Jha PK', 'Becker-Greene D', 'Blaser MC', 'Romero D', 'Lupieri A', 'Sukhova GK', 'Libby P', 'Singh SA', 'Dutra WO', 'Aikawa M', 'Levine RA', 'Nunes MCP', 'Aikawa E']</t>
  </si>
  <si>
    <t>Prothymosin Alpha: A Novel Contributor to Estradiol Receptor Alpha-Mediated CD8(+) T-Cell Pathogenic Responses and Recognition of Type 1 Collagen in Rheumatic Heart Valve Disease</t>
  </si>
  <si>
    <t>15-Feb-2022</t>
  </si>
  <si>
    <t>14-Feb-2022</t>
  </si>
  <si>
    <t>Circulation</t>
  </si>
  <si>
    <t>145(7):531-548</t>
  </si>
  <si>
    <t>https://pubmed.ncbi.nlm.nih.gov/35157519</t>
  </si>
  <si>
    <t>https://www.ahajournals.org/doi/10.1161/CIRCULATIONAHA.121.057301?url_ver=Z39.88-2003&amp;rfr_id=ori:rid:crossref.org&amp;rfr_dat=cr_pub 0pubmed</t>
  </si>
  <si>
    <t>['Miguita L', 'de Souza JC', 'Bastos VC', 'Pereira NB', 'de Freitas RAB', 'Guimarães LM', 'de Avelar GF', 'Andrade LO', 'Dutra WO', 'Nunes FD', 'Castro WH', 'de Lacerda JCT', 'Reis AMS', 'Bernardes VF', 'Diniz MG', 'Gomez RS', 'Gomes CC']</t>
  </si>
  <si>
    <t>Central giant cell granulomas of the jaws stromal cells harbour mutations and have osteogenic differentiation capacity, in vivo and in vitro</t>
  </si>
  <si>
    <t>6-Feb-2022</t>
  </si>
  <si>
    <t>Journal of oral pathology &amp; medicine : official publication of the International Association of Oral Pathologists and the American Academy of Oral Pathology</t>
  </si>
  <si>
    <t>51(2):206-216</t>
  </si>
  <si>
    <t>https://pubmed.ncbi.nlm.nih.gov/35048460</t>
  </si>
  <si>
    <t>https://onlinelibrary.wiley.com/doi/10.1111/jop.13274</t>
  </si>
  <si>
    <t>['Rwebembera J', 'Nascimento BR', 'Minja NW', 'de Loizaga S', 'Aliku T', 'Dos Santos LPA', 'Galdino BF', 'Corte LS', 'Silva VR', 'Chang AY', 'Dutra WO', 'Nunes MCP', 'Beaton AZ']</t>
  </si>
  <si>
    <t>Recent Advances in the Rheumatic Fever and Rheumatic Heart Disease Continuum</t>
  </si>
  <si>
    <t>11(2):179</t>
  </si>
  <si>
    <t>https://pubmed.ncbi.nlm.nih.gov/35215123</t>
  </si>
  <si>
    <t>https://europepmc.org/abstract/MED/35215123</t>
  </si>
  <si>
    <t>['Pereira DFS', 'Ribeiro HS', 'Gonçalves AAM', 'da Silva AV', 'Lair DF', 'de Oliveira DS', 'Boas DFV', 'Conrado IDSS', 'Leite JC', 'Barata LM', 'Reis PCC', 'Mariano RMDS', 'Santos TAP', 'Coutinho DCO', 'Gontijo NF', 'Araujo RN', 'Galdino AS', 'Paes PRO', 'Melo MM', 'Nagem RAP', 'Dutra WO', 'Silveira-Lemos DD', 'Rodrigues DS', 'Giunchetti RC']</t>
  </si>
  <si>
    <t>Rhipicephalus microplus: An overview of vaccine antigens against the cattle tick</t>
  </si>
  <si>
    <t>Ticks and tickborne diseases</t>
  </si>
  <si>
    <t>13(1):101828</t>
  </si>
  <si>
    <t>https://pubmed.ncbi.nlm.nih.gov/34628330</t>
  </si>
  <si>
    <t>https://linkinghub.elsevier.com/retrieve/pii/S1877-959X(21)00181-3</t>
  </si>
  <si>
    <t>['Neves EGA', 'Koh CC', 'Souza-Silva TG', 'Passos LSA', 'Silva ACC', 'Velikkakam T', 'Villani F', 'Coelho JS', 'Brodskyn CI', 'Teixeira A', 'Gollob KJ', 'Nunes MDCP', 'Dutra WO']</t>
  </si>
  <si>
    <t>T-Cell Subpopulations Exhibit Distinct Recruitment Potential, Immunoregulatory Profile and Functional Characteristics in Chagas versus Idiopathic Dilated Cardiomyopathies</t>
  </si>
  <si>
    <t>2-Feb-2022</t>
  </si>
  <si>
    <t>Frontiers in cardiovascular medicine</t>
  </si>
  <si>
    <t>9:787423</t>
  </si>
  <si>
    <t>https://pubmed.ncbi.nlm.nih.gov/35187122</t>
  </si>
  <si>
    <t>https://europepmc.org/abstract/MED/35187122</t>
  </si>
  <si>
    <t>['Gomes NFA', 'Silva VR', 'Levine RA', 'Esteves WAM', 'de Castro ML', 'Passos LSA', 'Dal-Bianco JP', 'Pantaleão AN', 'da Silva JLP', 'Tan TC', 'Dutra WO', 'Aikawa E', 'Hung J', 'Nunes MCP']</t>
  </si>
  <si>
    <t>Progression of Mitral Regurgitation in Rheumatic Valve Disease: Role of Left Atrial Remodeling</t>
  </si>
  <si>
    <t>11-Mar-2022</t>
  </si>
  <si>
    <t>9:862382</t>
  </si>
  <si>
    <t>https://pubmed.ncbi.nlm.nih.gov/35360029</t>
  </si>
  <si>
    <t>https://europepmc.org/abstract/MED/35360029</t>
  </si>
  <si>
    <t>['Pinto BF', 'Medeiros NI', 'Teixeira-Carvalho A', 'Fiuza JA', 'Eloi-Santos SM', 'Nunes MCP', 'Silva SA', 'Fontes-Cal TCM', 'Belchior-Bezerra M', 'Dutra WO', 'Correa-Oliveira R', 'Gomes JAS']</t>
  </si>
  <si>
    <t>Modulation of Regulatory T Cells Activity by Distinct CD80 and CD86 Interactions With CD28/CTLA-4 in Chagas Cardiomyopathy</t>
  </si>
  <si>
    <t>19-May-2022</t>
  </si>
  <si>
    <t>9:750876</t>
  </si>
  <si>
    <t>https://pubmed.ncbi.nlm.nih.gov/35665256</t>
  </si>
  <si>
    <t>https://europepmc.org/abstract/MED/35665256</t>
  </si>
  <si>
    <t>['Torres RM', 'Correia D', 'Nunes MDCP', 'Dutra WO', 'Talvani A', 'Sousa AS', 'Mendes FSNS', 'Scanavacca MI', 'Pisani C', 'Moreira MDCV', 'de Souza DDSM', 'de Oliveira Junior W', 'Martins SM', 'Dias JCP']</t>
  </si>
  <si>
    <t>Prognosis of chronic Chagas heart disease and other pending clinical challenges</t>
  </si>
  <si>
    <t>117:e210172</t>
  </si>
  <si>
    <t>https://pubmed.ncbi.nlm.nih.gov/35674528</t>
  </si>
  <si>
    <t>https://europepmc.org/abstract/MED/35674528</t>
  </si>
  <si>
    <t>['Nunes MDCP', 'Passos LSA', 'Dutra WO']</t>
  </si>
  <si>
    <t>Editorial: Clinical and Molecular Features of Infectious Cardiomyopathies: Implications for Prevention, Treatment and Management</t>
  </si>
  <si>
    <t>9:952189</t>
  </si>
  <si>
    <t>https://pubmed.ncbi.nlm.nih.gov/35774374</t>
  </si>
  <si>
    <t>https://europepmc.org/abstract/MED/35774374</t>
  </si>
  <si>
    <t>['Pignataro-Oshiro F', 'Figueiredo AB', 'Galdino NAL', 'Morais KLP', 'Dutra WO', 'Silva BGM', 'Feriani D', 'Abrantes FA', 'Silva ILAFE', 'Filho JS', 'Framil JVS', 'Cesca MG', 'Riechelmann RSP', 'Batista MV', 'Gollob KJ']</t>
  </si>
  <si>
    <t>Distinct systemic immune networks define severe vs. mild COVID-19 in hematologic and solid cancer patients</t>
  </si>
  <si>
    <t>13:1052104</t>
  </si>
  <si>
    <t>https://pubmed.ncbi.nlm.nih.gov/36700209</t>
  </si>
  <si>
    <t>https://europepmc.org/abstract/MED/36700209</t>
  </si>
  <si>
    <t>['Neves EGA', 'Koh CC', 'Padilha da Silva JL', 'Passos LSA', 'Villani FNA', 'Dos Santos JSC', 'Menezes CAS', 'Silva VR', 'Tormin JPAS', 'Evangelista GFB', 'Carvalho AT', 'Rocha MODC', 'Nascimento B', 'Gollob KJ', 'Nunes MDCP', 'Dutra WO']</t>
  </si>
  <si>
    <t>Systemic cytokines, chemokines and growth factors reveal specific and shared immunological characteristics in infectious cardiomyopathies</t>
  </si>
  <si>
    <t>148:155711</t>
  </si>
  <si>
    <t>Journal Article | Observational Study | Research Support, N.I.H., Extramural | Research Support, Non-U.S. Gov't</t>
  </si>
  <si>
    <t>https://pubmed.ncbi.nlm.nih.gov/34592495</t>
  </si>
  <si>
    <t>https://linkinghub.elsevier.com/retrieve/pii/S1043-4666(21)00300-8</t>
  </si>
  <si>
    <t>['Lima RS', 'Mattos RT', 'Medeiros NI', 'Kattah FM', 'Nascimento JRS', 'Menezes CA', 'Rios-Santos F', 'Dutra WO', 'Gomes JAS', 'Moreira PR']</t>
  </si>
  <si>
    <t>CXCL8 expression and methylation are correlated with anthropometric and metabolic parameters in childhood obesity</t>
  </si>
  <si>
    <t>27-Apr-2021</t>
  </si>
  <si>
    <t>143:155538</t>
  </si>
  <si>
    <t>https://pubmed.ncbi.nlm.nih.gov/33926776</t>
  </si>
  <si>
    <t>https://linkinghub.elsevier.com/retrieve/pii/S1043-4666(21)00118-6</t>
  </si>
  <si>
    <t>['Castellucci LC', 'Almeida L', 'Cherlin S', 'Fakiola M', 'Francis RW', 'Carvalho EM', 'Santos da Hora A', 'do Lago TS', 'Figueiredo AB', 'Cavalcanti CM', 'Alves NS', 'Morais KLP', 'Teixeira-Carvalho A', 'Dutra WO', 'Gollob KJ', 'Cordell HJ', 'Blackwell JM']</t>
  </si>
  <si>
    <t>A Genome-wide Association Study Identifies SERPINB10, CRLF3, STX7, LAMP3, IFNG-AS1, and KRT80 As Risk Loci Contributing to Cutaneous Leishmaniasis in Brazil</t>
  </si>
  <si>
    <t>18-May-2021</t>
  </si>
  <si>
    <t>72(10):e515-e525</t>
  </si>
  <si>
    <t>https://pubmed.ncbi.nlm.nih.gov/32830257</t>
  </si>
  <si>
    <t>https://air.unimi.it/handle/2434/1115548</t>
  </si>
  <si>
    <t>['Ribeiro HS', 'Pereira DFS', 'Melo-Junior O', 'Mariano RMDS', 'Leite JC', 'Silva AVD', 'Oliveira DS', 'Gonçalves AAM', 'Lair DF', 'Soares IDS', 'Santos TAP', 'Galdino AS', 'Silveira-Lemos DD', 'Paes PRO', 'Melo MM', 'Dutra WO', 'Araujo RN', 'Giunchetti RC']</t>
  </si>
  <si>
    <t>Vaccine approaches applied to controlling dog ticks</t>
  </si>
  <si>
    <t>12(3):101631</t>
  </si>
  <si>
    <t>https://pubmed.ncbi.nlm.nih.gov/33494026</t>
  </si>
  <si>
    <t>https://linkinghub.elsevier.com/retrieve/pii/S1877-959X(20)30501-X</t>
  </si>
  <si>
    <t>['Gomes NFA', 'Pascoal-Xavier MA', 'Passos LSA', 'Paula TMN', 'Aguiar JMS', 'Guarçoni FV', 'Nassif MCL', 'Gelape CL', 'Braulio R', 'Costa PHN', 'Passaglia LG', 'Martins RB', 'Dutra WO', 'Nunes MCP']</t>
  </si>
  <si>
    <t>Histopathological Characterization of Mitral Valvular Lesions from Patients with Rheumatic Heart Disease</t>
  </si>
  <si>
    <t>Arquivos brasileiros de cardiologia</t>
  </si>
  <si>
    <t>116(3):404-412</t>
  </si>
  <si>
    <t>https://pubmed.ncbi.nlm.nih.gov/33909767</t>
  </si>
  <si>
    <t>https://europepmc.org/abstract/MED/33909767</t>
  </si>
  <si>
    <t>['Tormin JPAS', 'Nascimento BR', 'Sable CA', 'da Silva JLP', 'Brandao-de-Resende C', 'Rocha LPC', 'Pinto CHR', 'Neves EGA', 'Macedo FVB', 'Fraga CL', 'Oliveira KKB', 'Diamantino AC', 'Ribeiro ALP', 'Beaton AZ', 'Nunes MCP', 'Dutra WO']</t>
  </si>
  <si>
    <t>Cytokine gene functional polymorphisms and phenotypic expression as predictors of evolution from latent to clinical rheumatic heart disease</t>
  </si>
  <si>
    <t>138:155370</t>
  </si>
  <si>
    <t>https://linkinghub.elsevier.com/retrieve/pii/S1043-4666(20)30386-0</t>
  </si>
  <si>
    <t>['Queiroz EA', 'Medeiros NI', 'Mattos RT', 'Pinto BF', 'Carvalho APM', 'Dutra WO', 'Félix-Lana FC', 'Correa-Oliveira R', 'Gomes JAS']</t>
  </si>
  <si>
    <t>CCL2 and IFN-γ serum levels as biomarkers for subclinical infection in household contacts of leprosy patients</t>
  </si>
  <si>
    <t>Microbial pathogenesis</t>
  </si>
  <si>
    <t>150:104725</t>
  </si>
  <si>
    <t>https://pubmed.ncbi.nlm.nih.gov/33400985</t>
  </si>
  <si>
    <t>https://linkinghub.elsevier.com/retrieve/pii/S0882-4010(20)31091-3</t>
  </si>
  <si>
    <t>['Lanna MF', 'Resende LA', 'Aguiar-Soares RDO', 'de Miranda MB', 'de Mendonça LZ', 'Melo Júnior OAO', 'Mariano RMDS', 'Leite JC', 'Silveira P', 'Corrêa-Oliveira R', 'Dutra WO', 'Reis AB', 'Martins-Filho OA', 'de Moura SAL', 'Silveira-Lemos D', 'Giunchetti RC']</t>
  </si>
  <si>
    <t>Corrigendum: Kinetics of Phenotypic and Functional Changes in Mouse Models of Sponge Implants: Rational Selection to Optimize Protocols for Specific Biomolecules Screening Purposes</t>
  </si>
  <si>
    <t>3-Mar-2021</t>
  </si>
  <si>
    <t>Frontiers in bioengineering and biotechnology</t>
  </si>
  <si>
    <t>9:660117</t>
  </si>
  <si>
    <t>https://pubmed.ncbi.nlm.nih.gov/33748096</t>
  </si>
  <si>
    <t>https://europepmc.org/abstract/MED/33748096</t>
  </si>
  <si>
    <t>['Fontes-Cal TCM', 'Mattos RT', 'Medeiros NI', 'Pinto BF', 'Belchior-Bezerra M', 'Roque-Souza B', 'Dutra WO', 'Ferrari TCA', 'Vidigal PVT', 'Faria LC', 'Couto CA', 'Gomes JAS']</t>
  </si>
  <si>
    <t>Crosstalk Between Plasma Cytokines, Inflammation, and Liver Damage as a New Strategy to Monitoring NAFLD Progression</t>
  </si>
  <si>
    <t>10-Aug-2021</t>
  </si>
  <si>
    <t>12:708959</t>
  </si>
  <si>
    <t>https://pubmed.ncbi.nlm.nih.gov/34447378</t>
  </si>
  <si>
    <t>https://europepmc.org/abstract/MED/34447378</t>
  </si>
  <si>
    <t>['Passos LSA', 'Koh CC', 'Magalhães LMD', 'Nunes MDCP', 'Gollob KJ', 'Dutra WO']</t>
  </si>
  <si>
    <t>Distinct CD4(-)CD8(-) (Double-Negative) Memory T-Cell Subpopulations Are Associated With Indeterminate and Cardiac Clinical Forms of Chagas Disease</t>
  </si>
  <si>
    <t>12:761795</t>
  </si>
  <si>
    <t>https://pubmed.ncbi.nlm.nih.gov/34868005</t>
  </si>
  <si>
    <t>https://europepmc.org/abstract/MED/34868005</t>
  </si>
  <si>
    <t>['Passos LSA', 'Becker-Greene D', 'Braulio R', 'Le TD', 'Gelape CL', 'de Almeida LFR', 'Rocha DPA', 'Gomes CAP', 'Esteves WAM', 'Passaglia LG', 'Dal-Bianco JP', 'Levine RA', 'Aikawa M', 'Hung J', 'Dutra WO', 'Nunes MCP', 'Aikawa E']</t>
  </si>
  <si>
    <t>Proinflammatory Matrix Metalloproteinase-1 Associates With Mitral Valve Leaflet Disruption Following Percutaneous Mitral Valvuloplasty</t>
  </si>
  <si>
    <t>20-Jan-2022</t>
  </si>
  <si>
    <t>8:804111</t>
  </si>
  <si>
    <t>https://pubmed.ncbi.nlm.nih.gov/35127864</t>
  </si>
  <si>
    <t>https://europepmc.org/abstract/MED/35127864</t>
  </si>
  <si>
    <t>['Oliveira AER', 'Pereira MCA', 'Belew AT', 'Ferreira LRP', 'Pereira LMN', 'Neves EGA', 'Nunes MDCP', 'Burleigh BA', 'Dutra WO', 'El-Sayed NM', 'Gazzinelli RT', 'Teixeira SMR']</t>
  </si>
  <si>
    <t>Gene expression network analyses during infection with virulent and avirulent Trypanosoma cruzi strains unveil a role for fibroblasts in neutrophil recruitment and activation</t>
  </si>
  <si>
    <t>16(8):e1008781</t>
  </si>
  <si>
    <t>https://pubmed.ncbi.nlm.nih.gov/32810179</t>
  </si>
  <si>
    <t>https://europepmc.org/abstract/MED/32810179</t>
  </si>
  <si>
    <t>['Nunes MCP', 'Diamantino Soares AC', 'Araújo Passos LS', 'Dutra WO']</t>
  </si>
  <si>
    <t>To reply the letter by Zhong et al. entitled "Should the distribution of valve lesion be considered in the autoimmune response of rheumatic heart disease?"</t>
  </si>
  <si>
    <t>28-Dec-2019</t>
  </si>
  <si>
    <t>302:134</t>
  </si>
  <si>
    <t>https://pubmed.ncbi.nlm.nih.gov/31932117</t>
  </si>
  <si>
    <t>https://www.clinicalkey.com/content/playBy/pii?v=S0167-5273(19)36099-1</t>
  </si>
  <si>
    <t>['Santos MAXO', 'Castro HHO', 'Magalhães LMD', 'Dutra WO', 'Gollob KJ', 'Guimarães NR', 'Magalhães PP', 'de Macêdo Farias L', 'Horta MCR', 'Souza PEA']</t>
  </si>
  <si>
    <t>Resinous adhesive systems differentially affect the expression of cytokines by human monocytes stimulated or not with Streptococcus mutans in vitro</t>
  </si>
  <si>
    <t>24-Dec-2019</t>
  </si>
  <si>
    <t>Archives of oral biology</t>
  </si>
  <si>
    <t>111:104641</t>
  </si>
  <si>
    <t>https://pubmed.ncbi.nlm.nih.gov/31927406</t>
  </si>
  <si>
    <t>https://www.clinicalkey.com/content/playBy/pii?v=S0003-9969(19)30750-2</t>
  </si>
  <si>
    <t>['Rodrigues-Alves ML', 'Melo-Júnior OAO', 'Silveira P', 'Mariano RMDS', 'Leite JC', 'Santos TAP', 'Soares IS', 'Lair DF', 'Melo MM', 'Resende LA', 'da Silveira-Lemos D', 'Dutra WO', 'Gontijo NF', 'Araujo RN', "Sant'Anna MRV", 'Andrade LAF', 'da Fonseca FG', 'Moreira LA', 'Giunchetti RC']</t>
  </si>
  <si>
    <t>Historical Perspective and Biotechnological Trends to Block Arboviruses Transmission by Controlling Aedes aegypti Mosquitos Using Different Approaches</t>
  </si>
  <si>
    <t>23-Jun-2020</t>
  </si>
  <si>
    <t>7:275</t>
  </si>
  <si>
    <t>https://pubmed.ncbi.nlm.nih.gov/32656216</t>
  </si>
  <si>
    <t>https://europepmc.org/abstract/MED/32656216</t>
  </si>
  <si>
    <t>['Resende LA', 'Aguiar-Soares RDO', 'Moreira NDD', 'Ferreira SA', 'Lanna MF', 'Cardoso JMO', 'Mathias FAS', 'Coura-Vital W', 'Mariano RMDS', 'Leite JC', 'Silveira P', 'de Carvalho TF', 'Santos RL', 'da Silveira-Lemos D', 'Martins-Filho OA', 'Dutra WO', 'Reis AB', 'Giunchetti RC']</t>
  </si>
  <si>
    <t>In vitro Infectivity of Strains Isolated From Dogs Naturally Infected With Leishmania infantum Present a Distinct Pathogenic Profile in Hamsters</t>
  </si>
  <si>
    <t>28-Aug-2020</t>
  </si>
  <si>
    <t>7:496</t>
  </si>
  <si>
    <t>https://pubmed.ncbi.nlm.nih.gov/32984376</t>
  </si>
  <si>
    <t>https://europepmc.org/abstract/MED/32984376</t>
  </si>
  <si>
    <t>['Koh CC', 'Wardini AB', 'Vieira M', 'Passos LSA', 'Martinelli PM', 'Neves EGA', 'Antonelli LRDV', 'Barbosa DF', 'Velikkakam T', 'Gutseit E', 'Menezes GB', 'Giunchetti RC', 'Machado PRL', 'Carvalho EM', 'Gollob KJ', 'Dutra WO']</t>
  </si>
  <si>
    <t>Human CD8+ T Cells Release Extracellular Traps Co-Localized With Cytotoxic Vesicles That Are Associated With Lesion Progression and Severity in Human Leishmaniasis</t>
  </si>
  <si>
    <t>8-Oct-2020</t>
  </si>
  <si>
    <t>11:594581</t>
  </si>
  <si>
    <t>https://pubmed.ncbi.nlm.nih.gov/33117407</t>
  </si>
  <si>
    <t>https://europepmc.org/abstract/MED/33117407</t>
  </si>
  <si>
    <t>['Costa GC', 'Rocha MODC', 'Souza PEA', 'Melo DFS', 'Moreira PR', 'Gollob KJ', 'Nunes MDCP', 'Dutra WO']</t>
  </si>
  <si>
    <t>CD14 genotype and functional dichotomy of CD14+ and CD14- cells are associated with activated immune response and development of Chagas dilated cardiomyopathy</t>
  </si>
  <si>
    <t>28-Oct-2020</t>
  </si>
  <si>
    <t>115:e200110</t>
  </si>
  <si>
    <t>https://pubmed.ncbi.nlm.nih.gov/33146244</t>
  </si>
  <si>
    <t>https://europepmc.org/abstract/MED/33146244</t>
  </si>
  <si>
    <t>Kinetics of Phenotypic and Functional Changes in Mouse Models of Sponge Implants: Rational Selection to Optimize Protocols for Specific Biomolecules Screening Purposes</t>
  </si>
  <si>
    <t>8:538203</t>
  </si>
  <si>
    <t>https://pubmed.ncbi.nlm.nih.gov/33344427</t>
  </si>
  <si>
    <t>https://europepmc.org/abstract/MED/33344427</t>
  </si>
  <si>
    <t>['Silva VR', 'Neves EGA', 'Passos LSA', 'Cristina de Melo F', 'Teixeira-Carvalho A', 'Nassif MCL', 'Junqueira LL', 'Aikawa E', 'Dutra WO', 'Nunes MCP']</t>
  </si>
  <si>
    <t>Decreased Cytokine Plasma Levels and Changes in T-Cell Activation Are Associated With Hemodynamic Improvement and Clinical Outcomes After Percutaneous Mitral Commissurotomy in Patients With Rheumatic Mitral Stenosis</t>
  </si>
  <si>
    <t>3-Feb-2021</t>
  </si>
  <si>
    <t>7:604826</t>
  </si>
  <si>
    <t>https://pubmed.ncbi.nlm.nih.gov/33614739</t>
  </si>
  <si>
    <t>https://europepmc.org/abstract/MED/33614739</t>
  </si>
  <si>
    <t>['Magalhães LMD', 'Passos LSA', 'Chiari E', 'Galvão LMC', 'Koh CC', 'Rodrigues-Alves ML', 'Giunchetti RC', 'Gollob K', 'Dutra WO']</t>
  </si>
  <si>
    <t>Co-infection with distinct Trypanosoma cruzi strains induces an activated immune response in human monocytes</t>
  </si>
  <si>
    <t>30-Sep-2019</t>
  </si>
  <si>
    <t>Parasite immunology</t>
  </si>
  <si>
    <t>41(11):e12668</t>
  </si>
  <si>
    <t>https://pubmed.ncbi.nlm.nih.gov/31494949</t>
  </si>
  <si>
    <t>https://europepmc.org/abstract/MED/31494949</t>
  </si>
  <si>
    <t>['Temponi EF', 'Souza PEA', 'Souto GR', 'Magalhães LMD', 'Dutra WO', 'Gollob KJ', 'Silva TA', 'Soares RV']</t>
  </si>
  <si>
    <t>Effect of porous tantalum on the biological response of human peripheral mononuclear cells exposed to Porphyromonas gingivalis</t>
  </si>
  <si>
    <t>Journal of investigative and clinical dentistry</t>
  </si>
  <si>
    <t>10(4):e12472</t>
  </si>
  <si>
    <t>https://pubmed.ncbi.nlm.nih.gov/31560456</t>
  </si>
  <si>
    <t>https://onlinelibrary.wiley.com/doi/10.1111/jicd.12472</t>
  </si>
  <si>
    <t>['Medeiros NI', 'Gomes JAS', 'Fiuza JA', 'Sousa GR', 'Almeida EF', 'Novaes RO', 'Rocha VLS', 'Chaves AT', 'Dutra WO', 'Rocha MOC', 'Correa-Oliveira R']</t>
  </si>
  <si>
    <t>MMP-2 and MMP-9 plasma levels are potential biomarkers for indeterminate and cardiac clinical forms progression in chronic Chagas disease</t>
  </si>
  <si>
    <t>2-Oct-2019</t>
  </si>
  <si>
    <t>9(1):14170</t>
  </si>
  <si>
    <t>https://pubmed.ncbi.nlm.nih.gov/31578449</t>
  </si>
  <si>
    <t>https://europepmc.org/abstract/MED/31578449</t>
  </si>
  <si>
    <t>['Viana AG', 'Magalhães LMD', 'Giunchetti RC', 'Dutra WO', 'Gollob KJ']</t>
  </si>
  <si>
    <t>Leishmania infantum induces expression of the negative regulatory checkpoint, CTLA-4, by human naïve CD8(+) T cells</t>
  </si>
  <si>
    <t>41(9):e12659</t>
  </si>
  <si>
    <t>https://pubmed.ncbi.nlm.nih.gov/31173374</t>
  </si>
  <si>
    <t>https://onlinelibrary.wiley.com/doi/10.1111/pim.12659</t>
  </si>
  <si>
    <t>['Diamantino Soares AC', 'Araújo Passos LS', 'Sable C', 'Beaton A', 'Ribeiro VT', 'Gollob KJ', 'Dutra WO', 'Nunes MCP']</t>
  </si>
  <si>
    <t>Circulating cytokines predict severity of rheumatic heart disease</t>
  </si>
  <si>
    <t>15-Aug-2019</t>
  </si>
  <si>
    <t>25-Apr-2019</t>
  </si>
  <si>
    <t>289:107-109</t>
  </si>
  <si>
    <t>https://pubmed.ncbi.nlm.nih.gov/31079974</t>
  </si>
  <si>
    <t>https://www.clinicalkey.com/content/playBy/pii?v=S0167-5273(18)36025-X</t>
  </si>
  <si>
    <t>['Damasio MPS', 'Rocha MOC', 'Sousa GR', 'Ferreira KS', 'Fares-Gusmão RCG', 'Medeiros NI', 'Araujo FF', 'Chaves AT', 'Dutra WO', 'Correa-Oliveira R', 'Gomes JAS']</t>
  </si>
  <si>
    <t>PD1 and PDL1 molecules control suppressor activity of regulatory T cells in chronic Chagas cardiomyopathy patients</t>
  </si>
  <si>
    <t>7-Mar-2019</t>
  </si>
  <si>
    <t>80(7):517-522</t>
  </si>
  <si>
    <t>https://pubmed.ncbi.nlm.nih.gov/30853363</t>
  </si>
  <si>
    <t>https://www.clinicalkey.com/content/playBy/pii?v=S0198-8859(19)30008-4</t>
  </si>
  <si>
    <t>['Queiroz EA', 'Medeiros NI', 'Mattos RT', 'Carvalho APM', 'Rodrigues-Alves ML', 'Dutra WO', 'Félix-Lana FC', 'Gomes JAS', 'Correa-Oliveira R']</t>
  </si>
  <si>
    <t>Immunological biomarkers of subclinical infection in household contacts of leprosy patients</t>
  </si>
  <si>
    <t>224(4):518-525</t>
  </si>
  <si>
    <t>https://pubmed.ncbi.nlm.nih.gov/31109749</t>
  </si>
  <si>
    <t>https://www.clinicalkey.com/content/playBy/pii?v=S0171-2985(19)30101-9</t>
  </si>
  <si>
    <t>['Giunchetti RC', 'Silveira P', 'Resende LA', 'Leite JC', 'Melo-Júnior OAO', 'Rodrigues-Alves ML', 'Costa LM', 'Lair DF', 'Chaves VR', 'Soares IDS', 'de Mendonça LZ', 'Lanna MF', 'Ribeiro HS', 'Maia-Gonçalves AA', 'Santos TAP', 'Roatt BM', 'Aguiar-Soares RDO', 'Vitoriano-Souza J', 'das Dores Moreira N', 'Mathias FAS', 'Cardoso JMO', 'Coura-Vital W', 'Galdino AS', 'Viana KF', 'Martins-Filho OA', 'Silveira-Lemos DD', 'Dutra WO', 'Reis AB']</t>
  </si>
  <si>
    <t>Canine visceral leishmaniasis biomarkers and their employment in vaccines</t>
  </si>
  <si>
    <t>20-May-2019</t>
  </si>
  <si>
    <t>Veterinary parasitology</t>
  </si>
  <si>
    <t>271:87-97</t>
  </si>
  <si>
    <t>https://pubmed.ncbi.nlm.nih.gov/31303211</t>
  </si>
  <si>
    <t>https://linkinghub.elsevier.com/retrieve/pii/S0304-4017(19)30102-5</t>
  </si>
  <si>
    <t>['Neves SO', 'Magalhães LMD', 'Corrêa JD', 'Dutra WO', 'Gollob KJ', 'Silva TA', 'Horta MCR', 'Souza PEA']</t>
  </si>
  <si>
    <t>Composite-derived monomers affect cell viability and cytokine expression in human leukocytes stimulated with Porphyromonas gingivalis</t>
  </si>
  <si>
    <t>Journal of applied oral science : revista FOB</t>
  </si>
  <si>
    <t>27:e20180529</t>
  </si>
  <si>
    <t>Evaluation Study | Journal Article</t>
  </si>
  <si>
    <t>https://pubmed.ncbi.nlm.nih.gov/31166413</t>
  </si>
  <si>
    <t>https://europepmc.org/abstract/MED/31166413</t>
  </si>
  <si>
    <t>['Dutra WO', 'Barbosa DF', 'de Souza PEA', 'Morgan D', 'Poetker S', 'Guimarães LH', 'Bacelar O', 'Gollob KJ', 'Carvalho EM']</t>
  </si>
  <si>
    <t>A Th2-Type Response Is Associated With Exuberant Lesions in Pregnant Women Infected With Leishmania braziliensis</t>
  </si>
  <si>
    <t>9-Jan-2019</t>
  </si>
  <si>
    <t>219(3):480-488</t>
  </si>
  <si>
    <t>https://pubmed.ncbi.nlm.nih.gov/30165577</t>
  </si>
  <si>
    <t>https://academic.oup.com/jid/article-lookup/doi/10.1093/infdis/jiy510</t>
  </si>
  <si>
    <t>['Passos LSA', 'Magalhães LMD', 'Soares RP', 'Marques AF', 'Alves MLR', 'Giunchetti RC', 'Nunes MDCP', 'Gollob KJ', 'Dutra WO']</t>
  </si>
  <si>
    <t>Corrigendum: Activation of Human CD11b(+) B1 B-Cells by Trypanosoma cruzi-Derived Proteins Is Associated With Protective Immune Response in Human Chagas Disease</t>
  </si>
  <si>
    <t>5-Mar-2019</t>
  </si>
  <si>
    <t>10:367</t>
  </si>
  <si>
    <t>https://pubmed.ncbi.nlm.nih.gov/30891038</t>
  </si>
  <si>
    <t>https://europepmc.org/abstract/MED/30891038</t>
  </si>
  <si>
    <t>['Medeiros NI', 'Pinto BF', 'Elói-Santos SM', 'Teixeira-Carvalho A', 'Magalhães LMD', 'Dutra WO', 'Correa-Oliveira R', 'Gomes JAS']</t>
  </si>
  <si>
    <t>Evidence of Different IL-1β Activation Pathways in Innate Immune Cells From Indeterminate and Cardiac Patients With Chronic Chagas Disease</t>
  </si>
  <si>
    <t>18-Apr-2019</t>
  </si>
  <si>
    <t>10:800</t>
  </si>
  <si>
    <t>https://pubmed.ncbi.nlm.nih.gov/31057540</t>
  </si>
  <si>
    <t>https://europepmc.org/abstract/MED/31057540</t>
  </si>
  <si>
    <t>['Gonçalves AAM', 'Leite JC', 'Resende LA', 'Mariano RMDS', 'Silveira P', 'Melo-Júnior OAO', 'Ribeiro HS', 'de Oliveira DS', 'Soares DF', 'Santos TAP', 'Marques AF', 'Galdino AS', 'Martins-Filho OA', 'Dutra WO', 'da Silveira-Lemos D', 'Giunchetti RC']</t>
  </si>
  <si>
    <t>An Overview of Immunotherapeutic Approaches Against Canine Visceral Leishmaniasis: What Has Been Tested on Dogs and a New Perspective on Improving Treatment Efficacy</t>
  </si>
  <si>
    <t>18-Dec-2019</t>
  </si>
  <si>
    <t>9:427</t>
  </si>
  <si>
    <t>https://pubmed.ncbi.nlm.nih.gov/31921703</t>
  </si>
  <si>
    <t>https://europepmc.org/abstract/MED/31921703</t>
  </si>
  <si>
    <t>['Lizardo K', 'Ayyappan JP', 'Ganapathi U', 'Dutra WO', 'Qiu Y', 'Weiss LM', 'Nagajyothi JF']</t>
  </si>
  <si>
    <t>Diet Alters Serum Metabolomic Profiling in the Mouse Model of Chronic Chagas Cardiomyopathy</t>
  </si>
  <si>
    <t>Disease markers</t>
  </si>
  <si>
    <t>2019:4956016</t>
  </si>
  <si>
    <t>https://pubmed.ncbi.nlm.nih.gov/31949545</t>
  </si>
  <si>
    <t>https://europepmc.org/abstract/MED/31949545</t>
  </si>
  <si>
    <t>['Pinto BF', 'Medeiros NI', 'Fontes-Cal TCM', 'Naziazeno IM', 'Correa-Oliveira R', 'Dutra WO', 'Gomes JAS']</t>
  </si>
  <si>
    <t>The Role of Co-Stimulatory Molecules in Chagas Disease</t>
  </si>
  <si>
    <t>7-Nov-2018</t>
  </si>
  <si>
    <t>7(11):200</t>
  </si>
  <si>
    <t>https://pubmed.ncbi.nlm.nih.gov/30405039</t>
  </si>
  <si>
    <t>https://europepmc.org/abstract/MED/30405039</t>
  </si>
  <si>
    <t>['Martins GC', 'de Oliveira Melo Júnior OA', 'Botoni LS', 'Nogueira MM', 'da Costa Val AP', 'Blanco BS', 'Dutra WO', 'Giunchetti RC', 'Melo MM', 'da Silveira Lemos D']</t>
  </si>
  <si>
    <t>Clinical-pathological and immunological biomarkers in dogs with atopic dermatitis</t>
  </si>
  <si>
    <t>23-Oct-2018</t>
  </si>
  <si>
    <t>Veterinary immunology and immunopathology</t>
  </si>
  <si>
    <t>205:58-64</t>
  </si>
  <si>
    <t>https://pubmed.ncbi.nlm.nih.gov/30459002</t>
  </si>
  <si>
    <t>https://linkinghub.elsevier.com/retrieve/pii/S0165-2427(18)30083-7</t>
  </si>
  <si>
    <t>['Pereira FB', 'Dutra WO', 'Gollob KJ', 'Reis EA', 'Oliveira ALG', 'Rocha MODC', 'Menezes CADS']</t>
  </si>
  <si>
    <t>Vasoactive intestinal peptide degradation might influence Interleukin-17 expression in cardiac chagasic patients</t>
  </si>
  <si>
    <t>60:e57</t>
  </si>
  <si>
    <t>https://pubmed.ncbi.nlm.nih.gov/30365640</t>
  </si>
  <si>
    <t>https://europepmc.org/abstract/MED/30365640</t>
  </si>
  <si>
    <t>['Medeiros NI', 'Mattos RT', 'Menezes CA', 'Fares RCG', 'Talvani A', 'Dutra WO', 'Rios-Santos F', 'Correa-Oliveira R', 'Gomes JAS']</t>
  </si>
  <si>
    <t>IL-10 and TGF-β unbalanced levels in neutrophils contribute to increase inflammatory cytokine expression in childhood obesity</t>
  </si>
  <si>
    <t>22-Jul-2017</t>
  </si>
  <si>
    <t>European journal of nutrition</t>
  </si>
  <si>
    <t>57(7):2421-2430</t>
  </si>
  <si>
    <t>https://pubmed.ncbi.nlm.nih.gov/28735358</t>
  </si>
  <si>
    <t>https://link.springer.com/article/10.1007/s00394-017-1515-y</t>
  </si>
  <si>
    <t>['Rodrigues-Alves ML', 'Melo-Júnior OAO', 'Coelho-Dos-Reis JG', 'Pascoal-Xavier MA', 'Alves-Costa H', 'Reis CA', 'Dutra WO', 'Silva RE', 'Senna MCR', 'Faria AC', 'Medeiros NI', 'Gomes JAS', 'Silveira-Lemos D', 'Martins-Filho OA', 'Teixeira-Carvalho A', 'Costa-Silva MF', 'Giunchetti RC', 'Peruhype-Magalhães V']</t>
  </si>
  <si>
    <t>Fcγ-RI, Fcγ-RII and IL-10 as predictive biomarkers for post-therapeutic cicatrization time in monocytes from cutaneous leishmaniasis patients</t>
  </si>
  <si>
    <t>8-Jul-2018</t>
  </si>
  <si>
    <t>40(8):e12565</t>
  </si>
  <si>
    <t>https://pubmed.ncbi.nlm.nih.gov/29908029</t>
  </si>
  <si>
    <t>https://onlinelibrary.wiley.com/doi/10.1111/pim.12565</t>
  </si>
  <si>
    <t>['Pinto BF', 'Medeiros NI', 'Teixeira-Carvalho A', 'Eloi-Santos SM', 'Fontes-Cal TCM', 'Rocha DA', 'Dutra WO', 'Correa-Oliveira R', 'Gomes JAS']</t>
  </si>
  <si>
    <t>CD86 Expression by Monocytes Influences an Immunomodulatory Profile in Asymptomatic Patients with Chronic Chagas Disease</t>
  </si>
  <si>
    <t>12-Mar-2018</t>
  </si>
  <si>
    <t>9:454</t>
  </si>
  <si>
    <t>https://pubmed.ncbi.nlm.nih.gov/29599775</t>
  </si>
  <si>
    <t>https://europepmc.org/abstract/MED/29599775</t>
  </si>
  <si>
    <t>Activation of Human CD11b(+) B1 B-Cells by Trypanosoma cruzi-Derived Proteins Is Associated With Protective Immune Response in Human Chagas Disease</t>
  </si>
  <si>
    <t>4-Jan-2019</t>
  </si>
  <si>
    <t>9:3015</t>
  </si>
  <si>
    <t>https://pubmed.ncbi.nlm.nih.gov/30662439</t>
  </si>
  <si>
    <t>https://europepmc.org/abstract/MED/30662439</t>
  </si>
  <si>
    <t>['de Assis Gonzaga F', 'de Miranda TT', 'Magalhães LMD', 'Dutra WO', 'Gollob KJ', 'Souza PEA', 'Horta MCR']</t>
  </si>
  <si>
    <t>Effects of Bio-Oss(®) and Cerasorb(®) dental M on the expression of bone-remodeling mediators in human monocytes</t>
  </si>
  <si>
    <t>12-Jul-2016</t>
  </si>
  <si>
    <t>Journal of biomedical materials research. Part B, Applied biomaterials</t>
  </si>
  <si>
    <t>105(7):2066-2073</t>
  </si>
  <si>
    <t>https://pubmed.ncbi.nlm.nih.gov/27401453</t>
  </si>
  <si>
    <t>https://onlinelibrary.wiley.com/doi/10.1002/jbm.b.33747</t>
  </si>
  <si>
    <t>['Passos LSA', 'Magalhães LMD', 'Soares RP', 'Marques AF', 'Nunes MDCP', 'Gollob KJ', 'Dutra WO']</t>
  </si>
  <si>
    <t>Specific activation of CD4(-) CD8(-) double-negative T cells by Trypanosoma cruzi-derived glycolipids induces a proinflammatory profile associated with cardiomyopathy in Chagas patients</t>
  </si>
  <si>
    <t>3-Jul-2017</t>
  </si>
  <si>
    <t>190(1):122-132</t>
  </si>
  <si>
    <t>https://pubmed.ncbi.nlm.nih.gov/28543170</t>
  </si>
  <si>
    <t>https://pmc.ncbi.nlm.nih.gov/articles/pmid/28543170/</t>
  </si>
  <si>
    <t>['Santos MB', 'de Oliveira DT', 'Cazzaniga RA', 'Varjão CS', 'Dos Santos PL', 'Santos MLB', 'Correia CB', 'Faria DR', 'Simon MDV', 'Silva JS', 'Dutra WO', 'Reed SG', 'Duthie MS', 'de Almeida RP', 'de Jesus AR']</t>
  </si>
  <si>
    <t>Distinct Roles of Th17 and Th1 Cells in Inflammatory Responses Associated with the Presentation of Paucibacillary Leprosy and Leprosy Reactions</t>
  </si>
  <si>
    <t>86(1):40-49</t>
  </si>
  <si>
    <t>https://pubmed.ncbi.nlm.nih.gov/28426172</t>
  </si>
  <si>
    <t>https://onlinelibrary.wiley.com/doi/10.1111/sji.12558</t>
  </si>
  <si>
    <t>['Cordeiro CA', 'Vieira ELM', 'Castro VM', 'Dutra WO', 'Costa RA', 'Orefice JL', 'Campos WR', 'Orefice F', 'Young LH', 'Teixeira AL']</t>
  </si>
  <si>
    <t>T cell immunoregulation in active ocular toxoplasmosis</t>
  </si>
  <si>
    <t>16-Feb-2017</t>
  </si>
  <si>
    <t>184:84-91</t>
  </si>
  <si>
    <t>https://pubmed.ncbi.nlm.nih.gov/28214536</t>
  </si>
  <si>
    <t>https://www.clinicalkey.com/content/playBy/pii?v=S0165-2478(16)30233-4</t>
  </si>
  <si>
    <t>['Bastos JV', 'Silva TA', 'Colosimo EA', 'Côrtes MI', 'Ferreira DA', 'Goulart EM', 'Gomez RS', 'Dutra WO']</t>
  </si>
  <si>
    <t>Expression of Inflammatory Cytokines and Chemokines in Replanted Permanent Teeth with External Root Resorption</t>
  </si>
  <si>
    <t>23-Dec-2016</t>
  </si>
  <si>
    <t>Journal of endodontics</t>
  </si>
  <si>
    <t>43(2):203-209</t>
  </si>
  <si>
    <t>https://pubmed.ncbi.nlm.nih.gov/28024757</t>
  </si>
  <si>
    <t>https://www.clinicalkey.com/content/playBy/pii?v=S0099-2399(16)30745-2</t>
  </si>
  <si>
    <t>['Medeiros NI', 'Fares RC', 'Franco EP', 'Sousa GR', 'Mattos RT', 'Chaves AT', 'Nunes MD', 'Dutra WO', 'Correa-Oliveira R', 'Rocha MO', 'Gomes JA']</t>
  </si>
  <si>
    <t>Differential Expression of Matrix Metalloproteinases 2, 9 and Cytokines by Neutrophils and Monocytes in the Clinical Forms of Chagas Disease</t>
  </si>
  <si>
    <t>24-Jan-2017</t>
  </si>
  <si>
    <t>11(1):e0005284</t>
  </si>
  <si>
    <t>https://pubmed.ncbi.nlm.nih.gov/28118356</t>
  </si>
  <si>
    <t>https://europepmc.org/abstract/MED/28118356</t>
  </si>
  <si>
    <t>['Magalhães LMD', 'Viana A', 'de Jesus AC', 'Chiari E', 'Galvão L', 'Gomes JA', 'Gollob KJ', 'Dutra WO']</t>
  </si>
  <si>
    <t>Distinct Trypanosoma cruzi isolates induce activation and apoptosis of human neutrophils</t>
  </si>
  <si>
    <t>27-Nov-2017</t>
  </si>
  <si>
    <t>12(11):e0188083</t>
  </si>
  <si>
    <t>https://pubmed.ncbi.nlm.nih.gov/29176759</t>
  </si>
  <si>
    <t>https://europepmc.org/abstract/MED/29176759</t>
  </si>
  <si>
    <t>Infection of Human Monocytes with Leishmania infantum Strains Induces a Downmodulated Response when Compared with Infection with Leishmania braziliensis</t>
  </si>
  <si>
    <t>8-Jan-2018</t>
  </si>
  <si>
    <t>8:1896</t>
  </si>
  <si>
    <t>https://pubmed.ncbi.nlm.nih.gov/29358935</t>
  </si>
  <si>
    <t>https://europepmc.org/abstract/MED/29358935</t>
  </si>
  <si>
    <t>['Passos LS', 'Villani FN', 'Magalhães LM', 'Gollob KJ', 'Antonelli LR', 'Nunes MC', 'Dutra WO']</t>
  </si>
  <si>
    <t>Blocking of CD1d Decreases Trypanosoma cruzi-Induced Activation of CD4-CD8- T Cells and Modulates the Inflammatory Response in Patients With Chagas Heart Disease</t>
  </si>
  <si>
    <t>15-Sep-2016</t>
  </si>
  <si>
    <t>1-Jul-2016</t>
  </si>
  <si>
    <t>214(6):935-44</t>
  </si>
  <si>
    <t>https://pubmed.ncbi.nlm.nih.gov/27368347</t>
  </si>
  <si>
    <t>https://academic.oup.com/jid/article-lookup/doi/10.1093/infdis/jiw266</t>
  </si>
  <si>
    <t>['de Mendonça LZ', 'Resende LA', 'Lanna MF', 'Aguiar-Soares RD', 'Roatt BM', 'Castro RA', 'Batista MA', 'Silveira-Lemos D', 'Gomes Jde A', 'Fujiwara RT', 'Rezende SA', 'Martins-Filho OA', 'Corrêa-Oliveira R', 'Dutra WO', 'Reis AB', 'Giunchetti RC']</t>
  </si>
  <si>
    <t>Multicomponent LBSap vaccine displays immunological and parasitological profiles similar to those of Leish-Tec® and Leishmune® vaccines against visceral leishmaniasis</t>
  </si>
  <si>
    <t>30-Aug-2016</t>
  </si>
  <si>
    <t>9(1):472</t>
  </si>
  <si>
    <t>https://pubmed.ncbi.nlm.nih.gov/27577735</t>
  </si>
  <si>
    <t>https://parasitesandvectors.biomedcentral.com/articles/10.1186/s13071-016-1752-6</t>
  </si>
  <si>
    <t>['Viana KF', 'Fiuza JA', 'Gannavaram S', 'Dey R', 'Selvapandiyan A', 'Bartholomeu DC', 'da Silveira-Lemos D', 'Bueno LL', 'Dutra WO', 'Fujiwara RT', 'Nakhasi HL', 'Giunchetti RC']</t>
  </si>
  <si>
    <t>Application of rapid in vitro co-culture system of macrophages and T-cell subsets to assess the immunogenicity of dogs vaccinated with live attenuated Leishmania donovani centrin deleted parasites (LdCen-/-)</t>
  </si>
  <si>
    <t>9:250</t>
  </si>
  <si>
    <t>https://pubmed.ncbi.nlm.nih.gov/27136900</t>
  </si>
  <si>
    <t>https://parasitesandvectors.biomedcentral.com/articles/10.1186/s13071-016-1528-z</t>
  </si>
  <si>
    <t>['Torres KC', 'Rocha NP', 'Rezende VB', 'Dutra WO', 'Gollob KJ', 'Cardoso F', 'Teixeira AL']</t>
  </si>
  <si>
    <t>Persistent Sydenham's chorea is not associated with sustained lymphocyte dysfunction</t>
  </si>
  <si>
    <t>20-Oct-2015</t>
  </si>
  <si>
    <t>Arquivos de neuropsiquiatria</t>
  </si>
  <si>
    <t>74(1):5-9</t>
  </si>
  <si>
    <t>https://pubmed.ncbi.nlm.nih.gov/26486494</t>
  </si>
  <si>
    <t>https://www.scielo.br/scielo.php?script=sci_arttext&amp;pid=S0004-282X2015005050179&amp;lng=en&amp;nrm=iso&amp;tlng=en</t>
  </si>
  <si>
    <t>['Mattos RT', 'Medeiros NI', 'Menezes CA', 'Fares RC', 'Franco EP', 'Dutra WO', 'Rios-Santos F', 'Correa-Oliveira R', 'Gomes JA']</t>
  </si>
  <si>
    <t>Chronic Low-Grade Inflammation in Childhood Obesity Is Associated with Decreased IL-10 Expression by Monocyte Subsets</t>
  </si>
  <si>
    <t>15-Dec-2016</t>
  </si>
  <si>
    <t>11(12):e0168610</t>
  </si>
  <si>
    <t>https://pubmed.ncbi.nlm.nih.gov/27977792</t>
  </si>
  <si>
    <t>https://europepmc.org/abstract/MED/27977792</t>
  </si>
  <si>
    <t>['Bastos JV', 'Côrtes MI', 'Silva JF', 'Goulart EM', 'Colosimo EA', 'Gomez RS', 'Dutra WO']</t>
  </si>
  <si>
    <t>A study of the interleukin-1 gene cluster polymorphisms and inflammatory external root resorption in replanted permanent teeth</t>
  </si>
  <si>
    <t>21-Oct-2014</t>
  </si>
  <si>
    <t>International endodontic journal</t>
  </si>
  <si>
    <t>48(9):878-87</t>
  </si>
  <si>
    <t>https://pubmed.ncbi.nlm.nih.gov/25266756</t>
  </si>
  <si>
    <t>https://onlinelibrary.wiley.com/doi/10.1111/iej.12384</t>
  </si>
  <si>
    <t>['Viana KF', 'Aguiar-Soares RD', 'Ker HG', 'Resende LA', 'Souza-Fagundes EM', 'Dutra WO', 'Fujiwara RT', 'da Silveira-Lemos D', "Sant'Ana Rde C", 'Wardini AB', 'Araújo MS', 'Martins-Filho OA', 'Reis AB', 'Giunchetti RC']</t>
  </si>
  <si>
    <t>Setting the proportion of CD4+ and CD8+ T-cells co-cultured with canine macrophages infected with Leishmania chagasi</t>
  </si>
  <si>
    <t>3-Jun-2015</t>
  </si>
  <si>
    <t>211(3-4):124-32</t>
  </si>
  <si>
    <t>https://pubmed.ncbi.nlm.nih.gov/26095951</t>
  </si>
  <si>
    <t>https://linkinghub.elsevier.com/retrieve/pii/S0304-4017(15)00274-5</t>
  </si>
  <si>
    <t>['Magalhães LM', 'Viana A', 'Chiari E', 'Galvão LM', 'Gollob KJ', 'Dutra WO']</t>
  </si>
  <si>
    <t>Differential Activation of Human Monocytes and Lymphocytes by Distinct Strains of Trypanosoma cruzi</t>
  </si>
  <si>
    <t>6-Jul-2015</t>
  </si>
  <si>
    <t>9(7):e0003816</t>
  </si>
  <si>
    <t>https://pubmed.ncbi.nlm.nih.gov/26147698</t>
  </si>
  <si>
    <t>https://europepmc.org/abstract/MED/26147698</t>
  </si>
  <si>
    <t>['DaMata JP', 'Mendes BP', 'Maciel-Lima K', 'Menezes CA', 'Dutra WO', 'Sousa LP', 'Horta MF']</t>
  </si>
  <si>
    <t>Distinct Macrophage Fates after in vitro Infection with Different Species of Leishmania: Induction of Apoptosis by Leishmania (Leishmania) amazonensis, but Not by Leishmania (Viannia) guyanensis</t>
  </si>
  <si>
    <t>29-Oct-2015</t>
  </si>
  <si>
    <t>10(10):e0141196</t>
  </si>
  <si>
    <t>https://pubmed.ncbi.nlm.nih.gov/26513474</t>
  </si>
  <si>
    <t>https://europepmc.org/abstract/MED/26513474</t>
  </si>
  <si>
    <t>['Gomes JM', 'Ribeiro HJ', 'Procópio MS', 'Alvarenga BM', 'Castro AC', 'Dutra WO', 'da Silva JB', 'Corrêa Junior JD']</t>
  </si>
  <si>
    <t>What the Erythrocytic Nuclear Alteration Frequencies Could Tell Us about Genotoxicity and Macrophage Iron Storage?</t>
  </si>
  <si>
    <t>10(11):e0143029</t>
  </si>
  <si>
    <t>https://pubmed.ncbi.nlm.nih.gov/26619141</t>
  </si>
  <si>
    <t>https://europepmc.org/abstract/MED/26619141</t>
  </si>
  <si>
    <t>['Gollob KJ', 'Viana AG', 'Dutra WO']</t>
  </si>
  <si>
    <t>Immunoregulation in human American leishmaniasis: balancing pathology and protection</t>
  </si>
  <si>
    <t>36(8):367-76</t>
  </si>
  <si>
    <t>https://pubmed.ncbi.nlm.nih.gov/24471648</t>
  </si>
  <si>
    <t>https://europepmc.org/abstract/MED/24471648</t>
  </si>
  <si>
    <t>['Dutra WO', 'Menezes CA', 'Magalhães LM', 'Gollob KJ']</t>
  </si>
  <si>
    <t>Immunoregulatory networks in human Chagas disease</t>
  </si>
  <si>
    <t>36(8):377-87</t>
  </si>
  <si>
    <t>https://pubmed.ncbi.nlm.nih.gov/24611805</t>
  </si>
  <si>
    <t>https://europepmc.org/abstract/MED/24611805</t>
  </si>
  <si>
    <t>['Bastos JV', 'Ilma de Souza Côrtes M', 'Andrade Goulart EM', 'Colosimo EA', 'Gomez RS', 'Dutra WO']</t>
  </si>
  <si>
    <t>Age and timing of pulp extirpation as major factors associated with inflammatory root resorption in replanted permanent teeth</t>
  </si>
  <si>
    <t>14-Nov-2013</t>
  </si>
  <si>
    <t>40(3):366-71</t>
  </si>
  <si>
    <t>https://pubmed.ncbi.nlm.nih.gov/24565654</t>
  </si>
  <si>
    <t>https://www.clinicalkey.com/content/playBy/pii?v=S0099-2399(13)00905-9</t>
  </si>
  <si>
    <t>['Cardoso FP', 'de Faria Amormino SA', 'Dutra WO', 'Ribeiro Sobrinho AP', 'Moreira PR']</t>
  </si>
  <si>
    <t>Methylation pattern of the CD14 and TLR2 genes in human dental pulp</t>
  </si>
  <si>
    <t>10-Jan-2014</t>
  </si>
  <si>
    <t>40(3):384-6</t>
  </si>
  <si>
    <t>https://pubmed.ncbi.nlm.nih.gov/24565657</t>
  </si>
  <si>
    <t>https://www.clinicalkey.com/content/playBy/pii?v=S0099-2399(13)01102-3</t>
  </si>
  <si>
    <t>['Andrade DV', 'Gollob KJ', 'Dutra WO']</t>
  </si>
  <si>
    <t>Acute chagas disease: new global challenges for an old neglected disease</t>
  </si>
  <si>
    <t>8(7):e3010</t>
  </si>
  <si>
    <t>https://pubmed.ncbi.nlm.nih.gov/25077613</t>
  </si>
  <si>
    <t>https://europepmc.org/abstract/MED/25077613</t>
  </si>
  <si>
    <t>['Resende RG', 'Correia-Silva Jde F', 'Silva TA', 'Salomão UE', 'Marques-Silva L', 'Vieira ÉL', 'Dutra WO', 'Gomez RS']</t>
  </si>
  <si>
    <t>IL-17 genetic and immunophenotypic evaluation in chronic graft-versus-host disease</t>
  </si>
  <si>
    <t>21-Jul-2014</t>
  </si>
  <si>
    <t>Mediators of inflammation</t>
  </si>
  <si>
    <t>2014:571231</t>
  </si>
  <si>
    <t>https://pubmed.ncbi.nlm.nih.gov/25136146</t>
  </si>
  <si>
    <t>https://europepmc.org/abstract/MED/25136146</t>
  </si>
  <si>
    <t>['Corrêa MV', 'da Costa Rocha MO', 'de Sousa GR', 'do Carmo Pereira Nunes M', 'Gollob KJ', 'Dutra WO', 'da Silva Menezes CA']</t>
  </si>
  <si>
    <t>Low levels of vasoactive intestinal peptide are associated with Chagas disease cardiomyopathy</t>
  </si>
  <si>
    <t>22-Jun-2013</t>
  </si>
  <si>
    <t>74(10):1375-81</t>
  </si>
  <si>
    <t>https://pubmed.ncbi.nlm.nih.gov/23800435</t>
  </si>
  <si>
    <t>https://www.clinicalkey.com/content/playBy/pii?v=S0198-8859(13)00185-7</t>
  </si>
  <si>
    <t>['e Silva MR', 'Moreira PR', 'da Costa GC', 'Saraiva AM', 'de Souza PE', 'Amormino SA', 'da Costa JE', 'Gollob KJ', 'Dutra WO']</t>
  </si>
  <si>
    <t>Association of CD28 and CTLA-4 gene polymorphisms with aggressive periodontitis in Brazilians</t>
  </si>
  <si>
    <t>20-Nov-2012</t>
  </si>
  <si>
    <t>19(6):568-76</t>
  </si>
  <si>
    <t>https://pubmed.ncbi.nlm.nih.gov/23163888</t>
  </si>
  <si>
    <t>https://onlinelibrary.wiley.com/doi/10.1111/odi.12036</t>
  </si>
  <si>
    <t>['de Faria Amormino SA', 'Arão TC', 'Saraiva AM', 'Gomez RS', 'Dutra WO', 'da Costa JE', 'de Fátima Correia Silva J', 'Moreira PR']</t>
  </si>
  <si>
    <t>Hypermethylation and low transcription of TLR2 gene in chronic periodontitis</t>
  </si>
  <si>
    <t>5-Jun-2013</t>
  </si>
  <si>
    <t>74(9):1231-6</t>
  </si>
  <si>
    <t>https://pubmed.ncbi.nlm.nih.gov/23747679</t>
  </si>
  <si>
    <t>https://www.clinicalkey.com/content/playBy/pii?v=S0198-8859(13)00143-2</t>
  </si>
  <si>
    <t>['Cordeiro CA', 'Moreira PR', 'Bessa TF', 'Costa GC', 'Dutra WO', 'Campos WR', 'Oréfice F', 'Young LH', 'Teixeira AL']</t>
  </si>
  <si>
    <t>Interleukin-6 gene polymorphism (-174 G/C) is associated with toxoplasmic retinochoroiditis</t>
  </si>
  <si>
    <t>22-Jan-2013</t>
  </si>
  <si>
    <t>Acta ophthalmologica</t>
  </si>
  <si>
    <t>91(4):e311-4</t>
  </si>
  <si>
    <t>https://pubmed.ncbi.nlm.nih.gov/23336844</t>
  </si>
  <si>
    <t>https://onlinelibrary.wiley.com/doi/10.1111/aos.12046</t>
  </si>
  <si>
    <t>['Saraiva AM', 'de Fátima Correia Silva J', 'Alves e Silva MR', 'da Costa JE', 'Gollob KJ', 'Moreira PR', 'Dutra WO']</t>
  </si>
  <si>
    <t>Transcription factor STAT1 gene polymorphism is associated with the development of severe forms of periodontal disease</t>
  </si>
  <si>
    <t>23-Apr-2013</t>
  </si>
  <si>
    <t>Inflammation research : official journal of the European Histamine Research Society ... et al.</t>
  </si>
  <si>
    <t>62(6):551-4</t>
  </si>
  <si>
    <t>https://pubmed.ncbi.nlm.nih.gov/23609054</t>
  </si>
  <si>
    <t>https://link.springer.com/article/10.1007/s00011-013-0622-3</t>
  </si>
  <si>
    <t>['Vieira ÉL', 'Keesen TS', 'Machado PR', 'Guimarães LH', 'Carvalho EM', 'Dutra WO', 'Gollob KJ']</t>
  </si>
  <si>
    <t>Immunoregulatory profile of monocytes from cutaneous leishmaniasis patients and association with lesion size</t>
  </si>
  <si>
    <t>35(2):65-72</t>
  </si>
  <si>
    <t>https://pubmed.ncbi.nlm.nih.gov/23050581</t>
  </si>
  <si>
    <t>https://europepmc.org/abstract/MED/23050581</t>
  </si>
  <si>
    <t>['Saraiva AM', 'Alves e Silva MR', 'Correia Silva Jde F', 'da Costa JE', 'Gollob KJ', 'Dutra WO', 'Moreira PR']</t>
  </si>
  <si>
    <t>Evaluation of IL17A expression and of IL17A, IL17F and IL23R gene polymorphisms in Brazilian individuals with periodontitis</t>
  </si>
  <si>
    <t>5-Nov-2012</t>
  </si>
  <si>
    <t>74(2):207-14</t>
  </si>
  <si>
    <t>https://pubmed.ncbi.nlm.nih.gov/23137879</t>
  </si>
  <si>
    <t>https://www.clinicalkey.com/content/playBy/pii?v=S0198-8859(12)00597-6</t>
  </si>
  <si>
    <t>['Machado FS', 'Dutra WO', 'Esper L', 'Gollob KJ', 'Teixeira MM', 'Factor SM', 'Weiss LM', 'Nagajyothi F', 'Tanowitz HB', 'Garg NJ']</t>
  </si>
  <si>
    <t>Current understanding of immunity to Trypanosoma cruzi infection and pathogenesis of Chagas disease</t>
  </si>
  <si>
    <t>18-Oct-2012</t>
  </si>
  <si>
    <t>Seminars in immunopathology</t>
  </si>
  <si>
    <t>34(6):753-70</t>
  </si>
  <si>
    <t>https://pubmed.ncbi.nlm.nih.gov/23076807</t>
  </si>
  <si>
    <t>https://europepmc.org/abstract/MED/23076807</t>
  </si>
  <si>
    <t>['Menezes CA', 'Sullivan AK', 'Falta MT', 'Mack DG', 'Freed BM', 'Rocha MO', 'Gollob KJ', 'Fontenot AP', 'Dutra WO']</t>
  </si>
  <si>
    <t>Highly conserved CDR3 region in circulating CD4(+)Vβ5(+) T cells may be associated with cytotoxic activity in Chagas disease</t>
  </si>
  <si>
    <t>169(2):109-18</t>
  </si>
  <si>
    <t>https://pubmed.ncbi.nlm.nih.gov/22774985</t>
  </si>
  <si>
    <t>https://pmc.ncbi.nlm.nih.gov/articles/pmid/22774985/</t>
  </si>
  <si>
    <t>['Keesen TS', 'Antonelli LR', 'Faria DR', 'Guimarães LH', 'Bacellar O', 'Carvalho EM', 'Dutra WO', 'Gollob KJ']</t>
  </si>
  <si>
    <t>CD4(+) T cells defined by their Vβ T cell receptor expression are associated with immunoregulatory profiles and lesion size in human leishmaniasis</t>
  </si>
  <si>
    <t>4-Jul-2011</t>
  </si>
  <si>
    <t>165(3):338-51</t>
  </si>
  <si>
    <t>https://pubmed.ncbi.nlm.nih.gov/21726211</t>
  </si>
  <si>
    <t>https://pmc.ncbi.nlm.nih.gov/articles/pmid/21726211/</t>
  </si>
  <si>
    <t>['Menezes C', 'Costa GC', 'Gollob KJ', 'Dutra WO']</t>
  </si>
  <si>
    <t>Clinical aspects of Chagas disease and implications for novel therapies</t>
  </si>
  <si>
    <t>Drug development research</t>
  </si>
  <si>
    <t>72(6):471-479</t>
  </si>
  <si>
    <t>https://pubmed.ncbi.nlm.nih.gov/22267887</t>
  </si>
  <si>
    <t>https://europepmc.org/abstract/MED/22267887</t>
  </si>
  <si>
    <t>['Dutra WO', 'de Faria DR', 'Lima Machado PR', 'Guimarães LH', 'Schriefer A', 'Carvalho E', 'Gollob KJ']</t>
  </si>
  <si>
    <t>Immunoregulatory and Effector Activities in Human Cutaneous and Mucosal Leishmaniasis: Understanding Mechanisms of Pathology</t>
  </si>
  <si>
    <t>72(6):430-436</t>
  </si>
  <si>
    <t>https://pubmed.ncbi.nlm.nih.gov/23504276</t>
  </si>
  <si>
    <t>https://europepmc.org/abstract/MED/23504276</t>
  </si>
  <si>
    <t>['Syrio NF', 'Faria DR', 'Gomez RS', 'Gollob KJ', 'Dutra WO', 'Souza PE']</t>
  </si>
  <si>
    <t>IL-10 and IL-10 receptor overexpression in oral giant cell lesions</t>
  </si>
  <si>
    <t>Medicina oral, patologia oral y cirugia bucal</t>
  </si>
  <si>
    <t>16(4):e488-92</t>
  </si>
  <si>
    <t>https://pubmed.ncbi.nlm.nih.gov/21196886</t>
  </si>
  <si>
    <t>https://core.ac.uk/reader/84751487?utm_source=linkout</t>
  </si>
  <si>
    <t>['Souza LN', 'Faria DR', 'Dutra WO', 'Gomes CC', 'Gomez RS']</t>
  </si>
  <si>
    <t>Microchimerism in labial salivary glands of hematopoietic stem cell transplanted patients</t>
  </si>
  <si>
    <t>Jul-2011</t>
  </si>
  <si>
    <t>23-Dec-2010</t>
  </si>
  <si>
    <t>17(5):484-8</t>
  </si>
  <si>
    <t>https://pubmed.ncbi.nlm.nih.gov/21504513</t>
  </si>
  <si>
    <t>https://onlinelibrary.wiley.com/doi/10.1111/j.1601-0825.2010.01779.x</t>
  </si>
  <si>
    <t>['Lima PM', 'Souza PE', 'Costa JE', 'Gomez RS', 'Gollob KJ', 'Dutra WO']</t>
  </si>
  <si>
    <t>Aggressive and chronic periodontitis correlate with distinct cellular sources of key immunoregulatory cytokines</t>
  </si>
  <si>
    <t>1-Sep-2010</t>
  </si>
  <si>
    <t>82(1):86-95</t>
  </si>
  <si>
    <t>https://pubmed.ncbi.nlm.nih.gov/20809862</t>
  </si>
  <si>
    <t>https://aap.onlinelibrary.wiley.com/doi/10.1902/jop.2010.100248</t>
  </si>
  <si>
    <t>['Coelho dos Santos JS', 'Menezes CA', 'Villani FN', 'Magalhães LM', 'Scharfstein J', 'Gollob KJ', 'Dutra WO']</t>
  </si>
  <si>
    <t>Captopril increases the intensity of monocyte infection by Trypanosoma cruzi and induces human T helper type 17 cells</t>
  </si>
  <si>
    <t>21-Oct-2010</t>
  </si>
  <si>
    <t>162(3):528-36</t>
  </si>
  <si>
    <t>https://pubmed.ncbi.nlm.nih.gov/20964644</t>
  </si>
  <si>
    <t>https://pmc.ncbi.nlm.nih.gov/articles/pmid/20964644/</t>
  </si>
  <si>
    <t>['Cordeiro CA', 'Moreira PR', 'Dutra WO', 'Young L', 'Campos WR', 'Oréfice F', 'Teixeira Júnior AL']</t>
  </si>
  <si>
    <t>Immunology of the toxoplasmic retinochoroiditis</t>
  </si>
  <si>
    <t>Arquivos brasileiros de oftalmologia</t>
  </si>
  <si>
    <t>73(6):548-51</t>
  </si>
  <si>
    <t>https://pubmed.ncbi.nlm.nih.gov/21271035</t>
  </si>
  <si>
    <t>https://www.scielo.br/scielo.php?script=sci_arttext&amp;pid=S0004-27492010000600018&amp;lng=en&amp;nrm=iso&amp;tlng=en</t>
  </si>
  <si>
    <t>['Villani FN', 'Rocha MO', 'Nunes Mdo C', 'Antonelli LR', 'Magalhães LM', 'dos Santos JS', 'Gollob KJ', 'Dutra WO']</t>
  </si>
  <si>
    <t>Trypanosoma cruzi-induced activation of functionally distinct αβ and γδ CD4- CD8- T cells in individuals with polar forms of Chagas' disease</t>
  </si>
  <si>
    <t>9-Aug-2010</t>
  </si>
  <si>
    <t>78(10):4421-30</t>
  </si>
  <si>
    <t>https://pubmed.ncbi.nlm.nih.gov/20696836</t>
  </si>
  <si>
    <t>https://journals.asm.org/doi/10.1128/IAI.00179-10?url_ver=Z39.88-2003&amp;rfr_id=ori:rid:crossref.org&amp;rfr_dat=cr_pub 0pubmed</t>
  </si>
  <si>
    <t>['Torres KC', 'Dutra WO', 'de Rezende VB', 'Cardoso F', 'Gollob KJ', 'Teixeira AL']</t>
  </si>
  <si>
    <t>Monocyte dysfunction in Sydenham's chorea patients</t>
  </si>
  <si>
    <t>27-Jan-2010</t>
  </si>
  <si>
    <t>71(4):351-4</t>
  </si>
  <si>
    <t>https://pubmed.ncbi.nlm.nih.gov/20080141</t>
  </si>
  <si>
    <t>https://www.clinicalkey.com/content/playBy/pii?v=S0198-8859(10)00008-X</t>
  </si>
  <si>
    <t>['Gomez RS', 'Dutra WO', 'Moreira PR']</t>
  </si>
  <si>
    <t>Epigenetics and periodontal disease: future perspectives</t>
  </si>
  <si>
    <t>8-May-2009</t>
  </si>
  <si>
    <t>58(10):625-9</t>
  </si>
  <si>
    <t>https://pubmed.ncbi.nlm.nih.gov/19440658</t>
  </si>
  <si>
    <t>https://link.springer.com/article/10.1007/s00011-009-0041-7</t>
  </si>
  <si>
    <t>['Moreira PR', 'Costa JE', 'Gomez RS', 'Gollob KJ', 'Dutra WO']</t>
  </si>
  <si>
    <t>TNFA and IL10 gene polymorphisms are not associated with periodontitis in Brazilians</t>
  </si>
  <si>
    <t>7-Sep-2009</t>
  </si>
  <si>
    <t>The open dentistry journal</t>
  </si>
  <si>
    <t>3:184-90</t>
  </si>
  <si>
    <t>https://pubmed.ncbi.nlm.nih.gov/19771178</t>
  </si>
  <si>
    <t>https://europepmc.org/abstract/MED/19771178</t>
  </si>
  <si>
    <t>['Faria DR', 'Souza PE', 'Durães FV', 'Carvalho EM', 'Gollob KJ', 'Machado PR', 'Dutra WO']</t>
  </si>
  <si>
    <t>Recruitment of CD8(+) T cells expressing granzyme A is associated with lesion progression in human cutaneous leishmaniasis</t>
  </si>
  <si>
    <t>31(8):432-9</t>
  </si>
  <si>
    <t>https://pubmed.ncbi.nlm.nih.gov/19646207</t>
  </si>
  <si>
    <t>https://europepmc.org/abstract/MED/19646207</t>
  </si>
  <si>
    <t>['Bacellar O', 'Faria D', 'Nascimento M', 'Cardoso TM', 'Gollob KJ', 'Dutra WO', 'Scott P', 'Carvalho EM']</t>
  </si>
  <si>
    <t>Interleukin 17 production among patients with American cutaneous leishmaniasis</t>
  </si>
  <si>
    <t>1-Jul-2009</t>
  </si>
  <si>
    <t>200(1):75-8</t>
  </si>
  <si>
    <t>https://pubmed.ncbi.nlm.nih.gov/19476435</t>
  </si>
  <si>
    <t>https://europepmc.org/abstract/MED/19476435</t>
  </si>
  <si>
    <t>['Dutra WO', 'Menezes CA', 'Villani FN', 'da Costa GC', 'da Silveira AB', 'Reis Dd', 'Gollob KJ']</t>
  </si>
  <si>
    <t>Cellular and genetic mechanisms involved in the generation of protective and pathogenic immune responses in human Chagas disease</t>
  </si>
  <si>
    <t>104 Suppl 1(Suppl 1):208-18</t>
  </si>
  <si>
    <t>https://pubmed.ncbi.nlm.nih.gov/19753476</t>
  </si>
  <si>
    <t>https://europepmc.org/abstract/MED/19753476</t>
  </si>
  <si>
    <t>['Dutra WO', 'Moreira PR', 'Souza PE', 'Gollob KJ', 'Gomez RS']</t>
  </si>
  <si>
    <t>Implications of cytokine gene polymorphisms on the orchestration of the immune response: lessons learned from oral diseases</t>
  </si>
  <si>
    <t>6-Jun-2009</t>
  </si>
  <si>
    <t>20(3):223-32</t>
  </si>
  <si>
    <t>https://pubmed.ncbi.nlm.nih.gov/19502097</t>
  </si>
  <si>
    <t>https://www.clinicalkey.com/content/playBy/pii?v=S1359-6101(09)00043-4</t>
  </si>
  <si>
    <t>['Torres KC', 'Souza BR', 'Miranda DM', 'Nicolato R', 'Neves FS', 'Barros AG', 'Dutra WO', 'Gollob KJ', 'Correa H', 'Romano-Silva MA']</t>
  </si>
  <si>
    <t>The leukocytes expressing DARPP-32 are reduced in patients with schizophrenia and bipolar disorder</t>
  </si>
  <si>
    <t>17-Mar-2009</t>
  </si>
  <si>
    <t>8-Nov-2008</t>
  </si>
  <si>
    <t>Progress in neuropsychopharmacology &amp; biological psychiatry</t>
  </si>
  <si>
    <t>33(2):214-9</t>
  </si>
  <si>
    <t>https://pubmed.ncbi.nlm.nih.gov/19059449</t>
  </si>
  <si>
    <t>https://linkinghub.elsevier.com/retrieve/pii/S0278-5846(08)00326-6</t>
  </si>
  <si>
    <t>['Torres KC', 'Souza BR', 'Miranda DM', 'Sampaio AM', 'Nicolato R', 'Neves FS', 'Barros AG', 'Dutra WO', 'Gollob KJ', 'Correa H', 'Romano-Silva MA']</t>
  </si>
  <si>
    <t>Expression of neuronal calcium sensor-1 (NCS-1) is decreased in leukocytes of schizophrenia and bipolar disorder patients</t>
  </si>
  <si>
    <t>30-Nov-2008</t>
  </si>
  <si>
    <t>33(2):229-34</t>
  </si>
  <si>
    <t>https://pubmed.ncbi.nlm.nih.gov/19091302</t>
  </si>
  <si>
    <t>https://linkinghub.elsevier.com/retrieve/pii/S0278-5846(08)00352-7</t>
  </si>
  <si>
    <t>['Costa GC', 'da Costa Rocha MO', 'Moreira PR', 'Menezes CA', 'Silva MR', 'Gollob KJ', 'Dutra WO']</t>
  </si>
  <si>
    <t>Functional IL-10 gene polymorphism is associated with Chagas disease cardiomyopathy</t>
  </si>
  <si>
    <t>1-Feb-2009</t>
  </si>
  <si>
    <t>199(3):451-4</t>
  </si>
  <si>
    <t>https://pubmed.ncbi.nlm.nih.gov/19099482</t>
  </si>
  <si>
    <t>https://academic.oup.com/jid/article-lookup/doi/10.1086/596061</t>
  </si>
  <si>
    <t>['Gollob KJ', 'Antonelli LR', 'Faria DR', 'Keesen TS', 'Dutra WO']</t>
  </si>
  <si>
    <t>Immunoregulatory mechanisms and CD4-CD8- (double negative) T cell subpopulations in human cutaneous leishmaniasis: a balancing act between protection and pathology</t>
  </si>
  <si>
    <t>8(10):1338-43</t>
  </si>
  <si>
    <t>https://pubmed.ncbi.nlm.nih.gov/18687296</t>
  </si>
  <si>
    <t>https://linkinghub.elsevier.com/retrieve/pii/S1567-5769(08)00103-3</t>
  </si>
  <si>
    <t>['Cordeiro CA', 'Moreira PR', 'Costa GC', 'Dutra WO', 'Campos WR', 'Oréfice F', 'Teixeira AL']</t>
  </si>
  <si>
    <t>TNF-alpha gene polymorphism (-308G/A) and toxoplasmic retinochoroiditis</t>
  </si>
  <si>
    <t>The British journal of ophthalmology</t>
  </si>
  <si>
    <t>92(7):986-8</t>
  </si>
  <si>
    <t>https://pubmed.ncbi.nlm.nih.gov/18577652</t>
  </si>
  <si>
    <t>https://bjo.bmj.com/lookup/pmidlookup?view=long&amp;pmid=18577652</t>
  </si>
  <si>
    <t>['Dutra WO', 'Gollob KJ']</t>
  </si>
  <si>
    <t>Current concepts in immunoregulation and pathology of human Chagas disease</t>
  </si>
  <si>
    <t>Current opinion in infectious diseases</t>
  </si>
  <si>
    <t>21(3):287-92</t>
  </si>
  <si>
    <t>https://pubmed.ncbi.nlm.nih.gov/18448974</t>
  </si>
  <si>
    <t>https://europepmc.org/abstract/MED/18448974</t>
  </si>
  <si>
    <t>['Cordeiro CA', 'Moreira PR', 'Andrade MS', 'Dutra WO', 'Campos WR', 'Oréfice F', 'Teixeira AL']</t>
  </si>
  <si>
    <t>Interleukin-10 gene polymorphism (-1082G/A) is associated with toxoplasmic retinochoroiditis</t>
  </si>
  <si>
    <t>Investigative ophthalmology &amp; visual science</t>
  </si>
  <si>
    <t>49(5):1979-82</t>
  </si>
  <si>
    <t>https://pubmed.ncbi.nlm.nih.gov/18436829</t>
  </si>
  <si>
    <t>https://iovs.arvojournals.org/article.aspx?doi=10.1167/iovs.07-1393</t>
  </si>
  <si>
    <t>['Cordeiro CA', 'Moreira PR', 'Dutra WO', 'Campos WR', 'Teixeira AL', 'Oréfice F']</t>
  </si>
  <si>
    <t>Imunogenetics in the uveítes</t>
  </si>
  <si>
    <t>71(2):295-9</t>
  </si>
  <si>
    <t>https://pubmed.ncbi.nlm.nih.gov/18516438</t>
  </si>
  <si>
    <t>https://www.scielo.br/scielo.php?script=sci_arttext&amp;pid=S0004-27492008000200032&amp;lng=en&amp;nrm=iso&amp;tlng=en</t>
  </si>
  <si>
    <t>Interleukin-1 gene polymorphisms and toxoplasmic retinochoroiditis</t>
  </si>
  <si>
    <t>12-Oct-2008</t>
  </si>
  <si>
    <t>Molecular vision</t>
  </si>
  <si>
    <t>14:1845-9</t>
  </si>
  <si>
    <t>https://pubmed.ncbi.nlm.nih.gov/18941541</t>
  </si>
  <si>
    <t>https://europepmc.org/abstract/MED/18941541</t>
  </si>
  <si>
    <t>['Morgan DJ', 'Guimaraes LH', 'Machado PR', "D'Oliveira A Jr", 'Almeida RP', 'Lago EL', 'Faria DR', 'Tafuri WL', 'Dutra WO', 'Carvalho EM']</t>
  </si>
  <si>
    <t>Cutaneous leishmaniasis during pregnancy: exuberant lesions and potential fetal complications</t>
  </si>
  <si>
    <t>15-Aug-2007</t>
  </si>
  <si>
    <t>5-Jul-2007</t>
  </si>
  <si>
    <t>45(4):478-82</t>
  </si>
  <si>
    <t>https://pubmed.ncbi.nlm.nih.gov/17638198</t>
  </si>
  <si>
    <t>https://academic.oup.com/cid/article-lookup/doi/10.1086/520017</t>
  </si>
  <si>
    <t>['Nagib PR', 'Dutra WO', 'Chiari E', 'Machado CR']</t>
  </si>
  <si>
    <t>Trypanosoma cruzi: populations bearing opposite virulence induce differential expansion of circulating CD3+CD4-CD8- T cells and cytokine serum levels in young and adult rats</t>
  </si>
  <si>
    <t>21-Feb-2007</t>
  </si>
  <si>
    <t>Experimental parasitology</t>
  </si>
  <si>
    <t>116(4):366-74</t>
  </si>
  <si>
    <t>https://pubmed.ncbi.nlm.nih.gov/17399706</t>
  </si>
  <si>
    <t>https://linkinghub.elsevier.com/retrieve/pii/S0014-4894(07)00047-1</t>
  </si>
  <si>
    <t>['de Sá AR', 'Moreira PR', 'Xavier GM', 'Sampaio I', 'Kalapothakis E', 'Dutra WO', 'Gomez RS']</t>
  </si>
  <si>
    <t>Association of CD14, IL1B, IL6, IL10 and TNFA functional gene polymorphisms with symptomatic dental abscesses</t>
  </si>
  <si>
    <t>18-May-2007</t>
  </si>
  <si>
    <t>40(7):563-72</t>
  </si>
  <si>
    <t>https://pubmed.ncbi.nlm.nih.gov/17511783</t>
  </si>
  <si>
    <t>https://onlinelibrary.wiley.com/doi/10.1111/j.1365-2591.2007.01272.x</t>
  </si>
  <si>
    <t>['Carvalho LP', 'Passos S', 'Bacellar O', 'Lessa M', 'Almeida RP', 'Magalhães A', 'Dutra WO', 'Gollob KJ', 'Machado P', 'de Jesus AR']</t>
  </si>
  <si>
    <t>Differential immune regulation of activated T cells between cutaneous and mucosal leishmaniasis as a model for pathogenesis</t>
  </si>
  <si>
    <t>29(5):251-8</t>
  </si>
  <si>
    <t>https://pubmed.ncbi.nlm.nih.gov/17430548</t>
  </si>
  <si>
    <t>https://europepmc.org/abstract/MED/17430548</t>
  </si>
  <si>
    <t>['Souza PE', 'Rocha MO', 'Menezes CA', 'Coelho JS', 'Chaves AC', 'Gollob KJ', 'Dutra WO']</t>
  </si>
  <si>
    <t>Trypanosoma cruzi infection induces differential modulation of costimulatory molecules and cytokines by monocytes and T cells from patients with indeterminate and cardiac Chagas' disease</t>
  </si>
  <si>
    <t>5-Feb-2007</t>
  </si>
  <si>
    <t>75(4):1886-94</t>
  </si>
  <si>
    <t>https://pubmed.ncbi.nlm.nih.gov/17283096</t>
  </si>
  <si>
    <t>https://journals.asm.org/doi/10.1128/IAI.01931-06?url_ver=Z39.88-2003&amp;rfr_id=ori:rid:crossref.org&amp;rfr_dat=cr_pub 0pubmed</t>
  </si>
  <si>
    <t>['Moreira PR', 'Lima PM', 'Sathler KO', 'Imanishi SA', 'Costa JE', 'Gomes RS', 'Gollob KJ', 'Dutra WO']</t>
  </si>
  <si>
    <t>Interleukin-6 expression and gene polymorphism are associated with severity of periodontal disease in a sample of Brazilian individuals</t>
  </si>
  <si>
    <t>148(1):119-26</t>
  </si>
  <si>
    <t>https://pubmed.ncbi.nlm.nih.gov/17286759</t>
  </si>
  <si>
    <t>https://pmc.ncbi.nlm.nih.gov/articles/pmid/17286759/</t>
  </si>
  <si>
    <t>The IL1A (-889) gene polymorphism is associated with chronic periodontal disease in a sample of Brazilian individuals</t>
  </si>
  <si>
    <t>Journal of periodontal research</t>
  </si>
  <si>
    <t>42(1):23-30</t>
  </si>
  <si>
    <t>https://pubmed.ncbi.nlm.nih.gov/17214636</t>
  </si>
  <si>
    <t>https://onlinelibrary.wiley.com/doi/10.1111/j.1600-0765.2006.00910.x</t>
  </si>
  <si>
    <t>['Antonelli LR', 'Dutra WO', 'Oliveira RR', 'Torres KC', 'Guimarães LH', 'Bacellar O', 'Gollob KJ']</t>
  </si>
  <si>
    <t>Disparate immunoregulatory potentials for double-negative (CD4- CD8-) alpha beta and gamma delta T cells from human patients with cutaneous leishmaniasis</t>
  </si>
  <si>
    <t>21-Aug-2006</t>
  </si>
  <si>
    <t>74(11):6317-23</t>
  </si>
  <si>
    <t>Comparative Study | Journal Article | Research Support, N.I.H., Extramural | Research Support, Non-U.S. Gov't</t>
  </si>
  <si>
    <t>https://pubmed.ncbi.nlm.nih.gov/16923794</t>
  </si>
  <si>
    <t>https://journals.asm.org/doi/10.1128/IAI.00890-06?url_ver=Z39.88-2003&amp;rfr_id=ori:rid:crossref.org&amp;rfr_dat=cr_pub 0pubmed</t>
  </si>
  <si>
    <t>['Sousa-Franco J', 'Araújo-Mendes E', 'Silva-Jardim I', 'L-Santos J', 'Faria DR', 'Dutra WO', 'Horta MF']</t>
  </si>
  <si>
    <t>Infection-induced respiratory burst in BALB/c macrophages kills Leishmania guyanensis amastigotes through apoptosis: possible involvement in resistance to cutaneous leishmaniasis</t>
  </si>
  <si>
    <t>15-Sep-2005</t>
  </si>
  <si>
    <t>Microbes and infection</t>
  </si>
  <si>
    <t>8(2):390-400</t>
  </si>
  <si>
    <t>https://pubmed.ncbi.nlm.nih.gov/16242371</t>
  </si>
  <si>
    <t>https://linkinghub.elsevier.com/retrieve/pii/S1286-4579(05)00273-X</t>
  </si>
  <si>
    <t>['Gaze ST', 'Dutra WO', 'Lessa M', 'Lessa H', 'Guimarães LH', 'Jesus AR', 'Carvalho LP', 'Machado P', 'Carvalho EM', 'Gollob KJ']</t>
  </si>
  <si>
    <t>Mucosal leishmaniasis patients display an activated inflammatory T-cell phenotype associated with a nonbalanced monocyte population</t>
  </si>
  <si>
    <t>63(1):70-8</t>
  </si>
  <si>
    <t>https://pubmed.ncbi.nlm.nih.gov/16398703</t>
  </si>
  <si>
    <t>https://onlinelibrary.wiley.com/doi/10.1111/j.1365-3083.2005.01707.x</t>
  </si>
  <si>
    <t>['Rodrigues KP', 'Souza PA', 'Lima PM', 'Dutra WO', 'Corrêa H', 'Romano-Silva MA']</t>
  </si>
  <si>
    <t>Expression of D3 and D4 dopamine receptors in leukocytes is related to schizophrenic symptoms</t>
  </si>
  <si>
    <t>15-Dec-2005</t>
  </si>
  <si>
    <t>Schizophrenia research</t>
  </si>
  <si>
    <t>80(2-3):363-5</t>
  </si>
  <si>
    <t>https://pubmed.ncbi.nlm.nih.gov/16024224</t>
  </si>
  <si>
    <t>https://linkinghub.elsevier.com/retrieve/pii/S0920-9964(05)00246-X</t>
  </si>
  <si>
    <t>['Dutra WO', 'Rocha MO', 'Teixeira MM']</t>
  </si>
  <si>
    <t>The clinical immunology of human Chagas disease</t>
  </si>
  <si>
    <t>19-Oct-2005</t>
  </si>
  <si>
    <t>Trends in parasitology</t>
  </si>
  <si>
    <t>21(12):581-7</t>
  </si>
  <si>
    <t>Journal Article | Research Support, Non-U.S. Gov't | Review | Systematic Review</t>
  </si>
  <si>
    <t>https://pubmed.ncbi.nlm.nih.gov/16236550</t>
  </si>
  <si>
    <t>https://linkinghub.elsevier.com/retrieve/pii/S1471-4922(05)00281-3</t>
  </si>
  <si>
    <t>['Faria DR', 'Gollob KJ', 'Barbosa J Jr', 'Schriefer A', 'Machado PR', 'Lessa H', 'Carvalho LP', 'Romano-Silva MA', 'de Jesus AR', 'Carvalho EM', 'Dutra WO']</t>
  </si>
  <si>
    <t>Decreased in situ expression of interleukin-10 receptor is correlated with the exacerbated inflammatory and cytotoxic responses observed in mucosal leishmaniasis</t>
  </si>
  <si>
    <t>73(12):7853-9</t>
  </si>
  <si>
    <t>https://pubmed.ncbi.nlm.nih.gov/16299275</t>
  </si>
  <si>
    <t>https://journals.asm.org/doi/10.1128/IAI.73.12.7853-7859.2005?url_ver=Z39.88-2003&amp;rfr_id=ori:rid:crossref.org&amp;rfr_dat=cr_pub 0pubmed</t>
  </si>
  <si>
    <t>['Antonelli LR', 'Dutra WO', 'Almeida RP', 'Bacellar O', 'Carvalho EM', 'Gollob KJ']</t>
  </si>
  <si>
    <t>Activated inflammatory T cells correlate with lesion size in human cutaneous leishmaniasis</t>
  </si>
  <si>
    <t>15-Nov-2005</t>
  </si>
  <si>
    <t>101(2):226-30</t>
  </si>
  <si>
    <t>https://pubmed.ncbi.nlm.nih.gov/16083969</t>
  </si>
  <si>
    <t>https://linkinghub.elsevier.com/retrieve/pii/S0165-2478(05)00141-0</t>
  </si>
  <si>
    <t>['Torres KC', 'Antonelli LR', 'Souza AL', 'Teixeira MM', 'Dutra WO', 'Gollob KJ']</t>
  </si>
  <si>
    <t>Norepinephrine, dopamine and dexamethasone modulate discrete leukocyte subpopulations and cytokine profiles from human PBMC</t>
  </si>
  <si>
    <t>Journal of neuroimmunology</t>
  </si>
  <si>
    <t>166(1-2):144-57</t>
  </si>
  <si>
    <t>https://pubmed.ncbi.nlm.nih.gov/16026859</t>
  </si>
  <si>
    <t>https://linkinghub.elsevier.com/retrieve/pii/S0165-5728(05)00218-3</t>
  </si>
  <si>
    <t>['Moreira PR', 'de Sá AR', 'Xavier GM', 'Costa JE', 'Gomez RS', 'Gollob KJ', 'Dutra WO']</t>
  </si>
  <si>
    <t>A functional interleukin-1 beta gene polymorphism is associated with chronic periodontitis in a sample of Brazilian individuals</t>
  </si>
  <si>
    <t>40(4):306-11</t>
  </si>
  <si>
    <t>https://pubmed.ncbi.nlm.nih.gov/15966908</t>
  </si>
  <si>
    <t>https://onlinelibrary.wiley.com/doi/10.1111/j.1600-0765.2005.00801.x</t>
  </si>
  <si>
    <t>['Gollob KJ', 'Antonelli LR', 'Dutra WO']</t>
  </si>
  <si>
    <t>Insights into CD4+ memory T cells following Leishmania infection</t>
  </si>
  <si>
    <t>21(8):347-50</t>
  </si>
  <si>
    <t>https://pubmed.ncbi.nlm.nih.gov/15967724</t>
  </si>
  <si>
    <t>https://linkinghub.elsevier.com/retrieve/pii/S1471-4922(05)00155-8</t>
  </si>
  <si>
    <t>['Bueno R', 'Mello MN', 'Menezes CA', 'Dutra WO', 'Santos RL']</t>
  </si>
  <si>
    <t>Phenotypic, functional, and quantitative characterization of canine peripheral blood monocyte-derived macrophages</t>
  </si>
  <si>
    <t>100(5):521-4</t>
  </si>
  <si>
    <t>https://pubmed.ncbi.nlm.nih.gov/16184230</t>
  </si>
  <si>
    <t>https://www.scielo.br/scielo.php?script=sci_arttext&amp;pid=S0074-02762005000500012&amp;lng=en&amp;nrm=iso&amp;tlng=en</t>
  </si>
  <si>
    <t>['de Souza PE', 'Gomez RS', 'Xavier GM', 'dos Santos JS', 'Gollob KJ', 'Dutra WO']</t>
  </si>
  <si>
    <t>Systemic leukocyte activation in patients with central giant cell lesions</t>
  </si>
  <si>
    <t>May-2005</t>
  </si>
  <si>
    <t>34(5):312-7</t>
  </si>
  <si>
    <t>https://pubmed.ncbi.nlm.nih.gov/15817076</t>
  </si>
  <si>
    <t>https://onlinelibrary.wiley.com/doi/10.1111/j.1600-0714.2004.00276.x</t>
  </si>
  <si>
    <t>['Carvalho LP', 'Passos S', 'Dutra WO', 'Soto M', 'Alonso C', 'Gollob KJ', 'Carvalho EM', 'Ribeiro de Jesus A']</t>
  </si>
  <si>
    <t>Effect of LACK and KMP11 on IFN-gamma production by peripheral blood mononuclear cells from cutaneous and mucosal leishmaniasis patients</t>
  </si>
  <si>
    <t>61(4):337-42</t>
  </si>
  <si>
    <t>https://pubmed.ncbi.nlm.nih.gov/15853916</t>
  </si>
  <si>
    <t>https://onlinelibrary.wiley.com/doi/10.1111/j.1365-3083.2005.01581.x</t>
  </si>
  <si>
    <t>['Porto AF', 'Santos SB', 'Muniz AL', 'Basilio V', 'Rodrigues W Jr', 'Neva FA', 'Dutra WO', 'Gollob KJ', 'Jacobson S', 'Carvalho EM']</t>
  </si>
  <si>
    <t>Helminthic infection down-regulates type 1 immune responses in human T cell lymphotropic virus type 1 (HTLV-1) carriers and is more prevalent in HTLV-1 carriers than in patients with HTLV-1-associated myelopathy/tropical spastic paraparesis</t>
  </si>
  <si>
    <t>15-Feb-2005</t>
  </si>
  <si>
    <t>10-Jan-2005</t>
  </si>
  <si>
    <t>191(4):612-8</t>
  </si>
  <si>
    <t>https://pubmed.ncbi.nlm.nih.gov/15655786</t>
  </si>
  <si>
    <t>https://academic.oup.com/jid/article-lookup/doi/10.1086/427560</t>
  </si>
  <si>
    <t>['Torres KC', 'Dutra WO', 'Gollob KJ']</t>
  </si>
  <si>
    <t>Endogenous IL-4 and IFN-gamma are essential for expression of Th2, but not Th1 cytokine message during the early differentiation of human CD4+ T helper cells</t>
  </si>
  <si>
    <t>65(11):1328-35</t>
  </si>
  <si>
    <t>https://pubmed.ncbi.nlm.nih.gov/15556683</t>
  </si>
  <si>
    <t>https://linkinghub.elsevier.com/retrieve/pii/S0198-8859(04)00145-4</t>
  </si>
  <si>
    <t>['Souza PE', 'Rocha MO', 'Rocha-Vieira E', 'Menezes CA', 'Chaves AC', 'Gollob KJ', 'Dutra WO']</t>
  </si>
  <si>
    <t>Monocytes from patients with indeterminate and cardiac forms of Chagas' disease display distinct phenotypic and functional characteristics associated with morbidity</t>
  </si>
  <si>
    <t>72(9):5283-91</t>
  </si>
  <si>
    <t>https://pubmed.ncbi.nlm.nih.gov/15322024</t>
  </si>
  <si>
    <t>https://journals.asm.org/doi/10.1128/IAI.72.9.5283-5291.2004?url_ver=Z39.88-2003&amp;rfr_id=ori:rid:crossref.org&amp;rfr_dat=cr_pub 0pubmed</t>
  </si>
  <si>
    <t>['Menezes CA', 'Rocha MO', 'Souza PE', 'Chaves AC', 'Gollob KJ', 'Dutra WO']</t>
  </si>
  <si>
    <t>Phenotypic and functional characteristics of CD28+ and CD28- cells from chagasic patients: distinct repertoire and cytokine expression</t>
  </si>
  <si>
    <t>Jul-2004</t>
  </si>
  <si>
    <t>137(1):129-38</t>
  </si>
  <si>
    <t>https://pubmed.ncbi.nlm.nih.gov/15196253</t>
  </si>
  <si>
    <t>https://pmc.ncbi.nlm.nih.gov/articles/pmid/15196253/</t>
  </si>
  <si>
    <t>['Antonelli LR', 'Dutra WO', 'Almeida RP', 'Bacellar O', 'Gollob KJ']</t>
  </si>
  <si>
    <t>Antigen specific correlations of cellular immune responses in human leishmaniasis suggests mechanisms for immunoregulation</t>
  </si>
  <si>
    <t>136(2):341-8</t>
  </si>
  <si>
    <t>https://pubmed.ncbi.nlm.nih.gov/15086400</t>
  </si>
  <si>
    <t>https://pmc.ncbi.nlm.nih.gov/articles/pmid/15086400/</t>
  </si>
  <si>
    <t>['Santos SB', 'Porto AF', 'Muniz AL', 'de Jesus AR', 'Magalhães E', 'Melo A', 'Dutra WO', 'Gollob KJ', 'Carvalho EM']</t>
  </si>
  <si>
    <t>Exacerbated inflammatory cellular immune response characteristics of HAM/TSP is observed in a large proportion of HTLV-I asymptomatic carriers</t>
  </si>
  <si>
    <t>2-Mar-2004</t>
  </si>
  <si>
    <t>4:7</t>
  </si>
  <si>
    <t>https://pubmed.ncbi.nlm.nih.gov/15070424</t>
  </si>
  <si>
    <t>https://bmcinfectdis.biomedcentral.com/articles/10.1186/1471-2334-4-7</t>
  </si>
  <si>
    <t>['Costa RP', 'Gollob KJ', 'Machado PR', 'Bacellar OA', 'Almeida RP', 'Barral A', 'Barral-Netto M', 'Carvalho EM', 'Dutra WO']</t>
  </si>
  <si>
    <t>Adhesion molecule expression patterns indicate activation and recruitment of CD4+ T cells from the lymph node to the peripheral blood of early cutaneous leishmaniasis patients</t>
  </si>
  <si>
    <t>15-Dec-2003</t>
  </si>
  <si>
    <t>90(2-3):155-9</t>
  </si>
  <si>
    <t>https://pubmed.ncbi.nlm.nih.gov/14687718</t>
  </si>
  <si>
    <t>https://linkinghub.elsevier.com/retrieve/pii/S0165247803001998</t>
  </si>
  <si>
    <t>['de Sá AR', 'Pimenta FJ', 'Dutra WO', 'Gomez RS']</t>
  </si>
  <si>
    <t>Immunolocalization of interleukin 4, interleukin 6, and lymphotoxin alpha in dental granulomas</t>
  </si>
  <si>
    <t>Sep-2003</t>
  </si>
  <si>
    <t>Oral surgery, oral medicine, oral pathology, oral radiology, and endodontics</t>
  </si>
  <si>
    <t>96(3):356-60</t>
  </si>
  <si>
    <t>https://pubmed.ncbi.nlm.nih.gov/12973294</t>
  </si>
  <si>
    <t>https://linkinghub.elsevier.com/retrieve/pii/S1079210403000672</t>
  </si>
  <si>
    <t>['Rocha-Vieira E', 'Ferreira E', 'Vianna P', 'De Faria DR', 'Gaze ST', 'Dutra WO', 'Gollob KJ']</t>
  </si>
  <si>
    <t>Histopathological outcome of Leishmania major-infected BALB/c mice is improved by oral treatment with N-acetyl-l-cysteine</t>
  </si>
  <si>
    <t>108(3):401-8</t>
  </si>
  <si>
    <t>https://pubmed.ncbi.nlm.nih.gov/12603607</t>
  </si>
  <si>
    <t>https://pmc.ncbi.nlm.nih.gov/articles/pmid/12603607/</t>
  </si>
  <si>
    <t>['Bacellar O', 'Lessa H', 'Schriefer A', 'Machado P', 'Ribeiro de Jesus A', 'Dutra WO', 'Gollob KJ', 'Carvalho EM']</t>
  </si>
  <si>
    <t>Up-regulation of Th1-type responses in mucosal leishmaniasis patients</t>
  </si>
  <si>
    <t>Dec-2002</t>
  </si>
  <si>
    <t>70(12):6734-40</t>
  </si>
  <si>
    <t>https://pubmed.ncbi.nlm.nih.gov/12438348</t>
  </si>
  <si>
    <t>https://journals.asm.org/doi/10.1128/IAI.70.12.6734-6740.2002?url_ver=Z39.88-2003&amp;rfr_id=ori:rid:crossref.org&amp;rfr_dat=cr_pub 0pubmed</t>
  </si>
  <si>
    <t>['Dutra WO', 'Correa-Oliveira R', 'Dunne D', 'Cecchini LF', 'Fraga L', 'Roberts M', 'Soares-Silveira AM', 'Webster M', 'Yssel H', 'Gollob KJ']</t>
  </si>
  <si>
    <t>Polarized Th2 like cells, in the absence of Th0 cells, are responsible for lymphocyte produced IL-4 in high IgE-producer schistosomiasis patients</t>
  </si>
  <si>
    <t>6-Jul-2002</t>
  </si>
  <si>
    <t>BMC immunology</t>
  </si>
  <si>
    <t>3:8</t>
  </si>
  <si>
    <t>https://pubmed.ncbi.nlm.nih.gov/12100735</t>
  </si>
  <si>
    <t>https://bmcimmunol.biomedcentral.com/articles/10.1186/1471-2172-3-8</t>
  </si>
  <si>
    <t>['Bottrel RL', 'Dutra WO', 'Martins FA', 'Gontijo B', 'Carvalho E', 'Barral-Netto M', 'Barral A', 'Almeida RP', 'Mayrink W', 'Locksley R', 'Gollob KJ']</t>
  </si>
  <si>
    <t>Flow cytometric determination of cellular sources and frequencies of key cytokine-producing lymphocytes directed against recombinant LACK and soluble Leishmania antigen in human cutaneous leishmaniasis</t>
  </si>
  <si>
    <t>May-2001</t>
  </si>
  <si>
    <t>69(5):3232-9</t>
  </si>
  <si>
    <t>https://pubmed.ncbi.nlm.nih.gov/11292745</t>
  </si>
  <si>
    <t>https://journals.asm.org/doi/10.1128/IAI.69.5.3232-3239.2001?url_ver=Z39.88-2003&amp;rfr_id=ori:rid:crossref.org&amp;rfr_dat=cr_pub 0pubmed</t>
  </si>
  <si>
    <t>['Costa RP', 'Gollob KJ', 'Fonseca LL', 'Rocha MO', 'Chaves AC', 'Medrano-Mercado N', 'Araújo-Jorge TC', 'Antas PR', 'Colley DG', 'Correa-Oliveira R', 'Gazzinelli G', 'Carvalho-Parra J', 'Dutra WO']</t>
  </si>
  <si>
    <t>T-cell repertoire analysis in acute and chronic human Chagas' disease: differential frequencies of Vbeta5 expressing T cells</t>
  </si>
  <si>
    <t>May-2000</t>
  </si>
  <si>
    <t>51(5):511-9</t>
  </si>
  <si>
    <t>https://pubmed.ncbi.nlm.nih.gov/10792844</t>
  </si>
  <si>
    <t>https://onlinelibrary.wiley.com/resolve/openurl?genre=article&amp;sid=nlm:pubmed&amp;issn=0300-9475&amp;date=2000&amp;volume=51&amp;issue=5&amp;spage=511</t>
  </si>
  <si>
    <t>['Dutra WO', 'Colley DG', 'Pinto-Dias JC', 'Gazzinelli G', 'Brener Z', 'Pereira ME', 'Coffman RL', 'Correa-Oliveira R', 'Carvalho-Parra JF']</t>
  </si>
  <si>
    <t>Self and nonself stimulatory molecules induce preferential expansion of CD5+ B cells or activated T cells of chagasic patients, respectively</t>
  </si>
  <si>
    <t>51(1):91-7</t>
  </si>
  <si>
    <t>https://pubmed.ncbi.nlm.nih.gov/10632982</t>
  </si>
  <si>
    <t>https://onlinelibrary.wiley.com/resolve/openurl?genre=article&amp;sid=nlm:pubmed&amp;issn=0300-9475&amp;date=2000&amp;volume=51&amp;issue=1&amp;spage=91</t>
  </si>
  <si>
    <t>['Martins-Filho OA', 'Dutra WO', 'Freeman GL', 'Silveira AM', 'Rabello A', 'Colley DG', 'Prata A', 'Gazzinelli G', 'Correa-Oliveira R', 'Carvalho-Parra J']</t>
  </si>
  <si>
    <t>Flow cytometric study of blood leucocytes in clinical forms of human schistosomiasis</t>
  </si>
  <si>
    <t>Sep-1997</t>
  </si>
  <si>
    <t>46(3):304-11</t>
  </si>
  <si>
    <t>https://pubmed.ncbi.nlm.nih.gov/9315121</t>
  </si>
  <si>
    <t>https://onlinelibrary.wiley.com/resolve/openurl?genre=article&amp;sid=nlm:pubmed&amp;issn=0300-9475&amp;date=1997&amp;volume=46&amp;issue=3&amp;spage=304</t>
  </si>
  <si>
    <t>['Jannotti-Passos LK', 'Vidigal TH', 'Dias-Neto E', 'Pena SD', 'Simpson AJ', 'Dutra WO', 'Souza CP', 'Carvalho-Parra JF']</t>
  </si>
  <si>
    <t>PCR amplification of the mitochondrial DNA minisatellite region to detect Schistosoma mansoni infection in Biomphalaria glabrata snails</t>
  </si>
  <si>
    <t>The Journal of parasitology</t>
  </si>
  <si>
    <t>83(3):395-9</t>
  </si>
  <si>
    <t>https://pubmed.ncbi.nlm.nih.gov/9194818</t>
  </si>
  <si>
    <t>['Dutra WO', 'Gollob KJ', 'Pinto-Dias JC', 'Gazzinelli G', 'Correa-Oliveira R', 'Coffman RL', 'Carvalho-Parra JF']</t>
  </si>
  <si>
    <t>Cytokine mRNA profile of peripheral blood mononuclear cells isolated from individuals with Trypanosoma cruzi chronic infection</t>
  </si>
  <si>
    <t>Jan-1997</t>
  </si>
  <si>
    <t>45(1):74-80</t>
  </si>
  <si>
    <t>https://pubmed.ncbi.nlm.nih.gov/9010503</t>
  </si>
  <si>
    <t>https://onlinelibrary.wiley.com/resolve/openurl?genre=article&amp;sid=nlm:pubmed&amp;issn=0300-9475&amp;date=1997&amp;volume=45&amp;issue=1&amp;spage=74</t>
  </si>
  <si>
    <t>['Dutra WO', 'da Luz ZM', 'Cançado JR', 'Pereira ME', 'Brigido-Nunes RM', 'Galvão LM', 'Colley DG', 'Brener Z', 'Gazzinelli G', 'Carvalho-Parra JF']</t>
  </si>
  <si>
    <t>Influence of parasite presence on the immunologic profile of peripheral blood mononuclear cells from chagasic patients after specific drug therapy</t>
  </si>
  <si>
    <t>18(11):579-85</t>
  </si>
  <si>
    <t>https://pubmed.ncbi.nlm.nih.gov/9226696</t>
  </si>
  <si>
    <t>https://onlinelibrary.wiley.com/resolve/openurl?genre=article&amp;sid=nlm:pubmed&amp;issn=0141-9838&amp;date=1996&amp;volume=18&amp;issue=11&amp;spage=579</t>
  </si>
  <si>
    <t>['Gollob KJ', 'Dutra WO', 'Coffman RL']</t>
  </si>
  <si>
    <t>Early message expression of interleukin-4 and interferon-gamma, but not of interleukin-2 and interleukin-10, reflects later polarization of primary CD4+ T cell cultures</t>
  </si>
  <si>
    <t>26(7):1565-70</t>
  </si>
  <si>
    <t>https://pubmed.ncbi.nlm.nih.gov/8766562</t>
  </si>
  <si>
    <t>https://onlinelibrary.wiley.com/doi/10.1002/eji.1830260724</t>
  </si>
  <si>
    <t>['Dutra WO', 'Martins-Filho OA', 'Cançado JR', 'Pinto-Dias JC', 'Brener Z', 'Gazzinelli G', 'Carvalho JF', 'Colley DG']</t>
  </si>
  <si>
    <t>Chagasic patients lack CD28 expression on many of their circulating T lymphocytes</t>
  </si>
  <si>
    <t>Jan-1996</t>
  </si>
  <si>
    <t>43(1):88-93</t>
  </si>
  <si>
    <t>https://pubmed.ncbi.nlm.nih.gov/8560201</t>
  </si>
  <si>
    <t>https://onlinelibrary.wiley.com/resolve/openurl?genre=article&amp;sid=nlm:pubmed&amp;issn=0300-9475&amp;date=1996&amp;volume=43&amp;issue=1&amp;spage=88</t>
  </si>
  <si>
    <t>Anido de Peña R</t>
  </si>
  <si>
    <t>['Faye F', 'Crocione C', 'Anido de Peña R', 'Bellagambi S', 'Escati Peñaloza L', 'Hunter A', 'Jensen L', 'Oosterwijk C', 'Schoeters E', 'de Vicente D', 'Faivre L', 'Wilbur M', 'Le Cam Y', 'Dubief J']</t>
  </si>
  <si>
    <t>Time to diagnosis and determinants of diagnostic delays of people living with a rare disease: results of a Rare Barometer retrospective patient survey</t>
  </si>
  <si>
    <t>16-May-2024</t>
  </si>
  <si>
    <t>32(9):1116-1126</t>
  </si>
  <si>
    <t>https://pubmed.ncbi.nlm.nih.gov/38755315</t>
  </si>
  <si>
    <t>https://pmc.ncbi.nlm.nih.gov/articles/pmid/38755315/</t>
  </si>
  <si>
    <t>Seminario AG</t>
  </si>
  <si>
    <t>Vinh DC</t>
  </si>
  <si>
    <t>['Salmanton-García J', 'Marchesi F', 'Navrátil M', 'Piukovics K', 'Del Principe MI', 'Criscuolo M', 'Bilgin YM', 'Fracchiolla NS', 'Vena A', 'Romano A', 'Falces-Romero I', 'Sgherza N', 'Heras-Fernando I', 'Biernat MM', 'Petzer V', 'Žák P', 'Weinbergerová B', 'Samarkos M', 'Erben N', 'van Praet J', 'López-García A', 'Labrador J', 'Lahmer T', 'Drgoňa Ľ', 'Merelli M', 'Cuccaro A', 'Martín-Pérez S', 'Dávila-Valls J', 'Farina F', 'Cattaneo C', 'Pinczés LI', 'Magyari F', 'Espigado I', 'Buquicchio C', 'Vinh DC', 'Stoma I', 'Čerňan M', 'Prezioso L', 'Papa MV', 'Plantefeve G', 'Khedr RA', 'Batinić J', 'Magliano G', 'Erdem S', 'Khostelidi S', 'Čolović N', 'Nappi D', 'García-Ramírez P', 'Góra J', 'Callejas-Charavia M', 'Tłusty J', 'Bakker M', 'Wojtyniak E', 'Antić D', 'Magdziak A', 'Dargenio M', 'Idrizović L', 'Pantić N', 'Stojanoski Z', 'Eisa N', 'Otašević V', 'Marchetti M', 'Mackenzie E', 'Garcia-Vidal C', 'Aujayeb A', 'Almasari A', 'Miranda-Castillo C', 'Gavriilaki E', 'Coppola N', 'Busca A', 'Adžić-Vukičević T', 'Schönlein M', 'Hersby DS', 'Gräfe SK', 'Glenthøj A', 'Aiello TF', 'Cvetanoski M', 'Mitrović M', 'Cerchione C', 'Prin R', 'Varricchio G', 'Arellano E', 'Córdoba R', 'Mayer J', 'Víšek B', 'Wolf D', 'Anastasopoulou AN', 'Delia M', 'Musto P', 'Leotta D', 'Bavastro M', 'Limongelli A', 'Sciumè M', 'van den Ven L', 'Fianchi L', 'Brunetti SC', 'Drozd-Sokołowska J', 'Dąbrowska-Iwanicka A', 'Cornely OA', 'Pagano L']</t>
  </si>
  <si>
    <t>Respiratory Viruses in Patients With Hematological Malignancy in Boreal Autumn/Winter 2023-2024: EPICOVIDEHA-EPIFLUEHA Report</t>
  </si>
  <si>
    <t>23-Dec-2024</t>
  </si>
  <si>
    <t>100(3):358-374</t>
  </si>
  <si>
    <t>https://pubmed.ncbi.nlm.nih.gov/39715069</t>
  </si>
  <si>
    <t>https://pmc.ncbi.nlm.nih.gov/articles/pmid/39715069/</t>
  </si>
  <si>
    <t>['Cruz-Santiago D', 'Meng X', 'Canac-Marquis M', 'Sengupta A', 'Brassard JP', 'Pavey E', 'Girouard H', 'Vinh DC', 'Gouin JP']</t>
  </si>
  <si>
    <t>Neuropsychiatric Symptoms and Psychotropic Medication Use Following SARS-Cov-2 Infection Among Elderly Residents in Long-Term Care Facilities</t>
  </si>
  <si>
    <t>1-Mar-2025</t>
  </si>
  <si>
    <t>Canadian geriatrics journal : CGJ</t>
  </si>
  <si>
    <t>28(1):67-72</t>
  </si>
  <si>
    <t>https://pubmed.ncbi.nlm.nih.gov/40051588</t>
  </si>
  <si>
    <t>https://pmc.ncbi.nlm.nih.gov/articles/pmid/40051588/</t>
  </si>
  <si>
    <t>['Rubin T', 'Bernier S', 'Hoon Lim LS', 'Salman MS', 'Leung E', 'Mhanni A', 'Marles S', 'Greenberg C', 'Perez A', 'Sun Y', 'Angers I', 'Vinh DC', 'Roussel L']</t>
  </si>
  <si>
    <t>Two rare mutations in homozygosity synergize to silence TREX1 in Aicardi-Goutières syndrome</t>
  </si>
  <si>
    <t>21-Feb-2025</t>
  </si>
  <si>
    <t>16:1557632</t>
  </si>
  <si>
    <t>https://pubmed.ncbi.nlm.nih.gov/40061936</t>
  </si>
  <si>
    <t>https://pmc.ncbi.nlm.nih.gov/articles/pmid/40061936/</t>
  </si>
  <si>
    <t>['Tsang JLY', 'Rego K', 'Binnie A', 'Lee T', 'Mccarthy A', 'Cowan J', 'Archambault P', 'Lellouche F', 'Turgeon AF', 'Yoon J', 'Lamontagne F', 'Mcgeer A', 'Douglas J', 'Daley P', 'Fowler R', 'Maslove DM', 'Winston BW', 'Lee TC', 'Tran KC', 'Cheng MP', 'Vinh DC', 'Boyd JH', 'Walley KR', 'Singer J', 'Marshall JC', 'Haljan G', 'Jain F', 'Russell JA']</t>
  </si>
  <si>
    <t>Community versus academic hospital community-acquired pneumonia patients: a nested cohort study</t>
  </si>
  <si>
    <t>Pneumonia (Nathan Qld.)</t>
  </si>
  <si>
    <t>16(1):31</t>
  </si>
  <si>
    <t>https://pneumonia.biomedcentral.com/articles/10.1186/s41479-024-00143-x</t>
  </si>
  <si>
    <t>['Roussel L', 'Bernier S', 'Perez A', 'Sun Y', 'Angers I', 'Laneuville P', 'Lawandi A', 'Vinh DC']</t>
  </si>
  <si>
    <t>Impaired apoptosis underlying lymphoproliferative disease in a patient with haploinsufficient NFKB1 deficiency</t>
  </si>
  <si>
    <t>205(5):2089-2093</t>
  </si>
  <si>
    <t>https://pubmed.ncbi.nlm.nih.gov/39364635</t>
  </si>
  <si>
    <t>https://onlinelibrary.wiley.com/doi/10.1111/bjh.19814</t>
  </si>
  <si>
    <t>['Schweitzer L', 'Barkati S', 'Laneuville P', 'Fox S', 'Vinh DC']</t>
  </si>
  <si>
    <t>Treatment of Progressive Multifocal Leukoencephalopathy with IL-2 and Mirtazapine</t>
  </si>
  <si>
    <t>8-Apr-2024</t>
  </si>
  <si>
    <t>44(4):97</t>
  </si>
  <si>
    <t>https://pubmed.ncbi.nlm.nih.gov/38587706</t>
  </si>
  <si>
    <t>https://link.springer.com/article/10.1007/s10875-024-01698-6</t>
  </si>
  <si>
    <t>['Vinh DC']</t>
  </si>
  <si>
    <t>From Mendel to mycoses: Immuno-genomic warfare at the human-fungus interface</t>
  </si>
  <si>
    <t>8-Dec-2023</t>
  </si>
  <si>
    <t>322(1):28-52</t>
  </si>
  <si>
    <t>https://pubmed.ncbi.nlm.nih.gov/38069482</t>
  </si>
  <si>
    <t>['Lee CH', 'Banoei MM', 'Ansari M', 'Cheng MP', 'Lamontagne F', 'Griesdale D', 'Lasry DE', 'Demir K', 'Dhingra V', 'Tran KC', 'Lee T', 'Burns K', 'Sweet D', 'Marshall J', 'Slutsky A', 'Murthy S', 'Singer J', 'Patrick DM', 'Lee TC', 'Boyd JH', 'Walley KR', 'Fowler R', 'Haljan G', 'Vinh DC', 'Mcgeer A', 'Maslove D', 'Mann P', 'Donohoe K', 'Hernandez G', 'Rocheleau G', 'Trahtemberg U', 'Kumar A', 'Lou M', 'Dos Santos C', 'Baker A', 'Russell JA', 'Winston BW']</t>
  </si>
  <si>
    <t>Using a targeted metabolomics approach to explore differences in ARDS associated with COVID-19 compared to ARDS caused by H1N1 influenza and bacterial pneumonia</t>
  </si>
  <si>
    <t>27-Feb-2024</t>
  </si>
  <si>
    <t>Critical care (London, England)</t>
  </si>
  <si>
    <t>28(1):63</t>
  </si>
  <si>
    <t>https://ccforum.biomedcentral.com/articles/10.1186/s13054-024-04843-0</t>
  </si>
  <si>
    <t>['Mohammed Y', 'Tran K', 'Carlsten C', 'Ryerson C', 'Wong A', 'Lee T', 'Cheng MP', 'Vinh DC', 'Lee TC', 'Winston BW', 'Sweet D', 'Boyd JH', 'Walley KR', 'Haljan G', 'McGeer A', 'Lamontagne F', 'Fowler R', 'Maslove D', 'Singer J', 'Patrick DM', 'Marshall JC', 'Murthy S', 'Jain F', 'Borchers CH', 'Goodlett DR', 'Levin A', 'Russell JA']</t>
  </si>
  <si>
    <t>Proteomic Evolution from Acute to Post-COVID-19 Conditions</t>
  </si>
  <si>
    <t>5-Jan-2024</t>
  </si>
  <si>
    <t>4-Dec-2023</t>
  </si>
  <si>
    <t>Journal of proteome research</t>
  </si>
  <si>
    <t>23(1):52-70</t>
  </si>
  <si>
    <t>https://pubmed.ncbi.nlm.nih.gov/38048423</t>
  </si>
  <si>
    <t>https://europepmc.org/abstract/MED/38048423</t>
  </si>
  <si>
    <t>['Grant JM', 'Lam J', 'Goyal SV', 'Lother S', 'Kassim SS', 'Lee SB', 'Chan J', 'Girouard G', 'Barrett L', 'Takaya S', 'Piszczek J', 'Vinh DC', 'Findlater AR', 'Saxinger L']</t>
  </si>
  <si>
    <t>AMMI Canada Practice Point: Updated recommendations for treatment of adults with symptomatic COVID-19 in 2023-2024</t>
  </si>
  <si>
    <t>16-Jan-2024</t>
  </si>
  <si>
    <t>Journal of the Association of Medical Microbiology and Infectious Disease Canada = Journal officiel de lAssociation pour la microbiologie medicale et</t>
  </si>
  <si>
    <t>8(4):245-252</t>
  </si>
  <si>
    <t>https://pubmed.ncbi.nlm.nih.gov/38250615</t>
  </si>
  <si>
    <t>https://europepmc.org/abstract/MED/38250615</t>
  </si>
  <si>
    <t>['Haljan G', 'Lee T', 'McCarthy A', 'Cowan J', 'Tsang J', 'Lelouche F', 'Turgeon AF', 'Archambault P', 'Lamontagne F', 'Fowler R', 'Yoon J', 'Daley P', 'Cheng MP', 'Vinh DC', 'Lee TC', 'Tran KC', 'Winston BW', 'Kong HJ', 'Boyd JH', 'Walley KR', 'McGeer A', 'Maslove DM', 'Marshall JC', 'Singer J', 'Jain F', 'Russell JA']</t>
  </si>
  <si>
    <t>Complex Thrombo-Inflammatory Responses versus Outcomes of Non-COVID-19 Community-Acquired Pneumonia and COVID-19</t>
  </si>
  <si>
    <t>16(1):529-552</t>
  </si>
  <si>
    <t>https://pubmed.ncbi.nlm.nih.gov/39626643</t>
  </si>
  <si>
    <t>https://pmc.ncbi.nlm.nih.gov/articles/pmid/39626643/</t>
  </si>
  <si>
    <t>['Unninayar D', 'Falcone EL', 'Chapdelaine H', 'Vinh DC', 'Top KA', 'Derfalvi B', 'Issekutz TB', 'Decaluwe H', 'Pham-Huy A', 'Upton J', 'Betschel SD', 'Rubin T', 'Suresh S', 'Wright NAM', 'Murguía-Favela L', 'Kalashnikova T', 'Barrett L', 'Oldford S', 'Langlois MA', 'Arnold C', 'Sadarangani M', 'Zhang T', 'Ramsay T', 'Yazji D', 'Cowan J']</t>
  </si>
  <si>
    <t>Humoral and cell-mediated immune responses to COVID-19 vaccines up to 6 months post three-dose primary series in adults with inborn errors of immunity and their breakthrough infections</t>
  </si>
  <si>
    <t>21-Jan-2025</t>
  </si>
  <si>
    <t>15:1501908</t>
  </si>
  <si>
    <t>https://pubmed.ncbi.nlm.nih.gov/39906736</t>
  </si>
  <si>
    <t>https://pmc.ncbi.nlm.nih.gov/articles/pmid/39906736/</t>
  </si>
  <si>
    <t>['Bastard P', 'Vazquez SE', 'Liu J', 'Laurie MT', 'Wang CY', 'Gervais A', 'Le Voyer T', 'Bizien L', 'Zamecnik C', 'Philippot Q', 'Rosain J', 'Catherinot E', 'Willmore A', 'Mitchell AM', 'Bair R', 'Garçon P', 'Kenney H', 'Fekkar A', 'Salagianni M', 'Poulakou G', 'Siouti E', 'Sahanic S', 'Tancevski I', 'Weiss G', 'Nagl L', 'Manry J', 'Duvlis S', 'Arroyo-Sánchez D', 'Paz Artal E', 'Rubio L', 'Perani C', 'Bezzi M', 'Sottini A', 'Quaresima V', 'Roussel L', 'Vinh DC', 'Reyes LF', 'Garzaro M', 'Hatipoglu N', 'Boutboul D', 'Tandjaoui-Lambiotte Y', 'Borghesi A', 'Aliberti A', 'Cassaniti I', 'Venet F', 'Monneret G', 'Halwani R', 'Sharif-Askari NS', 'Danielson J', 'Burrel S', 'Morbieu C', 'Stepanovskyy Y', 'Bondarenko A', 'Volokha A', 'Boyarchuk O', 'Gagro A', 'Neuville M', 'Neven B', 'Keles S', 'Hernu R', 'Bal A', 'Novelli A', 'Novelli G', 'Saker K', 'Ailioaie O', 'Antolí A', 'Jeziorski E', 'Rocamora-Blanch G', 'Teixeira C', 'Delaunay C', 'Lhuillier M', 'Le Turnier P', 'Zhang Y', 'Mahevas M', 'Pan-Hammarström Q', 'Abolhassani H', 'Bompoil T', 'Dorgham K', 'Gorochov G', 'Laouenan C', 'Rodríguez-Gallego C', 'Ng LFP', 'Renia L', 'Pujol A', 'Belot A', 'Raffi F', 'Allende LM', 'Martinez-Picado J', 'Ozcelik T', 'Imberti L', 'Notarangelo LD', 'Troya J', 'Solanich X', 'Zhang SY', 'Puel A', 'Wilson MR', 'Trouillet-Assant S', 'Abel L', 'Jouanguy E', 'Ye CJ', 'Cobat A', 'Thompson LM', 'Andreakos E', 'Zhang Q', 'Anderson MS', 'Casanova JL', 'DeRisi JL']</t>
  </si>
  <si>
    <t>Vaccine breakthrough hypoxemic COVID-19 pneumonia in patients with auto-Abs neutralizing type I IFNs</t>
  </si>
  <si>
    <t>22-Dec-2023</t>
  </si>
  <si>
    <t>8(90):eabp8966</t>
  </si>
  <si>
    <t>https://pubmed.ncbi.nlm.nih.gov/35857576</t>
  </si>
  <si>
    <t>https://www.science.org/doi/abs/10.1126/sciimmunol.abp8966?url_ver=Z39.88-2003&amp;rfr_id=ori:rid:crossref.org&amp;rfr_dat=cr_pub 0pubmed</t>
  </si>
  <si>
    <t>['Roussel L', 'Pham-Huy A', 'Yu AC', 'Venkateswaran S', 'Perez A', 'Bourdel G', 'Sun Y', 'Villavicencio ST', 'Bernier S', 'Li Y', 'Kazimerczak-Brunet M', 'Alattar R', 'Déry MA', 'Shapiro AJ', 'Penner J', 'Vinh DC']</t>
  </si>
  <si>
    <t>A Novel Homozygous Mutation Causing Complete TYK2 Deficiency, with Severe Respiratory Viral Infections, EBV-Driven Lymphoma, and Jamestown Canyon Viral Encephalitis</t>
  </si>
  <si>
    <t>43(8):2011-2021</t>
  </si>
  <si>
    <t>https://pubmed.ncbi.nlm.nih.gov/37695435</t>
  </si>
  <si>
    <t>https://link.springer.com/article/10.1007/s10875-023-01580-x</t>
  </si>
  <si>
    <t>['Giralt S', 'Jolles S', 'Kerre T', 'Lazarus HM', 'Mustafa SS', 'Papanicolaou GA', 'Ria R', 'Vinh DC', 'Wingard JR']</t>
  </si>
  <si>
    <t>Recommendations for Management of Secondary Antibody Deficiency in Multiple Myeloma</t>
  </si>
  <si>
    <t>Clinical lymphoma, myeloma &amp; leukemia</t>
  </si>
  <si>
    <t>23(10):719-732</t>
  </si>
  <si>
    <t>https://pubmed.ncbi.nlm.nih.gov/37353432</t>
  </si>
  <si>
    <t>https://www.clinicalkey.com/content/playBy/pii?v=S2152-2650(23)00166-0</t>
  </si>
  <si>
    <t>['Alemayehu T', 'Vinh DC']</t>
  </si>
  <si>
    <t>A Novel Mutation Leading to Wiskott-Aldrich Syndrome in an Ethiopian Boy: a Case Report and a Review of Literature</t>
  </si>
  <si>
    <t>43(6):1272-1277</t>
  </si>
  <si>
    <t>Case Reports | Journal Article | Research Support, Non-U.S. Gov't | Review</t>
  </si>
  <si>
    <t>https://pubmed.ncbi.nlm.nih.gov/37052865</t>
  </si>
  <si>
    <t>https://link.springer.com/article/10.1007/s10875-023-01487-7</t>
  </si>
  <si>
    <t>['Lee T', 'Cheng MP', 'Vinh DC', 'Lee TC', 'Tran KC', 'Winston BW', 'Sweet D', 'Boyd JH', 'Walley KR', 'Haljan G', 'McGeer A', 'Lamontagne F', 'Fowler R', 'Maslove DM', 'Singer J', 'Patrick DM', 'Marshall JC', 'Burns KD', 'Murthy S', 'Mann PK', 'Hernandez G', 'Donohoe K', 'Russell JA']</t>
  </si>
  <si>
    <t>Outcomes and characteristics of patients hospitalized for COVID-19 in British Columbia, Ontario and Quebec during the Omicron wave</t>
  </si>
  <si>
    <t>CMAJ open</t>
  </si>
  <si>
    <t>11(4):E672-E683</t>
  </si>
  <si>
    <t>https://pubmed.ncbi.nlm.nih.gov/37527902</t>
  </si>
  <si>
    <t>https://www.clinicalkey.com/content/playBy?issn=&amp;vol=11&amp;issue=4&amp;pgfirst=E672</t>
  </si>
  <si>
    <t>Of Mycelium and Men: Inherent Human Susceptibility to Fungal Diseases</t>
  </si>
  <si>
    <t>14-Mar-2023</t>
  </si>
  <si>
    <t>12(3):456</t>
  </si>
  <si>
    <t>https://pubmed.ncbi.nlm.nih.gov/36986378</t>
  </si>
  <si>
    <t>https://europepmc.org/abstract/MED/36986378</t>
  </si>
  <si>
    <t>['Saginur R', 'Robblee JA', 'Vranjkovic A', 'Tamblyn L', 'Hsu A', 'Cooper CL', 'Vinh DC', 'Langlois MA', 'Crawley AM']</t>
  </si>
  <si>
    <t>No time for complacency: The CoVaRR-Net Biobank is an essential element of laboratory preparedness for infectious disease outbreaks</t>
  </si>
  <si>
    <t>8(1):75-84</t>
  </si>
  <si>
    <t>https://pubmed.ncbi.nlm.nih.gov/37008580</t>
  </si>
  <si>
    <t>https://europepmc.org/abstract/MED/37008580</t>
  </si>
  <si>
    <t>['Olbrich P', 'Vinh DC']</t>
  </si>
  <si>
    <t>Inborn Errors of Immunity Causing Pediatric Susceptibility to Fungal Diseases</t>
  </si>
  <si>
    <t>22-Jan-2023</t>
  </si>
  <si>
    <t>9(2):149</t>
  </si>
  <si>
    <t>https://pubmed.ncbi.nlm.nih.gov/36836264</t>
  </si>
  <si>
    <t>https://europepmc.org/abstract/MED/36836264</t>
  </si>
  <si>
    <t>['Harrison LB', 'Bergeron G', 'Cadieux G', 'Charest H', 'Fafard J', 'Levade I', 'Blais AC', 'Huchet E', 'Trottier B', 'Vlad D', 'Szabo J', 'Thomas R', 'Poulin S', 'Greenaway C', 'Zaharatos GJ', 'Oughton M', 'Chakravarti A', 'Pilarski R', 'Bui-Nguyen A', 'Benomar K', 'Libman MD', 'Vinh DC', 'Duggan AT', 'Graham M', 'Klein MB', 'Barkati S']</t>
  </si>
  <si>
    <t>Monkeypox in Montréal: Epidemiology, Phylogenomics, and Public Health Response to a Large North American Outbreak</t>
  </si>
  <si>
    <t>13-Dec-2022</t>
  </si>
  <si>
    <t>Annals of internal medicine</t>
  </si>
  <si>
    <t>176(1):67-76</t>
  </si>
  <si>
    <t>https://pubmed.ncbi.nlm.nih.gov/36508736</t>
  </si>
  <si>
    <t>https://www.acpjournals.org/doi/abs/10.7326/M22-2699?url_ver=Z39.88-2003&amp;rfr_id=ori:rid:crossref.org&amp;rfr_dat=cr_pub 0pubmed</t>
  </si>
  <si>
    <t>['Shah N', 'Mustafa SS', 'Vinh DC']</t>
  </si>
  <si>
    <t>Management of secondary immunodeficiency in hematological malignancies in the era of modern oncology</t>
  </si>
  <si>
    <t>Critical reviews in oncology/hematology</t>
  </si>
  <si>
    <t>181:103896</t>
  </si>
  <si>
    <t>https://pubmed.ncbi.nlm.nih.gov/36528276</t>
  </si>
  <si>
    <t>https://www.clinicalkey.com/content/playBy/pii?v=S1040-8428(22)00320-1</t>
  </si>
  <si>
    <t>['Jolles S', 'Giralt S', 'Kerre T', 'Lazarus HM', 'Mustafa SS', 'Ria R', 'Vinh DC']</t>
  </si>
  <si>
    <t>Agents contributing to secondary immunodeficiency development in patients with multiple myeloma, chronic lymphocytic leukemia and non-Hodgkin lymphoma: A systematic literature review</t>
  </si>
  <si>
    <t>13:1098326</t>
  </si>
  <si>
    <t>https://pubmed.ncbi.nlm.nih.gov/36824125</t>
  </si>
  <si>
    <t>https://europepmc.org/abstract/MED/36824125</t>
  </si>
  <si>
    <t>['Langelier MJ', 'Vinh DC']</t>
  </si>
  <si>
    <t>Host-directed immunotherapy to fight infectious diseases</t>
  </si>
  <si>
    <t>1-Dec-2022</t>
  </si>
  <si>
    <t>9-Sep-2022</t>
  </si>
  <si>
    <t>34(6):616-624</t>
  </si>
  <si>
    <t>https://pubmed.ncbi.nlm.nih.gov/36081357</t>
  </si>
  <si>
    <t>https://www.ingentaconnect.com/openurl?genre=article&amp;issn=&amp;volume=34&amp;issue=6&amp;spage=616&amp;aulast=Langelier</t>
  </si>
  <si>
    <t>['Charland N', 'Gobeil P', 'Pillet S', 'Boulay I', 'Séguin A', 'Makarkov A', 'Heizer G', 'Bhutada K', 'Mahmood A', 'Trépanier S', 'Hager K', 'Jiang-Wright J', 'Atkins J', 'Saxena P', 'Cheng MP', 'Vinh DC', 'Boutet P', 'Roman F', 'Van Der Most R', 'Ceregido MA', 'Dionne M', 'Tellier G', 'Gauthier JS', 'Essink B', 'Libman M', 'Haffizulla J', 'Fréchette A', "D'Aoust MA", 'Landry N', 'Ward BJ']</t>
  </si>
  <si>
    <t>Safety and immunogenicity of an AS03-adjuvanted plant-based SARS-CoV-2 vaccine in Adults with and without Comorbidities</t>
  </si>
  <si>
    <t>NPJ vaccines</t>
  </si>
  <si>
    <t>7(1):142</t>
  </si>
  <si>
    <t>https://pubmed.ncbi.nlm.nih.gov/36351931</t>
  </si>
  <si>
    <t>https://europepmc.org/abstract/MED/36351931</t>
  </si>
  <si>
    <t>['Drummond RA', 'Desai JV', 'Hsu AP', 'Oikonomou V', 'Vinh DC', 'Acklin JA', 'Abers MS', 'Walkiewicz MA', 'Anzick SL', 'Swamydas M', 'Vautier S', 'Natarajan M', 'Oler AJ', 'Yamanaka D', 'Mayer-Barber KD', 'Iwakura Y', 'Bianchi D', 'Driscoll B', 'Hauck K', 'Kline A', 'Viall NS', 'Zerbe CS', 'Ferré EM', 'Schmitt MM', 'DiMaggio T', 'Pittaluga S', 'Butman JA', 'Zelazny AM', 'Shea YR', 'Arias CA', 'Ashbaugh C', 'Mahmood M', 'Temesgen Z', 'Theofiles AG', 'Nigo M', 'Moudgal V', 'Bloch KC', 'Kelly SG', 'Whitworth MS', 'Rao G', 'Whitener CJ', 'Mafi N', 'Gea-Banacloche J', 'Kenyon LC', 'Miller WR', 'Boggian K', 'Gilbert A', 'Sincock M', 'Freeman AF', 'Bennett JE', 'Hasbun R', 'Mikelis CM', 'Kwon-Chung KJ', 'Belkaid Y', 'Brown GD', 'Lim JK', 'Kuhns DB', 'Holland SM', 'Lionakis MS']</t>
  </si>
  <si>
    <t>Human Dectin-1 deficiency impairs macrophage-mediated defense against phaeohyphomycosis</t>
  </si>
  <si>
    <t>15-Nov-2022</t>
  </si>
  <si>
    <t>132(22):e159348</t>
  </si>
  <si>
    <t>https://pubmed.ncbi.nlm.nih.gov/36377664</t>
  </si>
  <si>
    <t>https://europepmc.org/abstract/MED/36377664</t>
  </si>
  <si>
    <t>['Albert MH', 'Sirait T', 'Eikema DJ', 'Bakunina K', 'Wehr C', 'Suarez F', 'Fox ML', 'Mahlaoui N', 'Gennery AR', 'Lankester AC', 'Beier R', 'Bernardo ME', 'Bigley V', 'Lindemans CA', 'Burns SO', 'Carpenter B', 'Dybko J', 'Güngör T', 'Hauck F', 'Lum SH', 'Balashov D', 'Meisel R', 'Moshous D', 'Schulz A', 'Speckmann C', 'Slatter MA', 'Strahm B', 'Uckan-Cetinkaya D', 'Meyts I', 'Vallée TC', 'Wynn R', 'Neven B', 'Morris EC', 'Aiuti A', 'Maschan A', 'Aljurf M', 'Gedde-Dahl T', 'Gurman G', 'Bordon V', 'Kriván G', 'Locatelli F', 'Porta F', 'Valcárcel D', 'Beguin Y', 'Faraci M', 'Kröger N', 'Kulagin A', 'Shaw PJ', 'Veelken JH', 'Diaz de Heredia C', 'Fagioli F', 'Felber M', 'Gruhn B', 'Holter W', 'Rössig C', 'Sedlacek P', 'Apperley J', 'Ayas M', 'Bodova I', 'Choi G', 'Cornelissen JJ', 'Sirvent A', 'Khan A', 'Kupesiz A', 'Lenhoff S', 'Ozdogu H', 'von der Weid N', 'Rovira M', 'Schots R', 'Vinh DC']</t>
  </si>
  <si>
    <t>Hematopoietic stem cell transplantation for adolescents and adults with inborn errors of immunity: an EBMT IEWP study</t>
  </si>
  <si>
    <t>140(14):1635-1649</t>
  </si>
  <si>
    <t>https://pubmed.ncbi.nlm.nih.gov/35344580</t>
  </si>
  <si>
    <t>https://linkinghub.elsevier.com/retrieve/pii/S0006-4971(22)00444-X</t>
  </si>
  <si>
    <t>['Bolze A', 'Mogensen TH', 'Zhang SY', 'Abel L', 'Andreakos E', 'Arkin LM', 'Borghesi A', 'Brodin P', 'Hagin D', 'Novelli G', 'Okada S', 'Peter J', 'Renia L', 'Severe K', 'Tiberghien P', 'Vinh DC', 'Cirulli ET', 'Casanova JL', 'Hsieh EWY']</t>
  </si>
  <si>
    <t>Decoding the Human Genetic and Immunological Basis of COVID-19 mRNA Vaccine-Induced Myocarditis</t>
  </si>
  <si>
    <t>8-Oct-2022</t>
  </si>
  <si>
    <t>42(7):1354-1359</t>
  </si>
  <si>
    <t>https://pubmed.ncbi.nlm.nih.gov/36207567</t>
  </si>
  <si>
    <t>https://europepmc.org/abstract/MED/36207567</t>
  </si>
  <si>
    <t>['Rocheleau GLY', 'Lee T', 'Mohammed Y', 'Goodlett D', 'Burns K', 'Cheng MP', 'Tran K', 'Sweet D', 'Marshall J', 'Slutsky AS', 'Murthy S', 'Singer J', 'Patrick DM', 'Du B', 'Peng Z', 'Lee TC', 'Boyd JH', 'Walley KR', 'Lamontagne F', 'Fowler R', 'Winston BW', 'Haljan G', 'Vinh DC', 'McGeer A', 'Maslove D', 'Patrigeon SP', 'Mann P', 'Donohoe K', 'Hernandez G', 'Russell JA']</t>
  </si>
  <si>
    <t>Renin-Angiotensin System Pathway Therapeutics Associated With Improved Outcomes in Males Hospitalized With COVID-19</t>
  </si>
  <si>
    <t>1-Sep-2022</t>
  </si>
  <si>
    <t>Critical care medicine</t>
  </si>
  <si>
    <t>50(9):1306-1317</t>
  </si>
  <si>
    <t>Comparative Study | Journal Article | Multicenter Study | Observational Study | Research Support, Non-U.S. Gov't</t>
  </si>
  <si>
    <t>https://pubmed.ncbi.nlm.nih.gov/35607951</t>
  </si>
  <si>
    <t>https://europepmc.org/abstract/MED/35607951</t>
  </si>
  <si>
    <t>['Grant JM', 'Chan J', 'Lother SA', 'Barrett L', 'Bonnar PE', 'Findlater AR', 'Kassim SS', 'Lam JC', 'Vinh DC']</t>
  </si>
  <si>
    <t>AMMI Canada Practice Point: Treatments for adults with COVID-19 in 2021-2022</t>
  </si>
  <si>
    <t>7(3):163-169</t>
  </si>
  <si>
    <t>https://pubmed.ncbi.nlm.nih.gov/36337603</t>
  </si>
  <si>
    <t>https://europepmc.org/abstract/MED/36337603</t>
  </si>
  <si>
    <t>['Fava VM', 'Bourgey M', 'Nawarathna PM', 'Orlova M', 'Cassart P', 'Vinh DC', 'Cheng MP', 'Bourque G', 'Schurr E', 'Langlais D']</t>
  </si>
  <si>
    <t>A systems biology approach identifies candidate drugs to reduce mortality in severely ill patients with COVID-19</t>
  </si>
  <si>
    <t>1-Jun-2022</t>
  </si>
  <si>
    <t>8(22):eabm2510</t>
  </si>
  <si>
    <t>https://pubmed.ncbi.nlm.nih.gov/35648852</t>
  </si>
  <si>
    <t>https://www.science.org/doi/abs/10.1126/sciadv.abm2510?url_ver=Z39.88-2003&amp;rfr_id=ori:rid:crossref.org&amp;rfr_dat=cr_pub 0pubmed</t>
  </si>
  <si>
    <t>['Lee T', 'Cheng MP', 'Vinh DC', 'Lee TC', 'Tran KC', 'Winston BW', 'Sweet D', 'Boyd JH', 'Walley KR', 'Haljan G', 'McGeer A', 'Lamontagne F', 'Fowler R', 'Maslove D', 'Singer J', 'Patrick DM', 'Marshall JC', 'Burns KD', 'Murthy S', 'Mann PK', 'Hernandez G', 'Donohoe K', 'Rocheleau G', 'Russell JA']</t>
  </si>
  <si>
    <t>Organ dysfunction and death in patients admitted to hospital with COVID-19 in pandemic waves 1 to 3 in British Columbia, Ontario and Quebec, Canada: a cohort study</t>
  </si>
  <si>
    <t>19-Apr-2022</t>
  </si>
  <si>
    <t>10(2):E379-E389</t>
  </si>
  <si>
    <t>https://pubmed.ncbi.nlm.nih.gov/35440485</t>
  </si>
  <si>
    <t>https://www.clinicalkey.com/content/playBy?issn=&amp;vol=10&amp;issue=2&amp;pgfirst=E379</t>
  </si>
  <si>
    <t>['Mohammed Y', 'Goodlett DR', 'Cheng MP', 'Vinh DC', 'Lee TC', 'Mcgeer A', 'Sweet D', 'Tran K', 'Lee T', 'Murthy S', 'Boyd JH', 'Singer J', 'Walley KR', 'Patrick DM', 'Quan C', 'Ismail S', 'Amar L', 'Pal A', 'Bassawon R', 'Fesdekjian L', 'Gou K', 'Lamontagne F', 'Marshall J', 'Haljan G', 'Fowler R', 'Winston BW', 'Russell JA']</t>
  </si>
  <si>
    <t>Longitudinal Plasma Proteomics Analysis Reveals Novel Candidate Biomarkers in Acute COVID-19</t>
  </si>
  <si>
    <t>10-Feb-2022</t>
  </si>
  <si>
    <t>21(4):975-992</t>
  </si>
  <si>
    <t>https://pubmed.ncbi.nlm.nih.gov/35143212</t>
  </si>
  <si>
    <t>https://pubs.acs.org/doi/10.1021/acs.jproteome.1c00863</t>
  </si>
  <si>
    <t>['Wang W', 'Chen R', 'Droll S', 'Barber E', 'Saleh L', 'Corrigan-Cummins M', 'Trick M', 'Anastas V', 'Hawk NV', 'Zhao Z', 'Vinh DC', 'Hsu A', 'Hickstein DD', 'Holland SM', 'Calvo KR']</t>
  </si>
  <si>
    <t>miR-181c regulates MCL1 and cell survival in GATA2 deficient cells</t>
  </si>
  <si>
    <t>16-Jul-2021</t>
  </si>
  <si>
    <t>111(4):805-816</t>
  </si>
  <si>
    <t>https://pubmed.ncbi.nlm.nih.gov/34270823</t>
  </si>
  <si>
    <t>https://europepmc.org/abstract/MED/34270823</t>
  </si>
  <si>
    <t>['Kaufmann E', 'Khan N', 'Tran KA', 'Ulndreaj A', 'Pernet E', 'Fontes G', 'Lupien A', 'Desmeules P', 'McIntosh F', 'Abow A', 'Moorlag SJCFM', 'Debisarun P', 'Mossman K', 'Banerjee A', 'Karo-Atar D', 'Sadeghi M', 'Mubareka S', 'Vinh DC', 'King IL', 'Robbins CS', 'Behr MA', 'Netea MG', 'Joubert P', 'Divangahi M']</t>
  </si>
  <si>
    <t>BCG vaccination provides protection against IAV but not SARS-CoV-2</t>
  </si>
  <si>
    <t>21-Feb-2022</t>
  </si>
  <si>
    <t>38(10):110502</t>
  </si>
  <si>
    <t>https://pubmed.ncbi.nlm.nih.gov/35235831</t>
  </si>
  <si>
    <t>https://linkinghub.elsevier.com/retrieve/pii/S2211-1247(22)00238-8</t>
  </si>
  <si>
    <t>['Vinh DC', 'Gouin JP', 'Cruz-Santiago D', 'Canac-Marquis M', 'Bernier S', 'Bobeuf F', 'Sengupta A', 'Brassard JP', 'Guerra A', 'Dziarmaga R', 'Perez A', 'Sun Y', 'Li Y', 'Roussel L', 'Langelier MJ', 'Ke D', 'Arnold C', 'Whelan M', 'Pelchat M', 'Langlois MA', 'Zhang X', 'Mazer BD']</t>
  </si>
  <si>
    <t>Real-world serological responses to extended-interval and heterologous COVID-19 mRNA vaccination in frail, older people (UNCoVER): an interim report from a prospective observational cohort study</t>
  </si>
  <si>
    <t>23-Feb-2022</t>
  </si>
  <si>
    <t>The lancet. Healthy longevity</t>
  </si>
  <si>
    <t>3(3):e166-e175</t>
  </si>
  <si>
    <t>https://www.clinicalkey.com/content/playBy/pii?v=S2666-7568(22)00012-5</t>
  </si>
  <si>
    <t>['Merati N', 'Sivachandran S', 'Jfri A', 'Ben-Shoshan M', 'Vinh DC', 'Popradi G', 'Litvinov IV']</t>
  </si>
  <si>
    <t>Plerixafor on a WHIM - Promise or Fantasy of a New CXCR4 Inhibitor for This Rare, but Important Syndrome?</t>
  </si>
  <si>
    <t>Skin therapy letter</t>
  </si>
  <si>
    <t>27(2):1-5</t>
  </si>
  <si>
    <t>https://pubmed.ncbi.nlm.nih.gov/35385630</t>
  </si>
  <si>
    <t>http://www.skintherapyletter.com/warts/whim-syndrome-new-plerixafor-cxcr4/</t>
  </si>
  <si>
    <t>['Andreakos E', 'Abel L', 'Vinh DC', 'Kaja E', 'Drolet BA', 'Zhang Q', "O'Farrelly C", 'Novelli G', 'Rodríguez-Gallego C', 'Haerynck F', 'Prando C', 'Pujol A', 'Su HC', 'Casanova JL', 'Spaan AN']</t>
  </si>
  <si>
    <t>A global effort to dissect the human genetic basis of resistance to SARS-CoV-2 infection</t>
  </si>
  <si>
    <t>23(2):159-164</t>
  </si>
  <si>
    <t>https://pubmed.ncbi.nlm.nih.gov/34667308</t>
  </si>
  <si>
    <t>https://europepmc.org/abstract/MED/34667308</t>
  </si>
  <si>
    <t>Author Correction: A global effort to dissect the human genetic basis of resistance to SARS-CoV-2 infection</t>
  </si>
  <si>
    <t>23(2):341</t>
  </si>
  <si>
    <t>https://pubmed.ncbi.nlm.nih.gov/34819675</t>
  </si>
  <si>
    <t>https://europepmc.org/abstract/MED/34819675</t>
  </si>
  <si>
    <t>['Elkrief A', 'Wu JT', 'Jani C', 'Enriquez KT', 'Glover M', 'Shah MR', 'Shaikh HG', 'Beeghly-Fadiel A', 'French B', 'Jhawar SR', 'Johnson DB', 'McKay RR', 'Rivera DR', 'Reuben DY', 'Shah S', 'Tinianov SL', 'Vinh DC', 'Mishra S', 'Warner JL']</t>
  </si>
  <si>
    <t>Learning through a Pandemic: The Current State of Knowledge on COVID-19 and Cancer</t>
  </si>
  <si>
    <t>Cancer discovery</t>
  </si>
  <si>
    <t>12(2):303-330</t>
  </si>
  <si>
    <t>Journal Article | Research Support, N.I.H., Extramural | Review</t>
  </si>
  <si>
    <t>https://pubmed.ncbi.nlm.nih.gov/34893494</t>
  </si>
  <si>
    <t>https://europepmc.org/abstract/MED/34893494</t>
  </si>
  <si>
    <t>['Kaufmann E', 'Landekic M', 'Downey J', 'Chronopoulos J', 'Teimouri Nezhad S', 'Tran K', 'Vinh DC', 'Barreiro LB', 'Divangahi M']</t>
  </si>
  <si>
    <t>Lack of evidence for intergenerational inheritance of immune resistance to infections</t>
  </si>
  <si>
    <t>23(2):203-207</t>
  </si>
  <si>
    <t>https://pubmed.ncbi.nlm.nih.gov/35058614</t>
  </si>
  <si>
    <t>https://www.nature.com/articles/s41590-021-01102-0</t>
  </si>
  <si>
    <t>Vinh D</t>
  </si>
  <si>
    <t>['Loo VG', 'Roussel L', 'Bernier S', 'Perez A', 'Vinh DC']</t>
  </si>
  <si>
    <t>Late-Onset Combined Immunodeficiency with Refractory CMV Disease due to ICOSL Deficiency</t>
  </si>
  <si>
    <t>25-Oct-2021</t>
  </si>
  <si>
    <t>42(1):206-209</t>
  </si>
  <si>
    <t>https://pubmed.ncbi.nlm.nih.gov/34694545</t>
  </si>
  <si>
    <t>https://link.springer.com/article/10.1007/s10875-021-01162-9</t>
  </si>
  <si>
    <t>['Jolles S', 'Smith BD', 'Vinh DC', 'Mallick R', 'Espinoza G', 'DeKoven M', 'Divino V']</t>
  </si>
  <si>
    <t>Risk factors for severe infections in secondary immunodeficiency: a retrospective US administrative claims study in patients with hematological malignancies</t>
  </si>
  <si>
    <t>26-Oct-2021</t>
  </si>
  <si>
    <t>Leukemia &amp; lymphoma</t>
  </si>
  <si>
    <t>63(1):64-73</t>
  </si>
  <si>
    <t>https://pubmed.ncbi.nlm.nih.gov/34702119</t>
  </si>
  <si>
    <t>https://www.tandfonline.com/doi/abs/10.1080/10428194.2021.1992761?url_ver=Z39.88-2003&amp;rfr_id=ori:rid:crossref.org&amp;rfr_dat=cr_pub 0pubmed</t>
  </si>
  <si>
    <t>['Al-Matar SH', 'Sairam C', 'Roussel L', 'Langelier MJ', 'Vinh DC']</t>
  </si>
  <si>
    <t>Fever, abdominal pain, serositis, arthralgia, hearing loss, proteinuria, and a family history: Muckle Wells syndrome</t>
  </si>
  <si>
    <t>4-Dec-2021</t>
  </si>
  <si>
    <t>398(10316):2101</t>
  </si>
  <si>
    <t>https://pubmed.ncbi.nlm.nih.gov/34863351</t>
  </si>
  <si>
    <t>https://www.clinicalkey.com/content/playBy/pii?v=S0140-6736(21)02139-5</t>
  </si>
  <si>
    <t>['Mallick R', 'Divino V', 'Smith BD', 'Jolles S', 'DeKoven M', 'Vinh DC']</t>
  </si>
  <si>
    <t>Infections in secondary immunodeficiency patients treated with Privigen(®) or Hizentra(®): a retrospective US administrative claims study in patients with hematological malignancies</t>
  </si>
  <si>
    <t>62(14):3463-3473</t>
  </si>
  <si>
    <t>https://pubmed.ncbi.nlm.nih.gov/34569910</t>
  </si>
  <si>
    <t>https://www.tandfonline.com/doi/abs/10.1080/10428194.2021.1961233?url_ver=Z39.88-2003&amp;rfr_id=ori:rid:crossref.org&amp;rfr_dat=cr_pub 0pubmed</t>
  </si>
  <si>
    <t>['Roussel L', 'Vinh DC']</t>
  </si>
  <si>
    <t>ICOSL in host defense at epithelial barriers: lessons from ICOSLG deficiency</t>
  </si>
  <si>
    <t>21-Mar-2021</t>
  </si>
  <si>
    <t>Current opinion in immunology</t>
  </si>
  <si>
    <t>72:21-26</t>
  </si>
  <si>
    <t>https://pubmed.ncbi.nlm.nih.gov/33756276</t>
  </si>
  <si>
    <t>https://www.clinicalkey.com/content/playBy/pii?v=S0952-7915(21)00021-2</t>
  </si>
  <si>
    <t>['Knight V', 'Heimall JR', 'Chong H', 'Nandiwada SL', 'Chen K', 'Lawrence MG', 'Sadighi Akha AA', 'Kumánovics A', 'Jyonouchi S', 'Ngo SY', 'Vinh DC', 'Hagin D', 'Forbes Satter LR', 'Marsh RA', 'Chiang SCC', 'Willrich MAV', 'Frazer-Abel AA', 'Rider NL']</t>
  </si>
  <si>
    <t>A Toolkit and Framework for Optimal Laboratory Evaluation of Individuals with Suspected Primary Immunodeficiency</t>
  </si>
  <si>
    <t>9(9):3293-3307.e6</t>
  </si>
  <si>
    <t>https://pubmed.ncbi.nlm.nih.gov/34033983</t>
  </si>
  <si>
    <t>https://www.clinicalkey.com/content/playBy/pii?v=S2213-2198(21)00582-1</t>
  </si>
  <si>
    <t>['Lee T', 'Cau A', 'Cheng MP', 'Levin A', 'Lee TC', 'Vinh DC', 'Lamontagne F', 'Singer J', 'Walley KR', 'Murthy S', 'Patrick D', 'Rewa OG', 'Winston BW', 'Marshall J', 'Boyd J', 'Tran K', 'Kalil AC', 'Mcculoh R', 'Fowler R', 'Luther JM', 'Russell JA']</t>
  </si>
  <si>
    <t>Angiotensin Receptor Blockers and Angiotensin-Converting Enzyme Inhibitors in COVID-19: Meta-analysis/Meta-regression Adjusted for Confounding Factors</t>
  </si>
  <si>
    <t>CJC open</t>
  </si>
  <si>
    <t>3(7):965-975</t>
  </si>
  <si>
    <t>https://pubmed.ncbi.nlm.nih.gov/33842874</t>
  </si>
  <si>
    <t>https://www.clinicalkey.com/content/playBy/pii?v=S2589-790X(21)00071-8</t>
  </si>
  <si>
    <t>['Koehler P', 'Bassetti M', 'Chakrabarti A', 'Chen SCA', 'Colombo AL', 'Hoenigl M', 'Klimko N', 'Lass-Flörl C', 'Oladele RO', 'Vinh DC', 'Zhu LP', 'Böll B', 'Brüggemann R', 'Gangneux JP', 'Perfect JR', 'Patterson TF', 'Persigehl T', 'Meis JF', 'Ostrosky-Zeichner L', 'White PL', 'Verweij PE', 'Cornely OA']</t>
  </si>
  <si>
    <t>Defining and managing COVID-19-associated pulmonary aspergillosis: the 2020 ECMM/ISHAM consensus criteria for research and clinical guidance</t>
  </si>
  <si>
    <t>14-Dec-2020</t>
  </si>
  <si>
    <t>The Lancet. Infectious diseases</t>
  </si>
  <si>
    <t>21(6):e149-e162</t>
  </si>
  <si>
    <t>https://pubmed.ncbi.nlm.nih.gov/33333012</t>
  </si>
  <si>
    <t>https://www.clinicalkey.com/content/playBy/pii?v=S1473-3099(20)30847-1</t>
  </si>
  <si>
    <t>['Grivas P', 'Khaki AR', 'Wise-Draper TM', 'French B', 'Hennessy C', 'Hsu CY', 'Shyr Y', 'Li X', 'Choueiri TK', 'Painter CA', 'Peters S', 'Rini BI', 'Thompson MA', 'Mishra S', 'Rivera DR', 'Acoba JD', 'Abidi MZ', 'Bakouny Z', 'Bashir B', 'Bekaii-Saab T', 'Berg S', 'Bernicker EH', 'Bilen MA', 'Bindal P', 'Bishnoi R', 'Bouganim N', 'Bowles DW', 'Cabal A', 'Caimi PF', 'Chism DD', 'Crowell J', 'Curran C', 'Desai A', 'Dixon B', 'Doroshow DB', 'Durbin EB', 'Elkrief A', 'Farmakiotis D', 'Fazio A', 'Fecher LA', 'Flora DB', 'Friese CR', 'Fu J', 'Gadgeel SM', 'Galsky MD', 'Gill DM', 'Glover MJ', 'Goyal S', 'Grover P', 'Gulati S', 'Gupta S', 'Halabi S', 'Halfdanarson TR', 'Halmos B', 'Hausrath DJ', 'Hawley JE', 'Hsu E', 'Huynh-Le M', 'Hwang C', 'Jani C', 'Jayaraj A', 'Johnson DB', 'Kasi A', 'Khan H', 'Koshkin VS', 'Kuderer NM', 'Kwon DH', 'Lammers PE', 'Li A', 'Loaiza-Bonilla A', 'Low CA', 'Lustberg MB', 'Lyman GH', 'McKay RR', 'McNair C', 'Menon H', 'Mesa RA', 'Mico V', 'Mundt D', 'Nagaraj G', 'Nakasone ES', 'Nakayama J', 'Nizam A', 'Nock NL', 'Park C', 'Patel JM', 'Patel KG', 'Peddi P', 'Pennell NA', 'Piper-Vallillo AJ', 'Puc M', 'Ravindranathan D', 'Reeves ME', 'Reuben DY', 'Rosenstein L', 'Rosovsky RP', 'Rubinstein SM', 'Salazar M', 'Schmidt AL', 'Schwartz GK', 'Shah MR', 'Shah SA', 'Shah C', 'Shaya JA', 'Singh SRK', 'Smits M', 'Stockerl-Goldstein KE', 'Stover DG', 'Streckfuss M', 'Subbiah S', 'Tachiki L', 'Tadesse E', 'Thakkar A', 'Tucker MD', 'Verma AK', 'Vinh DC', 'Weiss M', 'Wu JT', 'Wulff-Burchfield E', 'Xie Z', 'Yu PP', 'Zhang T', 'Zhou AY', 'Zhu H', 'Zubiri L', 'Shah DP', 'Warner JL', 'Lopes G']</t>
  </si>
  <si>
    <t>Association of clinical factors and recent anticancer therapy with COVID-19 severity among patients with cancer: a report from the COVID-19 and Cancer Consortium</t>
  </si>
  <si>
    <t>19-Mar-2021</t>
  </si>
  <si>
    <t>Annals of oncology : official journal of the European Society for Medical Oncology</t>
  </si>
  <si>
    <t>32(6):787-800</t>
  </si>
  <si>
    <t>https://pubmed.ncbi.nlm.nih.gov/33746047</t>
  </si>
  <si>
    <t>https://linkinghub.elsevier.com/retrieve/pii/S0923-7534(21)00874-7</t>
  </si>
  <si>
    <t>['Cheng AP', 'Cheng MP', 'Gu W', 'Sesing Lenz J', 'Hsu E', 'Schurr E', 'Bourque G', 'Bourgey M', 'Ritz J', 'Marty FM', 'Chiu CY', 'Vinh DC', 'De Vlaminck I']</t>
  </si>
  <si>
    <t>Cell-free DNA tissues of origin by methylation profiling reveals significant cell, tissue, and organ-specific injury related to COVID-19 severity</t>
  </si>
  <si>
    <t>16-Jan-2021</t>
  </si>
  <si>
    <t>Med (New York, N.Y.)</t>
  </si>
  <si>
    <t>2(4):411-422.e5</t>
  </si>
  <si>
    <t>https://pubmed.ncbi.nlm.nih.gov/33521749</t>
  </si>
  <si>
    <t>https://linkinghub.elsevier.com/retrieve/pii/S2666-6340(21)00031-3</t>
  </si>
  <si>
    <t>['Golizeh M', 'Winter K', 'Roussel L', 'Landekic M', 'Langelier M', 'Loo VG', 'Ndao M', 'Vinh DC']</t>
  </si>
  <si>
    <t>Fecal host biomarkers predicting severity of Clostridioides difficile infection</t>
  </si>
  <si>
    <t>11-Jan-2021</t>
  </si>
  <si>
    <t>6(1):e142976</t>
  </si>
  <si>
    <t>https://pubmed.ncbi.nlm.nih.gov/33232301</t>
  </si>
  <si>
    <t>https://europepmc.org/abstract/MED/33232301</t>
  </si>
  <si>
    <t>['Cowan J', 'Bonagura VR', 'Lugar PL', 'Maglione PJ', 'Patel NC', 'Vinh DC', 'Hofmann JH', 'Praus M', 'Rojavin MA']</t>
  </si>
  <si>
    <t>Safety and Tolerability of Manual Push Administration of Subcutaneous IgPro20 at High Infusion Rates in Patients with Primary Immunodeficiency: Findings from the Manual Push Administration Cohort of the HILO Study</t>
  </si>
  <si>
    <t>41(1):66-75</t>
  </si>
  <si>
    <t>https://pubmed.ncbi.nlm.nih.gov/33025378</t>
  </si>
  <si>
    <t>https://europepmc.org/abstract/MED/33025378</t>
  </si>
  <si>
    <t>['Tremblay K', 'Rousseau S', 'Zawati MH', 'Auld D', 'Chassé M', 'Coderre D', 'Falcone EL', 'Gauthier N', 'Grandvaux N', 'Gros-Louis F', 'Jabet C', 'Joly Y', 'Kaufmann DE', 'Laprise C', 'Larochelle C', 'Maltais F', 'Mes-Masson AM', 'Montpetit A', 'Piché A', 'Richards JB', 'Tse SM', 'Turgeon AF', 'Turecki G', 'Vinh DC', 'Wang HT', 'Mooser V']</t>
  </si>
  <si>
    <t>The Biobanque québécoise de la COVID-19 (BQC19)-A cohort to prospectively study the clinical and biological determinants of COVID-19 clinical trajectories</t>
  </si>
  <si>
    <t>16(5):e0245031</t>
  </si>
  <si>
    <t>https://europepmc.org/abstract/MED/34010280</t>
  </si>
  <si>
    <t>['Cau A', 'Cheng MP', 'Lee T', 'Levin A', 'Lee TC', 'Vinh DC', 'Lamontagne F', 'Singer J', 'Walley KR', 'Murthy S', 'Patrick D', 'Rewa O', 'Winston B', 'Marshall J', 'Boyd J', 'Russell JA']</t>
  </si>
  <si>
    <t>Acute Kidney Injury and Renal Replacement Therapy in COVID-19 Versus Other Respiratory Viruses: A Systematic Review and Meta-Analysis</t>
  </si>
  <si>
    <t>Canadian journal of kidney health and disease</t>
  </si>
  <si>
    <t>8:20543581211052185</t>
  </si>
  <si>
    <t>https://pubmed.ncbi.nlm.nih.gov/34733538</t>
  </si>
  <si>
    <t>https://journals.sagepub.com/doi/10.1177/20543581211052185?url_ver=Z39.88-2003&amp;rfr_id=ori:rid:crossref.org&amp;rfr_dat=cr_pub 0pubmed</t>
  </si>
  <si>
    <t>['Salmanton-García J', 'Koehler P', 'Kindo A', 'Falces-Romero I', 'García-Rodríguez J', 'Ráčil Z', 'Chen SC', 'Klimko N', 'Desoubeaux G', 'Thompson GR , III', 'Benítez-Peñuela MÁ', 'Rodríguez JY', 'Sheppard DC', 'Hoenigl M', 'Le Govic Y', 'Badali H', 'Baddley JW', 'Chander J', 'Ingram PR', 'Pakstis DL', 'Mellinghoff SC', 'Atıcı S', 'Cesaro S', 'Chakrabarti A', 'Dupont D', 'González GM', 'Hatvani L', 'Herbrecht R', 'Klyasova G', 'Lass-Flörl C', 'Mareș M', 'Mullane K', 'Vinh DC', 'Wisplinghoff H', 'Lackner M', 'Cornely OA', 'Seidel D']</t>
  </si>
  <si>
    <t>Needles in a haystack: Extremely rare invasive fungal infections reported in FungiScope(Ⓡ)-Global Registry for Emerging Fungal Infections</t>
  </si>
  <si>
    <t>13-Aug-2020</t>
  </si>
  <si>
    <t>The Journal of infection</t>
  </si>
  <si>
    <t>81(5):802-815</t>
  </si>
  <si>
    <t>https://pubmed.ncbi.nlm.nih.gov/32798532</t>
  </si>
  <si>
    <t>https://www.clinicalkey.com/content/playBy/pii?v=S0163-4453(20)30549-1</t>
  </si>
  <si>
    <t>['Elkrief A', 'Desilets A', 'Papneja N', 'Cvetkovic L', 'Groleau C', 'Lakehal YA', 'Shbat L', 'Richard C', 'Malo J', 'Belkaid W', 'Cook E', 'Doucet S', 'Tran TH', 'Jao K', 'Daaboul N', 'Bhang E', 'Loree JM', 'Miller WH Jr', 'Vinh DC', 'Bouganim N', 'Batist G', 'Letendre C', 'Routy B']</t>
  </si>
  <si>
    <t>High mortality among hospital-acquired COVID-19 infection in patients with cancer: A multicentre observational cohort study</t>
  </si>
  <si>
    <t>European journal of cancer (Oxford, England : )</t>
  </si>
  <si>
    <t>139:181-187</t>
  </si>
  <si>
    <t>https://pubmed.ncbi.nlm.nih.gov/33035991</t>
  </si>
  <si>
    <t>https://www.clinicalkey.com/content/playBy/pii?v=S0959-8049(20)30468-8</t>
  </si>
  <si>
    <t>['Zhang Q', 'Bastard P', 'Liu Z', 'Le Pen J', 'Moncada-Velez M', 'Chen J', 'Ogishi M', 'Sabli IKD', 'Hodeib S', 'Korol C', 'Rosain J', 'Bilguvar K', 'Ye J', 'Bolze A', 'Bigio B', 'Yang R', 'Arias AA', 'Zhou Q', 'Zhang Y', 'Onodi F', 'Korniotis S', 'Karpf L', 'Philippot Q', 'Chbihi M', 'Bonnet-Madin L', 'Dorgham K', 'Smith N', 'Schneider WM', 'Razooky BS', 'Hoffmann HH', 'Michailidis E', 'Moens L', 'Han JE', 'Lorenzo L', 'Bizien L', 'Meade P', 'Neehus AL', 'Ugurbil AC', 'Corneau A', 'Kerner G', 'Zhang P', 'Rapaport F', 'Seeleuthner Y', 'Manry J', 'Masson C', 'Schmitt Y', 'Schlüter A', 'Le Voyer T', 'Khan T', 'Li J', 'Fellay J', 'Roussel L', 'Shahrooei M', 'Alosaimi MF', 'Mansouri D', 'Al-Saud H', 'Al-Mulla F', 'Almourfi F', 'Al-Muhsen SZ', 'Alsohime F', 'Al Turki S', 'Hasanato R', 'van de Beek D', 'Biondi A', 'Bettini LR', "D'Angio' M", 'Bonfanti P', 'Imberti L', 'Sottini A', 'Paghera S', 'Quiros-Roldan E', 'Rossi C', 'Oler AJ', 'Tompkins MF', 'Alba C', 'Vandernoot I', 'Goffard JC', 'Smits G', 'Migeotte I', 'Haerynck F', 'Soler-Palacin P', 'Martin-Nalda A', 'Colobran R', 'Morange PE', 'Keles S', 'Çölkesen F', 'Ozcelik T', 'Yasar KK', 'Senoglu S', 'Karabela ŞN', 'Rodríguez-Gallego C', 'Novelli G', 'Hraiech S', 'Tandjaoui-Lambiotte Y', 'Duval X', 'Laouénan C', 'Snow AL', 'Dalgard CL', 'Milner JD', 'Vinh DC', 'Mogensen TH', 'Marr N', 'Spaan AN', 'Boisson B', 'Boisson-Dupuis S', 'Bustamante J', 'Puel A', 'Ciancanelli MJ', 'Meyts I', 'Maniatis T', 'Soumelis V', 'Amara A', 'Nussenzweig M', 'García-Sastre A', 'Krammer F', 'Pujol A', 'Duffy D', 'Lifton RP', 'Zhang SY', 'Gorochov G', 'Béziat V', 'Jouanguy E', 'Sancho-Shimizu V', 'Rice CM', 'Abel L', 'Notarangelo LD', 'Cobat A', 'Su HC', 'Casanova JL']</t>
  </si>
  <si>
    <t>Inborn errors of type I IFN immunity in patients with life-threatening COVID-19</t>
  </si>
  <si>
    <t>23-Oct-2020</t>
  </si>
  <si>
    <t>370(6515):eabd4570</t>
  </si>
  <si>
    <t>https://www.science.org/doi/abs/10.1126/science.abd4570?url_ver=Z39.88-2003&amp;rfr_id=ori:rid:crossref.org&amp;rfr_dat=cr_pub 0pubmed</t>
  </si>
  <si>
    <t>['Bastard P', 'Rosen LB', 'Zhang Q', 'Michailidis E', 'Hoffmann HH', 'Zhang Y', 'Dorgham K', 'Philippot Q', 'Rosain J', 'Béziat V', 'Manry J', 'Shaw E', 'Haljasmägi L', 'Peterson P', 'Lorenzo L', 'Bizien L', 'Trouillet-Assant S', 'Dobbs K', 'de Jesus AA', 'Belot A', 'Kallaste A', 'Catherinot E', 'Tandjaoui-Lambiotte Y', 'Le Pen J', 'Kerner G', 'Bigio B', 'Seeleuthner Y', 'Yang R', 'Bolze A', 'Spaan AN', 'Delmonte OM', 'Abers MS', 'Aiuti A', 'Casari G', 'Lampasona V', 'Piemonti L', 'Ciceri F', 'Bilguvar K', 'Lifton RP', 'Vasse M', 'Smadja DM', 'Migaud M', 'Hadjadj J', 'Terrier B', 'Duffy D', 'Quintana-Murci L', 'van de Beek D', 'Roussel L', 'Vinh DC', 'Tangye SG', 'Haerynck F', 'Dalmau D', 'Martinez-Picado J', 'Brodin P', 'Nussenzweig MC', 'Boisson-Dupuis S', 'Rodríguez-Gallego C', 'Vogt G', 'Mogensen TH', 'Oler AJ', 'Gu J', 'Burbelo PD', 'Cohen JI', 'Biondi A', 'Bettini LR', "D'Angio M", 'Bonfanti P', 'Rossignol P', 'Mayaux J', 'Rieux-Laucat F', 'Husebye ES', 'Fusco F', 'Ursini MV', 'Imberti L', 'Sottini A', 'Paghera S', 'Quiros-Roldan E', 'Rossi C', 'Castagnoli R', 'Montagna D', 'Licari A', 'Marseglia GL', 'Duval X', 'Ghosn J', 'Tsang JS', 'Goldbach-Mansky R', 'Kisand K', 'Lionakis MS', 'Puel A', 'Zhang SY', 'Holland SM', 'Gorochov G', 'Jouanguy E', 'Rice CM', 'Cobat A', 'Notarangelo LD', 'Abel L', 'Su HC', 'Casanova JL']</t>
  </si>
  <si>
    <t>Autoantibodies against type I IFNs in patients with life-threatening COVID-19</t>
  </si>
  <si>
    <t>370(6515):eabd4585</t>
  </si>
  <si>
    <t>https://www.science.org/doi/abs/10.1126/science.abd4585?url_ver=Z39.88-2003&amp;rfr_id=ori:rid:crossref.org&amp;rfr_dat=cr_pub 0pubmed</t>
  </si>
  <si>
    <t>['Peter HH', 'Ochs HD', 'Cunningham-Rundles C', 'Vinh DC', 'Kiessling P', 'Greve B', 'Jolles S']</t>
  </si>
  <si>
    <t>Targeting FcRn for immunomodulation: Benefits, risks, and practical considerations</t>
  </si>
  <si>
    <t>146(3):479-491.e5</t>
  </si>
  <si>
    <t>https://pubmed.ncbi.nlm.nih.gov/32896308</t>
  </si>
  <si>
    <t>https://www.clinicalkey.com/content/playBy/pii?v=S0091-6749(20)31037-X</t>
  </si>
  <si>
    <t>['Cheng AP', 'Cheng MP', 'Gu W', 'Lenz JS', 'Hsu E', 'Schurr E', 'Bourque G', 'Bourgey M', 'Ritz J', 'Marty F', 'Chiu CY', 'Vinh DC', 'Vlaminck I']</t>
  </si>
  <si>
    <t>Cell-Free DNA in Blood Reveals Significant Cell, Tissue and Organ Specific injury and Predicts COVID-19 Severity</t>
  </si>
  <si>
    <t>29-Jul-2020</t>
  </si>
  <si>
    <t>https://pubmed.ncbi.nlm.nih.gov/32766608</t>
  </si>
  <si>
    <t>https://europepmc.org/abstract/MED/32766608</t>
  </si>
  <si>
    <t>['Kuderer NM', 'Choueiri TK', 'Shah DP', 'Shyr Y', 'Rubinstein SM', 'Rivera DR', 'Shete S', 'Hsu CY', 'Desai A', 'de Lima Lopes G Jr', 'Grivas P', 'Painter CA', 'Peters S', 'Thompson MA', 'Bakouny Z', 'Batist G', 'Bekaii-Saab T', 'Bilen MA', 'Bouganim N', 'Larroya MB', 'Castellano D', 'Del Prete SA', 'Doroshow DB', 'Egan PC', 'Elkrief A', 'Farmakiotis D', 'Flora D', 'Galsky MD', 'Glover MJ', 'Griffiths EA', 'Gulati AP', 'Gupta S', 'Hafez N', 'Halfdanarson TR', 'Hawley JE', 'Hsu E', 'Kasi A', 'Khaki AR', 'Lemmon CA', 'Lewis C', 'Logan B', 'Masters T', 'McKay RR', 'Mesa RA', 'Morgans AK', 'Mulcahy MF', 'Panagiotou OA', 'Peddi P', 'Pennell NA', 'Reynolds K', 'Rosen LR', 'Rosovsky R', 'Salazar M', 'Schmidt A', 'Shah SA', 'Shaya JA', 'Steinharter J', 'Stockerl-Goldstein KE', 'Subbiah S', 'Vinh DC', 'Wehbe FH', 'Weissmann LB', 'Wu JT', 'Wulff-Burchfield E', 'Xie Z', 'Yeh A', 'Yu PP', 'Zhou AY', 'Zubiri L', 'Mishra S', 'Lyman GH', 'Rini BI', 'Warner JL']</t>
  </si>
  <si>
    <t>Clinical impact of COVID-19 on patients with cancer (CCC19): a cohort study</t>
  </si>
  <si>
    <t>20-Jun-2020</t>
  </si>
  <si>
    <t>28-May-2020</t>
  </si>
  <si>
    <t>395(10241):1907-1918</t>
  </si>
  <si>
    <t>https://www.clinicalkey.com/content/playBy/pii?v=S0140-6736(20)31187-9</t>
  </si>
  <si>
    <t>['Nazarian RM', 'Lilly E', 'Gavino C', 'Hamilos DL', 'Felsenstein D', 'Vinh DC', 'Googe PB']</t>
  </si>
  <si>
    <t>Novel CARD9 mutation in a patient with chronic invasive dermatophyte infection (tinea profunda)</t>
  </si>
  <si>
    <t>29-Oct-2019</t>
  </si>
  <si>
    <t>Journal of cutaneous pathology</t>
  </si>
  <si>
    <t>47(2):166-170</t>
  </si>
  <si>
    <t>https://pubmed.ncbi.nlm.nih.gov/31469433</t>
  </si>
  <si>
    <t>https://onlinelibrary.wiley.com/doi/10.1111/cup.13574</t>
  </si>
  <si>
    <t>['Papp KA', 'Haraoui B', 'Kumar D', 'Marshall JK', 'Bissonnette R', 'Bitton A', 'Bressler B', 'Gooderham M', 'Ho V', 'Jamal S', 'Pope JE', 'Steinhart AH', 'Vinh DC', 'Wade J']</t>
  </si>
  <si>
    <t>Vaccination Guidelines for Patients with Immune-Mediated Disorders on Immunosuppressive Therapies-Executive Summary</t>
  </si>
  <si>
    <t>Journal of the Canadian Association of Gastroenterology</t>
  </si>
  <si>
    <t>2(4):149-152</t>
  </si>
  <si>
    <t>https://pubmed.ncbi.nlm.nih.gov/31616855</t>
  </si>
  <si>
    <t>https://europepmc.org/abstract/MED/31616855</t>
  </si>
  <si>
    <t>['Zhang H', 'Carnevale G', 'Polese B', 'Simard M', 'Thurairajah B', 'Khan N', 'Gentile ME', 'Fontes G', 'Vinh DC', 'Pouliot R', 'King IL']</t>
  </si>
  <si>
    <t>CD109 Restrains Activation of Cutaneous IL-17-Producing γδ T Cells by Commensal Microbiota</t>
  </si>
  <si>
    <t>8-Oct-2019</t>
  </si>
  <si>
    <t>29(2):391-405.e5</t>
  </si>
  <si>
    <t>https://pubmed.ncbi.nlm.nih.gov/31597099</t>
  </si>
  <si>
    <t>https://linkinghub.elsevier.com/retrieve/pii/S2211-1247(19)31171-4</t>
  </si>
  <si>
    <t>['Roussel L', 'Landekic M', 'Golizeh M', 'Gavino C', 'Zhong MC', 'Chen J', 'Faubert D', 'Blanchet-Cohen A', 'Dansereau L', 'Parent MA', 'Marin S', 'Luo J', 'Le C', 'Ford BR', 'Langelier M', 'King IL', 'Divangahi M', 'Foulkes WD', 'Veillette A', 'Vinh DC']</t>
  </si>
  <si>
    <t>Loss of human ICOSLG results in combined immunodeficiency</t>
  </si>
  <si>
    <t>18-Sep-2019</t>
  </si>
  <si>
    <t>Medecine sciences : M/S</t>
  </si>
  <si>
    <t>35(8-9):625-628</t>
  </si>
  <si>
    <t>Case Reports | News</t>
  </si>
  <si>
    <t>https://pubmed.ncbi.nlm.nih.gov/31532372</t>
  </si>
  <si>
    <t>https://publications.edpsciences.org/10.1051/medsci/2019126</t>
  </si>
  <si>
    <t>['Jung S', 'Vinh DC']</t>
  </si>
  <si>
    <t>Disseminated Pruritic Macules in a Solid Organ Transplant Recipient</t>
  </si>
  <si>
    <t>16-Aug-2019</t>
  </si>
  <si>
    <t>69(5):897-899</t>
  </si>
  <si>
    <t>https://pubmed.ncbi.nlm.nih.gov/31418014</t>
  </si>
  <si>
    <t>https://academic.oup.com/cid/article-lookup/doi/10.1093/cid/ciy949</t>
  </si>
  <si>
    <t>['Pernet E', 'Downey J', 'Vinh DC', 'Powell WS', 'Divangahi M']</t>
  </si>
  <si>
    <t>Leukotriene B(4)-type I interferon axis regulates macrophage-mediated disease tolerance to influenza infection</t>
  </si>
  <si>
    <t>Nature microbiology</t>
  </si>
  <si>
    <t>4(8):1389-1400</t>
  </si>
  <si>
    <t>https://pubmed.ncbi.nlm.nih.gov/31110361</t>
  </si>
  <si>
    <t>https://www.nature.com/articles/s41564-019-0444-3</t>
  </si>
  <si>
    <t>['Couture-Cossette A', 'Morand M', 'Vinh DC', 'Gratton M', 'Martin P']</t>
  </si>
  <si>
    <t>Severe disseminated Nocardia infection associated with ustekinumab treatment for psoriasis</t>
  </si>
  <si>
    <t>27-Feb-2019</t>
  </si>
  <si>
    <t>181(1):194-195</t>
  </si>
  <si>
    <t>https://pubmed.ncbi.nlm.nih.gov/30657168</t>
  </si>
  <si>
    <t>https://academic.oup.com/bjd/article-lookup/doi/10.1111/bjd.17642</t>
  </si>
  <si>
    <t>The molecular immunology of human susceptibility to fungal diseases: lessons from single gene defects of immunity</t>
  </si>
  <si>
    <t>4-Mar-2019</t>
  </si>
  <si>
    <t>15(5):461-486</t>
  </si>
  <si>
    <t>https://pubmed.ncbi.nlm.nih.gov/30773066</t>
  </si>
  <si>
    <t>https://www.tandfonline.com/doi/10.1080/1744666X.2019.1584038?url_ver=Z39.88-2003&amp;rfr_id=ori:rid:crossref.org&amp;rfr_dat=cr_pub 0pubmed</t>
  </si>
  <si>
    <t>['Abed Y', 'Fage C', 'Lagüe P', 'Carbonneau J', 'Papenburg J', 'Vinh DC', 'Boivin G']</t>
  </si>
  <si>
    <t>Reduced Susceptibility to Neuraminidase Inhibitors in Influenza B Isolate, Canada</t>
  </si>
  <si>
    <t>Emerging infectious diseases</t>
  </si>
  <si>
    <t>25(4):838-840</t>
  </si>
  <si>
    <t>https://pubmed.ncbi.nlm.nih.gov/30882323</t>
  </si>
  <si>
    <t>https://europepmc.org/abstract/MED/30882323</t>
  </si>
  <si>
    <t>['Zysman-Colman ZN', 'Kaspy KR', 'Alizadehfar R', 'NyKamp KR', 'Zariwala MA', 'Knowles MR', 'Vinh DC', 'Shapiro AJ']</t>
  </si>
  <si>
    <t>Nasal Nitric Oxide in Primary Immunodeficiency and Primary Ciliary Dyskinesia: Helping to Distinguish Between Clinically Similar Diseases</t>
  </si>
  <si>
    <t>26-Mar-2019</t>
  </si>
  <si>
    <t>39(2):216-224</t>
  </si>
  <si>
    <t>https://pubmed.ncbi.nlm.nih.gov/30911954</t>
  </si>
  <si>
    <t>https://europepmc.org/abstract/MED/30911954</t>
  </si>
  <si>
    <t>Loss of human ICOSL results in combined immunodeficiency</t>
  </si>
  <si>
    <t>3-Dec-2018</t>
  </si>
  <si>
    <t>215(12):3151-3164</t>
  </si>
  <si>
    <t>https://pubmed.ncbi.nlm.nih.gov/30498080</t>
  </si>
  <si>
    <t>https://europepmc.org/abstract/MED/30498080</t>
  </si>
  <si>
    <t>['Kafal AR', 'Vinh DC', 'Langelier MJ']</t>
  </si>
  <si>
    <t>Prefilled syringes for immunoglobulin G (IgG) replacement therapy: clinical experience from other disease settings</t>
  </si>
  <si>
    <t>7-Dec-2018</t>
  </si>
  <si>
    <t>Expert opinion on drug delivery</t>
  </si>
  <si>
    <t>15(12):1199-1209</t>
  </si>
  <si>
    <t>https://pubmed.ncbi.nlm.nih.gov/30422015</t>
  </si>
  <si>
    <t>https://www.tandfonline.com/doi/abs/10.1080/17425247.2018.1546692?url_ver=Z39.88-2003&amp;rfr_id=ori:rid:crossref.org&amp;rfr_dat=cr_pub 0pubmed</t>
  </si>
  <si>
    <t>['Drummond RA', 'Zahra FT', 'Natarajan M', 'Swamydas M', 'Hsu AP', 'Wheat LJ', 'Gavino C', 'Vinh DC', 'Holland SM', 'Mikelis CM', 'Lionakis MS']</t>
  </si>
  <si>
    <t>GM-CSF therapy in human caspase recruitment domain-containing protein 9 deficiency</t>
  </si>
  <si>
    <t>142(4):1334-1338.e5</t>
  </si>
  <si>
    <t>Case Reports | Letter | Research Support, N.I.H., Intramural</t>
  </si>
  <si>
    <t>https://pubmed.ncbi.nlm.nih.gov/29890237</t>
  </si>
  <si>
    <t>https://www.clinicalkey.com/content/playBy/pii?v=S0091-6749(18)30846-7</t>
  </si>
  <si>
    <t>['Wever CM', 'Geoffrion D', 'Grande BM', 'Yu S', 'Alcaide M', 'Lemaire M', 'Riazalhosseini Y', 'Hébert J', 'Gavino C', 'Vinh DC', 'Petrogiannis-Haliotis T', 'Dmitrienko S', 'Mann KK', 'Morin RD', 'Johnson NA']</t>
  </si>
  <si>
    <t>The genomic landscape of two Burkitt lymphoma cases and derived cell lines: comparison between primary and relapse samples</t>
  </si>
  <si>
    <t>3-Jan-2018</t>
  </si>
  <si>
    <t>59(9):2159-2174</t>
  </si>
  <si>
    <t>Case Reports | Comparative Study | Journal Article | Research Support, Non-U.S. Gov't</t>
  </si>
  <si>
    <t>https://pubmed.ncbi.nlm.nih.gov/29295643</t>
  </si>
  <si>
    <t>https://www.tandfonline.com/doi/10.1080/10428194.2017.1413186?url_ver=Z39.88-2003&amp;rfr_id=ori:rid:crossref.org&amp;rfr_dat=cr_pub 0pubmed</t>
  </si>
  <si>
    <t>['Vinh DC', 'Palma L', 'Storring J', 'Foulkes WD']</t>
  </si>
  <si>
    <t>GATA2 Deficiency Due to de Novo Complete Monoallelic Deletion in an Adolescent With Myelodysplasia</t>
  </si>
  <si>
    <t>Journal of pediatric hematology/oncology</t>
  </si>
  <si>
    <t>40(4):e225-e228</t>
  </si>
  <si>
    <t>https://pubmed.ncbi.nlm.nih.gov/29620682</t>
  </si>
  <si>
    <t>https://www.ingentaconnect.com/openurl?genre=article&amp;issn=&amp;volume=40&amp;issue=4&amp;spage=e225&amp;aulast=Vinh</t>
  </si>
  <si>
    <t>Back from the brink of obscurity</t>
  </si>
  <si>
    <t>18-Apr-2018</t>
  </si>
  <si>
    <t>7:e36649</t>
  </si>
  <si>
    <t>https://pubmed.ncbi.nlm.nih.gov/29667578</t>
  </si>
  <si>
    <t>https://europepmc.org/abstract/MED/29667578</t>
  </si>
  <si>
    <t>['Gavino C', 'Mellinghoff S', 'Cornely OA', 'Landekic M', 'Le C', 'Langelier M', 'Golizeh M', 'Proske S', 'Vinh DC']</t>
  </si>
  <si>
    <t>Novel bi-allelic splice mutations in CARD9 causing adult-onset Candida endophthalmitis</t>
  </si>
  <si>
    <t>17-Oct-2017</t>
  </si>
  <si>
    <t>61(1):61-65</t>
  </si>
  <si>
    <t>https://pubmed.ncbi.nlm.nih.gov/28984994</t>
  </si>
  <si>
    <t>https://onlinelibrary.wiley.com/doi/10.1111/myc.12701</t>
  </si>
  <si>
    <t>['Li J', 'Vinh DC', 'Casanova JL', 'Puel A']</t>
  </si>
  <si>
    <t>Inborn errors of immunity underlying fungal diseases in otherwise healthy individuals</t>
  </si>
  <si>
    <t>10-Nov-2017</t>
  </si>
  <si>
    <t>Current opinion in microbiology</t>
  </si>
  <si>
    <t>40:46-57</t>
  </si>
  <si>
    <t>https://pubmed.ncbi.nlm.nih.gov/29128761</t>
  </si>
  <si>
    <t>https://www.clinicalkey.com/content/playBy/pii?v=S1369-5274(17)30112-1</t>
  </si>
  <si>
    <t>["De l'Étoile-Morel S", 'Feteih A', 'Hogan CA', 'Vinh DC', 'Thanassoulis G']</t>
  </si>
  <si>
    <t>Case of Reversible Complete Heart Block</t>
  </si>
  <si>
    <t>24-Mar-2017</t>
  </si>
  <si>
    <t>The American journal of medicine</t>
  </si>
  <si>
    <t>130(8):e335-e336</t>
  </si>
  <si>
    <t>https://pubmed.ncbi.nlm.nih.gov/28344143</t>
  </si>
  <si>
    <t>https://www.clinicalkey.com/content/playBy/pii?v=S0002-9343(17)30247-4</t>
  </si>
  <si>
    <t>['Gavino C', 'Landekic M', 'Zeng J', 'Wu N', 'Jung S', 'Zhong MC', 'Cohen-Blanchet A', 'Langelier M', 'Neyret O', 'Lejtenyi D', 'Rochefort C', 'Cotton-Montpetit J', 'McCusker C', 'Mazer B', 'Veillette A', 'Vinh DC']</t>
  </si>
  <si>
    <t>Morpholino-based correction of hypomorphic ZAP70 mutation in an adult with combined immunodeficiency</t>
  </si>
  <si>
    <t>17-Feb-2017</t>
  </si>
  <si>
    <t>139(5):1688-1692.e10</t>
  </si>
  <si>
    <t>https://pubmed.ncbi.nlm.nih.gov/28216435</t>
  </si>
  <si>
    <t>https://www.clinicalkey.com/content/playBy/pii?v=S0091-6749(17)30240-3</t>
  </si>
  <si>
    <t>['Chen J', 'Zhong MC', 'Guo H', 'Davidson D', 'Mishel S', 'Lu Y', 'Rhee I', 'Pérez-Quintero LA', 'Zhang S', 'Cruz-Munoz ME', 'Wu N', 'Vinh DC', 'Sinha M', 'Calderon V', 'Lowell CA', 'Danska JS', 'Veillette A']</t>
  </si>
  <si>
    <t>SLAMF7 is critical for phagocytosis of haematopoietic tumour cells via Mac-1 integrin</t>
  </si>
  <si>
    <t>27-Apr-2017</t>
  </si>
  <si>
    <t>544(7651):493-497</t>
  </si>
  <si>
    <t>https://pubmed.ncbi.nlm.nih.gov/28424516</t>
  </si>
  <si>
    <t>https://europepmc.org/abstract/MED/28424516</t>
  </si>
  <si>
    <t>['Downey J', 'Pernet E', 'Coulombe F', 'Allard B', 'Meunier I', 'Jaworska J', 'Qureshi S', 'Vinh DC', 'Martin JG', 'Joubert P', 'Divangahi M']</t>
  </si>
  <si>
    <t>RIPK3 interacts with MAVS to regulate type I IFN-mediated immunity to Influenza A virus infection</t>
  </si>
  <si>
    <t>14-Apr-2017</t>
  </si>
  <si>
    <t>13(4):e1006326</t>
  </si>
  <si>
    <t>https://pubmed.ncbi.nlm.nih.gov/28410401</t>
  </si>
  <si>
    <t>https://europepmc.org/abstract/MED/28410401</t>
  </si>
  <si>
    <t>['Gavino C', 'Hamel N', 'Zeng JB', 'Legault C', 'Guiot MC', 'Chankowsky J', 'Lejtenyi D', 'Lemire M', 'Alarie I', 'Dufresne S', 'Boursiquot JN', 'McIntosh F', 'Langelier M', 'Behr MA', 'Sheppard DC', 'Foulkes WD', 'Vinh DC']</t>
  </si>
  <si>
    <t>Impaired RASGRF1/ERK-mediated GM-CSF response characterizes CARD9 deficiency in French-Canadians</t>
  </si>
  <si>
    <t>137(4):1178-1188.e7</t>
  </si>
  <si>
    <t>https://pubmed.ncbi.nlm.nih.gov/26521038</t>
  </si>
  <si>
    <t>https://www.clinicalkey.com/content/playBy/pii?v=S0091-6749(15)01354-8</t>
  </si>
  <si>
    <t>['Wang Q', 'Dufresne SF', 'Vinh DC', 'Aubin MJ']</t>
  </si>
  <si>
    <t>Chronic mucocutaneous candidiasis presenting as Candida endophthalmitis</t>
  </si>
  <si>
    <t>Canadian journal of ophthalmology. Journal canadien dophtalmologie</t>
  </si>
  <si>
    <t>51(2):e55-8</t>
  </si>
  <si>
    <t>https://pubmed.ncbi.nlm.nih.gov/27085277</t>
  </si>
  <si>
    <t>https://www.clinicalkey.com/content/playBy/pii?v=S0008-4182(15)00479-2</t>
  </si>
  <si>
    <t>['Lachance S', 'Christofides AL', 'Lee JK', 'Sehn LH', 'Ritchie BC', 'Shustik C', 'Stewart DA', 'Toze CL', 'Haddad E', 'Vinh DC']</t>
  </si>
  <si>
    <t>A Canadian perspective on the use of immunoglobulin therapy to reduce infectious complications in chronic lymphocytic leukemia</t>
  </si>
  <si>
    <t>18-Feb-2016</t>
  </si>
  <si>
    <t>Current oncology (Toronto, Ont.)</t>
  </si>
  <si>
    <t>23(1):42-51</t>
  </si>
  <si>
    <t>https://pubmed.ncbi.nlm.nih.gov/26966403</t>
  </si>
  <si>
    <t>https://europepmc.org/abstract/MED/26966403</t>
  </si>
  <si>
    <t>['Parkes LO', 'Nguyen TT', 'Longtin J', 'Beaudoin MC', 'Bestman-Smith J', 'Vinh DC', 'Boivin G', 'Loo VG']</t>
  </si>
  <si>
    <t>A Cluster of Three Cases of Hantavirus Pulmonary Syndrome among Canadian Military Personnel</t>
  </si>
  <si>
    <t>10-Apr-2016</t>
  </si>
  <si>
    <t>The Canadian journal of infectious diseases &amp; medical microbiology = Journal canadien des maladies infectieuses et de la microbiologie medicale</t>
  </si>
  <si>
    <t>2016:2757969</t>
  </si>
  <si>
    <t>https://pubmed.ncbi.nlm.nih.gov/27366160</t>
  </si>
  <si>
    <t>https://europepmc.org/abstract/MED/27366160</t>
  </si>
  <si>
    <t>['Lee MJ', 'Liu H', 'Barker BM', 'Snarr BD', 'Gravelat FN', 'Al Abdallah Q', 'Gavino C', 'Baistrocchi SR', 'Ostapska H', 'Xiao T', 'Ralph B', 'Solis NV', 'Lehoux M', 'Baptista SD', 'Thammahong A', 'Cerone RP', 'Kaminskyj SG', 'Guiot MC', 'Latgé JP', 'Fontaine T', 'Vinh DC', 'Filler SG', 'Sheppard DC']</t>
  </si>
  <si>
    <t>The Fungal Exopolysaccharide Galactosaminogalactan Mediates Virulence by Enhancing Resistance to Neutrophil Extracellular Traps</t>
  </si>
  <si>
    <t>11(10):e1005187</t>
  </si>
  <si>
    <t>https://pubmed.ncbi.nlm.nih.gov/26492565</t>
  </si>
  <si>
    <t>https://europepmc.org/abstract/MED/26492565</t>
  </si>
  <si>
    <t>['Popiel KY', 'Wong P', 'Lee MJ', 'Langelier M', 'Sheppard DC', 'Vinh DC']</t>
  </si>
  <si>
    <t>Invasive Saccharomyces cerevisiae in a liver transplant patient: case report and review of infection in transplant recipients</t>
  </si>
  <si>
    <t>26-May-2015</t>
  </si>
  <si>
    <t>Transplant infectious disease : an official journal of the Transplantation Society</t>
  </si>
  <si>
    <t>17(3):435-41</t>
  </si>
  <si>
    <t>https://pubmed.ncbi.nlm.nih.gov/25827213</t>
  </si>
  <si>
    <t>https://onlinelibrary.wiley.com/doi/10.1111/tid.12384</t>
  </si>
  <si>
    <t>Cytokine immunomodulation for the treatment of infectious diseases: lessons from primary immunodeficiencies</t>
  </si>
  <si>
    <t>10(8):1069-100</t>
  </si>
  <si>
    <t>https://pubmed.ncbi.nlm.nih.gov/24881679</t>
  </si>
  <si>
    <t>https://www.tandfonline.com/doi/10.1586/1744666X.2014.919224?url_ver=Z39.88-2003&amp;rfr_id=ori:rid:crossref.org&amp;rfr_dat=cr_pub 0pubmed</t>
  </si>
  <si>
    <t>['Gavino C', 'Cotter A', 'Lichtenstein D', 'Lejtenyi D', 'Fortin C', 'Legault C', 'Alirezaie N', 'Majewski J', 'Sheppard DC', 'Behr MA', 'Foulkes WD', 'Vinh DC']</t>
  </si>
  <si>
    <t>CARD9 deficiency and spontaneous central nervous system candidiasis: complete clinical remission with GM-CSF therapy</t>
  </si>
  <si>
    <t>4-Apr-2014</t>
  </si>
  <si>
    <t>59(1):81-4</t>
  </si>
  <si>
    <t>https://pubmed.ncbi.nlm.nih.gov/24704721</t>
  </si>
  <si>
    <t>https://europepmc.org/abstract/MED/24704721</t>
  </si>
  <si>
    <t>['Vinh DC', 'Behr MA']</t>
  </si>
  <si>
    <t>Crohn's as an immune deficiency: from apparent paradox to evolving paradigm</t>
  </si>
  <si>
    <t>9(1):17-30</t>
  </si>
  <si>
    <t>https://pubmed.ncbi.nlm.nih.gov/23256761</t>
  </si>
  <si>
    <t>https://www.tandfonline.com/doi/10.1586/eci.12.87?url_ver=Z39.88-2003&amp;rfr_id=ori:rid:crossref.org&amp;rfr_dat=cr_pub 0pubmed</t>
  </si>
  <si>
    <t>['Popiel KY', 'Vinh DC']</t>
  </si>
  <si>
    <t>Bobo-Newton syndrome': An unwanted gift from man's best friend</t>
  </si>
  <si>
    <t>24(4):209-14</t>
  </si>
  <si>
    <t>https://pubmed.ncbi.nlm.nih.gov/24489563</t>
  </si>
  <si>
    <t>https://europepmc.org/abstract/MED/24489563</t>
  </si>
  <si>
    <t>['Pace R', 'Vinh DC']</t>
  </si>
  <si>
    <t>Autoimmune Lymphoproliferative Syndrome and Epstein-Barr Virus-Associated Lymphoma: An Adjunctive Diagnostic Role for Monitoring EBV Viremia?</t>
  </si>
  <si>
    <t>Case reports in immunology</t>
  </si>
  <si>
    <t>2013:245893</t>
  </si>
  <si>
    <t>https://pubmed.ncbi.nlm.nih.gov/25374737</t>
  </si>
  <si>
    <t>https://europepmc.org/abstract/MED/25374737</t>
  </si>
  <si>
    <t>['Vinh DC', 'Bin Dhuban K', 'Mason H', 'Lejtenyi D', 'Jung S', 'Sheppard DC', 'Faury D', 'Jabado N', 'Piccirillo CA']</t>
  </si>
  <si>
    <t>Acquired Omenn-like syndrome, a novel posttransplant autoaggression syndrome reversed by rapamycin</t>
  </si>
  <si>
    <t>16-Nov-2011</t>
  </si>
  <si>
    <t>19(1):109-12</t>
  </si>
  <si>
    <t>https://pubmed.ncbi.nlm.nih.gov/22089244</t>
  </si>
  <si>
    <t>https://journals.asm.org/doi/10.1128/CVI.05456-11?url_ver=Z39.88-2003&amp;rfr_id=ori:rid:crossref.org&amp;rfr_dat=cr_pub 0pubmed</t>
  </si>
  <si>
    <t>Insights into human antifungal immunity from primary immunodeficiencies</t>
  </si>
  <si>
    <t>11(10):780-92</t>
  </si>
  <si>
    <t>https://pubmed.ncbi.nlm.nih.gov/21958581</t>
  </si>
  <si>
    <t>https://www.clinicalkey.com/content/playBy/pii?v=S1473-3099(11)70217-1</t>
  </si>
  <si>
    <t>['Hsu AP', 'Sampaio EP', 'Khan J', 'Calvo KR', 'Lemieux JE', 'Patel SY', 'Frucht DM', 'Vinh DC', 'Auth RD', 'Freeman AF', 'Olivier KN', 'Uzel G', 'Zerbe CS', 'Spalding C', 'Pittaluga S', 'Raffeld M', 'Kuhns DB', 'Ding L', 'Paulson ML', 'Marciano BE', 'Gea-Banacloche JC', 'Orange JS', 'Cuellar-Rodriguez J', 'Hickstein DD', 'Holland SM']</t>
  </si>
  <si>
    <t>Mutations in GATA2 are associated with the autosomal dominant and sporadic monocytopenia and mycobacterial infection (MonoMAC) syndrome</t>
  </si>
  <si>
    <t>8-Sep-2011</t>
  </si>
  <si>
    <t>13-Jun-2011</t>
  </si>
  <si>
    <t>118(10):2653-5</t>
  </si>
  <si>
    <t>https://pubmed.ncbi.nlm.nih.gov/21670465</t>
  </si>
  <si>
    <t>https://linkinghub.elsevier.com/retrieve/pii/S0006-4971(20)40686-X</t>
  </si>
  <si>
    <t>['Vinh DC', 'Schwartz B', 'Hsu AP', 'Miranda DJ', 'Valdez PA', 'Fink D', 'Lau KP', 'Long-Priel D', 'Kuhns DB', 'Uzel G', 'Pittaluga S', 'Hoover S', 'Galgiani JN', 'Holland SM']</t>
  </si>
  <si>
    <t>Interleukin-12 receptor β1 deficiency predisposing to disseminated Coccidioidomycosis</t>
  </si>
  <si>
    <t>15-Feb-2011</t>
  </si>
  <si>
    <t>52(4):e99-e102</t>
  </si>
  <si>
    <t>Case Reports | Journal Article | Research Support, N.I.H., Extramural | Research Support, N.I.H., Intramural | Research Support, Non-U.S. Gov't</t>
  </si>
  <si>
    <t>https://pubmed.ncbi.nlm.nih.gov/21258095</t>
  </si>
  <si>
    <t>https://europepmc.org/abstract/MED/21258095</t>
  </si>
  <si>
    <t>Coccidioidal meningitis: disseminated disease in patients without HIV/AIDS</t>
  </si>
  <si>
    <t>90(1):87</t>
  </si>
  <si>
    <t>https://pubmed.ncbi.nlm.nih.gov/21200190</t>
  </si>
  <si>
    <t>https://journals.lww.com/00005792-201101000-00009</t>
  </si>
  <si>
    <t>['Mubareka S', 'Leung V', 'Aoki FY', 'Vinh DC']</t>
  </si>
  <si>
    <t>Famciclovir: a focus on efficacy and safety</t>
  </si>
  <si>
    <t>Expert opinion on drug safety</t>
  </si>
  <si>
    <t>9(4):643-58</t>
  </si>
  <si>
    <t>https://pubmed.ncbi.nlm.nih.gov/20429777</t>
  </si>
  <si>
    <t>https://www.tandfonline.com/doi/10.1517/14740338.2010.485189?url_ver=Z39.88-2003&amp;rfr_id=ori:rid:crossref.org&amp;rfr_dat=cr_pub 0pubmed</t>
  </si>
  <si>
    <t>['Vinh DC', 'Sugui JA', 'Hsu AP', 'Freeman AF', 'Holland SM']</t>
  </si>
  <si>
    <t>Invasive fungal disease in autosomal-dominant hyper-IgE syndrome</t>
  </si>
  <si>
    <t>14-Apr-2010</t>
  </si>
  <si>
    <t>125(6):1389-90</t>
  </si>
  <si>
    <t>Letter | Research Support, N.I.H., Intramural | Research Support, Non-U.S. Gov't</t>
  </si>
  <si>
    <t>https://pubmed.ncbi.nlm.nih.gov/20392475</t>
  </si>
  <si>
    <t>https://www.clinicalkey.com/content/playBy/pii?v=S0091-6749(10)00180-6</t>
  </si>
  <si>
    <t>['Segal BH', 'Han W', 'Bushey JJ', 'Joo M', 'Bhatti Z', 'Feminella J', 'Dennis CG', 'Vethanayagam RR', 'Yull FE', 'Capitano M', 'Wallace PK', 'Minderman H', 'Christman JW', 'Sporn MB', 'Chan J', 'Vinh DC', 'Holland SM', 'Romani LR', 'Gaffen SL', 'Freeman ML', 'Blackwell TS']</t>
  </si>
  <si>
    <t>NADPH oxidase limits innate immune responses in the lungs in mice</t>
  </si>
  <si>
    <t>16-Mar-2010</t>
  </si>
  <si>
    <t>5(3):e9631</t>
  </si>
  <si>
    <t>https://pubmed.ncbi.nlm.nih.gov/20300512</t>
  </si>
  <si>
    <t>https://europepmc.org/abstract/MED/20300512</t>
  </si>
  <si>
    <t>['Vinh DC', 'Patel SY', 'Uzel G', 'Anderson VL', 'Freeman AF', 'Olivier KN', 'Spalding C', 'Hughes S', 'Pittaluga S', 'Raffeld M', 'Sorbara LR', 'Elloumi HZ', 'Kuhns DB', 'Turner ML', 'Cowen EW', 'Fink D', 'Long-Priel D', 'Hsu AP', 'Ding L', 'Paulson ML', 'Whitney AR', 'Sampaio EP', 'Frucht DM', 'DeLeo FR', 'Holland SM']</t>
  </si>
  <si>
    <t>Autosomal dominant and sporadic monocytopenia with susceptibility to mycobacteria, fungi, papillomaviruses, and myelodysplasia</t>
  </si>
  <si>
    <t>25-Feb-2010</t>
  </si>
  <si>
    <t>29-Dec-2009</t>
  </si>
  <si>
    <t>115(8):1519-29</t>
  </si>
  <si>
    <t>Journal Article | Research Support, N.I.H., Extramural | Research Support, N.I.H., Intramural | Research Support, Non-U.S. Gov't | Research Support, U.S. Gov't, P.H.S.</t>
  </si>
  <si>
    <t>https://pubmed.ncbi.nlm.nih.gov/20040766</t>
  </si>
  <si>
    <t>https://linkinghub.elsevier.com/retrieve/pii/S0006-4971(20)56721-9</t>
  </si>
  <si>
    <t>['Sugui JA', 'Vinh DC', 'Nardone G', 'Shea YR', 'Chang YC', 'Zelazny AM', 'Marr KA', 'Holland SM', 'Kwon-Chung KJ']</t>
  </si>
  <si>
    <t>Neosartorya udagawae (Aspergillus udagawae), an emerging agent of aspergillosis: how different is it from Aspergillus fumigatus?</t>
  </si>
  <si>
    <t>Jan-2010</t>
  </si>
  <si>
    <t>4-Nov-2009</t>
  </si>
  <si>
    <t>48(1):220-8</t>
  </si>
  <si>
    <t>https://pubmed.ncbi.nlm.nih.gov/19889894</t>
  </si>
  <si>
    <t>https://journals.asm.org/doi/10.1128/JCM.01556-09?url_ver=Z39.88-2003&amp;rfr_id=ori:rid:crossref.org&amp;rfr_dat=cr_pub 0pubmed</t>
  </si>
  <si>
    <t>['Holland SM', 'Vinh DC']</t>
  </si>
  <si>
    <t>Yeast infections--human genetics on the rise</t>
  </si>
  <si>
    <t>29-Oct-2009</t>
  </si>
  <si>
    <t>361(18):1798-801</t>
  </si>
  <si>
    <t>https://pubmed.ncbi.nlm.nih.gov/19864679</t>
  </si>
  <si>
    <t>https://www.nejm.org/doi/10.1056/NEJMe0907186?url_ver=Z39.88-2003&amp;rfr_id=ori:rid:crossref.org&amp;rfr_dat=cr_pub 0pubmed</t>
  </si>
  <si>
    <t>['Vinh DC', 'Masannat F', 'Dzioba RB', 'Galgiani JN', 'Holland SM']</t>
  </si>
  <si>
    <t>Refractory disseminated coccidioidomycosis and mycobacteriosis in interferon-gamma receptor 1 deficiency</t>
  </si>
  <si>
    <t>49(6):e62-5</t>
  </si>
  <si>
    <t>Case Reports | Journal Article | Research Support, N.I.H., Intramural | Research Support, Non-U.S. Gov't | Research Support, U.S. Gov't, Non-P.H.S.</t>
  </si>
  <si>
    <t>https://pubmed.ncbi.nlm.nih.gov/19681704</t>
  </si>
  <si>
    <t>https://europepmc.org/abstract/MED/19681704</t>
  </si>
  <si>
    <t>['Vinh DC', 'Rubinstein E']</t>
  </si>
  <si>
    <t>Linezolid: a review of safety and tolerability</t>
  </si>
  <si>
    <t>59 Suppl 1:S59-74</t>
  </si>
  <si>
    <t>https://pubmed.ncbi.nlm.nih.gov/19766891</t>
  </si>
  <si>
    <t>https://www.clinicalkey.com/content/playBy/pii?v=S0163-4453(09)60009-8</t>
  </si>
  <si>
    <t>['Vinh DC', 'Shea YR', 'Jones PA', 'Freeman AF', 'Zelazny A', 'Holland SM']</t>
  </si>
  <si>
    <t>Chronic invasive aspergillosis caused by Aspergillus viridinutans</t>
  </si>
  <si>
    <t>15(8):1292-4</t>
  </si>
  <si>
    <t>https://pubmed.ncbi.nlm.nih.gov/19751595</t>
  </si>
  <si>
    <t>https://europepmc.org/abstract/MED/19751595</t>
  </si>
  <si>
    <t>['Vinh DC', 'Shea YR', 'Sugui JA', 'Parrilla-Castellar ER', 'Freeman AF', 'Campbell JW', 'Pittaluga S', 'Jones PA', 'Zelazny A', 'Kleiner D', 'Kwon-Chung KJ', 'Holland SM']</t>
  </si>
  <si>
    <t>Invasive aspergillosis due to Neosartorya udagawae</t>
  </si>
  <si>
    <t>49(1):102-11</t>
  </si>
  <si>
    <t>https://pubmed.ncbi.nlm.nih.gov/19489714</t>
  </si>
  <si>
    <t>https://europepmc.org/abstract/MED/19489714</t>
  </si>
  <si>
    <t>['Vinh DC', 'Freeman AF', 'Shea YR', 'Malech HL', 'Abinun M', 'Weinberg GA', 'Holland SM']</t>
  </si>
  <si>
    <t>Mucormycosis in chronic granulomatous disease: association with iatrogenic immunosuppression</t>
  </si>
  <si>
    <t>14-Apr-2009</t>
  </si>
  <si>
    <t>123(6):1411-3</t>
  </si>
  <si>
    <t>Letter | Research Support, N.I.H., Extramural | Research Support, N.I.H., Intramural | Research Support, Non-U.S. Gov't</t>
  </si>
  <si>
    <t>https://pubmed.ncbi.nlm.nih.gov/19368967</t>
  </si>
  <si>
    <t>https://www.clinicalkey.com/content/playBy/pii?v=S0091-6749(09)00343-1</t>
  </si>
  <si>
    <t>['Vinh DC', 'Embil JM']</t>
  </si>
  <si>
    <t>Hantavirus pulmonary syndrome: a concise clinical review</t>
  </si>
  <si>
    <t>Southern medical journal</t>
  </si>
  <si>
    <t>102(6):620-5</t>
  </si>
  <si>
    <t>https://pubmed.ncbi.nlm.nih.gov/19434035</t>
  </si>
  <si>
    <t>http://sma.org/southern-medical-journal/article/hantavirus-pulmonary-syndrome-a-concise-clinical-review</t>
  </si>
  <si>
    <t>['Fanella S', 'Vinh DC', 'Skinner S', 'Hamza S', 'Embil JM']</t>
  </si>
  <si>
    <t>Massive pleural effusion in a 10-year-old</t>
  </si>
  <si>
    <t>27(9):851-2, 854-5</t>
  </si>
  <si>
    <t>https://pubmed.ncbi.nlm.nih.gov/18756172</t>
  </si>
  <si>
    <t>https://journals.lww.com/00006454-200810001-00001</t>
  </si>
  <si>
    <t>['Luong ML', 'Békal S', 'Vinh DC', 'Lauzon D', 'Leung V', 'Al-Rawahi GN', 'Ng B', 'Burdz T', 'Bernard K']</t>
  </si>
  <si>
    <t>First report of isolation and characterization of Aurantimonas altamirensis from clinical samples</t>
  </si>
  <si>
    <t>21-May-2008</t>
  </si>
  <si>
    <t>46(7):2435-7</t>
  </si>
  <si>
    <t>https://pubmed.ncbi.nlm.nih.gov/18495852</t>
  </si>
  <si>
    <t>https://journals.asm.org/doi/10.1128/JCM.00337-08?url_ver=Z39.88-2003&amp;rfr_id=ori:rid:crossref.org&amp;rfr_dat=cr_pub 0pubmed</t>
  </si>
  <si>
    <t>['Vinh DC', 'Finlayson N', 'Toole J', 'Hamza S', 'Embil JM']</t>
  </si>
  <si>
    <t>An elderly woman with a diffuse annular eruption</t>
  </si>
  <si>
    <t>15-May-2008</t>
  </si>
  <si>
    <t>46(10):1581, 1624-5</t>
  </si>
  <si>
    <t>https://pubmed.ncbi.nlm.nih.gov/18419493</t>
  </si>
  <si>
    <t>https://academic.oup.com/cid/article-lookup/doi/10.1086/587746</t>
  </si>
  <si>
    <t>['Vinh DC', 'Newby D', 'Charest H', 'McDonald J']</t>
  </si>
  <si>
    <t>Evaluation of a commercial direct fluorescent-antibody assay for human metapneumovirus in respiratory specimens</t>
  </si>
  <si>
    <t>26-Mar-2008</t>
  </si>
  <si>
    <t>46(5):1840-1</t>
  </si>
  <si>
    <t>Comparative Study | Evaluation Study | Journal Article</t>
  </si>
  <si>
    <t>https://pubmed.ncbi.nlm.nih.gov/18367577</t>
  </si>
  <si>
    <t>https://journals.asm.org/doi/10.1128/JCM.01554-07?url_ver=Z39.88-2003&amp;rfr_id=ori:rid:crossref.org&amp;rfr_dat=cr_pub 0pubmed</t>
  </si>
  <si>
    <t>Severe skin and soft tissue infections and associated critical illness</t>
  </si>
  <si>
    <t>Current infectious disease reports</t>
  </si>
  <si>
    <t>9(5):415-21</t>
  </si>
  <si>
    <t>https://pubmed.ncbi.nlm.nih.gov/17880853</t>
  </si>
  <si>
    <t>https://link.springer.com/article/10.1007/s11908-007-0064-6</t>
  </si>
  <si>
    <t>['Vinh DC', 'Garceau R', 'Martinez G', 'Wiebe D', 'Burdz T', 'Reimer A', 'Bernard K']</t>
  </si>
  <si>
    <t>Legionella jordanis lower respiratory tract infection: case report and review</t>
  </si>
  <si>
    <t>9-May-2007</t>
  </si>
  <si>
    <t>45(7):2321-3</t>
  </si>
  <si>
    <t>https://pubmed.ncbi.nlm.nih.gov/17494719</t>
  </si>
  <si>
    <t>https://journals.asm.org/doi/10.1128/JCM.00314-07?url_ver=Z39.88-2003&amp;rfr_id=ori:rid:crossref.org&amp;rfr_dat=cr_pub 0pubmed</t>
  </si>
  <si>
    <t>['Vinh DC', 'Nichol KA', 'Rand F', 'Karlowsky JA']</t>
  </si>
  <si>
    <t>Not so pretty in pink: Staphylococcus cohnii masquerading as methicillin-resistant Staphylococcus aureus on chromogenic media</t>
  </si>
  <si>
    <t>Dec-2006</t>
  </si>
  <si>
    <t>11-Oct-2006</t>
  </si>
  <si>
    <t>44(12):4623-4</t>
  </si>
  <si>
    <t>https://pubmed.ncbi.nlm.nih.gov/17035496</t>
  </si>
  <si>
    <t>https://journals.asm.org/doi/10.1128/JCM.01764-06?url_ver=Z39.88-2003&amp;rfr_id=ori:rid:crossref.org&amp;rfr_dat=cr_pub 0pubmed</t>
  </si>
  <si>
    <t>['Vinh DC', 'Aoki FY']</t>
  </si>
  <si>
    <t>Famciclovir for the treatment of recurrent genital herpes: a clinical and pharmacological perspective</t>
  </si>
  <si>
    <t>Expert opinion on pharmacotherapy</t>
  </si>
  <si>
    <t>7(16):2271-86</t>
  </si>
  <si>
    <t>https://pubmed.ncbi.nlm.nih.gov/17059383</t>
  </si>
  <si>
    <t>https://www.tandfonline.com/doi/10.1517/14656566.7.16.2271?url_ver=Z39.88-2003&amp;rfr_id=ori:rid:crossref.org&amp;rfr_dat=cr_pub 0pubmed</t>
  </si>
  <si>
    <t>['Vinh DC', 'Menzies D']</t>
  </si>
  <si>
    <t>Sputum induction for diagnosis of pulmonary tuberculosis: ready for prime time?</t>
  </si>
  <si>
    <t>130(5):1626; author reply 1626-7</t>
  </si>
  <si>
    <t>https://pubmed.ncbi.nlm.nih.gov/17099051</t>
  </si>
  <si>
    <t>https://linkinghub.elsevier.com/retrieve/pii/S0012-3692(15)37352-9</t>
  </si>
  <si>
    <t>['Vinh DC', 'Nichol KA', 'Rand F', 'Embil JM']</t>
  </si>
  <si>
    <t>Native-valve bacterial endocarditis caused by Lactococcus garvieae</t>
  </si>
  <si>
    <t>Sep-2006</t>
  </si>
  <si>
    <t>2-May-2006</t>
  </si>
  <si>
    <t>Diagnostic microbiology and infectious disease</t>
  </si>
  <si>
    <t>56(1):91-4</t>
  </si>
  <si>
    <t>https://pubmed.ncbi.nlm.nih.gov/16650958</t>
  </si>
  <si>
    <t>https://linkinghub.elsevier.com/retrieve/pii/S0732-8893(06)00109-X</t>
  </si>
  <si>
    <t>8(5):375-83</t>
  </si>
  <si>
    <t>https://pubmed.ncbi.nlm.nih.gov/16934196</t>
  </si>
  <si>
    <t>https://link.springer.com/article/10.1007/s11908-006-0048-y</t>
  </si>
  <si>
    <t>['Vinh DC', 'Rendina A', 'Turner R', 'Embil JM']</t>
  </si>
  <si>
    <t>Breast implant infection with Mycobacterium fortuitum group: report of case and review</t>
  </si>
  <si>
    <t>19-Sep-2005</t>
  </si>
  <si>
    <t>52(3):e63-7</t>
  </si>
  <si>
    <t>https://pubmed.ncbi.nlm.nih.gov/16171871</t>
  </si>
  <si>
    <t>https://linkinghub.elsevier.com/retrieve/pii/S0163-4453(05)00202-1</t>
  </si>
  <si>
    <t>['Vinh DC', 'Mubareka S', 'Fatoye B', 'Plourde P', 'Orr P']</t>
  </si>
  <si>
    <t>Vibrio vulnificus Septicemia After Handling Tilapia Species Fish: A Canadian Case Report and Review</t>
  </si>
  <si>
    <t>17(2):129-32</t>
  </si>
  <si>
    <t>https://pubmed.ncbi.nlm.nih.gov/18418489</t>
  </si>
  <si>
    <t>https://europepmc.org/abstract/MED/18418489</t>
  </si>
  <si>
    <t>['Mubareka S', 'Vinh DC', 'Sanche SE']</t>
  </si>
  <si>
    <t>Candida dubliniensis bloodstream infection: a fatal case in a lung transplant recipient</t>
  </si>
  <si>
    <t>7(3-4):146-9</t>
  </si>
  <si>
    <t>https://pubmed.ncbi.nlm.nih.gov/16390404</t>
  </si>
  <si>
    <t>https://onlinelibrary.wiley.com/doi/10.1111/j.1399-3062.2005.00107.x</t>
  </si>
  <si>
    <t>['Vinh DC', 'Bernstein CN']</t>
  </si>
  <si>
    <t>Crohn's disease and M. paratuberculosis: where's the beef?</t>
  </si>
  <si>
    <t>Nov-2005</t>
  </si>
  <si>
    <t>11(11):1025-7</t>
  </si>
  <si>
    <t>https://pubmed.ncbi.nlm.nih.gov/16239851</t>
  </si>
  <si>
    <t>https://academic.oup.com/ibdjournal/article/11/11/1025-1027/4685956</t>
  </si>
  <si>
    <t>Infection in breast implants</t>
  </si>
  <si>
    <t>5(8):462-3; author reply 463</t>
  </si>
  <si>
    <t>https://pubmed.ncbi.nlm.nih.gov/16048710</t>
  </si>
  <si>
    <t>https://linkinghub.elsevier.com/retrieve/pii/S1473-3099(05)70169-9</t>
  </si>
  <si>
    <t>Rapidly progressive soft tissue infections</t>
  </si>
  <si>
    <t>5(8):501-13</t>
  </si>
  <si>
    <t>https://pubmed.ncbi.nlm.nih.gov/16048719</t>
  </si>
  <si>
    <t>https://linkinghub.elsevier.com/retrieve/pii/S1473-3099(05)70191-2</t>
  </si>
  <si>
    <t>Strains and toxins of Clostridium</t>
  </si>
  <si>
    <t>1-Feb-2005</t>
  </si>
  <si>
    <t>CMAJ : Canadian Medical Association journal = journal de lAssociation medicale canadienne</t>
  </si>
  <si>
    <t>172(3):312-3; author reply 313</t>
  </si>
  <si>
    <t>https://pubmed.ncbi.nlm.nih.gov/15684103</t>
  </si>
  <si>
    <t>https://europepmc.org/abstract/MED/15684103</t>
  </si>
  <si>
    <t>Device-related infections: a review</t>
  </si>
  <si>
    <t>Journal of longterm effects of medical implants</t>
  </si>
  <si>
    <t>15(5):467-88</t>
  </si>
  <si>
    <t>Comparative Study | Journal Article | Review</t>
  </si>
  <si>
    <t>https://pubmed.ncbi.nlm.nih.gov/16218897</t>
  </si>
  <si>
    <t>http://www.begellhouse.com/journals/1bef42082d7a0fdf,65ba68260702c400,3bd1253f4040402a.html</t>
  </si>
  <si>
    <t>['Gardam MA', 'Keystone EC', 'Menzies R', 'Manners S', 'Skamene E', 'Long R', 'Vinh DC']</t>
  </si>
  <si>
    <t>Anti-tumour necrosis factor agents and tuberculosis risk: mechanisms of action and clinical management</t>
  </si>
  <si>
    <t>3(3):148-55</t>
  </si>
  <si>
    <t>https://pubmed.ncbi.nlm.nih.gov/12614731</t>
  </si>
  <si>
    <t>https://linkinghub.elsevier.com/retrieve/pii/S1473309903005450</t>
  </si>
  <si>
    <t>['Vodoff MV', 'Petit B', 'Vinh D', 'Puyraud S', 'Gilbert B', 'de Lumley L']</t>
  </si>
  <si>
    <t>Kikuchi-Fujimato disease</t>
  </si>
  <si>
    <t>Jun-2001</t>
  </si>
  <si>
    <t>Archives de pediatrie : organe officiel de la Societe francaise de pediatrie</t>
  </si>
  <si>
    <t>8(6):611-3</t>
  </si>
  <si>
    <t>https://pubmed.ncbi.nlm.nih.gov/11446183</t>
  </si>
  <si>
    <t>https://linkinghub.elsevier.com/retrieve/pii/S0929693X00002852</t>
  </si>
  <si>
    <t>Giavina-Bianchi P</t>
  </si>
  <si>
    <t>['Giavina-Bianchi P', 'Giavina-Bianchi M', 'Kalil J']</t>
  </si>
  <si>
    <t>Urticaria unveiled in hereditary angioedema with carboxypeptidase N mutation</t>
  </si>
  <si>
    <t>May-2025</t>
  </si>
  <si>
    <t>10-Jan-2025</t>
  </si>
  <si>
    <t>4(2):100405</t>
  </si>
  <si>
    <t>https://pubmed.ncbi.nlm.nih.gov/39974309</t>
  </si>
  <si>
    <t>https://linkinghub.elsevier.com/retrieve/pii/S2772-8293(25)00006-2</t>
  </si>
  <si>
    <t>['Rouadi PW', 'Idriss SA', 'Bousquet J', 'Morais-Almeida M', 'Azar CR', 'Al-Ahmad MS', 'Yáñez A', 'Ali Y Al-Nesf M', 'Nsouli TM', 'Bahna SL', 'Abou-Jaoude E', 'Zaitoun FH', 'Hadi UM', 'Scadding GK', 'Smith PK', 'Gómez RM', 'González-Díaz SN', 'Klimek L', 'Juvelekian GS', 'Riachy MA', 'Canonica GW', 'Peden D', 'Wong GWK', 'Sublett J', 'Bernstein JA', 'Wang L', 'Tanno LK', 'Chikhladze M', 'Levin M', 'Chang YS', 'Martin BL', 'Caraballo L', 'Custovic A', 'Ortega-Martell JA', 'Ly Lesslar OJ', 'Giavina-Bianchi P', 'Papadopoulos N', 'Hossny E', 'Ebisawa M', 'Fiocchi A', 'Ansotegui IJ']</t>
  </si>
  <si>
    <t>WAO - ARIA consensus on chronic cough: Executive summary</t>
  </si>
  <si>
    <t>18(3):101034</t>
  </si>
  <si>
    <t>https://pubmed.ncbi.nlm.nih.gov/40093560</t>
  </si>
  <si>
    <t>https://linkinghub.elsevier.com/retrieve/pii/S1939-4551(25)00009-2</t>
  </si>
  <si>
    <t>Giavina Bianchi P</t>
  </si>
  <si>
    <t>['Giavina Bianchi M', "D'adario A", 'Giavina Bianchi P', 'Machado BS']</t>
  </si>
  <si>
    <t>Three versions of an atopic dermatitis case report written by humans, artificial intelligence, or both: Identification of authorship and preferences</t>
  </si>
  <si>
    <t>4(1):100373</t>
  </si>
  <si>
    <t>https://linkinghub.elsevier.com/retrieve/pii/S2772-8293(24)00169-3</t>
  </si>
  <si>
    <t>['Giavina-Bianchi B', 'Giavina-Bianchi P']</t>
  </si>
  <si>
    <t>Rapid food desensitization associated with omalizumab before oral immunotherapy</t>
  </si>
  <si>
    <t>28-Jan-2025</t>
  </si>
  <si>
    <t>18(2):101032</t>
  </si>
  <si>
    <t>https://pubmed.ncbi.nlm.nih.gov/39944635</t>
  </si>
  <si>
    <t>https://linkinghub.elsevier.com/retrieve/pii/S1939-4551(25)00007-9</t>
  </si>
  <si>
    <t>['Hernandez ML', 'Giavina Bianchi P', 'Lockey R', 'Patil SU']</t>
  </si>
  <si>
    <t>Atopic dermatitis, food allergy, anaphylaxis, and other atopic conditions</t>
  </si>
  <si>
    <t>19-Oct-2024</t>
  </si>
  <si>
    <t>154(6):1416-1418</t>
  </si>
  <si>
    <t>https://pubmed.ncbi.nlm.nih.gov/39433161</t>
  </si>
  <si>
    <t>https://www.clinicalkey.com/content/playBy/pii?v=S0091-6749(24)01068-6</t>
  </si>
  <si>
    <t>['Giavina-Bianchi P', 'Giavina-Bianchi M', 'Oliveira Martins R', 'Cristina Fortunato M', 'Guersoni AC']</t>
  </si>
  <si>
    <t>Unmet needs in the management of hereditary angioedema from the perspective of Brazilian patients</t>
  </si>
  <si>
    <t>17(11):100992</t>
  </si>
  <si>
    <t>https://pubmed.ncbi.nlm.nih.gov/39582512</t>
  </si>
  <si>
    <t>https://linkinghub.elsevier.com/retrieve/pii/S1939-4551(24)00124-8</t>
  </si>
  <si>
    <t>['Giavina-Bianchi M', 'Giavina-Bianchi P']</t>
  </si>
  <si>
    <t>Successful treatment of severe atopic dermatitis and alopecia universalis with upadacitinib in a 29-year-old male patient</t>
  </si>
  <si>
    <t>3(3):100269</t>
  </si>
  <si>
    <t>https://pubmed.ncbi.nlm.nih.gov/38826623</t>
  </si>
  <si>
    <t>https://linkinghub.elsevier.com/retrieve/pii/S2772-8293(24)00065-1</t>
  </si>
  <si>
    <t>['Giavina-Bianchi P', 'Aun MV', 'Kalil J']</t>
  </si>
  <si>
    <t>Vascular endothelial growth factor (VEGF) emerging as a mediator of hereditary angioedema (HAE)</t>
  </si>
  <si>
    <t>17(8):100942</t>
  </si>
  <si>
    <t>https://pubmed.ncbi.nlm.nih.gov/39185277</t>
  </si>
  <si>
    <t>https://linkinghub.elsevier.com/retrieve/pii/S1939-4551(24)00073-5</t>
  </si>
  <si>
    <t>['Giavina-Bianchi P', 'Vivolo Aun M', 'Giavina-Bianchi M', 'Ribeiro AJ', 'Camara Agondi R', 'Motta AA', 'Kalil J']</t>
  </si>
  <si>
    <t>Hereditary angioedema classification: Expanding knowledge by genotyping and endotyping</t>
  </si>
  <si>
    <t>17(5):100906</t>
  </si>
  <si>
    <t>https://pubmed.ncbi.nlm.nih.gov/38818086</t>
  </si>
  <si>
    <t>https://linkinghub.elsevier.com/retrieve/pii/S1939-4551(24)00037-1</t>
  </si>
  <si>
    <t>['Rachel Bezerra Gurgel A', 'Augusto Coelho Guimarães J', 'Chakur Brum P', 'Carlos Pedroso de Lima A', 'Giavina-Bianchi P', 'Henrique Mesquita Peres C', 'Cristina Peres Braido Francisco M', 'Garcia Neves Dos Santos L', 'de Cassia Cezar Santos R', 'Eliana Beseggio Santos R', 'Corá A', 'José da Silva Duarte A', 'Dos Santos Lazari C', 'Jose Pereira A', 'Cerdeira Sabino E', 'Corchs F', 'Cotrim Segurado A', 'Figueiredo Costa S', 'Levin AS']</t>
  </si>
  <si>
    <t>Impacts of the first wave of the COVID-19 pandemic on leisure and transportation physical activity among healthcare workers</t>
  </si>
  <si>
    <t>Preventive medicine reports</t>
  </si>
  <si>
    <t>38:102587</t>
  </si>
  <si>
    <t>https://pubmed.ncbi.nlm.nih.gov/38288262</t>
  </si>
  <si>
    <t>https://linkinghub.elsevier.com/retrieve/pii/S2211-3355(24)00002-0</t>
  </si>
  <si>
    <t>['Giavina-Bianchi P', 'Cua E', 'Risso K', 'Mondain V', 'Vissian A', 'Joie C', 'Pouletty P', 'Gineste P', 'Ehrlich HJ', 'Kalil J']</t>
  </si>
  <si>
    <t>ABX464 (obefazimod) for patients with COVID-19 at risk for severe disease: miR-AGE, a randomized, double-blind placebo-controlled trial</t>
  </si>
  <si>
    <t>4-Jul-2023</t>
  </si>
  <si>
    <t>2(4):100140</t>
  </si>
  <si>
    <t>https://pubmed.ncbi.nlm.nih.gov/37781656</t>
  </si>
  <si>
    <t>https://linkinghub.elsevier.com/retrieve/pii/S2772-8293(23)00065-6</t>
  </si>
  <si>
    <t>['Silva Belluco PE', 'Giavina-Bianchi P', 'Zabulon Feijó Belluco R', 'Carvalho Garbi Novaes MR', 'Matos Santiago Reis C']</t>
  </si>
  <si>
    <t>Prospective study of consecutive patch testing in patients with contact dermatitis using an adapted Latin American baseline series</t>
  </si>
  <si>
    <t>55(5):235-242</t>
  </si>
  <si>
    <t>https://pubmed.ncbi.nlm.nih.gov/35261227</t>
  </si>
  <si>
    <t>http://www.eurannallergyimm.com/cont/journals-articles/1253/volume-prospective-study-consecutive-patch-testing.asp</t>
  </si>
  <si>
    <t>['de Lima FF', 'Lunardi AC', 'Pinheiro DHA', 'Carvalho-Pinto RM', 'Stelmach R', 'Giavina-Bianchi P', 'Agondi RC', 'Carvalho CR']</t>
  </si>
  <si>
    <t>Identifying the Characteristics of Responders and Nonresponders in a Behavioral Intervention to Increase Physical Activity Among Patients With Moderate to Severe Asthma: Protocol for a Prospective Pragmatic Study</t>
  </si>
  <si>
    <t>JMIR research protocols</t>
  </si>
  <si>
    <t>12:e49032</t>
  </si>
  <si>
    <t>https://pubmed.ncbi.nlm.nih.gov/37651174</t>
  </si>
  <si>
    <t>https://europepmc.org/abstract/MED/37651174</t>
  </si>
  <si>
    <t>['de Souza B', 'Ferreira MA', 'Kalil J', 'Giavina-Bianchi P', 'Agondi RC']</t>
  </si>
  <si>
    <t>Development, validation and application of a questionnaire to qualify the indoor environmental exposure of patients with respiratory allergy</t>
  </si>
  <si>
    <t>8-Nov-2022</t>
  </si>
  <si>
    <t>60(6):1191-1201</t>
  </si>
  <si>
    <t>https://pubmed.ncbi.nlm.nih.gov/36264019</t>
  </si>
  <si>
    <t>https://www.tandfonline.com/doi/10.1080/02770903.2022.2138432?url_ver=Z39.88-2003&amp;rfr_id=ori:rid:crossref.org&amp;rfr_dat=cr_pub 0pubmed</t>
  </si>
  <si>
    <t>['Adnan A', 'Acharya S', 'Alenazy LA', 'de Las Vecillas L', 'Giavina Bianchi P', 'Picard M', 'Calbache-Gil L', 'Romero-Pinedo S', 'Abadí A-Molina AC', 'Kerr W', 'Pedicone C', 'Nagai J', 'Hollers E', 'Dwyer D', 'Castells M']</t>
  </si>
  <si>
    <t>Multistep IgE Mast Cell Desensitization Is a Dose- and Time-Dependent Process Partially Regulated by SHIP-1</t>
  </si>
  <si>
    <t>210(6):709-720</t>
  </si>
  <si>
    <t>https://pubmed.ncbi.nlm.nih.gov/36881903</t>
  </si>
  <si>
    <t>https://europepmc.org/abstract/MED/36881903</t>
  </si>
  <si>
    <t>['Giavina-Bianchi P']</t>
  </si>
  <si>
    <t>Nanotechnology in the basophil activation test</t>
  </si>
  <si>
    <t>130(2):157-158</t>
  </si>
  <si>
    <t>https://pubmed.ncbi.nlm.nih.gov/36167279</t>
  </si>
  <si>
    <t>https://www.clinicalkey.com/content/playBy/pii?v=S1081-1206(22)01774-4</t>
  </si>
  <si>
    <t>['Jares EJ', 'Cardona V', 'Gómez RM', 'Bernstein JA', 'Rosario Filho NA', 'Cherrez-Ojeda I', 'Ensina LF', 'De Falco A', 'Díaz MC', 'Chávez Vereau PA', 'Rocha Felix MM', 'Lavrut J', 'Moreno Laflor OI', 'Latour Staffeld P', 'Piraino P', 'Alacaraz Duarte P', 'Ivancevich JC', 'Dabove F', 'Giavina-Bianchi P', 'Tinoco Moran IO', 'Nunes Oliviera FA', 'Monsell S', 'Souza MV', 'Cepeda AM', 'Slullitel PD', 'Morfin-Maciel BM']</t>
  </si>
  <si>
    <t>Latin American anaphylaxis registry</t>
  </si>
  <si>
    <t>5-Feb-2023</t>
  </si>
  <si>
    <t>16(2):100748</t>
  </si>
  <si>
    <t>https://pubmed.ncbi.nlm.nih.gov/36816598</t>
  </si>
  <si>
    <t>https://linkinghub.elsevier.com/retrieve/pii/S1939-4551(23)00008-X</t>
  </si>
  <si>
    <t>['Velloso EDRP', 'Padulla GA', 'de Cerqueira AMM', 'de Sousa AM', 'Sandes AF', 'Traina F', 'Seguro FS', 'Nogueira FL', 'Pereira GF', 'Boechat JL', 'Pagnano KBB', 'Marchi LL', 'Ensina LF', 'Giavina-Bianchi M', 'Aun MV', 'Agondi RC', 'Santos FPS', 'Giavina-Bianchi P']</t>
  </si>
  <si>
    <t>Diagnosis and treatment of systemic mastocytosis in Brazil: Recommendations of a multidisciplinary expert panel</t>
  </si>
  <si>
    <t>Hematology, transfusion and cell therapy</t>
  </si>
  <si>
    <t>44(4):582-594</t>
  </si>
  <si>
    <t>https://pubmed.ncbi.nlm.nih.gov/35688791</t>
  </si>
  <si>
    <t>https://www.clinicalkey.com/content/playBy/pii?v=S2531-1379(22)00080-3</t>
  </si>
  <si>
    <t>['Maspero J', 'Adir Y', 'Al-Ahmad M', 'Celis-Preciado CA', 'Colodenco FD', 'Giavina-Bianchi P', 'Lababidi H', 'Ledanois O', 'Mahoub B', 'Perng DW', 'Vazquez JC', 'Yorgancioglu A']</t>
  </si>
  <si>
    <t>Type 2 inflammation in asthma and other airway diseases</t>
  </si>
  <si>
    <t>8(3):00576-2021</t>
  </si>
  <si>
    <t>https://pubmed.ncbi.nlm.nih.gov/35923421</t>
  </si>
  <si>
    <t>https://europepmc.org/abstract/MED/35923421</t>
  </si>
  <si>
    <t>['Costa SF', 'Vernal S', 'Giavina-Bianchi P', 'Mesquita Peres CH', 'Dos Santos LGD', 'Santos REB', 'Santos RCC', 'Francisco MCPB', 'Satie FM', 'Dal Secco LM', 'Pivetta Cora A', 'Dos Santos CL', 'Duarte AJDS', 'Oliveira Bonfá ESD', 'Perreira AJ', 'Sabino EC', 'Segurado AC', 'Levin AS']</t>
  </si>
  <si>
    <t>Adherence to non-pharmacological preventive measures among healthcare workers in a middle-income country during the first year of the COVID-19 pandemic: Hospital and community setting</t>
  </si>
  <si>
    <t>25-Dec-2021</t>
  </si>
  <si>
    <t>American journal of infection control</t>
  </si>
  <si>
    <t>50(6):707-711</t>
  </si>
  <si>
    <t>https://pubmed.ncbi.nlm.nih.gov/34958854</t>
  </si>
  <si>
    <t>https://www.clinicalkey.com/content/playBy/pii?v=S0196-6553(21)00843-9</t>
  </si>
  <si>
    <t>['Aun MV', 'Freua F', 'Marussi VHR', 'Giavina-Bianchi P']</t>
  </si>
  <si>
    <t>Case Report: Rapid Desensitization to Ocrelizumab for Multiple Sclerosis Is Effective and Safe</t>
  </si>
  <si>
    <t>9-Feb-2022</t>
  </si>
  <si>
    <t>13:840238</t>
  </si>
  <si>
    <t>https://pubmed.ncbi.nlm.nih.gov/35222433</t>
  </si>
  <si>
    <t>https://europepmc.org/abstract/MED/35222433</t>
  </si>
  <si>
    <t>['Giavina-Bianchi P', 'Aun MV', 'Garcia JFB', 'Gomes LS', 'Ribeiro AJ', 'Takejima P', 'Agondi RC', 'Kalil J', 'Motta AA']</t>
  </si>
  <si>
    <t>Clinical features of hereditary angioedema and warning signs (H4AE) for its identification</t>
  </si>
  <si>
    <t>77:100023</t>
  </si>
  <si>
    <t>https://pubmed.ncbi.nlm.nih.gov/35318167</t>
  </si>
  <si>
    <t>https://linkinghub.elsevier.com/retrieve/pii/S1807-5932(22)00019-9</t>
  </si>
  <si>
    <t>['De Campos L', 'Giavina-Bianchi P', 'Acharya S', 'Lynch DM', 'Kalil J', 'Castells MC']</t>
  </si>
  <si>
    <t>Basophil Activation Test as a Biomarker for Taxanes Anaphylaxis</t>
  </si>
  <si>
    <t>13-Jul-2022</t>
  </si>
  <si>
    <t>3:787749</t>
  </si>
  <si>
    <t>https://pubmed.ncbi.nlm.nih.gov/35910859</t>
  </si>
  <si>
    <t>https://europepmc.org/abstract/MED/35910859</t>
  </si>
  <si>
    <t>['Agondi RC', 'Menechino N', 'Marinho AKBB', 'Kalil J', 'Giavina-Bianchi P']</t>
  </si>
  <si>
    <t>Worsening of asthma control after COVID-19</t>
  </si>
  <si>
    <t>14-Sep-2022</t>
  </si>
  <si>
    <t>9:882665</t>
  </si>
  <si>
    <t>https://pubmed.ncbi.nlm.nih.gov/36186769</t>
  </si>
  <si>
    <t>https://europepmc.org/abstract/MED/36186769</t>
  </si>
  <si>
    <t>['Pitrez PM', 'Giavina-Bianchi P', 'Rizzo JÂ', 'Souza-Machado A', 'Garcia GF', 'Pizzichini MMM']</t>
  </si>
  <si>
    <t>An expert review on breaking barriers in severe asthma in Brazil: Time to act</t>
  </si>
  <si>
    <t>Chronic respiratory disease</t>
  </si>
  <si>
    <t>18:14799731211028259</t>
  </si>
  <si>
    <t>https://pubmed.ncbi.nlm.nih.gov/34167379</t>
  </si>
  <si>
    <t>https://journals.sagepub.com/doi/10.1177/14799731211028259?url_ver=Z39.88-2003&amp;rfr_id=ori:rid:crossref.org&amp;rfr_dat=cr_pub 0pubmed</t>
  </si>
  <si>
    <t>['Costa SF', 'Giavina-Bianchi P', 'Buss L', 'Mesquita Peres CH', 'Rafael MM', 'Dos Santos LGN', 'Bedin AA', 'Francisco MCPB', 'Satakie FM', 'Jesus Menezes MA', 'Dal Secco LM', 'Rodrigues Caron DM', 'de Oliveira AB', 'de Faria MFL', 'de Aurélio Penteado AS', 'de Souza IOM', 'de Fatima Pereira G', 'Pereira R', 'Matos Porto AP', 'Sanchez Espinoza EP', 'Mendes-Correa MC', 'Dos Santos Lazari C', 'Kalil J', 'de Moliterno Perondi MB', 'de Oliveira Bonfa ESD', 'Perreira AJ', 'Sabino E', 'da Silva Duarte AJ', 'Segurado AC', 'Dos Santos VA', 'Levin AS']</t>
  </si>
  <si>
    <t>Severe Acute Respiratory Syndrome Coronavirus 2 (SARS-CoV-2) Seroprevalence and Risk Factors Among Oligo/Asymptomatic Healthcare Workers: Estimating the Impact of Community Transmission</t>
  </si>
  <si>
    <t>7-Sep-2021</t>
  </si>
  <si>
    <t>73(5):e1214-e1218</t>
  </si>
  <si>
    <t>https://pubmed.ncbi.nlm.nih.gov/33313659</t>
  </si>
  <si>
    <t>https://europepmc.org/abstract/MED/33313659</t>
  </si>
  <si>
    <t>['Rojas Mejía DV', 'Zwiener RD', 'Cardona Villa R', 'Ramírez LF', 'Silva Espinosa DL', 'Zanacchi VA', 'Piraino Sosa P', 'Ensina LF', 'Giavina Bianchi P', 'Coelho Portilho N', 'Vivolo Aún M', 'Matos Benavides E', 'Martínez Ruíz DM', 'Jares E', 'Serrano Reyes CD']</t>
  </si>
  <si>
    <t>Severe Cutaneous Adverse Reactions to Drugs in Latin America: The RACGRAD Study</t>
  </si>
  <si>
    <t>26-Jul-2021</t>
  </si>
  <si>
    <t>26-Feb-2021</t>
  </si>
  <si>
    <t>31(4):322-331</t>
  </si>
  <si>
    <t>https://pubmed.ncbi.nlm.nih.gov/32101172</t>
  </si>
  <si>
    <t>http://www.jiaci.org/summary/vol31-issue4-num2290</t>
  </si>
  <si>
    <t>['Garcia JFB', 'Aun MV', 'Motta AA', 'Castells M', 'Kalil J', 'Giavina-Bianchi P']</t>
  </si>
  <si>
    <t>Algorithm to guide re-exposure to penicillin in allergic pregnant women with syphilis: Efficacy and safety</t>
  </si>
  <si>
    <t>21-May-2021</t>
  </si>
  <si>
    <t>14(6):100549</t>
  </si>
  <si>
    <t>https://pubmed.ncbi.nlm.nih.gov/34093957</t>
  </si>
  <si>
    <t>https://linkinghub.elsevier.com/retrieve/pii/S1939-4551(21)00043-0</t>
  </si>
  <si>
    <t>['Giavina-Bianchi M', 'Nacagamo Sotto M', 'Giavina-Bianchi P', 'Munhoz R', 'Festa Neto C', 'Kalil J']</t>
  </si>
  <si>
    <t>Inter- and intra-patient heterogeneity of PD-L1 expression in metastatic melanomas: A retrospective study</t>
  </si>
  <si>
    <t>20-Nov-2020</t>
  </si>
  <si>
    <t>62(2):227-229</t>
  </si>
  <si>
    <t>https://pubmed.ncbi.nlm.nih.gov/33216949</t>
  </si>
  <si>
    <t>https://onlinelibrary.wiley.com/doi/10.1111/ajd.13498</t>
  </si>
  <si>
    <t>['Giavina-Bianchi P', 'Kalil J']</t>
  </si>
  <si>
    <t>May polyethylene glycol be the cause of anaphylaxis to mRNA COVID-19 vaccines?</t>
  </si>
  <si>
    <t>15-Mar-2021</t>
  </si>
  <si>
    <t>14(4):100532</t>
  </si>
  <si>
    <t>https://pubmed.ncbi.nlm.nih.gov/33747340</t>
  </si>
  <si>
    <t>https://www.clinicalkey.com/content/playBy/pii?v=S1939-4551(21)00026-0</t>
  </si>
  <si>
    <t>['Bonamichi-Santos R', 'Aun MV', 'Kalil J', 'Castells MC', 'Giavina-Bianchi P']</t>
  </si>
  <si>
    <t>PD-L1 Blockade During Allergen Sensitization Inhibits the Synthesis of Specific Antibodies and Decreases Mast Cell Activation in a Murine Model of Active Cutaneous Anaphylaxis</t>
  </si>
  <si>
    <t>12:655958</t>
  </si>
  <si>
    <t>https://pubmed.ncbi.nlm.nih.gov/33968057</t>
  </si>
  <si>
    <t>https://europepmc.org/abstract/MED/33968057</t>
  </si>
  <si>
    <t>Efficacy and safety of dupilumab in two adolescents with severe atopic dermatitis</t>
  </si>
  <si>
    <t>19:eRC6064</t>
  </si>
  <si>
    <t>https://pubmed.ncbi.nlm.nih.gov/33978100</t>
  </si>
  <si>
    <t>https://europepmc.org/abstract/MED/33978100</t>
  </si>
  <si>
    <t>['Aun MV', 'Blanca-López N', 'Castells MC', 'Giavina-Bianchi P']</t>
  </si>
  <si>
    <t>Editorial: The Role of Mast Cells in Immediate Hypersensitivity Reactions</t>
  </si>
  <si>
    <t>12:780829</t>
  </si>
  <si>
    <t>https://pubmed.ncbi.nlm.nih.gov/34721442</t>
  </si>
  <si>
    <t>https://europepmc.org/abstract/MED/34721442</t>
  </si>
  <si>
    <t>['Giavina-Bianchi M', 'Rizzo LV', 'Giavina-Bianchi P']</t>
  </si>
  <si>
    <t>Severe atopic dermatitis: Dupilumab is not just safer, but more efficient</t>
  </si>
  <si>
    <t>2-Apr-2020</t>
  </si>
  <si>
    <t>48(6):792-797</t>
  </si>
  <si>
    <t>https://pubmed.ncbi.nlm.nih.gov/32249095</t>
  </si>
  <si>
    <t>http://www.elsevier.es/en/linksolver/ft/pii/S0301-0546(20)30028-8</t>
  </si>
  <si>
    <t>['Giavina-Bianchi M', 'Giavina-Bianchi P', 'Santos AP', 'Rizzo LV', 'Cordioli E']</t>
  </si>
  <si>
    <t>Accuracy and efficiency of telemedicine in atopic dermatitis</t>
  </si>
  <si>
    <t>1-Oct-2020</t>
  </si>
  <si>
    <t>JAAD international</t>
  </si>
  <si>
    <t>1(2):175-181</t>
  </si>
  <si>
    <t>https://pubmed.ncbi.nlm.nih.gov/34409337</t>
  </si>
  <si>
    <t>https://linkinghub.elsevier.com/retrieve/pii/S2666-3287(20)30044-4</t>
  </si>
  <si>
    <t>['Agondi RC', 'Dias GMFS', 'Assis JP', 'Pacheco R', 'Kalil J', 'Giavina-Bianchi P']</t>
  </si>
  <si>
    <t>Hypersensitivity to dipyrone in aspirin-exacerbated respiratory disease patients is associated with urticaria</t>
  </si>
  <si>
    <t>26-May-2020</t>
  </si>
  <si>
    <t>170:106041</t>
  </si>
  <si>
    <t>https://pubmed.ncbi.nlm.nih.gov/32843172</t>
  </si>
  <si>
    <t>https://www.clinicalkey.com/content/playBy/pii?v=S0954-6111(20)30181-5</t>
  </si>
  <si>
    <t>['Giavina-Bianchi M', 'Giavina-Bianchi P', 'Sotto MN', 'Rodig S', 'Mihm M Jr', 'Festa Neto C', 'Duncan LM', 'Kalil J']</t>
  </si>
  <si>
    <t>Nodular primary cutaneous melanoma is associated with PD-L1 expression</t>
  </si>
  <si>
    <t>European journal of dermatology : EJD</t>
  </si>
  <si>
    <t>30(4):352-357</t>
  </si>
  <si>
    <t>https://pubmed.ncbi.nlm.nih.gov/32969795</t>
  </si>
  <si>
    <t>http://www.john-libbey-eurotext.fr/medline.md?doi=10.1684/ejd.2020.3846</t>
  </si>
  <si>
    <t>['Giavina-Bianchi P', 'Aun MV', 'Agondi RC', 'Kalil J']</t>
  </si>
  <si>
    <t>Debate on drugs that may aggravate COVID-19</t>
  </si>
  <si>
    <t>25-Apr-2020</t>
  </si>
  <si>
    <t>8(7):2452-2453</t>
  </si>
  <si>
    <t>https://pubmed.ncbi.nlm.nih.gov/32344190</t>
  </si>
  <si>
    <t>https://www.clinicalkey.com/content/playBy/pii?v=S2213-2198(20)30389-5</t>
  </si>
  <si>
    <t>['Giavina-Bianchi P', 'Giavina-Bianchi M']</t>
  </si>
  <si>
    <t>Granulomas Induced by Botulinum Toxin</t>
  </si>
  <si>
    <t>30-Dec-2019</t>
  </si>
  <si>
    <t>8(5):1710-1711</t>
  </si>
  <si>
    <t>https://pubmed.ncbi.nlm.nih.gov/31899130</t>
  </si>
  <si>
    <t>https://www.clinicalkey.com/content/playBy/pii?v=S2213-2198(19)31034-7</t>
  </si>
  <si>
    <t>['Jares EJ', 'Cardona Villa R', 'Sánchez-Borges M', 'de Falco A', 'Ensina LF', 'Bernstein JA', 'Arias-Cruz A', 'Cherrez-Ojeda I', 'Morfín Maciel B', 'Macías-Weinmann A', 'González Díaz S', 'Sole D', 'Giavina-Bianchi P', 'de Barayazarra S', 'Cuello M', 'Vinuesa M', 'Calderón JC', 'Zanacchi VA', 'Monsell S', 'Morelo Rocha Felix M', 'Serrano Reyes C', 'Piraino P', 'Jaller R', 'Guerzet Ayres Bastos P', 'Gómez M']</t>
  </si>
  <si>
    <t>Drug-induced anaphylaxis, elicitors, risk factors, and management in Latin America</t>
  </si>
  <si>
    <t>8(4):1403-1405.e1</t>
  </si>
  <si>
    <t>https://www.clinicalkey.com/content/playBy/pii?v=S2213-2198(19)30863-3</t>
  </si>
  <si>
    <t>['Aun MV', 'Almeida FM', 'Saraiva-Romanholo BM', 'Martins MA', 'Kalil J', 'Arantes-Costa FM', 'Giavina-Bianchi P']</t>
  </si>
  <si>
    <t>Diphteria-tetanus-pertussis vaccine reduces specific IgE, inflammation and remodelling in an animal model of mite-induced respiratory allergy</t>
  </si>
  <si>
    <t>18-Oct-2019</t>
  </si>
  <si>
    <t>38(1):70-78</t>
  </si>
  <si>
    <t>https://pubmed.ncbi.nlm.nih.gov/31630941</t>
  </si>
  <si>
    <t>https://www.clinicalkey.com/content/playBy/pii?v=S0264-410X(19)31338-6</t>
  </si>
  <si>
    <t>['Pereira ARF', 'Aun MV', 'Kelmann NCP', 'Motta AA', 'Kalil J', 'Giavina-Bianchi P']</t>
  </si>
  <si>
    <t>Loss of tolerance 5 days after discontinuing sulphonamide introduced via desensitization in delayed reaction</t>
  </si>
  <si>
    <t>18:eRC5002</t>
  </si>
  <si>
    <t>https://pubmed.ncbi.nlm.nih.gov/31778467</t>
  </si>
  <si>
    <t>https://europepmc.org/abstract/MED/31778467</t>
  </si>
  <si>
    <t>['Giavina-Bianchi P', 'Gonçalves DG', 'Zanandréa A', 'Borges de Castro R', 'Garro LS', 'Kalil J', 'Castells M']</t>
  </si>
  <si>
    <t>Anaphylaxis to quinolones in mastocytosis: Hypothesis on the mechanism</t>
  </si>
  <si>
    <t>7(6):2089-2090</t>
  </si>
  <si>
    <t>https://pubmed.ncbi.nlm.nih.gov/30797080</t>
  </si>
  <si>
    <t>https://www.clinicalkey.com/content/playBy/pii?v=S2213-2198(19)30178-3</t>
  </si>
  <si>
    <t>Polyethylene Glycol Is a Cause of IgE-Mediated Anaphylaxis</t>
  </si>
  <si>
    <t>7(6):1874-1875</t>
  </si>
  <si>
    <t>https://pubmed.ncbi.nlm.nih.gov/31279466</t>
  </si>
  <si>
    <t>https://www.clinicalkey.com/content/playBy/pii?v=S2213-2198(19)30447-7</t>
  </si>
  <si>
    <t>['Giavina-Bianchi MH', 'Giavina-Bianchi P', 'Rizzo LV']</t>
  </si>
  <si>
    <t>Dupilumab in the treatment of severe atopic dermatitis refractory to systemic immunosuppression: case report</t>
  </si>
  <si>
    <t>10-Jul-2019</t>
  </si>
  <si>
    <t>17(4):eRC4599</t>
  </si>
  <si>
    <t>https://pubmed.ncbi.nlm.nih.gov/31291386</t>
  </si>
  <si>
    <t>https://europepmc.org/abstract/MED/31291386</t>
  </si>
  <si>
    <t>['Mendes FAR', 'França-Pinto A', 'Martins MA', 'Cukier A', 'Stelmach R', 'Giavina-Bianchi P', 'Carvalho CRF']</t>
  </si>
  <si>
    <t>Seasonal changes influence the improvement in asthma symptoms by exercise training in subjects with asthma*()</t>
  </si>
  <si>
    <t>5-Oct-2018</t>
  </si>
  <si>
    <t>56(6):674-679</t>
  </si>
  <si>
    <t>https://pubmed.ncbi.nlm.nih.gov/29972094</t>
  </si>
  <si>
    <t>https://www.tandfonline.com/doi/10.1080/02770903.2018.1484131?url_ver=Z39.88-2003&amp;rfr_id=ori:rid:crossref.org&amp;rfr_dat=cr_pub 0pubmed</t>
  </si>
  <si>
    <t>['Giavina-Bianchi P', 'Jares E', 'Aun MV', 'Thong B']</t>
  </si>
  <si>
    <t>Drug hypersensitivity reactions in the Americas: Similarities and differences</t>
  </si>
  <si>
    <t>122(5):447-448</t>
  </si>
  <si>
    <t>https://pubmed.ncbi.nlm.nih.gov/30772393</t>
  </si>
  <si>
    <t>https://www.clinicalkey.com/content/playBy/pii?v=S1081-1206(19)30099-7</t>
  </si>
  <si>
    <t>Systemic Treatment for Severe Atopic Dermatitis</t>
  </si>
  <si>
    <t>22-Aug-2018</t>
  </si>
  <si>
    <t>67(2):69-78</t>
  </si>
  <si>
    <t>https://pubmed.ncbi.nlm.nih.gov/30159581</t>
  </si>
  <si>
    <t>https://sciendo.com/article/10.1007/s00005-018-0521-y</t>
  </si>
  <si>
    <t>['Campos L', 'Galvão VR', 'Kalil J', 'Castells M', 'Giavina-Bianchi P']</t>
  </si>
  <si>
    <t>BAT in the Diagnosis of Drug Allergy: a Novel Tool in Clinical Daily Practice?</t>
  </si>
  <si>
    <t>11-Mar-2019</t>
  </si>
  <si>
    <t>19(4):20</t>
  </si>
  <si>
    <t>https://pubmed.ncbi.nlm.nih.gov/30859323</t>
  </si>
  <si>
    <t>https://link.springer.com/article/10.1007/s11882-019-0852-8</t>
  </si>
  <si>
    <t>['Aun MV', 'Kalil J', 'Giavina-Bianchi P']</t>
  </si>
  <si>
    <t>Adults and children with anaphylaxis in the emergency room: why it is not recognized?</t>
  </si>
  <si>
    <t>18(5):377-381</t>
  </si>
  <si>
    <t>https://pubmed.ncbi.nlm.nih.gov/30020259</t>
  </si>
  <si>
    <t>https://journals.lww.com/00130832-201810000-00004</t>
  </si>
  <si>
    <t>['Garcia JFB', 'Takejima P', 'Veronez CL', 'Aun MV', 'Motta AA', 'Kalil J', 'Pesquero JB', 'Giavina-Bianchi P']</t>
  </si>
  <si>
    <t>Use of pdC1-INH concentrate for long-term prophylaxis during pregnancy in hereditary angioedema with normal C1-INH</t>
  </si>
  <si>
    <t>10-Feb-2018</t>
  </si>
  <si>
    <t>6(4):1406-1408</t>
  </si>
  <si>
    <t>https://pubmed.ncbi.nlm.nih.gov/29439936</t>
  </si>
  <si>
    <t>https://www.clinicalkey.com/content/playBy/pii?v=S2213-2198(18)30007-2</t>
  </si>
  <si>
    <t>['Bonamichi-Santos R', 'Yoshimi-Kanamori K', 'Giavina-Bianchi P', 'Aun MV']</t>
  </si>
  <si>
    <t>Association of Postural Tachycardia Syndrome and Ehlers-Danlos Syndrome with Mast Cell Activation Disorders</t>
  </si>
  <si>
    <t>9-Jun-2018</t>
  </si>
  <si>
    <t>Immunology and allergy clinics of North America</t>
  </si>
  <si>
    <t>38(3):497-504</t>
  </si>
  <si>
    <t>https://pubmed.ncbi.nlm.nih.gov/30007466</t>
  </si>
  <si>
    <t>https://www.clinicalkey.com/content/playBy/pii?v=S0889-8561(18)30030-4</t>
  </si>
  <si>
    <t>['Giavina-Bianchi P', 'Huang SW']</t>
  </si>
  <si>
    <t>Intravenous Immunoglobulin May Be Beneficial as an Add-on Therapy in DRESS</t>
  </si>
  <si>
    <t>6(4):1243-1245</t>
  </si>
  <si>
    <t>https://pubmed.ncbi.nlm.nih.gov/30033918</t>
  </si>
  <si>
    <t>https://www.clinicalkey.com/content/playBy/pii?v=S2213-2198(18)30101-6</t>
  </si>
  <si>
    <t>['Agondi RC', 'Andrade MC', 'Takejima P', 'Aun MV', 'Kalil J', 'Giavina-Bianchi P']</t>
  </si>
  <si>
    <t>Atopy Is Associated with Age at Asthma Onset in Elderly Patients</t>
  </si>
  <si>
    <t>23-Nov-2017</t>
  </si>
  <si>
    <t>6(3):865-871</t>
  </si>
  <si>
    <t>https://pubmed.ncbi.nlm.nih.gov/29175370</t>
  </si>
  <si>
    <t>https://www.clinicalkey.com/content/playBy/pii?v=S2213-2198(17)30874-7</t>
  </si>
  <si>
    <t>['Garro LS', 'Aun MV', 'Soares ISC', 'Ribeiro MR', 'Motta AA', 'Kalil J', 'Castells MC', 'Carmona MJC', 'Giavina-Bianchi P']</t>
  </si>
  <si>
    <t>Specific questionnaire detects a high incidence of intra-operative hypersensitivity reactions</t>
  </si>
  <si>
    <t>73:e287</t>
  </si>
  <si>
    <t>https://pubmed.ncbi.nlm.nih.gov/29791521</t>
  </si>
  <si>
    <t>https://linkinghub.elsevier.com/retrieve/pii/S1807-5932(22)00545-2</t>
  </si>
  <si>
    <t>Improving the Management of Hereditary Angioedema</t>
  </si>
  <si>
    <t>73:e354</t>
  </si>
  <si>
    <t>https://pubmed.ncbi.nlm.nih.gov/29791522</t>
  </si>
  <si>
    <t>https://linkinghub.elsevier.com/retrieve/pii/S1807-5932(22)00564-6</t>
  </si>
  <si>
    <t>Drug-induced anaphylaxis: is it an epidemic?</t>
  </si>
  <si>
    <t>18(1):59-65</t>
  </si>
  <si>
    <t>https://pubmed.ncbi.nlm.nih.gov/29135486</t>
  </si>
  <si>
    <t>https://www.ingentaconnect.com/openurl?genre=article&amp;issn=&amp;volume=18&amp;issue=1&amp;spage=59&amp;aulast=Giavina-Bianchi</t>
  </si>
  <si>
    <t>['Ribeiro MR', 'Motta AA', 'Marcondes-Fonseca LA', 'Kalil-Filho J', 'Giavina-Bianchi P']</t>
  </si>
  <si>
    <t>Increase of 10% in the Rate of Adverse Drug Reactions for Each Drug Administered in Hospitalized Patients</t>
  </si>
  <si>
    <t>8-Feb-2018</t>
  </si>
  <si>
    <t>73:e185</t>
  </si>
  <si>
    <t>https://pubmed.ncbi.nlm.nih.gov/29451619</t>
  </si>
  <si>
    <t>https://www.clinicalkey.com/content/playBy/pii?v=S1807-59322018000100203</t>
  </si>
  <si>
    <t>Diagnosis of Allergic Bronchopulmonary Aspergillosis Exacerbations</t>
  </si>
  <si>
    <t>5(6):1599-1600</t>
  </si>
  <si>
    <t>https://pubmed.ncbi.nlm.nih.gov/29122158</t>
  </si>
  <si>
    <t>https://www.clinicalkey.com/content/playBy/pii?v=S2213-2198(17)30508-1</t>
  </si>
  <si>
    <t>['Carvalho-Pinto RM', 'Agondi RC', 'Giavina-Bianchi P', 'Cukier A', 'Stelmach R']</t>
  </si>
  <si>
    <t>Omalizumab in patients with severe uncontrolled asthma: well-defined eligibility criteria to promote asthma control</t>
  </si>
  <si>
    <t>Jornal brasileiro de pneumologia : publicacao oficial da Sociedade Brasileira de Pneumologia e Tisilogia</t>
  </si>
  <si>
    <t>43(6):487-489</t>
  </si>
  <si>
    <t>https://pubmed.ncbi.nlm.nih.gov/29340498</t>
  </si>
  <si>
    <t>https://europepmc.org/abstract/MED/29340498</t>
  </si>
  <si>
    <t>Drug-Induced Anaphylaxis</t>
  </si>
  <si>
    <t>9-Aug-2017</t>
  </si>
  <si>
    <t>37(4):629-641</t>
  </si>
  <si>
    <t>https://pubmed.ncbi.nlm.nih.gov/28965631</t>
  </si>
  <si>
    <t>https://www.clinicalkey.com/content/playBy/pii?v=S0889-8561(17)30063-2</t>
  </si>
  <si>
    <t>['Iahn-Aun M', 'Aun MV', 'Motta AA', 'Kalil J', 'Giavina-Bianchi P', 'Hayashida SA', 'Baracat EC', 'Maciel GA']</t>
  </si>
  <si>
    <t>The Complex Interaction Between Polycystic Ovary Syndrome and Hereditary Angioedema: Case Reports and Review of the Literature</t>
  </si>
  <si>
    <t>Obstetrical &amp; gynecological survey</t>
  </si>
  <si>
    <t>72(7):417-424</t>
  </si>
  <si>
    <t>https://pubmed.ncbi.nlm.nih.gov/28715060</t>
  </si>
  <si>
    <t>https://journals.lww.com/00006254-201707000-00012</t>
  </si>
  <si>
    <t>['Galvão VR', 'Phillips E', 'Giavina-Bianchi P', 'Castells MC']</t>
  </si>
  <si>
    <t>Carboplatin-allergic patients undergoing desensitization: prevalence and impact of the BRCA 1/2 mutation</t>
  </si>
  <si>
    <t>17-Oct-2016</t>
  </si>
  <si>
    <t>5(3):816-818</t>
  </si>
  <si>
    <t>https://pubmed.ncbi.nlm.nih.gov/27765459</t>
  </si>
  <si>
    <t>https://www.clinicalkey.com/content/playBy/pii?v=S2213-2198(16)30389-0</t>
  </si>
  <si>
    <t>['Giavina-Bianchi P', 'Galvão VR', 'Picard M', 'Caiado J', 'Castells MC']</t>
  </si>
  <si>
    <t>Basophil Activation Test is a Relevant Biomarker of the Outcome of Rapid Desensitization in Platinum Compounds-Allergy</t>
  </si>
  <si>
    <t>27-Dec-2016</t>
  </si>
  <si>
    <t>5(3):728-736</t>
  </si>
  <si>
    <t>https://pubmed.ncbi.nlm.nih.gov/28034549</t>
  </si>
  <si>
    <t>https://www.clinicalkey.com/content/playBy/pii?v=S2213-2198(16)30563-3</t>
  </si>
  <si>
    <t>['Giavina-Bianchi P', 'Patil SU', 'Banerji A']</t>
  </si>
  <si>
    <t>Immediate Hypersensitivity Reaction to Chemotherapeutic Agents</t>
  </si>
  <si>
    <t>5(3):593-599</t>
  </si>
  <si>
    <t>https://pubmed.ncbi.nlm.nih.gov/28483313</t>
  </si>
  <si>
    <t>https://www.clinicalkey.com/content/playBy/pii?v=S2213-2198(17)30186-1</t>
  </si>
  <si>
    <t>Giavina-Bianchi PF | Giavina-Bianchi PF</t>
  </si>
  <si>
    <t>['Giavina-Bianchi MH', 'Giavina-Bianchi PF Junior', 'Festa C Neto']</t>
  </si>
  <si>
    <t>Melanoma: tumor microenvironment and new treatments</t>
  </si>
  <si>
    <t>92(2):156-166</t>
  </si>
  <si>
    <t>https://pubmed.ncbi.nlm.nih.gov/28538872</t>
  </si>
  <si>
    <t>https://europepmc.org/abstract/MED/28538872</t>
  </si>
  <si>
    <t>['Takejima P', 'Agondi RC', 'Rodrigues H', 'Aun MV', 'Kalil J', 'Giavina-Bianchi P']</t>
  </si>
  <si>
    <t>Allergic and Nonallergic Asthma Have Distinct Phenotypic and Genotypic Features</t>
  </si>
  <si>
    <t>6-Apr-2017</t>
  </si>
  <si>
    <t>172(3):150-160</t>
  </si>
  <si>
    <t>https://pubmed.ncbi.nlm.nih.gov/28380482</t>
  </si>
  <si>
    <t>https://karger.com/IAA/article/doi/10.1159/000458151</t>
  </si>
  <si>
    <t>['Aun MV', 'Bonamichi-Santos R', 'Arantes-Costa FM', 'Kalil J', 'Giavina-Bianchi P']</t>
  </si>
  <si>
    <t>Animal models of asthma: utility and limitations</t>
  </si>
  <si>
    <t>7-Nov-2017</t>
  </si>
  <si>
    <t>Journal of asthma and allergy</t>
  </si>
  <si>
    <t>10:293-301</t>
  </si>
  <si>
    <t>https://pubmed.ncbi.nlm.nih.gov/29158683</t>
  </si>
  <si>
    <t>https://www.tandfonline.com/doi/abs/10.2147/JAA.S121092?url_ver=Z39.88-2003&amp;rfr_id=ori:rid:crossref.org&amp;rfr_dat=cr_pub 0pubmed</t>
  </si>
  <si>
    <t>['Giavina-Bianchi P', 'Aun MV', 'Jares EJ', 'Kalil J']</t>
  </si>
  <si>
    <t>Angioedema associated with nonsteroidal anti-inflammatory drugs</t>
  </si>
  <si>
    <t>16(4):323-32</t>
  </si>
  <si>
    <t>https://pubmed.ncbi.nlm.nih.gov/27362320</t>
  </si>
  <si>
    <t>https://www.ingentaconnect.com/openurl?genre=article&amp;issn=&amp;volume=16&amp;issue=4&amp;spage=323&amp;aulast=Giavina-Bianchi</t>
  </si>
  <si>
    <t>['Pinto LHE', 'Aun MV', 'Cukier-Blaj S', 'Stelmach R', 'Cukier A', 'Kalil J', 'Agondi RC', 'Giavina-Bianchi P']</t>
  </si>
  <si>
    <t>Vocal cord dysfunction diagnosis may be improved by a screening check list</t>
  </si>
  <si>
    <t>13-Dec-2015</t>
  </si>
  <si>
    <t>Allergology international : official journal of the Japanese Society of Allergology</t>
  </si>
  <si>
    <t>65(2):180-185</t>
  </si>
  <si>
    <t>https://pubmed.ncbi.nlm.nih.gov/26666470</t>
  </si>
  <si>
    <t>https://linkinghub.elsevier.com/retrieve/pii/S1323-8930(15)00206-3</t>
  </si>
  <si>
    <t>['Picard M', 'Pur L', 'Caiado J', 'Giavina-Bianchi P', 'Galvão VR', 'Berlin ST', 'Campos SM', 'Matulonis UA', 'Castells MC']</t>
  </si>
  <si>
    <t>Risk stratification and skin testing to guide re-exposure in taxane-induced hypersensitivity reactions</t>
  </si>
  <si>
    <t>23-Dec-2015</t>
  </si>
  <si>
    <t>137(4):1154-1164.e12</t>
  </si>
  <si>
    <t>https://pubmed.ncbi.nlm.nih.gov/26725998</t>
  </si>
  <si>
    <t>https://www.clinicalkey.com/content/playBy/pii?v=S0091-6749(15)01677-2</t>
  </si>
  <si>
    <t>Mycoplasma pneumoniae infection induces asthma onset</t>
  </si>
  <si>
    <t>12-Jan-2016</t>
  </si>
  <si>
    <t>137(4):1024-1025</t>
  </si>
  <si>
    <t>https://pubmed.ncbi.nlm.nih.gov/26792205</t>
  </si>
  <si>
    <t>https://www.clinicalkey.com/content/playBy/pii?v=S0091-6749(15)01737-6</t>
  </si>
  <si>
    <t>['Giavina-Bianchi P', 'Aun MV', 'Takejima P', 'Kalil J', 'Agondi RC']</t>
  </si>
  <si>
    <t>United airway disease: current perspectives</t>
  </si>
  <si>
    <t>11-May-2016</t>
  </si>
  <si>
    <t>9:93-100</t>
  </si>
  <si>
    <t>https://pubmed.ncbi.nlm.nih.gov/27257389</t>
  </si>
  <si>
    <t>https://www.tandfonline.com/doi/abs/10.2147/JAA.S81541?url_ver=Z39.88-2003&amp;rfr_id=ori:rid:crossref.org&amp;rfr_dat=cr_pub 0pubmed</t>
  </si>
  <si>
    <t>['Aun MV', 'Saraiva-Romanholo BM', 'Almeida FM', 'Brüggemann TR', 'Kalil J', 'Martins Mde A', 'Arantes-Costa FM', 'Giavina-Bianchi P']</t>
  </si>
  <si>
    <t>Sensitization by subcutaneous route is superior to intraperitoneal route in induction of asthma by house dust mite in a murine mode</t>
  </si>
  <si>
    <t>13(4):560-6</t>
  </si>
  <si>
    <t>https://pubmed.ncbi.nlm.nih.gov/26761554</t>
  </si>
  <si>
    <t>https://europepmc.org/abstract/MED/26761554</t>
  </si>
  <si>
    <t>['Giavina-Bianchi P', 'Aun MV', 'Motta AA', 'Kalil J', 'Castells M']</t>
  </si>
  <si>
    <t>Classification of angioedema by endotypes</t>
  </si>
  <si>
    <t>45(6):1142-3</t>
  </si>
  <si>
    <t>https://pubmed.ncbi.nlm.nih.gov/25981351</t>
  </si>
  <si>
    <t>https://onlinelibrary.wiley.com/doi/10.1111/cea.12551</t>
  </si>
  <si>
    <t>Defining phenotypes in rhinitis: a step toward personalized medicine</t>
  </si>
  <si>
    <t>135(1):151-2</t>
  </si>
  <si>
    <t>https://pubmed.ncbi.nlm.nih.gov/25567044</t>
  </si>
  <si>
    <t>https://www.clinicalkey.com/content/playBy/pii?v=S0091-6749(14)01571-1</t>
  </si>
  <si>
    <t>['Giavina-Bianchi M', 'Giavina-Bianchi P', 'Sotto MN', 'Muzikansky A', 'Kalil J', 'Festa-Neto C', 'Duncan LM']</t>
  </si>
  <si>
    <t>Increased NY-ESO-1 expression and reduced infiltrating CD3+ T cells in cutaneous melanoma</t>
  </si>
  <si>
    <t>14-Apr-2015</t>
  </si>
  <si>
    <t>2015:761378</t>
  </si>
  <si>
    <t>https://pubmed.ncbi.nlm.nih.gov/25954764</t>
  </si>
  <si>
    <t>https://europepmc.org/abstract/MED/25954764</t>
  </si>
  <si>
    <t>['Bonamichi-Santos R', 'Aun MV', 'Agondi RC', 'Kalil J', 'Giavina-Bianchi P']</t>
  </si>
  <si>
    <t>Microbiome and Asthma: What Have Experimental Models Already Taught Us?</t>
  </si>
  <si>
    <t>22-Jul-2015</t>
  </si>
  <si>
    <t>2015:614758</t>
  </si>
  <si>
    <t>https://pubmed.ncbi.nlm.nih.gov/26266269</t>
  </si>
  <si>
    <t>https://europepmc.org/abstract/MED/26266269</t>
  </si>
  <si>
    <t>['Galvão VR', 'Giavina-Bianchi P', 'Castells M']</t>
  </si>
  <si>
    <t>Perioperative anaphylaxis</t>
  </si>
  <si>
    <t>14(8):452</t>
  </si>
  <si>
    <t>https://pubmed.ncbi.nlm.nih.gov/24951238</t>
  </si>
  <si>
    <t>https://link.springer.com/article/10.1007/s11882-014-0452-6</t>
  </si>
  <si>
    <t>['Aun MV', 'Blanca M', 'Garro LS', 'Ribeiro MR', 'Kalil J', 'Motta AA', 'Castells M', 'Giavina-Bianchi P']</t>
  </si>
  <si>
    <t>Nonsteroidal anti-inflammatory drugs are major causes of drug-induced anaphylaxis</t>
  </si>
  <si>
    <t>23-May-2014</t>
  </si>
  <si>
    <t>2(4):414-20</t>
  </si>
  <si>
    <t>https://pubmed.ncbi.nlm.nih.gov/25017529</t>
  </si>
  <si>
    <t>https://www.clinicalkey.com/content/playBy/pii?v=S2213-2198(14)00135-4</t>
  </si>
  <si>
    <t>['Mezzano V', 'Giavina-Bianchi P', 'Picard M', 'Caiado J', 'Castells M']</t>
  </si>
  <si>
    <t>Drug desensitization in the management of hypersensitivity reactions to monoclonal antibodies and chemotherapy</t>
  </si>
  <si>
    <t>BioDrugs : clinical immunotherapeutics, biopharmaceuticals and gene therapy</t>
  </si>
  <si>
    <t>28(2):133-44</t>
  </si>
  <si>
    <t>https://pubmed.ncbi.nlm.nih.gov/23990250</t>
  </si>
  <si>
    <t>https://link.springer.com/article/10.1007/s40259-013-0066-x</t>
  </si>
  <si>
    <t>['Galvão VR', 'Aun MV', 'Kalil J', 'Castells M', 'Giavina-Bianchi P']</t>
  </si>
  <si>
    <t>Clinical and laboratory improvement after intravenous immunoglobulin in drug reaction with eosinophilia and systemic symptoms</t>
  </si>
  <si>
    <t>2(1):107-10</t>
  </si>
  <si>
    <t>https://pubmed.ncbi.nlm.nih.gov/24565781</t>
  </si>
  <si>
    <t>https://www.clinicalkey.com/content/playBy/pii?v=S2213-2198(13)00455-8</t>
  </si>
  <si>
    <t>['Giavina-Bianchi P', 'Caiado J', 'Picard M', 'Pur Ozyigit L', 'Mezzano V', 'Castells M']</t>
  </si>
  <si>
    <t>Rapid desensitization to chemotherapy and monoclonal antibodies is effective and safe</t>
  </si>
  <si>
    <t>Nov-2013</t>
  </si>
  <si>
    <t>68(11):1482-3</t>
  </si>
  <si>
    <t>https://pubmed.ncbi.nlm.nih.gov/24351069</t>
  </si>
  <si>
    <t>https://onlinelibrary.wiley.com/doi/10.1111/all.12228</t>
  </si>
  <si>
    <t>['Aun MV', 'Chung TM', 'Santos KS', 'Battistella LM', 'Rizzo LV', 'Kalil J', 'Giavina-Bianchi P']</t>
  </si>
  <si>
    <t>Is age associated with the development of antibodies against botulinum toxin?</t>
  </si>
  <si>
    <t>30-Sep-2012</t>
  </si>
  <si>
    <t>41(4):276-9</t>
  </si>
  <si>
    <t>https://pubmed.ncbi.nlm.nih.gov/23031658</t>
  </si>
  <si>
    <t>http://www.elsevier.es/en/linksolver/ft/pii/S0301-0546(12)00167-X</t>
  </si>
  <si>
    <t>['Picard M', 'Giavina-Bianchi P', 'Mezzano V', 'Castells M']</t>
  </si>
  <si>
    <t>Expanding spectrum of mast cell activation disorders: monoclonal and idiopathic mast cell activation syndromes</t>
  </si>
  <si>
    <t>35(5):548-62</t>
  </si>
  <si>
    <t>https://pubmed.ncbi.nlm.nih.gov/23642289</t>
  </si>
  <si>
    <t>https://www.clinicalkey.com/content/playBy/pii?v=S0149-2918(13)00171-9</t>
  </si>
  <si>
    <t>['Giavina-Bianchi P', 'Agondi RC', 'Kalil J']</t>
  </si>
  <si>
    <t>Asthma studies should be phenotype specific</t>
  </si>
  <si>
    <t>26-Feb-2013</t>
  </si>
  <si>
    <t>131(4):1261-2</t>
  </si>
  <si>
    <t>https://pubmed.ncbi.nlm.nih.gov/23453136</t>
  </si>
  <si>
    <t>https://www.clinicalkey.com/content/playBy/pii?v=S0091-6749(13)00260-1</t>
  </si>
  <si>
    <t>['Agondi RC', 'Barros MT', 'Kokron CM', 'Cohon A', 'Oliveira AK', 'Kalil J', 'Giavina-Bianchi P']</t>
  </si>
  <si>
    <t>Can patients with common variable immunodeficiency have allergic rhinitis?</t>
  </si>
  <si>
    <t>27(2):79-83</t>
  </si>
  <si>
    <t>https://pubmed.ncbi.nlm.nih.gov/23562193</t>
  </si>
  <si>
    <t>https://journals.sagepub.com/doi/10.2500/ajra.2013.27.3855?url_ver=Z39.88-2003&amp;rfr_id=ori:rid:crossref.org&amp;rfr_dat=cr_pub 0pubmed</t>
  </si>
  <si>
    <t>['Agondi RC', 'Bisaccioni C', 'Aun MV', 'Ribeiro MR', 'Kalil J', 'Giavina-Bianchi P']</t>
  </si>
  <si>
    <t>Spirometric values in elderly asthmatic patients are not influenced by obesity</t>
  </si>
  <si>
    <t>42(8):1183-9</t>
  </si>
  <si>
    <t>https://pubmed.ncbi.nlm.nih.gov/22805465</t>
  </si>
  <si>
    <t>https://core.ac.uk/reader/37510979?utm_source=linkout</t>
  </si>
  <si>
    <t>['Aun MV', 'Bisaccioni C', 'Garro LS', 'Rodrigues AT', 'Tanno LK', 'Ensina LF', 'Kalil J', 'Motta AA', 'Giavina-Bianchi P']</t>
  </si>
  <si>
    <t>Outcomes and safety of drug provocation tests</t>
  </si>
  <si>
    <t>32(4):301-6</t>
  </si>
  <si>
    <t>https://pubmed.ncbi.nlm.nih.gov/21781406</t>
  </si>
  <si>
    <t>https://www.ingentaconnect.com/openurl?genre=article&amp;issn=&amp;volume=32&amp;issue=4&amp;spage=301&amp;aulast=Aun</t>
  </si>
  <si>
    <t>['Giavina-Bianchi P', 'Motta A', 'Kalil J']</t>
  </si>
  <si>
    <t>Therapeutic agents for hereditary angioedema</t>
  </si>
  <si>
    <t>6-Jan-2011</t>
  </si>
  <si>
    <t>364(1):85; author reply 86</t>
  </si>
  <si>
    <t>https://pubmed.ncbi.nlm.nih.gov/21208116</t>
  </si>
  <si>
    <t>https://www.nejm.org/doi/10.1056/NEJMc1010085?url_ver=Z39.88-2003&amp;rfr_id=ori:rid:crossref.org&amp;rfr_dat=cr_pub 0pubmed</t>
  </si>
  <si>
    <t>['Gomieiro LT', 'Nascimento A', 'Tanno LK', 'Agondi R', 'Kalil J', 'Giavina-Bianchi P']</t>
  </si>
  <si>
    <t>Respiratory exercise program for elderly individuals with asthma</t>
  </si>
  <si>
    <t>66(7):1163-9</t>
  </si>
  <si>
    <t>https://pubmed.ncbi.nlm.nih.gov/21876968</t>
  </si>
  <si>
    <t>https://linkinghub.elsevier.com/retrieve/pii/S1807-5932(22)02007-5</t>
  </si>
  <si>
    <t>['Rego FX', 'Giavina-Bianchi P', 'Kalil J', 'Arruda LK', 'Toledo-Barros M']</t>
  </si>
  <si>
    <t>The hammock: a reservoir of allergens</t>
  </si>
  <si>
    <t>66(7):1199-202</t>
  </si>
  <si>
    <t>https://pubmed.ncbi.nlm.nih.gov/21876974</t>
  </si>
  <si>
    <t>https://linkinghub.elsevier.com/retrieve/pii/S1807-5932(22)02013-0</t>
  </si>
  <si>
    <t>['Giavina-Bianchi P', 'Bisaccioni C', 'Vivolo Aun M', 'Cajuela E', 'Agondi RC', 'Kalil J']</t>
  </si>
  <si>
    <t>Rhinoconjunctivitis elicited by skin prick test</t>
  </si>
  <si>
    <t>1-Jul-2010</t>
  </si>
  <si>
    <t>38(6):345-6</t>
  </si>
  <si>
    <t>https://pubmed.ncbi.nlm.nih.gov/20594637</t>
  </si>
  <si>
    <t>http://www.elsevier.es/en/linksolver/ft/pii/S0301-0546(10)00067-4</t>
  </si>
  <si>
    <t>['Teixeira Rodrigues A', 'Ensina LF', 'Sabino Garro L', 'Kase Tanno L', 'Giavina-Bianchi P', 'Motta AA']</t>
  </si>
  <si>
    <t>Human insulin allergy: four case reports</t>
  </si>
  <si>
    <t>42(6):221-3</t>
  </si>
  <si>
    <t>https://pubmed.ncbi.nlm.nih.gov/21287946</t>
  </si>
  <si>
    <t>['Agondi RC', 'Barros MT', 'Rizzo LV', 'Kalil J', 'Giavina-Bianchi P']</t>
  </si>
  <si>
    <t>Allergic asthma in patients with common variable immunodeficiency</t>
  </si>
  <si>
    <t>15-Oct-2009</t>
  </si>
  <si>
    <t>65(4):510-5</t>
  </si>
  <si>
    <t>https://pubmed.ncbi.nlm.nih.gov/19839975</t>
  </si>
  <si>
    <t>https://onlinelibrary.wiley.com/doi/10.1111/j.1398-9995.2009.02211.x</t>
  </si>
  <si>
    <t>['Giavina-Bianchi P', 'Aun MV', 'Bisaccioni C', 'Agondi R', 'Kalil J']</t>
  </si>
  <si>
    <t>Difficult-to-control asthma management through the use of a specific protocol</t>
  </si>
  <si>
    <t>65(9):905-18</t>
  </si>
  <si>
    <t>https://pubmed.ncbi.nlm.nih.gov/21049219</t>
  </si>
  <si>
    <t>https://linkinghub.elsevier.com/retrieve/pii/S1807-5932(22)02952-0</t>
  </si>
  <si>
    <t>Omalizumab administration in Churg-Strauss syndrome</t>
  </si>
  <si>
    <t>24-Jan-2009</t>
  </si>
  <si>
    <t>European journal of internal medicine</t>
  </si>
  <si>
    <t>20(6):e139</t>
  </si>
  <si>
    <t>https://pubmed.ncbi.nlm.nih.gov/19782907</t>
  </si>
  <si>
    <t>https://www.clinicalkey.com/content/playBy/pii?v=S0953-6205(08)00348-8</t>
  </si>
  <si>
    <t>['Bisaccioni C', 'Cajuela E', 'Câmara Agondi R', 'Kalil J', 'Giavina-Bianchi P']</t>
  </si>
  <si>
    <t>Vocal cord dysfunction in a patient with schizophrenia</t>
  </si>
  <si>
    <t>5-Aug-2009</t>
  </si>
  <si>
    <t>37(4):217-9</t>
  </si>
  <si>
    <t>https://pubmed.ncbi.nlm.nih.gov/19912980</t>
  </si>
  <si>
    <t>http://www.elsevier.es/en/linksolver/ft/pii/S0301-0546(09)00024-X</t>
  </si>
  <si>
    <t>['Giavina-Bianchi P', 'Giavina-Bianchi M', 'Tanno LK', 'Ensina LF', 'Motta AA', 'Kalil J']</t>
  </si>
  <si>
    <t>Epileptic seizure after treatment with thiocolchicoside</t>
  </si>
  <si>
    <t>Therapeutics and clinical risk management</t>
  </si>
  <si>
    <t>5(3):635-7</t>
  </si>
  <si>
    <t>https://pubmed.ncbi.nlm.nih.gov/19707540</t>
  </si>
  <si>
    <t>https://www.tandfonline.com/doi/abs/10.2147/tcrm.s4823?url_ver=Z39.88-2003&amp;rfr_id=ori:rid:crossref.org&amp;rfr_dat=cr_pub 0pubmed</t>
  </si>
  <si>
    <t>['Aun MV', 'Ribeiro MR', 'Costa Garcia CL', 'Agondi RC', 'Kalil J', 'Giavina-Bianchi P']</t>
  </si>
  <si>
    <t>Esophageal candidiasis--an adverse effect of inhaled corticosteroids therapy</t>
  </si>
  <si>
    <t>46(4):399-401</t>
  </si>
  <si>
    <t>https://pubmed.ncbi.nlm.nih.gov/19484677</t>
  </si>
  <si>
    <t>https://www.tandfonline.com/doi/10.1080/02770900902777783?url_ver=Z39.88-2003&amp;rfr_id=ori:rid:crossref.org&amp;rfr_dat=cr_pub 0pubmed</t>
  </si>
  <si>
    <t>['Giavina-Bianchi P', 'Giavina-Bianchi M', 'Agondi RC', 'Kalil J']</t>
  </si>
  <si>
    <t>Anti-IgE in Churg-Strauss syndrome</t>
  </si>
  <si>
    <t>64(3):272; author reply 272-3</t>
  </si>
  <si>
    <t>https://pubmed.ncbi.nlm.nih.gov/19252033</t>
  </si>
  <si>
    <t>https://thorax.bmj.com/lookup/pmidlookup?view=long&amp;pmid=19252033</t>
  </si>
  <si>
    <t>['Ensina LF', 'Tanno LK', 'Motta AA', 'Kalil J', 'Giavina-Bianchi P']</t>
  </si>
  <si>
    <t>Ketoconazole allergy</t>
  </si>
  <si>
    <t>64(4):373-4</t>
  </si>
  <si>
    <t>https://pubmed.ncbi.nlm.nih.gov/19488598</t>
  </si>
  <si>
    <t>https://linkinghub.elsevier.com/retrieve/pii/S1807-5932(22)02660-6</t>
  </si>
  <si>
    <t>['Bisaccioni C', 'Aun MV', 'Cajuela E', 'Kalil J', 'Agondi RC', 'Giavina-Bianchi P']</t>
  </si>
  <si>
    <t>Comorbidities in severe asthma: frequency of rhinitis, nasal polyposis, gastroesophageal reflux disease, vocal cord dysfunction and bronchiectasis</t>
  </si>
  <si>
    <t>64(8):769-73</t>
  </si>
  <si>
    <t>https://pubmed.ncbi.nlm.nih.gov/19690661</t>
  </si>
  <si>
    <t>https://linkinghub.elsevier.com/retrieve/pii/S1807-5932(22)02576-5</t>
  </si>
  <si>
    <t>['Giavina-Bianchi P', 'Kalil J', 'Rizzo LV']</t>
  </si>
  <si>
    <t>Development of an animal model for allergic conjunctivitis: influence of genetic factors and allergen concentration on immune response</t>
  </si>
  <si>
    <t>86(6):670-5</t>
  </si>
  <si>
    <t>https://pubmed.ncbi.nlm.nih.gov/18752518</t>
  </si>
  <si>
    <t>https://onlinelibrary.wiley.com/doi/10.1111/j.1600-0420.2007.01134.x</t>
  </si>
  <si>
    <t>['Giavina-Bianchi P', 'Diniz LC', 'Agondi RC', 'Porter MH', 'Kalil J']</t>
  </si>
  <si>
    <t>Urticaria after specific bronchial challenge</t>
  </si>
  <si>
    <t>12-May-2008</t>
  </si>
  <si>
    <t>122(1):214-5; author reply 215</t>
  </si>
  <si>
    <t>Case Reports | Comment | Letter</t>
  </si>
  <si>
    <t>https://pubmed.ncbi.nlm.nih.gov/18468673</t>
  </si>
  <si>
    <t>https://www.clinicalkey.com/content/playBy/pii?v=S0091-6749(08)00685-4</t>
  </si>
  <si>
    <t>['Giavina-Bianchi P', 'Giavina-Bianchi M', 'Agondi R', 'Kalil J']</t>
  </si>
  <si>
    <t>Omalizumab and Churg-Strauss syndrome</t>
  </si>
  <si>
    <t>122(1):217; author reply 217-8</t>
  </si>
  <si>
    <t>https://pubmed.ncbi.nlm.nih.gov/18602576</t>
  </si>
  <si>
    <t>https://www.clinicalkey.com/content/playBy/pii?v=S0091-6749(08)00967-6</t>
  </si>
  <si>
    <t>['Giavina-Bianchi P', 'Agondi R', 'Stelmach R', 'Cukier A', 'Kalil J']</t>
  </si>
  <si>
    <t>Fluticasone furoate nasal spray in the treatment of allergic rhinitis</t>
  </si>
  <si>
    <t>4(2):465-72</t>
  </si>
  <si>
    <t>https://pubmed.ncbi.nlm.nih.gov/18728833</t>
  </si>
  <si>
    <t>https://www.tandfonline.com/doi/abs/10.2147/tcrm.s1984?url_ver=Z39.88-2003&amp;rfr_id=ori:rid:crossref.org&amp;rfr_dat=cr_pub 0pubmed</t>
  </si>
  <si>
    <t>['Giavina-Bianchi P', 'Agondi R', 'Kalil J']</t>
  </si>
  <si>
    <t>One year administration of anti-IgE to a patient with Churg-Strauss syndrome</t>
  </si>
  <si>
    <t>18-Jan-2008</t>
  </si>
  <si>
    <t>146(2):176</t>
  </si>
  <si>
    <t>https://pubmed.ncbi.nlm.nih.gov/18204287</t>
  </si>
  <si>
    <t>https://karger.com/IAA/article/doi/10.1159/000113524</t>
  </si>
  <si>
    <t>['Giavina-Bianchi P', 'Dente M', 'Giavina-Bianchi M', 'Mota AA', 'Kalil J']</t>
  </si>
  <si>
    <t>Codeine challenge in chronic urticaria patients</t>
  </si>
  <si>
    <t>35(6):280</t>
  </si>
  <si>
    <t>https://pubmed.ncbi.nlm.nih.gov/18047822</t>
  </si>
  <si>
    <t>http://www.elsevier.es/en/linksolver/ft/ivp/0301-0546/35/280</t>
  </si>
  <si>
    <t>['de Oliveira E', 'Giavina-Bianchi P', 'Fonseca LA', 'França AT', 'Kalil J']</t>
  </si>
  <si>
    <t>Allergic bronchopulmonary aspergillosis' diagnosis remains a challenge</t>
  </si>
  <si>
    <t>Nov-2007</t>
  </si>
  <si>
    <t>3-Aug-2007</t>
  </si>
  <si>
    <t>101(11):2352-7</t>
  </si>
  <si>
    <t>https://pubmed.ncbi.nlm.nih.gov/17689062</t>
  </si>
  <si>
    <t>https://www.clinicalkey.com/content/playBy/pii?v=S0954-6111(07)00270-3</t>
  </si>
  <si>
    <t>['Giavina-Bianchi P', 'Oliveira E', 'Kalil J']</t>
  </si>
  <si>
    <t>Specific IgE against recombinant allergens in allergic bronchopulmonary aspergillosis</t>
  </si>
  <si>
    <t>1-May-2007</t>
  </si>
  <si>
    <t>American journal of respiratory and critical care medicine</t>
  </si>
  <si>
    <t>175(9):967; author reply 967-8</t>
  </si>
  <si>
    <t>https://pubmed.ncbi.nlm.nih.gov/17446345</t>
  </si>
  <si>
    <t>https://www.atsjournals.org/doi/10.1164/ajrccm.175.9.967a?url_ver=Z39.88-2003&amp;rfr_id=ori:rid:crossref.org&amp;rfr_dat=cr_pub 0pubmed</t>
  </si>
  <si>
    <t>Three months' administration of anti-IgE to a patient with Churg-Strauss syndrome</t>
  </si>
  <si>
    <t>8-Mar-2007</t>
  </si>
  <si>
    <t>119(5):1279; author reply 1279-80</t>
  </si>
  <si>
    <t>https://pubmed.ncbi.nlm.nih.gov/17349685</t>
  </si>
  <si>
    <t>https://www.clinicalkey.com/content/playBy/pii?v=S0091-6749(07)00351-X</t>
  </si>
  <si>
    <t>Administration of anti-IgE to a Churg-Strauss syndrome patient</t>
  </si>
  <si>
    <t>29-May-2007</t>
  </si>
  <si>
    <t>144(2):155-8</t>
  </si>
  <si>
    <t>https://pubmed.ncbi.nlm.nih.gov/17536214</t>
  </si>
  <si>
    <t>https://karger.com/IAA/article/doi/10.1159/000103228</t>
  </si>
  <si>
    <t>['Giavina-Bianchi P', 'Silva Fde S', 'Toledo-Barros M', 'Birolini D', 'Kalil J', 'Rizzo LV']</t>
  </si>
  <si>
    <t>A rare intestinal manifestation in a patient with common variable immunodeficiency and strongyloidiasis</t>
  </si>
  <si>
    <t>8-May-2006</t>
  </si>
  <si>
    <t>140(3):199-204</t>
  </si>
  <si>
    <t>https://pubmed.ncbi.nlm.nih.gov/16682801</t>
  </si>
  <si>
    <t>https://karger.com/IAA/article/doi/10.1159/000093205</t>
  </si>
  <si>
    <t>['Giavina-Bianchi PF Jr', 'Castro FF', 'Machado ML', 'Duarte AJ']</t>
  </si>
  <si>
    <t>Occupational respiratory allergic disease induced by Passiflora alata and Rhamnus purshiana</t>
  </si>
  <si>
    <t>79(5):449-54</t>
  </si>
  <si>
    <t>https://pubmed.ncbi.nlm.nih.gov/9396980</t>
  </si>
  <si>
    <t>https://linkinghub.elsevier.com/retrieve/pii/S1081-1206(10)63042-6</t>
  </si>
  <si>
    <t>Kumanogoh A</t>
  </si>
  <si>
    <t>['Hara R', 'Takeda Y', 'Enomoto T', 'Yoshimura H', 'Yamamoto M', 'Tanizaki S', 'Shirai Y', 'Kawasaki T', 'Nakayama M', 'Amiya S', 'Adachi Y', 'Noda Y', 'Niitsu T', 'Edahiro R', 'Yaga M', 'Hosono Y', 'Naito M', 'Masuhiro K', 'Naito Y', 'Shiroyama T', 'Miyake K', 'Fukushima K', 'Koyama S', 'Iwahori K', 'Hirata H', 'Nagatomo I', 'Kawashima Y', 'Nogami-Itoh M', 'Kumanogoh A']</t>
  </si>
  <si>
    <t>Potential asthma biomarkers identified by nontargeted proteomics of extracellular vesicles in exhaled breath condensate</t>
  </si>
  <si>
    <t>30-Jan-2025</t>
  </si>
  <si>
    <t>4(2):100432</t>
  </si>
  <si>
    <t>https://pubmed.ncbi.nlm.nih.gov/40046156</t>
  </si>
  <si>
    <t>https://linkinghub.elsevier.com/retrieve/pii/S2772-8293(25)00033-5</t>
  </si>
  <si>
    <t>['Kato Y', 'Kumanogoh A']</t>
  </si>
  <si>
    <t>The immune memory of innate immune systems</t>
  </si>
  <si>
    <t>6-Mar-2025</t>
  </si>
  <si>
    <t>37(4):195-202</t>
  </si>
  <si>
    <t>https://pubmed.ncbi.nlm.nih.gov/39588905</t>
  </si>
  <si>
    <t>https://academic.oup.com/intimm/article-lookup/doi/10.1093/intimm/dxae067</t>
  </si>
  <si>
    <t>['Yagita-Sakamaki M', 'Ito T', 'Sakaguchi T', 'Shimma S', 'Li B', 'Okuzaki D', 'Motooka D', 'Nakamura S', 'Hase K', 'Fukusaki E', 'Kikuchi A', 'Nagasawa T', 'Kumanogoh A', 'Takeda K', 'Kayama H']</t>
  </si>
  <si>
    <t>Intestinal Foxl1+ cell-derived CXCL12 maintains epithelial homeostasis by modulating cellular metabolism</t>
  </si>
  <si>
    <t>37(4):235-250</t>
  </si>
  <si>
    <t>https://pubmed.ncbi.nlm.nih.gov/39774647</t>
  </si>
  <si>
    <t>https://academic.oup.com/intimm/article-lookup/doi/10.1093/intimm/dxae068</t>
  </si>
  <si>
    <t>['Tsujimoto K', 'Ebina K', 'Okamura S', 'Okita Y', 'Etani Y', 'Yamamoto W', 'Onishi A', 'Onizawa H', 'Shirasugi I', 'Nakano N', 'Kotani T', 'Hiramatsu Y', 'Hashimoto M', 'Okano T', 'Nozaki Y', 'Ashida C', 'Son Y', 'Tanaka A', 'Hara R', 'Okada S', 'Kumanogoh A']</t>
  </si>
  <si>
    <t>Sustained efficacy of second-line JAK inhibitors in patients with rheumatoid arthritis: insights from the ANSWER Cohort</t>
  </si>
  <si>
    <t>https://pubmed.ncbi.nlm.nih.gov/40111839</t>
  </si>
  <si>
    <t>https://academic.oup.com/rheumatology/article-lookup/doi/10.1093/rheumatology/keaf157</t>
  </si>
  <si>
    <t>['Etani Y', 'Okita Y', 'Maeda Y', 'Tsujimoto K', 'Hirao M', 'Onishi A', 'Onizawa H', 'Okano T', 'Nishimura K', 'Yoshikawa A', 'Shiba H', 'Amuro H', 'Son Y', 'Hashimoto M', 'Okano T', 'Hara R', 'Yamamoto W', 'Tachibana S', 'Hayashi S', 'Noguchi T', 'Kumanogoh A', 'Okada S', 'Nakata K', 'Ebina K']</t>
  </si>
  <si>
    <t>Distinct impact of RF and ACPA titer on the effectiveness and persistency of biologics and JAK inhibitors: The ANSWER cohort study</t>
  </si>
  <si>
    <t>Modern rheumatology</t>
  </si>
  <si>
    <t>https://pubmed.ncbi.nlm.nih.gov/40103318</t>
  </si>
  <si>
    <t>https://academic.oup.com/mr/article-lookup/doi/10.1093/mr/roaf029</t>
  </si>
  <si>
    <t>['Yata T', 'Sato G', 'Ogawa K', 'Naito T', 'Sonehara K', 'Saiki R', 'Edahiro R', 'Namba S', 'Watanabe M', 'Shirai Y', 'Yamamoto K', 'NamKoong H', 'Nakanishi T', 'Yamamoto Y', 'Hosokawa A', 'Yamamoto M', 'Oguro-Igashira E', 'Nii T', 'Maeda Y', 'Nakajima K', 'Nishikawa R', 'Tanaka H', 'Nakayamada S', 'Matsuda K', 'Nishigori C', 'Sano S', 'Kinoshita M', 'Koike R', 'Kimura A', 'Imoto S', 'Miyano S', 'Fukunaga K', 'Mihara M', 'Shimizu Y', 'Kawachi I', 'Miyamoto K', 'Tanaka Y', 'Kumanogoh A', 'Niino M', 'Nakatsuji Y', 'Ogawa S', 'Matsushita T', 'Kira JI', 'Mochizuki H', 'Isobe N', 'Okuno T', 'Okada Y']</t>
  </si>
  <si>
    <t>Contribution of germline and somatic mutations to risk of neuromyelitis optica spectrum disorder</t>
  </si>
  <si>
    <t>12-Mar-2025</t>
  </si>
  <si>
    <t>Cell genomics</t>
  </si>
  <si>
    <t>5(3):100776</t>
  </si>
  <si>
    <t>https://www.clinicalkey.com/content/playBy/pii?v=S2666-979X(25)00032-1</t>
  </si>
  <si>
    <t>['Sonehara K', 'Uwamino Y', 'Saiki R', 'Takeshita M', 'Namba S', 'Uno S', 'Nakanishi T', 'Nishimura T', 'Naito T', 'Sato G', 'Kanai M', 'Liu A', 'Uchida S', 'Kurafuji T', 'Tanabe A', 'Arai T', 'Ohno A', 'Shibata A', 'Tanaka S', 'Wakui M', 'Kashimura S', 'Tomi C', 'Hara A', 'Yoshikawa S', 'Gotanda K', 'Misawa K', 'Tanaka H', 'Azekawa S', 'Wang QS', 'Edahiro R', 'Shirai Y', 'Yamamoto K', 'Nagao G', 'Suzuki T', 'Kiyoshi M', 'Ishii-Watabe A', 'Higashiue S', 'Kobayashi S', 'Yamaguchi H', 'Okazaki Y', 'Matsumoto N', 'Masumoto A', 'Koga H', 'Kanai A', 'Oda Y', 'Suzuki Y', 'Matsuda K', 'Kitagawa Y', 'Koike R', 'Kimura A', 'Kumanogoh A', 'Yoshimura A', 'Imoto S', 'Miyano S', 'Kanai T', 'Fukunaga K', 'Hasegawa N', 'Murata M', 'Matsushita H', 'Ogawa S', 'Okada Y', 'Namkoong H']</t>
  </si>
  <si>
    <t>Germline variants and mosaic chromosomal alterations affect COVID-19 vaccine immunogenicity</t>
  </si>
  <si>
    <t>5(3):100783</t>
  </si>
  <si>
    <t>https://pubmed.ncbi.nlm.nih.gov/40043710</t>
  </si>
  <si>
    <t>https://www.clinicalkey.com/content/playBy/pii?v=S2666-979X(25)00039-4</t>
  </si>
  <si>
    <t>['Yamamoto Y', 'Shirai Y', 'Edahiro R', 'Kumanogoh A', 'Okada Y']</t>
  </si>
  <si>
    <t>Large-scale cross-trait genetic analysis highlights shared genetic backgrounds of autoimmune diseases</t>
  </si>
  <si>
    <t>22-Aug-2024</t>
  </si>
  <si>
    <t>Immunological medicine</t>
  </si>
  <si>
    <t>48(1):1-10</t>
  </si>
  <si>
    <t>https://pubmed.ncbi.nlm.nih.gov/39171621</t>
  </si>
  <si>
    <t>https://www.tandfonline.com/doi/10.1080/25785826.2024.2394258?url_ver=Z39.88-2003&amp;rfr_id=ori:rid:crossref.org&amp;rfr_dat=cr_pub 0pubmed</t>
  </si>
  <si>
    <t>['Tone M', 'Isono T', 'Yamamoto Y', 'Takeda Y', 'Shintani Y', 'Kumanogoh A', 'Wada H', 'Iwahori K']</t>
  </si>
  <si>
    <t>Peripheral CD4(+) T Cells Predict T Cell Immunity in Lung Tissues of Non-small Cell Lung Cancer Patients</t>
  </si>
  <si>
    <t>Anticancer research</t>
  </si>
  <si>
    <t>45(3):909-920</t>
  </si>
  <si>
    <t>https://pubmed.ncbi.nlm.nih.gov/40037874</t>
  </si>
  <si>
    <t>http://ar.iiarjournals.org/lookup/pmidlookup?view=long&amp;pmid=40037874</t>
  </si>
  <si>
    <t>['Hosono Y', 'Tomiyasu N', 'Kasai H', 'Ishikawa E', 'Takahashi M', 'Imamura A', 'Ishida H', 'Compostella F', 'Kida H', 'Kumanogoh A', 'Bamba T', 'Izumi Y', 'Yamasaki S']</t>
  </si>
  <si>
    <t>Identification of α-galactosylceramide as an endogenous mammalian antigen for iNKT cells</t>
  </si>
  <si>
    <t>3-Feb-2025</t>
  </si>
  <si>
    <t>222(2):e20240728</t>
  </si>
  <si>
    <t>https://pubmed.ncbi.nlm.nih.gov/39704712</t>
  </si>
  <si>
    <t>https://air.unimi.it/handle/2434/1128557</t>
  </si>
  <si>
    <t>['Toghani D', 'Gupte S', 'Zeng S', 'Mahammadov E', 'Crosse EI', 'Seyedhassantehrani N', 'Burns C', 'Gravano D', 'Radtke S', 'Kiem HP', 'Rodriguez S', 'Carlesso N', 'Pradeep A', 'Georgiades A', 'Lucas F', 'Wilson NK', 'Kinston SJ', 'Göttgens B', 'Zong L', 'Beerman I', 'Park B', 'Janssens DH', 'Jones D', 'Toghani A', 'Nerlov C', 'Pietras EM', 'Mesnieres M', 'Maes C', 'Kumanogoh A', 'Worzfeld T', 'Cheong JG', 'Josefowicz SZ', 'Kharchenko P', 'Scadden DT', 'Scialdone A', 'Spencer JA', 'Silberstein L']</t>
  </si>
  <si>
    <t>Author Correction: Niche-derived Semaphorin 4A safeguards functional identity of myeloid-biased hematopoietic stem cells</t>
  </si>
  <si>
    <t>Nature aging</t>
  </si>
  <si>
    <t>https://pubmed.ncbi.nlm.nih.gov/39979638</t>
  </si>
  <si>
    <t>https://www.nature.com/articles/s43587-025-00837-x</t>
  </si>
  <si>
    <t>['Miyamoto AT', 'Shimagami H', 'Kumanogoh A', 'Nishide M']</t>
  </si>
  <si>
    <t>Spatial transcriptomics in autoimmune rheumatic disease: potential clinical applications and perspectives</t>
  </si>
  <si>
    <t>Inflammation and regeneration</t>
  </si>
  <si>
    <t>45(1):6</t>
  </si>
  <si>
    <t>https://pubmed.ncbi.nlm.nih.gov/39980019</t>
  </si>
  <si>
    <t>https://inflammregen.biomedcentral.com/articles/10.1186/s41232-025-00369-2</t>
  </si>
  <si>
    <t>['Adachi Y', 'Miyake K', 'Ohira K', 'Satoh S', 'Masuhiro K', 'Edahiro R', 'Shirai Y', 'Naito M', 'Naito Y', 'Shiroyama T', 'Koyama S', 'Hirata H', 'Iwahori K', 'Nagatomo I', 'Takeda Y', 'Kumanogoh A']</t>
  </si>
  <si>
    <t>Enhancing the efficacy of near-infrared photoimmunotherapy through intratumoural delivery of CD44-targeting antibody-photoabsorber conjugates</t>
  </si>
  <si>
    <t>22-Jan-2025</t>
  </si>
  <si>
    <t>112:105566</t>
  </si>
  <si>
    <t>https://pubmed.ncbi.nlm.nih.gov/39848206</t>
  </si>
  <si>
    <t>https://www.clinicalkey.com/content/playBy/pii?v=S2352-3964(25)00010-6</t>
  </si>
  <si>
    <t>['Yanagisawa A', 'Shiroyama T', 'Miyake K', 'Takeda Y', 'Kumanogoh A']</t>
  </si>
  <si>
    <t>Diabetic Ketoacidosis During Lorlatinib Treatment: Case Report</t>
  </si>
  <si>
    <t>31-Jan-2025</t>
  </si>
  <si>
    <t>Journal of thoracic oncology : official publication of the International Association for the Study of Lung Cancer</t>
  </si>
  <si>
    <t>https://pubmed.ncbi.nlm.nih.gov/39891649</t>
  </si>
  <si>
    <t>https://linkinghub.elsevier.com/retrieve/pii/S1556-0864(25)00011-5</t>
  </si>
  <si>
    <t>['Suzuki T', 'Kawasaki T', 'Beck G', 'Takenaka N', 'Ogawa K', 'Itotagawa E', 'Matsukawa K', 'Ohashi M', 'Kaneko T', 'Oguro-Igashira E', 'Mizuno Y', 'Izumi M', 'Tsujimoto K', 'Okita Y', 'Morita T', 'Watanabe A', 'Kato Y', 'Nishide M', 'Nishida S', 'Shima Y', 'Narazaki M', 'Kumanogoh A']</t>
  </si>
  <si>
    <t>Peripheral Neuropathy in Systemic Sclerosis with Proximal Nerve Involvement: Diagnostic Challenges and Response to Corticosteroid Therapy</t>
  </si>
  <si>
    <t>Modern rheumatology case reports</t>
  </si>
  <si>
    <t>https://pubmed.ncbi.nlm.nih.gov/39882940</t>
  </si>
  <si>
    <t>https://academic.oup.com/mrcr/article-lookup/doi/10.1093/mrcr/rxaf005</t>
  </si>
  <si>
    <t>Niche-derived Semaphorin 4A safeguards functional identity of myeloid-biased hematopoietic stem cells</t>
  </si>
  <si>
    <t>29-Jan-2025</t>
  </si>
  <si>
    <t>https://pubmed.ncbi.nlm.nih.gov/39881190</t>
  </si>
  <si>
    <t>https://www.nature.com/articles/s43587-024-00798-7</t>
  </si>
  <si>
    <t>['Naito M', 'Takeda Y', 'Edahiro R', 'Shirai Y', 'Enomoto T', 'Nakayama M', 'Nojima S', 'Nogami-Ito M', 'Mori M', 'Yano Y', 'Matsuki T', 'Yoshimura H', 'Hara R', 'Yamamoto M', 'Masuhiro K', 'Naito Y', 'Koyama S', 'Iwahori K', 'Nagatomo I', 'Shiroyama T', 'Miyake K', 'Hirata H', 'Hase H', 'Tsujikawa K', 'Ueda K', 'Kumanogoh A']</t>
  </si>
  <si>
    <t>NHERF2 as a Novel Biomarker for Distinguishing MAC Pulmonary Disease from Tuberculosis Based on Proteome Analysis of Serum Extracellular Vesicles</t>
  </si>
  <si>
    <t>26(3):1155</t>
  </si>
  <si>
    <t>https://pubmed.ncbi.nlm.nih.gov/39940923</t>
  </si>
  <si>
    <t>https://www.mdpi.com/resolver?pii=ijms26031155</t>
  </si>
  <si>
    <t>['Shima Y', 'Watanabe A', 'Inoue N', 'Maruyama T', 'Kunitomo E', 'Matsushima Y', 'Kumanogoh A']</t>
  </si>
  <si>
    <t>Increased angiopoietin-1 improves nailfold capillary morphology in patients with systemic sclerosis</t>
  </si>
  <si>
    <t>Microvascular research</t>
  </si>
  <si>
    <t>157:104761</t>
  </si>
  <si>
    <t>https://pubmed.ncbi.nlm.nih.gov/39515460</t>
  </si>
  <si>
    <t>https://linkinghub.elsevier.com/retrieve/pii/S0026-2862(24)00110-9</t>
  </si>
  <si>
    <t>['Sasa N', 'Kojima S', 'Koide R', 'Hasegawa T', 'Namkoong H', 'Hirota T', 'Watanabe R', 'Nakamura Y', 'Oguro-Igashira E', 'Ogawa K', 'Yata T', 'Sonehara K', 'Yamamoto K', 'Kishikawa T', 'Sakaue S', 'Edahiro R', 'Shirai Y', 'Maeda Y', 'Nii T', 'Chubachi S', 'Tanaka H', 'Yabukami H', 'Suzuki A', 'Nakajima K', 'Arase N', 'Okamoto T', 'Nishikawa R', 'Namba S', 'Naito T', 'Miyagawa I', 'Tanaka H', 'Ueno M', 'Ishitsuka Y', 'Furuta J', 'Kunimoto K', 'Kajihara I', 'Fukushima S', 'Miyachi H', 'Matsue H', 'Kamata M', 'Momose M', 'Bito T', 'Nagai H', 'Ikeda T', 'Horikawa T', 'Adachi A', 'Matsubara T', 'Ikumi K', 'Nishida E', 'Nakagawa I', 'Yagita-Sakamaki M', 'Yoshimura M', 'Ohshima S', 'Kinoshita M', 'Ito S', 'Arai T', 'Hirose M', 'Tanino Y', 'Nikaido T', 'Ichiwata T', 'Ohkouchi S', 'Hirano T', 'Takada T', 'Tazawa R', 'Morimoto K', 'Takaki M', 'Konno S', 'Suzuki M', 'Tomii K', 'Nakagawa A', 'Handa T', 'Tanizawa K', 'Ishii H', 'Ishida M', 'Kato T', 'Takeda N', 'Yokomura K', 'Matsui T', 'Uchida A', 'Inoue H', 'Imaizumi K', 'Goto Y', 'Kida H', 'Fujisawa T', 'Suda T', 'Yamada T', 'Satake Y', 'Ibata H', 'Saigusa M', 'Shirai T', 'Hizawa N', 'Nakata K', 'Imafuku S', 'Tada Y', 'Asano Y', 'Sato S', 'Nishigori C', 'Jinnin M', 'Ihn H', 'Asahina A', 'Saeki H', 'Kawamura T', 'Shimada S', 'Katayama I', 'Poisner HM', 'Mack TM', 'Bick AG', 'Higasa K', 'Okuno T', 'Mochizuki H', 'Ishii M', 'Koike R', 'Kimura A', 'Noguchi E', 'Sano S', 'Inohara H', 'Fujimoto M', 'Inoue Y', 'Yamaguchi E', 'Ogawa S', 'Kanai T', 'Morita A', 'Matsuda F', 'Tamari M', 'Kumanogoh A', 'Tanaka Y', 'Ohmura K', 'Fukunaga K', 'Imoto S', 'Miyano S', 'Parrish NF', 'Okada Y']</t>
  </si>
  <si>
    <t>Blood DNA virome associates with autoimmune diseases and COVID-19</t>
  </si>
  <si>
    <t>3-Jan-2025</t>
  </si>
  <si>
    <t>Nature genetics</t>
  </si>
  <si>
    <t>57(1):65-79</t>
  </si>
  <si>
    <t>https://pubmed.ncbi.nlm.nih.gov/39753770</t>
  </si>
  <si>
    <t>https://pmc.ncbi.nlm.nih.gov/articles/pmid/39753770/</t>
  </si>
  <si>
    <t>['Kume M', 'Koguchi-Yoshioka H', 'Nakai S', 'Matsumura Y', 'Tanemura A', 'Yokoi K', 'Matsuda S', 'Nakamura Y', 'Otani N', 'Taminato M', 'Tomita K', 'Kubo T', 'Wataya-Kaneda M', 'Kumanogoh A', 'Fujimoto M', 'Watanabe R']</t>
  </si>
  <si>
    <t>Downregulation of semaphorin 4A in keratinocytes reflects the features of non-lesional psoriasis</t>
  </si>
  <si>
    <t>13:RP97654</t>
  </si>
  <si>
    <t>https://pubmed.ncbi.nlm.nih.gov/39737847</t>
  </si>
  <si>
    <t>https://pmc.ncbi.nlm.nih.gov/articles/pmid/39737847/</t>
  </si>
  <si>
    <t>['Wibowo T', 'Kogue Y', 'Ikeda S', 'Yaga M', 'Tachikawa M', 'Suga M', 'Kida S', 'Shibata K', 'Tsutsumi K', 'Murakami H', 'Ueda Y', 'Kato H', 'Fukushima K', 'Fujita J', 'Ueda T', 'Kusakabe S', 'Hino A', 'Ichii M', 'Imai C', 'Okuzaki D', 'Kumanogoh A', 'Hosen N']</t>
  </si>
  <si>
    <t>CAR-NK cells derived from cord blood originate mainly from CD56(-)CD7(+)CD34(-)HLA-DR(-)Lin(-) NK progenitor cells</t>
  </si>
  <si>
    <t>12-Nov-2024</t>
  </si>
  <si>
    <t>Molecular therapy. Methods &amp; clinical development</t>
  </si>
  <si>
    <t>32(4):101374</t>
  </si>
  <si>
    <t>https://pubmed.ncbi.nlm.nih.gov/39659759</t>
  </si>
  <si>
    <t>https://linkinghub.elsevier.com/retrieve/pii/S2329-0501(24)00190-6</t>
  </si>
  <si>
    <t>['Sakakibara S', 'Liu YC', 'Ishikawa M', 'Edahiro R', 'Shirai Y', 'Haruna S', 'El Hussien MA', 'Xu Z', 'Li S', 'Yamaguchi Y', 'Murakami T', 'Morita T', 'Kato Y', 'Hirata H', 'Takeda Y', 'Sugihara F', 'Naito Y', 'Motooka D', 'Tsai CY', 'Ono C', 'Matsuura Y', 'Wing JB', 'Matsumoto H', 'Ogura H', 'Okada M', 'Kumanogoh A', 'Okada Y', 'Standley DM', 'Kikutani H', 'Okuzaki D']</t>
  </si>
  <si>
    <t>Clonal landscape of autoantibody-secreting plasmablasts in COVID-19 patients</t>
  </si>
  <si>
    <t>Life science alliance</t>
  </si>
  <si>
    <t>7(12):e202402774</t>
  </si>
  <si>
    <t>https://pubmed.ncbi.nlm.nih.gov/39288992</t>
  </si>
  <si>
    <t>https://pmc.ncbi.nlm.nih.gov/articles/pmid/39288992/</t>
  </si>
  <si>
    <t>['Akira T', 'Tsujimoto K', 'Kitamura M', 'Kaneko T', 'Kosaka K', 'Kioi Y', 'Park J', 'Narazaki M', 'Kumanogoh A']</t>
  </si>
  <si>
    <t>Case Report: IgG4-Related Disease Gingiva Lesion With Extensive Cerebral Edema</t>
  </si>
  <si>
    <t>International journal of rheumatic diseases</t>
  </si>
  <si>
    <t>27(12):e15432</t>
  </si>
  <si>
    <t>https://pubmed.ncbi.nlm.nih.gov/39641490</t>
  </si>
  <si>
    <t>https://onlinelibrary.wiley.com/doi/10.1111/1756-185X.15432</t>
  </si>
  <si>
    <t>['Morimoto S', 'Tanaka Y', 'Nakata J', 'Fujiki F', 'Hasegawa K', 'Nakajima H', 'Nishida S', 'Tsuboi A', 'Hosen N', 'Kagawa N', 'Maruno M', 'Myoui A', 'Enomoto T', 'Izumoto S', 'Sekimoto M', 'Hashimoto N', 'Yoshimine T', 'Kumanogoh A', 'Oji Y', 'Oka Y', 'Sugiyama H']</t>
  </si>
  <si>
    <t>Spontaneous high clonal expansion of Wilms' tumor gene 1-specific cytotoxic T-lymphocytes in patients with Wilms' tumor gene 1-expressing solid tumor</t>
  </si>
  <si>
    <t>Cancer immunology, immunotherapy : CII</t>
  </si>
  <si>
    <t>74(1):15</t>
  </si>
  <si>
    <t>https://pubmed.ncbi.nlm.nih.gov/39509060</t>
  </si>
  <si>
    <t>https://pmc.ncbi.nlm.nih.gov/articles/pmid/39509060/</t>
  </si>
  <si>
    <t>['Ikuta S', 'Saito Y', 'Takata S', 'Nakatani Y', 'Nagatomo I', 'Shiba S', 'Takeda Y', 'Totoki Y', 'Mizutani S', 'Sunakawa H', 'Ikematsu H', 'Takamaru H', 'Kumanogoh A', 'Yachida S']</t>
  </si>
  <si>
    <t>Variability in non-tumor areas of colorectal cancer patients as revealed by endoscopic intestinal step biopsies</t>
  </si>
  <si>
    <t>Molecular cancer</t>
  </si>
  <si>
    <t>23(1):249</t>
  </si>
  <si>
    <t>https://pubmed.ncbi.nlm.nih.gov/39511621</t>
  </si>
  <si>
    <t>https://molecular-cancer.biomedcentral.com/articles/10.1186/s12943-024-02159-9</t>
  </si>
  <si>
    <t>['Fukushima K', 'Matsumoto Y', 'Abe Y', 'Hashimoto K', 'Motooka D', 'Kitada S', 'Saito H', 'Komukai S', 'Fukui E', 'Niitsu T', 'Nabeshima H', 'Nagahama Y', 'Yamauchi J', 'Nitta T', 'Nii T', 'Matsuki T', 'Tsujino K', 'Miki K', 'Shintani Y', 'Kumanogoh A', 'Akira S', 'Nakamura S', 'Kida H']</t>
  </si>
  <si>
    <t>Variability of macrolide-resistant profile in Mycobacterium avium complex pulmonary disease</t>
  </si>
  <si>
    <t>8-Oct-2024</t>
  </si>
  <si>
    <t>Antimicrobial agents and chemotherapy</t>
  </si>
  <si>
    <t>68(11):e0121324</t>
  </si>
  <si>
    <t>https://pubmed.ncbi.nlm.nih.gov/39377582</t>
  </si>
  <si>
    <t>https://journals.asm.org/doi/abs/10.1128/aac.01213-24?url_ver=Z39.88-2003&amp;rfr_id=ori:rid:crossref.org&amp;rfr_dat=cr_pub 0pubmed</t>
  </si>
  <si>
    <t>['Nishide M', 'Shimagami H', 'Kumanogoh A']</t>
  </si>
  <si>
    <t>Single-cell analysis in rheumatic and allergic diseases: insights for clinical practice</t>
  </si>
  <si>
    <t>Nature reviews. Immunology</t>
  </si>
  <si>
    <t>24(11):781-797</t>
  </si>
  <si>
    <t>https://pubmed.ncbi.nlm.nih.gov/38914790</t>
  </si>
  <si>
    <t>https://www.nature.com/articles/s41577-024-01043-3</t>
  </si>
  <si>
    <t>['Kioi Y', 'Itotagawa E', 'Kawachi Y', 'Ichikawa R', 'Obata Y', 'Tsujimoto K', 'Kawasaki T', 'Akira T', 'Kosaka K', 'Park J', 'Narazaki M', 'Shimomura I', 'Kumanogoh A']</t>
  </si>
  <si>
    <t>Case report: Avacopan-induced severe liver injury with prolonged jaundice and lipoprotein X-induced dyslipidemia</t>
  </si>
  <si>
    <t>27(11):e15400</t>
  </si>
  <si>
    <t>https://pubmed.ncbi.nlm.nih.gov/39467032</t>
  </si>
  <si>
    <t>https://onlinelibrary.wiley.com/doi/10.1111/1756-185X.15400</t>
  </si>
  <si>
    <t>['Oguro-Igashira E', 'Murakami M', 'Mori R', 'Kuwahara R', 'Kihara T', 'Kohara M', 'Fujiwara M', 'Motooka D', 'Okuzaki D', 'Arase M', 'Toyota H', 'Peng S', 'Ogino T', 'Kitabatake Y', 'Morii E', 'Hirota S', 'Ikeuchi H', 'Umemoto E', 'Kumanogoh A', 'Takeda K']</t>
  </si>
  <si>
    <t>The pyruvate-GPR31 axis promotes transepithelial dendrite formation in human intestinal dendritic cells</t>
  </si>
  <si>
    <t>29-Oct-2024</t>
  </si>
  <si>
    <t>121(44):e2318767121</t>
  </si>
  <si>
    <t>https://pubmed.ncbi.nlm.nih.gov/39432783</t>
  </si>
  <si>
    <t>https://www.pnas.org/doi/10.1073/pnas.2318767121?url_ver=Z39.88-2003&amp;rfr_id=ori:rid:crossref.org&amp;rfr_dat=cr_pub 0pubmed</t>
  </si>
  <si>
    <t>['Shintani T', 'Shun YT', 'Toyozumi Y', 'Ikemura K', 'Shiroyama T', 'Nagatomo I', 'Jingushi K', 'Takeda Y', 'Kumanogoh A', 'Okuda M']</t>
  </si>
  <si>
    <t>MicroRNA-130a-3p regulates osimertinib resistance by targeting runt-related transcription factor 3 in lung adenocarcinoma</t>
  </si>
  <si>
    <t>14(1):24429</t>
  </si>
  <si>
    <t>https://pubmed.ncbi.nlm.nih.gov/39424918</t>
  </si>
  <si>
    <t>https://pmc.ncbi.nlm.nih.gov/articles/pmid/39424918/</t>
  </si>
  <si>
    <t>['Mori S', 'Kohyama M', 'Yasumizu Y', 'Tada A', 'Tanzawa K', 'Shishido T', 'Kishida K', 'Jin H', 'Nishide M', 'Kawada S', 'Motooka D', 'Okuzaki D', 'Naito R', 'Nakai W', 'Kanda T', 'Murata T', 'Terao C', 'Ohmura K', 'Arase N', 'Kurosaki T', 'Fujimoto M', 'Suenaga T', 'Kumanogoh A', 'Sakaguchi S', 'Ogawa Y', 'Arase H']</t>
  </si>
  <si>
    <t>Neoself-antigens are the primary target for autoreactive T cells in human lupus</t>
  </si>
  <si>
    <t>13-Sep-2024</t>
  </si>
  <si>
    <t>Cell</t>
  </si>
  <si>
    <t>187(21):6071-6087.e20</t>
  </si>
  <si>
    <t>https://pubmed.ncbi.nlm.nih.gov/39276775</t>
  </si>
  <si>
    <t>https://linkinghub.elsevier.com/retrieve/pii/S0092-8674(24)00913-9</t>
  </si>
  <si>
    <t>['Nakanishi Y', 'Izumi M', 'Matsushita H', 'Koyama Y', 'Diez D', 'Takamatsu H', 'Koyama S', 'Nishide M', 'Naito M', 'Mizuno Y', 'Yamaguchi Y', 'Mae T', 'Noda Y', 'Nakaya K', 'Nojima S', 'Sugihara F', 'Okuzaki D', 'Ikawa M', 'Shimada S', 'Kang S', 'Kumanogoh A']</t>
  </si>
  <si>
    <t>Semaphorin 6D tunes amygdalar circuits for emotional, metabolic, and inflammatory outputs</t>
  </si>
  <si>
    <t>Neuron</t>
  </si>
  <si>
    <t>112(17):2955-2972.e9</t>
  </si>
  <si>
    <t>https://pubmed.ncbi.nlm.nih.gov/39002542</t>
  </si>
  <si>
    <t>https://linkinghub.elsevier.com/retrieve/pii/S0896-6273(24)00452-5</t>
  </si>
  <si>
    <t>['Franzolin G', 'Brundu S', 'Cojocaru CF', 'Curatolo A', 'Ponzo M', 'Mastrantonio R', 'Mihara E', 'Kumanogoh A', 'Suga H', 'Takagi J', 'Tamagnone L', 'Giraudo E']</t>
  </si>
  <si>
    <t>PlexinB1 Inactivation Reprograms Immune Cells in the Tumor Microenvironment, Inhibiting Breast Cancer Growth and Metastatic Dissemination</t>
  </si>
  <si>
    <t>12(9):1286-1301</t>
  </si>
  <si>
    <t>https://pubmed.ncbi.nlm.nih.gov/38874583</t>
  </si>
  <si>
    <t>https://pmc.ncbi.nlm.nih.gov/articles/pmid/38874583/</t>
  </si>
  <si>
    <t>['Izumi M', 'Nakanishi Y', 'Kang S', 'Kumanogoh A']</t>
  </si>
  <si>
    <t>Peripheral and central regulation of neuro-immune crosstalk</t>
  </si>
  <si>
    <t>26-Sep-2024</t>
  </si>
  <si>
    <t>44(1):41</t>
  </si>
  <si>
    <t>https://pubmed.ncbi.nlm.nih.gov/39327628</t>
  </si>
  <si>
    <t>https://inflammregen.biomedcentral.com/articles/10.1186/s41232-024-00352-3</t>
  </si>
  <si>
    <t>['Kawasaki T', 'Takeda Y', 'Kumanogoh A']</t>
  </si>
  <si>
    <t>Proteomics of blood extracellular vesicles in inflammatory respiratory diseases for biomarker discovery and new insights into pathophysiology</t>
  </si>
  <si>
    <t>44(1):38</t>
  </si>
  <si>
    <t>https://pubmed.ncbi.nlm.nih.gov/39294831</t>
  </si>
  <si>
    <t>https://inflammregen.biomedcentral.com/articles/10.1186/s41232-024-00351-4</t>
  </si>
  <si>
    <t>['Matsumoto K', 'Yamamoto Y', 'Shiroyama T', 'Kuge T', 'Mori M', 'Tamiya M', 'Kinehara Y', 'Tamiya A', 'Suzuki H', 'Tobita S', 'Ueno K', 'Niki T', 'Nagatomo I', 'Takeda Y', 'Kumanogoh A']</t>
  </si>
  <si>
    <t>Risk Stratification According to Baseline and Early Change in Neutrophil-to-Lymphocyte Ratio in Advanced Non-Small Cell Lung Cancer Treated with Chemoimmunotherapy: A Multicenter Real-World Study</t>
  </si>
  <si>
    <t>Targeted oncology</t>
  </si>
  <si>
    <t>19(5):757-767</t>
  </si>
  <si>
    <t>https://pubmed.ncbi.nlm.nih.gov/38990462</t>
  </si>
  <si>
    <t>https://pmc.ncbi.nlm.nih.gov/articles/pmid/38990462/</t>
  </si>
  <si>
    <t>['Yaga M', 'Hasegawa K', 'Ikeda S', 'Matsubara M', 'Hiroshima T', 'Kimura T', 'Shirai Y', 'Tansri W', 'Uehara H', 'Tachikawa M', 'Okairi Y', 'Sone M', 'Mori H', 'Kogue Y', 'Akamine H', 'Okuzaki D', 'Kawagishi K', 'Kawanaka S', 'Yamato H', 'Takeuchi Y', 'Okura E', 'Kanzaki R', 'Okami J', 'Nakamichi I', 'Nakane S', 'Kobayashi A', 'Iwazawa T', 'Tokunaga T', 'Yokouchi H', 'Yano Y', 'Uchida J', 'Mori M', 'Komuta K', 'Tachi T', 'Kuroda H', 'Kijima N', 'Kishima H', 'Ichii M', 'Futami S', 'Naito Y', 'Shiroyama T', 'Miyake K', 'Koyama S', 'Hirata H', 'Takeda Y', 'Funaki S', 'Shintani Y', 'Kumanogoh A', 'Hosen N']</t>
  </si>
  <si>
    <t>CD98 heavy chain protein is overexpressed in non-small cell lung cancer and is a potential target for CAR T-cell therapy</t>
  </si>
  <si>
    <t>14(1):17917</t>
  </si>
  <si>
    <t>https://pubmed.ncbi.nlm.nih.gov/39095551</t>
  </si>
  <si>
    <t>https://pmc.ncbi.nlm.nih.gov/articles/pmid/39095551/</t>
  </si>
  <si>
    <t>['Tomofuji Y', 'Edahiro R', 'Sonehara K', 'Shirai Y', 'Kock KH', 'Wang QS', 'Namba S', 'Moody J', 'Ando Y', 'Suzuki A', 'Yata T', 'Ogawa K', 'Naito T', 'Namkoong H', 'Xuan Lin QX', 'Buyamin EV', 'Tan LM', 'Sonthalia R', 'Han KY', 'Tanaka H', 'Lee H', 'Okuno T', 'Liu B', 'Matsuda K', 'Fukunaga K', 'Mochizuki H', 'Park WY', 'Yamamoto K', 'Hon CC', 'Shin JW', 'Prabhakar S', 'Kumanogoh A', 'Okada Y']</t>
  </si>
  <si>
    <t>Quantification of escape from X chromosome inactivation with single-cell omics data reveals heterogeneity across cell types and tissues</t>
  </si>
  <si>
    <t>14-Aug-2024</t>
  </si>
  <si>
    <t>4(8):100625</t>
  </si>
  <si>
    <t>https://www.clinicalkey.com/content/playBy/pii?v=S2666-979X(24)00229-5</t>
  </si>
  <si>
    <t>['Okita Y', 'Okamoto M', 'Fujimoto J', 'Kumanogoh A']</t>
  </si>
  <si>
    <t>Pneumocephalus and Cerebral Abscess in Granulomatosis With Polyangiitis</t>
  </si>
  <si>
    <t>The Journal of rheumatology</t>
  </si>
  <si>
    <t>51(8):832</t>
  </si>
  <si>
    <t>https://pubmed.ncbi.nlm.nih.gov/38428961</t>
  </si>
  <si>
    <t>http://www.jrheum.org/lookup/pmidlookup?view=long&amp;pmid=38428961</t>
  </si>
  <si>
    <t>['Kaneko T', 'Okita Y', 'Kato Y', 'Narazaki M', 'Kumanogoh A']</t>
  </si>
  <si>
    <t>Hypoglossal nerve palsy in IgG4-related disease</t>
  </si>
  <si>
    <t>QJM : monthly journal of the Association of Physicians</t>
  </si>
  <si>
    <t>117(8):591-592</t>
  </si>
  <si>
    <t>https://pubmed.ncbi.nlm.nih.gov/38539040</t>
  </si>
  <si>
    <t>https://academic.oup.com/qjmed/article-lookup/doi/10.1093/qjmed/hcae056</t>
  </si>
  <si>
    <t>['Shima Y', 'Watanabe A', 'Inoue N', 'Maruyama T', 'Kunitomo E', 'Kumanogoh A']</t>
  </si>
  <si>
    <t>Heating of the neck or elbows alleviates Raynaud's phenomenon but has different effects on different types of patients with systemic sclerosis</t>
  </si>
  <si>
    <t>34(4):750-755</t>
  </si>
  <si>
    <t>https://pubmed.ncbi.nlm.nih.gov/37706545</t>
  </si>
  <si>
    <t>https://academic.oup.com/mr/article-lookup/doi/10.1093/mr/road091</t>
  </si>
  <si>
    <t>['Nishioka Y', 'Araya J', 'Tanaka Y', 'Kumanogoh A']</t>
  </si>
  <si>
    <t>Pathological mechanisms and novel drug targets in fibrotic interstitial lung disease</t>
  </si>
  <si>
    <t>19-Jul-2024</t>
  </si>
  <si>
    <t>44(1):34</t>
  </si>
  <si>
    <t>https://pubmed.ncbi.nlm.nih.gov/39026335</t>
  </si>
  <si>
    <t>https://inflammregen.biomedcentral.com/articles/10.1186/s41232-024-00345-2</t>
  </si>
  <si>
    <t>['Enomoto T', 'Shirai Y', 'Takeda Y', 'Edahiro R', 'Shichino S', 'Nakayama M', 'Takahashi-Itoh M', 'Noda Y', 'Adachi Y', 'Kawasaki T', 'Koba T', 'Futami Y', 'Yaga M', 'Hosono Y', 'Yoshimura H', 'Amiya S', 'Hara R', 'Yamamoto M', 'Nakatsubo D', 'Suga Y', 'Naito M', 'Masuhiro K', 'Hirata H', 'Iwahori K', 'Nagatomo I', 'Miyake K', 'Koyama S', 'Fukushima K', 'Shiroyama T', 'Naito Y', 'Futami S', 'Natsume-Kitatani Y', 'Nojima S', 'Yanagawa M', 'Shintani Y', 'Nogami-Itoh M', 'Mizuguchi K', 'Adachi J', 'Tomonaga T', 'Inoue Y', 'Kumanogoh A']</t>
  </si>
  <si>
    <t>SFTPB in serum extracellular vesicles as a biomarker of progressive pulmonary fibrosis</t>
  </si>
  <si>
    <t>10-Jun-2024</t>
  </si>
  <si>
    <t>9(11):e177937</t>
  </si>
  <si>
    <t>https://pubmed.ncbi.nlm.nih.gov/38855869</t>
  </si>
  <si>
    <t>https://pmc.ncbi.nlm.nih.gov/articles/pmid/38855869/</t>
  </si>
  <si>
    <t>['Yoshimura H', 'Takeda Y', 'Shirai Y', 'Yamamoto M', 'Nakatsubo D', 'Amiya S', 'Enomoto T', 'Hara R', 'Adachi Y', 'Edahiro R', 'Yaga M', 'Masuhiro K', 'Koba T', 'Itoh-Takahashi M', 'Nakayama M', 'Takata S', 'Hosono Y', 'Obata S', 'Nishide M', 'Hata A', 'Yanagawa M', 'Namba S', 'Iwata M', 'Hamano M', 'Hirata H', 'Koyama S', 'Iwahori K', 'Nagatomo I', 'Suga Y', 'Miyake K', 'Shiroyama T', 'Fukushima K', 'Futami S', 'Naito Y', 'Kawasaki T', 'Mizuguchi K', 'Kawashima Y', 'Yamanishi Y', 'Adachi J', 'Nogami-Itoh M', 'Ueki S', 'Kumanogoh A']</t>
  </si>
  <si>
    <t>Galectin-10 in serum extracellular vesicles reflects asthma pathophysiology</t>
  </si>
  <si>
    <t>29-Mar-2024</t>
  </si>
  <si>
    <t>153(5):1268-1281</t>
  </si>
  <si>
    <t>https://pubmed.ncbi.nlm.nih.gov/38551536</t>
  </si>
  <si>
    <t>https://www.clinicalkey.com/content/playBy/pii?v=S0091-6749(24)00128-3</t>
  </si>
  <si>
    <t>['Tone M', 'Iwahori K', 'Hirata M', 'Ueyama A', 'Tani A', 'Haruta JI', 'Takeda Y', 'Shintani Y', 'Kumanogoh A', 'Wada H']</t>
  </si>
  <si>
    <t>Tetracyclines enhance antitumor T-cell immunity via the Zap70 signaling pathway</t>
  </si>
  <si>
    <t>15-Apr-2024</t>
  </si>
  <si>
    <t>Journal for immunotherapy of cancer</t>
  </si>
  <si>
    <t>12(4):e008334</t>
  </si>
  <si>
    <t>https://pubmed.ncbi.nlm.nih.gov/38621815</t>
  </si>
  <si>
    <t>https://jitc.bmj.com/lookup/pmidlookup?view=long&amp;pmid=38621815</t>
  </si>
  <si>
    <t>['Toyofuku T', 'Ishikawa T', 'Nojima S', 'Kumanogoh A']</t>
  </si>
  <si>
    <t>Efficacy against Lung Cancer Is Augmented by Combining Aberrantly N-Glycosylated T Cells with a Chimeric Antigen Receptor Targeting Fragile X Mental Retardation 1 Neighbor</t>
  </si>
  <si>
    <t>212(5):917-927</t>
  </si>
  <si>
    <t>https://pubmed.ncbi.nlm.nih.gov/38214607</t>
  </si>
  <si>
    <t>https://europepmc.org/abstract/MED/38214607</t>
  </si>
  <si>
    <t>['Hirai T', 'Naito Y', 'Koyama S', 'Nakanishi Y', 'Masuhiro K', 'Izumi M', 'Kuge T', 'Naito M', 'Mizuno Y', 'Yamaguchi Y', 'Kang S', 'Yaga M', 'Futami Y', 'Nojima S', 'Nishide M', 'Morita T', 'Kato Y', 'Tsuda T', 'Takemoto N', 'Kinugasa-Katayama Y', 'Aoshi T', 'Villa JK', 'Yamashita K', 'Enokida T', 'Hoshi Y', 'Matsuura K', 'Tahara M', 'Takamatsu H', 'Takeda Y', 'Inohara H', 'Kumanogoh A']</t>
  </si>
  <si>
    <t>Sema6D forward signaling impairs T cell activation and proliferation in head and neck cancer</t>
  </si>
  <si>
    <t>9(3):e166349</t>
  </si>
  <si>
    <t>https://pubmed.ncbi.nlm.nih.gov/38329122</t>
  </si>
  <si>
    <t>https://europepmc.org/abstract/MED/38329122</t>
  </si>
  <si>
    <t>['Yasumizu Y', 'Takeuchi D', 'Morimoto R', 'Takeshima Y', 'Okuno T', 'Kinoshita M', 'Morita T', 'Kato Y', 'Wang M', 'Motooka D', 'Okuzaki D', 'Nakamura Y', 'Mikami N', 'Arai M', 'Zhang X', 'Kumanogoh A', 'Mochizuki H', 'Ohkura N', 'Sakaguchi S']</t>
  </si>
  <si>
    <t>Single-cell transcriptome landscape of circulating CD4(+) T cell populations in autoimmune diseases</t>
  </si>
  <si>
    <t>14-Feb-2024</t>
  </si>
  <si>
    <t>4(2):100473</t>
  </si>
  <si>
    <t>Journal Article | Meta-Analysis</t>
  </si>
  <si>
    <t>https://pubmed.ncbi.nlm.nih.gov/38359792</t>
  </si>
  <si>
    <t>https://www.clinicalkey.com/content/playBy/pii?v=S2666-979X(23)00317-8</t>
  </si>
  <si>
    <t>['Satoh S', 'Miyake K', 'Adachi Y', 'Masuhiro K', 'Futami S', 'Naito Y', 'Shiroyama T', 'Koyama S', 'Yamaguchi Y', 'Konaka H', 'Takamatsu H', 'Okuzaki D', 'Nagatomo I', 'Takeda Y', 'Kumanogoh A']</t>
  </si>
  <si>
    <t>Cancer-associated SNRPD3 mutation confers resistance to hypoxia, which is attenuated by DRP1 inhibition</t>
  </si>
  <si>
    <t>12-Feb-2024</t>
  </si>
  <si>
    <t>10-Jan-2024</t>
  </si>
  <si>
    <t>696:149511</t>
  </si>
  <si>
    <t>https://pubmed.ncbi.nlm.nih.gov/38241813</t>
  </si>
  <si>
    <t>https://linkinghub.elsevier.com/retrieve/pii/S0006-291X(24)00046-9</t>
  </si>
  <si>
    <t>['Matsumoto K', 'Shiroyama T', 'Tamiya M', 'Minami T', 'Kinehara Y', 'Tamiya A', 'Suga Y', 'Kuge T', 'Mori M', 'Suzuki H', 'Tobita S', 'Ueno K', 'Namba Y', 'Tetsumoto S', 'Niki T', 'Morimura O', 'Osa A', 'Nishino K', 'Nagatomo I', 'Takeda Y', 'Kijima T', 'Kumanogoh A']</t>
  </si>
  <si>
    <t>Real-world outcomes of nivolumab plus ipilimumab and pembrolizumab with platinum-based chemotherapy in advanced non-small cell lung cancer: a multicenter retrospective comparative study</t>
  </si>
  <si>
    <t>73(1):4</t>
  </si>
  <si>
    <t>https://pubmed.ncbi.nlm.nih.gov/38175294</t>
  </si>
  <si>
    <t>https://europepmc.org/abstract/MED/38175294</t>
  </si>
  <si>
    <t>['Ishikawa Y', 'Tanaka N', 'Asano Y', 'Kodera M', 'Shirai Y', 'Akahoshi M', 'Hasegawa M', 'Matsushita T', 'Saito K', 'Motegi SI', 'Yoshifuji H', 'Yoshizaki A', 'Kohmoto T', 'Takagi K', 'Oka A', 'Kanda M', 'Tanaka Y', 'Ito Y', 'Nakano K', 'Kasamatsu H', 'Utsunomiya A', 'Sekiguchi A', 'Niiro H', 'Jinnin M', 'Makino K', 'Makino T', 'Ihn H', 'Yamamoto M', 'Suzuki C', 'Takahashi H', 'Nishida E', 'Morita A', 'Yamamoto T', 'Fujimoto M', 'Kondo Y', 'Goto D', 'Sumida T', 'Ayuzawa N', 'Yanagida H', 'Horita T', 'Atsumi T', 'Endo H', 'Shima Y', 'Kumanogoh A', 'Hirata J', 'Otomo N', 'Suetsugu H', 'Koike Y', 'Tomizuka K', 'Yoshino S', 'Liu X', 'Ito S', 'Hikino K', 'Suzuki A', 'Momozawa Y', 'Ikegawa S', 'Tanaka Y', 'Ishikawa O', 'Takehara K', 'Torii T', 'Sato S', 'Okada Y', 'Mimori T', 'Matsuda F', 'Matsuda K', 'Amariuta T', 'Imoto I', 'Matsuo K', 'Kuwana M', 'Kawaguchi Y', 'Ohmura K', 'Terao C']</t>
  </si>
  <si>
    <t>GWAS for systemic sclerosis identifies six novel susceptibility loci including one in the Fcγ receptor region</t>
  </si>
  <si>
    <t>15(1):319</t>
  </si>
  <si>
    <t>https://pubmed.ncbi.nlm.nih.gov/38296975</t>
  </si>
  <si>
    <t>https://europepmc.org/abstract/MED/38296975</t>
  </si>
  <si>
    <t>['Funakoshi K', 'Kato Y', 'Narazaki M', 'Kumanogoh A']</t>
  </si>
  <si>
    <t>Paradoxical improvement of dyspnoea in relapsing polychondritis by glucocorticoid tapering</t>
  </si>
  <si>
    <t>24-Jan-2024</t>
  </si>
  <si>
    <t>BMJ case reports</t>
  </si>
  <si>
    <t>17(1):e257861</t>
  </si>
  <si>
    <t>https://pubmed.ncbi.nlm.nih.gov/38272524</t>
  </si>
  <si>
    <t>https://casereports.bmj.com/lookup/pmidlookup?view=long&amp;pmid=38272524</t>
  </si>
  <si>
    <t>['Tomoto M', 'Mineharu Y', 'Sato N', 'Tamada Y', 'Nogami-Itoh M', 'Kuroda M', 'Adachi J', 'Takeda Y', 'Mizuguchi K', 'Kumanogoh A', 'Natsume-Kitatani Y', 'Okuno Y']</t>
  </si>
  <si>
    <t>Idiopathic pulmonary fibrosis-specific Bayesian network integrating extracellular vesicle proteome and clinical information</t>
  </si>
  <si>
    <t>15-Jan-2024</t>
  </si>
  <si>
    <t>14(1):1315</t>
  </si>
  <si>
    <t>https://pubmed.ncbi.nlm.nih.gov/38225283</t>
  </si>
  <si>
    <t>https://europepmc.org/abstract/MED/38225283</t>
  </si>
  <si>
    <t>['Naito M', 'Kumanogoh A']</t>
  </si>
  <si>
    <t>The role of semaphorins in allergic diseases</t>
  </si>
  <si>
    <t>25-Aug-2023</t>
  </si>
  <si>
    <t>73(1):31-39</t>
  </si>
  <si>
    <t>https://pubmed.ncbi.nlm.nih.gov/37635021</t>
  </si>
  <si>
    <t>https://linkinghub.elsevier.com/retrieve/pii/S1323-8930(23)00082-5</t>
  </si>
  <si>
    <t>['Miyake K', 'Shiroyama T', 'Satoh S', 'Adachi Y', 'Ohira K', 'Abe Y', 'Takata S', 'Masuhiro K', 'Naito Y', 'Hirata H', 'Nagatomo I', 'Takeda Y', 'Kumanogoh A']</t>
  </si>
  <si>
    <t>Balloon Dilatation for Bronchoscope Delivery in a Swine Model: A Novel Technique for Ultra-Peripheral Lung Field Access and Accurate Biopsy</t>
  </si>
  <si>
    <t>Respiration; international review of thoracic diseases</t>
  </si>
  <si>
    <t>103(4):205-213</t>
  </si>
  <si>
    <t>https://pubmed.ncbi.nlm.nih.gov/38316121</t>
  </si>
  <si>
    <t>https://karger.com/RES/article/doi/10.1159/000536666</t>
  </si>
  <si>
    <t>['Temizoz B', 'Shibahara T', 'Hioki K', 'Hayashi T', 'Kobiyama K', 'Lee MSJ', 'Surucu N', 'Sag E', 'Kumanogoh A', 'Yamamoto M', 'Gursel M', 'Ozen S', 'Kuroda E', 'Coban C', 'Ishii KJ']</t>
  </si>
  <si>
    <t>5,6-dimethylxanthenone-4-acetic acid (DMXAA), a partial STING agonist, competes for human STING activation</t>
  </si>
  <si>
    <t>12-Mar-2024</t>
  </si>
  <si>
    <t>15:1353336</t>
  </si>
  <si>
    <t>https://pubmed.ncbi.nlm.nih.gov/38533502</t>
  </si>
  <si>
    <t>https://europepmc.org/abstract/MED/38533502</t>
  </si>
  <si>
    <t>['Yamamoto Y', 'Shirai Y', 'Kumanogoh A', 'Okada Y']</t>
  </si>
  <si>
    <t>LARGE-SCALE GENOME-WIDE ASSOCIATION STUDIES REVEAL THE GENETIC BACKGROUND OF AUTOIMMUNE AND ALLERGIC DISEASES</t>
  </si>
  <si>
    <t>Arerugi = Allergy</t>
  </si>
  <si>
    <t>73(10):1195-1199</t>
  </si>
  <si>
    <t>https://pubmed.ncbi.nlm.nih.gov/39675975</t>
  </si>
  <si>
    <t>https://www.medicalonline.jp/meteo_linkout.php?issn=0021-4884&amp;volume=73&amp;issue=10&amp;spage=1195</t>
  </si>
  <si>
    <t>['Wang QS', 'Edahiro R', 'Namkoong H', 'Hasegawa T', 'Shirai Y', 'Sonehara K', 'Kumanogoh A', 'Ishii M', 'Koike R', 'Kimura A', 'Imoto S', 'Miyano S', 'Ogawa S', 'Kanai T', 'Fukunaga K', 'Okada Y']</t>
  </si>
  <si>
    <t>Estimating gene-level false discovery probability improves eQTL statistical fine-mapping precision</t>
  </si>
  <si>
    <t>30-Oct-2023</t>
  </si>
  <si>
    <t>NAR genomics and bioinformatics</t>
  </si>
  <si>
    <t>5(4):lqad090</t>
  </si>
  <si>
    <t>https://pubmed.ncbi.nlm.nih.gov/37915762</t>
  </si>
  <si>
    <t>https://europepmc.org/abstract/MED/37915762</t>
  </si>
  <si>
    <t>['Tomofuji Y', 'Kishikawa T', 'Sonehara K', 'Maeda Y', 'Ogawa K', 'Kawabata S', 'Oguro-Igashira E', 'Okuno T', 'Nii T', 'Kinoshita M', 'Takagaki M', 'Yamamoto K', 'Arase N', 'Yagita-Sakamaki M', 'Hosokawa A', 'Motooka D', 'Matsumoto Y', 'Matsuoka H', 'Yoshimura M', 'Ohshima S', 'Nakamura S', 'Fujimoto M', 'Inohara H', 'Kishima H', 'Mochizuki H', 'Takeda K', 'Kumanogoh A', 'Okada Y']</t>
  </si>
  <si>
    <t>Analysis of gut microbiome, host genetics, and plasma metabolites reveals gut microbiome-host interactions in the Japanese population</t>
  </si>
  <si>
    <t>42(11):113324</t>
  </si>
  <si>
    <t>https://pubmed.ncbi.nlm.nih.gov/37935197</t>
  </si>
  <si>
    <t>https://linkinghub.elsevier.com/retrieve/pii/S2211-1247(23)01336-0</t>
  </si>
  <si>
    <t>['Kinehara Y', 'Shiroyama T', 'Tamiya A', 'Tamiya M', 'Minami S', 'Kanazu M', 'Morimura O', 'Niki T', 'Tetsumoto S', 'Taniguchi Y', 'Kuge T', 'Nishino K', 'Nagatomo I', 'Kumanogoh A', 'Tachibana I']</t>
  </si>
  <si>
    <t>Pneumonitis During Durvalumab Consolidation Therapy Affects Survival in Stage III NSCLC</t>
  </si>
  <si>
    <t>12-Oct-2023</t>
  </si>
  <si>
    <t>JTO clinical and research reports</t>
  </si>
  <si>
    <t>4(11):100586</t>
  </si>
  <si>
    <t>https://pubmed.ncbi.nlm.nih.gov/38029024</t>
  </si>
  <si>
    <t>https://linkinghub.elsevier.com/retrieve/pii/S2666-3643(23)00129-7</t>
  </si>
  <si>
    <t>['Konaka H', 'Kato Y', 'Hirano T', 'Tsujimoto K', 'Park J', 'Koba T', 'Aoki W', 'Matsuzaki Y', 'Taki M', 'Koyama S', 'Itotagawa E', 'Jo T', 'Hirayama T', 'Kawai T', 'Ishii KJ', 'Ueda M', 'Yamaguchi S', 'Akira S', 'Morita T', 'Maeda Y', 'Nishide M', 'Nishida S', 'Shima Y', 'Narazaki M', 'Takamatsu H', 'Kumanogoh A']</t>
  </si>
  <si>
    <t>Secretion of mitochondrial DNA via exosomes promotes inflammation in Behçet's syndrome</t>
  </si>
  <si>
    <t>42(20):e112573</t>
  </si>
  <si>
    <t>https://pubmed.ncbi.nlm.nih.gov/37661814</t>
  </si>
  <si>
    <t>https://europepmc.org/abstract/MED/37661814</t>
  </si>
  <si>
    <t>['Nishide M', 'Nishimura K', 'Matsushita H', 'Edahiro R', 'Inukai S', 'Shimagami H', 'Kawada S', 'Kato Y', 'Kawasaki T', 'Tsujimoto K', 'Kamon H', 'Omiya R', 'Okada Y', 'Hattori K', 'Narazaki M', 'Kumanogoh A']</t>
  </si>
  <si>
    <t>Single-cell multi-omics analysis identifies two distinct phenotypes of newly-onset microscopic polyangiitis</t>
  </si>
  <si>
    <t>11-Oct-2023</t>
  </si>
  <si>
    <t>14(1):5789</t>
  </si>
  <si>
    <t>https://pubmed.ncbi.nlm.nih.gov/37821442</t>
  </si>
  <si>
    <t>https://europepmc.org/abstract/MED/37821442</t>
  </si>
  <si>
    <t>['Okita Y', 'Hirano T', 'Wang B', 'Nakashima Y', 'Minoda S', 'Nagahara H', 'Kumanogoh A']</t>
  </si>
  <si>
    <t>Automatic evaluation of atlantoaxial subluxation in rheumatoid arthritis by a deep learning model</t>
  </si>
  <si>
    <t>25-Sep-2023</t>
  </si>
  <si>
    <t>25(1):181</t>
  </si>
  <si>
    <t>https://pubmed.ncbi.nlm.nih.gov/37749583</t>
  </si>
  <si>
    <t>https://arthritis-research.biomedcentral.com/articles/10.1186/s13075-023-03172-x</t>
  </si>
  <si>
    <t>['Mitsui Y', 'Suzuki T', 'Kuniyoshi K', 'Inamo J', 'Yamaguchi K', 'Komuro M', 'Watanabe J', 'Edamoto M', 'Li S', 'Kouno T', 'Oba S', 'Hosoya T', 'Masuhiro K', 'Naito Y', 'Koyama S', 'Sakaguchi N', 'Standley DM', 'Shin JW', 'Akira S', 'Yasuda S', 'Miyazaki Y', 'Kochi Y', 'Kumanogoh A', 'Okamoto T', 'Satoh T']</t>
  </si>
  <si>
    <t>Expression of the readthrough transcript CiDRE in alveolar macrophages boosts SARS-CoV-2 susceptibility and promotes COVID-19 severity</t>
  </si>
  <si>
    <t>8-Aug-2023</t>
  </si>
  <si>
    <t>12-Jul-2023</t>
  </si>
  <si>
    <t>56(8):1939-1954.e12</t>
  </si>
  <si>
    <t>https://pubmed.ncbi.nlm.nih.gov/37442134</t>
  </si>
  <si>
    <t>https://linkinghub.elsevier.com/retrieve/pii/S1074-7613(23)00271-6</t>
  </si>
  <si>
    <t>['Naito M', 'Fukushima K', 'Kusakabe S', 'Endo T', 'Shiroyama T', 'Ohira K', 'Azuma K', 'Tanizaki S', 'Yamamoto Y', 'Hosono Y', 'Naito Y', 'Futami S', 'Miyake K', 'Hirata H', 'Takeda Y', 'Kumanogoh A']</t>
  </si>
  <si>
    <t>Disseminated non-tuberculous mycobacterial infection caused by Mycobacterium obuense in an immunocompromised patient: a case report</t>
  </si>
  <si>
    <t>23(1):517</t>
  </si>
  <si>
    <t>https://pubmed.ncbi.nlm.nih.gov/37550642</t>
  </si>
  <si>
    <t>https://bmcinfectdis.biomedcentral.com/articles/10.1186/s12879-023-08510-7</t>
  </si>
  <si>
    <t>['Watanabe A', 'Shima Y', 'Takahashi H', 'Akiyama Y', 'Kodera M', 'Jinnin M', 'Azuma N', 'Ishii K', 'Kumanogoh A']</t>
  </si>
  <si>
    <t>Arm heating to relieve Raynaud's phenomenon in systemic sclerosis: A single-arm multicentre prospective clinical trial</t>
  </si>
  <si>
    <t>33(5):968-974</t>
  </si>
  <si>
    <t>https://pubmed.ncbi.nlm.nih.gov/36124934</t>
  </si>
  <si>
    <t>https://academic.oup.com/mr/article-lookup/doi/10.1093/mr/roac116</t>
  </si>
  <si>
    <t>['Isono T', 'Iwahori K', 'Yanagawa M', 'Yamamoto Y', 'Tone M', 'Haruna M', 'Hirata M', 'Fukui E', 'Kimura T', 'Kanou T', 'Ose N', 'Funaki S', 'Takeda Y', 'Morii E', 'Kumanogoh A', 'Shintani Y', 'Wada H']</t>
  </si>
  <si>
    <t>T cell immunity in interstitial lung disease with non-small cell lung cancer patients</t>
  </si>
  <si>
    <t>Lung cancer (Amsterdam, Netherlands)</t>
  </si>
  <si>
    <t>182:107278</t>
  </si>
  <si>
    <t>https://pubmed.ncbi.nlm.nih.gov/37321075</t>
  </si>
  <si>
    <t>https://www.clinicalkey.com/content/playBy/pii?v=S0169-5002(23)00816-4</t>
  </si>
  <si>
    <t>['Ebina K', 'Etani Y', 'Maeda Y', 'Okita Y', 'Hirao M', 'Yamamoto W', 'Hashimoto M', 'Murata K', 'Hara R', 'Nagai K', 'Hiramatsu Y', 'Son Y', 'Amuro H', 'Fujii T', 'Okano T', 'Ueda Y', 'Katayama M', 'Okano T', 'Tachibana S', 'Hayashi S', 'Kumanogoh A', 'Okada S', 'Nakata K']</t>
  </si>
  <si>
    <t>Drug retention of biologics and Janus kinase inhibitors in patients with rheumatoid arthritis: the ANSWER cohort study</t>
  </si>
  <si>
    <t>9(3):e003160</t>
  </si>
  <si>
    <t>https://pubmed.ncbi.nlm.nih.gov/37597846</t>
  </si>
  <si>
    <t>https://europepmc.org/abstract/MED/37597846</t>
  </si>
  <si>
    <t>['Ebina K', 'Hirano T', 'Maeda Y', 'Okita Y', 'Etani Y', 'Hirao M', 'Yamamoto W', 'Hashimoto M', 'Murata K', 'Onishi A', 'Jinno S', 'Hara R', 'Son Y', 'Amuro H', 'Kotani T', 'Shiba H', 'Katayama M', 'Yamamoto K', 'Kumanogoh A', 'Okada S', 'Nakata K']</t>
  </si>
  <si>
    <t>Add-on effectiveness of methotrexate or iguratimod in patients with rheumatoid arthritis exhibiting an inadequate response to Janus kinase inhibitors: The ANSWER cohort study</t>
  </si>
  <si>
    <t>33(4):690-699</t>
  </si>
  <si>
    <t>https://pubmed.ncbi.nlm.nih.gov/35962543</t>
  </si>
  <si>
    <t>https://academic.oup.com/mr/article-lookup/doi/10.1093/mr/roac092</t>
  </si>
  <si>
    <t>['Miyake K', 'Costa Cruz PH', 'Nagatomo I', 'Kato Y', 'Motooka D', 'Satoh S', 'Adachi Y', 'Takeda Y', 'Kawahara Y', 'Kumanogoh A']</t>
  </si>
  <si>
    <t>A cancer-associated METTL14 mutation induces aberrant m6A modification, affecting tumor growth</t>
  </si>
  <si>
    <t>42(7):112688</t>
  </si>
  <si>
    <t>https://pubmed.ncbi.nlm.nih.gov/37355987</t>
  </si>
  <si>
    <t>https://linkinghub.elsevier.com/retrieve/pii/S2211-1247(23)00699-X</t>
  </si>
  <si>
    <t>['Mizuno Y', 'Nakanishi Y', 'Kumanogoh A']</t>
  </si>
  <si>
    <t>Pathophysiological functions of semaphorins in the sympathetic nervous system</t>
  </si>
  <si>
    <t>8-Jun-2023</t>
  </si>
  <si>
    <t>43(1):30</t>
  </si>
  <si>
    <t>https://pubmed.ncbi.nlm.nih.gov/37291626</t>
  </si>
  <si>
    <t>https://inflammregen.biomedcentral.com/articles/10.1186/s41232-023-00281-7</t>
  </si>
  <si>
    <t>['Lelliott PM', 'Hobro AJ', 'Pavillon N', 'Nishide M', 'Okita Y', 'Mizuno Y', 'Obata S', 'Nameki S', 'Yoshimura H', 'Kumanogoh A', 'Smith NI']</t>
  </si>
  <si>
    <t>Single-cell Raman microscopy with machine learning highlights distinct biochemical features of neutrophil extracellular traps and necrosis</t>
  </si>
  <si>
    <t>21-Jun-2023</t>
  </si>
  <si>
    <t>13(1):10093</t>
  </si>
  <si>
    <t>https://pubmed.ncbi.nlm.nih.gov/37344494</t>
  </si>
  <si>
    <t>https://europepmc.org/abstract/MED/37344494</t>
  </si>
  <si>
    <t>['Dofuku S', 'Sonehara K', 'Miyawaki S', 'Sakaue S', 'Imai H', 'Shimizu M', 'Hongo H', 'Shinya Y', 'Ohara K', 'Teranishi Y', 'Okano A', 'Ono H', 'Nakatomi H', 'Teraoka A', 'Yamamoto K', 'Maeda Y', 'Nii T', 'Kishikawa T', 'Suzuki K', 'Hirata J', 'Takahashi M', 'Matsuda K', 'Kumanogoh A', 'Matsuda F', 'Okada Y', 'Saito N']</t>
  </si>
  <si>
    <t>Genome-Wide Association Study of Intracranial Artery Stenosis Followed by Phenome-Wide Association Study</t>
  </si>
  <si>
    <t>Translational stroke research</t>
  </si>
  <si>
    <t>14(3):322-333</t>
  </si>
  <si>
    <t>https://pubmed.ncbi.nlm.nih.gov/35701560</t>
  </si>
  <si>
    <t>['Maier V', 'Jolicoeur C', 'Rayburn H', 'Takegahara N', 'Kumanogoh A', 'Kikutani H', 'Tessier-Lavigne M', 'Wurst W', 'Friedel RH']</t>
  </si>
  <si>
    <t>Corrigendum to Semaphorin 4C and 4G are ligands of Plexin-B2 required in cerebellar development [Mol. Cell. Neurosci., 2011 Feb;46(2):419-31]</t>
  </si>
  <si>
    <t>5-Mar-2023</t>
  </si>
  <si>
    <t>Molecular and cellular neurosciences</t>
  </si>
  <si>
    <t>125:103837</t>
  </si>
  <si>
    <t>https://pubmed.ncbi.nlm.nih.gov/36878826</t>
  </si>
  <si>
    <t>https://linkinghub.elsevier.com/retrieve/pii/S1044-7431(23)00031-3</t>
  </si>
  <si>
    <t>['Tomofuji Y', 'Sonehara K', 'Kishikawa T', 'Maeda Y', 'Ogawa K', 'Kawabata S', 'Nii T', 'Okuno T', 'Oguro-Igashira E', 'Kinoshita M', 'Takagaki M', 'Yamamoto K', 'Kurakawa T', 'Yagita-Sakamaki M', 'Hosokawa A', 'Motooka D', 'Matsumoto Y', 'Matsuoka H', 'Yoshimura M', 'Ohshima S', 'Nakamura S', 'Inohara H', 'Kishima H', 'Mochizuki H', 'Takeda K', 'Kumanogoh A', 'Okada Y']</t>
  </si>
  <si>
    <t>Reconstruction of the personal information from human genome reads in gut metagenome sequencing data</t>
  </si>
  <si>
    <t>8(6):1079-1094</t>
  </si>
  <si>
    <t>https://pubmed.ncbi.nlm.nih.gov/37188815</t>
  </si>
  <si>
    <t>https://europepmc.org/abstract/MED/37188815</t>
  </si>
  <si>
    <t>['Tone M', 'Iwahori K', 'Shiroyama T', 'Futami S', 'Naito Y', 'Fukushima K', 'Miyake K', 'Koyama S', 'Hirata H', 'Nagatomo I', 'Wada H', 'Takeda Y', 'Kumanogoh A']</t>
  </si>
  <si>
    <t>Impact of minocycline on outcomes of EGFR-mutant non-small cell lung cancer patients treated with EGFR-TKIs</t>
  </si>
  <si>
    <t>13(1):8313</t>
  </si>
  <si>
    <t>https://pubmed.ncbi.nlm.nih.gov/37221285</t>
  </si>
  <si>
    <t>https://europepmc.org/abstract/MED/37221285</t>
  </si>
  <si>
    <t>['Itotagawa E', 'Tomofuji Y', 'Kato Y', 'Konaka H', 'Tsujimoto K', 'Park J', 'Nagira D', 'Hirayama T', 'Jo T', 'Hirano T', 'Morita T', 'Nishide M', 'Nishida S', 'Shima Y', 'Narazaki M', 'Okada Y', 'Takamatsu H', 'Kumanogoh A']</t>
  </si>
  <si>
    <t>SLE stratification based on BAFF and IFN-I bioactivity for biologics and implications of BAFF produced by glomeruli in lupus nephritis</t>
  </si>
  <si>
    <t>2-May-2023</t>
  </si>
  <si>
    <t>62(5):1988-1997</t>
  </si>
  <si>
    <t>https://pubmed.ncbi.nlm.nih.gov/36094336</t>
  </si>
  <si>
    <t>https://europepmc.org/abstract/MED/36094336</t>
  </si>
  <si>
    <t>['Naito Y', 'Koyama S', 'Masuhiro K', 'Hirai T', 'Uenami T', 'Inoue T', 'Osa A', 'Machiyama H', 'Watanabe G', 'Sax N', 'Villa J', 'Kinugasa-Katayama Y', 'Nojima S', 'Yaga M', 'Hosono Y', 'Okuzaki D', 'Satoh S', 'Tsuda T', 'Nakanishi Y', 'Suga Y', 'Morita T', 'Fukushima K', 'Nishide M', 'Shiroyama T', 'Miyake K', 'Iwahori K', 'Hirata H', 'Nagatomo I', 'Yano Y', 'Tamiya M', 'Kumagai T', 'Takemoto N', 'Inohara H', 'Yamasaki S', 'Yamashita K', 'Aoshi T', 'Akbay EA', 'Hosen N', 'Shintani Y', 'Takamatsu H', 'Mori M', 'Takeda Y', 'Kumanogoh A']</t>
  </si>
  <si>
    <t>Tumor-derived semaphorin 4A improves PD-1-blocking antibody efficacy by enhancing CD8(+) T cell cytotoxicity and proliferation</t>
  </si>
  <si>
    <t>9(20):eade0718</t>
  </si>
  <si>
    <t>https://pubmed.ncbi.nlm.nih.gov/37205755</t>
  </si>
  <si>
    <t>https://www.science.org/doi/abs/10.1126/sciadv.ade0718?url_ver=Z39.88-2003&amp;rfr_id=ori:rid:crossref.org&amp;rfr_dat=cr_pub 0pubmed</t>
  </si>
  <si>
    <t>['Sugiyama Y', 'Takata K', 'Kinoshita M', 'Motooka D', 'Shiraishi N', 'Kihara K', 'Murata H', 'Beppu S', 'Koda T', 'Yamashita K', 'Namba A', 'Fujimoto K', 'Kumanogoh A', 'Okuno T', 'Mochizuki H']</t>
  </si>
  <si>
    <t>Food additive succinate exacerbates experimental autoimmune encephalomyelitis accompanied by increased IL-1β production</t>
  </si>
  <si>
    <t>16-Mar-2023</t>
  </si>
  <si>
    <t>656:97-103</t>
  </si>
  <si>
    <t>https://pubmed.ncbi.nlm.nih.gov/36958260</t>
  </si>
  <si>
    <t>https://linkinghub.elsevier.com/retrieve/pii/S0006-291X(23)00326-1</t>
  </si>
  <si>
    <t>['Tsujimoto K', 'Takamatsu H', 'Kumanogoh A']</t>
  </si>
  <si>
    <t>The Ragulator complex: delving its multifunctional impact on metabolism and beyond</t>
  </si>
  <si>
    <t>12-May-2023</t>
  </si>
  <si>
    <t>43(1):28</t>
  </si>
  <si>
    <t>https://pubmed.ncbi.nlm.nih.gov/37173755</t>
  </si>
  <si>
    <t>https://inflammregen.biomedcentral.com/articles/10.1186/s41232-023-00278-2</t>
  </si>
  <si>
    <t>['Nii T', 'Maeda Y', 'Motooka D', 'Naito M', 'Matsumoto Y', 'Ogawa T', 'Oguro-Igashira E', 'Kishikawa T', 'Yamashita M', 'Koizumi S', 'Kurakawa T', 'Okumura R', 'Kayama H', 'Murakami M', 'Sakaguchi T', 'Das B', 'Nakamura S', 'Okada Y', 'Kumanogoh A', 'Takeda K']</t>
  </si>
  <si>
    <t>Genomic repertoires linked with pathogenic potency of arthritogenic Prevotella copri isolated from the gut of patients with rheumatoid arthritis</t>
  </si>
  <si>
    <t>Annals of the rheumatic diseases</t>
  </si>
  <si>
    <t>82(5):621-629</t>
  </si>
  <si>
    <t>https://pubmed.ncbi.nlm.nih.gov/36627170</t>
  </si>
  <si>
    <t>https://linkinghub.elsevier.com/retrieve/pii/S0003-4967(24)08461-9</t>
  </si>
  <si>
    <t>['Edahiro R', 'Shirai Y', 'Takeshima Y', 'Sakakibara S', 'Yamaguchi Y', 'Murakami T', 'Morita T', 'Kato Y', 'Liu YC', 'Motooka D', 'Naito Y', 'Takuwa A', 'Sugihara F', 'Tanaka K', 'Wing JB', 'Sonehara K', 'Tomofuji Y', 'Namkoong H', 'Tanaka H', 'Lee H', 'Fukunaga K', 'Hirata H', 'Takeda Y', 'Okuzaki D', 'Kumanogoh A', 'Okada Y']</t>
  </si>
  <si>
    <t>Single-cell analyses and host genetics highlight the role of innate immune cells in COVID-19 severity</t>
  </si>
  <si>
    <t>24-Apr-2023</t>
  </si>
  <si>
    <t>55(5):753-767</t>
  </si>
  <si>
    <t>https://pubmed.ncbi.nlm.nih.gov/37095364</t>
  </si>
  <si>
    <t>https://europepmc.org/abstract/MED/37095364</t>
  </si>
  <si>
    <t>['Kuge T', 'Shiroyama T', 'Tamiya A', 'Tamiya M', 'Kanazu M', 'Kinehara Y', 'Tanaka T', 'Morimura O', 'Taniguchi Y', 'Niki T', 'Tetsumoto S', 'Hayashi K', 'Nishino K', 'Nagatomo I', 'Kumanogoh A']</t>
  </si>
  <si>
    <t>Impact of Lymphopenia Recovery After Chemoradiotherapy on Durvalumab Consolidation Therapy in Stage III NSCLC</t>
  </si>
  <si>
    <t>23-Mar-2023</t>
  </si>
  <si>
    <t>4(5):100505</t>
  </si>
  <si>
    <t>https://pubmed.ncbi.nlm.nih.gov/37284296</t>
  </si>
  <si>
    <t>https://linkinghub.elsevier.com/retrieve/pii/S2666-3643(23)00044-9</t>
  </si>
  <si>
    <t>['Nakagawara K', 'Kamata H', 'Chubachi S', 'Namkoong H', 'Tanaka H', 'Lee H', 'Otake S', 'Fukushima T', 'Kusumoto T', 'Morita A', 'Azekawa S', 'Watase M', 'Asakura T', 'Masaki K', 'Ishii M', 'Endo A', 'Koike R', 'Ishikura H', 'Takata T', 'Matsushita Y', 'Harada N', 'Kokutou H', 'Yoshiyama T', 'Kataoka K', 'Mutoh Y', 'Miyawaki M', 'Ueda S', 'Ono H', 'Ono T', 'Shoko T', 'Muranaka H', 'Kawamura K', 'Mori N', 'Mochimaru T', 'Fukui M', 'Chihara Y', 'Nagasaki Y', 'Okamoto M', 'Amishima M', 'Odani T', 'Tani M', 'Nishi K', 'Shirai Y', 'Edahiro R', 'Ando A', 'Hashimoto N', 'Ogura S', 'Kitagawa Y', 'Kita T', 'Kagaya T', 'Kimura Y', 'Miyazawa N', 'Tsuchida T', 'Fujitani S', 'Murakami K', 'Sano H', 'Sato Y', 'Tanino Y', 'Otsuki R', 'Mashimo S', 'Kuramochi M', 'Hosoda Y', 'Hasegawa Y', 'Ueda T', 'Takaku Y', 'Ishiguro T', 'Fujiwara A', 'Kuwahara N', 'Kitamura H', 'Hagiwara E', 'Nakamori Y', 'Saito F', 'Kono Y', 'Abe S', 'Ishii T', 'Ohba T', 'Kusaka Y', 'Watanabe H', 'Masuda M', 'Watanabe H', 'Kimizuka Y', 'Kawana A', 'Kasamatsu Y', 'Hashimoto S', 'Okada Y', 'Takano T', 'Katayama K', 'Ai M', 'Kumanogoh A', 'Sato T', 'Tokunaga K', 'Imoto S', 'Kitagawa Y', 'Kimura A', 'Miyano S', 'Hasegawa N', 'Ogawa S', 'Kanai T', 'Fukunaga K']</t>
  </si>
  <si>
    <t>Impact of respiratory bacterial infections on mortality in Japanese patients with COVID-19: a retrospective cohort study</t>
  </si>
  <si>
    <t>26-Apr-2023</t>
  </si>
  <si>
    <t>23(1):146</t>
  </si>
  <si>
    <t>https://pubmed.ncbi.nlm.nih.gov/37101265</t>
  </si>
  <si>
    <t>https://bmcpulmmed.biomedcentral.com/articles/10.1186/s12890-023-02418-3</t>
  </si>
  <si>
    <t>['Fukushima K', 'Matsumoto Y', 'Matsuki T', 'Saito H', 'Motooka D', 'Komukai S', 'Fukui E', 'Yamuchi J', 'Nitta T', 'Niitsu T', 'Abe Y', 'Nabeshima H', 'Nagahama Y', 'Nii T', 'Tsujino K', 'Miki K', 'Kitada S', 'Kumanogoh A', 'Akira S', 'Nakamura S', 'Kida H']</t>
  </si>
  <si>
    <t>MGIT-seq for the Identification of Nontuberculous Mycobacteria and Drug Resistance: a Prospective Study</t>
  </si>
  <si>
    <t>22-Mar-2023</t>
  </si>
  <si>
    <t>61(4):e0162622</t>
  </si>
  <si>
    <t>https://pubmed.ncbi.nlm.nih.gov/36946719</t>
  </si>
  <si>
    <t>https://journals.asm.org/doi/abs/10.1128/jcm.01626-22?url_ver=Z39.88-2003&amp;rfr_id=ori:rid:crossref.org&amp;rfr_dat=cr_pub 0pubmed</t>
  </si>
  <si>
    <t>['Takata S', 'Komukai S', 'Hoshino T', 'Tabuchi H', 'Masuhiro K', 'Yaga M', 'Shirai Y', 'Mitsui Y', 'Abe Y', 'Kuge T', 'Fukushima K', 'Kida H', 'Kumanogoh A']</t>
  </si>
  <si>
    <t>Identifying phenotypes in interstitial lung disease using group-based trajectory modelling</t>
  </si>
  <si>
    <t>The international journal of tuberculosis and lung disease : the official journal of the International Union against Tuberculosis and Lung Disease</t>
  </si>
  <si>
    <t>27(4):332-334</t>
  </si>
  <si>
    <t>https://pubmed.ncbi.nlm.nih.gov/37035968</t>
  </si>
  <si>
    <t>https://europepmc.org/abstract/MED/37035968</t>
  </si>
  <si>
    <t>Diagnostic significance of secondary bacteremia in patients with COVID-19</t>
  </si>
  <si>
    <t>Journal of infection and chemotherapy : official journal of the Japan Society of Chemotherapy</t>
  </si>
  <si>
    <t>29(4):422-426</t>
  </si>
  <si>
    <t>https://www.clinicalkey.com/content/playBy/pii?v=S1341-321X(23)00014-4</t>
  </si>
  <si>
    <t>['Shirai T', 'Nakai A', 'Ando E', 'Fujimoto J', 'Leach S', 'Arimori T', 'Higo D', 'van Eerden FJ', 'Tulyeu J', 'Liu YC', 'Okuzaki D', 'Murayama MA', 'Miyata H', 'Nunomura K', 'Lin B', 'Tani A', 'Kumanogoh A', 'Ikawa M', 'Wing JB', 'Standley DM', 'Takagi J', 'Suzuki K']</t>
  </si>
  <si>
    <t>Celastrol suppresses humoral immune responses and autoimmunity by targeting the COMMD3/8 complex</t>
  </si>
  <si>
    <t>8(81):eadc9324</t>
  </si>
  <si>
    <t>https://pubmed.ncbi.nlm.nih.gov/37000855</t>
  </si>
  <si>
    <t>https:///www.science.org/doi/10.1126/sciimmunol.adc9324?url_ver=Z39.88-2003&amp;rfr_id=ori:rid:crossref.org&amp;rfr_dat=cr_pub 0pubmed</t>
  </si>
  <si>
    <t>['Manabe Y', 'Ishibashi T', 'Asano R', 'Tonomura S', 'Maeda Y', 'Motooka D', 'Ueda J', 'Yanagawa M', 'Edamoto-Taira Y', 'Chikaishi-Kirino T', 'Masaki T', 'Inagaki T', 'Nakamura S', 'Katada Y', 'Okazawa M', 'Narazaki M', 'Ogo T', 'Kumanogoh A', 'Nakaoka Y']</t>
  </si>
  <si>
    <t>Gut dysbiosis is associated with aortic aneurysm formation and progression in Takayasu arteritis</t>
  </si>
  <si>
    <t>25(1):46</t>
  </si>
  <si>
    <t>https://pubmed.ncbi.nlm.nih.gov/36964623</t>
  </si>
  <si>
    <t>https://arthritis-research.biomedcentral.com/articles/10.1186/s13075-023-03031-9</t>
  </si>
  <si>
    <t>Group 2 innate lymphoid cells and their surrounding environment</t>
  </si>
  <si>
    <t>20-Mar-2023</t>
  </si>
  <si>
    <t>43(1):21</t>
  </si>
  <si>
    <t>https://pubmed.ncbi.nlm.nih.gov/36941691</t>
  </si>
  <si>
    <t>https://inflammregen.biomedcentral.com/articles/10.1186/s41232-023-00272-8</t>
  </si>
  <si>
    <t>['Yamaguchi Y', 'Nameki S', 'Kato Y', 'Saita R', 'Sato T', 'Nagao S', 'Murakami T', 'Yoshimine Y', 'Amiya S', 'Morita T', 'Okita Y', 'Kawasaki T', 'Fujimoto J', 'Ueda Y', 'Maeda Y', 'Watanabe A', 'Takamatsu H', 'Nishida S', 'Shima Y', 'Narazaki M', 'Kumanogoh A']</t>
  </si>
  <si>
    <t>Persistence of SARS-CoV-2 neutralizing antibodies and anti-Omicron IgG induced by BNT162b2 mRNA vaccine in patients with autoimmune inflammatory rheumatic disease: an explanatory study in Japan</t>
  </si>
  <si>
    <t>20-Dec-2022</t>
  </si>
  <si>
    <t>The Lancet regional health. Western Pacific</t>
  </si>
  <si>
    <t>32:100661</t>
  </si>
  <si>
    <t>https://pubmed.ncbi.nlm.nih.gov/36569794</t>
  </si>
  <si>
    <t>https://www.clinicalkey.com/content/playBy/pii?v=S2666-6065(22)00276-0</t>
  </si>
  <si>
    <t>['Abe Y', 'Miyake K', 'Shiroyama T', 'Hirata H', 'Nagatomo I', 'Takeda Y', 'Kumanogoh A']</t>
  </si>
  <si>
    <t>Virtual fluoroscopic preprocedural planning using Ziostation2 for transbronchial biopsy: A prospective self-controlled study</t>
  </si>
  <si>
    <t>Respiratory investigation</t>
  </si>
  <si>
    <t>61(2):157-163</t>
  </si>
  <si>
    <t>https://pubmed.ncbi.nlm.nih.gov/36682085</t>
  </si>
  <si>
    <t>https://www.clinicalkey.com/content/playBy/pii?v=S2212-5345(23)00003-5</t>
  </si>
  <si>
    <t>['Shimizu T', 'Schutt CR', 'Izumi Y', 'Tomiyasu N', 'Omahdi Z', 'Kano K', 'Takamatsu H', 'Aoki J', 'Bamba T', 'Kumanogoh A', 'Takao M', 'Yamasaki S']</t>
  </si>
  <si>
    <t>Direct activation of microglia by β-glucosylceramide causes phagocytosis of neurons that exacerbates Gaucher disease</t>
  </si>
  <si>
    <t>14-Feb-2023</t>
  </si>
  <si>
    <t>2-Feb-2023</t>
  </si>
  <si>
    <t>56(2):307-319.e8</t>
  </si>
  <si>
    <t>https://pubmed.ncbi.nlm.nih.gov/36736320</t>
  </si>
  <si>
    <t>https://linkinghub.elsevier.com/retrieve/pii/S1074-7613(23)00018-3</t>
  </si>
  <si>
    <t>['Kato Y', 'Morita T', 'Kumanogoh A']</t>
  </si>
  <si>
    <t>Efficacy and risk of mRNA vaccination in patients with autoimmune inflammatory rheumatic diseases</t>
  </si>
  <si>
    <t>6-Jan-2023</t>
  </si>
  <si>
    <t>43(1):1</t>
  </si>
  <si>
    <t>https://pubmed.ncbi.nlm.nih.gov/36609472</t>
  </si>
  <si>
    <t>https://inflammregen.biomedcentral.com/articles/10.1186/s41232-022-00247-1</t>
  </si>
  <si>
    <t>['Oji Y', 'Kagawa N', 'Arita H', 'Naka N', 'Hamada KI', 'Outani H', 'Shintani Y', 'Takeda Y', 'Morii E', 'Shimazu K', 'Suzuki M', 'Nishida S', 'Nakata J', 'Tsuboi A', 'Iwai M', 'Hayashi S', 'Imanishi R', 'Ikejima S', 'Kanegae M', 'Iwamoto M', 'Ikeda M', 'Yagi K', 'Shimokado H', 'Nakajima H', 'Hasegawa K', 'Morimoto S', 'Fujiki F', 'Nagahara A', 'Tanemura A', 'Ueda Y', 'Mizushima T', 'Ohmi M', 'Ishida T', 'Fujimoto M', 'Nonomura N', 'Kimura T', 'Inohara H', 'Okada S', 'Kishima H', 'Hosen N', 'Kumanogoh A', 'Oka Y', 'Sugiyama H']</t>
  </si>
  <si>
    <t>WT1 Trio Peptide-Based Cancer Vaccine for Rare Cancers Expressing Shared Target WT1</t>
  </si>
  <si>
    <t>Cancers</t>
  </si>
  <si>
    <t>15(2):393</t>
  </si>
  <si>
    <t>https://pubmed.ncbi.nlm.nih.gov/36672344</t>
  </si>
  <si>
    <t>https://europepmc.org/abstract/MED/36672344</t>
  </si>
  <si>
    <t>['Tsujimoto K', 'Jo T', 'Nagira D', 'Konaka H', 'Park JH', 'Yoshimura SI', 'Ninomiya A', 'Sugihara F', 'Hirayama T', 'Itotagawa E', 'Matsuzaki Y', 'Takaichi Y', 'Aoki W', 'Saita S', 'Nakamura S', 'Ballabio A', 'Nada S', 'Okada M', 'Takamatsu H', 'Kumanogoh A']</t>
  </si>
  <si>
    <t>The lysosomal Ragulator complex activates NLRP3 inflammasome in vivo via HDAC6</t>
  </si>
  <si>
    <t>4-Jan-2023</t>
  </si>
  <si>
    <t>29-Nov-2022</t>
  </si>
  <si>
    <t>42(1):e111389</t>
  </si>
  <si>
    <t>https://pubmed.ncbi.nlm.nih.gov/36444797</t>
  </si>
  <si>
    <t>https://europepmc.org/abstract/MED/36444797</t>
  </si>
  <si>
    <t>['Søndergaard JN', 'Tulyeu J', 'Edahiro R', 'Shirai Y', 'Yamaguchi Y', 'Murakami T', 'Morita T', 'Kato Y', 'Hirata H', 'Takeda Y', 'Okuzaki D', 'Sakaguchi S', 'Kumanogoh A', 'Okada Y', 'Wing JB']</t>
  </si>
  <si>
    <t>A sex-biased imbalance between Tfr, Tph, and atypical B cells determines antibody responses in COVID-19 patients</t>
  </si>
  <si>
    <t>24-Jan-2023</t>
  </si>
  <si>
    <t>120(4):e2217902120</t>
  </si>
  <si>
    <t>https://pubmed.ncbi.nlm.nih.gov/36669118</t>
  </si>
  <si>
    <t>https://www.pnas.org/doi/abs/10.1073/pnas.2217902120?url_ver=Z39.88-2003&amp;rfr_id=ori:rid:crossref.org&amp;rfr_dat=cr_pub 0pubmed</t>
  </si>
  <si>
    <t>['Kajihara A', 'Morita T', 'Kato Y', 'Konaka H', 'Murakami T', 'Yamaguchi Y', 'Koyama S', 'Takamatsu H', 'Nishide M', 'Maeda Y', 'Watanabe A', 'Nishida S', 'Hirano T', 'Shima Y', 'Narazaki M', 'Kumanogoh A']</t>
  </si>
  <si>
    <t>The proliferative activity levels of each immune cell population evaluated by mass cytometry are linked to the clinical phenotypes of systemic lupus erythematosus</t>
  </si>
  <si>
    <t>35(1):27-41</t>
  </si>
  <si>
    <t>https://pubmed.ncbi.nlm.nih.gov/35997780</t>
  </si>
  <si>
    <t>https://europepmc.org/abstract/MED/35997780</t>
  </si>
  <si>
    <t>['Nakatsubo D', 'Maeda Y', 'Hosokawa K', 'Kawada S', 'Okamoto M', 'Shimagami H', 'Tada T', 'Kiyokawa H', 'Sato K', 'Tahara S', 'Morii E', 'Narazaki M', 'Kumanogoh A']</t>
  </si>
  <si>
    <t>A case of relapsing polychondritis localized to the laryngeal cartilage in which FDG-PET/CT was helpful for diagnosis</t>
  </si>
  <si>
    <t>10-Aug-2022</t>
  </si>
  <si>
    <t>Scandinavian journal of rheumatology</t>
  </si>
  <si>
    <t>52(1):102-104</t>
  </si>
  <si>
    <t>https://pubmed.ncbi.nlm.nih.gov/35946909</t>
  </si>
  <si>
    <t>https://www.tandfonline.com/doi/10.1080/03009742.2022.2103937?url_ver=Z39.88-2003&amp;rfr_id=ori:rid:crossref.org&amp;rfr_dat=cr_pub 0pubmed</t>
  </si>
  <si>
    <t>['Niitsu T', 'Fukushima K', 'Komukai S', 'Takata S', 'Abe Y', 'Nii T', 'Kuge T', 'Iwakoshi S', 'Shiroyama T', 'Miyake K', 'Tujino K', 'Tanizaki S', 'Iwahori K', 'Hirata H', 'Miki K', 'Yanagawa M', 'Takeuchi N', 'Takeda Y', 'Kida H', 'Kumanogoh A']</t>
  </si>
  <si>
    <t>Real-world impact of antifibrotics on prognosis in patients with progressive fibrosing interstitial lung disease</t>
  </si>
  <si>
    <t>9(1):e002667</t>
  </si>
  <si>
    <t>https://pubmed.ncbi.nlm.nih.gov/36690385</t>
  </si>
  <si>
    <t>https://europepmc.org/abstract/MED/36690385</t>
  </si>
  <si>
    <t>['Yamamoto Y', 'Shiroyama T', 'Hirata H', 'Matsumoto K', 'Kuge T', 'Yoneda M', 'Yamamoto M', 'Uchiyama A', 'Takeda Y', 'Kumanogoh A']</t>
  </si>
  <si>
    <t>Secondary subcutaneous abscess due to mixed infections by Peptoniphilus olsenii and Gleimia europaea after COVID-19</t>
  </si>
  <si>
    <t>16-Jan-2023</t>
  </si>
  <si>
    <t>Clinical case reports</t>
  </si>
  <si>
    <t>11(1):e6844</t>
  </si>
  <si>
    <t>https://pubmed.ncbi.nlm.nih.gov/36694652</t>
  </si>
  <si>
    <t>https://europepmc.org/abstract/MED/36694652</t>
  </si>
  <si>
    <t>['Nakanishi Y', 'Kang S', 'Kumanogoh A']</t>
  </si>
  <si>
    <t>Cross-talk between nervous, immune, and metabolic systems</t>
  </si>
  <si>
    <t>3-Dec-2022</t>
  </si>
  <si>
    <t>42(1):36</t>
  </si>
  <si>
    <t>https://pubmed.ncbi.nlm.nih.gov/36461091</t>
  </si>
  <si>
    <t>https://inflammregen.biomedcentral.com/articles/10.1186/s41232-022-00222-w</t>
  </si>
  <si>
    <t>['Tomofuji Y', 'Kishikawa T', 'Maeda Y', 'Ogawa K', 'Otake-Kasamoto Y', 'Kawabata S', 'Nii T', 'Okuno T', 'Oguro-Igashira E', 'Kinoshita M', 'Takagaki M', 'Oyama N', 'Todo K', 'Yamamoto K', 'Sonehara K', 'Yagita M', 'Hosokawa A', 'Motooka D', 'Matsumoto Y', 'Matsuoka H', 'Yoshimura M', 'Ohshima S', 'Shinzaki S', 'Nakamura S', 'Iijima H', 'Inohara H', 'Kishima H', 'Takehara T', 'Mochizuki H', 'Takeda K', 'Kumanogoh A', 'Okada Y']</t>
  </si>
  <si>
    <t>Prokaryotic and viral genomes recovered from 787 Japanese gut metagenomes revealed microbial features linked to diets, populations, and diseases</t>
  </si>
  <si>
    <t>14-Dec-2022</t>
  </si>
  <si>
    <t>30-Nov-2022</t>
  </si>
  <si>
    <t>2(12):100219</t>
  </si>
  <si>
    <t>https://pubmed.ncbi.nlm.nih.gov/36778050</t>
  </si>
  <si>
    <t>https://linkinghub.elsevier.com/retrieve/pii/S2666-979X(22)00172-0</t>
  </si>
  <si>
    <t>['Jahan MS', 'Tsuzuki T', 'Ito T', 'Bhuiyan MER', 'Takahashi I', 'Takamatsu H', 'Kumanogoh A', 'Negishi T', 'Yukawa K']</t>
  </si>
  <si>
    <t>PlexinA1-deficient mice exhibit decreased cell density and augmented oxidative stress in parvalbumin-expressing interneurons in the medial prefrontal cortex</t>
  </si>
  <si>
    <t>IBRO neuroscience reports</t>
  </si>
  <si>
    <t>13:500-512</t>
  </si>
  <si>
    <t>https://pubmed.ncbi.nlm.nih.gov/36451778</t>
  </si>
  <si>
    <t>https://linkinghub.elsevier.com/retrieve/pii/S2667-2421(22)00091-4</t>
  </si>
  <si>
    <t>['Hirayama T', 'Morita T', 'Funakoshi K', 'Yoshimine Y', 'Minoda S', 'Murakami T', 'Okita Y', 'Narazaki M', 'Kumanogoh A']</t>
  </si>
  <si>
    <t>A case of Takayasu arteritis complicated with pulmonary infarction</t>
  </si>
  <si>
    <t>16-Dec-2022</t>
  </si>
  <si>
    <t>Oxford medical case reports</t>
  </si>
  <si>
    <t>2022(12):omac140</t>
  </si>
  <si>
    <t>https://pubmed.ncbi.nlm.nih.gov/36540845</t>
  </si>
  <si>
    <t>https://europepmc.org/abstract/MED/36540845</t>
  </si>
  <si>
    <t>['Kawasaki T', 'Takeda Y', 'Edahiro R', 'Shirai Y', 'Nogami-Itoh M', 'Matsuki T', 'Kida H', 'Enomoto T', 'Hara R', 'Noda Y', 'Adachi Y', 'Niitsu T', 'Amiya S', 'Yamaguchi Y', 'Murakami T', 'Kato Y', 'Morita T', 'Yoshimura H', 'Yamamoto M', 'Nakatsubo D', 'Miyake K', 'Shiroyama T', 'Hirata H', 'Adachi J', 'Okada Y', 'Kumanogoh A']</t>
  </si>
  <si>
    <t>Next-generation proteomics of serum extracellular vesicles combined with single-cell RNA sequencing identifies MACROH2A1 associated with refractory COVID-19</t>
  </si>
  <si>
    <t>42(1):53</t>
  </si>
  <si>
    <t>https://pubmed.ncbi.nlm.nih.gov/36451245</t>
  </si>
  <si>
    <t>https://inflammregen.biomedcentral.com/articles/10.1186/s41232-022-00243-5</t>
  </si>
  <si>
    <t>['Yamaguchi Y', 'Kato Y', 'Edahiro R', 'Søndergaard JN', 'Murakami T', 'Amiya S', 'Nameki S', 'Yoshimine Y', 'Morita T', 'Takeshima Y', 'Sakakibara S', 'Naito Y', 'Motooka D', 'Liu YC', 'Shirai Y', 'Okita Y', 'Fujimoto J', 'Hirata H', 'Takeda Y', 'Wing JB', 'Okuzaki D', 'Okada Y', 'Kumanogoh A']</t>
  </si>
  <si>
    <t>Consecutive BNT162b2 mRNA vaccination induces short-term epigenetic memory in innate immune cells</t>
  </si>
  <si>
    <t>22-Nov-2022</t>
  </si>
  <si>
    <t>7(22):e163347</t>
  </si>
  <si>
    <t>https://pubmed.ncbi.nlm.nih.gov/36282593</t>
  </si>
  <si>
    <t>https://europepmc.org/abstract/MED/36282593</t>
  </si>
  <si>
    <t>['Takata S', 'Miyake K', 'Maeda D', 'Hatake K', 'Nagatomo I', 'Shiroyama T', 'Masuhiro K', 'Yaga M', 'Shirai Y', 'Mitsui Y', 'Yachida S', 'Kumanogoh A']</t>
  </si>
  <si>
    <t>Proposal of a novel pipeline involving precise bronchoscopy of distal peripheral pulmonary lesions for genetic testing</t>
  </si>
  <si>
    <t>12(1):19774</t>
  </si>
  <si>
    <t>https://pubmed.ncbi.nlm.nih.gov/36396864</t>
  </si>
  <si>
    <t>https://europepmc.org/abstract/MED/36396864</t>
  </si>
  <si>
    <t>['Naito M', 'Nakanishi Y', 'Motomura Y', 'Takamatsu H', 'Koyama S', 'Nishide M', 'Naito Y', 'Izumi M', 'Mizuno Y', 'Yamaguchi Y', 'Nojima S', 'Okuzaki D', 'Kumanogoh A']</t>
  </si>
  <si>
    <t>Semaphorin 6D-expressing mesenchymal cells regulate IL-10 production by ILC2s in the lung</t>
  </si>
  <si>
    <t>29-Aug-2022</t>
  </si>
  <si>
    <t>5(11):e202201486</t>
  </si>
  <si>
    <t>https://pubmed.ncbi.nlm.nih.gov/36038260</t>
  </si>
  <si>
    <t>https://europepmc.org/abstract/MED/36038260</t>
  </si>
  <si>
    <t>['Ishigaki K', 'Sakaue S', 'Terao C', 'Luo Y', 'Sonehara K', 'Yamaguchi K', 'Amariuta T', 'Too CL', 'Laufer VA', 'Scott IC', 'Viatte S', 'Takahashi M', 'Ohmura K', 'Murasawa A', 'Hashimoto M', 'Ito H', 'Hammoudeh M', 'Emadi SA', 'Masri BK', 'Halabi H', 'Badsha H', 'Uthman IW', 'Wu X', 'Lin L', 'Li T', 'Plant D', 'Barton A', 'Orozco G', 'Verstappen SMM', 'Bowes J', 'MacGregor AJ', 'Honda S', 'Koido M', 'Tomizuka K', 'Kamatani Y', 'Tanaka H', 'Tanaka E', 'Suzuki A', 'Maeda Y', 'Yamamoto K', 'Miyawaki S', 'Xie G', 'Zhang J', 'Amos CI', 'Keystone E', 'Wolbink G', 'van der Horst-Bruinsma I', 'Cui J', 'Liao KP', 'Carroll RJ', 'Lee HS', 'Bang SY', 'Siminovitch KA', 'de Vries N', 'Alfredsson L', 'Rantapää-Dahlqvist S', 'Karlson EW', 'Bae SC', 'Kimberly RP', 'Edberg JC', 'Mariette X', 'Huizinga T', 'Dieudé P', 'Schneider M', 'Kerick M', 'Denny JC', 'Matsuda K', 'Matsuo K', 'Mimori T', 'Matsuda F', 'Fujio K', 'Tanaka Y', 'Kumanogoh A', 'Traylor M', 'Lewis CM', 'Eyre S', 'Xu H', 'Saxena R', 'Arayssi T', 'Kochi Y', 'Ikari K', 'Harigai M', 'Gregersen PK', 'Yamamoto K', 'Louis Bridges S Jr', 'Padyukov L', 'Martin J', 'Klareskog L', 'Okada Y', 'Raychaudhuri S']</t>
  </si>
  <si>
    <t>Multi-ancestry genome-wide association analyses identify novel genetic mechanisms in rheumatoid arthritis</t>
  </si>
  <si>
    <t>4-Nov-2022</t>
  </si>
  <si>
    <t>54(11):1640-1651</t>
  </si>
  <si>
    <t>Journal Article | Meta-Analysis | Research Support, N.I.H., Extramural | Research Support, Non-U.S. Gov't</t>
  </si>
  <si>
    <t>https://pubmed.ncbi.nlm.nih.gov/36333501</t>
  </si>
  <si>
    <t>https://europepmc.org/abstract/MED/36333501</t>
  </si>
  <si>
    <t>['Iwahori K', 'Uenami T', 'Yano Y', 'Ueda T', 'Tone M', 'Naito Y', 'Suga Y', 'Fukushima K', 'Shiroyama T', 'Miyake K', 'Koyama S', 'Hirata H', 'Nagatomo I', 'Kida H', 'Mori M', 'Takeda Y', 'Kumanogoh A', 'Wada H']</t>
  </si>
  <si>
    <t>Peripheral T cell cytotoxicity predicts the efficacy of anti-PD-1 therapy for advanced non-small cell lung cancer patients</t>
  </si>
  <si>
    <t>19-Oct-2022</t>
  </si>
  <si>
    <t>12(1):17461</t>
  </si>
  <si>
    <t>https://pubmed.ncbi.nlm.nih.gov/36261600</t>
  </si>
  <si>
    <t>https://europepmc.org/abstract/MED/36261600</t>
  </si>
  <si>
    <t>['Miyake K', 'Shiroyama T', 'Hirata H', 'Nagatomo I', 'Takeda Y', 'Kumanogoh A']</t>
  </si>
  <si>
    <t>Lateral Decubitus Position Enables Further Advancement of the Bronchoscope into the Lung Periphery</t>
  </si>
  <si>
    <t>1-Oct-2022</t>
  </si>
  <si>
    <t>26-Jul-2022</t>
  </si>
  <si>
    <t>Journal of bronchology &amp; interventional pulmonology</t>
  </si>
  <si>
    <t>29(4):307-310</t>
  </si>
  <si>
    <t>https://pubmed.ncbi.nlm.nih.gov/35876738</t>
  </si>
  <si>
    <t>https://europepmc.org/abstract/MED/35876738</t>
  </si>
  <si>
    <t>['Yoshida G', 'Kawabata T', 'Takamatsu H', 'Saita S', 'Nakamura S', 'Nishikawa K', 'Fujiwara M', 'Enokidani Y', 'Yamamuro T', 'Tabata K', 'Hamasaki M', 'Ishii M', 'Kumanogoh A', 'Yoshimori T']</t>
  </si>
  <si>
    <t>Degradation of the NOTCH intracellular domain by elevated autophagy in osteoblasts promotes osteoblast differentiation and alleviates osteoporosis</t>
  </si>
  <si>
    <t>13-Jan-2022</t>
  </si>
  <si>
    <t>18(10):2323-2332</t>
  </si>
  <si>
    <t>https://pubmed.ncbi.nlm.nih.gov/35025696</t>
  </si>
  <si>
    <t>https://www.tandfonline.com/doi/10.1080/15548627.2021.2017587?url_ver=Z39.88-2003&amp;rfr_id=ori:rid:crossref.org&amp;rfr_dat=cr_pub 0pubmed</t>
  </si>
  <si>
    <t>['Namkoong H', 'Edahiro R', 'Takano T', 'Nishihara H', 'Shirai Y', 'Sonehara K', 'Tanaka H', 'Azekawa S', 'Mikami Y', 'Lee H', 'Hasegawa T', 'Okudela K', 'Okuzaki D', 'Motooka D', 'Kanai M', 'Naito T', 'Yamamoto K', 'Wang QS', 'Saiki R', 'Ishihara R', 'Matsubara Y', 'Hamamoto J', 'Hayashi H', 'Yoshimura Y', 'Tachikawa N', 'Yanagita E', 'Hyugaji T', 'Shimizu E', 'Katayama K', 'Kato Y', 'Morita T', 'Takahashi K', 'Harada N', 'Naito T', 'Hiki M', 'Matsushita Y', 'Takagi H', 'Aoki R', 'Nakamura A', 'Harada S', 'Sasano H', 'Kabata H', 'Masaki K', 'Kamata H', 'Ikemura S', 'Chubachi S', 'Okamori S', 'Terai H', 'Morita A', 'Asakura T', 'Sasaki J', 'Morisaki H', 'Uwamino Y', 'Nanki K', 'Uchida S', 'Uno S', 'Nishimura T', 'Ishiguro T', 'Isono T', 'Shibata S', 'Matsui Y', 'Hosoda C', 'Takano K', 'Nishida T', 'Kobayashi Y', 'Takaku Y', 'Takayanagi N', 'Ueda S', 'Tada A', 'Miyawaki M', 'Yamamoto M', 'Yoshida E', 'Hayashi R', 'Nagasaka T', 'Arai S', 'Kaneko Y', 'Sasaki K', 'Tagaya E', 'Kawana M', 'Arimura K', 'Takahashi K', 'Anzai T', 'Ito S', 'Endo A', 'Uchimura Y', 'Miyazaki Y', 'Honda T', 'Tateishi T', 'Tohda S', 'Ichimura N', 'Sonobe K', 'Sassa CT', 'Nakajima J', 'Nakano Y', 'Nakajima Y', 'Anan R', 'Arai R', 'Kurihara Y', 'Harada Y', 'Nishio K', 'Ueda T', 'Azuma M', 'Saito R', 'Sado T', 'Miyazaki Y', 'Sato R', 'Haruta Y', 'Nagasaki T', 'Yasui Y', 'Hasegawa Y', 'Mutoh Y', 'Kimura T', 'Sato T', 'Takei R', 'Hagimoto S', 'Noguchi Y', 'Yamano Y', 'Sasano H', 'Ota S', 'Nakamori Y', 'Yoshiya K', 'Saito F', 'Yoshihara T', 'Wada D', 'Iwamura H', 'Kanayama S', 'Maruyama S', 'Yoshiyama T', 'Ohta K', 'Kokuto H', 'Ogata H', 'Tanaka Y', 'Arakawa K', 'Shimoda M', 'Osawa T', 'Tateno H', 'Hase I', 'Yoshida S', 'Suzuki S', 'Kawada M', 'Horinouchi H', 'Saito F', 'Mitamura K', 'Hagihara M', 'Ochi J', 'Uchida T', 'Baba R', 'Arai D', 'Ogura T', 'Takahashi H', 'Hagiwara S', 'Nagao G', 'Konishi S', 'Nakachi I', 'Murakami K', 'Yamada M', 'Sugiura H', 'Sano H', 'Matsumoto S', 'Kimura N', 'Ono Y', 'Baba H', 'Suzuki Y', 'Nakayama S', 'Masuzawa K', 'Namba S', 'Suzuki K', 'Naito Y', 'Liu YC', 'Takuwa A', 'Sugihara F', 'Wing JB', 'Sakakibara S', 'Hizawa N', 'Shiroyama T', 'Miyawaki S', 'Kawamura Y', 'Nakayama A', 'Matsuo H', 'Maeda Y', 'Nii T', 'Noda Y', 'Niitsu T', 'Adachi Y', 'Enomoto T', 'Amiya S', 'Hara R', 'Yamaguchi Y', 'Murakami T', 'Kuge T', 'Matsumoto K', 'Yamamoto Y', 'Yamamoto M', 'Yoneda M', 'Kishikawa T', 'Yamada S', 'Kawabata S', 'Kijima N', 'Takagaki M', 'Sasa N', 'Ueno Y', 'Suzuki M', 'Takemoto N', 'Eguchi H', 'Fukusumi T', 'Imai T', 'Fukushima M', 'Kishima H', 'Inohara H', 'Tomono K', 'Kato K', 'Takahashi M', 'Matsuda F', 'Hirata H', 'Takeda Y', 'Koh H', 'Manabe T', 'Funatsu Y', 'Ito F', 'Fukui T', 'Shinozuka K', 'Kohashi S', 'Miyazaki M', 'Shoko T', 'Kojima M', 'Adachi T', 'Ishikawa M', 'Takahashi K', 'Inoue T', 'Hirano T', 'Kobayashi K', 'Takaoka H', 'Watanabe K', 'Miyazawa N', 'Kimura Y', 'Sado R', 'Sugimoto H', 'Kamiya A', 'Kuwahara N', 'Fujiwara A', 'Matsunaga T', 'Sato Y', 'Okada T', 'Hirai Y', 'Kawashima H', 'Narita A', 'Niwa K', 'Sekikawa Y', 'Nishi K', 'Nishitsuji M', 'Tani M', 'Suzuki J', 'Nakatsumi H', 'Ogura T', 'Kitamura H', 'Hagiwara E', 'Murohashi K', 'Okabayashi H', 'Mochimaru T', 'Nukaga S', 'Satomi R', 'Oyamada Y', 'Mori N', 'Baba T', 'Fukui Y', 'Odate M', 'Mashimo S', 'Makino Y', 'Yagi K', 'Hashiguchi M', 'Kagyo J', 'Shiomi T', 'Fuke S', 'Saito H', 'Tsuchida T', 'Fujitani S', 'Takita M', 'Morikawa D', 'Yoshida T', 'Izumo T', 'Inomata M', 'Kuse N', 'Awano N', 'Tone M', 'Ito A', 'Nakamura Y', 'Hoshino K', 'Maruyama J', 'Ishikura H', 'Takata T', 'Odani T', 'Amishima M', 'Hattori T', 'Shichinohe Y', 'Kagaya T', 'Kita T', 'Ohta K', 'Sakagami S', 'Koshida K', 'Hayashi K', 'Shimizu T', 'Kozu Y', 'Hiranuma H', 'Gon Y', 'Izumi N', 'Nagata K', 'Ueda K', 'Taki R', 'Hanada S', 'Kawamura K', 'Ichikado K', 'Nishiyama K', 'Muranaka H', 'Nakamura K', 'Hashimoto N', 'Wakahara K', 'Sakamoto K', 'Omote N', 'Ando A', 'Kodama N', 'Kaneyama Y', 'Maeda S', 'Kuraki T', 'Matsumoto T', 'Yokote K', 'Nakada TA', 'Abe R', 'Oshima T', 'Shimada T', 'Harada M', 'Takahashi T', 'Ono H', 'Sakurai T', 'Shibusawa T', 'Kimizuka Y', 'Kawana A', 'Sano T', 'Watanabe C', 'Suematsu R', 'Sageshima H', 'Yoshifuji A', 'Ito K', 'Takahashi S', 'Ishioka K', 'Nakamura M', 'Masuda M', 'Wakabayashi A', 'Watanabe H', 'Ueda S', 'Nishikawa M', 'Chihara Y', 'Takeuchi M', 'Onoi K', 'Shinozuka J', 'Sueyoshi A', 'Nagasaki Y', 'Okamoto M', 'Ishihara S', 'Shimo M', 'Tokunaga Y', 'Kusaka Y', 'Ohba T', 'Isogai S', 'Ogawa A', 'Inoue T', 'Fukuyama S', 'Eriguchi Y', 'Yonekawa A', 'Kan-O K', 'Matsumoto K', 'Kanaoka K', 'Ihara S', 'Komuta K', 'Inoue Y', 'Chiba S', 'Yamagata K', 'Hiramatsu Y', 'Kai H', 'Asano K', 'Oguma T', 'Ito Y', 'Hashimoto S', 'Yamasaki M', 'Kasamatsu Y', 'Komase Y', 'Hida N', 'Tsuburai T', 'Oyama B', 'Takada M', 'Kanda H', 'Kitagawa Y', 'Fukuta T', 'Miyake T', 'Yoshida S', 'Ogura S', 'Abe S', 'Kono Y', 'Togashi Y', 'Takoi H', 'Kikuchi R', 'Ogawa S', 'Ogata T', 'Ishihara S', 'Kanehiro A', 'Ozaki S', 'Fuchimoto Y', 'Wada S', 'Fujimoto N', 'Nishiyama K', 'Terashima M', 'Beppu S', 'Yoshida K', 'Narumoto O', 'Nagai H', 'Ooshima N', 'Motegi M', 'Umeda A', 'Miyagawa K', 'Shimada H', 'Endo M', 'Ohira Y', 'Watanabe M', 'Inoue S', 'Igarashi A', 'Sato M', 'Sagara H', 'Tanaka A', 'Ohta S', 'Kimura T', 'Shibata Y', 'Tanino Y', 'Nikaido T', 'Minemura H', 'Sato Y', 'Yamada Y', 'Hashino T', 'Shinoki M', 'Iwagoe H', 'Takahashi H', 'Fujii K', 'Kishi H', 'Kanai M', 'Imamura T', 'Yamashita T', 'Yatomi M', 'Maeno T', 'Hayashi S', 'Takahashi M', 'Kuramochi M', 'Kamimaki I', 'Tominaga Y', 'Ishii T', 'Utsugi M', 'Ono A', 'Tanaka T', 'Kashiwada T', 'Fujita K', 'Saito Y', 'Seike M', 'Watanabe H', 'Matsuse H', 'Kodaka N', 'Nakano C', 'Oshio T', 'Hirouchi T', 'Makino S', 'Egi M', 'Omae Y', 'Nannya Y', 'Ueno T', 'Katayama K', 'Ai M', 'Fukui Y', 'Kumanogoh A', 'Sato T', 'Hasegawa N', 'Tokunaga K', 'Ishii M', 'Koike R', 'Kitagawa Y', 'Kimura A', 'Imoto S', 'Miyano S', 'Ogawa S', 'Kanai T', 'Fukunaga K', 'Okada Y']</t>
  </si>
  <si>
    <t>DOCK2 is involved in the host genetics and biology of severe COVID-19</t>
  </si>
  <si>
    <t>8-Aug-2022</t>
  </si>
  <si>
    <t>609(7928):754-760</t>
  </si>
  <si>
    <t>https://pubmed.ncbi.nlm.nih.gov/35940203</t>
  </si>
  <si>
    <t>https://europepmc.org/abstract/MED/35940203</t>
  </si>
  <si>
    <t>['Matsumoto K', 'Shiroyama T', 'Kuge T', 'Miyake K', 'Yamamoto Y', 'Yoneda M', 'Yamamoto M', 'Naito Y', 'Suga Y', 'Fukushima K', 'Koyama S', 'Iwahori K', 'Hirata H', 'Nagatomo I', 'Takeda Y', 'Kumanogoh A']</t>
  </si>
  <si>
    <t>Impact of treatment line on risks and benefits of immune checkpoint inhibitor in patients with advanced non-small cell lung cancer and interstitial lung disease: a systematic review and meta-analysis of cohort studies</t>
  </si>
  <si>
    <t>Translational lung cancer research</t>
  </si>
  <si>
    <t>11(9):1835-1846</t>
  </si>
  <si>
    <t>https://pubmed.ncbi.nlm.nih.gov/36248332</t>
  </si>
  <si>
    <t>https://europepmc.org/abstract/MED/36248332</t>
  </si>
  <si>
    <t>['Wang QS', 'Edahiro R', 'Namkoong H', 'Hasegawa T', 'Shirai Y', 'Sonehara K', 'Tanaka H', 'Lee H', 'Saiki R', 'Hyugaji T', 'Shimizu E', 'Katayama K', 'Kanai M', 'Naito T', 'Sasa N', 'Yamamoto K', 'Kato Y', 'Morita T', 'Takahashi K', 'Harada N', 'Naito T', 'Hiki M', 'Matsushita Y', 'Takagi H', 'Ichikawa M', 'Nakamura A', 'Harada S', 'Sandhu Y', 'Kabata H', 'Masaki K', 'Kamata H', 'Ikemura S', 'Chubachi S', 'Okamori S', 'Terai H', 'Morita A', 'Asakura T', 'Sasaki J', 'Morisaki H', 'Uwamino Y', 'Nanki K', 'Uchida S', 'Uno S', 'Nishimura T', 'Ishiguro T', 'Isono T', 'Shibata S', 'Matsui Y', 'Hosoda C', 'Takano K', 'Nishida T', 'Kobayashi Y', 'Takaku Y', 'Takayanagi N', 'Ueda S', 'Tada A', 'Miyawaki M', 'Yamamoto M', 'Yoshida E', 'Hayashi R', 'Nagasaka T', 'Arai S', 'Kaneko Y', 'Sasaki K', 'Tagaya E', 'Kawana M', 'Arimura K', 'Takahashi K', 'Anzai T', 'Ito S', 'Endo A', 'Uchimura Y', 'Miyazaki Y', 'Honda T', 'Tateishi T', 'Tohda S', 'Ichimura N', 'Sonobe K', 'Sassa CT', 'Nakajima J', 'Nakano Y', 'Nakajima Y', 'Anan R', 'Arai R', 'Kurihara Y', 'Harada Y', 'Nishio K', 'Ueda T', 'Azuma M', 'Saito R', 'Sado T', 'Miyazaki Y', 'Sato R', 'Haruta Y', 'Nagasaki T', 'Yasui Y', 'Hasegawa Y', 'Mutoh Y', 'Kimura T', 'Sato T', 'Takei R', 'Hagimoto S', 'Noguchi Y', 'Yamano Y', 'Sasano H', 'Ota S', 'Nakamori Y', 'Yoshiya K', 'Saito F', 'Yoshihara T', 'Wada D', 'Iwamura H', 'Kanayama S', 'Maruyama S', 'Yoshiyama T', 'Ohta K', 'Kokuto H', 'Ogata H', 'Tanaka Y', 'Arakawa K', 'Shimoda M', 'Osawa T', 'Tateno H', 'Hase I', 'Yoshida S', 'Suzuki S', 'Kawada M', 'Horinouchi H', 'Saito F', 'Mitamura K', 'Hagihara M', 'Ochi J', 'Uchida T', 'Baba R', 'Arai D', 'Ogura T', 'Takahashi H', 'Hagiwara S', 'Nagao G', 'Konishi S', 'Nakachi I', 'Murakami K', 'Yamada M', 'Sugiura H', 'Sano H', 'Matsumoto S', 'Kimura N', 'Ono Y', 'Baba H', 'Suzuki Y', 'Nakayama S', 'Masuzawa K', 'Namba S', 'Shiroyama T', 'Noda Y', 'Niitsu T', 'Adachi Y', 'Enomoto T', 'Amiya S', 'Hara R', 'Yamaguchi Y', 'Murakami T', 'Kuge T', 'Matsumoto K', 'Yamamoto Y', 'Yamamoto M', 'Yoneda M', 'Tomono K', 'Kato K', 'Hirata H', 'Takeda Y', 'Koh H', 'Manabe T', 'Funatsu Y', 'Ito F', 'Fukui T', 'Shinozuka K', 'Kohashi S', 'Miyazaki M', 'Shoko T', 'Kojima M', 'Adachi T', 'Ishikawa M', 'Takahashi K', 'Inoue T', 'Hirano T', 'Kobayashi K', 'Takaoka H', 'Watanabe K', 'Miyazawa N', 'Kimura Y', 'Sado R', 'Sugimoto H', 'Kamiya A', 'Kuwahara N', 'Fujiwara A', 'Matsunaga T', 'Sato Y', 'Okada T', 'Hirai Y', 'Kawashima H', 'Narita A', 'Niwa K', 'Sekikawa Y', 'Nishi K', 'Nishitsuji M', 'Tani M', 'Suzuki J', 'Nakatsumi H', 'Ogura T', 'Kitamura H', 'Hagiwara E', 'Murohashi K', 'Okabayashi H', 'Mochimaru T', 'Nukaga S', 'Satomi R', 'Oyamada Y', 'Mori N', 'Baba T', 'Fukui Y', 'Odate M', 'Mashimo S', 'Makino Y', 'Yagi K', 'Hashiguchi M', 'Kagyo J', 'Shiomi T', 'Fuke S', 'Saito H', 'Tsuchida T', 'Fujitani S', 'Takita M', 'Morikawa D', 'Yoshida T', 'Izumo T', 'Inomata M', 'Kuse N', 'Awano N', 'Tone M', 'Ito A', 'Nakamura Y', 'Hoshino K', 'Maruyama J', 'Ishikura H', 'Takata T', 'Odani T', 'Amishima M', 'Hattori T', 'Shichinohe Y', 'Kagaya T', 'Kita T', 'Ohta K', 'Sakagami S', 'Koshida K', 'Hayashi K', 'Shimizu T', 'Kozu Y', 'Hiranuma H', 'Gon Y', 'Izumi N', 'Nagata K', 'Ueda K', 'Taki R', 'Hanada S', 'Kawamura K', 'Ichikado K', 'Nishiyama K', 'Muranaka H', 'Nakamura K', 'Hashimoto N', 'Wakahara K', 'Koji S', 'Omote N', 'Ando A', 'Kodama N', 'Kaneyama Y', 'Maeda S', 'Kuraki T', 'Matsumoto T', 'Yokote K', 'Nakada TA', 'Abe R', 'Oshima T', 'Shimada T', 'Harada M', 'Takahashi T', 'Ono H', 'Sakurai T', 'Shibusawa T', 'Kimizuka Y', 'Kawana A', 'Sano T', 'Watanabe C', 'Suematsu R', 'Sageshima H', 'Yoshifuji A', 'Ito K', 'Takahashi S', 'Ishioka K', 'Nakamura M', 'Masuda M', 'Wakabayashi A', 'Watanabe H', 'Ueda S', 'Nishikawa M', 'Chihara Y', 'Takeuchi M', 'Onoi K', 'Shinozuka J', 'Sueyoshi A', 'Nagasaki Y', 'Okamoto M', 'Ishihara S', 'Shimo M', 'Tokunaga Y', 'Kusaka Y', 'Ohba T', 'Isogai S', 'Ogawa A', 'Inoue T', 'Fukuyama S', 'Eriguchi Y', 'Yonekawa A', 'Kan-O K', 'Matsumoto K', 'Kanaoka K', 'Ihara S', 'Komuta K', 'Inoue Y', 'Chiba S', 'Yamagata K', 'Hiramatsu Y', 'Kai H', 'Asano K', 'Oguma T', 'Ito Y', 'Hashimoto S', 'Yamasaki M', 'Kasamatsu Y', 'Komase Y', 'Hida N', 'Tsuburai T', 'Oyama B', 'Takada M', 'Kanda H', 'Kitagawa Y', 'Fukuta T', 'Miyake T', 'Yoshida S', 'Ogura S', 'Abe S', 'Kono Y', 'Togashi Y', 'Takoi H', 'Kikuchi R', 'Ogawa S', 'Ogata T', 'Ishihara S', 'Kanehiro A', 'Ozaki S', 'Fuchimoto Y', 'Wada S', 'Fujimoto N', 'Nishiyama K', 'Terashima M', 'Beppu S', 'Yoshida K', 'Narumoto O', 'Nagai H', 'Ooshima N', 'Motegi M', 'Umeda A', 'Miyagawa K', 'Shimada H', 'Endo M', 'Ohira Y', 'Watanabe M', 'Inoue S', 'Igarashi A', 'Sato M', 'Sagara H', 'Tanaka A', 'Ohta S', 'Kimura T', 'Shibata Y', 'Tanino Y', 'Nikaido T', 'Minemura H', 'Sato Y', 'Yamada Y', 'Hashino T', 'Shinoki M', 'Iwagoe H', 'Takahashi H', 'Fujii K', 'Kishi H', 'Kanai M', 'Imamura T', 'Yamashita T', 'Yatomi M', 'Maeno T', 'Hayashi S', 'Takahashi M', 'Kuramochi M', 'Kamimaki I', 'Tominaga Y', 'Ishii T', 'Utsugi M', 'Ono A', 'Tanaka T', 'Kashiwada T', 'Fujita K', 'Saito Y', 'Seike M', 'Watanabe H', 'Matsuse H', 'Kodaka N', 'Nakano C', 'Oshio T', 'Hirouchi T', 'Makino S', 'Egi M', 'Omae Y', 'Nannya Y', 'Ueno T', 'Takano T', 'Katayama K', 'Ai M', 'Kumanogoh A', 'Sato T', 'Hasegawa N', 'Tokunaga K', 'Ishii M', 'Koike R', 'Kitagawa Y', 'Kimura A', 'Imoto S', 'Miyano S', 'Ogawa S', 'Kanai T', 'Fukunaga K', 'Okada Y']</t>
  </si>
  <si>
    <t>The whole blood transcriptional regulation landscape in 465 COVID-19 infected samples from Japan COVID-19 Task Force</t>
  </si>
  <si>
    <t>22-Aug-2022</t>
  </si>
  <si>
    <t>13(1):4830</t>
  </si>
  <si>
    <t>https://pubmed.ncbi.nlm.nih.gov/35995775</t>
  </si>
  <si>
    <t>https://europepmc.org/abstract/MED/35995775</t>
  </si>
  <si>
    <t>['Shirai Y', 'Nakanishi Y', 'Suzuki A', 'Konaka H', 'Nishikawa R', 'Sonehara K', 'Namba S', 'Tanaka H', 'Masuda T', 'Yaga M', 'Satoh S', 'Izumi M', 'Mizuno Y', 'Jo T', 'Maeda Y', 'Nii T', 'Oguro-Igashira E', 'Morisaki T', 'Kamatani Y', 'Nakayamada S', 'Nishigori C', 'Tanaka Y', 'Takeda Y', 'Yamamoto K', 'Kumanogoh A', 'Okada Y']</t>
  </si>
  <si>
    <t>Multi-trait and cross-population genome-wide association studies across autoimmune and allergic diseases identify shared and distinct genetic component</t>
  </si>
  <si>
    <t>11-Aug-2022</t>
  </si>
  <si>
    <t>81(9):1301-1312</t>
  </si>
  <si>
    <t>https://linkinghub.elsevier.com/retrieve/pii/S0003-4967(24)20930-4</t>
  </si>
  <si>
    <t>['Kuge T', 'Fukushima K', 'Matsumoto Y', 'Saito H', 'Abe Y', 'Akiba E', 'Haduki K', 'Nitta T', 'Kawano A', 'Tanaka M', 'Hattori Y', 'Kawasaki T', 'Matsuki T', 'Shiroyama T', 'Motooka D', 'Tsujino K', 'Miki K', 'Mori M', 'Kitada S', 'Nakamura S', 'Iida T', 'Kumanogoh A', 'Kida H']</t>
  </si>
  <si>
    <t>Chronic Pulmonary Disease Caused by Tsukamurella toyonakaense</t>
  </si>
  <si>
    <t>28(7):1437-1441</t>
  </si>
  <si>
    <t>https://pubmed.ncbi.nlm.nih.gov/35731181</t>
  </si>
  <si>
    <t>https://europepmc.org/abstract/MED/35731181</t>
  </si>
  <si>
    <t>['Matsumoto K', 'Shiroyama T', 'Yamamoto Y', 'Miyake K', 'Takeda Y', 'Kumanogoh A']</t>
  </si>
  <si>
    <t>Impact of the Treatment Line on the Risks and Benefits of Immune Checkpoint Inhibitors in Patients With Non-Small Cell Lung Cancer and Interstitial Lung Disease</t>
  </si>
  <si>
    <t>162(1):e67-e69</t>
  </si>
  <si>
    <t>https://pubmed.ncbi.nlm.nih.gov/35809960</t>
  </si>
  <si>
    <t>https://www.clinicalkey.com/content/playBy/pii?v=S0012-3692(22)00422-6</t>
  </si>
  <si>
    <t>['Sonehara K', 'Sakaue S', 'Maeda Y', 'Hirata J', 'Kishikawa T', 'Yamamoto K', 'Matsuoka H', 'Yoshimura M', 'Nii T', 'Ohshima S', 'Kumanogoh A', 'Okada Y']</t>
  </si>
  <si>
    <t>Genetic architecture of microRNA expression and its link to complex diseases in the Japanese population</t>
  </si>
  <si>
    <t>Human molecular genetics</t>
  </si>
  <si>
    <t>31(11):1806-1820</t>
  </si>
  <si>
    <t>https://pubmed.ncbi.nlm.nih.gov/34919704</t>
  </si>
  <si>
    <t>https://europepmc.org/abstract/MED/34919704</t>
  </si>
  <si>
    <t>['Futami Y', 'Takeda Y', 'Koba T', 'Narumi R', 'Nojima Y', 'Ito M', 'Nakayama M', 'Ishida M', 'Yoshimura H', 'Naito Y', 'Fukushima K', 'Takimoto T', 'Edahiro R', 'Matsuki T', 'Nojima S', 'Hirata H', 'Koyama S', 'Iwahori K', 'Nagatomo I', 'Shirai Y', 'Suga Y', 'Satoh S', 'Futami S', 'Miyake K', 'Shiroyama T', 'Inoue Y', 'Adachi J', 'Tomonaga T', 'Ueda K', 'Kumanogoh A']</t>
  </si>
  <si>
    <t>Identification of CD14 and lipopolysaccharide-binding protein as novel biomarkers for sarcoidosis using proteomics of serum extracellular vesicles</t>
  </si>
  <si>
    <t>34(6):327-340</t>
  </si>
  <si>
    <t>https://pubmed.ncbi.nlm.nih.gov/35294531</t>
  </si>
  <si>
    <t>https://europepmc.org/abstract/MED/35294531</t>
  </si>
  <si>
    <t>['Maeda Y', 'Motooka D', 'Kawasaki T', 'Oki H', 'Noda Y', 'Adachi Y', 'Niitsu T', 'Okamoto S', 'Tanaka K', 'Fukushima K', 'Amiya S', 'Hara R', 'Oguro-Igashira E', 'Matsuki T', 'Hirata H', 'Takeda Y', 'Kida H', 'Kumanogoh A', 'Nakamura S', 'Takeda K']</t>
  </si>
  <si>
    <t>Longitudinal alterations of the gut mycobiota and microbiota on COVID-19 severity</t>
  </si>
  <si>
    <t>22(1):572</t>
  </si>
  <si>
    <t>https://pubmed.ncbi.nlm.nih.gov/35751044</t>
  </si>
  <si>
    <t>https://bmcinfectdis.biomedcentral.com/articles/10.1186/s12879-022-07358-7</t>
  </si>
  <si>
    <t>['Okita Y', 'Morita T', 'Kumanogoh A']</t>
  </si>
  <si>
    <t>Duration of SARS-CoV-2 RNA positivity from various specimens and clinical characteristics in patients with COVID-19: a systematic review and meta-analysis</t>
  </si>
  <si>
    <t>42(1):16</t>
  </si>
  <si>
    <t>https://pubmed.ncbi.nlm.nih.gov/35642011</t>
  </si>
  <si>
    <t>https://inflammregen.biomedcentral.com/articles/10.1186/s41232-022-00205-x</t>
  </si>
  <si>
    <t>['Masuhiro K', 'Tamiya M', 'Fujimoto K', 'Koyama S', 'Naito Y', 'Osa A', 'Hirai T', 'Suzuki H', 'Okamoto N', 'Shiroyama T', 'Nishino K', 'Adachi Y', 'Nii T', 'Kinugasa-Katayama Y', 'Kajihara A', 'Morita T', 'Imoto S', 'Uematsu S', 'Irie T', 'Okuzaki D', 'Aoshi T', 'Takeda Y', 'Kumagai T', 'Hirashima T', 'Kumanogoh A']</t>
  </si>
  <si>
    <t>Bronchoalveolar lavage fluid reveals factors contributing to the efficacy of PD-1 blockade in lung cancer</t>
  </si>
  <si>
    <t>7(9):e157915</t>
  </si>
  <si>
    <t>https://pubmed.ncbi.nlm.nih.gov/35389889</t>
  </si>
  <si>
    <t>https://europepmc.org/abstract/MED/35389889</t>
  </si>
  <si>
    <t>['Noda Y', 'Shiroyama T', 'Masuhiro K', 'Amiya S', 'Enomoto T', 'Adachi Y', 'Hara R', 'Niitsu T', 'Naito Y', 'Miyake K', 'Koyama S', 'Hirata H', 'Nagatomo I', 'Takeda Y', 'Kumanogoh A']</t>
  </si>
  <si>
    <t>Quantitative evaluation of emphysema for predicting immunotherapy response in patients with advanced non-small-cell lung cancer</t>
  </si>
  <si>
    <t>12(1):8881</t>
  </si>
  <si>
    <t>https://pubmed.ncbi.nlm.nih.gov/35614345</t>
  </si>
  <si>
    <t>https://europepmc.org/abstract/MED/35614345</t>
  </si>
  <si>
    <t>['Matsumoto K', 'Shiroyama T', 'Hashida N', 'Miyake K', 'Yamamoto Y', 'Kuge T', 'Yoneda M', 'Yamamoto M', 'Naito Y', 'Suga Y', 'Fukushima K', 'Koyama S', 'Iwahori K', 'Hirata H', 'Nagatomo I', 'Takeda Y', 'Kumanogoh A']</t>
  </si>
  <si>
    <t>Opposite response of lung adenocarcinoma and its choroidal metastases upon ramucirumab plus docetaxel therapy after immunotherapy: a case report</t>
  </si>
  <si>
    <t>Angiogenesis</t>
  </si>
  <si>
    <t>25(2):147-149</t>
  </si>
  <si>
    <t>https://pubmed.ncbi.nlm.nih.gov/34591203</t>
  </si>
  <si>
    <t>https://link.springer.com/article/10.1007/s10456-021-09820-7</t>
  </si>
  <si>
    <t>['Murata H', 'Kinoshita M', 'Yasumizu Y', 'Motooka D', 'Beppu S', 'Shiraishi N', 'Sugiyama Y', 'Kihara K', 'Tada S', 'Koda T', 'Konaka H', 'Takamatsu H', 'Kumanogoh A', 'Okuno T', 'Mochizuki H']</t>
  </si>
  <si>
    <t>Cell-Free DNA Derived From Neutrophils Triggers Type 1 Interferon Signature in Neuromyelitis Optica Spectrum Disorder</t>
  </si>
  <si>
    <t>24-Feb-2022</t>
  </si>
  <si>
    <t>9(3):e1149</t>
  </si>
  <si>
    <t>https://pubmed.ncbi.nlm.nih.gov/35210295</t>
  </si>
  <si>
    <t>https://www.neurology.org/doi/10.1212/NXI.0000000000001149?url_ver=Z39.88-2003&amp;rfr_id=ori:rid:crossref.org&amp;rfr_dat=cr_pub 0pubmed</t>
  </si>
  <si>
    <t>['Takata S', 'Takeda Y', 'Hirata H', 'Shirai Y', 'Morita T', 'Futami Y', 'Naito Y', 'Masuhiro K', 'Shiroyama T', 'Miyake K', 'Naka T', 'Kumanogoh A']</t>
  </si>
  <si>
    <t>Leucine-rich a-2 glycoprotein as a potential biomarker of idiopathic multicentric Castleman disease with pulmonary involvement: a single-center case-control study from Japan</t>
  </si>
  <si>
    <t>Journal of thoracic disease</t>
  </si>
  <si>
    <t>14(5):1332-1341</t>
  </si>
  <si>
    <t>https://pubmed.ncbi.nlm.nih.gov/35693615</t>
  </si>
  <si>
    <t>https://europepmc.org/abstract/MED/35693615</t>
  </si>
  <si>
    <t>['Okamoto M', 'Kawada S', 'Shimagami H', 'Fujii N', 'Matsukawa K', 'Ishikawa N', 'Kawamoto K', 'Higa S', 'Ishida Y', 'Ogata A', 'Yamaguchi Y', 'Morita T', 'Kato Y', 'Kumanogoh A']</t>
  </si>
  <si>
    <t>Rapid attenuation of anti-SARS-CoV-2 antibodies in patients with musculoskeletal diseases in whom intensive immunosuppressive therapies were reinitiated after COVID-19: comment on the article by Curtis et al</t>
  </si>
  <si>
    <t>74(4):726-728</t>
  </si>
  <si>
    <t>https://pubmed.ncbi.nlm.nih.gov/34694062</t>
  </si>
  <si>
    <t>https://europepmc.org/abstract/MED/34694062</t>
  </si>
  <si>
    <t>Crosstalk between axon guidance signaling and bone remodeling</t>
  </si>
  <si>
    <t>29-Dec-2021</t>
  </si>
  <si>
    <t>Bone</t>
  </si>
  <si>
    <t>157:116305</t>
  </si>
  <si>
    <t>https://pubmed.ncbi.nlm.nih.gov/34973495</t>
  </si>
  <si>
    <t>https://www.clinicalkey.com/content/playBy/pii?v=S8756-3282(21)00471-3</t>
  </si>
  <si>
    <t>['Takata S', 'Miyake K', 'Kumanogoh A']</t>
  </si>
  <si>
    <t>The superiority of manual over automated methods in identifying bronchial trees on identical CT images</t>
  </si>
  <si>
    <t>30-Mar-2022</t>
  </si>
  <si>
    <t>12(1):5416</t>
  </si>
  <si>
    <t>https://pubmed.ncbi.nlm.nih.gov/35354903</t>
  </si>
  <si>
    <t>https://europepmc.org/abstract/MED/35354903</t>
  </si>
  <si>
    <t>['Shimagami H', 'Yamaguchi Y', 'Kato Y', 'Kumanogoh A']</t>
  </si>
  <si>
    <t>Marked increase of interferon-β after BNT162b2 mRNA vaccination: a case of polyarthritis with pleurisy</t>
  </si>
  <si>
    <t>15(3):e246533</t>
  </si>
  <si>
    <t>https://pubmed.ncbi.nlm.nih.gov/35236680</t>
  </si>
  <si>
    <t>https://europepmc.org/abstract/MED/35236680</t>
  </si>
  <si>
    <t>['Yamamoto Y', 'Shiroyama T', 'Hirata H', 'Kuge T', 'Matsumoto K', 'Yoneda M', 'Yamamoto M', 'Uchiyama A', 'Takeda Y', 'Kumanogoh A']</t>
  </si>
  <si>
    <t>Prolonged corticosteroid therapy and cytomegalovirus infection in patients with severe COVID-19</t>
  </si>
  <si>
    <t>3-Nov-2021</t>
  </si>
  <si>
    <t>94(3):1067-1073</t>
  </si>
  <si>
    <t>https://pubmed.ncbi.nlm.nih.gov/34708883</t>
  </si>
  <si>
    <t>https://europepmc.org/abstract/MED/34708883</t>
  </si>
  <si>
    <t>['Yaga M', 'Shiroyama T', 'Hirata H', 'Oya K', 'Takeda Y', 'Kumanogoh A']</t>
  </si>
  <si>
    <t>Lipoid Pneumonia After Pembrolizumab Treatment for Advanced Non-Small-Cell Lung Cancer</t>
  </si>
  <si>
    <t>Clinical lung cancer</t>
  </si>
  <si>
    <t>23(2):e116-e117</t>
  </si>
  <si>
    <t>https://pubmed.ncbi.nlm.nih.gov/34980563</t>
  </si>
  <si>
    <t>https://www.clinicalkey.com/content/playBy/pii?v=S1525-7304(21)00290-4</t>
  </si>
  <si>
    <t>['Amiya S', 'Fujimoto J', 'Matsumoto K', 'Yamamoto M', 'Yamamoto Y', 'Yoneda M', 'Kuge T', 'Miyake K', 'Shiroyama T', 'Hirata H', 'Takeda Y', 'Kumanogoh A']</t>
  </si>
  <si>
    <t>Case report: Acute exacerbation of interstitial pneumonia related to messenger RNA COVID-19 vaccination</t>
  </si>
  <si>
    <t>116:255-257</t>
  </si>
  <si>
    <t>https://pubmed.ncbi.nlm.nih.gov/35065256</t>
  </si>
  <si>
    <t>https://www.clinicalkey.com/content/playBy/pii?v=S1201-9712(22)00032-7</t>
  </si>
  <si>
    <t>['Fujimoto S', 'Wakabayashi T', 'Maruyama K', 'Hara C', 'Oguro-Igashira E', 'Nishide M', 'Sakaguchi H', 'Kumanogoh A', 'Nishida K']</t>
  </si>
  <si>
    <t>Anterior chamber flare and ciliochoroidal detachment using flare photometry and anterior segment optical coherence tomography in acute lupus choroidopathy: A case report</t>
  </si>
  <si>
    <t>American journal of ophthalmology case reports</t>
  </si>
  <si>
    <t>25:101314</t>
  </si>
  <si>
    <t>https://pubmed.ncbi.nlm.nih.gov/35146195</t>
  </si>
  <si>
    <t>https://linkinghub.elsevier.com/retrieve/pii/S2451-9936(22)00060-3</t>
  </si>
  <si>
    <t>['Shima Y', 'Watanabe A', 'Inoue N', 'Maruyama T', 'Kunitomo E', 'Hamano K', 'Kawanishi T', 'Takasugi M', 'Kumanogoh A']</t>
  </si>
  <si>
    <t>Proximal heat stress up-regulates angiopoietin-1 in fingers and reduces the severity of Raynaud's phenomenon in systemic sclerosis: a single-centre pilot study</t>
  </si>
  <si>
    <t>32(2):351-357</t>
  </si>
  <si>
    <t>https://pubmed.ncbi.nlm.nih.gov/34894267</t>
  </si>
  <si>
    <t>https://academic.oup.com/mr/article-lookup/doi/10.1093/mr/roab014</t>
  </si>
  <si>
    <t>['Lelliott PM', 'Nishide M', 'Pavillon N', 'Okita Y', 'Shibahara T', 'Mizuno Y', 'Yoshimura H', 'Obata S', 'Kumanogoh A', 'Smith NI']</t>
  </si>
  <si>
    <t>Cellular Adhesion Is a Controlling Factor in Neutrophil Extracellular Trap Formation Induced by Anti-Neutrophil Cytoplasmic Antibodies</t>
  </si>
  <si>
    <t>22-Feb-2022</t>
  </si>
  <si>
    <t>ImmunoHorizons</t>
  </si>
  <si>
    <t>6(2):170-183</t>
  </si>
  <si>
    <t>https://pubmed.ncbi.nlm.nih.gov/35193943</t>
  </si>
  <si>
    <t>https://journals.aai.org/immunohorizons/article-lookup/doi/10.4049/immunohorizons.2200012</t>
  </si>
  <si>
    <t>['Hasegawa K', 'Ikeda S', 'Yaga M', 'Watanabe K', 'Urakawa R', 'Iehara A', 'Iwai M', 'Hashiguchi S', 'Morimoto S', 'Fujiki F', 'Nakajima H', 'Nakata J', 'Nishida S', 'Tsuboi A', 'Oka Y', 'Yoshihara S', 'Manabe M', 'Ichihara H', 'Mugitani A', 'Aoyama Y', 'Nakao T', 'Hirose A', 'Hino M', 'Ueda S', 'Takenaka K', 'Masuko T', 'Akashi K', 'Maruno T', 'Uchiyama S', 'Takamatsu S', 'Wada N', 'Morii E', 'Nagamori S', 'Motooka D', 'Kanai Y', 'Oji Y', 'Nakagawa T', 'Kijima N', 'Kishima H', 'Ikeda A', 'Ogino T', 'Shintani Y', 'Kubo T', 'Mihara E', 'Yusa K', 'Sugiyama H', 'Takagi J', 'Miyoshi E', 'Kumanogoh A', 'Hosen N']</t>
  </si>
  <si>
    <t>Selective targeting of multiple myeloma cells with a monoclonal antibody recognizing the ubiquitous protein CD98 heavy chain</t>
  </si>
  <si>
    <t>Science translational medicine</t>
  </si>
  <si>
    <t>14(632):eaax7706</t>
  </si>
  <si>
    <t>https://pubmed.ncbi.nlm.nih.gov/35171652</t>
  </si>
  <si>
    <t>https:///www.science.org/doi/10.1126/scitranslmed.aax7706?url_ver=Z39.88-2003&amp;rfr_id=ori:rid:crossref.org&amp;rfr_dat=cr_pub 0pubmed</t>
  </si>
  <si>
    <t>['Tomofuji Y', 'Kishikawa T', 'Maeda Y', 'Ogawa K', 'Nii T', 'Okuno T', 'Oguro-Igashira E', 'Kinoshita M', 'Yamamoto K', 'Sonehara K', 'Yagita M', 'Hosokawa A', 'Motooka D', 'Matsumoto Y', 'Matsuoka H', 'Yoshimura M', 'Ohshima S', 'Nakamura S', 'Inohara H', 'Mochizuki H', 'Takeda K', 'Kumanogoh A', 'Okada Y']</t>
  </si>
  <si>
    <t>Whole gut virome analysis of 476 Japanese revealed a link between phage and autoimmune disease</t>
  </si>
  <si>
    <t>81(2):278-288</t>
  </si>
  <si>
    <t>https://pubmed.ncbi.nlm.nih.gov/34880054</t>
  </si>
  <si>
    <t>https://linkinghub.elsevier.com/retrieve/pii/S0003-4967(24)19721-X</t>
  </si>
  <si>
    <t>['Arase N', 'Tsuji H', 'Takamatsu H', 'Jin H', 'Konaka H', 'Hamaguchi Y', 'Tonomura K', 'Kotobuki Y', 'Ueda-Hayakawa I', 'Matsuoka S', 'Hirano T', 'Yorifuji H', 'Murota H', 'Ohmura K', 'Nakashima R', 'Sato T', 'Kumanogoh A', 'Katayama I', 'Arase H', 'Fujimoto M']</t>
  </si>
  <si>
    <t>Corrigendum to "Cell surface-expressed Ro52/IgG/HLA-DR complex is targeted by autoantibodies in patients with inflammatory myopathies" [J. Autoimmun. 126 (2022) 102774]</t>
  </si>
  <si>
    <t>127:102797</t>
  </si>
  <si>
    <t>https://pubmed.ncbi.nlm.nih.gov/35148921</t>
  </si>
  <si>
    <t>https://www.clinicalkey.com/content/playBy/pii?v=S0896-8411(22)00005-1</t>
  </si>
  <si>
    <t>['Enomoto T', 'Shiroyama T', 'Hirata H', 'Amiya S', 'Adachi Y', 'Niitsu T', 'Noda Y', 'Hara R', 'Fukushima K', 'Suga Y', 'Miyake K', 'Koyama S', 'Iwahori K', 'Nagatomo I', 'Tokuhira N', 'Uchiyama A', 'Takeda Y', 'Kumanogoh A']</t>
  </si>
  <si>
    <t>COVID-19 in a human T-cell lymphotropic virus type-1 carrier</t>
  </si>
  <si>
    <t>10(2):e05463</t>
  </si>
  <si>
    <t>https://pubmed.ncbi.nlm.nih.gov/35223018</t>
  </si>
  <si>
    <t>https://europepmc.org/abstract/MED/35223018</t>
  </si>
  <si>
    <t>['Ebina K', 'Hirano T', 'Maeda Y', 'Yamamoto W', 'Hashimoto M', 'Murata K', 'Onishi A', 'Jinno S', 'Hara R', 'Son Y', 'Amuro H', 'Takeuchi T', 'Yoshikawa A', 'Katayama M', 'Yamamoto K', 'Okita Y', 'Hirao M', 'Etani Y', 'Kumanogoh A', 'Okada S', 'Nakata K']</t>
  </si>
  <si>
    <t>Factors affecting drug retention of Janus kinase inhibitors in patients with rheumatoid arthritis: the ANSWER cohort study</t>
  </si>
  <si>
    <t>12(1):134</t>
  </si>
  <si>
    <t>https://pubmed.ncbi.nlm.nih.gov/34997059</t>
  </si>
  <si>
    <t>https://europepmc.org/abstract/MED/34997059</t>
  </si>
  <si>
    <t>['Matsumoto K', 'Shiroyama T', 'Miyake K', 'Yamamoto Y', 'Kuge T', 'Yoneda M', 'Yamamoto M', 'Naito Y', 'Suga Y', 'Fukushima K', 'Koyama S', 'Iwahori K', 'Hirata H', 'Nagatomo I', 'Takeda Y', 'Kumanogoh A']</t>
  </si>
  <si>
    <t>Management of severe hypertension due to lenvatinib in patients with advanced thymic carcinoma: A case report</t>
  </si>
  <si>
    <t>101(1):e28476</t>
  </si>
  <si>
    <t>https://pubmed.ncbi.nlm.nih.gov/35029896</t>
  </si>
  <si>
    <t>https://europepmc.org/abstract/MED/35029896</t>
  </si>
  <si>
    <t>Axon guidance molecules in immunometabolic diseases</t>
  </si>
  <si>
    <t>42(1):5</t>
  </si>
  <si>
    <t>https://pubmed.ncbi.nlm.nih.gov/35045890</t>
  </si>
  <si>
    <t>https://inflammregen.biomedcentral.com/articles/10.1186/s41232-021-00189-0</t>
  </si>
  <si>
    <t>['Nishida S', 'Morimoto S', 'Oji Y', 'Morita S', 'Shirakata T', 'Enomoto T', 'Tsuboi A', 'Ueda Y', 'Yoshino K', 'Shouq A', 'Kanegae M', 'Ohno S', 'Fujiki F', 'Nakajima H', 'Nakae Y', 'Nakata J', 'Hosen N', 'Kumanogoh A', 'Oka Y', 'Kimura T', 'Sugiyama H']</t>
  </si>
  <si>
    <t>Cellular and Humoral Immune Responses Induced by an HLA Class I-restricted Peptide Cancer Vaccine Targeting WT1 Are Associated With Favorable Clinical Outcomes in Advanced Ovarian Cancer</t>
  </si>
  <si>
    <t>Journal of immunotherapy (Hagerstown, Md. : )</t>
  </si>
  <si>
    <t>45(1):56-66</t>
  </si>
  <si>
    <t>https://pubmed.ncbi.nlm.nih.gov/34874330</t>
  </si>
  <si>
    <t>https://europepmc.org/abstract/MED/34874330</t>
  </si>
  <si>
    <t>Cell surface-expressed Ro52/IgG/HLA-DR complex is targeted by autoantibodies in patients with inflammatory myopathies</t>
  </si>
  <si>
    <t>126:102774</t>
  </si>
  <si>
    <t>https://pubmed.ncbi.nlm.nih.gov/34896887</t>
  </si>
  <si>
    <t>https://www.clinicalkey.com/content/playBy/pii?v=S0896-8411(21)00182-7</t>
  </si>
  <si>
    <t>['Nakagawa Y', 'Matsumoto K', 'Yamamoto M', 'Hirata H', 'Shiroyama T', 'Miyake K', 'Yamamoto Y', 'Kuge T', 'Yoneda M', 'Naito Y', 'Suga Y', 'Fukushima K', 'Koyama S', 'Iwahori K', 'Nagatomo I', 'Takeda Y', 'Kumanogoh A']</t>
  </si>
  <si>
    <t>A case of synchronous triple autoimmune disorders secondary to thymoma: Pure red cell aplasia, Good's syndrome, and thymoma-associated multi-organ autoimmunity</t>
  </si>
  <si>
    <t>Respiratory medicine case reports</t>
  </si>
  <si>
    <t>36:101619</t>
  </si>
  <si>
    <t>https://pubmed.ncbi.nlm.nih.gov/35251929</t>
  </si>
  <si>
    <t>https://linkinghub.elsevier.com/retrieve/pii/S2213-0071(22)00041-7</t>
  </si>
  <si>
    <t>['Noguchi Y', 'Yamamoto Y', 'Iwahori K', 'Matsumoto M', 'Hirata M', 'Okuyama H', 'Shintani Y', 'Kumanogoh A', 'Wada H']</t>
  </si>
  <si>
    <t>Tetracyclines Enhance Anti-tumor T-Cell Responses Induced by a Bispecific T-Cell Engager</t>
  </si>
  <si>
    <t>Biological &amp; pharmaceutical bulletin</t>
  </si>
  <si>
    <t>45(4):429-437</t>
  </si>
  <si>
    <t>https://pubmed.ncbi.nlm.nih.gov/35370267</t>
  </si>
  <si>
    <t>https://www.medicalonline.jp/meteo_linkout.php?issn=0918-6158&amp;volume=45&amp;issue=4&amp;spage=429</t>
  </si>
  <si>
    <t>['Nishide M', 'Yagita M', 'Kumanogoh A']</t>
  </si>
  <si>
    <t>Continuous Use of Etanercept During Pregnancy Does Not Affect TNF-Alpha Levels in Umbilical Cord Blood</t>
  </si>
  <si>
    <t>Biologics : targets &amp; therapy</t>
  </si>
  <si>
    <t>16:17-19</t>
  </si>
  <si>
    <t>https://pubmed.ncbi.nlm.nih.gov/35386275</t>
  </si>
  <si>
    <t>https://www.tandfonline.com/doi/abs/10.2147/BTT.S358449?url_ver=Z39.88-2003&amp;rfr_id=ori:rid:crossref.org&amp;rfr_dat=cr_pub 0pubmed</t>
  </si>
  <si>
    <t>['Arai T', 'Hirose M', 'Hamano Y', 'Kagawa T', 'Murakami A', 'Kida H', 'Kumanogoh A', 'Inoue Y']</t>
  </si>
  <si>
    <t>Anti-Myxovirus Resistance Protein-1 Immunoglobulin A Autoantibody in Idiopathic Pulmonary Fibrosis</t>
  </si>
  <si>
    <t>29-Mar-2022</t>
  </si>
  <si>
    <t>Canadian respiratory journal</t>
  </si>
  <si>
    <t>2022:1107673</t>
  </si>
  <si>
    <t>https://pubmed.ncbi.nlm.nih.gov/35391716</t>
  </si>
  <si>
    <t>https://europepmc.org/abstract/MED/35391716</t>
  </si>
  <si>
    <t>['Yamamoto Y', 'Hirata H', 'Shiroyama T', 'Kuge T', 'Matsumoto K', 'Yoneda M', 'Yamamoto M', 'Naito Y', 'Suga Y', 'Fukushima K', 'Miyake K', 'Koyama S', 'Iwahori K', 'Nagatomo I', 'Takeda Y', 'Kumanogoh A']</t>
  </si>
  <si>
    <t>Respiratory Impedance is Associated with Ventilation and Diffusing Capacity in Patients with Idiopathic Pulmonary Fibrosis Combined with Emphysema</t>
  </si>
  <si>
    <t>International journal of chronic obstructive pulmonary disease</t>
  </si>
  <si>
    <t>17:1495-1506</t>
  </si>
  <si>
    <t>https://pubmed.ncbi.nlm.nih.gov/35801120</t>
  </si>
  <si>
    <t>https://www.tandfonline.com/doi/abs/10.2147/COPD.S368162?url_ver=Z39.88-2003&amp;rfr_id=ori:rid:crossref.org&amp;rfr_dat=cr_pub 0pubmed</t>
  </si>
  <si>
    <t>['Fujiki F', 'Morimoto S', 'Katsuhara A', 'Okuda A', 'Ogawa S', 'Ueda E', 'Miyazaki M', 'Isotani A', 'Ikawa M', 'Nishida S', 'Nakajima H', 'Tsuboi A', 'Oka Y', 'Nakata J', 'Hosen N', 'Kumanogoh A', 'Oji Y', 'Sugiyama H']</t>
  </si>
  <si>
    <t>T Cell-Intrinsic Vitamin A Metabolism and Its Signaling Are Targets for Memory T Cell-Based Cancer Immunotherapy</t>
  </si>
  <si>
    <t>30-Jun-2022</t>
  </si>
  <si>
    <t>13:935465</t>
  </si>
  <si>
    <t>https://pubmed.ncbi.nlm.nih.gov/35844620</t>
  </si>
  <si>
    <t>https://europepmc.org/abstract/MED/35844620</t>
  </si>
  <si>
    <t>['Kitano T', 'Hirano T', 'Okazaki S', 'Itotagawa E', 'Yagita Y', 'Morita Y', 'Watanabe A', 'Takahashi D', 'Sakaguchi M', 'Fujiwara H', 'Todo K', 'Sasaki T', 'Kumanogoh A', 'Mochizuki H']</t>
  </si>
  <si>
    <t>Heterogeneity of Stroke in Patients with Systemic Lupus Erythematosus</t>
  </si>
  <si>
    <t>Internal medicine (Tokyo, Japan)</t>
  </si>
  <si>
    <t>61(20):3045-3052</t>
  </si>
  <si>
    <t>https://pubmed.ncbi.nlm.nih.gov/36244734</t>
  </si>
  <si>
    <t>https://europepmc.org/abstract/MED/36244734</t>
  </si>
  <si>
    <t>['Lu X', 'Hosono Y', 'Nagae M', 'Ishizuka S', 'Ishikawa E', 'Motooka D', 'Ozaki Y', 'Sax N', 'Maeda Y', 'Kato Y', 'Morita T', 'Shinnakasu R', 'Inoue T', 'Onodera T', 'Matsumura T', 'Shinkai M', 'Sato T', 'Nakamura S', 'Mori S', 'Kanda T', 'Nakayama EE', 'Shioda T', 'Kurosaki T', 'Takeda K', 'Kumanogoh A', 'Arase H', 'Nakagami H', 'Yamashita K', 'Takahashi Y', 'Yamasaki S']</t>
  </si>
  <si>
    <t>Identification of conserved SARS-CoV-2 spike epitopes that expand public cTfh clonotypes in mild COVID-19 patients</t>
  </si>
  <si>
    <t>218(12):e20211327</t>
  </si>
  <si>
    <t>https://pubmed.ncbi.nlm.nih.gov/34647971</t>
  </si>
  <si>
    <t>https://europepmc.org/abstract/MED/34647971</t>
  </si>
  <si>
    <t>['Abe Y', 'Suga Y', 'Fukushima K', 'Ohata H', 'Niitsu T', 'Nabeshima H', 'Nagahama Y', 'Kida H', 'Kumanogoh A']</t>
  </si>
  <si>
    <t>Advances and Challenges of Antibody Therapeutics for Severe Bronchial Asthma</t>
  </si>
  <si>
    <t>23(1):83</t>
  </si>
  <si>
    <t>https://pubmed.ncbi.nlm.nih.gov/35008504</t>
  </si>
  <si>
    <t>https://europepmc.org/abstract/MED/35008504</t>
  </si>
  <si>
    <t>['Yokota C', 'Nakata J', 'Takano K', 'Nakajima H', 'Hayashibara H', 'Minagawa H', 'Chiba Y', 'Hirayama R', 'Kijima N', 'Kinoshita M', 'Hashii Y', 'Tsuboi A', 'Oka Y', 'Oji Y', 'Kumanogoh A', 'Sugiyama H', 'Kagawa N', 'Kishima H']</t>
  </si>
  <si>
    <t>Distinct difference in tumor-infiltrating immune cells between Wilms' tumor gene 1 peptide vaccine and anti-programmed cell death-1 antibody therapies</t>
  </si>
  <si>
    <t>29-Jun-2021</t>
  </si>
  <si>
    <t>Neurooncology advances</t>
  </si>
  <si>
    <t>3(1):vdab091</t>
  </si>
  <si>
    <t>https://pubmed.ncbi.nlm.nih.gov/34355173</t>
  </si>
  <si>
    <t>https://europepmc.org/abstract/MED/34355173</t>
  </si>
  <si>
    <t>['Tomofuji Y', 'Maeda Y', 'Oguro-Igashira E', 'Kishikawa T', 'Yamamoto K', 'Sonehara K', 'Motooka D', 'Matsumoto Y', 'Matsuoka H', 'Yoshimura M', 'Yagita M', 'Nii T', 'Ohshima S', 'Nakamura S', 'Inohara H', 'Takeda K', 'Kumanogoh A', 'Okada Y']</t>
  </si>
  <si>
    <t>Metagenome-wide association study revealed disease-specific landscape of the gut microbiome of systemic lupus erythematosus in Japanese</t>
  </si>
  <si>
    <t>80(12):1575-1583</t>
  </si>
  <si>
    <t>https://pubmed.ncbi.nlm.nih.gov/34426398</t>
  </si>
  <si>
    <t>https://linkinghub.elsevier.com/retrieve/pii/S0003-4967(24)20442-8</t>
  </si>
  <si>
    <t>Impact of treatment timing and sequence of immune checkpoint inhibitors and anti-angiogenic agents for advanced non-small cell lung cancer: A systematic review and meta-analysis</t>
  </si>
  <si>
    <t>17-Nov-2021</t>
  </si>
  <si>
    <t>162:175-184</t>
  </si>
  <si>
    <t>Journal Article | Meta-Analysis | Systematic Review</t>
  </si>
  <si>
    <t>https://pubmed.ncbi.nlm.nih.gov/34823108</t>
  </si>
  <si>
    <t>https://www.clinicalkey.com/content/playBy/pii?v=S0169-5002(21)00601-2</t>
  </si>
  <si>
    <t>Neural guidance factors as hubs of immunometabolic cross-talk</t>
  </si>
  <si>
    <t>33(12):749-754</t>
  </si>
  <si>
    <t>https://pubmed.ncbi.nlm.nih.gov/34174067</t>
  </si>
  <si>
    <t>https://europepmc.org/abstract/MED/34174067</t>
  </si>
  <si>
    <t>['Takeuchi Y', 'Tanegashima T', 'Sato E', 'Irie T', 'Sai A', 'Itahashi K', 'Kumagai S', 'Tada Y', 'Togashi Y', 'Koyama S', 'Akbay EA', 'Karasaki T', 'Kataoka K', 'Funaki S', 'Shintani Y', 'Nagatomo I', 'Kida H', 'Ishii G', 'Miyoshi T', 'Aokage K', 'Kakimi K', 'Ogawa S', 'Okumura M', 'Eto M', 'Kumanogoh A', 'Tsuboi M', 'Nishikawa H']</t>
  </si>
  <si>
    <t>Highly immunogenic cancer cells require activation of the WNT pathway for immunological escape</t>
  </si>
  <si>
    <t>6(65):eabc6424</t>
  </si>
  <si>
    <t>https://pubmed.ncbi.nlm.nih.gov/34767457</t>
  </si>
  <si>
    <t>https:///www.science.org/doi/10.1126/sciimmunol.abc6424?url_ver=Z39.88-2003&amp;rfr_id=ori:rid:crossref.org&amp;rfr_dat=cr_pub 0pubmed</t>
  </si>
  <si>
    <t>['Nakagawara K', 'Namkoong H', 'Terai H', 'Masaki K', 'Tanosaki T', 'Shimamoto K', 'Lee H', 'Tanaka H', 'Okamori S', 'Kabata H', 'Chubachi S', 'Ikemura S', 'Kamata H', 'Yasuda H', 'Kawada I', 'Ishii M', 'Ishibashi Y', 'Harada S', 'Fujita T', 'Ito D', 'Bun S', 'Tabuchi H', 'Kanzaki S', 'Shimizu E', 'Fukuda K', 'Yamagami J', 'Kobayashi K', 'Hirano T', 'Inoue T', 'Kagyo J', 'Shiomi T', 'Ohgino K', 'Sayama K', 'Otsuka K', 'Miyao N', 'Odani T', 'Oyamada Y', 'Masuzawa K', 'Nakayama S', 'Suzuki Y', 'Baba R', 'Nakachi I', 'Kuwahara N', 'Ishiguro T', 'Mashimo S', 'Minematsu N', 'Ueda S', 'Manabe T', 'Funatsu Y', 'Koh H', 'Yoshiyama T', 'Saito F', 'Ishioka K', 'Takahashi S', 'Nakamura M', 'Goto A', 'Harada N', 'Kusaka Y', 'Nakano Y', 'Nishio K', 'Tateno H', 'Edahiro R', 'Takeda Y', 'Kumanogoh A', 'Kodama N', 'Okamoto M', 'Umeda A', 'Hagimura K', 'Sato T', 'Miyazaki N', 'Takemura R', 'Sato Y', 'Takebayashi T', 'Nakahara J', 'Mimura M', 'Ogawa K', 'Shimmura S', 'Negishi K', 'Tsubota K', 'Amagai M', 'Goto R', 'Ibuka Y', 'Hasegawa N', 'Kitagawa Y', 'Kanai T', 'Fukunaga K']</t>
  </si>
  <si>
    <t>Comprehensive and long-term surveys of COVID-19 sequelae in Japan, an ambidirectional multicentre cohort study: study protocol</t>
  </si>
  <si>
    <t>BMJ open respiratory research</t>
  </si>
  <si>
    <t>8(1):e001015</t>
  </si>
  <si>
    <t>https://pubmed.ncbi.nlm.nih.gov/34836924</t>
  </si>
  <si>
    <t>https://europepmc.org/abstract/MED/34836924</t>
  </si>
  <si>
    <t>['Niitsu T', 'Shiroyama T', 'Hirata H', 'Noda Y', 'Adachi Y', 'Enomoto T', 'Hara R', 'Amiya S', 'Uchiyama A', 'Takeda Y', 'Kumanogoh A']</t>
  </si>
  <si>
    <t>Cytomegalovirus infection in critically ill patients with COVID-19</t>
  </si>
  <si>
    <t>83(4):496-522</t>
  </si>
  <si>
    <t>https://pubmed.ncbi.nlm.nih.gov/34252496</t>
  </si>
  <si>
    <t>https://www.clinicalkey.com/content/playBy/pii?v=S0163-4453(21)00330-3</t>
  </si>
  <si>
    <t>['Suga Y', 'Nagatomo I', 'Kinehara Y', 'Koyama S', 'Okuzaki D', 'Osa A', 'Naito Y', 'Takamatsu H', 'Nishide M', 'Nojima S', 'Ito D', 'Tsuda T', 'Nakatani T', 'Nakanishi Y', 'Futami Y', 'Koba T', 'Satoh S', 'Hosono Y', 'Miyake K', 'Fukushima K', 'Shiroyama T', 'Iwahori K', 'Hirata H', 'Takeda Y', 'Kumanogoh A']</t>
  </si>
  <si>
    <t>IL-33 Induces Sema4A Expression in Dendritic Cells and Exerts Antitumor Immunity</t>
  </si>
  <si>
    <t>207(5):1456-1467</t>
  </si>
  <si>
    <t>https://pubmed.ncbi.nlm.nih.gov/34380650</t>
  </si>
  <si>
    <t>https://journals.aai.org/jimmunol/article-lookup/doi/10.4049/jimmunol.2100076</t>
  </si>
  <si>
    <t>['Ishikura T', 'Kinoshita M', 'Shimizu M', 'Yasumizu Y', 'Motooka D', 'Okuzaki D', 'Yamashita K', 'Murata H', 'Beppu S', 'Koda T', 'Tada S', 'Shiraishi N', 'Sugiyama Y', 'Miyamoto K', 'Kusunoki S', 'Sugimoto T', 'Kumanogoh A', 'Okuno T', 'Mochizuki H']</t>
  </si>
  <si>
    <t>Anti-AQP4 autoantibodies promote ATP release from astrocytes and induce mechanical pain in rats</t>
  </si>
  <si>
    <t>21-Aug-2021</t>
  </si>
  <si>
    <t>Journal of neuroinflammation</t>
  </si>
  <si>
    <t>18(1):181</t>
  </si>
  <si>
    <t>https://pubmed.ncbi.nlm.nih.gov/34419102</t>
  </si>
  <si>
    <t>https://jneuroinflammation.biomedcentral.com/articles/10.1186/s12974-021-02232-w</t>
  </si>
  <si>
    <t>['Ebina K', 'Hirano T', 'Maeda Y', 'Yamamoto W', 'Hashimoto M', 'Murata K', 'Onishi A', 'Jinno S', 'Hara R', 'Son Y', 'Amuro H', 'Takeuchi T', 'Yoshikawa A', 'Katayama M', 'Yamamoto K', 'Hirao M', 'Okita Y', 'Kumanogoh A', 'Nakata K']</t>
  </si>
  <si>
    <t>Drug retention of sarilumab, baricitinib, and tofacitinib in patients with rheumatoid arthritis: the ANSWER cohort study</t>
  </si>
  <si>
    <t>29-Jan-2021</t>
  </si>
  <si>
    <t>Clinical rheumatology</t>
  </si>
  <si>
    <t>40(7):2673-2680</t>
  </si>
  <si>
    <t>https://pubmed.ncbi.nlm.nih.gov/33515115</t>
  </si>
  <si>
    <t>https://link.springer.com/article/10.1007/s10067-021-05609-7</t>
  </si>
  <si>
    <t>['Maeda Y', 'Hirano T', 'Ebina K', 'Hara R', 'Hashimoto M', 'Yamamoto W', 'Murakami K', 'Kotani T', 'Hata K', 'Son Y', 'Amuro H', 'Onishi A', 'Jinno S', 'Katayama M', 'Kumanogoh A']</t>
  </si>
  <si>
    <t>Comparison of efficacy between anti-IL-6 receptor antibody and other biological disease-modifying antirheumatic drugs in the patients with rheumatoid arthritis who have knee joint involvement: the ANSWER cohort, retrospective study</t>
  </si>
  <si>
    <t>26-Apr-2021</t>
  </si>
  <si>
    <t>41(7):1233-1241</t>
  </si>
  <si>
    <t>https://pubmed.ncbi.nlm.nih.gov/33903963</t>
  </si>
  <si>
    <t>https://link.springer.com/article/10.1007/s00296-021-04862-y</t>
  </si>
  <si>
    <t>['Amiya S', 'Hirata H', 'Shiroyama T', 'Adachi Y', 'Niitsu T', 'Noda Y', 'Enomoto T', 'Hara R', 'Fukushima K', 'Suga Y', 'Miyake K', 'Koide M', 'Uchiyama A', 'Takeda Y', 'Kumanogoh A']</t>
  </si>
  <si>
    <t>Fatal cytomegalovirus pneumonia in a critically ill patient with COVID-19</t>
  </si>
  <si>
    <t>Respirology case reports</t>
  </si>
  <si>
    <t>9(7):e00801</t>
  </si>
  <si>
    <t>https://pubmed.ncbi.nlm.nih.gov/34136262</t>
  </si>
  <si>
    <t>https://europepmc.org/abstract/MED/34136262</t>
  </si>
  <si>
    <t>['Nakatani T', 'Tsujimoto K', 'Park J', 'Jo T', 'Kimura T', 'Hayama Y', 'Konaka H', 'Morita T', 'Kato Y', 'Nishide M', 'Koyama S', 'Nada S', 'Okada M', 'Takamatsu H', 'Kumanogoh A']</t>
  </si>
  <si>
    <t>The lysosomal Ragulator complex plays an essential role in leukocyte trafficking by activating myosin II</t>
  </si>
  <si>
    <t>12(1):3333</t>
  </si>
  <si>
    <t>https://pubmed.ncbi.nlm.nih.gov/34099704</t>
  </si>
  <si>
    <t>https://europepmc.org/abstract/MED/34099704</t>
  </si>
  <si>
    <t>['Nakata J', 'Isohashi K', 'Oka Y', 'Nakajima H', 'Morimoto S', 'Fujiki F', 'Oji Y', 'Tsuboi A', 'Kumanogoh A', 'Hashimoto N', 'Hatazawa J', 'Sugiyama H']</t>
  </si>
  <si>
    <t>Imaging Assessment of Tumor Response in the Era of Immunotherapy</t>
  </si>
  <si>
    <t>Diagnostics (Basel, Switzerland)</t>
  </si>
  <si>
    <t>11(6):1041</t>
  </si>
  <si>
    <t>https://pubmed.ncbi.nlm.nih.gov/34198874</t>
  </si>
  <si>
    <t>https://europepmc.org/abstract/MED/34198874</t>
  </si>
  <si>
    <t>['Kawasaki T', 'Sugihara F', 'Fukushima K', 'Matsuki T', 'Nabeshima H', 'Machida T', 'Mitsui Y', 'Fujimura S', 'Sagawa R', 'Gaheun L', 'Kuniyoshi K', 'Tanaka H', 'Narazaki M', 'Kumanogoh A', 'Akira S', 'Satoh T']</t>
  </si>
  <si>
    <t>Loss of FCHSD1 leads to amelioration of chronic obstructive pulmonary disease</t>
  </si>
  <si>
    <t>118(26):e2019167118</t>
  </si>
  <si>
    <t>https://pubmed.ncbi.nlm.nih.gov/34168078</t>
  </si>
  <si>
    <t>https://www.pnas.org/doi/10.1073/pnas.2019167118?url_ver=Z39.88-2003&amp;rfr_id=ori:rid:crossref.org&amp;rfr_dat=cr_pub 0pubmed</t>
  </si>
  <si>
    <t>['Adachi Y', 'Shiroyama T', 'Yamaguchi Y', 'Murakami T', 'Hirata H', 'Amiya S', 'Niitsu T', 'Noda Y', 'Hara R', 'Enomoto T', 'Morita T', 'Kato Y', 'Uchiyama A', 'Takeda Y', 'Kumanogoh A']</t>
  </si>
  <si>
    <t>Predicting recurrence of respiratory failure in critically ill patients with COVID-19: A preliminary study</t>
  </si>
  <si>
    <t>24-Jan-2021</t>
  </si>
  <si>
    <t>82(5):e33-e35</t>
  </si>
  <si>
    <t>https://pubmed.ncbi.nlm.nih.gov/33503468</t>
  </si>
  <si>
    <t>https://www.clinicalkey.com/content/playBy/pii?v=S0163-4453(21)00039-6</t>
  </si>
  <si>
    <t>['Kishikawa T', 'Arase N', 'Tsuji S', 'Maeda Y', 'Nii T', 'Hirata J', 'Suzuki K', 'Yamamoto K', 'Masuda T', 'Ogawa K', 'Ohshima S', 'Inohara H', 'Kumanogoh A', 'Fujimoto M', 'Okada Y']</t>
  </si>
  <si>
    <t>Large-scale plasma-metabolome analysis identifies potential biomarkers of psoriasis and its clinical subtypes</t>
  </si>
  <si>
    <t>Journal of dermatological science</t>
  </si>
  <si>
    <t>102(2):78-84</t>
  </si>
  <si>
    <t>https://pubmed.ncbi.nlm.nih.gov/33836926</t>
  </si>
  <si>
    <t>https://www.clinicalkey.com/content/playBy/pii?v=S0923-1811(21)00058-X</t>
  </si>
  <si>
    <t>['Hara Y', 'Morita T', 'Tanaka K', 'Sera F', 'Sakata Y', 'Nishide M', 'Maeda Y', 'Narazaki M', 'Kumanogoh A']</t>
  </si>
  <si>
    <t>Pulmonary artery hypertension prior to the relapse of adult-onset Still's disease</t>
  </si>
  <si>
    <t>9(5):e00746</t>
  </si>
  <si>
    <t>https://pubmed.ncbi.nlm.nih.gov/33959294</t>
  </si>
  <si>
    <t>https://europepmc.org/abstract/MED/33959294</t>
  </si>
  <si>
    <t>['Zhu M', 'Huang Y', 'Bender ME', 'Girard L', 'Kollipara R', 'Eglenen-Polat B', 'Naito Y', 'Savage TK', 'Huffman KE', 'Koyama S', 'Kumanogoh A', 'Minna JD', 'Johnson JE', 'Akbay EA']</t>
  </si>
  <si>
    <t>Evasion of Innate Immunity Contributes to Small Cell Lung Cancer Progression and Metastasis</t>
  </si>
  <si>
    <t>25-Jan-2021</t>
  </si>
  <si>
    <t>Cancer research</t>
  </si>
  <si>
    <t>81(7):1813-1826</t>
  </si>
  <si>
    <t>https://pubmed.ncbi.nlm.nih.gov/33495232</t>
  </si>
  <si>
    <t>https://europepmc.org/abstract/MED/33495232</t>
  </si>
  <si>
    <t>['Katayama D', 'Yanagawa M', 'Matsunaga K', 'Watabe H', 'Watabe T', 'Kato H', 'Kijima T', 'Takeda Y', 'Kumanogoh A', 'Shimosegawa E', 'Hatazawa J', 'Tomiyama N']</t>
  </si>
  <si>
    <t>Greater reductions in blood flow after anti-angiogenic treatment in non-small cell lung cancer patients are associated with shorter progression-free survival</t>
  </si>
  <si>
    <t>11(1):6805</t>
  </si>
  <si>
    <t>https://pubmed.ncbi.nlm.nih.gov/33762653</t>
  </si>
  <si>
    <t>https://europepmc.org/abstract/MED/33762653</t>
  </si>
  <si>
    <t>['Masaki T', 'Okazawa M', 'Asano R', 'Inagaki T', 'Ishibashi T', 'Yamagishi A', 'Umeki-Mizushima S', 'Nishimura M', 'Manabe Y', 'Ishibashi-Ueda H', 'Shirai M', 'Tsuchimochi H', 'Pearson JT', 'Kumanogoh A', 'Sakata Y', 'Ogo T', 'Kishimoto T', 'Nakaoka Y']</t>
  </si>
  <si>
    <t>Aryl hydrocarbon receptor is essential for the pathogenesis of pulmonary arterial hypertension</t>
  </si>
  <si>
    <t>16-Mar-2021</t>
  </si>
  <si>
    <t>118(11):e2023899118</t>
  </si>
  <si>
    <t>https://pubmed.ncbi.nlm.nih.gov/33836606</t>
  </si>
  <si>
    <t>https://www.pnas.org/doi/abs/10.1073/pnas.2023899118?url_ver=Z39.88-2003&amp;rfr_id=ori:rid:crossref.org&amp;rfr_dat=cr_pub 0pubmed</t>
  </si>
  <si>
    <t>['Matsunaga H', 'Makino A', 'Kato Y', 'Murakami T', 'Yamaguchi Y', 'Kumanogoh A', 'Oba Y', 'Fujimi S', 'Honda T', 'Tomonaga K']</t>
  </si>
  <si>
    <t>Radioligand Assay-Based Detection of Antibodies against SARS-CoV-2 in Hospital Workers Treating Patients with Severe COVID-19 in Japan</t>
  </si>
  <si>
    <t>23-Feb-2021</t>
  </si>
  <si>
    <t>Viruses</t>
  </si>
  <si>
    <t>13(2):347</t>
  </si>
  <si>
    <t>https://pubmed.ncbi.nlm.nih.gov/33672213</t>
  </si>
  <si>
    <t>https://europepmc.org/abstract/MED/33672213</t>
  </si>
  <si>
    <t>['Sakaue S', 'Yamaguchi E', 'Inoue Y', 'Takahashi M', 'Hirata J', 'Suzuki K', 'Ito S', 'Arai T', 'Hirose M', 'Tanino Y', 'Nikaido T', 'Ichiwata T', 'Ohkouchi S', 'Hirano T', 'Takada T', 'Miyawaki S', 'Dofuku S', 'Maeda Y', 'Nii T', 'Kishikawa T', 'Ogawa K', 'Masuda T', 'Yamamoto K', 'Sonehara K', 'Tazawa R', 'Morimoto K', 'Takaki M', 'Konno S', 'Suzuki M', 'Tomii K', 'Nakagawa A', 'Handa T', 'Tanizawa K', 'Ishii H', 'Ishida M', 'Kato T', 'Takeda N', 'Yokomura K', 'Matsui T', 'Watanabe M', 'Inoue H', 'Imaizumi K', 'Goto Y', 'Kida H', 'Fujisawa T', 'Suda T', 'Yamada T', 'Satake Y', 'Ibata H', 'Hizawa N', 'Mochizuki H', 'Kumanogoh A', 'Matsuda F', 'Nakata K', 'Hirota T', 'Tamari M', 'Okada Y']</t>
  </si>
  <si>
    <t>Genetic determinants of risk in autoimmune pulmonary alveolar proteinosis</t>
  </si>
  <si>
    <t>15-Feb-2021</t>
  </si>
  <si>
    <t>12(1):1032</t>
  </si>
  <si>
    <t>https://pubmed.ncbi.nlm.nih.gov/33589587</t>
  </si>
  <si>
    <t>https://europepmc.org/abstract/MED/33589587</t>
  </si>
  <si>
    <t>['Kishikawa T', 'Maeda Y', 'Nii T', 'Arase N', 'Hirata J', 'Suzuki K', 'Yamamoto K', 'Masuda T', 'Ogawa K', 'Tsuji S', 'Matsushita M', 'Matsuoka H', 'Yoshimura M', 'Tsunoda S', 'Ohshima S', 'Narazaki M', 'Ogata A', 'Saeki Y', 'Inohara H', 'Kumanogoh A', 'Takeda K', 'Okada Y']</t>
  </si>
  <si>
    <t>Increased levels of plasma nucleotides in patients with rheumatoid arthritis</t>
  </si>
  <si>
    <t>33(2):119-124</t>
  </si>
  <si>
    <t>https://pubmed.ncbi.nlm.nih.gov/32866240</t>
  </si>
  <si>
    <t>https://europepmc.org/abstract/MED/32866240</t>
  </si>
  <si>
    <t>['Ogawa T', 'Okumura R', 'Nagano K', 'Minemura T', 'Izumi M', 'Motooka D', 'Nakamura S', 'Iida T', 'Maeda Y', 'Kumanogoh A', 'Tsutsumi Y', 'Takeda K']</t>
  </si>
  <si>
    <t>Oral intake of silica nanoparticles exacerbates intestinal inflammation</t>
  </si>
  <si>
    <t>534:540-546</t>
  </si>
  <si>
    <t>https://pubmed.ncbi.nlm.nih.gov/33239174</t>
  </si>
  <si>
    <t>https://linkinghub.elsevier.com/retrieve/pii/S0006-291X(20)32091-X</t>
  </si>
  <si>
    <t>['Koba T', 'Takeda Y', 'Narumi R', 'Shiromizu T', 'Nojima Y', 'Ito M', 'Kuroyama M', 'Futami Y', 'Takimoto T', 'Matsuki T', 'Edahiro R', 'Nojima S', 'Hayama Y', 'Fukushima K', 'Hirata H', 'Koyama S', 'Iwahori K', 'Nagatomo I', 'Suzuki M', 'Shirai Y', 'Murakami T', 'Nakanishi K', 'Nakatani T', 'Suga Y', 'Miyake K', 'Shiroyama T', 'Kida H', 'Sasaki T', 'Ueda K', 'Mizuguchi K', 'Adachi J', 'Tomonaga T', 'Kumanogoh A']</t>
  </si>
  <si>
    <t>Proteomics of serum extracellular vesicles identifies a novel COPD biomarker, fibulin-3 from elastic fibres</t>
  </si>
  <si>
    <t>22-Mar-2021</t>
  </si>
  <si>
    <t>7(1):00658-2020</t>
  </si>
  <si>
    <t>https://pubmed.ncbi.nlm.nih.gov/33778046</t>
  </si>
  <si>
    <t>https://europepmc.org/abstract/MED/33778046</t>
  </si>
  <si>
    <t>['Noda Y', 'Shiroyama T', 'Amiya S', 'Adachi Y', 'Enomoto T', 'Hara R', 'Niitsu T', 'Miyake K', 'Hirata H', 'Takeda Y', 'Kumanogoh A']</t>
  </si>
  <si>
    <t>COVID-19 in a patient with sporadic lymphangioleiomyomatosis awaiting lung transplantation</t>
  </si>
  <si>
    <t>3-Sep-2021</t>
  </si>
  <si>
    <t>34:101505</t>
  </si>
  <si>
    <t>https://pubmed.ncbi.nlm.nih.gov/34493971</t>
  </si>
  <si>
    <t>https://www.clinicalkey.com/content/playBy/pii?v=S2213-0071(21)00167-2</t>
  </si>
  <si>
    <t>['Funakoshi K', 'Morita T', 'Kumanogoh A']</t>
  </si>
  <si>
    <t>Longer Prehospitalization and Preintubation Periods in Intubated Non-survivors and ECMO Patients With COVID-19: A Systematic Review and Meta-Analysis</t>
  </si>
  <si>
    <t>8:727101</t>
  </si>
  <si>
    <t>https://pubmed.ncbi.nlm.nih.gov/34722567</t>
  </si>
  <si>
    <t>https://europepmc.org/abstract/MED/34722567</t>
  </si>
  <si>
    <t>['Niitsu T', 'Kuge T', 'Fukushima K', 'Matsumoto Y', 'Abe Y', 'Okamoto M', 'Haduki K', 'Saito H', 'Nitta T', 'Kawano A', 'Matsuki T', 'Motooka D', 'Tsujino K', 'Miki K', 'Nakamura S', 'Kida H', 'Kumanogoh A']</t>
  </si>
  <si>
    <t>Pleural Effusion Caused by Mycolicibacterium mageritense in an Immunocompetent Host: A Case Report</t>
  </si>
  <si>
    <t>8:797171</t>
  </si>
  <si>
    <t>https://pubmed.ncbi.nlm.nih.gov/34901097</t>
  </si>
  <si>
    <t>https://europepmc.org/abstract/MED/34901097</t>
  </si>
  <si>
    <t>['Yagita M', 'Morita T', 'Kumanogoh A']</t>
  </si>
  <si>
    <t>Therapeutic efficacy of denosumab for rheumatoid arthritis: a systematic review and meta-analysis</t>
  </si>
  <si>
    <t>17-Dec-2021</t>
  </si>
  <si>
    <t>Rheumatology advances in practice</t>
  </si>
  <si>
    <t>5(3):rkab099</t>
  </si>
  <si>
    <t>https://pubmed.ncbi.nlm.nih.gov/34988358</t>
  </si>
  <si>
    <t>https://europepmc.org/abstract/MED/34988358</t>
  </si>
  <si>
    <t>['Niitsu T', 'Shiroyama T', 'Miyake K', 'Noda Y', 'Kido K', 'Hara R', 'Enomoto T', 'Adachi Y', 'Amiya S', 'Suga Y', 'Fukushima K', 'Koyama S', 'Iwahori K', 'Hirata H', 'Nagatomo I', 'Takeda Y', 'Kumanogoh A']</t>
  </si>
  <si>
    <t>Combined small cell lung carcinoma harboring ALK rearrangement: A case report and literature review</t>
  </si>
  <si>
    <t>25-Oct-2020</t>
  </si>
  <si>
    <t>Thoracic cancer</t>
  </si>
  <si>
    <t>11(12):3625-3630</t>
  </si>
  <si>
    <t>https://pubmed.ncbi.nlm.nih.gov/33103386</t>
  </si>
  <si>
    <t>https://europepmc.org/abstract/MED/33103386</t>
  </si>
  <si>
    <t>['Jahan MS', 'Ito T', 'Ichihashi S', 'Masuda T', 'Bhuiyan MER', 'Takahashi I', 'Takamatsu H', 'Kumanogoh A', 'Tsuzuki T', 'Negishi T', 'Yukawa K']</t>
  </si>
  <si>
    <t>PlexinA1 deficiency in BALB/cAJ mice leads to excessive self-grooming and reduced prepulse inhibition</t>
  </si>
  <si>
    <t>IBRO reports</t>
  </si>
  <si>
    <t>9:276-289</t>
  </si>
  <si>
    <t>https://pubmed.ncbi.nlm.nih.gov/33163687</t>
  </si>
  <si>
    <t>https://linkinghub.elsevier.com/retrieve/pii/S2451-8301(20)30045-5</t>
  </si>
  <si>
    <t>['Nojima Y', 'Takeda Y', 'Maeda Y', 'Bamba T', 'Fukusaki E', 'Itoh MN', 'Mizuguchi K', 'Kumanogoh A']</t>
  </si>
  <si>
    <t>Metabolomic analysis of fibrotic mice combined with public RNA-Seq human lung data reveal potential diagnostic biomarker candidates for lung fibrosis</t>
  </si>
  <si>
    <t>5-Oct-2020</t>
  </si>
  <si>
    <t>FEBS open bio</t>
  </si>
  <si>
    <t>10(11):2427-2436</t>
  </si>
  <si>
    <t>https://pubmed.ncbi.nlm.nih.gov/32961634</t>
  </si>
  <si>
    <t>https://europepmc.org/abstract/MED/32961634</t>
  </si>
  <si>
    <t>['Ueno M', 'Nakamura Y', 'Nakagawa H', 'Niehaus JK', 'Maezawa M', 'Gu Z', 'Kumanogoh A', 'Takebayashi H', 'Lu QR', 'Takada M', 'Yoshida Y']</t>
  </si>
  <si>
    <t>Olig2-Induced Semaphorin Expression Drives Corticospinal Axon Retraction After Spinal Cord Injury</t>
  </si>
  <si>
    <t>Cerebral cortex (New York, N.Y. : )</t>
  </si>
  <si>
    <t>30(11):5702-5716</t>
  </si>
  <si>
    <t>Journal Article | Research Support, N.I.H., Extramural | Research Support, Non-U.S. Gov't | Research Support, U.S. Gov't, Non-P.H.S.</t>
  </si>
  <si>
    <t>https://pubmed.ncbi.nlm.nih.gov/32564090</t>
  </si>
  <si>
    <t>https://europepmc.org/abstract/MED/32564090</t>
  </si>
  <si>
    <t>['Shirai Y', 'Honda S', 'Ikari K', 'Kanai M', 'Takeda Y', 'Kamatani Y', 'Morisaki T', 'Tanaka E', 'Kumanogoh A', 'Harigai M', 'Okada Y']</t>
  </si>
  <si>
    <t>Association of the RPA3-UMAD1 locus with interstitial lung diseases complicated with rheumatoid arthritis in Japanese</t>
  </si>
  <si>
    <t>79(10):1305-1309</t>
  </si>
  <si>
    <t>Journal Article | Meta-Analysis | Research Support, Non-U.S. Gov't</t>
  </si>
  <si>
    <t>https://pubmed.ncbi.nlm.nih.gov/32737115</t>
  </si>
  <si>
    <t>https://linkinghub.elsevier.com/retrieve/pii/S0003-4967(24)01201-9</t>
  </si>
  <si>
    <t>['Shiroyama T', 'Hirata H', 'Nagatomo I', 'Takeda Y', 'Kumanogoh A']</t>
  </si>
  <si>
    <t>Pulmonary metastases of lung adenocarcinoma mimicking COVID-19 pneumonia</t>
  </si>
  <si>
    <t>12(10):6125-6126</t>
  </si>
  <si>
    <t>https://pubmed.ncbi.nlm.nih.gov/33209447</t>
  </si>
  <si>
    <t>https://europepmc.org/abstract/MED/33209447</t>
  </si>
  <si>
    <t>['Fujii K', 'Tanaka S', 'Hasegawa T', 'Narazaki M', 'Kumanogoh A', 'Koseki H', 'Kurosaki T', 'Ise W']</t>
  </si>
  <si>
    <t>Tet DNA demethylase is required for plasma cell differentiation by controlling expression levels of IRF4</t>
  </si>
  <si>
    <t>32(10):683-690</t>
  </si>
  <si>
    <t>https://pubmed.ncbi.nlm.nih.gov/32583857</t>
  </si>
  <si>
    <t>https://academic.oup.com/intimm/article-lookup/doi/10.1093/intimm/dxaa042</t>
  </si>
  <si>
    <t>['Nakata J', 'Isohashi K', 'Morimoto S', 'Itou R', 'Kamiya T', 'Matsuura A', 'Nakajima H', 'Fujiki F', 'Nishida S', 'Hasii Y', 'Hasegawa K', 'Nakatsuka S', 'Hosen N', 'Tsuboi A', 'Oka Y', 'Kumanogoh A', 'Shibano M', 'Munakata S', 'Oji Y', 'Hatazawa J', 'Sugiyama H']</t>
  </si>
  <si>
    <t>Enhanced immune reaction resulting from co-vaccination of WT1 helper peptide assessed on PET-CT</t>
  </si>
  <si>
    <t>99(39):e22417</t>
  </si>
  <si>
    <t>https://pubmed.ncbi.nlm.nih.gov/32991475</t>
  </si>
  <si>
    <t>https://europepmc.org/abstract/MED/32991475</t>
  </si>
  <si>
    <t>['Ebina K', 'Hirano T', 'Maeda Y', 'Yamamoto W', 'Hashimoto M', 'Murata K', 'Takeuchi T', 'Nagai K', 'Son Y', 'Amuro H', 'Onishi A', 'Jinno S', 'Hara R', 'Katayama M', 'Yamamoto K', 'Kumanogoh A', 'Hirao M']</t>
  </si>
  <si>
    <t>Drug retention of secondary biologics or JAK inhibitors after tocilizumab or abatacept failure as first biologics in patients with rheumatoid arthritis -the ANSWER cohort study</t>
  </si>
  <si>
    <t>11-Mar-2020</t>
  </si>
  <si>
    <t>39(9):2563-2572</t>
  </si>
  <si>
    <t>https://pubmed.ncbi.nlm.nih.gov/32162152</t>
  </si>
  <si>
    <t>https://link.springer.com/article/10.1007/s10067-020-05015-5</t>
  </si>
  <si>
    <t>['Shimizu M', 'Okuno T', 'Kinoshita M', 'Sumi H', 'Fujimura H', 'Yamashita K', 'Sugimoto T', 'Sakakibara S', 'Sakakibara K', 'Koda T', 'Tada S', 'Ishikura T', 'Murata H', 'Beppu S', 'Shiraishi N', 'Sugiyama Y', 'Nakatsuji Y', 'Kumanogoh A', 'Mochizuki H']</t>
  </si>
  <si>
    <t>Mitochondrial DNA enhance innate immune responses in neuromyelitis optica by monocyte recruitment and activation</t>
  </si>
  <si>
    <t>6-Aug-2020</t>
  </si>
  <si>
    <t>10(1):13274</t>
  </si>
  <si>
    <t>https://pubmed.ncbi.nlm.nih.gov/32764561</t>
  </si>
  <si>
    <t>https://europepmc.org/abstract/MED/32764561</t>
  </si>
  <si>
    <t>['Fukushima K', 'Satoh T', 'Kida H', 'Kumanogoh A']</t>
  </si>
  <si>
    <t>Revisiting Cell Death Responses in Fibrotic Lung Disease: Crosstalk between Structured and Non-Structured Cells</t>
  </si>
  <si>
    <t>21-Jul-2020</t>
  </si>
  <si>
    <t>10(7):504</t>
  </si>
  <si>
    <t>https://pubmed.ncbi.nlm.nih.gov/32708315</t>
  </si>
  <si>
    <t>https://europepmc.org/abstract/MED/32708315</t>
  </si>
  <si>
    <t>['Yamaguchi Y', 'Maeda Y', 'Shibahara T', 'Nameki S', 'Nakabayashi A', 'Komuta K', 'Mizuno Y', 'Yagita M', 'Manabe Y', 'Morita T', 'Nishide M', 'Watanabe A', 'Takamatsu H', 'Nishida S', 'Hirano T', 'Shima Y', 'Narazaki M', 'Kumanogoh A']</t>
  </si>
  <si>
    <t>Recovery from prolonged thrombocytopenia in patients with TAFRO syndrome: case series and literature review</t>
  </si>
  <si>
    <t>3-Feb-2020</t>
  </si>
  <si>
    <t>4(2):302-309</t>
  </si>
  <si>
    <t>https://pubmed.ncbi.nlm.nih.gov/33087016</t>
  </si>
  <si>
    <t>https://academic.oup.com/mrcr/article-lookup/doi/10.1080/24725625.2020.1717747</t>
  </si>
  <si>
    <t>['Kang S', 'Kumanogoh A']</t>
  </si>
  <si>
    <t>The spectrum of macrophage activation by immunometabolism</t>
  </si>
  <si>
    <t>26-Jun-2020</t>
  </si>
  <si>
    <t>32(7):467-473</t>
  </si>
  <si>
    <t>https://pubmed.ncbi.nlm.nih.gov/32179900</t>
  </si>
  <si>
    <t>https://academic.oup.com/intimm/article-lookup/doi/10.1093/intimm/dxaa017</t>
  </si>
  <si>
    <t>['Mori H', 'Ishibashi T', 'Inagaki T', 'Okazawa M', 'Masaki T', 'Asano R', 'Manabe Y', 'Ohta-Ogo K', 'Narazaki M', 'Ishibashi-Ueda H', 'Kumanogoh A', 'Nakaoka Y']</t>
  </si>
  <si>
    <t>Pristane/Hypoxia (PriHx) Mouse as a Novel Model of Pulmonary Hypertension Reflecting Inflammation and Fibrosis</t>
  </si>
  <si>
    <t>25-Jun-2020</t>
  </si>
  <si>
    <t>10-Jun-2020</t>
  </si>
  <si>
    <t>Circulation journal : official journal of the Japanese Circulation Society</t>
  </si>
  <si>
    <t>84(7):1163-1172</t>
  </si>
  <si>
    <t>https://pubmed.ncbi.nlm.nih.gov/32522898</t>
  </si>
  <si>
    <t>https://www.jstage.jst.go.jp/article/circj/84/7/84_CJ-19-1102/_article</t>
  </si>
  <si>
    <t>['Abe Y', 'Fukushima K', 'Hosono Y', 'Matsumoto Y', 'Motooka D', 'Ose N', 'Nakamura S', 'Kitada S', 'Kida H', 'Kumanogoh A']</t>
  </si>
  <si>
    <t>Host Immune Response and Novel Diagnostic Approach to NTM Infections</t>
  </si>
  <si>
    <t>21(12):4351</t>
  </si>
  <si>
    <t>https://pubmed.ncbi.nlm.nih.gov/32570978</t>
  </si>
  <si>
    <t>https://europepmc.org/abstract/MED/32570978</t>
  </si>
  <si>
    <t>['Ebina K', 'Hirano T', 'Maeda Y', 'Yamamoto W', 'Hashimoto M', 'Murata K', 'Takeuchi T', 'Shiba H', 'Son Y', 'Amuro H', 'Onishi A', 'Akashi K', 'Hara R', 'Katayama M', 'Yamamoto K', 'Kumanogoh A', 'Hirao M']</t>
  </si>
  <si>
    <t>Drug retention of 7 biologics and tofacitinib in biologics-naïve and biologics-switched patients with rheumatoid arthritis: the ANSWER cohort study</t>
  </si>
  <si>
    <t>15-Jun-2020</t>
  </si>
  <si>
    <t>22(1):142</t>
  </si>
  <si>
    <t>https://pubmed.ncbi.nlm.nih.gov/32539813</t>
  </si>
  <si>
    <t>https://arthritis-research.biomedcentral.com/articles/10.1186/s13075-020-02232-w</t>
  </si>
  <si>
    <t>['Kato Y', 'Park J', 'Takamatsu H', 'Kumanogoh A']</t>
  </si>
  <si>
    <t>Response to: 'Blood plasma versus serum: which is right for sampling circulating membrane microvesicles in human subjects?' by Liu et al</t>
  </si>
  <si>
    <t>16-May-2019</t>
  </si>
  <si>
    <t>79(6):e74</t>
  </si>
  <si>
    <t>https://pubmed.ncbi.nlm.nih.gov/31097418</t>
  </si>
  <si>
    <t>https://linkinghub.elsevier.com/retrieve/pii/S0003-4967(24)01392-X</t>
  </si>
  <si>
    <t>['Shimizu T', 'Morita T', 'Kumanogoh A']</t>
  </si>
  <si>
    <t>The therapeutic efficacy of intravenous immunoglobulin in anti-neutrophilic cytoplasmic antibody-associated vasculitis: a meta-analysis</t>
  </si>
  <si>
    <t>59(5):959-967</t>
  </si>
  <si>
    <t>https://pubmed.ncbi.nlm.nih.gov/31377800</t>
  </si>
  <si>
    <t>https://academic.oup.com/rheumatology/article-lookup/doi/10.1093/rheumatology/kez311</t>
  </si>
  <si>
    <t>['Kuzuya K', 'Morita T', 'Kumanogoh A']</t>
  </si>
  <si>
    <t>Efficacy of mycophenolate mofetil as a remission induction therapy in antineutrophil cytoplasmic antibody: associated vasculitis-a meta-analysis</t>
  </si>
  <si>
    <t>6(1):e001195</t>
  </si>
  <si>
    <t>Comparative Study | Journal Article | Meta-Analysis | Systematic Review</t>
  </si>
  <si>
    <t>https://pubmed.ncbi.nlm.nih.gov/32371435</t>
  </si>
  <si>
    <t>https://europepmc.org/abstract/MED/32371435</t>
  </si>
  <si>
    <t>['Fukushima K', 'Satoh T', 'Sugihara F', 'Sato Y', 'Okamoto T', 'Mitsui Y', 'Yoshio S', 'Li S', 'Nojima S', 'Motooka D', 'Nakamura S', 'Kida H', 'Standley DM', 'Morii E', 'Kanto T', 'Yanagita M', 'Matsuura Y', 'Nagasawa T', 'Kumanogoh A', 'Akira S']</t>
  </si>
  <si>
    <t>Dysregulated Expression of the Nuclear Exosome Targeting Complex Component Rbm7 in Nonhematopoietic Cells Licenses the Development of Fibrosis</t>
  </si>
  <si>
    <t>52(3):542-556.e13</t>
  </si>
  <si>
    <t>https://pubmed.ncbi.nlm.nih.gov/32187520</t>
  </si>
  <si>
    <t>https://linkinghub.elsevier.com/retrieve/pii/S1074-7613(20)30078-9</t>
  </si>
  <si>
    <t>['Koda T', 'Namba A', 'Kinoshita M', 'Nakatsuji Y', 'Sugimoto T', 'Sakakibara K', 'Tada S', 'Shimizu M', 'Yamashita K', 'Takata K', 'Ishikura T', 'Murata S', 'Beppu S', 'Kumanogoh A', 'Mochizuki H', 'Okuno T']</t>
  </si>
  <si>
    <t>Sema4A is implicated in the acceleration of Th17 cell-mediated neuroinflammation in the effector phase</t>
  </si>
  <si>
    <t>17(1):82</t>
  </si>
  <si>
    <t>https://pubmed.ncbi.nlm.nih.gov/32169103</t>
  </si>
  <si>
    <t>https://jneuroinflammation.biomedcentral.com/articles/10.1186/s12974-020-01757-w</t>
  </si>
  <si>
    <t>['Sasawatari S', 'Okamoto Y', 'Kumanogoh A', 'Toyofuku T']</t>
  </si>
  <si>
    <t>Blockade of N-Glycosylation Promotes Antitumor Immune Response of T Cells</t>
  </si>
  <si>
    <t>204(5):1373-1385</t>
  </si>
  <si>
    <t>https://pubmed.ncbi.nlm.nih.gov/31969386</t>
  </si>
  <si>
    <t>https://journals.aai.org/jimmunol/article-lookup/doi/10.4049/jimmunol.1900937</t>
  </si>
  <si>
    <t>['Tsuda T', 'Nishide M', 'Maeda Y', 'Hayama Y', 'Koyama S', 'Nojima S', 'Takamatsu H', 'Okuzaki D', 'Morita T', 'Nakatani T', 'Kato Y', 'Nakanishi Y', 'Futami Y', 'Suga Y', 'Naito Y', 'Konaka H', 'Satoh S', 'Naito M', 'Izumi M', 'Obata S', 'Nakatani A', 'Shikina T', 'Takeda K', 'Hayama M', 'Inohara H', 'Kumanogoh A']</t>
  </si>
  <si>
    <t>Pathological and therapeutic implications of eosinophil-derived semaphorin 4D in eosinophilic chronic rhinosinusitis</t>
  </si>
  <si>
    <t>5-Feb-2020</t>
  </si>
  <si>
    <t>145(3):843-854.e4</t>
  </si>
  <si>
    <t>https://pubmed.ncbi.nlm.nih.gov/32035658</t>
  </si>
  <si>
    <t>https://www.clinicalkey.com/content/playBy/pii?v=S0091-6749(19)32598-9</t>
  </si>
  <si>
    <t>['Naito Y', 'Osa A', 'Masuhiro K', 'Hirai T', 'Koyama S', 'Kumanogoh A']</t>
  </si>
  <si>
    <t>Monitoring PD-1-Blocking Antibodies Bound to T Cells Derived from a Drop of Peripheral Blood</t>
  </si>
  <si>
    <t>Journal of visualized experiments : JoVE</t>
  </si>
  <si>
    <t>(156)</t>
  </si>
  <si>
    <t>Journal Article | Research Support, Non-U.S. Gov't | Video-Audio Media</t>
  </si>
  <si>
    <t>https://pubmed.ncbi.nlm.nih.gov/32090985</t>
  </si>
  <si>
    <t>https://app.jove.com/t/60608/monitoring-pd-1-blocking-antibodies-bound-to-t-cells-derived-from</t>
  </si>
  <si>
    <t>['Mizuno Y', 'Nishide M', 'Wakabayashi T', 'Nishida K', 'Kumanogoh A']</t>
  </si>
  <si>
    <t>OCTA, a sensitive screening for asymptomatic retinopathy, raises alarm over systemic involvements in patients with SLE</t>
  </si>
  <si>
    <t>28-Nov-2018</t>
  </si>
  <si>
    <t>79(2):e17</t>
  </si>
  <si>
    <t>https://pubmed.ncbi.nlm.nih.gov/30487146</t>
  </si>
  <si>
    <t>https://linkinghub.elsevier.com/retrieve/pii/S0003-4967(24)01523-1</t>
  </si>
  <si>
    <t>['Edahiro R', 'Shiroyama T', 'Hijiki S', 'Nojima S', 'Shirai Y', 'Koyama S', 'Kumanogoh A']</t>
  </si>
  <si>
    <t>Severe myocarditis with slight lymphocytic infiltration after nivolumab treatment</t>
  </si>
  <si>
    <t>9-Dec-2019</t>
  </si>
  <si>
    <t>140:116-117</t>
  </si>
  <si>
    <t>https://pubmed.ncbi.nlm.nih.gov/31848027</t>
  </si>
  <si>
    <t>https://www.clinicalkey.com/content/playBy/pii?v=S0169-5002(19)30757-3</t>
  </si>
  <si>
    <t>['Zhu C', 'Luo X', 'Espulgar WV', 'Koyama S', 'Kumanogoh A', 'Saito M', 'Takamatsu H', 'Tamiya E']</t>
  </si>
  <si>
    <t>Real-Time Monitoring and Detection of Single-Cell Level Cytokine Secretion Using LSPR Technology</t>
  </si>
  <si>
    <t>19-Jan-2020</t>
  </si>
  <si>
    <t>Micromachines</t>
  </si>
  <si>
    <t>11(1):107</t>
  </si>
  <si>
    <t>https://pubmed.ncbi.nlm.nih.gov/31963848</t>
  </si>
  <si>
    <t>https://europepmc.org/abstract/MED/31963848</t>
  </si>
  <si>
    <t>['Toyofuku T', 'Okamoto Y', 'Ishikawa T', 'Sasawatari S', 'Kumanogoh A']</t>
  </si>
  <si>
    <t>LRRK2 regulates endoplasmic reticulum-mitochondrial tethering through the PERK-mediated ubiquitination pathway</t>
  </si>
  <si>
    <t>15-Jan-2020</t>
  </si>
  <si>
    <t>10-Dec-2019</t>
  </si>
  <si>
    <t>39(2):e100875</t>
  </si>
  <si>
    <t>https://pubmed.ncbi.nlm.nih.gov/31821596</t>
  </si>
  <si>
    <t>https://europepmc.org/abstract/MED/31821596</t>
  </si>
  <si>
    <t>['Kishikawa T', 'Maeda Y', 'Nii T', 'Motooka D', 'Matsumoto Y', 'Matsushita M', 'Matsuoka H', 'Yoshimura M', 'Kawada S', 'Teshigawara S', 'Oguro E', 'Okita Y', 'Kawamoto K', 'Higa S', 'Hirano T', 'Narazaki M', 'Ogata A', 'Saeki Y', 'Nakamura S', 'Inohara H', 'Kumanogoh A', 'Takeda K', 'Okada Y']</t>
  </si>
  <si>
    <t>Metagenome-wide association study of gut microbiome revealed novel aetiology of rheumatoid arthritis in the Japanese population</t>
  </si>
  <si>
    <t>7-Nov-2019</t>
  </si>
  <si>
    <t>79(1):103-111</t>
  </si>
  <si>
    <t>https://pubmed.ncbi.nlm.nih.gov/31699813</t>
  </si>
  <si>
    <t>https://linkinghub.elsevier.com/retrieve/pii/S0003-4967(24)01544-9</t>
  </si>
  <si>
    <t>['Briones JC', 'Espulgar WV', 'Koyama S', 'Yoshikawa H', 'Park J', 'Naito Y', 'Kumanogoh A', 'Tamiya E', 'Takamatsu H', 'Saito M']</t>
  </si>
  <si>
    <t>A Microfluidic Platform for Single Cell Fluorometric Granzyme B Profiling</t>
  </si>
  <si>
    <t>Theranostics</t>
  </si>
  <si>
    <t>10(1):123-132</t>
  </si>
  <si>
    <t>https://pubmed.ncbi.nlm.nih.gov/31903110</t>
  </si>
  <si>
    <t>https://europepmc.org/abstract/MED/31903110</t>
  </si>
  <si>
    <t>['Haruna M', 'Hirata M', 'Iwahori K', 'Kanazawa T', 'Yamamoto Y', 'Goto K', 'Kawashima A', 'Morimoto-Okazawa A', 'Funaki S', 'Shintani Y', 'Kumanogoh A', 'Wada H']</t>
  </si>
  <si>
    <t>Docetaxel Upregulates HMGB1 Levels in Non-small Cell Lung Cancer</t>
  </si>
  <si>
    <t>43(3):399-403</t>
  </si>
  <si>
    <t>https://pubmed.ncbi.nlm.nih.gov/32115500</t>
  </si>
  <si>
    <t>https://www.medicalonline.jp/meteo_linkout.php?issn=0918-6158&amp;volume=43&amp;issue=3&amp;spage=399</t>
  </si>
  <si>
    <t>['Yamaguchi Y', 'Morita T', 'Kumanogoh A']</t>
  </si>
  <si>
    <t>The therapeutic efficacy of denosumab for the loss of bone mineral density in glucocorticoid-induced osteoporosis: a meta-analysis</t>
  </si>
  <si>
    <t>4(1):rkaa008</t>
  </si>
  <si>
    <t>https://pubmed.ncbi.nlm.nih.gov/32373775</t>
  </si>
  <si>
    <t>https://europepmc.org/abstract/MED/32373775</t>
  </si>
  <si>
    <t>['Oguro E', 'Kato Y', 'Takamatsu H', 'Narazaki M', 'Kumanogoh A']</t>
  </si>
  <si>
    <t>A case of SAPHO syndrome with the lesions limited to the skull</t>
  </si>
  <si>
    <t>14-Jul-2020</t>
  </si>
  <si>
    <t>4(2):rkaa034</t>
  </si>
  <si>
    <t>https://pubmed.ncbi.nlm.nih.gov/32968707</t>
  </si>
  <si>
    <t>https://europepmc.org/abstract/MED/32968707</t>
  </si>
  <si>
    <t>['Tripathi LP', 'Itoh MN', 'Takeda Y', 'Tsujino K', 'Kondo Y', 'Kumanogoh A', 'Mizuguchi K']</t>
  </si>
  <si>
    <t>Integrative Analysis Reveals Common and Unique Roles of Tetraspanins in Fibrosis and Emphysema</t>
  </si>
  <si>
    <t>10-Dec-2020</t>
  </si>
  <si>
    <t>Frontiers in genetics</t>
  </si>
  <si>
    <t>11:585998</t>
  </si>
  <si>
    <t>https://pubmed.ncbi.nlm.nih.gov/33424923</t>
  </si>
  <si>
    <t>https://europepmc.org/abstract/MED/33424923</t>
  </si>
  <si>
    <t>['Munakata L', 'Tanimoto Y', 'Osa A', 'Meng J', 'Haseda Y', 'Naito Y', 'Machiyama H', 'Kumanogoh A', 'Omata D', 'Maruyama K', 'Yoshioka Y', 'Okada Y', 'Koyama S', 'Suzuki R', 'Aoshi T']</t>
  </si>
  <si>
    <t>Lipid nanoparticles of Type-A CpG D35 suppress tumor growth by changing tumor immune-microenvironment and activate CD8 T cells in mice</t>
  </si>
  <si>
    <t>10-Nov-2019</t>
  </si>
  <si>
    <t>16-Oct-2019</t>
  </si>
  <si>
    <t>Journal of controlled release : official journal of the Controlled Release Society</t>
  </si>
  <si>
    <t>313:106-119</t>
  </si>
  <si>
    <t>https://pubmed.ncbi.nlm.nih.gov/31629036</t>
  </si>
  <si>
    <t>https://linkinghub.elsevier.com/retrieve/pii/S0168-3659(19)30552-8</t>
  </si>
  <si>
    <t>['Osa A', 'Uenami T', 'Naito Y', 'Hirata H', 'Koyama S', 'Takimoto T', 'Shiroyama T', 'Futami S', 'Nakatsubo S', 'Sawa N', 'Yano Y', 'Nagatomo I', 'Takeda Y', 'Mori M', 'Kida H', 'Kumanogoh A']</t>
  </si>
  <si>
    <t>Monitoring antibody binding to T cells in a pembrolizumab-treated patient with lung adenocarcinoma on hemodialysis</t>
  </si>
  <si>
    <t>14-Sep-2019</t>
  </si>
  <si>
    <t>10(11):2183-2187</t>
  </si>
  <si>
    <t>https://pubmed.ncbi.nlm.nih.gov/31520515</t>
  </si>
  <si>
    <t>https://europepmc.org/abstract/MED/31520515</t>
  </si>
  <si>
    <t>['Futami S', 'Takimoto T', 'Nakagami F', 'Satoh S', 'Hamaguchi M', 'Kuroyama M', 'Miyake K', 'Koyama S', 'Iwahori K', 'Hirata H', 'Nagatomo I', 'Takeda Y', 'Kida H', 'Kumanogoh A']</t>
  </si>
  <si>
    <t>A lung abscess caused by secondary syphilis - the utility of polymerase chain reaction techniques in transbronchial biopsy: a case report</t>
  </si>
  <si>
    <t>19(1):598</t>
  </si>
  <si>
    <t>https://pubmed.ncbi.nlm.nih.gov/31288744</t>
  </si>
  <si>
    <t>https://bmcinfectdis.biomedcentral.com/articles/10.1186/s12879-019-4236-4</t>
  </si>
  <si>
    <t>['Nakai A', 'Fujimoto J', 'Miyata H', 'Stumm R', 'Narazaki M', 'Schulz S', 'Baba Y', 'Kumanogoh A', 'Suzuki K']</t>
  </si>
  <si>
    <t>The COMMD3/8 complex determines GRK6 specificity for chemoattractant receptors</t>
  </si>
  <si>
    <t>14-May-2019</t>
  </si>
  <si>
    <t>216(7):1630-1647</t>
  </si>
  <si>
    <t>https://pubmed.ncbi.nlm.nih.gov/31088898</t>
  </si>
  <si>
    <t>https://europepmc.org/abstract/MED/31088898</t>
  </si>
  <si>
    <t>['Ebina K', 'Hashimoto M', 'Yamamoto W', 'Hirano T', 'Hara R', 'Katayama M', 'Onishi A', 'Nagai K', 'Son Y', 'Amuro H', 'Yamamoto K', 'Maeda Y', 'Murata K', 'Jinno S', 'Takeuchi T', 'Hirao M', 'Kumanogoh A', 'Yoshikawa H']</t>
  </si>
  <si>
    <t>Correction to: Drug tolerability and reasons for discontinuation of seven biologics in 4466 treatment courses of rheumatoid arthritis-the ANSWER cohort study</t>
  </si>
  <si>
    <t>6-May-2019</t>
  </si>
  <si>
    <t>21(1):114</t>
  </si>
  <si>
    <t>https://pubmed.ncbi.nlm.nih.gov/31060597</t>
  </si>
  <si>
    <t>https://arthritis-research.biomedcentral.com/articles/10.1186/s13075-019-1897-8</t>
  </si>
  <si>
    <t>['Masuhiro K', 'Shiroyama T', 'Nagatomo I', 'Kumanogoh A']</t>
  </si>
  <si>
    <t>Unique Case of Pseudoprogression Manifesting as Lung Cavitation After Pembrolizumab Treatment</t>
  </si>
  <si>
    <t>14(5):e108-e109</t>
  </si>
  <si>
    <t>https://pubmed.ncbi.nlm.nih.gov/31027746</t>
  </si>
  <si>
    <t>https://linkinghub.elsevier.com/retrieve/pii/S1556-0864(19)30013-9</t>
  </si>
  <si>
    <t>['Morita T', 'Shima Y', 'Fujimoto K', 'Tsuboi H', 'Saeki Y', 'Narazaki M', 'Ogata A', 'Kumanogoh A']</t>
  </si>
  <si>
    <t>Anti-receptor activator of nuclear factor κB ligand antibody treatment increases osteoclastogenesis-promoting IL-8 in patients with rheumatoid arthritis</t>
  </si>
  <si>
    <t>26-Apr-2019</t>
  </si>
  <si>
    <t>31(5):277-285</t>
  </si>
  <si>
    <t>https://pubmed.ncbi.nlm.nih.gov/30753461</t>
  </si>
  <si>
    <t>https://europepmc.org/abstract/MED/30753461</t>
  </si>
  <si>
    <t>['Yorifuji H', 'Arase N', 'Kohyama M', 'Hirano T', 'Suenaga T', 'Kumanogoh A', 'Arase H']</t>
  </si>
  <si>
    <t>Transport of cellular misfolded proteins to the cell surface by HLA-B27 free heavy chain</t>
  </si>
  <si>
    <t>16-Apr-2019</t>
  </si>
  <si>
    <t>6-Mar-2019</t>
  </si>
  <si>
    <t>511(4):862-868</t>
  </si>
  <si>
    <t>https://pubmed.ncbi.nlm.nih.gov/30850159</t>
  </si>
  <si>
    <t>https://linkinghub.elsevier.com/retrieve/pii/S0006-291X(19)30321-3</t>
  </si>
  <si>
    <t>Drug tolerability and reasons for discontinuation of seven biologics in 4466 treatment courses of rheumatoid arthritis-the ANSWER cohort study</t>
  </si>
  <si>
    <t>11-Apr-2019</t>
  </si>
  <si>
    <t>21(1):91</t>
  </si>
  <si>
    <t>https://pubmed.ncbi.nlm.nih.gov/30971306</t>
  </si>
  <si>
    <t>https://arthritis-research.biomedcentral.com/articles/10.1186/s13075-019-1880-4</t>
  </si>
  <si>
    <t>['Maeda Y', 'Tsuda T', 'Takeda Y', 'Koyama S', 'Hayama Y', 'Nojima S', 'Kimura T', 'Ito D', 'Takamatsu H', 'Kang S', 'Nishide M', 'Morimoto K', 'Hosokawa T', 'Kinehara Y', 'Kato Y', 'Nakatani T', 'Takeda K', 'Hayama M', 'Obata S', 'Akazawa H', 'Shikina T', 'Inohara H', 'Kumanogoh A']</t>
  </si>
  <si>
    <t>SEMA4A promotes eosinophil survival and contributes to eosinophil-mediated allergic diseases</t>
  </si>
  <si>
    <t>19-Oct-2018</t>
  </si>
  <si>
    <t>68(2):274-276</t>
  </si>
  <si>
    <t>https://pubmed.ncbi.nlm.nih.gov/30342889</t>
  </si>
  <si>
    <t>https://linkinghub.elsevier.com/retrieve/pii/S1323-8930(18)30143-6</t>
  </si>
  <si>
    <t>['Kanzaki R', 'Kanou T', 'Ose N', 'Funaki S', 'Shintani Y', 'Minami M', 'Kida H', 'Ogawa K', 'Kumanogoh A', 'Okumura M']</t>
  </si>
  <si>
    <t>Long-term outcomes of advanced thymoma in patients undergoing preoperative chemotherapy or chemoradiotherapy followed by surgery: a 20-year experience</t>
  </si>
  <si>
    <t>Interactive cardiovascular and thoracic surgery</t>
  </si>
  <si>
    <t>28(3):360-367</t>
  </si>
  <si>
    <t>https://pubmed.ncbi.nlm.nih.gov/30256943</t>
  </si>
  <si>
    <t>https://academic.oup.com/icvts/article-lookup/doi/10.1093/icvts/ivy276</t>
  </si>
  <si>
    <t>['Katayama M', 'Ota K', 'Nagi-Miura N', 'Ohno N', 'Yabuta N', 'Nojima H', 'Kumanogoh A', 'Hirano T']</t>
  </si>
  <si>
    <t>Ficolin-1 is a promising therapeutic target for autoimmune diseases</t>
  </si>
  <si>
    <t>6-Feb-2019</t>
  </si>
  <si>
    <t>31(1):23-32</t>
  </si>
  <si>
    <t>https://pubmed.ncbi.nlm.nih.gov/30169661</t>
  </si>
  <si>
    <t>https://europepmc.org/abstract/MED/30169661</t>
  </si>
  <si>
    <t>['Tsuda T', 'Maeda Y', 'Nishide M', 'Koyama S', 'Hayama Y', 'Nojima S', 'Takamatsu H', 'Okuzaki D', 'Kinehara Y', 'Kato Y', 'Nakatani T', 'Obata S', 'Akazawa H', 'Shikina T', 'Takeda K', 'Hayama M', 'Inohara H', 'Kumanogoh A']</t>
  </si>
  <si>
    <t>Eosinophil-derived neurotoxin enhances airway remodeling in eosinophilic chronic rhinosinusitis and correlates with disease severity</t>
  </si>
  <si>
    <t>31(1):33-40</t>
  </si>
  <si>
    <t>https://pubmed.ncbi.nlm.nih.gov/30239772</t>
  </si>
  <si>
    <t>https://europepmc.org/abstract/MED/30239772</t>
  </si>
  <si>
    <t>['Iwahori K', 'Shintani Y', 'Funaki S', 'Yamamoto Y', 'Matsumoto M', 'Yoshida T', 'Morimoto-Okazawa A', 'Kawashima A', 'Sato E', 'Gottschalk S', 'Okumura M', 'Kumanogoh A', 'Wada H']</t>
  </si>
  <si>
    <t>Peripheral T cell cytotoxicity predicts T cell function in the tumor microenvironment</t>
  </si>
  <si>
    <t>22-Feb-2019</t>
  </si>
  <si>
    <t>9(1):2636</t>
  </si>
  <si>
    <t>https://pubmed.ncbi.nlm.nih.gov/30796310</t>
  </si>
  <si>
    <t>https://europepmc.org/abstract/MED/30796310</t>
  </si>
  <si>
    <t>['Shiroyama T', 'Nagatomo I', 'Koyama S', 'Hirata H', 'Nishida S', 'Miyake K', 'Fukushima K', 'Shirai Y', 'Mitsui Y', 'Takata S', 'Masuhiro K', 'Yaga M', 'Iwahori K', 'Takeda Y', 'Kida H', 'Kumanogoh A']</t>
  </si>
  <si>
    <t>Impact of sarcopenia in patients with advanced non-small cell lung cancer treated with PD-1 inhibitors: A preliminary retrospective study</t>
  </si>
  <si>
    <t>9(1):2447</t>
  </si>
  <si>
    <t>https://pubmed.ncbi.nlm.nih.gov/30792455</t>
  </si>
  <si>
    <t>https://europepmc.org/abstract/MED/30792455</t>
  </si>
  <si>
    <t>['Kanzaki R', 'Ose N', 'Funaki S', 'Shintani Y', 'Minami M', 'Suzuki O', 'Kida H', 'Ogawa K', 'Kumanogoh A', 'Okumura M']</t>
  </si>
  <si>
    <t>The Outcomes of Induction Chemoradiotherapy Followed by Surgery for Clinical T3-4 Non-Small Cell Lung Cancer</t>
  </si>
  <si>
    <t>Technology in cancer research &amp; treatment</t>
  </si>
  <si>
    <t>18:1533033819871327</t>
  </si>
  <si>
    <t>https://pubmed.ncbi.nlm.nih.gov/31455166</t>
  </si>
  <si>
    <t>https://journals.sagepub.com/doi/10.1177/1533033819871327?url_ver=Z39.88-2003&amp;rfr_id=ori:rid:crossref.org&amp;rfr_dat=cr_pub 0pubmed</t>
  </si>
  <si>
    <t>Drug tolerability and reasons for discontinuation of seven biologics in elderly patients with rheumatoid arthritis -The ANSWER cohort study</t>
  </si>
  <si>
    <t>14(5):e0216624</t>
  </si>
  <si>
    <t>https://pubmed.ncbi.nlm.nih.gov/31067271</t>
  </si>
  <si>
    <t>https://europepmc.org/abstract/MED/31067271</t>
  </si>
  <si>
    <t>['Hossain MM', 'Tsuzuki T', 'Sakakibara K', 'Imaizumi F', 'Ikegaya A', 'Inagaki M', 'Takahashi I', 'Ito T', 'Takamatsu H', 'Kumanogoh A', 'Negishi T', 'Yukawa K']</t>
  </si>
  <si>
    <t>PlexinA1 is crucial for the midline crossing of callosal axons during corpus callosum development in BALB/cAJ mice</t>
  </si>
  <si>
    <t>20-Aug-2019</t>
  </si>
  <si>
    <t>14(8):e0221440</t>
  </si>
  <si>
    <t>https://pubmed.ncbi.nlm.nih.gov/31430342</t>
  </si>
  <si>
    <t>https://europepmc.org/abstract/MED/31430342</t>
  </si>
  <si>
    <t>['Hirano T', 'Nishide M', 'Nonaka N', 'Seita J', 'Ebina K', 'Sakurada K', 'Kumanogoh A']</t>
  </si>
  <si>
    <t>Development and validation of a deep-learning model for scoring of radiographic finger joint destruction in rheumatoid arthritis</t>
  </si>
  <si>
    <t>22-Nov-2019</t>
  </si>
  <si>
    <t>3(2):rkz047</t>
  </si>
  <si>
    <t>https://pubmed.ncbi.nlm.nih.gov/31872173</t>
  </si>
  <si>
    <t>https://europepmc.org/abstract/MED/31872173</t>
  </si>
  <si>
    <t>['Shintani T', 'Higashisaka K', 'Maeda M', 'Hamada M', 'Tsuji R', 'Kurihara K', 'Kashiwagi Y', 'Sato A', 'Obana M', 'Yamamoto A', 'Kawasaki K', 'Lin Y', 'Kijima T', 'Kinehara Y', 'Miwa Y', 'Maeda S', 'Morii E', 'Kumanogoh A', 'Tsutsumi Y', 'Nagatomo I', 'Fujio Y']</t>
  </si>
  <si>
    <t>Eukaryotic translation initiation factor 3 subunit C is associated with acquired resistance to erlotinib in non-small cell lung cancer</t>
  </si>
  <si>
    <t>25-Dec-2018</t>
  </si>
  <si>
    <t>Oncotarget</t>
  </si>
  <si>
    <t>9(101):37520-37533</t>
  </si>
  <si>
    <t>https://pubmed.ncbi.nlm.nih.gov/30680067</t>
  </si>
  <si>
    <t>https://europepmc.org/abstract/MED/30680067</t>
  </si>
  <si>
    <t>['Kinehara Y', 'Nagatomo I', 'Koyama S', 'Ito D', 'Nojima S', 'Kurebayashi R', 'Nakanishi Y', 'Suga Y', 'Nishijima-Futami Y', 'Osa A', 'Nakatani T', 'Kato Y', 'Nishide M', 'Hayama Y', 'Higashiguchi M', 'Morimura O', 'Miyake K', 'Kang S', 'Minami T', 'Hirata H', 'Iwahori K', 'Takimoto T', 'Takamatsu H', 'Takeda Y', 'Hosen N', 'Hoshino S', 'Shintani Y', 'Okumura M', 'Kumagai T', 'Nishino K', 'Imamura F', 'Nakatsuka SI', 'Kijima T', 'Kida H', 'Kumanogoh A']</t>
  </si>
  <si>
    <t>Semaphorin 7A promotes EGFR-TKI resistance in EGFR mutant lung adenocarcinoma cells</t>
  </si>
  <si>
    <t>20-Dec-2018</t>
  </si>
  <si>
    <t>3(24):e123093</t>
  </si>
  <si>
    <t>https://pubmed.ncbi.nlm.nih.gov/30568033</t>
  </si>
  <si>
    <t>https://europepmc.org/abstract/MED/30568033</t>
  </si>
  <si>
    <t>['Sakaue S', 'Hirata J', 'Maeda Y', 'Kawakami E', 'Nii T', 'Kishikawa T', 'Ishigaki K', 'Terao C', 'Suzuki K', 'Akiyama M', 'Suita N', 'Masuda T', 'Ogawa K', 'Yamamoto K', 'Saeki Y', 'Matsushita M', 'Yoshimura M', 'Matsuoka H', 'Ikari K', 'Taniguchi A', 'Yamanaka H', 'Kawaji H', 'Lassmann T', 'Itoh M', 'Yoshitomi H', 'Ito H', 'Ohmura K', 'R Forrest AR', 'Hayashizaki Y', 'Carninci P', 'Kumanogoh A', 'Kamatani Y', 'de Hoon M', 'Yamamoto K', 'Okada Y']</t>
  </si>
  <si>
    <t>Integration of genetics and miRNA-target gene network identified disease biology implicated in tissue specificity</t>
  </si>
  <si>
    <t>14-Dec-2018</t>
  </si>
  <si>
    <t>Nucleic acids research</t>
  </si>
  <si>
    <t>46(22):11898-11909</t>
  </si>
  <si>
    <t>https://pubmed.ncbi.nlm.nih.gov/30407537</t>
  </si>
  <si>
    <t>https://europepmc.org/abstract/MED/30407537</t>
  </si>
  <si>
    <t>['Nakata J', 'Nakajima H', 'Hayashibara H', 'Imafuku K', 'Morimoto S', 'Fujiki F', 'Motooka D', 'Okuzaki D', 'Hasegawa K', 'Hosen N', 'Tsuboi A', 'Oka Y', 'Kumanogoh A', 'Oji Y', 'Sugiyama H']</t>
  </si>
  <si>
    <t>Extremely strong infiltration of WT1-specific CTLs into mouse tumor by the combination vaccine with WT1-specific CTL and helper peptides</t>
  </si>
  <si>
    <t>13-Nov-2018</t>
  </si>
  <si>
    <t>9(89):36029-36038</t>
  </si>
  <si>
    <t>https://pubmed.ncbi.nlm.nih.gov/30542516</t>
  </si>
  <si>
    <t>https://europepmc.org/abstract/MED/30542516</t>
  </si>
  <si>
    <t>['Osa A', 'Uenami T', 'Koyama S', 'Fujimoto K', 'Okuzaki D', 'Takimoto T', 'Hirata H', 'Yano Y', 'Yokota S', 'Kinehara Y', 'Naito Y', 'Otsuka T', 'Kanazu M', 'Kuroyama M', 'Hamaguchi M', 'Koba T', 'Futami Y', 'Ishijima M', 'Suga Y', 'Akazawa Y', 'Machiyama H', 'Iwahori K', 'Takamatsu H', 'Nagatomo I', 'Takeda Y', 'Kida H', 'Akbay EA', 'Hammerman PS', 'Wong KK', 'Dranoff G', 'Mori M', 'Kijima T', 'Kumanogoh A']</t>
  </si>
  <si>
    <t>Clinical implications of monitoring nivolumab immunokinetics in non-small cell lung cancer patients</t>
  </si>
  <si>
    <t>4-Oct-2018</t>
  </si>
  <si>
    <t>3(19):e59125</t>
  </si>
  <si>
    <t>https://pubmed.ncbi.nlm.nih.gov/30282824</t>
  </si>
  <si>
    <t>https://europepmc.org/abstract/MED/30282824</t>
  </si>
  <si>
    <t>['Miyake K', 'Morimura O', 'Inoue T', 'Yoshida K', 'Nagatomo I', 'Kijima T', 'Kumanogoh A']</t>
  </si>
  <si>
    <t>The Direct Oblique Method: A New Gold Standard for Bronchoscopic Navigation That is Superior to Automatic Methods</t>
  </si>
  <si>
    <t>25(4):305-314</t>
  </si>
  <si>
    <t>https://pubmed.ncbi.nlm.nih.gov/29901530</t>
  </si>
  <si>
    <t>https://www.ingentaconnect.com/openurl?genre=article&amp;issn=&amp;volume=25&amp;issue=4&amp;spage=305&amp;aulast=Miyake</t>
  </si>
  <si>
    <t>['Kato Y', 'Park J', 'Takamatsu H', 'Konaka H', 'Aoki W', 'Aburaya S', 'Ueda M', 'Nishide M', 'Koyama S', 'Hayama Y', 'Kinehara Y', 'Hirano T', 'Shima Y', 'Narazaki M', 'Kumanogoh A']</t>
  </si>
  <si>
    <t>Apoptosis-derived membrane vesicles drive the cGAS-STING pathway and enhance type I IFN production in systemic lupus erythematosus</t>
  </si>
  <si>
    <t>26-Jun-2018</t>
  </si>
  <si>
    <t>77(10):1507-1515</t>
  </si>
  <si>
    <t>https://pubmed.ncbi.nlm.nih.gov/29945921</t>
  </si>
  <si>
    <t>https://linkinghub.elsevier.com/retrieve/pii/S0003-4967(24)02388-4</t>
  </si>
  <si>
    <t>['Morita T', 'Fujimoto K', 'Shima Y', 'Ogata A', 'Kumanogoh A']</t>
  </si>
  <si>
    <t>Minimal neonatal transfer of certolizumab pegol in a Japanese patient with rheumatoid arthritis</t>
  </si>
  <si>
    <t>22-Sep-2017</t>
  </si>
  <si>
    <t>77(9):e56</t>
  </si>
  <si>
    <t>https://pubmed.ncbi.nlm.nih.gov/28939633</t>
  </si>
  <si>
    <t>https://linkinghub.elsevier.com/retrieve/pii/S0003-4967(24)02433-6</t>
  </si>
  <si>
    <t>['Koyama S', 'Nagatomo I', 'Kijima T', 'Kumanogoh A']</t>
  </si>
  <si>
    <t>Selecting suitable chemotherapies for PD-1/PD-L1 blockade to optimize the tumor immune microenvironment</t>
  </si>
  <si>
    <t>24-Aug-2018</t>
  </si>
  <si>
    <t>9(66):32552-32553</t>
  </si>
  <si>
    <t>Comment | News</t>
  </si>
  <si>
    <t>https://pubmed.ncbi.nlm.nih.gov/30220963</t>
  </si>
  <si>
    <t>https://europepmc.org/abstract/MED/30220963</t>
  </si>
  <si>
    <t>['Matsuura Y', 'Kikuta J', 'Kishi Y', 'Hasegawa T', 'Okuzaki D', 'Hirano T', 'Minoshima M', 'Kikuchi K', 'Kumanogoh A', 'Ishii M']</t>
  </si>
  <si>
    <t>In vivo visualisation of different modes of action of biological DMARDs inhibiting osteoclastic bone resorption</t>
  </si>
  <si>
    <t>28-Apr-2018</t>
  </si>
  <si>
    <t>77(8):1219-1225</t>
  </si>
  <si>
    <t>https://pubmed.ncbi.nlm.nih.gov/29705743</t>
  </si>
  <si>
    <t>https://linkinghub.elsevier.com/retrieve/pii/S0003-4967(24)02461-0</t>
  </si>
  <si>
    <t>['Oji Y', 'Inoue M', 'Takeda Y', 'Hosen N', 'Shintani Y', 'Kawakami M', 'Harada T', 'Murakami Y', 'Iwai M', 'Fukuda M', 'Nishida S', 'Nakata J', 'Nakae Y', 'Takashima S', 'Shirakata T', 'Nakajima H', 'Hasegawa K', 'Kida H', 'Kijima T', 'Morimoto S', 'Fujiki F', 'Tsuboi A', 'Morii E', 'Morita S', 'Sakamoto J', 'Kumanogoh A', 'Oka Y', 'Okumura M', 'Sugiyama H']</t>
  </si>
  <si>
    <t>WT1 peptide-based immunotherapy for advanced thymic epithelial malignancies</t>
  </si>
  <si>
    <t>1-Jun-2018</t>
  </si>
  <si>
    <t>21-Jan-2018</t>
  </si>
  <si>
    <t>142(11):2375-2382</t>
  </si>
  <si>
    <t>https://pubmed.ncbi.nlm.nih.gov/29322496</t>
  </si>
  <si>
    <t>https://onlinelibrary.wiley.com/doi/10.1002/ijc.31253</t>
  </si>
  <si>
    <t>['Hayama Y', 'Kimura T', 'Takeda Y', 'Nada S', 'Koyama S', 'Takamatsu H', 'Kang S', 'Ito D', 'Maeda Y', 'Nishide M', 'Nojima S', 'Sarashina-Kida H', 'Hosokawa T', 'Kinehara Y', 'Kato Y', 'Nakatani T', 'Nakanishi Y', 'Tsuda T', 'Koba T', 'Okada M', 'Kumanogoh A']</t>
  </si>
  <si>
    <t>Lysosomal Protein Lamtor1 Controls Innate Immune Responses via Nuclear Translocation of Transcription Factor EB</t>
  </si>
  <si>
    <t>23-Apr-2018</t>
  </si>
  <si>
    <t>200(11):3790-3800</t>
  </si>
  <si>
    <t>https://pubmed.ncbi.nlm.nih.gov/29686050</t>
  </si>
  <si>
    <t>https://journals.aai.org/jimmunol/article-lookup/doi/10.4049/jimmunol.1701283</t>
  </si>
  <si>
    <t>['Kang S', 'Nakanishi Y', 'Kioi Y', 'Okuzaki D', 'Kimura T', 'Takamatsu H', 'Koyama S', 'Nojima S', 'Nishide M', 'Hayama Y', 'Kinehara Y', 'Kato Y', 'Nakatani T', 'Shimogori T', 'Takagi J', 'Toyofuku T', 'Kumanogoh A']</t>
  </si>
  <si>
    <t>Semaphorin 6D reverse signaling controls macrophage lipid metabolism and anti-inflammatory polarization</t>
  </si>
  <si>
    <t>18-May-2018</t>
  </si>
  <si>
    <t>19(6):561-570</t>
  </si>
  <si>
    <t>https://pubmed.ncbi.nlm.nih.gov/29777213</t>
  </si>
  <si>
    <t>https://www.nature.com/articles/s41590-018-0108-0</t>
  </si>
  <si>
    <t>['Yamashita K', 'Kinoshita M', 'Miyamoto K', 'Namba A', 'Shimizu M', 'Koda T', 'Sugimoto T', 'Mori Y', 'Yoshioka Y', 'Nakatsuji Y', 'Kumanogoh A', 'Kusunoki S', 'Mochizuki H', 'Okuno T']</t>
  </si>
  <si>
    <t>Cerebrospinal fluid mitochondrial DNA in neuromyelitis optica spectrum disorder</t>
  </si>
  <si>
    <t>27-Apr-2018</t>
  </si>
  <si>
    <t>15(1):125</t>
  </si>
  <si>
    <t>https://pubmed.ncbi.nlm.nih.gov/29703264</t>
  </si>
  <si>
    <t>https://jneuroinflammation.biomedcentral.com/articles/10.1186/s12974-018-1162-0</t>
  </si>
  <si>
    <t>['Jin Y', 'Takeda Y', 'Kondo Y', 'Tripathi LP', 'Kang S', 'Takeshita H', 'Kuhara H', 'Maeda Y', 'Higashiguchi M', 'Miyake K', 'Morimura O', 'Koba T', 'Hayama Y', 'Koyama S', 'Nakanishi K', 'Iwasaki T', 'Tetsumoto S', 'Tsujino K', 'Kuroyama M', 'Iwahori K', 'Hirata H', 'Takimoto T', 'Suzuki M', 'Nagatomo I', 'Sugimoto K', 'Fujii Y', 'Kida H', 'Mizuguchi K', 'Ito M', 'Kijima T', 'Rakugi H', 'Mekada E', 'Tachibana I', 'Kumanogoh A']</t>
  </si>
  <si>
    <t>Double deletion of tetraspanins CD9 and CD81 in mice leads to a syndrome resembling accelerated aging</t>
  </si>
  <si>
    <t>23-Mar-2018</t>
  </si>
  <si>
    <t>8(1):5145</t>
  </si>
  <si>
    <t>https://pubmed.ncbi.nlm.nih.gov/29572511</t>
  </si>
  <si>
    <t>https://europepmc.org/abstract/MED/29572511</t>
  </si>
  <si>
    <t>['Matsuki T', 'Takeda Y', 'Kida H', 'Kumanogoh A']</t>
  </si>
  <si>
    <t>Tracheobronchopathia Osteochondroplastica: A Cause of Difficult Tracheal Intubation</t>
  </si>
  <si>
    <t>15-Mar-2018</t>
  </si>
  <si>
    <t>57(6):909-910</t>
  </si>
  <si>
    <t>https://pubmed.ncbi.nlm.nih.gov/29093416</t>
  </si>
  <si>
    <t>https://europepmc.org/abstract/MED/29093416</t>
  </si>
  <si>
    <t>['Takeuchi Y', 'Tanemura A', 'Tada Y', 'Katayama I', 'Kumanogoh A', 'Nishikawa H']</t>
  </si>
  <si>
    <t>Clinical response to PD-1 blockade correlates with a sub-fraction of peripheral central memory CD4+ T cells in patients with malignant melanoma</t>
  </si>
  <si>
    <t>30(1):13-22</t>
  </si>
  <si>
    <t>https://pubmed.ncbi.nlm.nih.gov/29294043</t>
  </si>
  <si>
    <t>https://academic.oup.com/intimm/article-lookup/doi/10.1093/intimm/dxx073</t>
  </si>
  <si>
    <t>['Nishide M', 'Kumanogoh A']</t>
  </si>
  <si>
    <t>The role of semaphorins in immune responses and autoimmune rheumatic diseases</t>
  </si>
  <si>
    <t>7-Dec-2017</t>
  </si>
  <si>
    <t>Nature reviews. Rheumatology</t>
  </si>
  <si>
    <t>14(1):19-31</t>
  </si>
  <si>
    <t>https://pubmed.ncbi.nlm.nih.gov/29213125</t>
  </si>
  <si>
    <t>https://www.nature.com/articles/nrrheum.2017.201</t>
  </si>
  <si>
    <t>['Koda T', 'Namba A', 'Nakatsuji Y', 'Niino M', 'Miyazaki Y', 'Sugimoto T', 'Kinoshita M', 'Takata K', 'Yamashita K', 'Shimizu M', 'Fukazawa T', 'Kumanogoh A', 'Mochizuki H', 'Okuno T']</t>
  </si>
  <si>
    <t>Beneficial effects of fingolimod in MS patients with high serum Sema4A levels</t>
  </si>
  <si>
    <t>8-Mar-2018</t>
  </si>
  <si>
    <t>13(3):e0193986</t>
  </si>
  <si>
    <t>https://pubmed.ncbi.nlm.nih.gov/29518148</t>
  </si>
  <si>
    <t>https://europepmc.org/abstract/MED/29518148</t>
  </si>
  <si>
    <t>['Ebina K', 'Hashimoto M', 'Yamamoto W', 'Ohnishi A', 'Kabata D', 'Hirano T', 'Hara R', 'Katayama M', 'Yoshida S', 'Nagai K', 'Son Y', 'Amuro H', 'Akashi K', 'Fujimura T', 'Hirao M', 'Yamamoto K', 'Shintani A', 'Kumanogoh A', 'Yoshikawa H']</t>
  </si>
  <si>
    <t>Drug retention and discontinuation reasons between seven biologics in patients with rheumatoid arthritis -The ANSWER cohort study</t>
  </si>
  <si>
    <t>13(3):e0194130</t>
  </si>
  <si>
    <t>https://pubmed.ncbi.nlm.nih.gov/29543846</t>
  </si>
  <si>
    <t>https://europepmc.org/abstract/MED/29543846</t>
  </si>
  <si>
    <t>['Kimura T', 'Kumanogoh A', 'Okada M']</t>
  </si>
  <si>
    <t>Roles of Lamtor1 in Macrophages, CD4+ T-cells, and Regulatory T-cells</t>
  </si>
  <si>
    <t>Critical reviews in immunology</t>
  </si>
  <si>
    <t>38(5):403-414</t>
  </si>
  <si>
    <t>https://pubmed.ncbi.nlm.nih.gov/30806216</t>
  </si>
  <si>
    <t>http://www.begellhouse.com/journals/2ff21abf44b19838,4c1936842e1a5afe,7b2fc88b67db7853.html</t>
  </si>
  <si>
    <t>['Matsunaga K', 'Yanagawa M', 'Otsuka T', 'Hirata H', 'Kijima T', 'Kumanogoh A', 'Tomiyama N', 'Shimosegawa E', 'Hatazawa J']</t>
  </si>
  <si>
    <t>Quantitative pulmonary blood flow measurement using (15)O-H(2)O PET with and without tissue fraction correction: a comparison study</t>
  </si>
  <si>
    <t>22-Dec-2017</t>
  </si>
  <si>
    <t>EJNMMI research</t>
  </si>
  <si>
    <t>7(1):102</t>
  </si>
  <si>
    <t>https://pubmed.ncbi.nlm.nih.gov/29274016</t>
  </si>
  <si>
    <t>https://europepmc.org/abstract/MED/29274016</t>
  </si>
  <si>
    <t>['Hosen N', 'Matsunaga Y', 'Hasegawa K', 'Matsuno H', 'Nakamura Y', 'Makita M', 'Watanabe K', 'Yoshida M', 'Satoh K', 'Morimoto S', 'Fujiki F', 'Nakajima H', 'Nakata J', 'Nishida S', 'Tsuboi A', 'Oka Y', 'Manabe M', 'Ichihara H', 'Aoyama Y', 'Mugitani A', 'Nakao T', 'Hino M', 'Uchibori R', 'Ozawa K', 'Baba Y', 'Terakura S', 'Wada N', 'Morii E', 'Nishimura J', 'Takeda K', 'Oji Y', 'Sugiyama H', 'Takagi J', 'Kumanogoh A']</t>
  </si>
  <si>
    <t>The activated conformation of integrin β(7) is a novel multiple myeloma-specific target for CAR T cell therapy</t>
  </si>
  <si>
    <t>6-Nov-2017</t>
  </si>
  <si>
    <t>Nature medicine</t>
  </si>
  <si>
    <t>23(12):1436-1443</t>
  </si>
  <si>
    <t>https://pubmed.ncbi.nlm.nih.gov/29106400</t>
  </si>
  <si>
    <t>https://www.nature.com/articles/nm.4431</t>
  </si>
  <si>
    <t>['Sarashina-Kida H', 'Negishi H', 'Nishio J', 'Suda W', 'Nakajima Y', 'Yasui-Kato M', 'Iwaisako K', 'Kang S', 'Endo N', 'Yanai H', 'Asagiri M', 'Kida H', 'Hattori M', 'Kumanogoh A', 'Taniguchi T']</t>
  </si>
  <si>
    <t>Gallbladder-derived surfactant protein D regulates gut commensal bacteria for maintaining intestinal homeostasis</t>
  </si>
  <si>
    <t>19-Sep-2017</t>
  </si>
  <si>
    <t>114(38):10178-10183</t>
  </si>
  <si>
    <t>https://pubmed.ncbi.nlm.nih.gov/28878025</t>
  </si>
  <si>
    <t>https://www.pnas.org/doi/10.1073/pnas.1712837114?url_ver=Z39.88-2003&amp;rfr_id=ori:rid:crossref.org&amp;rfr_dat=cr_pub 0pubmed</t>
  </si>
  <si>
    <t>['Hosokawa T', 'Kimura T', 'Nada S', 'Okuno T', 'Ito D', 'Kang S', 'Nojima S', 'Yamashita K', 'Nakatani T', 'Hayama Y', 'Kato Y', 'Kinehara Y', 'Nishide M', 'Mikami N', 'Koyama S', 'Takamatsu H', 'Okuzaki D', 'Ohkura N', 'Sakaguchi S', 'Okada M', 'Kumanogoh A']</t>
  </si>
  <si>
    <t>Lamtor1 Is Critically Required for CD4(+) T Cell Proliferation and Regulatory T Cell Suppressive Function</t>
  </si>
  <si>
    <t>199(6):2008-2019</t>
  </si>
  <si>
    <t>https://pubmed.ncbi.nlm.nih.gov/28768723</t>
  </si>
  <si>
    <t>https://journals.aai.org/jimmunol/article-lookup/doi/10.4049/jimmunol.1700157</t>
  </si>
  <si>
    <t>['Nojima S', 'Susaki EA', 'Yoshida K', 'Takemoto H', 'Tsujimura N', 'Iijima S', 'Takachi K', 'Nakahara Y', 'Tahara S', 'Ohshima K', 'Kurashige M', 'Hori Y', 'Wada N', 'Ikeda JI', 'Kumanogoh A', 'Morii E', 'Ueda HR']</t>
  </si>
  <si>
    <t>CUBIC pathology: three-dimensional imaging for pathological diagnosis</t>
  </si>
  <si>
    <t>24-Aug-2017</t>
  </si>
  <si>
    <t>7(1):9269</t>
  </si>
  <si>
    <t>https://pubmed.ncbi.nlm.nih.gov/28839164</t>
  </si>
  <si>
    <t>https://europepmc.org/abstract/MED/28839164</t>
  </si>
  <si>
    <t>['Nishide M', 'Nojima S', 'Ito D', 'Takamatsu H', 'Koyama S', 'Kang S', 'Kimura T', 'Morimoto K', 'Hosokawa T', 'Hayama Y', 'Kinehara Y', 'Kato Y', 'Nakatani T', 'Nakanishi Y', 'Tsuda T', 'Park JH', 'Hirano T', 'Shima Y', 'Narazaki M', 'Morii E', 'Kumanogoh A']</t>
  </si>
  <si>
    <t>Semaphorin 4D inhibits neutrophil activation and is involved in the pathogenesis of neutrophil-mediated autoimmune vasculitis</t>
  </si>
  <si>
    <t>17-Apr-2017</t>
  </si>
  <si>
    <t>76(8):1440-1448</t>
  </si>
  <si>
    <t>https://pubmed.ncbi.nlm.nih.gov/28416516</t>
  </si>
  <si>
    <t>https://linkinghub.elsevier.com/retrieve/pii/S0003-4967(24)19865-2</t>
  </si>
  <si>
    <t>['Akbay EA', 'Koyama S', 'Liu Y', 'Dries R', 'Bufe LE', 'Silkes M', 'Alam MM', 'Magee DM', 'Jones R', 'Jinushi M', 'Kulkarni M', 'Carretero J', 'Wang X', 'Warner-Hatten T', 'Cavanaugh JD', 'Osa A', 'Kumanogoh A', 'Freeman GJ', 'Awad MM', 'Christiani DC', 'Bueno R', 'Hammerman PS', 'Dranoff G', 'Wong KK']</t>
  </si>
  <si>
    <t>Interleukin-17A Promotes Lung Tumor Progression through Neutrophil Attraction to Tumor Sites and Mediating Resistance to PD-1 Blockade</t>
  </si>
  <si>
    <t>6-May-2017</t>
  </si>
  <si>
    <t>12(8):1268-1279</t>
  </si>
  <si>
    <t>https://pubmed.ncbi.nlm.nih.gov/28483607</t>
  </si>
  <si>
    <t>https://linkinghub.elsevier.com/retrieve/pii/S1556-0864(17)30350-7</t>
  </si>
  <si>
    <t>['Morimura O', 'Minami T', 'Kijima T', 'Koyama S', 'Otsuka T', 'Kinehara Y', 'Osa A', 'Higashiguchi M', 'Miyake K', 'Nagatomo I', 'Hirata H', 'Iwahori K', 'Takimoto T', 'Takeda Y', 'Kida H', 'Kumanogoh A']</t>
  </si>
  <si>
    <t>Trastuzumab emtansine suppresses the growth of HER2-positive small-cell lung cancer in preclinical models</t>
  </si>
  <si>
    <t>8-Jul-2017</t>
  </si>
  <si>
    <t>17-May-2017</t>
  </si>
  <si>
    <t>488(4):596-602</t>
  </si>
  <si>
    <t>https://pubmed.ncbi.nlm.nih.gov/28526406</t>
  </si>
  <si>
    <t>https://linkinghub.elsevier.com/retrieve/pii/S0006-291X(17)30964-6</t>
  </si>
  <si>
    <t>['Gu Z', 'Kalambogias J', 'Yoshioka S', 'Han W', 'Li Z', 'Kawasawa YI', 'Pochareddy S', 'Li Z', 'Liu F', 'Xu X', 'Wijeratne HRS', 'Ueno M', 'Blatz E', 'Salomone J', 'Kumanogoh A', 'Rasin MR', 'Gebelein B', 'Weirauch MT', 'Sestan N', 'Martin JH', 'Yoshida Y']</t>
  </si>
  <si>
    <t>Control of species-dependent cortico-motoneuronal connections underlying manual dexterity</t>
  </si>
  <si>
    <t>28-Jul-2017</t>
  </si>
  <si>
    <t>357(6349):400-404</t>
  </si>
  <si>
    <t>https://pubmed.ncbi.nlm.nih.gov/28751609</t>
  </si>
  <si>
    <t>https:///www.science.org/doi/10.1126/science.aan3721?url_ver=Z39.88-2003&amp;rfr_id=ori:rid:crossref.org&amp;rfr_dat=cr_pub 0pubmed</t>
  </si>
  <si>
    <t>['Minamitani T', 'Ma Y', 'Zhou H', 'Kida H', 'Tsai CY', 'Obana M', 'Okuzaki D', 'Fujio Y', 'Kumanogoh A', 'Zhao B', 'Kikutani H', 'Kieff E', 'Gewurz BE', 'Yasui T']</t>
  </si>
  <si>
    <t>Mouse model of Epstein-Barr virus LMP1- and LMP2A-driven germinal center B-cell lymphoproliferative disease</t>
  </si>
  <si>
    <t>28-Mar-2017</t>
  </si>
  <si>
    <t>114(18):4751-4756</t>
  </si>
  <si>
    <t>https://pubmed.ncbi.nlm.nih.gov/28351978</t>
  </si>
  <si>
    <t>https://www.pnas.org/doi/10.1073/pnas.1701836114?url_ver=Z39.88-2003&amp;rfr_id=ori:rid:crossref.org&amp;rfr_dat=cr_pub 0pubmed</t>
  </si>
  <si>
    <t>['Kitada S', 'Kayama H', 'Okuzaki D', 'Koga R', 'Kobayashi M', 'Arima Y', 'Kumanogoh A', 'Murakami M', 'Ikawa M', 'Takeda K']</t>
  </si>
  <si>
    <t>BATF2 inhibits immunopathological Th17 responses by suppressing Il23a expression during Trypanosoma cruzi infection</t>
  </si>
  <si>
    <t>29-Mar-2017</t>
  </si>
  <si>
    <t>214(5):1313-1331</t>
  </si>
  <si>
    <t>https://pubmed.ncbi.nlm.nih.gov/28356392</t>
  </si>
  <si>
    <t>https://europepmc.org/abstract/MED/28356392</t>
  </si>
  <si>
    <t>['Fujimoto K', 'Kinoshita M', 'Tanaka H', 'Okuzaki D', 'Shimada Y', 'Kayama H', 'Okumura R', 'Furuta Y', 'Narazaki M', 'Tamura A', 'Hatakeyama S', 'Ikawa M', 'Tsuchiya K', 'Watanabe M', 'Kumanogoh A', 'Tsukita S', 'Takeda K']</t>
  </si>
  <si>
    <t>Regulation of intestinal homeostasis by the ulcerative colitis-associated gene RNF186</t>
  </si>
  <si>
    <t>6-Jul-2016</t>
  </si>
  <si>
    <t>10(2):446-459</t>
  </si>
  <si>
    <t>https://pubmed.ncbi.nlm.nih.gov/27381925</t>
  </si>
  <si>
    <t>https://www.clinicalkey.com/content/playBy/pii?v=S1933-0219(22)00657-2</t>
  </si>
  <si>
    <t>['Hamano Y', 'Kida H', 'Ihara S', 'Murakami A', 'Yanagawa M', 'Ueda K', 'Honda O', 'Tripathi LP', 'Arai T', 'Hirose M', 'Hamasaki T', 'Yano Y', 'Kimura T', 'Kato Y', 'Takamatsu H', 'Otsuka T', 'Minami T', 'Hirata H', 'Inoue K', 'Nagatomo I', 'Takeda Y', 'Mori M', 'Nishikawa H', 'Mizuguchi K', 'Kijima T', 'Kitaichi M', 'Tomiyama N', 'Inoue Y', 'Kumanogoh A']</t>
  </si>
  <si>
    <t>Classification of idiopathic interstitial pneumonias using anti-myxovirus resistance-protein 1 autoantibody</t>
  </si>
  <si>
    <t>23-Feb-2017</t>
  </si>
  <si>
    <t>7:43201</t>
  </si>
  <si>
    <t>https://pubmed.ncbi.nlm.nih.gov/28230086</t>
  </si>
  <si>
    <t>https://europepmc.org/abstract/MED/28230086</t>
  </si>
  <si>
    <t>['Koba T', 'Kijima T', 'Takimoto T', 'Hirata H', 'Naito Y', 'Hamaguchi M', 'Otsuka T', 'Kuroyama M', 'Nagatomo I', 'Takeda Y', 'Kida H', 'Kumanogoh A']</t>
  </si>
  <si>
    <t>Rapid intracranial response to osimertinib, without radiotherapy, in nonsmall cell lung cancer patients harboring the EGFR T790M mutation: Two Case Reports</t>
  </si>
  <si>
    <t>96(6):e6087</t>
  </si>
  <si>
    <t>https://pubmed.ncbi.nlm.nih.gov/28178168</t>
  </si>
  <si>
    <t>https://europepmc.org/abstract/MED/28178168</t>
  </si>
  <si>
    <t>['Satoh T', 'Nakagawa K', 'Sugihara F', 'Kuwahara R', 'Ashihara M', 'Yamane F', 'Minowa Y', 'Fukushima K', 'Ebina I', 'Yoshioka Y', 'Kumanogoh A', 'Akira S']</t>
  </si>
  <si>
    <t>Identification of an atypical monocyte and committed progenitor involved in fibrosis</t>
  </si>
  <si>
    <t>5-Jan-2017</t>
  </si>
  <si>
    <t>21-Dec-2016</t>
  </si>
  <si>
    <t>541(7635):96-101</t>
  </si>
  <si>
    <t>https://pubmed.ncbi.nlm.nih.gov/28002407</t>
  </si>
  <si>
    <t>https://www.nature.com/articles/nature20611</t>
  </si>
  <si>
    <t>['Morita T', 'Shima Y', 'Kakigano A', 'Ogata A', 'Kumanogoh A']</t>
  </si>
  <si>
    <t>Serum anti-citrullinated protein antibodies of a mother with rheumatoid arthritis pass through the placenta but do not cause arthritis in her neonate</t>
  </si>
  <si>
    <t>10-Aug-2016</t>
  </si>
  <si>
    <t>46(1):85-86</t>
  </si>
  <si>
    <t>https://pubmed.ncbi.nlm.nih.gov/27574903</t>
  </si>
  <si>
    <t>https://www.tandfonline.com/doi/abs/10.1080/03009742.2016.1195871?url_ver=Z39.88-2003&amp;rfr_id=ori:rid:crossref.org&amp;rfr_dat=cr_pub 0pubmed</t>
  </si>
  <si>
    <t>['Nojima S', 'Kumanogoh A']</t>
  </si>
  <si>
    <t>Characterizing Semaphorin-Mediated Immune Responses Using an Antigen-Presentation Assay</t>
  </si>
  <si>
    <t>1493:379-391</t>
  </si>
  <si>
    <t>https://pubmed.ncbi.nlm.nih.gov/27787865</t>
  </si>
  <si>
    <t>https://link.springer.com/protocol/10.1007/978-1-4939-6448-2_27</t>
  </si>
  <si>
    <t>['Motooka D', 'Fujimoto K', 'Tanaka R', 'Yaguchi T', 'Gotoh K', 'Maeda Y', 'Furuta Y', 'Kurakawa T', 'Goto N', 'Yasunaga T', 'Narazaki M', 'Kumanogoh A', 'Horii T', 'Iida T', 'Takeda K', 'Nakamura S']</t>
  </si>
  <si>
    <t>Fungal ITS1 Deep-Sequencing Strategies to Reconstruct the Composition of a 26-Species Community and Evaluation of the Gut Mycobiota of Healthy Japanese Individuals</t>
  </si>
  <si>
    <t>15-Feb-2017</t>
  </si>
  <si>
    <t>8:238</t>
  </si>
  <si>
    <t>https://pubmed.ncbi.nlm.nih.gov/28261190</t>
  </si>
  <si>
    <t>https://europepmc.org/abstract/MED/28261190</t>
  </si>
  <si>
    <t>['Oka Y', 'Tsuboi A', 'Nakata J', 'Nishida S', 'Hosen N', 'Kumanogoh A', 'Oji Y', 'Sugiyama H']</t>
  </si>
  <si>
    <t>Wilms' Tumor Gene 1 (WT1) Peptide Vaccine Therapy for Hematological Malignancies: From CTL Epitope Identification to Recent Progress in Clinical Studies Including a Cure-Oriented Strategy</t>
  </si>
  <si>
    <t>Oncology research and treatment</t>
  </si>
  <si>
    <t>40(11):682-690</t>
  </si>
  <si>
    <t>https://pubmed.ncbi.nlm.nih.gov/29041012</t>
  </si>
  <si>
    <t>https://karger.com/ORT/article/doi/10.1159/000481353</t>
  </si>
  <si>
    <t>['Honorat JA', 'Nakatsuji Y', 'Shimizu M', 'Kinoshita M', 'Sumi-Akamaru H', 'Sasaki T', 'Takata K', 'Koda T', 'Namba A', 'Yamashita K', 'Sanda E', 'Sakaguchi M', 'Kumanogoh A', 'Shirakura T', 'Tamura M', 'Sakoda S', 'Mochizuki H', 'Okuno T']</t>
  </si>
  <si>
    <t>Febuxostat ameliorates secondary progressive experimental autoimmune encephalomyelitis by restoring mitochondrial energy production in a GOT2-dependent manner</t>
  </si>
  <si>
    <t>12(11):e0187215</t>
  </si>
  <si>
    <t>https://pubmed.ncbi.nlm.nih.gov/29107957</t>
  </si>
  <si>
    <t>https://europepmc.org/abstract/MED/29107957</t>
  </si>
  <si>
    <t>['Higashiguchi M', 'Nagatomo I', 'Kijima T', 'Morimura O', 'Miyake K', 'Minami T', 'Koyama S', 'Hirata H', 'Iwahori K', 'Takimoto T', 'Takeda Y', 'Kida H', 'Kumanogoh A']</t>
  </si>
  <si>
    <t>Clarifying the biological significance of the CHK2 K373E somatic mutation discovered in The Cancer Genome Atlas database</t>
  </si>
  <si>
    <t>25-Oct-2016</t>
  </si>
  <si>
    <t>FEBS letters</t>
  </si>
  <si>
    <t>590(23):4275-4286</t>
  </si>
  <si>
    <t>https://pubmed.ncbi.nlm.nih.gov/27716909</t>
  </si>
  <si>
    <t>https://onlinelibrary.wiley.com/doi/10.1002/1873-3468.12449</t>
  </si>
  <si>
    <t>['Takashima S', 'Oka Y', 'Fujiki F', 'Morimoto S', 'Nakajima H', 'Nakae Y', 'Nakata J', 'Nishida S', 'Hosen N', 'Tatsumi N', 'Mizuguchi K', 'Hashimoto N', 'Oji Y', 'Tsuboi A', 'Kumanogoh A', 'Sugiyama H']</t>
  </si>
  <si>
    <t>Syndecan-4 as a biomarker to predict clinical outcome for glioblastoma multiforme treated with WT1 peptide vaccine</t>
  </si>
  <si>
    <t>3-Oct-2016</t>
  </si>
  <si>
    <t>Future science OA</t>
  </si>
  <si>
    <t>2(4):FSO96</t>
  </si>
  <si>
    <t>https://pubmed.ncbi.nlm.nih.gov/28116121</t>
  </si>
  <si>
    <t>https://www.tandfonline.com/doi/10.4155/fsoa-2015-0008?url_ver=Z39.88-2003&amp;rfr_id=ori:rid:crossref.org&amp;rfr_dat=cr_pub 0pubmed</t>
  </si>
  <si>
    <t>['Miyake K', 'Ohta T', 'Nakayama H', 'Doe N', 'Terao Y', 'Oiki E', 'Nagatomo I', 'Yamashita Y', 'Abe T', 'Nishikura K', 'Kumanogoh A', 'Hashimoto K', 'Kawahara Y']</t>
  </si>
  <si>
    <t>CAPS1 RNA Editing Promotes Dense Core Vesicle Exocytosis</t>
  </si>
  <si>
    <t>17(8):2004-2014</t>
  </si>
  <si>
    <t>https://pubmed.ncbi.nlm.nih.gov/27851964</t>
  </si>
  <si>
    <t>https://linkinghub.elsevier.com/retrieve/pii/S2211-1247(16)31508-X</t>
  </si>
  <si>
    <t>['Maeda Y', 'Kurakawa T', 'Umemoto E', 'Motooka D', 'Ito Y', 'Gotoh K', 'Hirota K', 'Matsushita M', 'Furuta Y', 'Narazaki M', 'Sakaguchi N', 'Kayama H', 'Nakamura S', 'Iida T', 'Saeki Y', 'Kumanogoh A', 'Sakaguchi S', 'Takeda K']</t>
  </si>
  <si>
    <t>Dysbiosis Contributes to Arthritis Development via Activation of Autoreactive T Cells in the Intestine</t>
  </si>
  <si>
    <t>68(11):2646-2661</t>
  </si>
  <si>
    <t>https://pubmed.ncbi.nlm.nih.gov/27333153</t>
  </si>
  <si>
    <t>https://acrjournals.onlinelibrary.wiley.com/doi/10.1002/art.39783</t>
  </si>
  <si>
    <t>['Ito D', 'Kumanogoh A']</t>
  </si>
  <si>
    <t>The role of Sema4A in angiogenesis, immune responses, carcinogenesis, and retinal systems</t>
  </si>
  <si>
    <t>Cell adhesion &amp; migration</t>
  </si>
  <si>
    <t>10(6):692-699</t>
  </si>
  <si>
    <t>https://pubmed.ncbi.nlm.nih.gov/27736304</t>
  </si>
  <si>
    <t>https://www.tandfonline.com/doi/10.1080/19336918.2016.1215785?url_ver=Z39.88-2003&amp;rfr_id=ori:rid:crossref.org&amp;rfr_dat=cr_pub 0pubmed</t>
  </si>
  <si>
    <t>['Kimura T', 'Nada S', 'Takegahara N', 'Okuno T', 'Nojima S', 'Kang S', 'Ito D', 'Morimoto K', 'Hosokawa T', 'Hayama Y', 'Mitsui Y', 'Sakurai N', 'Sarashina-Kida H', 'Nishide M', 'Maeda Y', 'Takamatsu H', 'Okuzaki D', 'Yamada M', 'Okada M', 'Kumanogoh A']</t>
  </si>
  <si>
    <t>Polarization of M2 macrophages requires Lamtor1 that integrates cytokine and amino-acid signals</t>
  </si>
  <si>
    <t>7:13130</t>
  </si>
  <si>
    <t>https://pubmed.ncbi.nlm.nih.gov/27731330</t>
  </si>
  <si>
    <t>https://europepmc.org/abstract/MED/27731330</t>
  </si>
  <si>
    <t>113th Scientific Meeting of the Japanese Society of Internal Medicine: Symposium: Insight into the Mechanism of Diseases on New Perspective Arising in Internal Medicine: From Epigenetics to Organ Associations: A New Perspective in the Regulation of Immune System -With a Focus on Semaphorins and Immune-metabolism</t>
  </si>
  <si>
    <t>Nihon Naika Gakkai zasshi. The Journal of the Japanese Society of Internal Medicine</t>
  </si>
  <si>
    <t>105(9):1732-8</t>
  </si>
  <si>
    <t>https://pubmed.ncbi.nlm.nih.gov/30169945</t>
  </si>
  <si>
    <t>['Morimoto K', 'Baba Y', 'Shinohara H', 'Kang S', 'Nojima S', 'Kimura T', 'Ito D', 'Yoshida Y', 'Maeda Y', 'Sarashina-Kida H', 'Nishide M', 'Hosokawa T', 'Kato Y', 'Hayama Y', 'Kinehara Y', 'Okuno T', 'Takamatsu H', 'Hirano T', 'Shima Y', 'Narazaki M', 'Kurosaki T', 'Toyofuku T', 'Kumanogoh A']</t>
  </si>
  <si>
    <t>LRRK1 is critical in the regulation of B-cell responses and CARMA1-dependent NF-κB activation</t>
  </si>
  <si>
    <t>6:25738</t>
  </si>
  <si>
    <t>https://pubmed.ncbi.nlm.nih.gov/27166870</t>
  </si>
  <si>
    <t>https://europepmc.org/abstract/MED/27166870</t>
  </si>
  <si>
    <t>['Ohmi Y', 'Ise W', 'Harazono A', 'Takakura D', 'Fukuyama H', 'Baba Y', 'Narazaki M', 'Shoda H', 'Takahashi N', 'Ohkawa Y', 'Ji S', 'Sugiyama F', 'Fujio K', 'Kumanogoh A', 'Yamamoto K', 'Kawasaki N', 'Kurosaki T', 'Takahashi Y', 'Furukawa K']</t>
  </si>
  <si>
    <t>Sialylation converts arthritogenic IgG into inhibitors of collagen-induced arthritis</t>
  </si>
  <si>
    <t>5-Apr-2016</t>
  </si>
  <si>
    <t>7:11205</t>
  </si>
  <si>
    <t>https://pubmed.ncbi.nlm.nih.gov/27046227</t>
  </si>
  <si>
    <t>https://europepmc.org/abstract/MED/27046227</t>
  </si>
  <si>
    <t>['Hasegawa K', 'Tanaka S', 'Fujiki F', 'Morimoto S', 'Nakano K', 'Kinoshita H', 'Okumura A', 'Fujioka Y', 'Urakawa R', 'Nakajima H', 'Tatsumi N', 'Nakata J', 'Takashima S', 'Nishida S', 'Tsuboi A', 'Oka Y', 'Oji Y', 'Miyoshi E', 'Hirata T', 'Kumanogoh A', 'Sugiyama H', 'Hosen N']</t>
  </si>
  <si>
    <t>Glycosylation Status of CD43 Protein Is Associated with Resistance of Leukemia Cells to CTL-Mediated Cytolysis</t>
  </si>
  <si>
    <t>24-Mar-2016</t>
  </si>
  <si>
    <t>11(3):e0152326</t>
  </si>
  <si>
    <t>https://pubmed.ncbi.nlm.nih.gov/27011118</t>
  </si>
  <si>
    <t>https://europepmc.org/abstract/MED/27011118</t>
  </si>
  <si>
    <t>['Maeda Y', 'Kumanogoh A', 'Takeda K']</t>
  </si>
  <si>
    <t>Altered composition of gut microbiota in rheumatoid arthritis patients</t>
  </si>
  <si>
    <t>Nihon Rinsho Meneki Gakkai kaishi = Japanese journal of clinical immunology</t>
  </si>
  <si>
    <t>39(1):59-63</t>
  </si>
  <si>
    <t>https://pubmed.ncbi.nlm.nih.gov/27181236</t>
  </si>
  <si>
    <t>https://www.medicalonline.jp/meteo_linkout.php?issn=0911-4300&amp;volume=39&amp;issue=1&amp;spage=59</t>
  </si>
  <si>
    <t>['Suzuki K', 'Tsunoda H', 'Omiya R', 'Matoba K', 'Baba T', 'Suzuki S', 'Segawa H', 'Kumanogoh A', 'Iwasaki K', 'Hattori K', 'Takagi J']</t>
  </si>
  <si>
    <t>Structure of the Plexin Ectodomain Bound by Semaphorin-Mimicking Antibodies</t>
  </si>
  <si>
    <t>3-Jun-2016</t>
  </si>
  <si>
    <t>11(6):e0156719</t>
  </si>
  <si>
    <t>https://pubmed.ncbi.nlm.nih.gov/27258772</t>
  </si>
  <si>
    <t>https://europepmc.org/abstract/MED/27258772</t>
  </si>
  <si>
    <t>['Morita T', 'Shima Y', 'Wing JB', 'Sakaguchi S', 'Ogata A', 'Kumanogoh A']</t>
  </si>
  <si>
    <t>The Proportion of Regulatory T Cells in Patients with Rheumatoid Arthritis: A Meta-Analysis</t>
  </si>
  <si>
    <t>13-Sep-2016</t>
  </si>
  <si>
    <t>11(9):e0162306</t>
  </si>
  <si>
    <t>https://pubmed.ncbi.nlm.nih.gov/27622457</t>
  </si>
  <si>
    <t>https://europepmc.org/abstract/MED/27622457</t>
  </si>
  <si>
    <t>['Yoshida Y', 'Kumanogoh A']</t>
  </si>
  <si>
    <t>Semaphorins as treatment targets for cartilage and bone damage caused by rheumatoid arthritis</t>
  </si>
  <si>
    <t>Clinical calcium</t>
  </si>
  <si>
    <t>25(12):1795-800</t>
  </si>
  <si>
    <t>https://pubmed.ncbi.nlm.nih.gov/26608854</t>
  </si>
  <si>
    <t>['Toyofuku T', 'Morimoto K', 'Sasawatari S', 'Kumanogoh A']</t>
  </si>
  <si>
    <t>Leucine-Rich Repeat Kinase 1 Regulates Autophagy through Turning On TBC1D2-Dependent Rab7 Inactivation</t>
  </si>
  <si>
    <t>22-Jun-2015</t>
  </si>
  <si>
    <t>Molecular and cellular biology</t>
  </si>
  <si>
    <t>35(17):3044-58</t>
  </si>
  <si>
    <t>https://pubmed.ncbi.nlm.nih.gov/26100023</t>
  </si>
  <si>
    <t>https://www.tandfonline.com/doi/10.1128/MCB.00085-15?url_ver=Z39.88-2003&amp;rfr_id=ori:rid:crossref.org&amp;rfr_dat=cr_pub 0pubmed</t>
  </si>
  <si>
    <t>['Ito D', 'Nojima S', 'Nishide M', 'Okuno T', 'Takamatsu H', 'Kang S', 'Kimura T', 'Yoshida Y', 'Morimoto K', 'Maeda Y', 'Hosokawa T', 'Toyofuku T', 'Ohshima J', 'Kamimura D', 'Yamamoto M', 'Murakami M', 'Morii E', 'Rakugi H', 'Isaka Y', 'Kumanogoh A']</t>
  </si>
  <si>
    <t>mTOR Complex Signaling through the SEMA4A-Plexin B2 Axis Is Required for Optimal Activation and Differentiation of CD8+ T Cells</t>
  </si>
  <si>
    <t>26-Jun-2015</t>
  </si>
  <si>
    <t>195(3):934-43</t>
  </si>
  <si>
    <t>https://pubmed.ncbi.nlm.nih.gov/26116513</t>
  </si>
  <si>
    <t>https://europepmc.org/abstract/MED/26116513</t>
  </si>
  <si>
    <t>['Nakae Y', 'Oka Y', 'Fujiki F', 'Morimoto S', 'Kamiya T', 'Takashima S', 'Nakata J', 'Nishida S', 'Nakajima H', 'Hosen N', 'Tsuboi A', 'Kyo T', 'Oji Y', 'Mizuguchi K', 'Kumanogoh A', 'Sugiyama H']</t>
  </si>
  <si>
    <t>Two distinct effector memory cell populations of WT1 (Wilms' tumor gene 1)-specific cytotoxic T lymphocytes in acute myeloid leukemia patients</t>
  </si>
  <si>
    <t>3-Apr-2015</t>
  </si>
  <si>
    <t>64(7):791-804</t>
  </si>
  <si>
    <t>https://pubmed.ncbi.nlm.nih.gov/25835542</t>
  </si>
  <si>
    <t>https://europepmc.org/abstract/MED/25835542</t>
  </si>
  <si>
    <t>['Yoshida Y', 'Ogata A', 'Kang S', 'Ebina K', 'Shi K', 'Nojima S', 'Kimura T', 'Ito D', 'Morimoto K', 'Nishide M', 'Hosokawa T', 'Hirano T', 'Shima Y', 'Narazaki M', 'Tsuboi H', 'Saeki Y', 'Tomita T', 'Tanaka T', 'Kumanogoh A']</t>
  </si>
  <si>
    <t>Semaphorin 4D Contributes to Rheumatoid Arthritis by Inducing Inflammatory Cytokine Production: Pathogenic and Therapeutic Implications</t>
  </si>
  <si>
    <t>67(6):1481-90</t>
  </si>
  <si>
    <t>https://pubmed.ncbi.nlm.nih.gov/25707877</t>
  </si>
  <si>
    <t>https://europepmc.org/abstract/MED/25707877</t>
  </si>
  <si>
    <t>['Xia J', 'Swiercz JM', 'Bañón-Rodríguez I', 'Matković I', 'Federico G', 'Sun T', 'Franz T', 'Brakebusch CH', 'Kumanogoh A', 'Friedel RH', 'Martín-Belmonte F', 'Gröne HJ', 'Offermanns S', 'Worzfeld T']</t>
  </si>
  <si>
    <t>Semaphorin-Plexin Signaling Controls Mitotic Spindle Orientation during Epithelial Morphogenesis and Repair</t>
  </si>
  <si>
    <t>4-May-2015</t>
  </si>
  <si>
    <t>16-Apr-2015</t>
  </si>
  <si>
    <t>Developmental cell</t>
  </si>
  <si>
    <t>33(3):299-313</t>
  </si>
  <si>
    <t>https://pubmed.ncbi.nlm.nih.gov/25892012</t>
  </si>
  <si>
    <t>http://hdl.handle.net/10261/140492</t>
  </si>
  <si>
    <t>['Hashimoto-Kataoka T', 'Hosen N', 'Sonobe T', 'Arita Y', 'Yasui T', 'Masaki T', 'Minami M', 'Inagaki T', 'Miyagawa S', 'Sawa Y', 'Murakami M', 'Kumanogoh A', 'Yamauchi-Takihara K', 'Okumura M', 'Kishimoto T', 'Komuro I', 'Shirai M', 'Sakata Y', 'Nakaoka Y']</t>
  </si>
  <si>
    <t>Interleukin-6/interleukin-21 signaling axis is critical in the pathogenesis of pulmonary arterial hypertension</t>
  </si>
  <si>
    <t>19-May-2015</t>
  </si>
  <si>
    <t>112(20):E2677-86</t>
  </si>
  <si>
    <t>https://pubmed.ncbi.nlm.nih.gov/25941359</t>
  </si>
  <si>
    <t>https://www.pnas.org/doi/abs/10.1073/pnas.1424774112?url_ver=Z39.88-2003&amp;rfr_id=ori:rid:crossref.org&amp;rfr_dat=cr_pub 0pubmed</t>
  </si>
  <si>
    <t>['Iwatani H', 'Nagasawa Y', 'Yamamoto R', 'Iio K', 'Mizui M', 'Horii A', 'Kitahara T', 'Inohara H', 'Kumanogoh A', 'Imai E', 'Rakugi H', 'Isaka Y']</t>
  </si>
  <si>
    <t>CD16+CD56+ cells are a potential culprit for hematuria in IgA nephropathy</t>
  </si>
  <si>
    <t>6-May-2014</t>
  </si>
  <si>
    <t>Clinical and experimental nephrology</t>
  </si>
  <si>
    <t>19(2):216-24</t>
  </si>
  <si>
    <t>https://pubmed.ncbi.nlm.nih.gov/24798970</t>
  </si>
  <si>
    <t>https://link.springer.com/article/10.1007/s10157-014-0968-z</t>
  </si>
  <si>
    <t>['Kinehara Y', 'Minami T', 'Kijima T', 'Hoshino S', 'Morimura O', 'Otsuka T', 'Hayama Y', 'Fukushima K', 'Takeuchi Y', 'Higashiguchi M', 'Miyake K', 'Hirata H', 'Nagatomo I', 'Inoue K', 'Takeda Y', 'Kida H', 'Kumanogoh A']</t>
  </si>
  <si>
    <t>Favorable response to trastuzumab plus irinotecan combination therapy in two patients with HER2-positive relapsed small-cell lung cancer</t>
  </si>
  <si>
    <t>10-Jan-2015</t>
  </si>
  <si>
    <t>87(3):321-5</t>
  </si>
  <si>
    <t>https://pubmed.ncbi.nlm.nih.gov/25601188</t>
  </si>
  <si>
    <t>https://www.clinicalkey.com/content/playBy/pii?v=S0169-5002(15)00004-5</t>
  </si>
  <si>
    <t>['Kataoka TR', 'Kumanogoh A', 'Fukuishi N', 'Ueshima C', 'Hirata M', 'Moriyoshi K', 'Tsuruyama T', 'Haga H']</t>
  </si>
  <si>
    <t>CD72 negatively regulates mouse mast cell functions and down-regulates the expression of KIT and FcεRIα</t>
  </si>
  <si>
    <t>19-Sep-2014</t>
  </si>
  <si>
    <t>27(2):95-103</t>
  </si>
  <si>
    <t>https://pubmed.ncbi.nlm.nih.gov/25239131</t>
  </si>
  <si>
    <t>https://academic.oup.com/intimm/article-lookup/doi/10.1093/intimm/dxu087</t>
  </si>
  <si>
    <t>['Ito T', 'Bai T', 'Tanaka T', 'Yoshida K', 'Ueyama T', 'Miyajima M', 'Negishi T', 'Kawasaki T', 'Takamatsu H', 'Kikutani H', 'Kumanogoh A', 'Yukawa K']</t>
  </si>
  <si>
    <t>Semaphorin 4D induces vaginal epithelial cell apoptosis to control mouse postnatal vaginal tissue remodeling</t>
  </si>
  <si>
    <t>Molecular medicine reports</t>
  </si>
  <si>
    <t>11(2):829-36</t>
  </si>
  <si>
    <t>https://pubmed.ncbi.nlm.nih.gov/25351707</t>
  </si>
  <si>
    <t>https://europepmc.org/abstract/MED/25351707</t>
  </si>
  <si>
    <t>['Shima Y', 'Hosen N', 'Hirano T', 'Arimitsu J', 'Nishida S', 'Hagihara K', 'Narazaki M', 'Ogata A', 'Tanaka T', 'Kishimoto T', 'Kumanogoh A']</t>
  </si>
  <si>
    <t>Expansion of range of joint motion following treatment of systemic sclerosis with tocilizumab</t>
  </si>
  <si>
    <t>18-Feb-2014</t>
  </si>
  <si>
    <t>25(1):134-7</t>
  </si>
  <si>
    <t>https://pubmed.ncbi.nlm.nih.gov/24533556</t>
  </si>
  <si>
    <t>https://www.tandfonline.com/doi/abs/10.3109/14397595.2013.874749?url_ver=Z39.88-2003&amp;rfr_id=ori:rid:crossref.org&amp;rfr_dat=cr_pub 0pubmed</t>
  </si>
  <si>
    <t>['Kinehara Y', 'Kijima T', 'Inoue K', 'Hirata H', 'Takeuchi Y', 'Fukushima K', 'Hayama Y', 'Higashiguchi M', 'Morimura O', 'Miyake K', 'Minami T', 'Nagatomo I', 'Takeda Y', 'Kida H', 'Kumanogoh A']</t>
  </si>
  <si>
    <t>Dapsone hypersensitivity syndrome-related lung injury without eosinophilia in the bronchoalveolar lavage fluid</t>
  </si>
  <si>
    <t>54(7):827-31</t>
  </si>
  <si>
    <t>https://pubmed.ncbi.nlm.nih.gov/25832951</t>
  </si>
  <si>
    <t>https://www.jstage.jst.go.jp/article/internalmedicine/54/7/54_54.3406/_article</t>
  </si>
  <si>
    <t>['Hasegawa K', 'Tanaka S', 'Fujiki F', 'Morimoto S', 'Nakajima H', 'Tatsumi N', 'Nakata J', 'Takashima S', 'Nishida S', 'Tsuboi A', 'Oka Y', 'Oji Y', 'Kumanogoh A', 'Sugiyama H', 'Hosen N']</t>
  </si>
  <si>
    <t>An Immunocompetent Mouse Model for MLL/AF9 Leukemia Reveals the Potential of Spontaneous Cytotoxic T-Cell Response to an Antigen Expressed in Leukemia Cells</t>
  </si>
  <si>
    <t>11-Dec-2015</t>
  </si>
  <si>
    <t>10(12):e0144594</t>
  </si>
  <si>
    <t>https://pubmed.ncbi.nlm.nih.gov/26658107</t>
  </si>
  <si>
    <t>https://europepmc.org/abstract/MED/26658107</t>
  </si>
  <si>
    <t>['Morishima A', 'Hirano T', 'Nishikawa H', 'Nakai K', 'Sakaguchi S', 'Kumanogoh A']</t>
  </si>
  <si>
    <t>Comprehensive exploration of autoantibody in Behçet's disease: a novel autoantibody to claudin-1, an essential protein for tight junctions, is identified</t>
  </si>
  <si>
    <t>29-Apr-2014</t>
  </si>
  <si>
    <t>Joint bone spine</t>
  </si>
  <si>
    <t>81(6):546-8</t>
  </si>
  <si>
    <t>https://pubmed.ncbi.nlm.nih.gov/24792642</t>
  </si>
  <si>
    <t>https://www.clinicalkey.com/content/playBy/pii?v=S1297-319X(14)00083-9</t>
  </si>
  <si>
    <t>['Kinehara Y', 'Kida H', 'Inoue Y', 'Hirose M', 'Nakabayashi A', 'Takeuchi Y', 'Hayama Y', 'Fukushima K', 'Hirata H', 'Inoue K', 'Minami T', 'Nagatomo I', 'Takeda Y', 'Funakoshi T', 'Kijima T', 'Kumanogoh A']</t>
  </si>
  <si>
    <t>Development of microscopic polyangiitis-related pulmonary fibrosis in a patient with autoimmune pulmonary alveolar proteinosis</t>
  </si>
  <si>
    <t>4-Nov-2014</t>
  </si>
  <si>
    <t>14:172</t>
  </si>
  <si>
    <t>https://pubmed.ncbi.nlm.nih.gov/25366193</t>
  </si>
  <si>
    <t>https://bmcpulmmed.biomedcentral.com/articles/10.1186/1471-2466-14-172</t>
  </si>
  <si>
    <t>['Schulz E', 'Klampfl P', 'Holzapfel S', 'Janecke AR', 'Ulz P', 'Renner W', 'Kashofer K', 'Nojima S', 'Leitner A', 'Zebisch A', 'Wölfler A', 'Hofer S', 'Gerger A', 'Lax S', 'Beham-Schmid C', 'Steinke V', 'Heitzer E', 'Geigl JB', 'Windpassinger C', 'Hoefler G', 'Speicher MR', 'Boland CR', 'Kumanogoh A', 'Sill H']</t>
  </si>
  <si>
    <t>Germline variants in the SEMA4A gene predispose to familial colorectal cancer type X</t>
  </si>
  <si>
    <t>5:5191</t>
  </si>
  <si>
    <t>https://pubmed.ncbi.nlm.nih.gov/25307848</t>
  </si>
  <si>
    <t>https://europepmc.org/abstract/MED/25307848</t>
  </si>
  <si>
    <t>['Higashiguchi M', 'Kijima T', 'Sumikawa H', 'Honda O', 'Minami T', 'Hirata H', 'Inoue K', 'Nagatomo I', 'Takeda Y', 'Kida H', 'Tomiyama N', 'Kumanogoh A']</t>
  </si>
  <si>
    <t>A retrospective study of prognostic factors in patients with interstitial pneumonia receiving long-term oxygen therapy</t>
  </si>
  <si>
    <t>24-Jul-2014</t>
  </si>
  <si>
    <t>Lung</t>
  </si>
  <si>
    <t>192(5):729-37</t>
  </si>
  <si>
    <t>https://pubmed.ncbi.nlm.nih.gov/25056241</t>
  </si>
  <si>
    <t>https://link.springer.com/article/10.1007/s00408-014-9623-4</t>
  </si>
  <si>
    <t>['Hosen N', 'Maeda T', 'Hashii Y', 'Tsuboi A', 'Nishida S', 'Nakata J', 'Nakae Y', 'Takashima S', 'Oji Y', 'Oka Y', 'Kumanogoh A', 'Sugiyama H']</t>
  </si>
  <si>
    <t>Vaccination strategies to improve outcome of hematopoietic stem cell transplant in leukemia patients: early evidence and future prospects</t>
  </si>
  <si>
    <t>4-Sep-2014</t>
  </si>
  <si>
    <t>7(5):671-81</t>
  </si>
  <si>
    <t>https://pubmed.ncbi.nlm.nih.gov/25186852</t>
  </si>
  <si>
    <t>https://www.tandfonline.com/doi/10.1586/17474086.2014.953925?url_ver=Z39.88-2003&amp;rfr_id=ori:rid:crossref.org&amp;rfr_dat=cr_pub 0pubmed</t>
  </si>
  <si>
    <t>['Nakata J', 'Nakano K', 'Okumura A', 'Mizutani Y', 'Kinoshita H', 'Iwai M', 'Hasegawa K', 'Morimoto S', 'Fujiki F', 'Tatsumi N', 'Nakajima H', 'Nakae Y', 'Nishida S', 'Tsuboi A', 'Oji Y', 'Oka Y', 'Sugiyama H', 'Kumanogoh A', 'Hosen N']</t>
  </si>
  <si>
    <t>In vivo eradication of MLL/ENL leukemia cells by NK cells in the absence of adaptive immunity</t>
  </si>
  <si>
    <t>13-Nov-2013</t>
  </si>
  <si>
    <t>Leukemia</t>
  </si>
  <si>
    <t>28(6):1316-25</t>
  </si>
  <si>
    <t>https://pubmed.ncbi.nlm.nih.gov/24336127</t>
  </si>
  <si>
    <t>https://www.nature.com/articles/leu2013374</t>
  </si>
  <si>
    <t>['Ito T', 'Yoshida K', 'Negishi T', 'Miyajima M', 'Takamatsu H', 'Kikutani H', 'Kumanogoh A', 'Yukawa K']</t>
  </si>
  <si>
    <t>Plexin-A1 is required for Toll-like receptor-mediated microglial activation in the development of lipopolysaccharide-induced encephalopathy</t>
  </si>
  <si>
    <t>International journal of molecular medicine</t>
  </si>
  <si>
    <t>33(5):1122-30</t>
  </si>
  <si>
    <t>https://pubmed.ncbi.nlm.nih.gov/24604454</t>
  </si>
  <si>
    <t>https://europepmc.org/abstract/MED/24604454</t>
  </si>
  <si>
    <t>['Koda T', 'Okuno T', 'Takata K', 'Honorat JA', 'Kinoshita M', 'Tada S', 'Moriya M', 'Sakoda S', 'Mochizuki H', 'Kumanogoh A', 'Nakatsuji Y']</t>
  </si>
  <si>
    <t>Sema4A inhibits the therapeutic effect of IFN-β in EAE</t>
  </si>
  <si>
    <t>15-Mar-2014</t>
  </si>
  <si>
    <t>7-Jan-2014</t>
  </si>
  <si>
    <t>268(1-2):43-9</t>
  </si>
  <si>
    <t>https://pubmed.ncbi.nlm.nih.gov/24439904</t>
  </si>
  <si>
    <t>https://www.clinicalkey.com/content/playBy/pii?v=S0165-5728(14)00002-2</t>
  </si>
  <si>
    <t>['Ito D', 'Nojima S', 'Kumanogoh A']</t>
  </si>
  <si>
    <t>The role of semaphorin family in immune systems</t>
  </si>
  <si>
    <t>37(1):1-10</t>
  </si>
  <si>
    <t>https://pubmed.ncbi.nlm.nih.gov/24598062</t>
  </si>
  <si>
    <t>http://joi.jlc.jst.go.jp/DN/JST.JSTAGE/jsci/37.1?lang=en&amp;from=PubMed</t>
  </si>
  <si>
    <t>['Takeda Y', 'Tsujino K', 'Kijima T', 'Kumanogoh A']</t>
  </si>
  <si>
    <t>Efficacy and safety of pirfenidone for idiopathic pulmonary fibrosis</t>
  </si>
  <si>
    <t>21-Mar-2014</t>
  </si>
  <si>
    <t>Patient preference and adherence</t>
  </si>
  <si>
    <t>8:361-70</t>
  </si>
  <si>
    <t>https://pubmed.ncbi.nlm.nih.gov/24711695</t>
  </si>
  <si>
    <t>https://www.tandfonline.com/doi/abs/10.2147/PPA.S37233?url_ver=Z39.88-2003&amp;rfr_id=ori:rid:crossref.org&amp;rfr_dat=cr_pub 0pubmed</t>
  </si>
  <si>
    <t>Estrogen-dependent proteolytic cleavage of semaphorin 4D and plexin-B1 enhances semaphorin 4D-induced apoptosis during postnatal vaginal remodeling in pubescent mice</t>
  </si>
  <si>
    <t>19-May-2014</t>
  </si>
  <si>
    <t>9(5):e97909</t>
  </si>
  <si>
    <t>https://pubmed.ncbi.nlm.nih.gov/24841081</t>
  </si>
  <si>
    <t>https://europepmc.org/abstract/MED/24841081</t>
  </si>
  <si>
    <t>['Fujii A', 'Seki M', 'Higashiguchi M', 'Tachibana I', 'Kumanogoh A', 'Tomono K']</t>
  </si>
  <si>
    <t>Community-acquired, hospital-acquired, and healthcare-associated pneumonia caused by Pseudomonas aeruginosa</t>
  </si>
  <si>
    <t>26-Mar-2014</t>
  </si>
  <si>
    <t>12:30-3</t>
  </si>
  <si>
    <t>https://pubmed.ncbi.nlm.nih.gov/26029534</t>
  </si>
  <si>
    <t>https://linkinghub.elsevier.com/retrieve/pii/S2213-0071(14)00022-7</t>
  </si>
  <si>
    <t>['Nakabayashi A', 'Seki M', 'Hirano T', 'Hirata H', 'Tomono K', 'Kumanogoh A']</t>
  </si>
  <si>
    <t>Rapidly progressive pneumonia caused by Cryptococcus neoformans in the patient of granulomatosis with polyangiitis</t>
  </si>
  <si>
    <t>8-Aug-2014</t>
  </si>
  <si>
    <t>13:13-5</t>
  </si>
  <si>
    <t>https://pubmed.ncbi.nlm.nih.gov/26029550</t>
  </si>
  <si>
    <t>https://linkinghub.elsevier.com/retrieve/pii/S2213-0071(14)00035-5</t>
  </si>
  <si>
    <t>['Shimada K', 'Serada S', 'Fujimoto M', 'Nomura S', 'Nakatsuka R', 'Harada E', 'Iwahori K', 'Tachibana I', 'Takahashi T', 'Kumanogoh A', 'Kishimoto T', 'Naka T']</t>
  </si>
  <si>
    <t>Molecular mechanism underlying the antiproliferative effect of suppressor of cytokine signaling-1 in non-small-cell lung cancer cells</t>
  </si>
  <si>
    <t>Cancer science</t>
  </si>
  <si>
    <t>104(11):1483-91</t>
  </si>
  <si>
    <t>https://pubmed.ncbi.nlm.nih.gov/23962256</t>
  </si>
  <si>
    <t>https://europepmc.org/abstract/MED/23962256</t>
  </si>
  <si>
    <t>['Nishino K', 'Imamura F', 'Morita S', 'Mori M', 'Komuta K', 'Kijima T', 'Namba Y', 'Kumagai T', 'Yamamoto S', 'Tachibana I', 'Nakazawa Y', 'Uchida J', 'Minami S', 'Takahashi R', 'Yano Y', 'Okuyama T', 'Kumanogoh A']</t>
  </si>
  <si>
    <t>A retrospective analysis of 335 Japanese lung cancer patients who responded to initial gefitinib treatment</t>
  </si>
  <si>
    <t>21-Aug-2013</t>
  </si>
  <si>
    <t>82(2):299-304</t>
  </si>
  <si>
    <t>https://pubmed.ncbi.nlm.nih.gov/24018023</t>
  </si>
  <si>
    <t>https://www.clinicalkey.com/content/playBy/pii?v=S0169-5002(13)00364-4</t>
  </si>
  <si>
    <t>['Kumanogoh A', 'Kikutani H']</t>
  </si>
  <si>
    <t>Immunological functions of the neuropilins and plexins as receptors for semaphorins</t>
  </si>
  <si>
    <t>13(11):802-14</t>
  </si>
  <si>
    <t>https://pubmed.ncbi.nlm.nih.gov/24319778</t>
  </si>
  <si>
    <t>https://onlinelibrary.wiley.com/doi/10.1038/nri3545</t>
  </si>
  <si>
    <t>['Kataoka TR', 'Kumanogoh A', 'Hirata M', 'Moriyoshi K', 'Ueshima C', 'Kawahara M', 'Tsuruyama T', 'Haga H']</t>
  </si>
  <si>
    <t>CD72 regulates the growth of KIT-mutated leukemia cell line Kasumi-1</t>
  </si>
  <si>
    <t>4-Oct-2013</t>
  </si>
  <si>
    <t>3:2861</t>
  </si>
  <si>
    <t>https://pubmed.ncbi.nlm.nih.gov/24713856</t>
  </si>
  <si>
    <t>https://europepmc.org/abstract/MED/24713856</t>
  </si>
  <si>
    <t>['Tetsumoto S', 'Takeda Y', 'Imai H', 'Kimura A', 'Jin Y', 'Nakanishi K', 'Maeda Y', 'Kuhara H', 'Tsujino K', 'Iwasaki T', 'Shigeta H', 'Kondo Y', 'Ito M', 'Minami T', 'Hirata H', 'Takahashi R', 'Kohmo S', 'Nagatomo I', 'Inoue K', 'Kida H', 'Kijima T', 'Tachibana I', 'Maeda N', 'Funahashi T', 'Shimomura I', 'Fujiwara H', 'Kumanogoh A']</t>
  </si>
  <si>
    <t>Validation of noninvasive morphological and diffusion imaging in mouse emphysema by micro-computed tomography and hyperpolarized (129)Xe magnetic resonance imaging</t>
  </si>
  <si>
    <t>American journal of respiratory cell and molecular biology</t>
  </si>
  <si>
    <t>49(4):592-600</t>
  </si>
  <si>
    <t>https://pubmed.ncbi.nlm.nih.gov/23668642</t>
  </si>
  <si>
    <t>https://www.atsjournals.org/doi/10.1165/rcmb.2012-0350OC?url_ver=Z39.88-2003&amp;rfr_id=ori:rid:crossref.org&amp;rfr_dat=cr_pub 0pubmed</t>
  </si>
  <si>
    <t>['Takimoto T', 'Kijima T', 'Otani Y', 'Nonen S', 'Namba Y', 'Mori M', 'Yokota S', 'Minami S', 'Komuta K', 'Uchida J', 'Imamura F', 'Furukawa M', 'Tsuruta N', 'Fujio Y', 'Azuma J', 'Tachibana I', 'Kumanogoh A']</t>
  </si>
  <si>
    <t>Polymorphisms of CYP2D6 gene and gefitinib-induced hepatotoxicity</t>
  </si>
  <si>
    <t>9-May-2013</t>
  </si>
  <si>
    <t>14(5):502-7</t>
  </si>
  <si>
    <t>https://pubmed.ncbi.nlm.nih.gov/23664723</t>
  </si>
  <si>
    <t>https://www.clinicalkey.com/content/playBy/pii?v=S1525-7304(13)00063-6</t>
  </si>
  <si>
    <t>['Maeda T', 'Hosen N', 'Fukushima K', 'Tsuboi A', 'Morimoto S', 'Matsui T', 'Sata H', 'Fujita J', 'Hasegawa K', 'Nishida S', 'Nakata J', 'Nakae Y', 'Takashima S', 'Nakajima H', 'Fujiki F', 'Tatsumi N', 'Kondo T', 'Hino M', 'Oji Y', 'Oka Y', 'Kanakura Y', 'Kumanogoh A', 'Sugiyama H']</t>
  </si>
  <si>
    <t>Maintenance of complete remission after allogeneic stem cell transplantation in leukemia patients treated with Wilms tumor 1 peptide vaccine</t>
  </si>
  <si>
    <t>2-Aug-2013</t>
  </si>
  <si>
    <t>Blood cancer journal</t>
  </si>
  <si>
    <t>3(8):e130</t>
  </si>
  <si>
    <t>https://pubmed.ncbi.nlm.nih.gov/23912610</t>
  </si>
  <si>
    <t>https://europepmc.org/abstract/MED/23912610</t>
  </si>
  <si>
    <t>['Tetsumoto S', 'Kijima T', 'Morii E', 'Goya S', 'Minami T', 'Hirata H', 'Takahashi R', 'Kohmo S', 'Inoue K', 'Nagatomo I', 'Takeda Y', 'Kida H', 'Tachibana I', 'Kumanogoh A']</t>
  </si>
  <si>
    <t>Echinoderm microtubule-associated protein-like 4 (EML4)-anaplastic lymphoma kinase (ALK) rearrangement in congenital pulmonary airway malformation</t>
  </si>
  <si>
    <t>26-Jan-2013</t>
  </si>
  <si>
    <t>14(4):457-60</t>
  </si>
  <si>
    <t>https://pubmed.ncbi.nlm.nih.gov/23357247</t>
  </si>
  <si>
    <t>https://www.clinicalkey.com/content/playBy/pii?v=S1525-7304(12)00272-0</t>
  </si>
  <si>
    <t>['Tachino S', 'Fujiki F', 'Oka Y', 'Tsuboi A', 'Morimoto S', 'Lin YH', 'Tamanaka T', 'Kondo K', 'Nakajima H', 'Nishida S', 'Hosen N', 'Oji Y', 'Kumanogoh A', 'Sugiyama H']</t>
  </si>
  <si>
    <t>Functional human Th17 clones with WT1-specific helper activity</t>
  </si>
  <si>
    <t>62(4):801-10</t>
  </si>
  <si>
    <t>https://pubmed.ncbi.nlm.nih.gov/23275045</t>
  </si>
  <si>
    <t>https://europepmc.org/abstract/MED/23275045</t>
  </si>
  <si>
    <t>['Lin Y', 'Fujiki F', 'Katsuhara A', 'Oka Y', 'Tsuboi A', 'Aoyama N', 'Tanii S', 'Nakajima H', 'Tatsumi N', 'Morimoto S', 'Tamanaka T', 'Tachino S', 'Hosen N', 'Nishida S', 'Oji Y', 'Kumanogoh A', 'Sugiyama H']</t>
  </si>
  <si>
    <t>HLA-DPB1*05: 01-restricted WT1332-specific TCR-transduced CD4+ T lymphocytes display a helper activity for WT1-specific CTL induction and a cytotoxicity against leukemia cells</t>
  </si>
  <si>
    <t>36(3):159-70</t>
  </si>
  <si>
    <t>https://pubmed.ncbi.nlm.nih.gov/23502763</t>
  </si>
  <si>
    <t>https://journals.lww.com/00002371-201304000-00001</t>
  </si>
  <si>
    <t>Semaphorins in bone development, homeostasis, and disease</t>
  </si>
  <si>
    <t>27-Sep-2012</t>
  </si>
  <si>
    <t>Seminars in cell &amp; developmental biology</t>
  </si>
  <si>
    <t>24(3):163-71</t>
  </si>
  <si>
    <t>https://pubmed.ncbi.nlm.nih.gov/23022498</t>
  </si>
  <si>
    <t>https://linkinghub.elsevier.com/retrieve/pii/S1084-9521(12)00173-5</t>
  </si>
  <si>
    <t>['Kikuta J', 'Wada Y', 'Kowada T', 'Wang Z', 'Sun-Wada GH', 'Nishiyama I', 'Mizukami S', 'Maiya N', 'Yasuda H', 'Kumanogoh A', 'Kikuchi K', 'Germain RN', 'Ishii M']</t>
  </si>
  <si>
    <t>Dynamic visualization of RANKL and Th17-mediated osteoclast function</t>
  </si>
  <si>
    <t>16-Jan-2013</t>
  </si>
  <si>
    <t>123(2):866-73</t>
  </si>
  <si>
    <t>https://pubmed.ncbi.nlm.nih.gov/23321670</t>
  </si>
  <si>
    <t>https://europepmc.org/abstract/MED/23321670</t>
  </si>
  <si>
    <t>['Morihana T', 'Kumanogoh A']</t>
  </si>
  <si>
    <t>Immune semaphorins and allergic diseases</t>
  </si>
  <si>
    <t>62(2):155-62</t>
  </si>
  <si>
    <t>https://pubmed.ncbi.nlm.nih.gov/23531651</t>
  </si>
  <si>
    <t>https://www.medicalonline.jp/meteo_linkout.php?issn=0021-4884&amp;volume=62&amp;issue=2&amp;spage=155</t>
  </si>
  <si>
    <t>['Iwasaki T', 'Takeda Y', 'Maruyama K', 'Yokosaki Y', 'Tsujino K', 'Tetsumoto S', 'Kuhara H', 'Nakanishi K', 'Otani Y', 'Jin Y', 'Kohmo S', 'Hirata H', 'Takahashi R', 'Suzuki M', 'Inoue K', 'Nagatomo I', 'Goya S', 'Kijima T', 'Kumagai T', 'Tachibana I', 'Kawase I', 'Kumanogoh A']</t>
  </si>
  <si>
    <t>Deletion of tetraspanin CD9 diminishes lymphangiogenesis in vivo and in vitro</t>
  </si>
  <si>
    <t>25-Jan-2013</t>
  </si>
  <si>
    <t>5-Dec-2012</t>
  </si>
  <si>
    <t>The Journal of biological chemistry R</t>
  </si>
  <si>
    <t>288(4):2118-31</t>
  </si>
  <si>
    <t>https://pubmed.ncbi.nlm.nih.gov/23223239</t>
  </si>
  <si>
    <t>https://linkinghub.elsevier.com/retrieve/pii/S0021-9258(20)46486-5</t>
  </si>
  <si>
    <t>['Kida H', 'Ihara S', 'Kumanogoh A']</t>
  </si>
  <si>
    <t>Involvement of STAT3 in immune evasion during lung tumorigenesis</t>
  </si>
  <si>
    <t>Oncoimmunology</t>
  </si>
  <si>
    <t>2(1):e22653</t>
  </si>
  <si>
    <t>https://pubmed.ncbi.nlm.nih.gov/23482587</t>
  </si>
  <si>
    <t>https://www.tandfonline.com/doi/10.4161/onci.22653?url_ver=Z39.88-2003&amp;rfr_id=ori:rid:crossref.org&amp;rfr_dat=cr_pub 0pubmed</t>
  </si>
  <si>
    <t>['Nojima S', 'Toyofuku T', 'Kamao H', 'Ishigami C', 'Kaneko J', 'Okuno T', 'Takamatsu H', 'Ito D', 'Kang S', 'Kimura T', 'Yoshida Y', 'Morimoto K', 'Maeda Y', 'Ogata A', 'Ikawa M', 'Morii E', 'Aozasa K', 'Takagi J', 'Takahashi M', 'Kumanogoh A']</t>
  </si>
  <si>
    <t>A point mutation in Semaphorin 4A associates with defective endosomal sorting and causes retinal degeneration</t>
  </si>
  <si>
    <t>4:1406</t>
  </si>
  <si>
    <t>https://pubmed.ncbi.nlm.nih.gov/23360997</t>
  </si>
  <si>
    <t>https://europepmc.org/abstract/MED/23360997</t>
  </si>
  <si>
    <t>['Nishijima Y', 'Hirata H', 'Himeno A', 'Kida H', 'Matsumoto M', 'Takahashi R', 'Otani Y', 'Inoue K', 'Nagatomo I', 'Takeda Y', 'Kijima T', 'Tachibana I', 'Fujimura Y', 'Kumanogoh A']</t>
  </si>
  <si>
    <t>Drug-induced thrombotic thrombocytopenic purpura successfully treated with recombinant human soluble thrombomodulin</t>
  </si>
  <si>
    <t>52(10):1111-4</t>
  </si>
  <si>
    <t>https://pubmed.ncbi.nlm.nih.gov/23676600</t>
  </si>
  <si>
    <t>https://joi.jlc.jst.go.jp/DN/JST.JSTAGE/internalmedicine/52.9180?from=PubMed</t>
  </si>
  <si>
    <t>['He P', 'Kuhara H', 'Tachibana I', 'Jin Y', 'Takeda Y', 'Tetsumoto S', 'Minami T', 'Kohmo S', 'Hirata H', 'Takahashi R', 'Inoue K', 'Nagatomo I', 'Kida H', 'Kijima T', 'Naka T', 'Morii E', 'Kawase I', 'Kumanogoh A']</t>
  </si>
  <si>
    <t>Calretinin mediates apoptosis in small cell lung cancer cells expressing tetraspanin CD9</t>
  </si>
  <si>
    <t>10-May-2013</t>
  </si>
  <si>
    <t>3:225-30</t>
  </si>
  <si>
    <t>https://pubmed.ncbi.nlm.nih.gov/23772398</t>
  </si>
  <si>
    <t>https://linkinghub.elsevier.com/retrieve/pii/FOB93</t>
  </si>
  <si>
    <t>['Tamaki S', 'Mano T', 'Sakata Y', 'Ohtani T', 'Takeda Y', 'Kamimura D', 'Omori Y', 'Tsukamoto Y', 'Ikeya Y', 'Kawai M', 'Kumanogoh A', 'Hagihara K', 'Ishii R', 'Higashimori M', 'Kaneko M', 'Hasuwa H', 'Miwa T', 'Yamamoto K', 'Komuro I']</t>
  </si>
  <si>
    <t>Interleukin-16 promotes cardiac fibrosis and myocardial stiffening in heart failure with preserved ejection fraction</t>
  </si>
  <si>
    <t>19-Jul-2013</t>
  </si>
  <si>
    <t>8(7):e68893</t>
  </si>
  <si>
    <t>https://pubmed.ncbi.nlm.nih.gov/23894370</t>
  </si>
  <si>
    <t>https://europepmc.org/abstract/MED/23894370</t>
  </si>
  <si>
    <t>['Jin Y', 'Tachibana I', 'Takeda Y', 'He P', 'Kang S', 'Suzuki M', 'Kuhara H', 'Tetsumoto S', 'Tsujino K', 'Minami T', 'Iwasaki T', 'Nakanishi K', 'Kohmo S', 'Hirata H', 'Takahashi R', 'Inoue K', 'Nagatomo I', 'Kida H', 'Kijima T', 'Ito M', 'Saya H', 'Kumanogoh A']</t>
  </si>
  <si>
    <t>Statins decrease lung inflammation in mice by upregulating tetraspanin CD9 in macrophages</t>
  </si>
  <si>
    <t>9-Sep-2013</t>
  </si>
  <si>
    <t>8(9):e73706</t>
  </si>
  <si>
    <t>https://pubmed.ncbi.nlm.nih.gov/24040034</t>
  </si>
  <si>
    <t>https://europepmc.org/abstract/MED/24040034</t>
  </si>
  <si>
    <t>['Ogawa M', 'Matsuda T', 'Ogata A', 'Hamasaki T', 'Kumanogoh A', 'Toyofuku T', 'Tanaka T']</t>
  </si>
  <si>
    <t>DNA damage in rheumatoid arthritis: an age-dependent increase in the lipid peroxidation-derived DNA adduct, heptanone-etheno-2'-deoxycytidine</t>
  </si>
  <si>
    <t>7-Oct-2013</t>
  </si>
  <si>
    <t>Autoimmune diseases</t>
  </si>
  <si>
    <t>2013:183487</t>
  </si>
  <si>
    <t>https://pubmed.ncbi.nlm.nih.gov/24222845</t>
  </si>
  <si>
    <t>https://europepmc.org/abstract/MED/24222845</t>
  </si>
  <si>
    <t>['Nakaoka Y', 'Higuchi K', 'Arita Y', 'Otsuki M', 'Yamamoto K', 'Hashimoto-Kataoka T', 'Yasui T', 'Ikeoka K', 'Ohtani T', 'Sakata Y', 'Shima Y', 'Kumanogoh A', 'Yamauchi-Takihara K', 'Tanaka T', 'Kishimoto T', 'Komuro I']</t>
  </si>
  <si>
    <t>Tocilizumab for the treatment of patients with refractory Takayasu arteritis</t>
  </si>
  <si>
    <t>International heart journal</t>
  </si>
  <si>
    <t>54(6):405-11</t>
  </si>
  <si>
    <t>https://pubmed.ncbi.nlm.nih.gov/24309452</t>
  </si>
  <si>
    <t>http://japanlinkcenter.org/DN/JST.JSTAGE/ihj/54.405?lang=en&amp;from=PubMed</t>
  </si>
  <si>
    <t>['Tamanaka T', 'Oka Y', 'Fujiki F', 'Tsuboi A', 'Katsuhara A', 'Nakajima H', 'Hosen N', 'Nishida S', 'Lin YH', 'Tachino S', 'Akatsuka Y', 'Kuzushima K', 'Oji Y', 'Kumanogoh A', 'Sugiyama H']</t>
  </si>
  <si>
    <t>Recognition of a natural WT1 epitope by a modified WT1 peptide-specific T-cell receptor</t>
  </si>
  <si>
    <t>32(12):5201-9</t>
  </si>
  <si>
    <t>https://pubmed.ncbi.nlm.nih.gov/23225417</t>
  </si>
  <si>
    <t>http://ar.iiarjournals.org/lookup/pmidlookup?view=long&amp;pmid=23225417</t>
  </si>
  <si>
    <t>['Otani Y', 'Kijima T', 'Kohmo S', 'Oishi S', 'Minami T', 'Nagatomo I', 'Takahashi R', 'Hirata H', 'Suzuki M', 'Inoue K', 'Takeda Y', 'Kida H', 'Tachibana I', 'Fujii N', 'Kumanogoh A']</t>
  </si>
  <si>
    <t>Suppression of metastases of small cell lung cancer cells in mice by a peptidic CXCR4 inhibitor TF14016</t>
  </si>
  <si>
    <t>19-Oct-2012</t>
  </si>
  <si>
    <t>28-Aug-2012</t>
  </si>
  <si>
    <t>586(20):3639-44</t>
  </si>
  <si>
    <t>https://pubmed.ncbi.nlm.nih.gov/22992418</t>
  </si>
  <si>
    <t>https://linkinghub.elsevier.com/retrieve/pii/S0014-5793(12)00668-0</t>
  </si>
  <si>
    <t>['Hosen N', 'Matsuoka Y', 'Kishida S', 'Nakata J', 'Mizutani Y', 'Hasegawa K', 'Mugitani A', 'Ichihara H', 'Aoyama Y', 'Nishida S', 'Tsuboi A', 'Fujiki F', 'Tatsumi N', 'Nakajima H', 'Hino M', 'Kimura T', 'Yata K', 'Abe M', 'Oka Y', 'Oji Y', 'Kumanogoh A', 'Sugiyama H']</t>
  </si>
  <si>
    <t>CD138-negative clonogenic cells are plasma cells but not B cells in some multiple myeloma patients</t>
  </si>
  <si>
    <t>20-Mar-2012</t>
  </si>
  <si>
    <t>26(9):2135-41</t>
  </si>
  <si>
    <t>https://pubmed.ncbi.nlm.nih.gov/22430638</t>
  </si>
  <si>
    <t>https://www.nature.com/articles/leu201280</t>
  </si>
  <si>
    <t>Regulation of immune responses by immune semaphorins</t>
  </si>
  <si>
    <t>Nihon rinsho. Japanese journal of clinical medicine</t>
  </si>
  <si>
    <t>70(9):1633-43</t>
  </si>
  <si>
    <t>https://pubmed.ncbi.nlm.nih.gov/23012815</t>
  </si>
  <si>
    <t>https://www.medicalonline.jp/meteo_linkout.php?issn=0047-1852&amp;volume=70&amp;issue=9&amp;spage=1633</t>
  </si>
  <si>
    <t>['Witherden DA', 'Watanabe M', 'Garijo O', 'Rieder SE', 'Sarkisyan G', 'Cronin SJ', 'Verdino P', 'Wilson IA', 'Kumanogoh A', 'Kikutani H', 'Teyton L', 'Fischer WH', 'Havran WL']</t>
  </si>
  <si>
    <t>The CD100 receptor interacts with its plexin B2 ligand to regulate epidermal γδ T cell function</t>
  </si>
  <si>
    <t>24-Aug-2012</t>
  </si>
  <si>
    <t>16-Aug-2012</t>
  </si>
  <si>
    <t>37(2):314-25</t>
  </si>
  <si>
    <t>https://pubmed.ncbi.nlm.nih.gov/22902232</t>
  </si>
  <si>
    <t>https://linkinghub.elsevier.com/retrieve/pii/S1074-7613(12)00326-3</t>
  </si>
  <si>
    <t>['Kurosaki T', 'Saito T', 'Kumanogoh A', 'Takeda K', 'Kaisho T']</t>
  </si>
  <si>
    <t>Dynamism of immune reactions and regulation</t>
  </si>
  <si>
    <t>24(8):473-5</t>
  </si>
  <si>
    <t>https://pubmed.ncbi.nlm.nih.gov/22843775</t>
  </si>
  <si>
    <t>https://academic.oup.com/intimm/article-lookup/doi/10.1093/intimm/dxs079</t>
  </si>
  <si>
    <t>['Tsujino K', 'Takeda Y', 'Arai T', 'Shintani Y', 'Inagaki R', 'Saiga H', 'Iwasaki T', 'Tetsumoto S', 'Jin Y', 'Ihara S', 'Minami T', 'Suzuki M', 'Nagatomo I', 'Inoue K', 'Kida H', 'Kijima T', 'Ito M', 'Kitaichi M', 'Inoue Y', 'Tachibana I', 'Takeda K', 'Okumura M', 'Hemler ME', 'Kumanogoh A']</t>
  </si>
  <si>
    <t>Tetraspanin CD151 protects against pulmonary fibrosis by maintaining epithelial integrity</t>
  </si>
  <si>
    <t>15-Jul-2012</t>
  </si>
  <si>
    <t>16-May-2012</t>
  </si>
  <si>
    <t>186(2):170-80</t>
  </si>
  <si>
    <t>https://pubmed.ncbi.nlm.nih.gov/22592804</t>
  </si>
  <si>
    <t>https://www.atsjournals.org/doi/10.1164/rccm.201201-0117OC?url_ver=Z39.88-2003&amp;rfr_id=ori:rid:crossref.org&amp;rfr_dat=cr_pub 0pubmed</t>
  </si>
  <si>
    <t>['Ihara S', 'Kida H', 'Arase H', 'Tripathi LP', 'Chen YA', 'Kimura T', 'Yoshida M', 'Kashiwa Y', 'Hirata H', 'Fukamizu R', 'Inoue R', 'Hasegawa K', 'Goya S', 'Takahashi R', 'Minami T', 'Tsujino K', 'Suzuki M', 'Kohmo S', 'Inoue K', 'Nagatomo I', 'Takeda Y', 'Kijima T', 'Mizuguchi K', 'Tachibana I', 'Kumanogoh A']</t>
  </si>
  <si>
    <t>Inhibitory roles of signal transducer and activator of transcription 3 in antitumor immunity during carcinogen-induced lung tumorigenesis</t>
  </si>
  <si>
    <t>15-Jun-2012</t>
  </si>
  <si>
    <t>72(12):2990-9</t>
  </si>
  <si>
    <t>https://pubmed.ncbi.nlm.nih.gov/22659452</t>
  </si>
  <si>
    <t>https://aacrjournals.org/cancerres/article-lookup/doi/10.1158/0008-5472.CAN-11-4062</t>
  </si>
  <si>
    <t>['Nakatsuji Y', 'Okuno T', 'Moriya M', 'Sugimoto T', 'Kinoshita M', 'Takamatsu H', 'Nojima S', 'Kimura T', 'Kang S', 'Ito D', 'Nakagawa Y', 'Toyofuku T', 'Takata K', 'Nakano M', 'Kubo M', 'Suzuki S', 'Matsui-Hasumi A', 'Uto-Konomi A', 'Ogata A', 'Mochizuki H', 'Sakoda S', 'Kumanogoh A']</t>
  </si>
  <si>
    <t>Elevation of Sema4A implicates Th cell skewing and the efficacy of IFN-β therapy in multiple sclerosis</t>
  </si>
  <si>
    <t>15-May-2012</t>
  </si>
  <si>
    <t>9-Apr-2012</t>
  </si>
  <si>
    <t>188(10):4858-65</t>
  </si>
  <si>
    <t>https://pubmed.ncbi.nlm.nih.gov/22491253</t>
  </si>
  <si>
    <t>https://journals.aai.org/jimmunol/article-lookup/doi/10.4049/jimmunol.1102023</t>
  </si>
  <si>
    <t>['Toyofuku T', 'Nojima S', 'Ishikawa T', 'Takamatsu H', 'Tsujimura T', 'Uemura A', 'Matsuda J', 'Seki T', 'Kumanogoh A']</t>
  </si>
  <si>
    <t>Endosomal sorting by Semaphorin 4A in retinal pigment epithelium supports photoreceptor survival</t>
  </si>
  <si>
    <t>15-Apr-2012</t>
  </si>
  <si>
    <t>30-Mar-2012</t>
  </si>
  <si>
    <t>Genes &amp; development</t>
  </si>
  <si>
    <t>26(8):816-29</t>
  </si>
  <si>
    <t>https://pubmed.ncbi.nlm.nih.gov/22465952</t>
  </si>
  <si>
    <t>https://europepmc.org/abstract/MED/22465952</t>
  </si>
  <si>
    <t>['Hirano T', 'Ohguro N', 'Hohki S', 'Hagihara K', 'Shima Y', 'Narazaki M', 'Ogata A', 'Yoshizaki K', 'Kumanogoh A', 'Kishimoto T', 'Tanaka T']</t>
  </si>
  <si>
    <t>A case of Behçet's disease treated with a humanized anti-interleukin-6 receptor antibody, tocilizumab</t>
  </si>
  <si>
    <t>12-Jul-2011</t>
  </si>
  <si>
    <t>22(2):298-302</t>
  </si>
  <si>
    <t>https://pubmed.ncbi.nlm.nih.gov/21748365</t>
  </si>
  <si>
    <t>https://academic.oup.com/mr/article-lookup/doi/10.1007/s10165-011-0497-5</t>
  </si>
  <si>
    <t>['Minami T', 'Kijima T', 'Otani Y', 'Kohmo S', 'Takahashi R', 'Nagatomo I', 'Hirata H', 'Suzuki M', 'Inoue K', 'Takeda Y', 'Kida H', 'Tachibana I', 'Kumanogoh A']</t>
  </si>
  <si>
    <t>HER2 as therapeutic target for overcoming ATP-binding cassette transporter-mediated chemoresistance in small cell lung cancer</t>
  </si>
  <si>
    <t>2-Mar-2012</t>
  </si>
  <si>
    <t>Molecular cancer therapeutics</t>
  </si>
  <si>
    <t>11(4):830-41</t>
  </si>
  <si>
    <t>https://pubmed.ncbi.nlm.nih.gov/22389470</t>
  </si>
  <si>
    <t>https://aacrjournals.org/mct/article-lookup/doi/10.1158/1535-7163.MCT-11-0884</t>
  </si>
  <si>
    <t>['Morimoto S', 'Oka Y', 'Tsuboi A', 'Tanaka Y', 'Fujiki F', 'Nakajima H', 'Hosen N', 'Nishida S', 'Nakata J', 'Nakae Y', 'Maruno M', 'Myoui A', 'Enomoto T', 'Izumoto S', 'Sekimoto M', 'Kagawa N', 'Hashimoto N', 'Yoshimine T', 'Oji Y', 'Kumanogoh A', 'Sugiyama H']</t>
  </si>
  <si>
    <t>Biased usage of T cell receptor β-chain variable region genes of Wilms' tumor gene (WT1)-specific CD8+ T cells in patients with solid tumors and healthy donors</t>
  </si>
  <si>
    <t>17-Jan-2012</t>
  </si>
  <si>
    <t>103(3):408-14</t>
  </si>
  <si>
    <t>https://pubmed.ncbi.nlm.nih.gov/22126448</t>
  </si>
  <si>
    <t>https://europepmc.org/abstract/MED/22126448</t>
  </si>
  <si>
    <t>['Takamatsu H', 'Kumanogoh A']</t>
  </si>
  <si>
    <t>Diverse roles for semaphorin-plexin signaling in the immune system</t>
  </si>
  <si>
    <t>9-Feb-2012</t>
  </si>
  <si>
    <t>Trends in immunology</t>
  </si>
  <si>
    <t>33(3):127-35</t>
  </si>
  <si>
    <t>https://pubmed.ncbi.nlm.nih.gov/22325954</t>
  </si>
  <si>
    <t>https://www.clinicalkey.com/content/playBy/pii?v=S1471-4906(12)00009-9</t>
  </si>
  <si>
    <t>['Kang S', 'Okuno T', 'Takegahara N', 'Takamatsu H', 'Nojima S', 'Kimura T', 'Yoshida Y', 'Ito D', 'Ohmae S', 'You DJ', 'Toyofuku T', 'Jang MH', 'Kumanogoh A']</t>
  </si>
  <si>
    <t>Intestinal epithelial cell-derived semaphorin 7A negatively regulates development of colitis via αvβ1 integrin</t>
  </si>
  <si>
    <t>1-Feb-2012</t>
  </si>
  <si>
    <t>188(3):1108-16</t>
  </si>
  <si>
    <t>https://pubmed.ncbi.nlm.nih.gov/22198947</t>
  </si>
  <si>
    <t>https://journals.aai.org/jimmunol/article-lookup/doi/10.4049/jimmunol.1102084</t>
  </si>
  <si>
    <t>['Takahashi R', 'Hirata H', 'Tachibana I', 'Shimosegawa E', 'Inoue A', 'Nagatomo I', 'Takeda Y', 'Kida H', 'Goya S', 'Kijima T', 'Yoshida M', 'Kumagai T', 'Kumanogoh A', 'Okumura M', 'Hatazawa J', 'Kawase I']</t>
  </si>
  <si>
    <t>Early [18F]fluorodeoxyglucose positron emission tomography at two days of gefitinib treatment predicts clinical outcome in patients with adenocarcinoma of the lung</t>
  </si>
  <si>
    <t>21-Oct-2011</t>
  </si>
  <si>
    <t>Clinical cancer research : an official journal of the American Association for Cancer Research</t>
  </si>
  <si>
    <t>18(1):220-8</t>
  </si>
  <si>
    <t>https://pubmed.ncbi.nlm.nih.gov/22019513</t>
  </si>
  <si>
    <t>https://aacrjournals.org/clincancerres/article-lookup/doi/10.1158/1078-0432.CCR-11-0868</t>
  </si>
  <si>
    <t>['Ogata A', 'Umegaki N', 'Katayama I', 'Kumanogoh A', 'Tanaka T']</t>
  </si>
  <si>
    <t>Psoriatic arthritis in two patients with an inadequate response to treatment with tocilizumab</t>
  </si>
  <si>
    <t>79(1):85-7</t>
  </si>
  <si>
    <t>https://pubmed.ncbi.nlm.nih.gov/21962389</t>
  </si>
  <si>
    <t>https://www.clinicalkey.com/content/playBy/pii?v=S1297-319X(11)00194-1</t>
  </si>
  <si>
    <t>['Takeda Y', 'Nakanishi K', 'Tachibana I', 'Kumanogoh A']</t>
  </si>
  <si>
    <t>Adiponectin: a novel link between adipocytes and COPD</t>
  </si>
  <si>
    <t>Vitamins and hormones</t>
  </si>
  <si>
    <t>90:419-35</t>
  </si>
  <si>
    <t>https://pubmed.ncbi.nlm.nih.gov/23017725</t>
  </si>
  <si>
    <t>https://linkinghub.elsevier.com/retrieve/pii/B978-0-12-398313-8.00016-6</t>
  </si>
  <si>
    <t>['Ogata A', 'Kumanogoh A', 'Tanaka T']</t>
  </si>
  <si>
    <t>Pathological role of interleukin-6 in psoriatic arthritis</t>
  </si>
  <si>
    <t>11-Oct-2012</t>
  </si>
  <si>
    <t>Arthritis</t>
  </si>
  <si>
    <t>2012:713618</t>
  </si>
  <si>
    <t>https://pubmed.ncbi.nlm.nih.gov/23133751</t>
  </si>
  <si>
    <t>https://europepmc.org/abstract/MED/23133751</t>
  </si>
  <si>
    <t>['Okuno T', 'Nakatsuji Y', 'Kumanogoh A']</t>
  </si>
  <si>
    <t>The role of immune semaphorins in multiple sclerosis</t>
  </si>
  <si>
    <t>22-Mar-2011</t>
  </si>
  <si>
    <t>585(23):3829-35</t>
  </si>
  <si>
    <t>https://pubmed.ncbi.nlm.nih.gov/21420960</t>
  </si>
  <si>
    <t>https://linkinghub.elsevier.com/retrieve/pii/S0014-5793(11)00196-7</t>
  </si>
  <si>
    <t>Involvement of semaphorins in immune regulations</t>
  </si>
  <si>
    <t>Seikagaku. The Journal of Japanese Biochemical Society</t>
  </si>
  <si>
    <t>83(12):1103-9</t>
  </si>
  <si>
    <t>https://pubmed.ncbi.nlm.nih.gov/22352039</t>
  </si>
  <si>
    <t>['Fukunishi A', 'Maruyama T', 'Zhao H', 'Tiwari M', 'Kang S', 'Kumanogoh A', 'Yamamoto N']</t>
  </si>
  <si>
    <t>The action of Semaphorin7A on thalamocortical axon branching</t>
  </si>
  <si>
    <t>12-Aug-2011</t>
  </si>
  <si>
    <t>Journal of neurochemistry</t>
  </si>
  <si>
    <t>118(6):1008-15</t>
  </si>
  <si>
    <t>https://pubmed.ncbi.nlm.nih.gov/21781117</t>
  </si>
  <si>
    <t>https://onlinelibrary.wiley.com/doi/10.1111/j.1471-4159.2011.07390.x</t>
  </si>
  <si>
    <t>['Oka Y', 'Tsuboi A', 'Nishida S', 'Hosen N', 'Nakata J', 'Hashii Y', 'Maeda T', 'Oji Y', 'Kumanogoh A', 'Sugiyama H']</t>
  </si>
  <si>
    <t>WT1 peptide-based immunotherapy for the treatment of malignancies: focusing on hematological neoplasms</t>
  </si>
  <si>
    <t>Rinsho ketsueki The Japanese journal of clinical hematology</t>
  </si>
  <si>
    <t>52(5):235-42</t>
  </si>
  <si>
    <t>https://pubmed.ncbi.nlm.nih.gov/21646768</t>
  </si>
  <si>
    <t>http://joi.jlc.jst.go.jp/JST.JSTAGE/rinketsu/52.235?lang=en&amp;from=PubMed</t>
  </si>
  <si>
    <t>['Zhao H', 'Maruyama T', 'Hattori Y', 'Sugo N', 'Takamatsu H', 'Kumanogoh A', 'Shirasaki R', 'Yamamoto N']</t>
  </si>
  <si>
    <t>A molecular mechanism that regulates medially oriented axonal growth of upper layer neurons in the developing neocortex</t>
  </si>
  <si>
    <t>The Journal of comparative neurology</t>
  </si>
  <si>
    <t>519(5):834-48</t>
  </si>
  <si>
    <t>https://pubmed.ncbi.nlm.nih.gov/21280039</t>
  </si>
  <si>
    <t>https://onlinelibrary.wiley.com/doi/10.1002/cne.22536</t>
  </si>
  <si>
    <t>['Muramatsu R', 'Kubo T', 'Mori M', 'Nakamura Y', 'Fujita Y', 'Akutsu T', 'Okuno T', 'Taniguchi J', 'Kumanogoh A', 'Yoshida M', 'Mochizuki H', 'Kuwabara S', 'Yamashita T']</t>
  </si>
  <si>
    <t>RGMa modulates T cell responses and is involved in autoimmune encephalomyelitis</t>
  </si>
  <si>
    <t>20-Mar-2011</t>
  </si>
  <si>
    <t>17(4):488-94</t>
  </si>
  <si>
    <t>https://pubmed.ncbi.nlm.nih.gov/21423182</t>
  </si>
  <si>
    <t>https://www.nature.com/articles/nm.2321</t>
  </si>
  <si>
    <t>['Nakagawa Y', 'Takamatsu H', 'Okuno T', 'Kang S', 'Nojima S', 'Kimura T', 'Kataoka TR', 'Ikawa M', 'Toyofuku T', 'Katayama I', 'Kumanogoh A']</t>
  </si>
  <si>
    <t>Identification of semaphorin 4B as a negative regulator of basophil-mediated immune responses</t>
  </si>
  <si>
    <t>1-Mar-2011</t>
  </si>
  <si>
    <t>26-Jan-2011</t>
  </si>
  <si>
    <t>186(5):2881-8</t>
  </si>
  <si>
    <t>https://pubmed.ncbi.nlm.nih.gov/21270411</t>
  </si>
  <si>
    <t>https://journals.aai.org/jimmunol/article-lookup/doi/10.4049/jimmunol.1003485</t>
  </si>
  <si>
    <t>['Takata K', 'Kinoshita M', 'Okuno T', 'Moriya M', 'Kohda T', 'Honorat JA', 'Sugimoto T', 'Kumanogoh A', 'Kayama H', 'Takeda K', 'Sakoda S', 'Nakatsuji Y']</t>
  </si>
  <si>
    <t>The lactic acid bacterium Pediococcus acidilactici suppresses autoimmune encephalomyelitis by inducing IL-10-producing regulatory T cells</t>
  </si>
  <si>
    <t>15-Nov-2011</t>
  </si>
  <si>
    <t>6(11):e27644</t>
  </si>
  <si>
    <t>https://pubmed.ncbi.nlm.nih.gov/22110705</t>
  </si>
  <si>
    <t>https://europepmc.org/abstract/MED/22110705</t>
  </si>
  <si>
    <t>['Takegahara N', 'Kang S', 'Nojima S', 'Takamatsu H', 'Okuno T', 'Kikutani H', 'Toyofuku T', 'Kumanogoh A']</t>
  </si>
  <si>
    <t>Integral roles of a guanine nucleotide exchange factor, FARP2, in osteoclast podosome rearrangements</t>
  </si>
  <si>
    <t>11-Aug-2010</t>
  </si>
  <si>
    <t>FASEB journal : official publication of the Federation of American Societies for Experimental Biology</t>
  </si>
  <si>
    <t>24(12):4782-92</t>
  </si>
  <si>
    <t>https://pubmed.ncbi.nlm.nih.gov/20702777</t>
  </si>
  <si>
    <t>https://onlinelibrary.wiley.com/doi/10.1096/fj.10-158212</t>
  </si>
  <si>
    <t>['Ishii H', 'Kubo T', 'Kumanogoh A', 'Yamashita T']</t>
  </si>
  <si>
    <t>Th1 cells promote neurite outgrowth from cortical neurons via a mechanism dependent on semaphorins</t>
  </si>
  <si>
    <t>5-Nov-2010</t>
  </si>
  <si>
    <t>12-Oct-2010</t>
  </si>
  <si>
    <t>402(1):168-72</t>
  </si>
  <si>
    <t>https://pubmed.ncbi.nlm.nih.gov/20946887</t>
  </si>
  <si>
    <t>https://linkinghub.elsevier.com/retrieve/pii/S0006-291X(10)01891-7</t>
  </si>
  <si>
    <t>['Nogi T', 'Yasui N', 'Mihara E', 'Matsunaga Y', 'Noda M', 'Yamashita N', 'Toyofuku T', 'Uchiyama S', 'Goshima Y', 'Kumanogoh A', 'Takagi J']</t>
  </si>
  <si>
    <t>Structural basis for semaphorin signalling through the plexin receptor</t>
  </si>
  <si>
    <t>28-Oct-2010</t>
  </si>
  <si>
    <t>29-Sep-2010</t>
  </si>
  <si>
    <t>467(7319):1123-7</t>
  </si>
  <si>
    <t>https://pubmed.ncbi.nlm.nih.gov/20881961</t>
  </si>
  <si>
    <t>https://www.nature.com/articles/nature09473</t>
  </si>
  <si>
    <t>['Takamatsu H', 'Takegahara N', 'Nakagawa Y', 'Tomura M', 'Taniguchi M', 'Friedel RH', 'Rayburn H', 'Tessier-Lavigne M', 'Yoshida Y', 'Okuno T', 'Mizui M', 'Kang S', 'Nojima S', 'Tsujimura T', 'Nakatsuji Y', 'Katayama I', 'Toyofuku T', 'Kikutani H', 'Kumanogoh A']</t>
  </si>
  <si>
    <t>Semaphorins guide the entry of dendritic cells into the lymphatics by activating myosin II</t>
  </si>
  <si>
    <t>30-May-2010</t>
  </si>
  <si>
    <t>11(7):594-600</t>
  </si>
  <si>
    <t>https://pubmed.ncbi.nlm.nih.gov/20512151</t>
  </si>
  <si>
    <t>https://europepmc.org/abstract/MED/20512151</t>
  </si>
  <si>
    <t>['Kumanogoh A', 'Ogata M']</t>
  </si>
  <si>
    <t>The study of cytokines by Japanese researchers: a historical perspective</t>
  </si>
  <si>
    <t>May-2010</t>
  </si>
  <si>
    <t>25-Mar-2010</t>
  </si>
  <si>
    <t>22(5):341-5</t>
  </si>
  <si>
    <t>Historical Article | Journal Article | Review</t>
  </si>
  <si>
    <t>https://pubmed.ncbi.nlm.nih.gov/20338911</t>
  </si>
  <si>
    <t>https://academic.oup.com/intimm/article-lookup/doi/10.1093/intimm/dxq022</t>
  </si>
  <si>
    <t>['Kinoshita M', 'Nakatsuji Y', 'Kimura T', 'Moriya M', 'Takata K', 'Okuno T', 'Kumanogoh A', 'Kajiyama K', 'Yoshikawa H', 'Sakoda S']</t>
  </si>
  <si>
    <t>Anti-aquaporin-4 antibody induces astrocytic cytotoxicity in the absence of CNS antigen-specific T cells</t>
  </si>
  <si>
    <t>26-Mar-2010</t>
  </si>
  <si>
    <t>394(1):205-10</t>
  </si>
  <si>
    <t>https://pubmed.ncbi.nlm.nih.gov/20188706</t>
  </si>
  <si>
    <t>https://linkinghub.elsevier.com/retrieve/pii/S0006-291X(10)00391-8</t>
  </si>
  <si>
    <t>['Takamatsu H', 'Okuno T', 'Kumanogoh A']</t>
  </si>
  <si>
    <t>Regulation of immune cell responses by semaphorins and their receptors</t>
  </si>
  <si>
    <t>Cellular &amp; molecular immunology</t>
  </si>
  <si>
    <t>7(2):83-8</t>
  </si>
  <si>
    <t>https://pubmed.ncbi.nlm.nih.gov/20118971</t>
  </si>
  <si>
    <t>https://europepmc.org/abstract/MED/20118971</t>
  </si>
  <si>
    <t>['Okuno T', 'Nakatsuji Y', 'Moriya M', 'Takamatsu H', 'Nojima S', 'Takegahara N', 'Toyofuku T', 'Nakagawa Y', 'Kang S', 'Friedel RH', 'Sakoda S', 'Kikutani H', 'Kumanogoh A']</t>
  </si>
  <si>
    <t>Roles of Sema4D-plexin-B1 interactions in the central nervous system for pathogenesis of experimental autoimmune encephalomyelitis</t>
  </si>
  <si>
    <t>28-Dec-2009</t>
  </si>
  <si>
    <t>184(3):1499-506</t>
  </si>
  <si>
    <t>https://pubmed.ncbi.nlm.nih.gov/20038643</t>
  </si>
  <si>
    <t>https://journals.aai.org/jimmunol/article-lookup/doi/10.4049/jimmunol.0903302</t>
  </si>
  <si>
    <t>Semaphorins and their receptors: novel features of neural guidance molecules</t>
  </si>
  <si>
    <t>Proceedings of the Japan Academy. Series B, Physical and biological sciences</t>
  </si>
  <si>
    <t>86(6):611-20</t>
  </si>
  <si>
    <t>https://pubmed.ncbi.nlm.nih.gov/20551597</t>
  </si>
  <si>
    <t>https://europepmc.org/abstract/MED/20551597</t>
  </si>
  <si>
    <t>Neuromyelitis optica: Passive transfer to rats by human immunoglobulin</t>
  </si>
  <si>
    <t>4-Sep-2009</t>
  </si>
  <si>
    <t>21-Jun-2009</t>
  </si>
  <si>
    <t>386(4):623-7</t>
  </si>
  <si>
    <t>https://pubmed.ncbi.nlm.nih.gov/19545538</t>
  </si>
  <si>
    <t>https://linkinghub.elsevier.com/retrieve/pii/S0006-291X(09)01228-5</t>
  </si>
  <si>
    <t>['Kumanogoh A', 'Takeda K']</t>
  </si>
  <si>
    <t>New paradigm on host defence mechanisms</t>
  </si>
  <si>
    <t>Tanpakushitsu kakusan koso. Protein, nucleic acid, enzyme</t>
  </si>
  <si>
    <t>54(8 Suppl):1073-5</t>
  </si>
  <si>
    <t>Introductory Journal Article</t>
  </si>
  <si>
    <t>https://pubmed.ncbi.nlm.nih.gov/21089543</t>
  </si>
  <si>
    <t>https://www.medicalonline.jp/meteo_linkout.php?issn=0039-9450&amp;volume=54&amp;issue=8 Suppl&amp;spage=1073</t>
  </si>
  <si>
    <t>['Takegahara N', 'Kumanogoh A']</t>
  </si>
  <si>
    <t>Immune semaphorins: involvement of semaphorins in various phases of immune responses</t>
  </si>
  <si>
    <t>54(8 Suppl):1101-7</t>
  </si>
  <si>
    <t>https://pubmed.ncbi.nlm.nih.gov/21089548</t>
  </si>
  <si>
    <t>https://www.medicalonline.jp/meteo_linkout.php?issn=0039-9450&amp;volume=54&amp;issue=8 Suppl&amp;spage=1101</t>
  </si>
  <si>
    <t>['Kinoshita M', 'Nakatsuji Y', 'Moriya M', 'Okuno T', 'Kumanogoh A', 'Nakano M', 'Takahashi T', 'Fujihara K', 'Tanaka K', 'Sakoda S']</t>
  </si>
  <si>
    <t>Astrocytic necrosis is induced by anti-aquaporin-4 antibody-positive serum</t>
  </si>
  <si>
    <t>25-Mar-2009</t>
  </si>
  <si>
    <t>Neuroreport</t>
  </si>
  <si>
    <t>20(5):508-12</t>
  </si>
  <si>
    <t>https://pubmed.ncbi.nlm.nih.gov/19297740</t>
  </si>
  <si>
    <t>https://journals.lww.com/00001756-200903250-00011</t>
  </si>
  <si>
    <t>['Mizui M', 'Kumanogoh A', 'Kikutani H']</t>
  </si>
  <si>
    <t>Immune semaphorins: novel features of neural guidance molecules</t>
  </si>
  <si>
    <t>6-Dec-2008</t>
  </si>
  <si>
    <t>29(1):1-11</t>
  </si>
  <si>
    <t>https://pubmed.ncbi.nlm.nih.gov/19067132</t>
  </si>
  <si>
    <t>https://link.springer.com/article/10.1007/s10875-008-9263-7</t>
  </si>
  <si>
    <t>['Makino N', 'Toyofuku T', 'Takegahara N', 'Takamatsu H', 'Okuno T', 'Nakagawa Y', 'Kang S', 'Nojima S', 'Hori M', 'Kikutani H', 'Kumanogoh A']</t>
  </si>
  <si>
    <t>Involvement of Sema4A in the progression of experimental autoimmune myocarditis</t>
  </si>
  <si>
    <t>26-Nov-2008</t>
  </si>
  <si>
    <t>31-Oct-2008</t>
  </si>
  <si>
    <t>582(28):3935-40</t>
  </si>
  <si>
    <t>https://pubmed.ncbi.nlm.nih.gov/18977352</t>
  </si>
  <si>
    <t>https://linkinghub.elsevier.com/retrieve/pii/S0014-5793(08)00872-7</t>
  </si>
  <si>
    <t>['Toyofuku T', 'Yoshida J', 'Sugimoto T', 'Yamamoto M', 'Makino N', 'Takamatsu H', 'Takegahara N', 'Suto F', 'Hori M', 'Fujisawa H', 'Kumanogoh A', 'Kikutani H']</t>
  </si>
  <si>
    <t>Repulsive and attractive semaphorins cooperate to direct the navigation of cardiac neural crest cells</t>
  </si>
  <si>
    <t>30-Jun-2008</t>
  </si>
  <si>
    <t>Developmental biology</t>
  </si>
  <si>
    <t>321(1):251-62</t>
  </si>
  <si>
    <t>https://pubmed.ncbi.nlm.nih.gov/18625214</t>
  </si>
  <si>
    <t>https://linkinghub.elsevier.com/retrieve/pii/S0012-1606(08)01018-X</t>
  </si>
  <si>
    <t>['Moriya M', 'Nakatsuji Y', 'Miyamoto K', 'Okuno T', 'Kinoshita M', 'Kumanogoh A', 'Kusunoki S', 'Sakoda S']</t>
  </si>
  <si>
    <t>Edaravone, a free radical scavenger, ameliorates experimental autoimmune encephalomyelitis</t>
  </si>
  <si>
    <t>8-Aug-2008</t>
  </si>
  <si>
    <t>6-Jun-2008</t>
  </si>
  <si>
    <t>Neuroscience letters</t>
  </si>
  <si>
    <t>440(3):323-6</t>
  </si>
  <si>
    <t>https://pubmed.ncbi.nlm.nih.gov/18579300</t>
  </si>
  <si>
    <t>https://linkinghub.elsevier.com/retrieve/pii/S0304-3940(08)00780-5</t>
  </si>
  <si>
    <t>['Mizui M', 'Shikina T', 'Arase H', 'Suzuki K', 'Yasui T', 'Rennert PD', 'Kumanogoh A', 'Kikutani H']</t>
  </si>
  <si>
    <t>Bimodal regulation of T cell-mediated immune responses by TIM-4</t>
  </si>
  <si>
    <t>20(5):695-708</t>
  </si>
  <si>
    <t>https://pubmed.ncbi.nlm.nih.gov/18367551</t>
  </si>
  <si>
    <t>https://academic.oup.com/intimm/article-lookup/doi/10.1093/intimm/dxn029</t>
  </si>
  <si>
    <t>['Yamamoto M', 'Suzuki K', 'Okuno T', 'Ogata T', 'Takegahara N', 'Takamatsu H', 'Mizui M', 'Taniguchi M', 'Chédotal A', 'Suto F', 'Fujisawa H', 'Kumanogoh A', 'Kikutani H']</t>
  </si>
  <si>
    <t>Plexin-A4 negatively regulates T lymphocyte responses</t>
  </si>
  <si>
    <t>21-Jan-2008</t>
  </si>
  <si>
    <t>20(3):413-20</t>
  </si>
  <si>
    <t>https://pubmed.ncbi.nlm.nih.gov/18209113</t>
  </si>
  <si>
    <t>https://academic.oup.com/intimm/article-lookup/doi/10.1093/intimm/dxn006</t>
  </si>
  <si>
    <t>['Suzuki K', 'Kumanogoh A', 'Kikutani H']</t>
  </si>
  <si>
    <t>Semaphorins and their receptors in immune cell interactions</t>
  </si>
  <si>
    <t>17-Dec-2007</t>
  </si>
  <si>
    <t>9(1):17-23</t>
  </si>
  <si>
    <t>https://pubmed.ncbi.nlm.nih.gov/18087252</t>
  </si>
  <si>
    <t>https://www.nature.com/articles/ni1553</t>
  </si>
  <si>
    <t>['Suzuki K', 'Okuno T', 'Yamamoto M', 'Pasterkamp RJ', 'Takegahara N', 'Takamatsu H', 'Kitao T', 'Takagi J', 'Rennert PD', 'Kolodkin AL', 'Kumanogoh A', 'Kikutani H']</t>
  </si>
  <si>
    <t>Semaphorin 7A initiates T-cell-mediated inflammatory responses through alpha1beta1 integrin</t>
  </si>
  <si>
    <t>21-Mar-2007</t>
  </si>
  <si>
    <t>446(7136):680-4</t>
  </si>
  <si>
    <t>https://pubmed.ncbi.nlm.nih.gov/17377534</t>
  </si>
  <si>
    <t>https://www.nature.com/articles/nature05652</t>
  </si>
  <si>
    <t>['Toyofuku T', 'Yabuki M', 'Kamei J', 'Kamei M', 'Makino N', 'Kumanogoh A', 'Hori M']</t>
  </si>
  <si>
    <t>Semaphorin-4A, an activator for T-cell-mediated immunity, suppresses angiogenesis via Plexin-D1</t>
  </si>
  <si>
    <t>7-Mar-2007</t>
  </si>
  <si>
    <t>22-Feb-2007</t>
  </si>
  <si>
    <t>26(5):1373-84</t>
  </si>
  <si>
    <t>https://pubmed.ncbi.nlm.nih.gov/17318185</t>
  </si>
  <si>
    <t>https://europepmc.org/abstract/MED/17318185</t>
  </si>
  <si>
    <t>['Kikutani H', 'Suzuki K', 'Kumanogoh A']</t>
  </si>
  <si>
    <t>Immune semaphorins: increasing members and their diverse roles</t>
  </si>
  <si>
    <t>Advances in immunology</t>
  </si>
  <si>
    <t>93:121-43</t>
  </si>
  <si>
    <t>https://pubmed.ncbi.nlm.nih.gov/17383540</t>
  </si>
  <si>
    <t>https://linkinghub.elsevier.com/retrieve/pii/S0065-2776(06)93003-X</t>
  </si>
  <si>
    <t>['Li M', "O'Sullivan KM", 'Jones LK', 'Semple T', 'Kumanogoh A', 'Kikutani H', 'Holdsworth SR', 'Kitching AR']</t>
  </si>
  <si>
    <t>CD100 enhances dendritic cell and CD4+ cell activation leading to pathogenetic humoral responses and immune complex glomerulonephritis</t>
  </si>
  <si>
    <t>177(5):3406-12</t>
  </si>
  <si>
    <t>https://pubmed.ncbi.nlm.nih.gov/16920982</t>
  </si>
  <si>
    <t>https://journals.aai.org/jimmunol/article-lookup/doi/10.4049/jimmunol.177.5.3406</t>
  </si>
  <si>
    <t>['Takegahara N', 'Takamatsu H', 'Toyofuku T', 'Tsujimura T', 'Okuno T', 'Yukawa K', 'Mizui M', 'Yamamoto M', 'Prasad DV', 'Suzuki K', 'Ishii M', 'Terai K', 'Moriya M', 'Nakatsuji Y', 'Sakoda S', 'Sato S', 'Akira S', 'Takeda K', 'Inui M', 'Takai T', 'Ikawa M', 'Okabe M', 'Kumanogoh A', 'Kikutani H']</t>
  </si>
  <si>
    <t>Plexin-A1 and its interaction with DAP12 in immune responses and bone homeostasis</t>
  </si>
  <si>
    <t>Jun-2006</t>
  </si>
  <si>
    <t>21-May-2006</t>
  </si>
  <si>
    <t>Nature cell biology</t>
  </si>
  <si>
    <t>8(6):615-22</t>
  </si>
  <si>
    <t>https://pubmed.ncbi.nlm.nih.gov/16715077</t>
  </si>
  <si>
    <t>https://www.nature.com/articles/ncb1416</t>
  </si>
  <si>
    <t>['Suzuki K', 'Kumanogoh A']</t>
  </si>
  <si>
    <t>Semaphorins in immune responses: involvement of Sema4A in T-cell priming and Th1/Th2 regulation</t>
  </si>
  <si>
    <t>78(2):141-5</t>
  </si>
  <si>
    <t>https://pubmed.ncbi.nlm.nih.gov/16541807</t>
  </si>
  <si>
    <t>['Toyofuku T', 'Yoshida J', 'Sugimoto T', 'Zhang H', 'Kumanogoh A', 'Hori M', 'Kikutani H']</t>
  </si>
  <si>
    <t>FARP2 triggers signals for Sema3A-mediated axonal repulsion</t>
  </si>
  <si>
    <t>13-Nov-2005</t>
  </si>
  <si>
    <t>Nature neuroscience</t>
  </si>
  <si>
    <t>8(12):1712-9</t>
  </si>
  <si>
    <t>https://pubmed.ncbi.nlm.nih.gov/16286926</t>
  </si>
  <si>
    <t>https://linkinghub.elsevier.com/retrieve/pii/nn1596</t>
  </si>
  <si>
    <t>['Kumanogoh A', 'Shikina T', 'Watanabe C', 'Takegahara N', 'Suzuki K', 'Yamamoto M', 'Takamatsu H', 'Prasad DV', 'Mizui M', 'Toyofuku T', 'Tamura M', 'Watanabe D', 'Parnes JR', 'Kikutani H']</t>
  </si>
  <si>
    <t>Requirement for CD100-CD72 interactions in fine-tuning of B-cell antigen receptor signaling and homeostatic maintenance of the B-cell compartment</t>
  </si>
  <si>
    <t>19-Aug-2005</t>
  </si>
  <si>
    <t>17(10):1277-82</t>
  </si>
  <si>
    <t>https://pubmed.ncbi.nlm.nih.gov/16113236</t>
  </si>
  <si>
    <t>https://academic.oup.com/intimm/article-lookup/doi/10.1093/intimm/dxh307</t>
  </si>
  <si>
    <t>Involvement of semaphorins in autoimmunity</t>
  </si>
  <si>
    <t>28(5):327-32</t>
  </si>
  <si>
    <t>https://pubmed.ncbi.nlm.nih.gov/16276046</t>
  </si>
  <si>
    <t>http://joi.jlc.jst.go.jp/JST.JSTAGE/jsci/28.327?lang=en&amp;from=PubMed</t>
  </si>
  <si>
    <t>['Takegahara N', 'Kumanogoh A', 'Kikutani H']</t>
  </si>
  <si>
    <t>Semaphorins: a new class of immunoregulatory molecules</t>
  </si>
  <si>
    <t>29-Sep-2005</t>
  </si>
  <si>
    <t>Philosophical transactions of the Royal Society of London. Series B, Biological sciences</t>
  </si>
  <si>
    <t>360(1461):1673-80</t>
  </si>
  <si>
    <t>https://pubmed.ncbi.nlm.nih.gov/16147531</t>
  </si>
  <si>
    <t>https://royalsocietypublishing.org/doi/10.1098/rstb.2005.1696?url_ver=Z39.88-2003&amp;rfr_id=ori:rid:crossref.org&amp;rfr_dat=cr_pub 0pubmed</t>
  </si>
  <si>
    <t>['Okuno T', 'Nakatsuji Y', 'Kumanogoh A', 'Moriya M', 'Ichinose H', 'Sumi H', 'Fujimura H', 'Kikutani H', 'Sakoda S']</t>
  </si>
  <si>
    <t>Loss of dopaminergic neurons by the induction of inducible nitric oxide synthase and cyclooxygenase-2 via CD 40: relevance to Parkinson's disease</t>
  </si>
  <si>
    <t>Journal of neuroscience research</t>
  </si>
  <si>
    <t>81(6):874-82</t>
  </si>
  <si>
    <t>https://pubmed.ncbi.nlm.nih.gov/16041799</t>
  </si>
  <si>
    <t>https://onlinelibrary.wiley.com/doi/10.1002/jnr.20599</t>
  </si>
  <si>
    <t>['Mizui M', 'Kumanogoh A']</t>
  </si>
  <si>
    <t>Involvement of semaphorins in immunoregulation</t>
  </si>
  <si>
    <t>Jun-2005</t>
  </si>
  <si>
    <t>28(3):109-16</t>
  </si>
  <si>
    <t>https://pubmed.ncbi.nlm.nih.gov/15997173</t>
  </si>
  <si>
    <t>http://joi.jlc.jst.go.jp/JST.JSTAGE/jsci/28.109?lang=en&amp;from=PubMed</t>
  </si>
  <si>
    <t>['Kumanogoh A', 'Shikina T', 'Suzuki K', 'Uematsu S', 'Yukawa K', 'Kashiwamura S', 'Tsutsui H', 'Yamamoto M', 'Takamatsu H', 'Ko-Mitamura EP', 'Takegahara N', 'Marukawa S', 'Ishida I', 'Morishita H', 'Prasad DV', 'Tamura M', 'Mizui M', 'Toyofuku T', 'Akira S', 'Takeda K', 'Okabe M', 'Kikutani H']</t>
  </si>
  <si>
    <t>Nonredundant roles of Sema4A in the immune system: defective T cell priming and Th1/Th2 regulation in Sema4A-deficient mice</t>
  </si>
  <si>
    <t>22(3):305-16</t>
  </si>
  <si>
    <t>https://pubmed.ncbi.nlm.nih.gov/15780988</t>
  </si>
  <si>
    <t>https://linkinghub.elsevier.com/retrieve/pii/S1074-7613(05)00059-2</t>
  </si>
  <si>
    <t>['Toyofuku T', 'Zhang H', 'Kumanogoh A', 'Takegahara N', 'Yabuki M', 'Harada K', 'Hori M', 'Kikutani H']</t>
  </si>
  <si>
    <t>Guidance of myocardial patterning in cardiac development by Sema6D reverse signalling</t>
  </si>
  <si>
    <t>14-Nov-2004</t>
  </si>
  <si>
    <t>6(12):1204-11</t>
  </si>
  <si>
    <t>https://pubmed.ncbi.nlm.nih.gov/15543137</t>
  </si>
  <si>
    <t>https://www.nature.com/articles/ncb1193</t>
  </si>
  <si>
    <t>['Li DH', 'Kumanogoh A', 'Cao TM', 'Parnes JR', 'Cullen JM']</t>
  </si>
  <si>
    <t>Woodchuck interleukin-6 gene: structure, characterization, and biologic activity</t>
  </si>
  <si>
    <t>10-Nov-2004</t>
  </si>
  <si>
    <t>342(1):157-64</t>
  </si>
  <si>
    <t>https://pubmed.ncbi.nlm.nih.gov/15527975</t>
  </si>
  <si>
    <t>https://linkinghub.elsevier.com/retrieve/pii/S0378-1119(04)00479-2</t>
  </si>
  <si>
    <t>['Okuno T', 'Nakatsuji Y', 'Kumanogoh A', 'Koguchi K', 'Moriya M', 'Fujimura H', 'Kikutani H', 'Sakoda S']</t>
  </si>
  <si>
    <t>Induction of cyclooxygenase-2 in reactive glial cells by the CD40 pathway: relevance to amyotrophic lateral sclerosis</t>
  </si>
  <si>
    <t>91(2):404-12</t>
  </si>
  <si>
    <t>https://pubmed.ncbi.nlm.nih.gov/15447673</t>
  </si>
  <si>
    <t>https://onlinelibrary.wiley.com/resolve/openurl?genre=article&amp;sid=nlm:pubmed&amp;issn=0022-3042&amp;date=2004&amp;volume=91&amp;issue=2&amp;spage=404</t>
  </si>
  <si>
    <t>['Toyofuku T', 'Zhang H', 'Kumanogoh A', 'Takegahara N', 'Suto F', 'Kamei J', 'Aoki K', 'Yabuki M', 'Hori M', 'Fujisawa H', 'Kikutani H']</t>
  </si>
  <si>
    <t>Dual roles of Sema6D in cardiac morphogenesis through region-specific association of its receptor, Plexin-A1, with off-track and vascular endothelial growth factor receptor type 2</t>
  </si>
  <si>
    <t>15-Feb-2004</t>
  </si>
  <si>
    <t>20-Feb-2004</t>
  </si>
  <si>
    <t>18(4):435-47</t>
  </si>
  <si>
    <t>https://pubmed.ncbi.nlm.nih.gov/14977921</t>
  </si>
  <si>
    <t>https://europepmc.org/abstract/MED/14977921</t>
  </si>
  <si>
    <t>Biological functions and signaling of a transmembrane semaphorin, CD100/Sema4D</t>
  </si>
  <si>
    <t>Cellular and molecular life sciences : CMLS</t>
  </si>
  <si>
    <t>61(3):292-300</t>
  </si>
  <si>
    <t>https://pubmed.ncbi.nlm.nih.gov/14770294</t>
  </si>
  <si>
    <t>https://europepmc.org/abstract/MED/14770294</t>
  </si>
  <si>
    <t>Immune semaphorins: a new area of semaphorin research</t>
  </si>
  <si>
    <t>Journal of cell science</t>
  </si>
  <si>
    <t>116(Pt 17):3463-70</t>
  </si>
  <si>
    <t>https://pubmed.ncbi.nlm.nih.gov/12893810</t>
  </si>
  <si>
    <t>https://journals.biologists.com/jcs/article-lookup/doi/10.1242/jcs.00674</t>
  </si>
  <si>
    <t>['Ishida I', 'Kumanogoh A', 'Suzuki K', 'Akahani S', 'Noda K', 'Kikutani H']</t>
  </si>
  <si>
    <t>Involvement of CD100, a lymphocyte semaphorin, in the activation of the human immune system via CD72: implications for the regulation of immune and inflammatory responses</t>
  </si>
  <si>
    <t>Aug-2003</t>
  </si>
  <si>
    <t>15(8):1027-34</t>
  </si>
  <si>
    <t>https://pubmed.ncbi.nlm.nih.gov/12882840</t>
  </si>
  <si>
    <t>https://academic.oup.com/intimm/article-lookup/doi/10.1093/intimm/dxg098</t>
  </si>
  <si>
    <t>CD100/Sema4D, a lymphocyte semaphorin involved in the regulation of humoral and cellular immune responses</t>
  </si>
  <si>
    <t>14(1):17-24</t>
  </si>
  <si>
    <t>https://pubmed.ncbi.nlm.nih.gov/12485616</t>
  </si>
  <si>
    <t>https://linkinghub.elsevier.com/retrieve/pii/S1359610102000734</t>
  </si>
  <si>
    <t>['Kikutani H', 'Kumanogoh A']</t>
  </si>
  <si>
    <t>Semaphorins in interactions between T cells and antigen-presenting cells</t>
  </si>
  <si>
    <t>3(2):159-67</t>
  </si>
  <si>
    <t>https://pubmed.ncbi.nlm.nih.gov/12563299</t>
  </si>
  <si>
    <t>https://onlinelibrary.wiley.com/resolve/openurl?genre=article&amp;sid=nlm:pubmed&amp;issn=1474-1733&amp;date=2003&amp;volume=3&amp;issue=2&amp;spage=159</t>
  </si>
  <si>
    <t>Roles of the semaphorin family in immune regulation</t>
  </si>
  <si>
    <t>81:173-98</t>
  </si>
  <si>
    <t>https://pubmed.ncbi.nlm.nih.gov/14711056</t>
  </si>
  <si>
    <t>['Kumanogoh A']</t>
  </si>
  <si>
    <t>Involvement of immune semaphorins in the immune system</t>
  </si>
  <si>
    <t>47(16 Suppl):2254-60</t>
  </si>
  <si>
    <t>https://pubmed.ncbi.nlm.nih.gov/12518445</t>
  </si>
  <si>
    <t>https://www.medicalonline.jp/meteo_linkout.php?issn=0039-9450&amp;volume=47&amp;issue=16 Suppl&amp;spage=2254</t>
  </si>
  <si>
    <t>['Kumanogoh A', 'Marukawa S', 'Suzuki K', 'Takegahara N', 'Watanabe C', "Ch'ng E", 'Ishida I', 'Fujimura H', 'Sakoda S', 'Yoshida K', 'Kikutani H']</t>
  </si>
  <si>
    <t>Class IV semaphorin Sema4A enhances T-cell activation and interacts with Tim-2</t>
  </si>
  <si>
    <t>10-Oct-2002</t>
  </si>
  <si>
    <t>419(6907):629-33</t>
  </si>
  <si>
    <t>https://pubmed.ncbi.nlm.nih.gov/12374982</t>
  </si>
  <si>
    <t>https://www.nature.com/articles/nature01037</t>
  </si>
  <si>
    <t>['Kumanogoh A', 'Suzuki K', "Ch'ng E", 'Watanabe C', 'Marukawa S', 'Takegahara N', 'Ishida I', 'Sato T', 'Habu S', 'Yoshida K', 'Shi W', 'Kikutani H']</t>
  </si>
  <si>
    <t>Requirement for the lymphocyte semaphorin, CD100, in the induction of antigen-specific T cells and the maturation of dendritic cells</t>
  </si>
  <si>
    <t>1-Aug-2002</t>
  </si>
  <si>
    <t>169(3):1175-81</t>
  </si>
  <si>
    <t>https://pubmed.ncbi.nlm.nih.gov/12133937</t>
  </si>
  <si>
    <t>https://journals.aai.org/jimmunol/article-lookup/doi/10.4049/jimmunol.169.3.1175</t>
  </si>
  <si>
    <t>['Yasui T', 'Muraoka M', 'Takaoka-Shichijo Y', 'Ishida I', 'Takegahara N', 'Uchida J', 'Kumanogoh A', 'Suematsu S', 'Suzuki M', 'Kikutani H']</t>
  </si>
  <si>
    <t>Dissection of B cell differentiation during primary immune responses in mice with altered CD40 signals</t>
  </si>
  <si>
    <t>14(3):319-29</t>
  </si>
  <si>
    <t>https://pubmed.ncbi.nlm.nih.gov/11867568</t>
  </si>
  <si>
    <t>https://academic.oup.com/intimm/article-lookup/doi/10.1093/intimm/14.3.319</t>
  </si>
  <si>
    <t>The CD100-CD72 interaction: a novel mechanism of immune regulation</t>
  </si>
  <si>
    <t>22(12):670-6</t>
  </si>
  <si>
    <t>https://pubmed.ncbi.nlm.nih.gov/11738997</t>
  </si>
  <si>
    <t>https://linkinghub.elsevier.com/retrieve/pii/S1471-4906(01)02087-7</t>
  </si>
  <si>
    <t>['Watanabe C', 'Kumanogoh A', 'Shi W', 'Suzuki K', 'Yamada S', 'Okabe M', 'Yoshida K', 'Kikutani H']</t>
  </si>
  <si>
    <t>Enhanced immune responses in transgenic mice expressing a truncated form of the lymphocyte semaphorin CD100</t>
  </si>
  <si>
    <t>15-Oct-2001</t>
  </si>
  <si>
    <t>167(8):4321-8</t>
  </si>
  <si>
    <t>https://pubmed.ncbi.nlm.nih.gov/11591755</t>
  </si>
  <si>
    <t>https://journals.aai.org/jimmunol/article-lookup/doi/10.4049/jimmunol.167.8.4321</t>
  </si>
  <si>
    <t>['Wang X', 'Kumanogoh A', 'Watanabe C', 'Shi W', 'Yoshida K', 'Kikutani H']</t>
  </si>
  <si>
    <t>Functional soluble CD100/Sema4D released from activated lymphocytes: possible role in normal and pathologic immune responses</t>
  </si>
  <si>
    <t>1-Jun-2001</t>
  </si>
  <si>
    <t>97(11):3498-504</t>
  </si>
  <si>
    <t>https://pubmed.ncbi.nlm.nih.gov/11369643</t>
  </si>
  <si>
    <t>https://linkinghub.elsevier.com/retrieve/pii/S0006-4971(20)55567-5</t>
  </si>
  <si>
    <t>['Kumanogoh A', 'Wang X', 'Lee I', 'Watanabe C', 'Kamanaka M', 'Shi W', 'Yoshida K', 'Sato T', 'Habu S', 'Itoh M', 'Sakaguchi N', 'Sakaguchi S', 'Kikutani H']</t>
  </si>
  <si>
    <t>Increased T cell autoreactivity in the absence of CD40-CD40 ligand interactions: a role of CD40 in regulatory T cell development</t>
  </si>
  <si>
    <t>1-Jan-2001</t>
  </si>
  <si>
    <t>166(1):353-60</t>
  </si>
  <si>
    <t>https://pubmed.ncbi.nlm.nih.gov/11123312</t>
  </si>
  <si>
    <t>https://journals.aai.org/jimmunol/article-lookup/doi/10.4049/jimmunol.166.1.353</t>
  </si>
  <si>
    <t>['Kumanogoh A', 'Watanabe C', 'Lee I', 'Wang X', 'Shi W', 'Araki H', 'Hirata H', 'Iwahori K', 'Uchida J', 'Yasui T', 'Matsumoto M', 'Yoshida K', 'Yakura H', 'Pan C', 'Parnes JR', 'Kikutani H']</t>
  </si>
  <si>
    <t>Identification of CD72 as a lymphocyte receptor for the class IV semaphorin CD100: a novel mechanism for regulating B cell signaling</t>
  </si>
  <si>
    <t>Nov-2000</t>
  </si>
  <si>
    <t>13(5):621-31</t>
  </si>
  <si>
    <t>https://pubmed.ncbi.nlm.nih.gov/11114375</t>
  </si>
  <si>
    <t>https://linkinghub.elsevier.com/retrieve/pii/S1074-7613(00)00062-5</t>
  </si>
  <si>
    <t>['Shi W', 'Kumanogoh A', 'Watanabe C', 'Uchida J', 'Wang X', 'Yasui T', 'Yukawa K', 'Ikawa M', 'Okabe M', 'Parnes JR', 'Yoshida K', 'Kikutani H']</t>
  </si>
  <si>
    <t>The class IV semaphorin CD100 plays nonredundant roles in the immune system: defective B and T cell activation in CD100-deficient mice</t>
  </si>
  <si>
    <t>13(5):633-42</t>
  </si>
  <si>
    <t>https://pubmed.ncbi.nlm.nih.gov/11114376</t>
  </si>
  <si>
    <t>https://linkinghub.elsevier.com/retrieve/pii/S1074-7613(00)00063-7</t>
  </si>
  <si>
    <t>['Tone E', 'Kunisada K', 'Kumanogoh A', 'Negoro S', 'Funamoto M', 'Osugi T', 'Kishimoto T', 'Yamauchi-Takihara K']</t>
  </si>
  <si>
    <t>gp130-Dependent signalling pathway is not enhanced in gp130 transgenic heart after LIF stimulation</t>
  </si>
  <si>
    <t>Oct-2000</t>
  </si>
  <si>
    <t>12(10):1512-8</t>
  </si>
  <si>
    <t>https://pubmed.ncbi.nlm.nih.gov/11023666</t>
  </si>
  <si>
    <t>https://linkinghub.elsevier.com/retrieve/pii/S1043-4666(00)90751-8</t>
  </si>
  <si>
    <t>['Kumanogoh A', 'Marukawa S', 'Kumanogoh T', 'Hirota H', 'Yoshida K', 'Lee IS', 'Yasui T', 'Yoshida K', 'Taga T', 'Kishimoto T']</t>
  </si>
  <si>
    <t>Impairment of antigen-specific antibody production in transgenic mice expressing a dominant-negative form of gp130</t>
  </si>
  <si>
    <t>18-Mar-1997</t>
  </si>
  <si>
    <t>94(6):2478-82</t>
  </si>
  <si>
    <t>https://pubmed.ncbi.nlm.nih.gov/9122220</t>
  </si>
  <si>
    <t>https://www.pnas.org/doi/10.1073/pnas.94.6.2478?url_ver=Z39.88-2003&amp;rfr_id=ori:rid:crossref.org&amp;rfr_dat=cr_pub 0pubmed</t>
  </si>
  <si>
    <t>['Yoshida K', 'Taga T', 'Saito M', 'Suematsu S', 'Kumanogoh A', 'Tanaka T', 'Fujiwara H', 'Hirata M', 'Yamagami T', 'Nakahata T', 'Hirabayashi T', 'Yoneda Y', 'Tanaka K', 'Wang WZ', 'Mori C', 'Shiota K', 'Yoshida N', 'Kishimoto T']</t>
  </si>
  <si>
    <t>Targeted disruption of gp130, a common signal transducer for the interleukin 6 family of cytokines, leads to myocardial and hematological disorders</t>
  </si>
  <si>
    <t>9-Jan-1996</t>
  </si>
  <si>
    <t>93(1):407-11</t>
  </si>
  <si>
    <t>https://pubmed.ncbi.nlm.nih.gov/8552649</t>
  </si>
  <si>
    <t>https://www.pnas.org/doi/10.1073/pnas.93.1.407?url_ver=Z39.88-2003&amp;rfr_id=ori:rid:crossref.org&amp;rfr_dat=cr_pub 0pubmed</t>
  </si>
  <si>
    <t>['Kumanogoh A', 'Kasayama S', 'Kouhara H', 'Koga M', 'Arita N', 'Hayakawa T', 'Kishimoto T', 'Sato B']</t>
  </si>
  <si>
    <t>Effects of therapy on anterior pituitary functions in patients with primary intracranial germ cell tumor</t>
  </si>
  <si>
    <t>Endocrine journal</t>
  </si>
  <si>
    <t>41(3):287-92</t>
  </si>
  <si>
    <t>https://pubmed.ncbi.nlm.nih.gov/7951581</t>
  </si>
  <si>
    <t>https://joi.jlc.jst.go.jp/JST.Journalarchive/endocrj1993/41.287?from=PubMed</t>
  </si>
  <si>
    <t>['Tatsumi Y', 'Kumanogoh A', 'Saitoh M', 'Mizushima Y', 'Kimura K', 'Suzuki S', 'Yagi H', 'Horiuchi A', 'Ogata M', 'Hamaoka T']</t>
  </si>
  <si>
    <t>Differentiation of thymocytes from CD3-CD4-CD8- through CD3-CD4-CD8+ into more mature stages induced by a thymic stromal cell clone</t>
  </si>
  <si>
    <t>Apr-1990</t>
  </si>
  <si>
    <t>87(7):2750-4</t>
  </si>
  <si>
    <t>https://pubmed.ncbi.nlm.nih.gov/2138784</t>
  </si>
  <si>
    <t>https://www.pnas.org/doi/10.1073/pnas.87.7.2750?url_ver=Z39.88-2003&amp;rfr_id=ori:rid:crossref.org&amp;rfr_dat=cr_pub 0pubmed</t>
  </si>
  <si>
    <t>Leavis HL</t>
  </si>
  <si>
    <t>['Berbers RM', 'Paganelli FL', 'van Montfrans JM', 'Ellerbroek PM', 'Viveen MC', 'Rogers MRC', 'Salomons M', 'Schuurmans J', 'van Stigt Thans M', 'Vanmaris RMM', 'Brosens LAA', 'van der Wal MM', 'Dalm VASH', 'van Hagen PM', 'van de Ven AAJM', 'Uh HW', 'van Wijk F', 'Willems RJL', 'Leavis HL']</t>
  </si>
  <si>
    <t>Gut microbial dysbiosis, IgA, and Enterococcus in common variable immunodeficiency with immune dysregulation</t>
  </si>
  <si>
    <t>16-Jan-2025</t>
  </si>
  <si>
    <t>Microbiome</t>
  </si>
  <si>
    <t>13(1):12</t>
  </si>
  <si>
    <t>https://pubmed.ncbi.nlm.nih.gov/39819634</t>
  </si>
  <si>
    <t>https://microbiomejournal.biomedcentral.com/articles/10.1186/s40168-024-01982-y</t>
  </si>
  <si>
    <t>Leavis H</t>
  </si>
  <si>
    <t>['Rademaker E', 'Vernooij LM', 'van der Poll T', 'Bonten MJM', 'Leavis H', 'Cremer OL', 'Derde LPG']</t>
  </si>
  <si>
    <t>Longitudinal assessment of immunoglobulin response and disease progression in critically ill patients with community acquired pneumonia</t>
  </si>
  <si>
    <t>28(1):405</t>
  </si>
  <si>
    <t>https://pubmed.ncbi.nlm.nih.gov/39639324</t>
  </si>
  <si>
    <t>https://ccforum.biomedcentral.com/articles/10.1186/s13054-024-05197-3</t>
  </si>
  <si>
    <t>['Marsden JWN', 'Laclé MM', 'Severs M', 'Leavis HL']</t>
  </si>
  <si>
    <t>Paucity of gastrointestinal plasma cells in common variable immunodeficiency</t>
  </si>
  <si>
    <t>7-Oct-2024</t>
  </si>
  <si>
    <t>24(6):464-471</t>
  </si>
  <si>
    <t>https://pubmed.ncbi.nlm.nih.gov/39479953</t>
  </si>
  <si>
    <t>https://www.ingentaconnect.com/openurl?genre=article&amp;issn=1528-4050&amp;volume=24&amp;issue=6&amp;spage=464&amp;aulast=Marsden</t>
  </si>
  <si>
    <t>['Kaan ED', 'Brunekreef TE', 'Drylewicz J', 'van den Hoogen LL', 'van der Linden M', 'Leavis HL', 'van Laar JM', 'van der Vlist M', 'Otten HG', 'Limper M']</t>
  </si>
  <si>
    <t>Association of autoantibodies with the IFN signature and NETosis in patients with systemic lupus erythematosus</t>
  </si>
  <si>
    <t>20-Jun-2024</t>
  </si>
  <si>
    <t>Journal of translational autoimmunity</t>
  </si>
  <si>
    <t>9:100246</t>
  </si>
  <si>
    <t>https://pubmed.ncbi.nlm.nih.gov/39027720</t>
  </si>
  <si>
    <t>https://linkinghub.elsevier.com/retrieve/pii/S2589-9090(24)00016-9</t>
  </si>
  <si>
    <t>['Leavis HL', 'van Daele PLA', 'Mulders-Manders C', 'Michels R', 'Rutgers A', 'Legger E', 'Bijl M', 'Hak EA', 'Lam-Tse WK', 'Bonte-Mineur F', 'Fretter P', 'Simon A', 'van Paassen P', 'van der Goes MC', 'Flendrie M', 'Vercoutere W', 'van Lieshout AWT', 'Leek A', 'Vastert SJ', 'Tas SW']</t>
  </si>
  <si>
    <t>Management of adult-onset Still's disease: evidence- and consensus-based recommendations by experts</t>
  </si>
  <si>
    <t>63(6):1656-1663</t>
  </si>
  <si>
    <t>https://pubmed.ncbi.nlm.nih.gov/37669122</t>
  </si>
  <si>
    <t>https://europepmc.org/abstract/MED/37669122</t>
  </si>
  <si>
    <t>['Smits BM', 'Boland SL', 'Hol ME', 'Dandis R', 'Leavis HL', 'de Jong PA', 'Prevaes SMPJ', 'Mohamed Hoesein FAA', 'van Montfrans JM', 'Ellerbroek PM']</t>
  </si>
  <si>
    <t>Pulmonary Computed Tomography Screening Frequency in Primary Antibody Deficiency</t>
  </si>
  <si>
    <t>12(4):1037-1048.e3</t>
  </si>
  <si>
    <t>https://pubmed.ncbi.nlm.nih.gov/38182096</t>
  </si>
  <si>
    <t>https://www.clinicalkey.com/content/playBy/pii?v=S2213-2198(24)00004-7</t>
  </si>
  <si>
    <t>['Verschoof MA', 'van Meenen LCC', 'Andriessen MVE', 'Brinkman DMC', 'Kamphuis S', 'Kuijpers TW', 'Leavis HL', 'Legger GE', 'Mulders-Manders CM', 'de Pagter APJ', 'Rutgers A', 'van Well GTJ', 'Coutinho JM', 'Hak AE', 'van Montfrans JM', 'Klouwer FCC']</t>
  </si>
  <si>
    <t>Neurological phenotype of adenosine deaminase 2 deficient patients: a cohort study</t>
  </si>
  <si>
    <t>29-Aug-2023</t>
  </si>
  <si>
    <t>European journal of neurology</t>
  </si>
  <si>
    <t>31(1):e16043</t>
  </si>
  <si>
    <t>https://pubmed.ncbi.nlm.nih.gov/37584090</t>
  </si>
  <si>
    <t>https://pmc.ncbi.nlm.nih.gov/articles/pmid/37584090/</t>
  </si>
  <si>
    <t>['Brunekreef TE', 'van den Heuvel HB', 'Limper M', 'Leavis H', 'van Laar JM', 'Otten H']</t>
  </si>
  <si>
    <t>The predictive value of antinuclear antibodies in patients with suspected connective tissue disease for the development of connective tissue diseases</t>
  </si>
  <si>
    <t>42(1):24-29</t>
  </si>
  <si>
    <t>https://pubmed.ncbi.nlm.nih.gov/38079340</t>
  </si>
  <si>
    <t>https://www.clinexprheumatol.org/pubmed/find-pii.asp?pii=38079340</t>
  </si>
  <si>
    <t>['Top J', 'Zhang X', 'Hendrickx APA', 'Boeren S', 'van Schaik W', 'Huebner J', 'Willems RJL', 'Leavis HL', 'Paganelli FL']</t>
  </si>
  <si>
    <t>YajC, a predicted membrane protein, promotes Enterococcus faecium biofilm formation in vitro and in a rat endocarditis model</t>
  </si>
  <si>
    <t>FEMS microbes</t>
  </si>
  <si>
    <t>5:xtae017</t>
  </si>
  <si>
    <t>https://pubmed.ncbi.nlm.nih.gov/38860142</t>
  </si>
  <si>
    <t>https://europepmc.org/abstract/MED/38860142</t>
  </si>
  <si>
    <t>['Abdelmoumen A', 'van Montfrans J', 'van Wijk F', 'Leavis H']</t>
  </si>
  <si>
    <t>JAK Inhibition with Baricitinib for Severe CVID-Related Enteropathy: a Case Report</t>
  </si>
  <si>
    <t>43(8):1766-1769</t>
  </si>
  <si>
    <t>https://pubmed.ncbi.nlm.nih.gov/37612576</t>
  </si>
  <si>
    <t>https://link.springer.com/article/10.1007/s10875-023-01569-6</t>
  </si>
  <si>
    <t>['Messelink MA', 'Welsing PMJ', 'Devercelli G', 'Marsden JWN', 'Leavis HL']</t>
  </si>
  <si>
    <t>Clinical Validation of a Primary Antibody Deficiency Screening Algorithm for Primary Care</t>
  </si>
  <si>
    <t>16-Sep-2023</t>
  </si>
  <si>
    <t>43(8):2022-2032</t>
  </si>
  <si>
    <t>https://pubmed.ncbi.nlm.nih.gov/37715890</t>
  </si>
  <si>
    <t>https://europepmc.org/abstract/MED/37715890</t>
  </si>
  <si>
    <t>['Andriessen MVE', 'Legger GE', 'Bredius RGM', 'van Gijn ME', 'Hak AE', 'Muller PCEH', 'Kamphuis S', 'Klouwer FCC', 'Kuijpers TW', 'Leavis HL', 'Nierkens S', 'Rutgers A', 'van der Veken LT', 'van Well GTJ', 'Mulders-Manders CM', 'van Montfrans JM']</t>
  </si>
  <si>
    <t>Clinical Symptoms, Laboratory Parameters and Long-Term Follow-up in a National DADA2 Cohort</t>
  </si>
  <si>
    <t>5-Jun-2023</t>
  </si>
  <si>
    <t>43(7):1581-1596</t>
  </si>
  <si>
    <t>https://pubmed.ncbi.nlm.nih.gov/37277582</t>
  </si>
  <si>
    <t>https://europepmc.org/abstract/MED/37277582</t>
  </si>
  <si>
    <t>['Hamkour S', 'van der Heijden EH', 'Lopes AP', 'Blokland SLM', 'Bekker CPJ', 'Van Helden-Meeuwsen CG', 'Versnel MA', 'Kruize AA', 'Radstake TR', 'Leavis HL', 'Hillen MR', 'van Roon JA']</t>
  </si>
  <si>
    <t>Leflunomide/hydroxychloroquine combination therapy targets type I IFN-associated proteins in patients with Sjögren's syndrome that show potential to predict and monitor clinical response</t>
  </si>
  <si>
    <t>9(3):e002979</t>
  </si>
  <si>
    <t>https://pubmed.ncbi.nlm.nih.gov/37532471</t>
  </si>
  <si>
    <t>https://europepmc.org/abstract/MED/37532471</t>
  </si>
  <si>
    <t>['Hinrichs AC', 'Kruize AA', 'Lafeber FPJG', 'Leavis HL', 'van Roon JAG']</t>
  </si>
  <si>
    <t>CCR9/CXCR5 Co-Expressing CD4 T Cells Are Increased in Primary Sjögren's Syndrome and Are Enriched in PD-1/ICOS-Expressing Effector T Cells</t>
  </si>
  <si>
    <t>26-Jul-2023</t>
  </si>
  <si>
    <t>24(15):11952</t>
  </si>
  <si>
    <t>https://pubmed.ncbi.nlm.nih.gov/37569326</t>
  </si>
  <si>
    <t>https://europepmc.org/abstract/MED/37569326</t>
  </si>
  <si>
    <t>['Messelink MA', 'Berbers RM', 'van Montfrans JM', 'Ellerbroek PM', 'Gladiator A', 'Welsing PMJ', 'Leavis H']</t>
  </si>
  <si>
    <t>Development of a primary care screening algorithm for the early detection of patients at risk of primary antibody deficiency</t>
  </si>
  <si>
    <t>19(1):44</t>
  </si>
  <si>
    <t>https://pubmed.ncbi.nlm.nih.gov/37245042</t>
  </si>
  <si>
    <t>https://aacijournal.biomedcentral.com/articles/10.1186/s13223-023-00790-7</t>
  </si>
  <si>
    <t>['van Daele PLA', 'van der Made CI', 'Leavis HL', 'Hak AEL', 'Potjewijd J', 'Rutgers AB']</t>
  </si>
  <si>
    <t>Chronic anemia and unexplained inflammation: think of VEXAS syndrome</t>
  </si>
  <si>
    <t>19-Apr-2023</t>
  </si>
  <si>
    <t>Nederlands tijdschrift voor geneeskunde</t>
  </si>
  <si>
    <t>167:D7306</t>
  </si>
  <si>
    <t>https://pubmed.ncbi.nlm.nih.gov/37078566</t>
  </si>
  <si>
    <t>https://www.ntvg.nl/D7306</t>
  </si>
  <si>
    <t>['von Richthofen HJ', 'Westerlaken GHA', 'Gollnast D', 'Besteman S', 'Delemarre EM', 'Rodenburg K', 'Moerer P', 'Stapels DAC', 'Andiappan AK', 'Rötzschke O', 'Nierkens S', 'Leavis HL', 'Bont LJ', 'Rooijakkers SHM', 'Meyaard L']</t>
  </si>
  <si>
    <t>Soluble Signal Inhibitory Receptor on Leukocytes-1 Is Released from Activated Neutrophils by Proteinase 3 Cleavage</t>
  </si>
  <si>
    <t>210(4):389-397</t>
  </si>
  <si>
    <t>https://pubmed.ncbi.nlm.nih.gov/36637221</t>
  </si>
  <si>
    <t>https://europepmc.org/abstract/MED/36637221</t>
  </si>
  <si>
    <t>['Hoffman TW', 'Leavis HL', 'Smits BM', 'van der Veken LT', 'van Kessel DA']</t>
  </si>
  <si>
    <t>Prolonged Disease Course of COVID-19 in a Patient with CTLA-4 Haploinsufficiency</t>
  </si>
  <si>
    <t>2023:3977739</t>
  </si>
  <si>
    <t>https://pubmed.ncbi.nlm.nih.gov/37260564</t>
  </si>
  <si>
    <t>https://europepmc.org/abstract/MED/37260564</t>
  </si>
  <si>
    <t>['Tadros S', 'Prévot J', 'Meyts I', 'Sánchez-Ramón S', 'Erwa NH', 'Fischer A', 'Lefevre G', 'Hotchko M', 'Jaworski PM', 'Leavis H', 'Boersma C', 'Drabwell J', 'van Hagen M', 'Van Coillie S', 'Pergent M', 'Burns SO', 'Mahlaoui N']</t>
  </si>
  <si>
    <t>The PID Odyssey 2030: outlooks, unmet needs, hurdles, and opportunities - proceedings from the IPOPI global multi-stakeholders' summit (June 2022)</t>
  </si>
  <si>
    <t>15-Aug-2023</t>
  </si>
  <si>
    <t>14:1245718</t>
  </si>
  <si>
    <t>https://pubmed.ncbi.nlm.nih.gov/37654496</t>
  </si>
  <si>
    <t>https://europepmc.org/abstract/MED/37654496</t>
  </si>
  <si>
    <t>['van Leeuwen-Kerkhoff N', 'de Witte MA', 'Heijstek MW', 'Leavis HL']</t>
  </si>
  <si>
    <t>Case report: Up-front allogeneic stem cell transplantation in a patient with the VEXAS syndrome</t>
  </si>
  <si>
    <t>199(3):e12-e15</t>
  </si>
  <si>
    <t>https://pubmed.ncbi.nlm.nih.gov/36039520</t>
  </si>
  <si>
    <t>https://onlinelibrary.wiley.com/doi/10.1111/bjh.18424</t>
  </si>
  <si>
    <t>['van Kersen W', 'Bossers A', 'de Steenhuijsen Piters WAA', 'de Rooij MMT', 'Bonten M', 'Fluit AC', 'Heederik D', 'Paganelli FL', 'Rogers M', 'Viveen M', 'Bogaert D', 'Leavis HL', 'Smit LAM']</t>
  </si>
  <si>
    <t>Air pollution from livestock farms and the oropharyngeal microbiome of COPD patients and controls</t>
  </si>
  <si>
    <t>Environment international</t>
  </si>
  <si>
    <t>169:107497</t>
  </si>
  <si>
    <t>https://pubmed.ncbi.nlm.nih.gov/36088872</t>
  </si>
  <si>
    <t>https://linkinghub.elsevier.com/retrieve/pii/S0160-4120(22)00424-X</t>
  </si>
  <si>
    <t>['Hensgens MPM', 'Delemarre EM', 'Drylewicz J', 'Voortman M', 'Krol RM', 'Dalm VASH', 'Miedema JR', 'Wiertz I', 'Grutters J', 'Limper M', 'Nierkens S', 'Leavis HL']</t>
  </si>
  <si>
    <t>Clinical features and immune-related protein patterns of anti-MDA5 positive clinically amyopathic dermatomyositis Dutch patients</t>
  </si>
  <si>
    <t>61(10):4087-4096</t>
  </si>
  <si>
    <t>https://pubmed.ncbi.nlm.nih.gov/35048953</t>
  </si>
  <si>
    <t>https://academic.oup.com/rheumatology/article-lookup/doi/10.1093/rheumatology/keac030</t>
  </si>
  <si>
    <t>['Smits BM', 'Hartley T', 'Dünnebach E', 'Bartels M', 'Boycott KM', 'Kernohan KD', 'Dyment DA', 'Giltay JC', 'Haddad E', 'Jarinova O', 'van Montfrans J', 'van Royen-Kerkhof A', 'van der Veken LT', 'de Witte M', 'Nierkens S', 'Pham-Huy A', 'Leavis HL']</t>
  </si>
  <si>
    <t>Heterozygous Variants in the DNA-binding Domain of c-Myb May Affect Normal B/T Cell Development</t>
  </si>
  <si>
    <t>HemaSphere</t>
  </si>
  <si>
    <t>6(10):e774</t>
  </si>
  <si>
    <t>https://pubmed.ncbi.nlm.nih.gov/36168523</t>
  </si>
  <si>
    <t>https://europepmc.org/abstract/MED/36168523</t>
  </si>
  <si>
    <t>['van Wijk F', 'de Bruin M', 'Leavis H', 'Nierkens S']</t>
  </si>
  <si>
    <t>Immune monitoring and treatment in immune-mediated inflammatory diseases</t>
  </si>
  <si>
    <t>13(1):3245</t>
  </si>
  <si>
    <t>https://pubmed.ncbi.nlm.nih.gov/35672396</t>
  </si>
  <si>
    <t>https://europepmc.org/abstract/MED/35672396</t>
  </si>
  <si>
    <t>['Leavis HL', 'van de Veerdonk FL', 'Murthy S']</t>
  </si>
  <si>
    <t>Stimulating severe COVID-19: the potential role of GM-CSF antagonism</t>
  </si>
  <si>
    <t>The Lancet. Respiratory medicine</t>
  </si>
  <si>
    <t>10(3):223-224</t>
  </si>
  <si>
    <t>https://pubmed.ncbi.nlm.nih.gov/34863335</t>
  </si>
  <si>
    <t>https://www.clinicalkey.com/content/playBy/pii?v=S2213-2600(21)00539-7</t>
  </si>
  <si>
    <t>['van der Made CI', 'Potjewijd J', 'Hoogstins A', 'Willems HPJ', 'Kwakernaak AJ', 'de Sevaux RGL', 'van Daele PLA', 'Simons A', 'Heijstek M', 'Beck DB', 'Netea MG', 'van Paassen P', 'Elizabeth Hak A', 'van der Veken LT', 'van Gijn ME', 'Hoischen A', 'van de Veerdonk FL', 'Leavis HL', 'Rutgers A']</t>
  </si>
  <si>
    <t>Adult-onset autoinflammation caused by somatic mutations in UBA1: A Dutch case series of patients with VEXAS</t>
  </si>
  <si>
    <t>149(1):432-439.e4</t>
  </si>
  <si>
    <t>Case Reports | Journal Article | Research Support, N.I.H., Intramural | Research Support, Non-U.S. Gov't</t>
  </si>
  <si>
    <t>https://pubmed.ncbi.nlm.nih.gov/34048852</t>
  </si>
  <si>
    <t>https://www.clinicalkey.com/content/playBy/pii?v=S0091-6749(21)00819-8</t>
  </si>
  <si>
    <t>['van de Veerdonk FL', 'Giamarellos-Bourboulis E', 'Pickkers P', 'Derde L', 'Leavis H', 'van Crevel R', 'Engel JJ', 'Wiersinga WJ', 'Vlaar APJ', 'Shankar-Hari M', 'van der Poll T', 'Bonten M', 'Angus DC', 'van der Meer JWM', 'Netea MG']</t>
  </si>
  <si>
    <t>A guide to immunotherapy for COVID-19</t>
  </si>
  <si>
    <t>21-Jan-2022</t>
  </si>
  <si>
    <t>28(1):39-50</t>
  </si>
  <si>
    <t>https://pubmed.ncbi.nlm.nih.gov/35064248</t>
  </si>
  <si>
    <t>https://www.nature.com/articles/s41591-021-01643-9</t>
  </si>
  <si>
    <t>['Hinrichs AC', 'Blokland SLM', 'Kruize AA', 'Lafeber FPJ', 'Leavis HL', 'van Roon JAG']</t>
  </si>
  <si>
    <t>CCL5 Release by CCR9+ CD8 T Cells: A Potential Contributor to Immunopathology of Primary Sjögren's Syndrome</t>
  </si>
  <si>
    <t>13:887972</t>
  </si>
  <si>
    <t>https://pubmed.ncbi.nlm.nih.gov/35720379</t>
  </si>
  <si>
    <t>https://europepmc.org/abstract/MED/35720379</t>
  </si>
  <si>
    <t>['Hinrichs AC', 'Kruize AA', 'Leavis HL', 'van Roon JAG']</t>
  </si>
  <si>
    <t>In patients with primary Sjögren's syndrome innate-like MAIT cells display upregulated IL-7R, IFN-γ, and IL-21 expression and have increased proportions of CCR9 and CXCR5-expressing cells</t>
  </si>
  <si>
    <t>24-Nov-2022</t>
  </si>
  <si>
    <t>13:1017157</t>
  </si>
  <si>
    <t>https://pubmed.ncbi.nlm.nih.gov/36505431</t>
  </si>
  <si>
    <t>https://europepmc.org/abstract/MED/36505431</t>
  </si>
  <si>
    <t>['Muller SA', 'Leavis HL', 'Taha K', 'Koenderman L', 'Chamuleau SAJ', 'Suyker WJL', 'Cramer MJ']</t>
  </si>
  <si>
    <t>Repetitive Immune-Mediated Noninfectious Endocarditis Necessitating 5 Mitral Valve Replacements</t>
  </si>
  <si>
    <t>6-Oct-2021</t>
  </si>
  <si>
    <t>JACC. Case reports</t>
  </si>
  <si>
    <t>3(13):1483-1488</t>
  </si>
  <si>
    <t>https://pubmed.ncbi.nlm.nih.gov/34693347</t>
  </si>
  <si>
    <t>https://linkinghub.elsevier.com/retrieve/pii/S2666-0849(21)00801-9</t>
  </si>
  <si>
    <t>['Berbers RM', 'van der Wal MM', 'van Montfrans JM', 'Ellerbroek PM', 'Dalm VASH', 'van Hagen PM', 'Leavis HL', 'van Wijk F']</t>
  </si>
  <si>
    <t>Chronically Activated T-cells Retain Their Inflammatory Properties in Common Variable Immunodeficiency</t>
  </si>
  <si>
    <t>11-Jul-2021</t>
  </si>
  <si>
    <t>41(7):1621-1632</t>
  </si>
  <si>
    <t>https://pubmed.ncbi.nlm.nih.gov/34247288</t>
  </si>
  <si>
    <t>https://europepmc.org/abstract/MED/34247288</t>
  </si>
  <si>
    <t>['Sharif MO', 'Leavis HL', 'van Paassen P', 'van Rhenen A', 'Timmermans SAMEG', 'Ton E', 'Laar JMV', 'Spierings J']</t>
  </si>
  <si>
    <t>Severe thrombotic microangiopathy after autologous stem cell transplantation in systemic sclerosis: a case report</t>
  </si>
  <si>
    <t>60(9):e326-e328</t>
  </si>
  <si>
    <t>https://pubmed.ncbi.nlm.nih.gov/33711097</t>
  </si>
  <si>
    <t>https://academic.oup.com/rheumatology/article-lookup/doi/10.1093/rheumatology/keab239</t>
  </si>
  <si>
    <t>['Berbers RM', 'Drylewicz J', 'Ellerbroek PM', 'van Montfrans JM', 'Dalm VASH', 'van Hagen PM', 'Keller B', 'Warnatz K', 'van de Ven A', 'van Laar JM', 'Nierkens S', 'Leavis HL']</t>
  </si>
  <si>
    <t>Targeted Proteomics Reveals Inflammatory Pathways that Classify Immune Dysregulation in Common Variable Immunodeficiency</t>
  </si>
  <si>
    <t>15-Nov-2020</t>
  </si>
  <si>
    <t>41(2):362-373</t>
  </si>
  <si>
    <t>https://pubmed.ncbi.nlm.nih.gov/33190167</t>
  </si>
  <si>
    <t>https://europepmc.org/abstract/MED/33190167</t>
  </si>
  <si>
    <t>['Lamers OAC', 'Smits BM', 'Leavis HL', 'de Bree GJ', 'Cunningham-Rundles C', 'Dalm VASH', 'Ho HE', 'Hurst JR', 'IJspeert H', 'Prevaes SMPJ', 'Robinson A', 'van Stigt AC', 'Terheggen-Lagro S', 'van de Ven AAJM', 'Warnatz K', 'van de Wijgert JHHM', 'van Montfrans J']</t>
  </si>
  <si>
    <t>Treatment Strategies for GLILD in Common Variable Immunodeficiency: A Systematic Review</t>
  </si>
  <si>
    <t>12:606099</t>
  </si>
  <si>
    <t>Journal Article | Research Support, N.I.H., Extramural | Research Support, Non-U.S. Gov't | Systematic Review</t>
  </si>
  <si>
    <t>https://pubmed.ncbi.nlm.nih.gov/33936030</t>
  </si>
  <si>
    <t>https://europepmc.org/abstract/MED/33936030</t>
  </si>
  <si>
    <t>['Elsink K', 'Huibers MMH', 'Hollink IHIM', 'Simons A', 'Zonneveld-Huijssoon E', 'van der Veken LT', 'Leavis HL', 'Henriet SSV', 'van Deuren M', 'van de Veerdonk FL', 'Potjewijd J', 'Berghuis D', 'Dalm VASH', 'Vermont CL', 'van de Ven AAJM', 'Lambeck AJA', 'Abbott KM', 'van Hagen PM', 'de Bree GJ', 'Kuijpers TW', 'Frederix GWJ', 'van Gijn ME', 'van Montfrans JM']</t>
  </si>
  <si>
    <t>Implementation of Early Next-Generation Sequencing for Inborn Errors of Immunity: A Prospective Observational Cohort Study of Diagnostic Yield and Clinical Implications in Dutch Genome Diagnostic Centers</t>
  </si>
  <si>
    <t>12:780134</t>
  </si>
  <si>
    <t>https://pubmed.ncbi.nlm.nih.gov/34992599</t>
  </si>
  <si>
    <t>https://europepmc.org/abstract/MED/34992599</t>
  </si>
  <si>
    <t>['Khairoun M', 'Meynen F', 'Vercoutere W', 'Leavis HL']</t>
  </si>
  <si>
    <t>Case series of three adult patients with exceptional clinical presentations of haemophagocytic lymphohistiocytosis</t>
  </si>
  <si>
    <t>The Netherlands journal of medicine</t>
  </si>
  <si>
    <t>78(3):136-141</t>
  </si>
  <si>
    <t>https://pubmed.ncbi.nlm.nih.gov/32332189</t>
  </si>
  <si>
    <t>http://www.njmonline.nl/njm/getarticle.php?v=78&amp;i=3&amp;p=136</t>
  </si>
  <si>
    <t>['Smits BM', 'Lelieveld PHC', 'Ververs FA', 'Turkenburg M', 'de Koning C', 'van Dijk M', 'Leavis HL', 'Boelens JJ', 'Lindemans CA', 'Bloem AC', 'van de Corput L', 'van Montfrans J', 'Nierkens S', 'van Gijn ME', 'Geerke DP', 'Waterham HR', 'Koenderman L', 'Boes M']</t>
  </si>
  <si>
    <t>A dominant activating RAC2 variant associated with immunodeficiency and pulmonary disease</t>
  </si>
  <si>
    <t>2-Aug-2019</t>
  </si>
  <si>
    <t>212:108248</t>
  </si>
  <si>
    <t>https://pubmed.ncbi.nlm.nih.gov/31382036</t>
  </si>
  <si>
    <t>https://www.clinicalkey.com/content/playBy/pii?v=S1521-6616(19)30313-4</t>
  </si>
  <si>
    <t>['van der Houwen TB', 'van Laar JAM', 'Kappen JH', 'van Hagen PM', 'de Zoete MR', 'van Muijlwijk GH', 'Berbers RM', 'Fluit AC', 'Rogers M', 'Groot J', 'Hazelbag CM', 'Consolandi C', 'Severgnini M', 'Peano C', "D'Elios MM", 'Emmi G', 'Leavis HL']</t>
  </si>
  <si>
    <t>Behçet's Disease Under Microbiotic Surveillance? A Combined Analysis of Two Cohorts of Behçet's Disease Patients</t>
  </si>
  <si>
    <t>11:1192</t>
  </si>
  <si>
    <t>https://pubmed.ncbi.nlm.nih.gov/32595645</t>
  </si>
  <si>
    <t>https://europepmc.org/abstract/MED/32595645</t>
  </si>
  <si>
    <t>['Berbers RM', 'Mohamed Hoesein FAA', 'Ellerbroek PM', 'van Montfrans JM', 'Dalm VASH', 'van Hagen PM', 'Paganelli FL', 'Viveen MC', 'Rogers MRC', 'de Jong PA', 'Uh HW', 'Willems RJL', 'Leavis HL']</t>
  </si>
  <si>
    <t>Low IgA Associated With Oropharyngeal Microbiota Changes and Lung Disease in Primary Antibody Deficiency</t>
  </si>
  <si>
    <t>19-Jun-2020</t>
  </si>
  <si>
    <t>11:1245</t>
  </si>
  <si>
    <t>https://pubmed.ncbi.nlm.nih.gov/32636843</t>
  </si>
  <si>
    <t>https://europepmc.org/abstract/MED/32636843</t>
  </si>
  <si>
    <t>['Jansen SA', 'Nijhuis W', 'Leavis HL', 'Riezebos-Brilman A', 'Lindemans CA', 'Schuurman R']</t>
  </si>
  <si>
    <t>Broad Virus Detection and Variant Discovery in Fecal Samples of Hematopoietic Transplant Recipients Using Targeted Sequence Capture Metagenomics</t>
  </si>
  <si>
    <t>17-Nov-2020</t>
  </si>
  <si>
    <t>11:560179</t>
  </si>
  <si>
    <t>https://pubmed.ncbi.nlm.nih.gov/33281758</t>
  </si>
  <si>
    <t>https://europepmc.org/abstract/MED/33281758</t>
  </si>
  <si>
    <t>['Berbers RM', 'Franken IA', 'Leavis HL']</t>
  </si>
  <si>
    <t>Immunoglobulin A and microbiota in primary immunodeficiency diseases</t>
  </si>
  <si>
    <t>19(6):563-570</t>
  </si>
  <si>
    <t>https://pubmed.ncbi.nlm.nih.gov/31389816</t>
  </si>
  <si>
    <t>https://journals.lww.com/10.1097/ACI.0000000000000581</t>
  </si>
  <si>
    <t>['Leavis H', 'Zwerina J', 'Manger B', 'Fritsch-Stork RDE']</t>
  </si>
  <si>
    <t>Novel Developments in Primary Immunodeficiencies (PID)-a Rheumatological Perspective</t>
  </si>
  <si>
    <t>5-Sep-2019</t>
  </si>
  <si>
    <t>Current rheumatology reports</t>
  </si>
  <si>
    <t>21(10):55</t>
  </si>
  <si>
    <t>https://pubmed.ncbi.nlm.nih.gov/31486986</t>
  </si>
  <si>
    <t>https://link.springer.com/article/10.1007/s11926-019-0854-5</t>
  </si>
  <si>
    <t>['Paganelli FL', 'Luyer M', 'Hazelbag CM', 'Uh HW', 'Rogers MRC', 'Adriaans D', 'Berbers RM', 'Hendrickx APA', 'Viveen MC', 'Groot JA', 'Bonten MJM', 'Fluit AC', 'Willems RJL', 'Leavis HL']</t>
  </si>
  <si>
    <t>Roux-Y Gastric Bypass and Sleeve Gastrectomy directly change gut microbiota composition independent of surgery type</t>
  </si>
  <si>
    <t>29-Jul-2019</t>
  </si>
  <si>
    <t>9(1):10979</t>
  </si>
  <si>
    <t>https://pubmed.ncbi.nlm.nih.gov/31358818</t>
  </si>
  <si>
    <t>https://europepmc.org/abstract/MED/31358818</t>
  </si>
  <si>
    <t>['Leavis HL']</t>
  </si>
  <si>
    <t>Friend or foe: how intestinal microbiome contribute to health and disease states</t>
  </si>
  <si>
    <t>77(2):40-41</t>
  </si>
  <si>
    <t>https://pubmed.ncbi.nlm.nih.gov/30895930</t>
  </si>
  <si>
    <t>http://www.njmonline.nl/njm/getarticle.php?v=77&amp;i=2&amp;p=40</t>
  </si>
  <si>
    <t>['van den Elshout-den Uyl D', 'Spoto CPE', 'de Boer M', 'Leiner T', 'Leavis HL', 'Leguit RJ']</t>
  </si>
  <si>
    <t>First Report of IgG4 Related Disease Primary Presenting as Vertebral Bone Marrow Lesions</t>
  </si>
  <si>
    <t>10:1910</t>
  </si>
  <si>
    <t>https://pubmed.ncbi.nlm.nih.gov/31456806</t>
  </si>
  <si>
    <t>https://europepmc.org/abstract/MED/31456806</t>
  </si>
  <si>
    <t>['Bakker DS', 'Garritsen FM', 'Leavis HL', 'van der Schaft J', 'Bruijnzeel-Koomen CAFM', 'van den Broek MPH', 'de Bruin-Weller MS']</t>
  </si>
  <si>
    <t>Lymphopenia in atopic dermatitis patients treated with oral immunosuppressive drugs</t>
  </si>
  <si>
    <t>28-Mar-2018</t>
  </si>
  <si>
    <t>The Journal of dermatological treatment</t>
  </si>
  <si>
    <t>29(7):682-687</t>
  </si>
  <si>
    <t>https://pubmed.ncbi.nlm.nih.gov/29526121</t>
  </si>
  <si>
    <t>https://www.tandfonline.com/doi/10.1080/09546634.2018.1451619?url_ver=Z39.88-2003&amp;rfr_id=ori:rid:crossref.org&amp;rfr_dat=cr_pub 0pubmed</t>
  </si>
  <si>
    <t>['Paganelli FL', 'Leavis HL', 'He S', 'van Sorge NM', 'Payré C', 'Lambeau G', 'Willems RJL', 'Rooijakkers SHM']</t>
  </si>
  <si>
    <t>Group IIA-Secreted Phospholipase A(2) in Human Serum Kills Commensal but Not Clinical Enterococcus faecium Isolates</t>
  </si>
  <si>
    <t>23-Jul-2018</t>
  </si>
  <si>
    <t>86(8):e00180-18</t>
  </si>
  <si>
    <t>https://pubmed.ncbi.nlm.nih.gov/29784864</t>
  </si>
  <si>
    <t>https://journals.asm.org/doi/10.1128/IAI.00180-18?url_ver=Z39.88-2003&amp;rfr_id=ori:rid:crossref.org&amp;rfr_dat=cr_pub 0pubmed</t>
  </si>
  <si>
    <t>['Aeschlimann FA', 'Batu ED', 'Canna SW', 'Go E', 'Gül A', 'Hoffmann P', 'Leavis HL', 'Ozen S', 'Schwartz DM', 'Stone DL', 'van Royen-Kerkof A', 'Kastner DL', 'Aksentijevich I', 'Laxer RM']</t>
  </si>
  <si>
    <t>A20 haploinsufficiency (HA20): clinical phenotypes and disease course of patients with a newly recognised NF-kB-mediated autoinflammatory disease</t>
  </si>
  <si>
    <t>9-Jan-2018</t>
  </si>
  <si>
    <t>77(5):728-735</t>
  </si>
  <si>
    <t>https://pubmed.ncbi.nlm.nih.gov/29317407</t>
  </si>
  <si>
    <t>https://linkinghub.elsevier.com/retrieve/pii/S0003-4967(24)00907-5</t>
  </si>
  <si>
    <t>['Ozen A', 'Comrie WA', 'Ardy RC', 'Domínguez Conde C', 'Dalgic B', 'Beser ÖF', 'Morawski AR', 'Karakoc-Aydiner E', 'Tutar E', 'Baris S', 'Ozcay F', 'Serwas NK', 'Zhang Y', 'Matthews HF', 'Pittaluga S', 'Folio LR', 'Unlusoy Aksu A', 'McElwee JJ', 'Krolo A', 'Kiykim A', 'Baris Z', 'Gulsan M', 'Ogulur I', 'Snapper SB', 'Houwen RHJ', 'Leavis HL', 'Ertem D', 'Kain R', 'Sari S', 'Erkan T', 'Su HC', 'Boztug K', 'Lenardo MJ']</t>
  </si>
  <si>
    <t>CD55 Deficiency, Early-Onset Protein-Losing Enteropathy, and Thrombosis</t>
  </si>
  <si>
    <t>28-Jun-2017</t>
  </si>
  <si>
    <t>377(1):52-61</t>
  </si>
  <si>
    <t>https://pubmed.ncbi.nlm.nih.gov/28657829</t>
  </si>
  <si>
    <t>https://www.nejm.org/doi/10.1056/NEJMoa1615887?url_ver=Z39.88-2003&amp;rfr_id=ori:rid:crossref.org&amp;rfr_dat=cr_pub 0www.ncbi.nlm.nih.gov</t>
  </si>
  <si>
    <t>['Otten HG', 'Brummelhuis WJ', 'Fritsch-Stork R', 'Leavis HL', 'Wisse BW', 'van Laar JM', 'Derksen RHWM']</t>
  </si>
  <si>
    <t>Measurement of antinuclear antibodies and their fine specificities: time for a change in strategy?</t>
  </si>
  <si>
    <t>24-Feb-2017</t>
  </si>
  <si>
    <t>35(3):462-470</t>
  </si>
  <si>
    <t>https://pubmed.ncbi.nlm.nih.gov/28240588</t>
  </si>
  <si>
    <t>http://www.clinexprheumatol.org/pubmed/find-pii.asp?pii=28240588</t>
  </si>
  <si>
    <t>['Yousef Yengej FA', 'Limper M', 'Leavis HL']</t>
  </si>
  <si>
    <t>Statins for prevention of cardiovascular disease in systemic lupus erythematosus</t>
  </si>
  <si>
    <t>75(3):99-105</t>
  </si>
  <si>
    <t>https://pubmed.ncbi.nlm.nih.gov/28469051</t>
  </si>
  <si>
    <t>http://www.njmonline.nl/njm/getarticle.php?v=75&amp;i=3&amp;p=99</t>
  </si>
  <si>
    <t>['Berbers RM', 'Nierkens S', 'van Laar JM', 'Bogaert D', 'Leavis HL']</t>
  </si>
  <si>
    <t>Microbial Dysbiosis in Common Variable Immune Deficiencies: Evidence, Causes, and Consequences</t>
  </si>
  <si>
    <t>22-Dec-2016</t>
  </si>
  <si>
    <t>38(3):206-216</t>
  </si>
  <si>
    <t>https://pubmed.ncbi.nlm.nih.gov/28017520</t>
  </si>
  <si>
    <t>https://www.clinicalkey.com/content/playBy/pii?v=S1471-4906(16)30204-6</t>
  </si>
  <si>
    <t>['Paganelli FL', 'van de Kamer T', 'Brouwer EC', 'Leavis HL', 'Woodford N', 'Bonten MJ', 'Willems RJ', 'Hendrickx AP']</t>
  </si>
  <si>
    <t>Lipoteichoic acid synthesis inhibition in combination with antibiotics abrogates growth of multidrug-resistant Enterococcus faecium</t>
  </si>
  <si>
    <t>7-Feb-2017</t>
  </si>
  <si>
    <t>International journal of antimicrobial agents</t>
  </si>
  <si>
    <t>49(3):355-363</t>
  </si>
  <si>
    <t>https://pubmed.ncbi.nlm.nih.gov/28188831</t>
  </si>
  <si>
    <t>https://www.clinicalkey.com/content/playBy/pii?v=S0924-8579(17)30036-5</t>
  </si>
  <si>
    <t>['Meijer WJ', 'Linn FH', 'Wensing AM', 'Leavis HL', 'van Riel D', 'GeurtsvanKessel CH', 'Wattjes MP', 'Murk JL']</t>
  </si>
  <si>
    <t>Acute influenza virus-associated encephalitis and encephalopathy in adults: a challenging diagnosis</t>
  </si>
  <si>
    <t>JMM case reports</t>
  </si>
  <si>
    <t>3(6):e005076</t>
  </si>
  <si>
    <t>https://pubmed.ncbi.nlm.nih.gov/28348797</t>
  </si>
  <si>
    <t>https://europepmc.org/abstract/MED/28348797</t>
  </si>
  <si>
    <t>['Paganelli FL', 'Huebner J', 'Singh KV', 'Zhang X', 'van Schaik W', 'Wobser D', 'Braat JC', 'Murray BE', 'Bonten MJ', 'Willems RJ', 'Leavis HL']</t>
  </si>
  <si>
    <t>Genome-wide Screening Identifies Phosphotransferase System Permease BepA to Be Involved in Enterococcus faecium Endocarditis and Biofilm Formation</t>
  </si>
  <si>
    <t>15-Jul-2016</t>
  </si>
  <si>
    <t>16-Mar-2016</t>
  </si>
  <si>
    <t>214(2):189-95</t>
  </si>
  <si>
    <t>https://pubmed.ncbi.nlm.nih.gov/26984142</t>
  </si>
  <si>
    <t>https://academic.oup.com/jid/article-lookup/doi/10.1093/infdis/jiw108</t>
  </si>
  <si>
    <t>['Van Montfrans JM', 'Hartman EA', 'Braun KP', 'Hennekam EA', 'Hak EA', 'Nederkoorn PJ', 'Westendorp WF', 'Bredius RG', 'Kollen WJ', 'Schölvinck EH', 'Legger GE', 'Meyts I', 'Liston A', 'Lichtenbelt KD', 'Giltay JC', 'Van Haaften G', 'De Vries Simons GM', 'Leavis H', 'Sanders CJ', 'Bierings MB', 'Nierkens S', 'Van Gijn ME']</t>
  </si>
  <si>
    <t>Phenotypic variability in patients with ADA2 deficiency due to identical homozygous R169Q mutations</t>
  </si>
  <si>
    <t>10-Feb-2016</t>
  </si>
  <si>
    <t>55(5):902-10</t>
  </si>
  <si>
    <t>https://pubmed.ncbi.nlm.nih.gov/26867732</t>
  </si>
  <si>
    <t>https://academic.oup.com/rheumatology/article-lookup/doi/10.1093/rheumatology/kev439</t>
  </si>
  <si>
    <t>['Stavenga M', 'Leavis HL', 'de Witte TM', 'Raymakers RA']</t>
  </si>
  <si>
    <t>Allogeneic stem cell transplantation in a patient with myelodysplastic syndrome and polyarteritis nodosa: a case report and systematic review</t>
  </si>
  <si>
    <t>20-Jan-2016</t>
  </si>
  <si>
    <t>Annals of hematology</t>
  </si>
  <si>
    <t>95(4):645-7</t>
  </si>
  <si>
    <t>Case Reports | Letter | Review | Systematic Review</t>
  </si>
  <si>
    <t>https://pubmed.ncbi.nlm.nih.gov/26787416</t>
  </si>
  <si>
    <t>https://link.springer.com/article/10.1007/s00277-015-2587-5</t>
  </si>
  <si>
    <t>['Zhou Q', 'Wang H', 'Schwartz DM', 'Stoffels M', 'Park YH', 'Zhang Y', 'Yang D', 'Demirkaya E', 'Takeuchi M', 'Tsai WL', 'Lyons JJ', 'Yu X', 'Ouyang C', 'Chen C', 'Chin DT', 'Zaal K', 'Chandrasekharappa SC', 'Hanson EP', 'Yu Z', 'Mullikin JC', 'Hasni SA', 'Wertz IE', 'Ombrello AK', 'Stone DL', 'Hoffmann P', 'Jones A', 'Barham BK', 'Leavis HL', 'van Royen-Kerkof A', 'Sibley C', 'Batu ED', 'Gül A', 'Siegel RM', 'Boehm M', 'Milner JD', 'Ozen S', 'Gadina M', 'Chae J', 'Laxer RM', 'Kastner DL', 'Aksentijevich I']</t>
  </si>
  <si>
    <t>Loss-of-function mutations in TNFAIP3 leading to A20 haploinsufficiency cause an early-onset autoinflammatory disease</t>
  </si>
  <si>
    <t>7-Dec-2015</t>
  </si>
  <si>
    <t>48(1):67-73</t>
  </si>
  <si>
    <t>https://pubmed.ncbi.nlm.nih.gov/26642243</t>
  </si>
  <si>
    <t>https://europepmc.org/abstract/MED/26642243</t>
  </si>
  <si>
    <t>['Paganelli FL', 'de Been M', 'Braat JC', 'Hoogenboezem T', 'Vink C', 'Bayjanov J', 'Rogers MR', 'Huebner J', 'Bonten MJ', 'Willems RJ', 'Leavis HL']</t>
  </si>
  <si>
    <t>Distinct SagA from Hospital-Associated Clade A1 Enterococcus faecium Strains Contributes to Biofilm Formation</t>
  </si>
  <si>
    <t>24-Jul-2015</t>
  </si>
  <si>
    <t>Applied and environmental microbiology</t>
  </si>
  <si>
    <t>81(19):6873-82</t>
  </si>
  <si>
    <t>https://pubmed.ncbi.nlm.nih.gov/26209668</t>
  </si>
  <si>
    <t>https://journals.asm.org/doi/10.1128/AEM.01716-15?url_ver=Z39.88-2003&amp;rfr_id=ori:rid:crossref.org&amp;rfr_dat=cr_pub 0pubmed</t>
  </si>
  <si>
    <t>['Paganelli FL', 'Willems RJ', 'Jansen P', 'Hendrickx A', 'Zhang X', 'Bonten MJ', 'Leavis HL']</t>
  </si>
  <si>
    <t>Enterococcus faecium biofilm formation: identification of major autolysin AtlAEfm, associated Acm surface localization, and AtlAEfm-independent extracellular DNA Release</t>
  </si>
  <si>
    <t>16-Apr-2013</t>
  </si>
  <si>
    <t>mBio</t>
  </si>
  <si>
    <t>4(2):e00154</t>
  </si>
  <si>
    <t>https://pubmed.ncbi.nlm.nih.gov/23592262</t>
  </si>
  <si>
    <t>https://journals.asm.org/doi/abs/10.1128/mBio.00154-13?url_ver=Z39.88-2003&amp;rfr_id=ori:rid:crossref.org&amp;rfr_dat=cr_pub 0pubmed</t>
  </si>
  <si>
    <t>['Top J', 'Paganelli FL', 'Zhang X', 'van Schaik W', 'Leavis HL', 'van Luit-Asbroek M', 'van der Poll T', 'Leendertse M', 'Bonten MJ', 'Willems RJ']</t>
  </si>
  <si>
    <t>The Enterococcus faecium enterococcal biofilm regulator, EbrB, regulates the esp operon and is implicated in biofilm formation and intestinal colonization</t>
  </si>
  <si>
    <t>8(5):e65224</t>
  </si>
  <si>
    <t>https://pubmed.ncbi.nlm.nih.gov/23741484</t>
  </si>
  <si>
    <t>https://europepmc.org/abstract/MED/23741484</t>
  </si>
  <si>
    <t>['Paganelli FL', 'Willems RJ', 'Leavis HL']</t>
  </si>
  <si>
    <t>Optimizing future treatment of enterococcal infections: attacking the biofilm?</t>
  </si>
  <si>
    <t>12-Dec-2011</t>
  </si>
  <si>
    <t>Trends in microbiology</t>
  </si>
  <si>
    <t>20(1):40-9</t>
  </si>
  <si>
    <t>https://pubmed.ncbi.nlm.nih.gov/22169461</t>
  </si>
  <si>
    <t>https://www.clinicalkey.com/content/playBy/pii?v=S0966-842X(11)00194-6</t>
  </si>
  <si>
    <t>['Willems RJ', 'Top J', 'van Schaik W', 'Leavis H', 'Bonten M', 'Sirén J', 'Hanage WP', 'Corander J']</t>
  </si>
  <si>
    <t>Restricted gene flow among hospital subpopulations of Enterococcus faecium</t>
  </si>
  <si>
    <t>17-Jul-2012</t>
  </si>
  <si>
    <t>3(4):e00151-12</t>
  </si>
  <si>
    <t>https://pubmed.ncbi.nlm.nih.gov/22807567</t>
  </si>
  <si>
    <t>https://journals.asm.org/doi/abs/10.1128/mBio.00151-12?url_ver=Z39.88-2003&amp;rfr_id=ori:rid:crossref.org&amp;rfr_dat=cr_pub 0pubmed</t>
  </si>
  <si>
    <t>['Heikens E', 'van Schaik W', 'Leavis HL', 'Bonten MJ', 'Willems RJ']</t>
  </si>
  <si>
    <t>Identification of a novel genomic island specific to hospital-acquired clonal complex 17 Enterococcus faecium isolates</t>
  </si>
  <si>
    <t>3-Oct-2008</t>
  </si>
  <si>
    <t>74(22):7094-7</t>
  </si>
  <si>
    <t>https://pubmed.ncbi.nlm.nih.gov/18836023</t>
  </si>
  <si>
    <t>https://journals.asm.org/doi/10.1128/AEM.01378-08?url_ver=Z39.88-2003&amp;rfr_id=ori:rid:crossref.org&amp;rfr_dat=cr_pub 0pubmed</t>
  </si>
  <si>
    <t>['Leavis HL', 'Willems RJ', 'van Wamel WJ', 'Schuren FH', 'Caspers MP', 'Bonten MJ']</t>
  </si>
  <si>
    <t>Insertion sequence-driven diversification creates a globally dispersed emerging multiresistant subspecies of E. faecium</t>
  </si>
  <si>
    <t>3(1):e7</t>
  </si>
  <si>
    <t>https://pubmed.ncbi.nlm.nih.gov/17257059</t>
  </si>
  <si>
    <t>https://europepmc.org/abstract/MED/17257059</t>
  </si>
  <si>
    <t>['Leavis HL', 'Bonten MJ', 'Willems RJ']</t>
  </si>
  <si>
    <t>Identification of high-risk enterococcal clonal complexes: global dispersion and antibiotic resistance</t>
  </si>
  <si>
    <t>Oct-2006</t>
  </si>
  <si>
    <t>9(5):454-60</t>
  </si>
  <si>
    <t>https://pubmed.ncbi.nlm.nih.gov/16880002</t>
  </si>
  <si>
    <t>https://linkinghub.elsevier.com/retrieve/pii/S1369-5274(06)00120-2</t>
  </si>
  <si>
    <t>['Leavis HL', 'Willems RJ', 'Top J', 'Bonten MJ']</t>
  </si>
  <si>
    <t>High-level ciprofloxacin resistance from point mutations in gyrA and parC confined to global hospital-adapted clonal lineage CC17 of Enterococcus faecium</t>
  </si>
  <si>
    <t>44(3):1059-64</t>
  </si>
  <si>
    <t>https://pubmed.ncbi.nlm.nih.gov/16517894</t>
  </si>
  <si>
    <t>https://journals.asm.org/doi/10.1128/JCM.44.3.1059-1064.2006?url_ver=Z39.88-2003&amp;rfr_id=ori:rid:crossref.org&amp;rfr_dat=cr_pub 0pubmed</t>
  </si>
  <si>
    <t>['Leavis HL', 'Willems RJ', 'Mascini EM', 'Vandenbroucke-Grauls CM', 'Bonten MJ']</t>
  </si>
  <si>
    <t>Vancomycin resistant enterococci in the Netherlands</t>
  </si>
  <si>
    <t>148(18):878-82</t>
  </si>
  <si>
    <t>https://pubmed.ncbi.nlm.nih.gov/15152389</t>
  </si>
  <si>
    <t>['Mohn SC', 'Ulvik A', 'Jureen R', 'Willems RJ', 'Top J', 'Leavis H', 'Harthug S', 'Langeland N']</t>
  </si>
  <si>
    <t>Duplex real-time PCR assay for rapid detection of ampicillin-resistant Enterococcus faecium</t>
  </si>
  <si>
    <t>48(2):556-60</t>
  </si>
  <si>
    <t>https://pubmed.ncbi.nlm.nih.gov/14742209</t>
  </si>
  <si>
    <t>https://journals.asm.org/doi/10.1128/AAC.48.2.556-560.2004?url_ver=Z39.88-2003&amp;rfr_id=ori:rid:crossref.org&amp;rfr_dat=cr_pub 0pubmed</t>
  </si>
  <si>
    <t>['Leavis HL', 'Willems RJ', 'Top J', 'Spalburg E', 'Mascini EM', 'Fluit AC', 'Hoepelman A', 'de Neeling AJ', 'Bonten MJ']</t>
  </si>
  <si>
    <t>Epidemic and nonepidemic multidrug-resistant Enterococcus faecium</t>
  </si>
  <si>
    <t>9(9):1108-15</t>
  </si>
  <si>
    <t>https://pubmed.ncbi.nlm.nih.gov/14519248</t>
  </si>
  <si>
    <t>https://europepmc.org/abstract/MED/14519248</t>
  </si>
  <si>
    <t>Boyer O</t>
  </si>
  <si>
    <t>['Brevet P', 'Fréret M', 'Barat E', 'Lequerré T', 'Boyer O', 'Vittecoq O']</t>
  </si>
  <si>
    <t>Could the anti-modified protein antibody concept help better define seronegative rheumatoid arthritis?</t>
  </si>
  <si>
    <t>92(5):105869</t>
  </si>
  <si>
    <t>https://pubmed.ncbi.nlm.nih.gov/40015366</t>
  </si>
  <si>
    <t>https://www.clinicalkey.com/content/playBy/pii?v=S1297-319X(25)00028-4</t>
  </si>
  <si>
    <t>['Maho-Vaillant M', 'Lemieux A', 'Arnoult C', 'Lebourgeois L', 'Hébert V', 'Jaworski T', 'Tedbirt B', 'Jouen F', 'Boyer O', 'Calbo S', 'Joly P', 'Golinski ML']</t>
  </si>
  <si>
    <t>Prevalence and pathogenic activity of anti-desmocollin-3 antibodies in patients with pemphigus vulgaris and pemphigus foliaceus</t>
  </si>
  <si>
    <t>https://pubmed.ncbi.nlm.nih.gov/39989391</t>
  </si>
  <si>
    <t>https://academic.oup.com/bjd/article-lookup/doi/10.1093/bjd/ljaf021</t>
  </si>
  <si>
    <t>['Giannini M', 'Bhai S', 'Boyer O', 'Cheng K', 'Johari M', 'Korsten P', 'Lilleker JB', 'Saygin D', 'Schlüter S', 'van der Kooi AJ', 'Schmidt J']</t>
  </si>
  <si>
    <t>The classification of myositis: setting the stage for a universal terminology</t>
  </si>
  <si>
    <t>5-Feb-2025</t>
  </si>
  <si>
    <t>43(2):178-183</t>
  </si>
  <si>
    <t>https://pubmed.ncbi.nlm.nih.gov/39932802</t>
  </si>
  <si>
    <t>https://www.clinexprheumatol.org/pubmed/find-pii.asp?pii=39932802</t>
  </si>
  <si>
    <t>['Cousin T', 'Chantreuil F', 'Barat E', 'Boyer O', 'Norol F', 'Varin R', 'Lebon I', 'Giverne C']</t>
  </si>
  <si>
    <t>Impact of advanced therapy medicinal products status in European regulations on their production cost: The case of hematopoietic stem cells</t>
  </si>
  <si>
    <t>Annales pharmaceutiques francaises</t>
  </si>
  <si>
    <t>https://pubmed.ncbi.nlm.nih.gov/39892476</t>
  </si>
  <si>
    <t>https://linkinghub.elsevier.com/retrieve/pii/S0003-4509(25)00013-6</t>
  </si>
  <si>
    <t>['Boyer O', 'Bensoussan D', 'Bönig H', 'Chabannon C', 'Clémenceau B', 'Cuffel A', 'Dachy G', 'de Vos J', 'Derenne S', 'Diana JS', 'Dougé A', 'Deramoudt L', 'Ferrand C', 'Forcade E', 'Galaine J', 'Galy A', 'Giverne C', 'Martinet J', 'Marton C', 'Larghero J', 'Reppel L', 'Viel S', 'Yakoub-Agha I', 'Deschamps M']</t>
  </si>
  <si>
    <t>Identification of the conditions and minimum requirements necessary for the release of autologous fresh CAR T-cell products under hospital exemption: a position paper from the WP-bioproduction of the UNITC consortium</t>
  </si>
  <si>
    <t>25-Jan-2025</t>
  </si>
  <si>
    <t>Bone marrow transplantation</t>
  </si>
  <si>
    <t>https://pubmed.ncbi.nlm.nih.gov/39863732</t>
  </si>
  <si>
    <t>https://www.nature.com/articles/s41409-024-02504-y</t>
  </si>
  <si>
    <t>['Brevet P', 'Boyer O', 'Vittecoq O', 'Fréret M']</t>
  </si>
  <si>
    <t>Immune reactivity directed against the carbamylated fibrinogen α chain does not cross-react with citrullinated fibrinogen immunodominant peptides in patients with rheumatoid arthritis</t>
  </si>
  <si>
    <t>10-Oct-2024</t>
  </si>
  <si>
    <t>10(4):e004746</t>
  </si>
  <si>
    <t>https://pubmed.ncbi.nlm.nih.gov/39389619</t>
  </si>
  <si>
    <t>https://rmdopen.bmj.com/lookup/pmidlookup?view=long&amp;pmid=39389619</t>
  </si>
  <si>
    <t>['Nguyen HD', 'Jouen F', 'Déchelotte B', 'Cordel N', 'Gitiaux C', 'Bodemer C', 'Quartier P', 'Belot A', "O'Brien K", 'Cancemi D', 'Melki I', 'Fabien N', 'Tansley S', 'Boyer O', 'Wedderburn LR', 'Bader-Meunier B']</t>
  </si>
  <si>
    <t>TIF1-gamma IgG2 isotype is not associated with malignancy in juvenile dermatomyositis patients</t>
  </si>
  <si>
    <t>63(10):e281-e284</t>
  </si>
  <si>
    <t>https://pmc.ncbi.nlm.nih.gov/articles/pmid/38498839/</t>
  </si>
  <si>
    <t>['Abad C', 'Pinal-Fernandez I', 'Guillou C', 'Bourdenet G', 'Drouot L', 'Cosette P', 'Giannini M', 'Debrut L', 'Jean L', 'Bernard S', 'Genty D', 'Zoubairi R', 'Remy-Jouet I', 'Geny B', 'Boitard C', 'Mammen A', 'Meyer A', 'Boyer O']</t>
  </si>
  <si>
    <t>IFNγ causes mitochondrial dysfunction and oxidative stress in myositis</t>
  </si>
  <si>
    <t>26-Jun-2024</t>
  </si>
  <si>
    <t>15(1):5403</t>
  </si>
  <si>
    <t>https://pubmed.ncbi.nlm.nih.gov/38926363</t>
  </si>
  <si>
    <t>https://europepmc.org/abstract/MED/38926363</t>
  </si>
  <si>
    <t>['Abdoul-Azize S', 'Hami R', 'Riou G', 'Derambure C', 'Charbonnier C', 'Vannier JP', 'Guzman ML', 'Schneider P', 'Boyer O']</t>
  </si>
  <si>
    <t>Glucocorticoids paradoxically promote steroid resistance in B cell acute lymphoblastic leukemia through CXCR4/PLC signaling</t>
  </si>
  <si>
    <t>29-May-2024</t>
  </si>
  <si>
    <t>15(1):4557</t>
  </si>
  <si>
    <t>https://pubmed.ncbi.nlm.nih.gov/38811530</t>
  </si>
  <si>
    <t>https://europepmc.org/abstract/MED/38811530</t>
  </si>
  <si>
    <t>['Julien S', 'Challier I', 'Malleter M', 'Jouen F', 'Drouot L', 'Boyer O']</t>
  </si>
  <si>
    <t>Immune-Mediated Necrotizing Myopathy (IMNM): A Story of Antibodies</t>
  </si>
  <si>
    <t>Antibodies (Basel, Switzerland)</t>
  </si>
  <si>
    <t>https://pubmed.ncbi.nlm.nih.gov/38390873</t>
  </si>
  <si>
    <t>https://europepmc.org/abstract/MED/38390873</t>
  </si>
  <si>
    <t>['Eugene-Norbert M', 'Cuffel A', 'Riou G', 'Jean L', 'Blondel C', 'Dehayes J', 'Bisson A', 'Giverne C', 'Brotin E', 'Denoyelle C', 'Poulain L', 'Boyer O', 'Martinet J', 'Latouche JB']</t>
  </si>
  <si>
    <t>Development of optimized cytotoxicity assays for assessing the antitumor potential of CAR-T cells</t>
  </si>
  <si>
    <t>24-Dec-2023</t>
  </si>
  <si>
    <t>Journal of immunological methods</t>
  </si>
  <si>
    <t>525:113603</t>
  </si>
  <si>
    <t>https://pubmed.ncbi.nlm.nih.gov/38147898</t>
  </si>
  <si>
    <t>https://linkinghub.elsevier.com/retrieve/pii/S0022-1759(23)00185-0</t>
  </si>
  <si>
    <t>['Julien S', 'van der Woning B', 'De Ceuninck L', 'Briand E', 'Jaworski T', 'Roussel G', 'Zoubaïri R', 'Allenbach Y', 'Benveniste O', 'Drouot L', 'Boyer O']</t>
  </si>
  <si>
    <t>Efgartigimod restores muscle function in a humanized mouse model of immune-mediated necrotizing myopathy</t>
  </si>
  <si>
    <t>62(12):4006-4011</t>
  </si>
  <si>
    <t>https://pubmed.ncbi.nlm.nih.gov/37335864</t>
  </si>
  <si>
    <t>https://academic.oup.com/rheumatology/article-lookup/doi/10.1093/rheumatology/kead298</t>
  </si>
  <si>
    <t>['Carrette M', 'Couderc L', 'Bubenheim M', 'Vidal A', 'Youssouf A', 'Boyer O', 'Marguet C', 'Martinet J']</t>
  </si>
  <si>
    <t>The combination of Ara h 2-sIgE and basophil activation test could be an alternative to oral food challenge in cases of suspected peanut allergy</t>
  </si>
  <si>
    <t>34(8):e14007</t>
  </si>
  <si>
    <t>https://pubmed.ncbi.nlm.nih.gov/37622254</t>
  </si>
  <si>
    <t>https://onlinelibrary.wiley.com/doi/10.1111/pai.14007</t>
  </si>
  <si>
    <t>['Vautier A', 'Bourges JL', 'Gabison E', 'Chaventre F', 'Lefevre S', 'Toubeau D', 'Arnoult C', 'Albou-Ganem C', 'Boyer O', 'Muraine M']</t>
  </si>
  <si>
    <t>An Efficient Technique for the Long-term Preservation of SMILE Lenticules Using Desiccation</t>
  </si>
  <si>
    <t>Journal of refractive surgery (Thorofare, N.J. : )</t>
  </si>
  <si>
    <t>39(7):491-498</t>
  </si>
  <si>
    <t>https://pubmed.ncbi.nlm.nih.gov/37449510</t>
  </si>
  <si>
    <t>https://journals.healio.com/doi/abs/10.3928/1081597X-20230609-01?url_ver=Z39.88-2003&amp;rfr_id=ori:rid:crossref.org&amp;rfr_dat=cr_pub 0pubmed</t>
  </si>
  <si>
    <t>['Sugita M', 'Yamazaki T', 'Alhomoud M', 'Martinet J', 'Latouche JB', 'Golden E', 'Boyer O', 'Van Besien K', 'Formenti SC', 'Galluzzi L', 'Guzman ML']</t>
  </si>
  <si>
    <t>Radiation therapy improves CAR T cell activity in acute lymphoblastic leukemia</t>
  </si>
  <si>
    <t>4-May-2023</t>
  </si>
  <si>
    <t>14(5):305</t>
  </si>
  <si>
    <t>https://pubmed.ncbi.nlm.nih.gov/37142568</t>
  </si>
  <si>
    <t>https://europepmc.org/abstract/MED/37142568</t>
  </si>
  <si>
    <t>['Cordel N', 'Dechelotte B', 'Jouen F', 'Lamb JA', 'Chinoy H', 'New P', 'Vencovsky J', 'Mann H', 'Galindo-Feria AS', 'Dani L', "Selva-O'Callaghan A", 'Werth VP', 'Ravishankar A', 'Landon-Cardinal O', 'Tressières B', 'Boyer O']</t>
  </si>
  <si>
    <t>Anti-transcription intermediary factor 1-gamma IgG2 isotype is associated with cancer in adult dermatomyositis: an ENMC multinational study</t>
  </si>
  <si>
    <t>62(4):1711-1715</t>
  </si>
  <si>
    <t>https://pubmed.ncbi.nlm.nih.gov/36250907</t>
  </si>
  <si>
    <t>https://academic.oup.com/rheumatology/article-lookup/doi/10.1093/rheumatology/keac577</t>
  </si>
  <si>
    <t>['Bourdenet G', 'Pileyre B', 'Drouot L', 'Martinet J', 'Bécourt C', 'Carrette M', 'Riou G', 'Bergua C', 'Jaworski T', 'Chan P', 'Jean L', 'Fréret M', 'Cosette P', 'Boitard C', 'Abad C', 'Boyer O']</t>
  </si>
  <si>
    <t>Icos gene disruption in non-obese diabetic mice elicits myositis associated with anti-troponin T3 autoantibodies</t>
  </si>
  <si>
    <t>Neuropathology and applied neurobiology</t>
  </si>
  <si>
    <t>49(1):e12889</t>
  </si>
  <si>
    <t>https://pubmed.ncbi.nlm.nih.gov/36751013</t>
  </si>
  <si>
    <t>https://onlinelibrary.wiley.com/doi/10.1111/nan.12889</t>
  </si>
  <si>
    <t>['Lukaszewicz R', 'Mahay G', 'Boyer O', 'Martinet J']</t>
  </si>
  <si>
    <t>Reply to "Aspergillus fumigatus and personalized medicine: Toward a clinically reliable algorithm"</t>
  </si>
  <si>
    <t>77(11):3478-3479</t>
  </si>
  <si>
    <t>https://pubmed.ncbi.nlm.nih.gov/36305472</t>
  </si>
  <si>
    <t>https://onlinelibrary.wiley.com/doi/10.1111/all.15475</t>
  </si>
  <si>
    <t>['Julien S', 'Vadysirisack D', 'Sayegh C', 'Ragunathan S', 'Tang Y', 'Briand E', 'Carrette M', 'Jean L', 'Zoubairi R', 'Gondé H', 'Benveniste O', 'Allenbach Y', 'Drouot L', 'Boyer O']</t>
  </si>
  <si>
    <t>Prevention of Anti-HMGCR Immune-Mediated Necrotising Myopathy by C5 Complement Inhibition in a Humanised Mouse Model</t>
  </si>
  <si>
    <t>20-Aug-2022</t>
  </si>
  <si>
    <t>10(8):2036</t>
  </si>
  <si>
    <t>https://pubmed.ncbi.nlm.nih.gov/36009583</t>
  </si>
  <si>
    <t>https://europepmc.org/abstract/MED/36009583</t>
  </si>
  <si>
    <t>['Font G', 'Walet-Balieu ML', 'Petit M', 'Burel C', 'Maho-Vaillant M', 'Hébert V', 'Chan P', 'Fréret M', 'Boyer O', 'Joly P', 'Calbo S', 'Bardor M', 'Golinski ML']</t>
  </si>
  <si>
    <t>IgG N-Glycosylation from Patients with Pemphigus Treated with Rituximab</t>
  </si>
  <si>
    <t>22-Jul-2022</t>
  </si>
  <si>
    <t>10(8):1774</t>
  </si>
  <si>
    <t>https://pubmed.ncbi.nlm.nih.gov/35892674</t>
  </si>
  <si>
    <t>https://europepmc.org/abstract/MED/35892674</t>
  </si>
  <si>
    <t>['Bertrand D', 'Lemée V', 'Laurent C', 'Lemoine M', 'Hanoy M', 'Le Roy F', 'Nezam D', 'Pruteanu D', 'Lebourg L', 'Grange S', 'Plantier JC', 'Boyer O', 'Guerrot D', 'Candon S']</t>
  </si>
  <si>
    <t>Waning antibody response and cellular immunity 6 months after third dose SARS-Cov-2 mRNA BNT162b2 vaccine in kidney transplant recipients</t>
  </si>
  <si>
    <t>22(5):1498-1500</t>
  </si>
  <si>
    <t>https://pubmed.ncbi.nlm.nih.gov/35007383</t>
  </si>
  <si>
    <t>https://linkinghub.elsevier.com/retrieve/pii/S1600-6135(22)08225-9</t>
  </si>
  <si>
    <t>Medical algorithm: Aspergillus fumigatus components in the diagnosis of allergic bronchopulmonary aspergillosis</t>
  </si>
  <si>
    <t>77(1):327-330</t>
  </si>
  <si>
    <t>https://pubmed.ncbi.nlm.nih.gov/34252208</t>
  </si>
  <si>
    <t>https://onlinelibrary.wiley.com/doi/10.1111/all.15001</t>
  </si>
  <si>
    <t>['Golinski ML', 'Lemieux A', 'Maho-Vaillant M', 'Barray M', 'Drouot L', 'Schapman D', 'Petit M', 'Hertl M', 'Boyer O', 'Calbo S', 'Joly P', 'Hébert V']</t>
  </si>
  <si>
    <t>The Diversity of Serum Anti-DSG3 IgG Subclasses Has a Major Impact on Pemphigus Activity and Is Predictive of Relapses After Treatment With Rituximab</t>
  </si>
  <si>
    <t>15-Mar-2022</t>
  </si>
  <si>
    <t>13:849790</t>
  </si>
  <si>
    <t>https://pubmed.ncbi.nlm.nih.gov/35371083</t>
  </si>
  <si>
    <t>https://europepmc.org/abstract/MED/35371083</t>
  </si>
  <si>
    <t>['Cordel N', 'Derambure C', 'Coutant S', 'Mariette X', 'Jullien D', 'Debarbieux S', 'Chosidow O', 'Meyer A', 'Bessis D', 'Joly P', 'Mathian A', 'Levesque H', 'Sabourin JC', 'Tournier I', 'Boyer O']</t>
  </si>
  <si>
    <t>TRIM33 gene somatic mutations identified by next generation sequencing in neoplasms of patients with anti-TIF1γ positive cancer-associated dermatomyositis</t>
  </si>
  <si>
    <t>60(12):5863-5867</t>
  </si>
  <si>
    <t>https://pubmed.ncbi.nlm.nih.gov/33764396</t>
  </si>
  <si>
    <t>https://academic.oup.com/rheumatology/article-lookup/doi/10.1093/rheumatology/keab260</t>
  </si>
  <si>
    <t>['Bertrand D', 'Hamzaoui M', 'Lemée V', 'Lamulle J', 'Laurent C', 'Etienne I', 'Lemoine M', 'Lebourg L', 'Hanoy M', 'Le Roy F', 'Nezam D', 'Farce F', 'Plantier JC', 'Boyer O', 'Guerrot D', 'Candon S']</t>
  </si>
  <si>
    <t>Antibody and T-cell response to a third dose of SARS-CoV-2 mRNA BNT162b2 vaccine in kidney transplant recipients</t>
  </si>
  <si>
    <t>4-Oct-2021</t>
  </si>
  <si>
    <t>100(6):1337-1340</t>
  </si>
  <si>
    <t>https://pubmed.ncbi.nlm.nih.gov/34619232</t>
  </si>
  <si>
    <t>https://linkinghub.elsevier.com/retrieve/pii/S0085-2538(21)00924-8</t>
  </si>
  <si>
    <t>['Bertrand D', 'Hamzaoui M', 'Drouot L', 'Lamulle J', 'Hanoy M', 'Edet S', 'Laurent C', 'Lebourg L', 'Etienne I', 'Lemoine M', 'Le Roy F', 'Nezam D', 'Mauger E', 'Boyer O', 'Guerrot D', 'Candon S']</t>
  </si>
  <si>
    <t>SARS-CoV-2-specific Humoral and Cellular Immunities in Kidney Transplant Recipients and Dialyzed Patients Recovered From Severe and Nonsevere COVID-19</t>
  </si>
  <si>
    <t>Transplantation direct</t>
  </si>
  <si>
    <t>7(12):e792</t>
  </si>
  <si>
    <t>https://pubmed.ncbi.nlm.nih.gov/34805494</t>
  </si>
  <si>
    <t>https://europepmc.org/abstract/MED/34805494</t>
  </si>
  <si>
    <t>['Costa-Verdera H', 'Collaud F', 'Riling CR', 'Sellier P', 'Nordin JML', 'Preston GM', 'Cagin U', 'Fabregue J', 'Barral S', 'Moya-Nilges M', 'Krijnse-Locker J', 'van Wittenberghe L', 'Daniele N', 'Gjata B', 'Cosette J', 'Abad C', 'Simon-Sola M', 'Charles S', 'Li M', 'Crosariol M', 'Antrilli T', 'Quinn WJ 3rd', 'Gross DA', 'Boyer O', 'Anguela XM', 'Armour SM', 'Colella P', 'Ronzitti G', 'Mingozzi F']</t>
  </si>
  <si>
    <t>Hepatic expression of GAA results in enhanced enzyme bioavailability in mice and non-human primates</t>
  </si>
  <si>
    <t>4-Nov-2021</t>
  </si>
  <si>
    <t>12(1):6393</t>
  </si>
  <si>
    <t>https://pubmed.ncbi.nlm.nih.gov/34737297</t>
  </si>
  <si>
    <t>https://europepmc.org/abstract/MED/34737297</t>
  </si>
  <si>
    <t>['Petit M', 'Walet-Balieu ML', 'Schapman D', 'Golinski ML', 'Burel C', 'Barray M', 'Drouot L', 'Maho-Vaillant M', 'Hébert V', 'Boyer O', 'Bardor M', 'Joly P', 'Calbo S']</t>
  </si>
  <si>
    <t>Longitudinal Pathogenic Properties and N-Glycosylation Profile of Antibodies from Patients with Pemphigus after Corticosteroid Treatment</t>
  </si>
  <si>
    <t>8-Oct-2021</t>
  </si>
  <si>
    <t>9(10):1411</t>
  </si>
  <si>
    <t>https://pubmed.ncbi.nlm.nih.gov/34680528</t>
  </si>
  <si>
    <t>https://europepmc.org/abstract/MED/34680528</t>
  </si>
  <si>
    <t>['Bertrand D', 'Hamzaoui M', 'Lemée V', 'Lamulle J', 'Hanoy M', 'Laurent C', 'Lebourg L', 'Etienne I', 'Lemoine M', 'Le Roy F', 'Nezam D', 'Plantier JC', 'Boyer O', 'Guerrot D', 'Candon S']</t>
  </si>
  <si>
    <t>Antibody and T Cell Response to SARS-CoV-2 Messenger RNA BNT162b2 Vaccine in Kidney Transplant Recipients and Hemodialysis Patients</t>
  </si>
  <si>
    <t>32(9):2147-2152</t>
  </si>
  <si>
    <t>https://pubmed.ncbi.nlm.nih.gov/34112706</t>
  </si>
  <si>
    <t>https://europepmc.org/abstract/MED/34112706</t>
  </si>
  <si>
    <t>['Candon S', 'Guerrot D', 'Drouot L', 'Lemoine M', 'Lebourg L', 'Hanoy M', 'Boyer O', 'Bertrand D']</t>
  </si>
  <si>
    <t>T cell and antibody responses to SARS-CoV-2: Experience from a French transplantation and hemodialysis center during the COVID-19 pandemic</t>
  </si>
  <si>
    <t>6-Nov-2020</t>
  </si>
  <si>
    <t>21(2):854-863</t>
  </si>
  <si>
    <t>https://pubmed.ncbi.nlm.nih.gov/33047493</t>
  </si>
  <si>
    <t>https://linkinghub.elsevier.com/retrieve/pii/S1600-6135(22)08409-X</t>
  </si>
  <si>
    <t>['Hébert V', 'Maho-Vaillant M', 'Golinski ML', 'Petit M', 'Riou G', 'Boyer O', 'Musette P', 'Calbo S', 'Joly P']</t>
  </si>
  <si>
    <t>Modifications of the BAFF/BAFF-Receptor Axis in Patients With Pemphigus Treated With Rituximab Versus Standard Corticosteroid Regimen</t>
  </si>
  <si>
    <t>14-May-2021</t>
  </si>
  <si>
    <t>12:666022</t>
  </si>
  <si>
    <t>https://pubmed.ncbi.nlm.nih.gov/34054835</t>
  </si>
  <si>
    <t>https://europepmc.org/abstract/MED/34054835</t>
  </si>
  <si>
    <t>['Boyer O', 'Butler-Browne G', 'Chinoy H', 'Cossu G', 'Galli F', 'Lilleker JB', 'Magli A', 'Mouly V', 'Perlingeiro RCR', 'Previtali SC', 'Sampaolesi M', 'Smeets H', 'Schoewel-Wolf V', 'Spuler S', 'Torrente Y', 'Van Tienen F']</t>
  </si>
  <si>
    <t>Myogenic Cell Transplantation in Genetic and Acquired Diseases of Skeletal Muscle</t>
  </si>
  <si>
    <t>2-Aug-2021</t>
  </si>
  <si>
    <t>12:702547</t>
  </si>
  <si>
    <t>https://pubmed.ncbi.nlm.nih.gov/34408774</t>
  </si>
  <si>
    <t>https://air.unimi.it/handle/2434/905483</t>
  </si>
  <si>
    <t>['Gondé H', 'Demeules M', 'Hardet R', 'Scarpitta A', 'Junge M', 'Pinto-Espinoza C', 'Varin R', 'Koch-Nolte F', 'Boyer O', 'Adriouch S']</t>
  </si>
  <si>
    <t>A Methodological Approach Using rAAV Vectors Encoding Nanobody-Based Biologics to Evaluate ARTC2.2 and P2X7 In Vivo</t>
  </si>
  <si>
    <t>12:704408</t>
  </si>
  <si>
    <t>https://pubmed.ncbi.nlm.nih.gov/34489954</t>
  </si>
  <si>
    <t>https://europepmc.org/abstract/MED/34489954</t>
  </si>
  <si>
    <t>['Scarpitta A', 'Hacker UT', 'Büning H', 'Boyer O', 'Adriouch S']</t>
  </si>
  <si>
    <t>Pyroptotic and Necroptotic Cell Death in the Tumor Microenvironment and Their Potential to Stimulate Anti-Tumor Immune Responses</t>
  </si>
  <si>
    <t>11:731598</t>
  </si>
  <si>
    <t>https://pubmed.ncbi.nlm.nih.gov/34490126</t>
  </si>
  <si>
    <t>https://europepmc.org/abstract/MED/34490126</t>
  </si>
  <si>
    <t>['Hamieh M', 'Chatillon JF', 'Dupel E', 'Bayeux F', 'Fauquembergue E', 'Maby P', 'Drouet A', 'Duval-Modeste AB', 'Adriouch S', 'Boyer O', 'Latouche JB']</t>
  </si>
  <si>
    <t>Generation of Pure Highly Functional Human Anti-Tumor Specific Cytotoxic T Lymphocytes With Stem Cell-Like Memory Features for Melanoma Immunotherapy</t>
  </si>
  <si>
    <t>12:674276</t>
  </si>
  <si>
    <t>https://pubmed.ncbi.nlm.nih.gov/34566953</t>
  </si>
  <si>
    <t>https://europepmc.org/abstract/MED/34566953</t>
  </si>
  <si>
    <t>['Brevet P', 'Lattard C', 'Guillou C', 'Rottenberg P', 'Fardellone P', 'Le-Loët X', 'Lequerré T', 'Cosette P', 'Boyer O', 'Fréret M', 'Vittecoq O']</t>
  </si>
  <si>
    <t>Anti-Carbamylated Fibrinogen Antibodies Might Be Associated With a Specific Rheumatoid Phenotype and Include a Subset Recognizing In Vivo Epitopes of Its γ Chain One of Which Is Not Cross Reactive With Anti-Citrullinated Protein Antibodies</t>
  </si>
  <si>
    <t>7-Oct-2021</t>
  </si>
  <si>
    <t>12:733511</t>
  </si>
  <si>
    <t>https://pubmed.ncbi.nlm.nih.gov/34691039</t>
  </si>
  <si>
    <t>https://europepmc.org/abstract/MED/34691039</t>
  </si>
  <si>
    <t>['Allenbach Y', 'Benveniste O', 'Stenzel W', 'Boyer O']</t>
  </si>
  <si>
    <t>Immune-mediated necrotizing myopathy: clinical features and pathogenesis</t>
  </si>
  <si>
    <t>16(12):689-701</t>
  </si>
  <si>
    <t>https://pubmed.ncbi.nlm.nih.gov/33093664</t>
  </si>
  <si>
    <t>https://www.nature.com/articles/s41584-020-00515-9</t>
  </si>
  <si>
    <t>['Bense F', 'Montava M', 'Duclos C', 'Bisson A', 'Delarue Q', 'Mardion NB', 'Boyer O', 'Féron F', 'Guérout N', 'Marie JP']</t>
  </si>
  <si>
    <t>Syngeneic Transplantation of Rat Olfactory Stem Cells in a Vein Conduit Improves Facial Movements and Reduces Synkinesis after Facial Nerve Injury</t>
  </si>
  <si>
    <t>Plastic and reconstructive surgery</t>
  </si>
  <si>
    <t>146(6):1295-1305</t>
  </si>
  <si>
    <t>https://pubmed.ncbi.nlm.nih.gov/33234960</t>
  </si>
  <si>
    <t>https://www.ingentaconnect.com/openurl?genre=article&amp;issn=&amp;volume=146&amp;issue=6&amp;spage=1295&amp;aulast=Bense</t>
  </si>
  <si>
    <t>['Hébert V', 'Duval-Modeste AB', 'Joly P', 'Lemée V', 'Cellier L', 'Jouen F', 'Veber B', 'Drouot L', 'Boyer O']</t>
  </si>
  <si>
    <t>Lack of association between chilblains outbreak and severe acute respiratory syndrome coronavirus 2: Histologic and serologic findings from a new immunoassay</t>
  </si>
  <si>
    <t>16-Jul-2020</t>
  </si>
  <si>
    <t>Journal of the American Academy of Dermatology</t>
  </si>
  <si>
    <t>83(5):1434-1436</t>
  </si>
  <si>
    <t>https://pubmed.ncbi.nlm.nih.gov/32682889</t>
  </si>
  <si>
    <t>https://www.clinicalkey.com/content/playBy/pii?v=S0190-9622(20)32217-9</t>
  </si>
  <si>
    <t>['Cagin U', 'Puzzo F', 'Gomez MJ', 'Moya-Nilges M', 'Sellier P', 'Abad C', 'Van Wittenberghe L', 'Daniele N', 'Guerchet N', 'Gjata B', 'Collaud F', 'Charles S', 'Sola MS', 'Boyer O', 'Krijnse-Locker J', 'Ronzitti G', 'Colella P', 'Mingozzi F']</t>
  </si>
  <si>
    <t>Rescue of Advanced Pompe Disease in Mice with Hepatic Expression of Secretable Acid α-Glucosidase</t>
  </si>
  <si>
    <t>2-Sep-2020</t>
  </si>
  <si>
    <t>30-May-2020</t>
  </si>
  <si>
    <t>Molecular therapy : the journal of the American Society of Gene Therapy</t>
  </si>
  <si>
    <t>28(9):2056-2072</t>
  </si>
  <si>
    <t>https://pubmed.ncbi.nlm.nih.gov/32526204</t>
  </si>
  <si>
    <t>https://linkinghub.elsevier.com/retrieve/pii/S1525-0016(20)30289-6</t>
  </si>
  <si>
    <t>['Nazari Hashemi P', 'Chaventre F', 'Bisson A', 'Gueudry J', 'Boyer O', 'Muraine M']</t>
  </si>
  <si>
    <t>Mapping of proteomic profile and effect of the spongy layer in the human amniotic membrane</t>
  </si>
  <si>
    <t>12-Mar-2020</t>
  </si>
  <si>
    <t>Cell and tissue banking</t>
  </si>
  <si>
    <t>21(2):329-338</t>
  </si>
  <si>
    <t>https://pubmed.ncbi.nlm.nih.gov/32166423</t>
  </si>
  <si>
    <t>https://hal.archives-ouvertes.fr/hal-02955676</t>
  </si>
  <si>
    <t>['Bonnesœur S', 'Morin-Grognet S', 'Thoumire O', 'Le Cerf D', 'Boyer O', 'Vannier JP', 'Labat B']</t>
  </si>
  <si>
    <t>Hyaluronan-based hydrogels as versatile tumor-like models: Tunable ECM and stiffness with genipin-crosslinking</t>
  </si>
  <si>
    <t>17-Feb-2020</t>
  </si>
  <si>
    <t>Journal of biomedical materials research. Part A</t>
  </si>
  <si>
    <t>108(5):1256-1268</t>
  </si>
  <si>
    <t>https://pubmed.ncbi.nlm.nih.gov/32056374</t>
  </si>
  <si>
    <t>https://onlinelibrary.wiley.com/doi/10.1002/jbm.a.36899</t>
  </si>
  <si>
    <t>['Golinski ML', 'Demeules M', 'Derambure C', 'Riou G', 'Maho-Vaillant M', 'Boyer O', 'Joly P', 'Calbo S']</t>
  </si>
  <si>
    <t>CD11c(+) B Cells Are Mainly Memory Cells, Precursors of Antibody Secreting Cells in Healthy Donors</t>
  </si>
  <si>
    <t>25-Feb-2020</t>
  </si>
  <si>
    <t>11:32</t>
  </si>
  <si>
    <t>https://pubmed.ncbi.nlm.nih.gov/32158442</t>
  </si>
  <si>
    <t>https://europepmc.org/abstract/MED/32158442</t>
  </si>
  <si>
    <t>['Drouot L', 'Hantz S', 'Jouen F', 'Velay A', 'Lamia B', 'Veber B', 'Sibilia J', 'Lotellier M', 'Candon S', 'Alain S', 'Fafi-Kremer S', 'Boyer O']</t>
  </si>
  <si>
    <t>Evaluation of Humoral Immunity to SARS-CoV-2: Diagnostic Value of a New Multiplex Addressable Laser Bead Immunoassay</t>
  </si>
  <si>
    <t>11:603931</t>
  </si>
  <si>
    <t>https://pubmed.ncbi.nlm.nih.gov/33324387</t>
  </si>
  <si>
    <t>https://europepmc.org/abstract/MED/33324387</t>
  </si>
  <si>
    <t>['Leborgne C', 'Latournerie V', 'Boutin S', 'Desgue D', 'Quéré A', 'Pignot E', 'Collaud F', 'Charles S', 'Simon Sola M', 'Masat E', 'Jouen F', 'Boyer O', 'Masurier C', 'Mingozzi F', 'Veron P']</t>
  </si>
  <si>
    <t>Prevalence and long-term monitoring of humoral immunity against adeno-associated virus in Duchenne Muscular Dystrophy patients</t>
  </si>
  <si>
    <t>16-Mar-2018</t>
  </si>
  <si>
    <t>342:103780</t>
  </si>
  <si>
    <t>https://pubmed.ncbi.nlm.nih.gov/29571923</t>
  </si>
  <si>
    <t>https://linkinghub.elsevier.com/retrieve/pii/S0008-8749(18)30114-X</t>
  </si>
  <si>
    <t>['Uruha A', 'Allenbach Y', 'Charuel JL', 'Musset L', 'Aussy A', 'Boyer O', 'Mariampillai K', 'Landon-Cardinal O', 'Rasmussen C', 'Bolko L', 'Maisonobe T', 'Leonard-Louis S', 'Suzuki S', 'Nishino I', 'Stenzel W', 'Benveniste O']</t>
  </si>
  <si>
    <t>Diagnostic potential of sarcoplasmic myxovirus resistance protein A expression in subsets of dermatomyositis</t>
  </si>
  <si>
    <t>22-Nov-2018</t>
  </si>
  <si>
    <t>45(5):513-522</t>
  </si>
  <si>
    <t>https://pubmed.ncbi.nlm.nih.gov/30267437</t>
  </si>
  <si>
    <t>https://onlinelibrary.wiley.com/doi/10.1111/nan.12519</t>
  </si>
  <si>
    <t>['Aussy A', 'Fréret M', 'Gallay L', 'Bessis D', 'Vincent T', 'Jullien D', 'Drouot L', 'Jouen F', 'Joly P', 'Marie I', 'Meyer A', 'Sibilia J', 'Bader-Meunier B', 'Hachulla E', 'Hamidou M', 'Huë S', 'Charuel JL', 'Fabien N', 'Viailly PJ', 'Allenbach Y', 'Benveniste O', 'Cordel N', 'Boyer O']</t>
  </si>
  <si>
    <t>The IgG2 Isotype of Anti-Transcription Intermediary Factor 1γ Autoantibodies Is a Biomarker of Cancer and Mortality in Adult Dermatomyositis</t>
  </si>
  <si>
    <t>8-Jul-2019</t>
  </si>
  <si>
    <t>71(8):1360-1370</t>
  </si>
  <si>
    <t>https://acrjournals.onlinelibrary.wiley.com/doi/10.1002/art.40895</t>
  </si>
  <si>
    <t>['Abid H', 'Cartier D', 'Hamieh A', 'François-Bellan AM', 'Bucharles C', 'Pothion H', 'Manecka DL', 'Leprince J', 'Adriouch S', 'Boyer O', 'Anouar Y', 'Lihrmann I']</t>
  </si>
  <si>
    <t>AMPK Activation of PGC-1α/NRF-1-Dependent SELENOT Gene Transcription Promotes PACAP-Induced Neuroendocrine Cell Differentiation Through Tolerance to Oxidative Stress</t>
  </si>
  <si>
    <t>Molecular neurobiology</t>
  </si>
  <si>
    <t>56(6):4086-4101</t>
  </si>
  <si>
    <t>https://pubmed.ncbi.nlm.nih.gov/30267375</t>
  </si>
  <si>
    <t>https://link.springer.com/article/10.1007/s12035-018-1352-x</t>
  </si>
  <si>
    <t>['Becquet L', 'Abad C', 'Leclercq M', 'Miel C', 'Jean L', 'Riou G', 'Couvineau A', 'Boyer O', 'Tan YV']</t>
  </si>
  <si>
    <t>Systemic administration of orexin A ameliorates established experimental autoimmune encephalomyelitis by diminishing neuroinflammation</t>
  </si>
  <si>
    <t>20-Mar-2019</t>
  </si>
  <si>
    <t>16(1):64</t>
  </si>
  <si>
    <t>https://pubmed.ncbi.nlm.nih.gov/30894198</t>
  </si>
  <si>
    <t>https://jneuroinflammation.biomedcentral.com/articles/10.1186/s12974-019-1447-y</t>
  </si>
  <si>
    <t>['Anquetil C', 'Boyer O', 'Wesner N', 'Benveniste O', 'Allenbach Y']</t>
  </si>
  <si>
    <t>Myositis-specific autoantibodies, a cornerstone in immune-mediated necrotizing myopathy</t>
  </si>
  <si>
    <t>11-Jan-2019</t>
  </si>
  <si>
    <t>18(3):223-230</t>
  </si>
  <si>
    <t>https://pubmed.ncbi.nlm.nih.gov/30639649</t>
  </si>
  <si>
    <t>https://www.clinicalkey.com/content/playBy/pii?v=S1568-9972(19)30001-1</t>
  </si>
  <si>
    <t>['Bergua C', 'Chiavelli H', 'Allenbach Y', 'Arouche-Delaperche L', 'Arnoult C', 'Bourdenet G', 'Jean L', 'Zoubairi R', 'Guerout N', 'Mahler M', 'Benveniste O', 'Drouot L', 'Boyer O']</t>
  </si>
  <si>
    <t>In vivo pathogenicity of IgG from patients with anti-SRP or anti-HMGCR autoantibodies in immune-mediated necrotising myopathy</t>
  </si>
  <si>
    <t>11-Oct-2018</t>
  </si>
  <si>
    <t>78(1):131-139</t>
  </si>
  <si>
    <t>https://pubmed.ncbi.nlm.nih.gov/30309969</t>
  </si>
  <si>
    <t>https://linkinghub.elsevier.com/retrieve/pii/S0003-4967(24)00834-3</t>
  </si>
  <si>
    <t>['Couture A', 'Garnier A', 'Docagne F', 'Boyer O', 'Vivien D', 'Le-Mauff B', 'Latouche JB', 'Toutirais O']</t>
  </si>
  <si>
    <t>HLA-Class II Artificial Antigen Presenting Cells in CD4(+) T Cell-Based Immunotherapy</t>
  </si>
  <si>
    <t>17-May-2019</t>
  </si>
  <si>
    <t>10:1081</t>
  </si>
  <si>
    <t>https://pubmed.ncbi.nlm.nih.gov/31156634</t>
  </si>
  <si>
    <t>https://europepmc.org/abstract/MED/31156634</t>
  </si>
  <si>
    <t>['Bourdenet G', 'Dubourg B', 'Nicol L', 'Mulder P', 'Martinet J', 'Allenbach Y', 'Boitard C', 'Boyer O']</t>
  </si>
  <si>
    <t>Value of magnetic resonance imaging for evaluating muscle inflammation: insights from a new mouse model of myositis</t>
  </si>
  <si>
    <t>44(5):537-540</t>
  </si>
  <si>
    <t>https://pubmed.ncbi.nlm.nih.gov/29231968</t>
  </si>
  <si>
    <t>https://onlinelibrary.wiley.com/doi/10.1111/nan.12457</t>
  </si>
  <si>
    <t>['Fitzpatrick Z', 'Leborgne C', 'Barbon E', 'Masat E', 'Ronzitti G', 'van Wittenberghe L', 'Vignaud A', 'Collaud F', 'Charles S', 'Simon Sola M', 'Jouen F', 'Boyer O', 'Mingozzi F']</t>
  </si>
  <si>
    <t>Influence of Pre-existing Anti-capsid Neutralizing and Binding Antibodies on AAV Vector Transduction</t>
  </si>
  <si>
    <t>15-Jun-2018</t>
  </si>
  <si>
    <t>13-Feb-2018</t>
  </si>
  <si>
    <t>9:119-129</t>
  </si>
  <si>
    <t>https://pubmed.ncbi.nlm.nih.gov/29766022</t>
  </si>
  <si>
    <t>https://linkinghub.elsevier.com/retrieve/pii/S2329-0501(18)30015-9</t>
  </si>
  <si>
    <t>['Castellanos-Esparza YC', 'Wu S', 'Huang L', 'Buquet C', 'Shen R', 'Sanchez-Gonzalez B', 'García Latorre EA', 'Boyer O', 'Varin R', 'Jiménez-Zamudio LA', 'Janin A', 'Vannier JP', 'Li H', 'Lu H']</t>
  </si>
  <si>
    <t>Synergistic promoting effects of pentoxifylline and simvastatin on the apoptosis of triple-negative MDA-MB-231 breast cancer cells</t>
  </si>
  <si>
    <t>9-Feb-2018</t>
  </si>
  <si>
    <t>International journal of oncology</t>
  </si>
  <si>
    <t>52(4):1246-1254</t>
  </si>
  <si>
    <t>https://pubmed.ncbi.nlm.nih.gov/29436616</t>
  </si>
  <si>
    <t>https://www.ingentaconnect.com/openurl?genre=article&amp;issn=&amp;volume=52&amp;issue=4&amp;spage=1246&amp;aulast=Castellanos-Esparza</t>
  </si>
  <si>
    <t>['Allenbach Y', 'Arouche-Delaperche L', 'Preusse C', 'Radbruch H', 'Butler-Browne G', 'Champtiaux N', 'Mariampillai K', 'Rigolet A', 'Hufnagl P', 'Zerbe N', 'Amelin D', 'Maisonobe T', 'Louis-Leonard S', 'Duyckaerts C', 'Eymard B', 'Goebel HH', 'Bergua C', 'Drouot L', 'Boyer O', 'Benveniste O', 'Stenzel W']</t>
  </si>
  <si>
    <t>Necrosis in anti-SRP(+) and anti-HMGCR(+)myopathies: Role of autoantibodies and complement</t>
  </si>
  <si>
    <t>6-Feb-2018</t>
  </si>
  <si>
    <t>12-Jan-2018</t>
  </si>
  <si>
    <t>90(6):e507-e517</t>
  </si>
  <si>
    <t>https://pubmed.ncbi.nlm.nih.gov/29330311</t>
  </si>
  <si>
    <t>https://www.neurology.org/doi/10.1212/WNL.0000000000004923?url_ver=Z39.88-2003&amp;rfr_id=ori:rid:crossref.org&amp;rfr_dat=cr_pub 0pubmed</t>
  </si>
  <si>
    <t>['Meliani A', 'Boisgerault F', 'Fitzpatrick Z', 'Marmier S', 'Leborgne C', 'Collaud F', 'Simon Sola M', 'Charles S', 'Ronzitti G', 'Vignaud A', 'van Wittenberghe L', 'Marolleau B', 'Jouen F', 'Tan S', 'Boyer O', 'Christophe O', 'Brisson AR', 'Maguire CA', 'Mingozzi F']</t>
  </si>
  <si>
    <t>Enhanced liver gene transfer and evasion of preexisting humoral immunity with exosome-enveloped AAV vectors</t>
  </si>
  <si>
    <t>24-Oct-2017</t>
  </si>
  <si>
    <t>Blood advances</t>
  </si>
  <si>
    <t>1(23):2019-2031</t>
  </si>
  <si>
    <t>https://pubmed.ncbi.nlm.nih.gov/29296848</t>
  </si>
  <si>
    <t>https://europepmc.org/abstract/MED/29296848</t>
  </si>
  <si>
    <t>['Meyer A', 'Laverny G', 'Allenbach Y', 'Grelet E', 'Ueberschlag V', 'Echaniz-Laguna A', 'Lannes B', 'Alsaleh G', 'Charles AL', 'Singh F', 'Zoll J', 'Lonsdorfer E', 'Maurier F', 'Boyer O', 'Gottenberg JE', 'Nicot AS', 'Laporte J', 'Benveniste O', 'Metzger D', 'Sibilia J', 'Geny B']</t>
  </si>
  <si>
    <t>IFN-β-induced reactive oxygen species and mitochondrial damage contribute to muscle impairment and inflammation maintenance in dermatomyositis</t>
  </si>
  <si>
    <t>Acta neuropathologica</t>
  </si>
  <si>
    <t>134(4):655-666</t>
  </si>
  <si>
    <t>https://pubmed.ncbi.nlm.nih.gov/28623559</t>
  </si>
  <si>
    <t>https://link.springer.com/article/10.1007/s00401-017-1731-9</t>
  </si>
  <si>
    <t>['Feuillette S', 'Delarue M', 'Riou G', 'Gaffuri AL', 'Wu J', 'Lenkei Z', 'Boyer O', 'Frébourg T', 'Campion D', 'Lecourtois M']</t>
  </si>
  <si>
    <t>Neuron-to-Neuron Transfer of FUS in Drosophila Primary Neuronal Culture Is Enhanced by ALS-Associated Mutations</t>
  </si>
  <si>
    <t>20-Apr-2017</t>
  </si>
  <si>
    <t>Journal of molecular neuroscience : MN</t>
  </si>
  <si>
    <t>62(1):114-122</t>
  </si>
  <si>
    <t>https://pubmed.ncbi.nlm.nih.gov/28429234</t>
  </si>
  <si>
    <t>https://link.springer.com/article/10.1007/s12031-017-0908-y</t>
  </si>
  <si>
    <t>['Arouche-Delaperche L', 'Allenbach Y', 'Amelin D', 'Preusse C', 'Mouly V', 'Mauhin W', 'Tchoupou GD', 'Drouot L', 'Boyer O', 'Stenzel W', 'Butler-Browne G', 'Benveniste O']</t>
  </si>
  <si>
    <t>Pathogenic role of anti-signal recognition protein and anti-3-Hydroxy-3-methylglutaryl-CoA reductase antibodies in necrotizing myopathies: Myofiber atrophy and impairment of muscle regeneration in necrotizing autoimmune myopathies</t>
  </si>
  <si>
    <t>Annals of neurology</t>
  </si>
  <si>
    <t>81(4):538-548</t>
  </si>
  <si>
    <t>https://pubmed.ncbi.nlm.nih.gov/28224701</t>
  </si>
  <si>
    <t>https://onlinelibrary.wiley.com/doi/10.1002/ana.24902</t>
  </si>
  <si>
    <t>['Briet C', 'Bourdenet G', 'Rogner UC', 'Becourt C', 'Tardivel I', 'Drouot L', 'Arnoult C', 'do Rego JC', 'Prevot N', 'Massaad C', 'Boyer O', 'Boitard C']</t>
  </si>
  <si>
    <t>The Spontaneous Autoimmune Neuromyopathy in ICOSL(-/-) NOD Mice Is CD4(+) T-Cell and Interferon-γ Dependent</t>
  </si>
  <si>
    <t>8:287</t>
  </si>
  <si>
    <t>https://pubmed.ncbi.nlm.nih.gov/28424681</t>
  </si>
  <si>
    <t>https://europepmc.org/abstract/MED/28424681</t>
  </si>
  <si>
    <t>['Aussy A', 'Boyer O', 'Cordel N']</t>
  </si>
  <si>
    <t>Dermatomyositis and Immune-Mediated Necrotizing Myopathies: A Window on Autoimmunity and Cancer</t>
  </si>
  <si>
    <t>21-Aug-2017</t>
  </si>
  <si>
    <t>8:992</t>
  </si>
  <si>
    <t>https://pubmed.ncbi.nlm.nih.gov/28871260</t>
  </si>
  <si>
    <t>https://europepmc.org/abstract/MED/28871260</t>
  </si>
  <si>
    <t>['Pérol L', 'Lindner JM', 'Caudana P', 'Nunez NG', 'Baeyens A', 'Valle A', 'Sedlik C', 'Loirat D', 'Boyer O', 'Créange A', 'Cohen JL', 'Rogner UC', 'Yamanouchi J', 'Marchant M', 'Leber XC', 'Scharenberg M', 'Gagnerault MC', 'Mallone R', 'Battaglia M', 'Santamaria P', 'Hartemann A', 'Traggiai E', 'Piaggio E']</t>
  </si>
  <si>
    <t>Loss of immune tolerance to IL-2 in type 1 diabetes</t>
  </si>
  <si>
    <t>6-Oct-2016</t>
  </si>
  <si>
    <t>7:13027</t>
  </si>
  <si>
    <t>https://pubmed.ncbi.nlm.nih.gov/27708334</t>
  </si>
  <si>
    <t>https://europepmc.org/abstract/MED/27708334</t>
  </si>
  <si>
    <t>['Belmonte L', 'Achamrah N', 'Nobis S', 'Guérin C', 'Riou G', 'Bôle-Feysot C', 'Boyer O', 'Richard V', 'Rego JC', 'Déchelotte P', 'Goichon A', 'Coëffier M']</t>
  </si>
  <si>
    <t>A role for intestinal TLR4-driven inflammatory response during activity-based anorexia</t>
  </si>
  <si>
    <t>6:35813</t>
  </si>
  <si>
    <t>https://pubmed.ncbi.nlm.nih.gov/27779218</t>
  </si>
  <si>
    <t>https://europepmc.org/abstract/MED/27779218</t>
  </si>
  <si>
    <t>['Musset L', 'Allenbach Y', 'Benveniste O', 'Boyer O', 'Bossuyt X', 'Bentow C', 'Phillips J', 'Mammen A', 'Van Damme P', 'Westhovens R', 'Ghirardello A', 'Doria A', 'Choi MY', 'Fritzler MJ', 'Schmeling H', 'Muro Y', 'García-De La Torre I', 'Ortiz-Villalvazo MA', 'Bizzaro N', 'Infantino M', 'Imbastaro T', 'Peng Q', 'Wang G', 'Vencovský J', 'Klein M', 'Krystufkova O', 'Franceschini F', 'Fredi M', 'Hue S', 'Belmondo T', 'Danko K', 'Mahler M']</t>
  </si>
  <si>
    <t>Anti-HMGCR antibodies as a biomarker for immune-mediated necrotizing myopathies: A history of statins and experience from a large international multi-center study</t>
  </si>
  <si>
    <t>15(10):983-93</t>
  </si>
  <si>
    <t>https://pubmed.ncbi.nlm.nih.gov/27491568</t>
  </si>
  <si>
    <t>https://www.clinicalkey.com/content/playBy/pii?v=S1568-9972(16)30168-9</t>
  </si>
  <si>
    <t>['Guernet A', 'Mungamuri SK', 'Cartier D', 'Sachidanandam R', 'Jayaprakash A', 'Adriouch S', 'Vezain M', 'Charbonnier F', 'Rohkin G', 'Coutant S', 'Yao S', 'Ainani H', 'Alexandre D', 'Tournier I', 'Boyer O', 'Aaronson SA', 'Anouar Y', 'Grumolato L']</t>
  </si>
  <si>
    <t>CRISPR-Barcoding for Intratumor Genetic Heterogeneity Modeling and Functional Analysis of Oncogenic Driver Mutations</t>
  </si>
  <si>
    <t>21-Jul-2016</t>
  </si>
  <si>
    <t>Molecular cell</t>
  </si>
  <si>
    <t>63(3):526-38</t>
  </si>
  <si>
    <t>https://pubmed.ncbi.nlm.nih.gov/27453044</t>
  </si>
  <si>
    <t>https://linkinghub.elsevier.com/retrieve/pii/S1097-2765(16)30275-1</t>
  </si>
  <si>
    <t>['Allenbach Y', 'Keraen J', 'Bouvier AM', 'Jooste V', 'Champtiaux N', 'Hervier B', 'Schoindre Y', 'Rigolet A', 'Gilardin L', 'Musset L', 'Charuel JL', 'Boyer O', 'Jouen F', 'Drouot L', 'Martinet J', 'Stojkovic T', 'Eymard B', 'Laforêt P', 'Behin A', 'Salort-Campana E', 'Fain O', 'Meyer A', 'Schleinitz N', 'Mariampillai K', 'Grados A', 'Benveniste O']</t>
  </si>
  <si>
    <t>High risk of cancer in autoimmune necrotizing myopathies: usefulness of myositis specific antibody</t>
  </si>
  <si>
    <t>17-Apr-2016</t>
  </si>
  <si>
    <t>Brain : a journal of neurology</t>
  </si>
  <si>
    <t>139(Pt 8):2131-5</t>
  </si>
  <si>
    <t>https://pubmed.ncbi.nlm.nih.gov/27086869</t>
  </si>
  <si>
    <t>https://academic.oup.com/brain/article-lookup/doi/10.1093/brain/aww054</t>
  </si>
  <si>
    <t>['Bouzelfen A', 'Alcantara M', 'Kora H', 'Picquenot JM', 'Bertrand P', 'Cornic M', 'Mareschal S', 'Bohers E', 'Maingonnat C', 'Ruminy P', 'Adriouch S', 'Boyer O', 'Dubois S', 'Bastard C', 'Tilly H', 'Latouche JB', 'Jardin F']</t>
  </si>
  <si>
    <t>HACE1 is a putative tumor suppressor gene in B-cell lymphomagenesis and is down-regulated by both deletion and epigenetic alterations</t>
  </si>
  <si>
    <t>11-Apr-2016</t>
  </si>
  <si>
    <t>45:90-100</t>
  </si>
  <si>
    <t>https://pubmed.ncbi.nlm.nih.gov/27107267</t>
  </si>
  <si>
    <t>https://www.clinicalkey.com/content/playBy/pii?v=S0145-2126(16)30047-9</t>
  </si>
  <si>
    <t>['Maupoint J', 'Besnier M', 'Gomez E', 'Bouhzam N', 'Henry JP', 'Boyer O', 'Nicol L', 'Mulder P', 'Martinet J', 'Richard V']</t>
  </si>
  <si>
    <t>Selective Vascular Endothelial Protection Reduces Cardiac Dysfunction in Chronic Heart Failure</t>
  </si>
  <si>
    <t>8-Apr-2016</t>
  </si>
  <si>
    <t>Circulation. Heart failure</t>
  </si>
  <si>
    <t>9(4):e002895</t>
  </si>
  <si>
    <t>https://pubmed.ncbi.nlm.nih.gov/27059805</t>
  </si>
  <si>
    <t>https://www.ahajournals.org/doi/10.1161/CIRCHEARTFAILURE.115.002895?url_ver=Z39.88-2003&amp;rfr_id=ori:rid:crossref.org&amp;rfr_dat=cr_pub 0pubmed</t>
  </si>
  <si>
    <t>['Guillou C', 'Fréret M', 'Fondard E', 'Derambure C', 'Avenel G', 'Golinski ML', 'Verdet M', 'Boyer O', 'Caillot F', 'Musette P', 'Lequerré T', 'Vittecoq O']</t>
  </si>
  <si>
    <t>Soluble alpha-enolase activates monocytes by CD14-dependent TLR4 signalling pathway and exhibits a dual function</t>
  </si>
  <si>
    <t>6:23796</t>
  </si>
  <si>
    <t>https://pubmed.ncbi.nlm.nih.gov/27025255</t>
  </si>
  <si>
    <t>https://europepmc.org/abstract/MED/27025255</t>
  </si>
  <si>
    <t>['Bergua C', 'Chiavelli H', 'Simon JP', 'Boyer O', 'Jouen F', 'Stenzel W', 'Martinet J']</t>
  </si>
  <si>
    <t>Immune-mediated necrotizing myopathy</t>
  </si>
  <si>
    <t>Zeitschrift fur Rheumatologie</t>
  </si>
  <si>
    <t>75(2):151-6</t>
  </si>
  <si>
    <t>https://pubmed.ncbi.nlm.nih.gov/26783154</t>
  </si>
  <si>
    <t>https://link.springer.com/article/10.1007/s00393-015-0029-3</t>
  </si>
  <si>
    <t>['Hardet R', 'Chevalier B', 'Dupaty L', 'Naïmi Y', 'Riou G', 'Drouot L', 'Jean L', 'Salvetti A', 'Boyer O', 'Adriouch S']</t>
  </si>
  <si>
    <t>Oral-tolerization Prevents Immune Responses and Improves Transgene Persistence Following Gene Transfer Mediated by Adeno-associated Viral Vector</t>
  </si>
  <si>
    <t>12-Aug-2015</t>
  </si>
  <si>
    <t>24(1):87-95</t>
  </si>
  <si>
    <t>https://pubmed.ncbi.nlm.nih.gov/26265250</t>
  </si>
  <si>
    <t>https://linkinghub.elsevier.com/retrieve/pii/S1525-0016(16)30310-0</t>
  </si>
  <si>
    <t>['Nicolas C', 'Bednarek N', 'Vuiblet V', 'Boyer O', 'Brassier A', 'De Lonlay P', 'Galmiche L', 'Krug P', 'Baudouin V', 'Pichard S', 'Schiff M', 'Pietrement C']</t>
  </si>
  <si>
    <t>Renal Involvement in a French Paediatric Cohort of Patients with Lysinuric Protein Intolerance</t>
  </si>
  <si>
    <t>26-Nov-2015</t>
  </si>
  <si>
    <t>JIMD reports</t>
  </si>
  <si>
    <t>29:11-17</t>
  </si>
  <si>
    <t>https://pubmed.ncbi.nlm.nih.gov/26608393</t>
  </si>
  <si>
    <t>https://europepmc.org/abstract/MED/26608393</t>
  </si>
  <si>
    <t>['Martinet J', 'Couderc L', 'Renosi F', 'Bobée V', 'Marguet C', 'Boyer O']</t>
  </si>
  <si>
    <t>Diagnostic Value of Antigen-Specific Immunoglobulin E Immunoassays against Ara h 2 and Ara h 8 Peanut Components in Child Food Allergy</t>
  </si>
  <si>
    <t>169(4):216-22</t>
  </si>
  <si>
    <t>https://pubmed.ncbi.nlm.nih.gov/27225199</t>
  </si>
  <si>
    <t>https://karger.com/IAA/article/doi/10.1159/000446181</t>
  </si>
  <si>
    <t>['Simon JP', 'Marie I', 'Jouen F', 'Boyer O', 'Martinet J']</t>
  </si>
  <si>
    <t>Autoimmune Myopathies: Where Do We Stand?</t>
  </si>
  <si>
    <t>7:234</t>
  </si>
  <si>
    <t>https://pubmed.ncbi.nlm.nih.gov/27379096</t>
  </si>
  <si>
    <t>https://europepmc.org/abstract/MED/27379096</t>
  </si>
  <si>
    <t>['Martinet J', 'Bourdenet G', 'Meliani A', 'Jean L', 'Adriouch S', 'Cohen JL', 'Mingozzi F', 'Boyer O']</t>
  </si>
  <si>
    <t>Induction of Hematopoietic Microchimerism by Gene-Modified BMT Elicits Antigen-Specific B and T Cell Unresponsiveness toward Gene Therapy Products</t>
  </si>
  <si>
    <t>7:360</t>
  </si>
  <si>
    <t>https://pubmed.ncbi.nlm.nih.gov/27695454</t>
  </si>
  <si>
    <t>https://europepmc.org/abstract/MED/27695454</t>
  </si>
  <si>
    <t>['Kipfer S', 'Frigerio S', 'Hench J', 'Aussy A', 'Boyer O']</t>
  </si>
  <si>
    <t>Immune-mediated necrotising myopathy linked to statin use</t>
  </si>
  <si>
    <t>11-Jun-2015</t>
  </si>
  <si>
    <t>386(10005):e26</t>
  </si>
  <si>
    <t>https://pubmed.ncbi.nlm.nih.gov/26074381</t>
  </si>
  <si>
    <t>https://www.clinicalkey.com/content/playBy/pii?v=S0140-6736(15)60068-X</t>
  </si>
  <si>
    <t>['Benhamou Y', 'Miranda S', 'Armengol G', 'Harouki N', 'Drouot L', 'Zahr N', 'Thuillez C', 'Boyer O', 'Levesque H', 'Joannides R', 'Richard V']</t>
  </si>
  <si>
    <t>Infliximab improves endothelial dysfunction in a mouse model of antiphospholipid syndrome: Role of reduced oxidative stress</t>
  </si>
  <si>
    <t>11-Apr-2015</t>
  </si>
  <si>
    <t>Vascular pharmacology</t>
  </si>
  <si>
    <t>71:93-101</t>
  </si>
  <si>
    <t>https://pubmed.ncbi.nlm.nih.gov/25869505</t>
  </si>
  <si>
    <t>https://www.clinicalkey.com/content/playBy/pii?v=S1537-1891(15)00059-2</t>
  </si>
  <si>
    <t>['Benveniste O', 'Stenzel W', 'Hilton-Jones D', 'Sandri M', 'Boyer O', 'van Engelen BG']</t>
  </si>
  <si>
    <t>Amyloid deposits and inflammatory infiltrates in sporadic inclusion body myositis: the inflammatory egg comes before the degenerative chicken</t>
  </si>
  <si>
    <t>13-Jan-2015</t>
  </si>
  <si>
    <t>129(5):611-24</t>
  </si>
  <si>
    <t>https://pubmed.ncbi.nlm.nih.gov/25579751</t>
  </si>
  <si>
    <t>https://europepmc.org/abstract/MED/25579751</t>
  </si>
  <si>
    <t>['Trouvin AP', 'Jacquot S', 'Grigioni S', 'Curis E', 'Dedreux I', 'Roucheux A', 'Boulard H', 'Vittecoq O', 'Le Loët X', 'Boyer O', 'Goëb V']</t>
  </si>
  <si>
    <t>Usefulness of monitoring of B cell depletion in rituximab-treated rheumatoid arthritis patients in order to predict clinical relapse: a prospective observational study</t>
  </si>
  <si>
    <t>180(1):11-8</t>
  </si>
  <si>
    <t>https://pubmed.ncbi.nlm.nih.gov/25370437</t>
  </si>
  <si>
    <t>https://pmc.ncbi.nlm.nih.gov/articles/pmid/25370437/</t>
  </si>
  <si>
    <t>['Teege S', 'Hann A', 'Miksiewicz M', 'MacMillan C', 'Rissiek B', 'Buck F', 'Menzel S', 'Nissen M', 'Bannas P', 'Haag F', 'Boyer O', 'Seman M', 'Adriouch S', 'Koch-Nolte F']</t>
  </si>
  <si>
    <t>Tuning IL-2 signaling by ADP-ribosylation of CD25</t>
  </si>
  <si>
    <t>10-Mar-2015</t>
  </si>
  <si>
    <t>5:8959</t>
  </si>
  <si>
    <t>https://pubmed.ncbi.nlm.nih.gov/25753532</t>
  </si>
  <si>
    <t>https://europepmc.org/abstract/MED/25753532</t>
  </si>
  <si>
    <t>['Hofman P', 'Cherfils-Vicini J', 'Bazin M', 'Ilie M', 'Juhel T', 'Hébuterne X', 'Gilson E', 'Schmid-Alliana A', 'Boyer O', 'Adriouch S', 'Vouret-Craviari V']</t>
  </si>
  <si>
    <t>Genetic and pharmacological inactivation of the purinergic P2RX7 receptor dampens inflammation but increases tumor incidence in a mouse model of colitis-associated cancer</t>
  </si>
  <si>
    <t>6-Jan-2015</t>
  </si>
  <si>
    <t>75(5):835-45</t>
  </si>
  <si>
    <t>https://pubmed.ncbi.nlm.nih.gov/25564520</t>
  </si>
  <si>
    <t>https://aacrjournals.org/cancerres/article-lookup/doi/10.1158/0008-5472.CAN-14-1778</t>
  </si>
  <si>
    <t>['Bisson A', 'Fréret M', 'Drouot L', 'Jean L', 'Le Corre S', 'Gourcerol G', 'Doucet C', 'Michot F', 'Boyer O', 'Lamacz M']</t>
  </si>
  <si>
    <t>Restoration of anal sphincter function after myoblast cell therapy in incontinent rats</t>
  </si>
  <si>
    <t>18-Oct-2013</t>
  </si>
  <si>
    <t>Cell transplantation</t>
  </si>
  <si>
    <t>24(2):277-86</t>
  </si>
  <si>
    <t>https://pubmed.ncbi.nlm.nih.gov/24143883</t>
  </si>
  <si>
    <t>https://journals.sagepub.com/doi/10.3727/096368913X674053?url_ver=Z39.88-2003&amp;rfr_id=ori:rid:crossref.org&amp;rfr_dat=cr_pub 0pubmed</t>
  </si>
  <si>
    <t>['Rissiek B', 'Haag F', 'Boyer O', 'Koch-Nolte F', 'Adriouch S']</t>
  </si>
  <si>
    <t>ADP-ribosylation of P2X7: a matter of life and death for regulatory T cells and natural killer T cells</t>
  </si>
  <si>
    <t>Current topics in microbiology and immunology</t>
  </si>
  <si>
    <t>384:107-26</t>
  </si>
  <si>
    <t>https://pubmed.ncbi.nlm.nih.gov/25048544</t>
  </si>
  <si>
    <t>https://link.springer.com/chapter/10.1007/82_2014_420</t>
  </si>
  <si>
    <t>P2X7 on Mouse T Cells: One Channel, Many Functions</t>
  </si>
  <si>
    <t>6:204</t>
  </si>
  <si>
    <t>https://pubmed.ncbi.nlm.nih.gov/26042119</t>
  </si>
  <si>
    <t>https://europepmc.org/abstract/MED/26042119</t>
  </si>
  <si>
    <t>['Guillou C', 'Derambure C', 'Fréret M', 'Verdet M', 'Avenel G', 'Golinski ML', 'Sabourin JC', 'Le Loarer F', 'Adriouch S', 'Boyer O', 'Lequerré T', 'Vittecoq O']</t>
  </si>
  <si>
    <t>Prophylactic Injection of Recombinant Alpha-Enolase Reduces Arthritis Severity in the Collagen-Induced Arthritis Mice Model</t>
  </si>
  <si>
    <t>24-Aug-2015</t>
  </si>
  <si>
    <t>10(8):e0136359</t>
  </si>
  <si>
    <t>https://pubmed.ncbi.nlm.nih.gov/26302382</t>
  </si>
  <si>
    <t>https://europepmc.org/abstract/MED/26302382</t>
  </si>
  <si>
    <t>['Obry A', 'Hardouin J', 'Lequerré T', 'Jarnier F', 'Boyer O', 'Fardellone P', 'Philippe P', 'Marcelli C', 'Loët XL', 'Vittecoq O', 'Cosette P']</t>
  </si>
  <si>
    <t>Identification of 7 Proteins in Sera of RA Patients with Potential to Predict ETA/MTX Treatment Response</t>
  </si>
  <si>
    <t>9-Aug-2015</t>
  </si>
  <si>
    <t>5(11):1214-24</t>
  </si>
  <si>
    <t>https://pubmed.ncbi.nlm.nih.gov/26379787</t>
  </si>
  <si>
    <t>https://europepmc.org/abstract/MED/26379787</t>
  </si>
  <si>
    <t>['Benhamou Y', 'Bellien J', 'Armengol G', 'Brakenhielm E', 'Adriouch S', 'Iacob M', 'Remy-Jouet I', 'Le Cam-Duchez V', 'Monteil C', 'Renet S', 'Jouen F', 'Drouot L', 'Menard JF', 'Borg JY', 'Thuillez C', 'Boyer O', 'Levesque H', 'Richard V', 'Joannidès R']</t>
  </si>
  <si>
    <t>Role of Toll-like receptors 2 and 4 in mediating endothelial dysfunction and arterial remodeling in primary arterial antiphospholipid syndrome</t>
  </si>
  <si>
    <t>66(11):3210-20</t>
  </si>
  <si>
    <t>https://pubmed.ncbi.nlm.nih.gov/25047402</t>
  </si>
  <si>
    <t>https://acrjournals.onlinelibrary.wiley.com/doi/10.1002/art.38785</t>
  </si>
  <si>
    <t>['Momomura M', 'Miyamae T', 'Nozawa T', 'Kikuchi M', 'Kizawa T', 'Imagawa T', 'Drouot L', 'Jouen F', 'Boyer O', 'Yokota S']</t>
  </si>
  <si>
    <t>Serum levels of anti-SRP54 antibodies reflect disease activity of necrotizing myopathy in a child treated effectively with combinatorial methylprednisolone pulses and plasma exchanges followed by intravenous cyclophosphamide</t>
  </si>
  <si>
    <t>7-Feb-2014</t>
  </si>
  <si>
    <t>24(3):529-31</t>
  </si>
  <si>
    <t>https://pubmed.ncbi.nlm.nih.gov/24506571</t>
  </si>
  <si>
    <t>https://academic.oup.com/mr/article-lookup/doi/10.3109/14397595.2013.852852</t>
  </si>
  <si>
    <t>['Allenbach Y', 'Drouot L', 'Rigolet A', 'Charuel JL', 'Jouen F', 'Romero NB', 'Maisonobe T', 'Dubourg O', 'Behin A', 'Laforet P', 'Stojkovic T', 'Eymard B', 'Costedoat-Chalumeau N', 'Campana-Salort E', 'Tournadre A', 'Musset L', 'Bader-Meunier B', 'Kone-Paut I', 'Sibilia J', 'Servais L', 'Fain O', 'Larroche C', 'Diot E', 'Terrier B', 'De Paz R', 'Dossier A', 'Menard D', 'Morati C', 'Roux M', 'Ferrer X', 'Martinet J', 'Besnard S', 'Bellance R', 'Cacoub P', 'Arnaud L', 'Grosbois B', 'Herson S', 'Boyer O', 'Benveniste O']</t>
  </si>
  <si>
    <t>Anti-HMGCR autoantibodies in European patients with autoimmune necrotizing myopathies: inconstant exposure to statin</t>
  </si>
  <si>
    <t>93(3):150-157</t>
  </si>
  <si>
    <t>https://pubmed.ncbi.nlm.nih.gov/24797170</t>
  </si>
  <si>
    <t>https://europepmc.org/abstract/MED/24797170</t>
  </si>
  <si>
    <t>['Bruyère F', 'Ruimy JA', 'Bernard L', 'Elfassi R', 'Boyer O', 'Amann F', 'Meria P']</t>
  </si>
  <si>
    <t>Value of Provoked or Spontaneous Flank Pain in Men with Febrile Urinary Tract Infections</t>
  </si>
  <si>
    <t>14-Apr-2014</t>
  </si>
  <si>
    <t>Antibiotics (Basel, Switzerland)</t>
  </si>
  <si>
    <t>3(2):155-62</t>
  </si>
  <si>
    <t>https://pubmed.ncbi.nlm.nih.gov/27025741</t>
  </si>
  <si>
    <t>https://europepmc.org/abstract/MED/27025741</t>
  </si>
  <si>
    <t>['Drouot L', 'Allenbach Y', 'Jouen F', 'Charuel JL', 'Martinet J', 'Meyer A', 'Hinschberger O', 'Bader-Meunier B', 'Kone-Paut I', 'Campana-Salort E', 'Eymard B', 'Tournadre A', 'Musset L', 'Sibilia J', 'Marie I', 'Benveniste O', 'Boyer O']</t>
  </si>
  <si>
    <t>Exploring necrotizing autoimmune myopathies with a novel immunoassay for anti-3-hydroxy-3-methyl-glutaryl-CoA reductase autoantibodies</t>
  </si>
  <si>
    <t>3-Feb-2014</t>
  </si>
  <si>
    <t>16(1):R39</t>
  </si>
  <si>
    <t>https://pubmed.ncbi.nlm.nih.gov/24484965</t>
  </si>
  <si>
    <t>https://arthritis-research.biomedcentral.com/articles/10.1186/ar4468</t>
  </si>
  <si>
    <t>['Lahaye C', 'Beaufrére AM', 'Boyer O', 'Drouot L', 'Soubrier M', 'Tournadre A']</t>
  </si>
  <si>
    <t>Immune-mediated myopathy related to anti 3-hydroxy-3-methylglutaryl-coenzyme A reductase antibodies as an emerging cause of necrotizing myopathy induced by statins</t>
  </si>
  <si>
    <t>13-Aug-2013</t>
  </si>
  <si>
    <t>81(1):79-82</t>
  </si>
  <si>
    <t>https://pubmed.ncbi.nlm.nih.gov/23953224</t>
  </si>
  <si>
    <t>https://www.clinicalkey.com/content/playBy/pii?v=S1297-319X(13)00160-7</t>
  </si>
  <si>
    <t>['Musset L', 'Miyara M', 'Benveniste O', 'Charuel JL', 'Shikhman A', 'Boyer O', 'Fowler R', 'Mammen A', 'Phillips J', 'Mahler M']</t>
  </si>
  <si>
    <t>Analysis of autoantibodies to 3-hydroxy-3-methylglutaryl-coenzyme A reductase using different technologies</t>
  </si>
  <si>
    <t>5-Mar-2014</t>
  </si>
  <si>
    <t>2014:405956</t>
  </si>
  <si>
    <t>https://pubmed.ncbi.nlm.nih.gov/24741598</t>
  </si>
  <si>
    <t>https://europepmc.org/abstract/MED/24741598</t>
  </si>
  <si>
    <t>['Obry A', 'Lequerré T', 'Hardouin J', 'Boyer O', 'Fardellone P', 'Philippe P', 'Le Loët X', 'Cosette P', 'Vittecoq O']</t>
  </si>
  <si>
    <t>Identification of S100A9 as biomarker of responsiveness to the methotrexate/etanercept combination in rheumatoid arthritis using a proteomic approach</t>
  </si>
  <si>
    <t>29-Dec-2014</t>
  </si>
  <si>
    <t>9(12):e115800</t>
  </si>
  <si>
    <t>https://pubmed.ncbi.nlm.nih.gov/25546405</t>
  </si>
  <si>
    <t>https://europepmc.org/abstract/MED/25546405</t>
  </si>
  <si>
    <t>['Bisson A', 'Le Corre S', 'Joly-Helas G', 'Chambon P', 'Demoulins L', 'Jean L', 'Adriouch S', 'Drouot L', 'Giverne C', 'Roussel F', 'Jacquot S', 'Doucet C', 'Michot F', 'Lamacz M', 'Frébourg T', 'Flaman JM', 'Boyer O']</t>
  </si>
  <si>
    <t>Chromosomal instability but lack of transformation in human myoblast preparations</t>
  </si>
  <si>
    <t>23(12):1475-87</t>
  </si>
  <si>
    <t>https://pubmed.ncbi.nlm.nih.gov/25565635</t>
  </si>
  <si>
    <t>https://journals.sagepub.com/doi/10.3727/096368913X670192?url_ver=Z39.88-2003&amp;rfr_id=ori:rid:crossref.org&amp;rfr_dat=cr_pub 0pubmed</t>
  </si>
  <si>
    <t>['Brassier A', 'Boyer O', 'Valayannopoulos V', 'Ottolenghi C', 'Krug P', 'Cosson MA', 'Touati G', 'Arnoux JB', 'Barbier V', 'Bahi-Buisson N', 'Desguerre I', 'Charbit M', 'Benoist JF', 'Dupic L', 'Aigrain Y', 'Blanc T', 'Salomon R', 'Rabier D', 'Guest G', 'de Lonlay P', 'Niaudet P']</t>
  </si>
  <si>
    <t>Renal transplantation in 4 patients with methylmalonic aciduria: a cell therapy for metabolic disease</t>
  </si>
  <si>
    <t>14-May-2013</t>
  </si>
  <si>
    <t>Molecular genetics and metabolism</t>
  </si>
  <si>
    <t>110(1-2):106-10</t>
  </si>
  <si>
    <t>https://pubmed.ncbi.nlm.nih.gov/23751327</t>
  </si>
  <si>
    <t>https://linkinghub.elsevier.com/retrieve/pii/S1096-7192(13)00149-2</t>
  </si>
  <si>
    <t>['Fréret M', 'Drouot L', 'Obry A', 'Ahmed-Lacheheb S', 'Dauly C', 'Adriouch S', 'Cosette P', 'Authier FJ', 'Boyer O']</t>
  </si>
  <si>
    <t>Overexpression of MHC class I in muscle of lymphocyte-deficient mice causes a severe myopathy with induction of the unfolded protein response</t>
  </si>
  <si>
    <t>183(3):893-904</t>
  </si>
  <si>
    <t>https://pubmed.ncbi.nlm.nih.gov/23850081</t>
  </si>
  <si>
    <t>https://www.clinicalkey.com/content/playBy/pii?v=S0002-9440(13)00409-4</t>
  </si>
  <si>
    <t>['Marie I', 'Boyer O']</t>
  </si>
  <si>
    <t>Statin-related inflammatory myopathy</t>
  </si>
  <si>
    <t>8-Jan-2013</t>
  </si>
  <si>
    <t>La Revue de medecine interne</t>
  </si>
  <si>
    <t>34(6):333-6</t>
  </si>
  <si>
    <t>https://pubmed.ncbi.nlm.nih.gov/23306705</t>
  </si>
  <si>
    <t>https://linkinghub.elsevier.com/retrieve/pii/S0248-8663(12)01184-8</t>
  </si>
  <si>
    <t>['Mayeur A', 'Duclos C', 'Honoré A', 'Gauberti M', 'Drouot L', 'do Rego JC', 'Bon-Mardion N', 'Jean L', 'Vérin E', 'Emery E', 'Lemarchant S', 'Vivien D', 'Boyer O', 'Marie JP', 'Guérout N']</t>
  </si>
  <si>
    <t>Potential of olfactory ensheathing cells from different sources for spinal cord repair</t>
  </si>
  <si>
    <t>24-Apr-2013</t>
  </si>
  <si>
    <t>8(4):e62860</t>
  </si>
  <si>
    <t>https://pubmed.ncbi.nlm.nih.gov/23638158</t>
  </si>
  <si>
    <t>https://europepmc.org/abstract/MED/23638158</t>
  </si>
  <si>
    <t>['Adriouch S', 'Haag F', 'Boyer O', 'Seman M', 'Koch-Nolte F']</t>
  </si>
  <si>
    <t>Extracellular NAD(+): a danger signal hindering regulatory T cells</t>
  </si>
  <si>
    <t>14(14):1284-92</t>
  </si>
  <si>
    <t>https://pubmed.ncbi.nlm.nih.gov/22634347</t>
  </si>
  <si>
    <t>https://linkinghub.elsevier.com/retrieve/pii/S1286-4579(12)00129-3</t>
  </si>
  <si>
    <t>['Liao H', 'Franck E', 'Fréret M', 'Adriouch S', 'Baba-Amer Y', 'Authier FJ', 'Boyer O', 'Gherardi RK']</t>
  </si>
  <si>
    <t>Myoinjury transiently activates muscle antigen-specific CD8+ T cells in lymph nodes in a mouse model</t>
  </si>
  <si>
    <t>64(10):3441-51</t>
  </si>
  <si>
    <t>https://pubmed.ncbi.nlm.nih.gov/22674045</t>
  </si>
  <si>
    <t>https://hal.archives-ouvertes.fr/inserm-00750113</t>
  </si>
  <si>
    <t>['Roux N', 'Brakenhielm E', 'Freguin-Bouillant C', 'Lallemand F', 'Henry JP', 'Boyer O', 'Thuillez C', 'Plissonnier D']</t>
  </si>
  <si>
    <t>Progenitor cell mobilizing treatments prevent experimental transplant arteriosclerosis</t>
  </si>
  <si>
    <t>22-Dec-2011</t>
  </si>
  <si>
    <t>The Journal of surgical research</t>
  </si>
  <si>
    <t>176(2):657-65</t>
  </si>
  <si>
    <t>https://pubmed.ncbi.nlm.nih.gov/22341036</t>
  </si>
  <si>
    <t>https://www.clinicalkey.com/content/playBy/pii?v=S0022-4804(11)01978-0</t>
  </si>
  <si>
    <t>['Krid S', 'Roumenina LT', 'Beury D', 'Charbit M', 'Boyer O', 'Frémeaux-Bacchi V', 'Niaudet P']</t>
  </si>
  <si>
    <t>Renal transplantation under prophylactic eculizumab in atypical hemolytic uremic syndrome with CFH/CFHR1 hybrid protein</t>
  </si>
  <si>
    <t>11-Apr-2012</t>
  </si>
  <si>
    <t>12(7):1938-44</t>
  </si>
  <si>
    <t>https://pubmed.ncbi.nlm.nih.gov/22494769</t>
  </si>
  <si>
    <t>https://linkinghub.elsevier.com/retrieve/pii/S1600-6135(22)27538-8</t>
  </si>
  <si>
    <t>['Honoré A', 'Le Corre S', 'Derambure C', 'Normand R', 'Duclos C', 'Boyer O', 'Marie JP', 'Guérout N']</t>
  </si>
  <si>
    <t>Isolation, characterization, and genetic profiling of subpopulations of olfactory ensheathing cells from the olfactory bulb</t>
  </si>
  <si>
    <t>7-Dec-2011</t>
  </si>
  <si>
    <t>Glia</t>
  </si>
  <si>
    <t>60(3):404-13</t>
  </si>
  <si>
    <t>https://pubmed.ncbi.nlm.nih.gov/22161947</t>
  </si>
  <si>
    <t>https://onlinelibrary.wiley.com/doi/10.1002/glia.22274</t>
  </si>
  <si>
    <t>['Franck E', 'Bonneau C', 'Jean L', 'Henry JP', 'Lacoume Y', 'Salvetti A', 'Boyer O', 'Adriouch S']</t>
  </si>
  <si>
    <t>Immunological tolerance to muscle autoantigens involves peripheral deletion of autoreactive CD8+ T cells</t>
  </si>
  <si>
    <t>3-May-2012</t>
  </si>
  <si>
    <t>7(5):e36444</t>
  </si>
  <si>
    <t>https://pubmed.ncbi.nlm.nih.gov/22570714</t>
  </si>
  <si>
    <t>https://europepmc.org/abstract/MED/22570714</t>
  </si>
  <si>
    <t>['Schwarz N', 'Drouot L', 'Nicke A', 'Fliegert R', 'Boyer O', 'Guse AH', 'Haag F', 'Adriouch S', 'Koch-Nolte F']</t>
  </si>
  <si>
    <t>Alternative splicing of the N-terminal cytosolic and transmembrane domains of P2X7 controls gating of the ion channel by ADP-ribosylation</t>
  </si>
  <si>
    <t>27-Jul-2012</t>
  </si>
  <si>
    <t>7(7):e41269</t>
  </si>
  <si>
    <t>https://pubmed.ncbi.nlm.nih.gov/22848454</t>
  </si>
  <si>
    <t>https://europepmc.org/abstract/MED/22848454</t>
  </si>
  <si>
    <t>['Benveniste O', 'Drouot L', 'Jouen F', 'Charuel JL', 'Bloch-Queyrat C', 'Behin A', 'Amoura Z', 'Marie I', 'Guiguet M', 'Eymard B', 'Gilbert D', 'Tron F', 'Herson S', 'Musset L', 'Boyer O']</t>
  </si>
  <si>
    <t>Correlation of anti-signal recognition particle autoantibody levels with creatine kinase activity in patients with necrotizing myopathy</t>
  </si>
  <si>
    <t>63(7):1961-71</t>
  </si>
  <si>
    <t>https://pubmed.ncbi.nlm.nih.gov/21400483</t>
  </si>
  <si>
    <t>https://onlinelibrary.wiley.com/doi/10.1002/art.30344</t>
  </si>
  <si>
    <t>['Freguin-Bouilland C', 'Alkhatib B', 'David N', 'Lallemand F', 'Bessou JP', 'Boyer O', 'Thuillez C', 'Plissonnier D']</t>
  </si>
  <si>
    <t>Syngeneic bone marrow cell therapy prevents intimal proliferation in allogeneic vascular transplantation</t>
  </si>
  <si>
    <t>168(1):143-8</t>
  </si>
  <si>
    <t>https://pubmed.ncbi.nlm.nih.gov/20080255</t>
  </si>
  <si>
    <t>https://www.clinicalkey.com/content/playBy/pii?v=S0022-4804(09)00536-8</t>
  </si>
  <si>
    <t>['Guérout N', 'Duclos C', 'Drouot L', 'Abramovici O', 'Bon-Mardion N', 'Lacoume Y', 'Jean L', 'Boyer O', 'Marie JP']</t>
  </si>
  <si>
    <t>Transplantation of olfactory ensheathing cells promotes axonal regeneration and functional recovery of peripheral nerve lesion in rats</t>
  </si>
  <si>
    <t>8-Feb-2011</t>
  </si>
  <si>
    <t>Muscle &amp; nerve</t>
  </si>
  <si>
    <t>43(4):543-51</t>
  </si>
  <si>
    <t>https://pubmed.ncbi.nlm.nih.gov/21305567</t>
  </si>
  <si>
    <t>https://onlinelibrary.wiley.com/doi/10.1002/mus.21907</t>
  </si>
  <si>
    <t>['Paviot A', 'Guérout N', 'Bon-Mardion N', 'Duclos C', 'Jean L', 'Boyer O', 'Marie JP']</t>
  </si>
  <si>
    <t>Efficiency of laryngeal motor nerve repair is greater with bulbar than with mucosal olfactory ensheathing cells</t>
  </si>
  <si>
    <t>16-Dec-2010</t>
  </si>
  <si>
    <t>Neurobiology of disease</t>
  </si>
  <si>
    <t>41(3):688-94</t>
  </si>
  <si>
    <t>https://pubmed.ncbi.nlm.nih.gov/21168497</t>
  </si>
  <si>
    <t>https://www.clinicalkey.com/content/playBy/pii?v=S0969-9961(10)00397-9</t>
  </si>
  <si>
    <t>['Guérout N', 'Paviot A', 'Bon-Mardion N', 'Duclos C', 'Genty D', 'Jean L', 'Boyer O', 'Marie JP']</t>
  </si>
  <si>
    <t>Co-transplantation of olfactory ensheathing cells from mucosa and bulb origin enhances functional recovery after peripheral nerve lesion</t>
  </si>
  <si>
    <t>3-Aug-2011</t>
  </si>
  <si>
    <t>6(8):e22816</t>
  </si>
  <si>
    <t>https://pubmed.ncbi.nlm.nih.gov/21826209</t>
  </si>
  <si>
    <t>https://europepmc.org/abstract/MED/21826209</t>
  </si>
  <si>
    <t>['Adriouch S', 'Franck E', 'Drouot L', 'Bonneau C', 'Jolinon N', 'Salvetti A', 'Boyer O']</t>
  </si>
  <si>
    <t>Improved Immunological Tolerance Following Combination Therapy with CTLA-4/Ig and AAV-Mediated PD-L1/2 Muscle Gene Transfer</t>
  </si>
  <si>
    <t>2:199</t>
  </si>
  <si>
    <t>https://pubmed.ncbi.nlm.nih.gov/22046170</t>
  </si>
  <si>
    <t>https://europepmc.org/abstract/MED/22046170</t>
  </si>
  <si>
    <t>['Milazzo JP', 'Travers A', 'Bironneau A', 'Safsaf A', 'Gruel E', 'Arnoult C', 'Macé B', 'Boyer O', 'Rives N']</t>
  </si>
  <si>
    <t>Rapid screening of cryopreservation protocols for murine prepubertal testicular tissue by histology and PCNA immunostaining</t>
  </si>
  <si>
    <t>4-Mar-2010</t>
  </si>
  <si>
    <t>Journal of andrology</t>
  </si>
  <si>
    <t>31(6):617-30</t>
  </si>
  <si>
    <t>https://pubmed.ncbi.nlm.nih.gov/20203335</t>
  </si>
  <si>
    <t>['Torossian F', 'Bisson A', 'Vannier JP', 'Boyer O', 'Lamacz M']</t>
  </si>
  <si>
    <t>TRPC expression in mesenchymal stem cells</t>
  </si>
  <si>
    <t>28-Aug-2010</t>
  </si>
  <si>
    <t>Cellular &amp; molecular biology letters</t>
  </si>
  <si>
    <t>15(4):600-10</t>
  </si>
  <si>
    <t>https://pubmed.ncbi.nlm.nih.gov/20803258</t>
  </si>
  <si>
    <t>https://www.degruyter.com/document/doi/10.2478/s11658-010-0031-3</t>
  </si>
  <si>
    <t>['Hubert S', 'Rissiek B', 'Klages K', 'Huehn J', 'Sparwasser T', 'Haag F', 'Koch-Nolte F', 'Boyer O', 'Seman M', 'Adriouch S']</t>
  </si>
  <si>
    <t>Extracellular NAD+ shapes the Foxp3+ regulatory T cell compartment through the ART2-P2X7 pathway</t>
  </si>
  <si>
    <t>22-Nov-2010</t>
  </si>
  <si>
    <t>25-Oct-2010</t>
  </si>
  <si>
    <t>207(12):2561-8</t>
  </si>
  <si>
    <t>https://pubmed.ncbi.nlm.nih.gov/20975043</t>
  </si>
  <si>
    <t>https://europepmc.org/abstract/MED/20975043</t>
  </si>
  <si>
    <t>['Green AS', 'Chapuis N', 'Maciel TT', 'Willems L', 'Lambert M', 'Arnoult C', 'Boyer O', 'Bardet V', 'Park S', 'Foretz M', 'Viollet B', 'Ifrah N', 'Dreyfus F', 'Hermine O', 'Moura IC', 'Lacombe C', 'Mayeux P', 'Bouscary D', 'Tamburini J']</t>
  </si>
  <si>
    <t>The LKB1/AMPK signaling pathway has tumor suppressor activity in acute myeloid leukemia through the repression of mTOR-dependent oncogenic mRNA translation</t>
  </si>
  <si>
    <t>18-Nov-2010</t>
  </si>
  <si>
    <t>28-Jul-2010</t>
  </si>
  <si>
    <t>116(20):4262-73</t>
  </si>
  <si>
    <t>https://pubmed.ncbi.nlm.nih.gov/20668229</t>
  </si>
  <si>
    <t>https://linkinghub.elsevier.com/retrieve/pii/S0006-4971(20)31066-1</t>
  </si>
  <si>
    <t>['Guérout N', 'Derambure C', 'Drouot L', 'Bon-Mardion N', 'Duclos C', 'Boyer O', 'Marie JP']</t>
  </si>
  <si>
    <t>Comparative gene expression profiling of olfactory ensheathing cells from olfactory bulb and olfactory mucosa</t>
  </si>
  <si>
    <t>58(13):1570-80</t>
  </si>
  <si>
    <t>https://pubmed.ncbi.nlm.nih.gov/20549746</t>
  </si>
  <si>
    <t>https://onlinelibrary.wiley.com/doi/10.1002/glia.21030</t>
  </si>
  <si>
    <t>['Blache C', 'Chauvin JM', 'Marie-Cardine A', 'Contentin N', 'Pommier P', 'Dedreux I', 'François S', 'Jacquot S', 'Bastit D', 'Boyer O']</t>
  </si>
  <si>
    <t>Reduced frequency of regulatory T cells in peripheral blood stem cell compared to bone marrow transplantations</t>
  </si>
  <si>
    <t>31-Oct-2009</t>
  </si>
  <si>
    <t>Biology of blood and marrow transplantation : journal of the American Society for Blood and Marrow Transplantation</t>
  </si>
  <si>
    <t>16(3):430-4</t>
  </si>
  <si>
    <t>https://pubmed.ncbi.nlm.nih.gov/19883775</t>
  </si>
  <si>
    <t>https://www.clinicalkey.com/content/playBy/pii?v=S1083-8791(09)00498-4</t>
  </si>
  <si>
    <t>['Marie I', 'Lahaxe L', 'Benveniste O', 'Delavigne K', 'Adoue D', 'Mouthon L', 'Hachulla E', 'Constans J', 'Tiev K', 'Diot E', 'Levesque H', 'Boyer O', 'Jouen F']</t>
  </si>
  <si>
    <t>Long-term outcome of patients with polymyositis/ dermatomyositis and anti-PM-Scl antibody</t>
  </si>
  <si>
    <t>29-Aug-2009</t>
  </si>
  <si>
    <t>162(2):337-44</t>
  </si>
  <si>
    <t>https://pubmed.ncbi.nlm.nih.gov/19845665</t>
  </si>
  <si>
    <t>https://academic.oup.com/bjd/article-lookup/doi/10.1111/j.1365-2133.2009.09484.x</t>
  </si>
  <si>
    <t>['Blache C', 'Adriouch S', 'Calbo S', 'Drouot L', 'Dulauroy S', 'Arnoult C', 'Le Corre S', 'Six A', 'Seman M', 'Boyer O']</t>
  </si>
  <si>
    <t>Cutting edge: CD4-independent development of functional FoxP3+ regulatory T cells</t>
  </si>
  <si>
    <t>1-Oct-2009</t>
  </si>
  <si>
    <t>183(7):4182-6</t>
  </si>
  <si>
    <t>https://pubmed.ncbi.nlm.nih.gov/19767568</t>
  </si>
  <si>
    <t>https://journals.aai.org/jimmunol/article-lookup/doi/10.4049/jimmunol.0901678</t>
  </si>
  <si>
    <t>['Bansard C', 'Lequerré T', 'Daveau M', 'Boyer O', 'Tron F', 'Salier JP', 'Vittecoq O', 'Le-Loët X']</t>
  </si>
  <si>
    <t>Can rheumatoid arthritis responsiveness to methotrexate and biologics be predicted?</t>
  </si>
  <si>
    <t>29-May-2009</t>
  </si>
  <si>
    <t>48(9):1021-8</t>
  </si>
  <si>
    <t>https://pubmed.ncbi.nlm.nih.gov/19483089</t>
  </si>
  <si>
    <t>https://academic.oup.com/rheumatology/article-lookup/doi/10.1093/rheumatology/kep112</t>
  </si>
  <si>
    <t>['Wesolowski J', 'Alzogaray V', 'Reyelt J', 'Unger M', 'Juarez K', 'Urrutia M', 'Cauerhff A', 'Danquah W', 'Rissiek B', 'Scheuplein F', 'Schwarz N', 'Adriouch S', 'Boyer O', 'Seman M', 'Licea A', 'Serreze DV', 'Goldbaum FA', 'Haag F', 'Koch-Nolte F']</t>
  </si>
  <si>
    <t>Single domain antibodies: promising experimental and therapeutic tools in infection and immunity</t>
  </si>
  <si>
    <t>16-Jun-2009</t>
  </si>
  <si>
    <t>Medical microbiology and immunology</t>
  </si>
  <si>
    <t>198(3):157-74</t>
  </si>
  <si>
    <t>https://pubmed.ncbi.nlm.nih.gov/19529959</t>
  </si>
  <si>
    <t>https://europepmc.org/abstract/MED/19529959</t>
  </si>
  <si>
    <t>['Legru E', 'Lees O', 'Bubenheim M', 'Boyer O', 'Marguet C']</t>
  </si>
  <si>
    <t>Biological markers in acute bronchiolitis: Correlations with gravity and risk factors for asthma</t>
  </si>
  <si>
    <t>Journal de pediatrie et de puericulture</t>
  </si>
  <si>
    <t>22(4):171-181</t>
  </si>
  <si>
    <t>https://pubmed.ncbi.nlm.nih.gov/32288392</t>
  </si>
  <si>
    <t>https://europepmc.org/abstract/MED/32288392</t>
  </si>
  <si>
    <t>['Adriouch S', 'Scheuplein F', 'Bähring R', 'Seman M', 'Boyer O', 'Koch-Nolte F', 'Haag F']</t>
  </si>
  <si>
    <t>Characterisation of the R276A gain-of-function mutation in the ectodomain of murine P2X7</t>
  </si>
  <si>
    <t>21-Feb-2009</t>
  </si>
  <si>
    <t>Purinergic signalling</t>
  </si>
  <si>
    <t>5(2):151-61</t>
  </si>
  <si>
    <t>https://pubmed.ncbi.nlm.nih.gov/19234763</t>
  </si>
  <si>
    <t>https://europepmc.org/abstract/MED/19234763</t>
  </si>
  <si>
    <t>['Legros H', 'Launay S', 'Roussel BD', 'Marcou-Labarre A', 'Calbo S', 'Catteau J', 'Leroux P', 'Boyer O', 'Ali C', 'Marret S', 'Vivien D', 'Laudenbach V']</t>
  </si>
  <si>
    <t>Newborn- and adult-derived brain microvascular endothelial cells show age-related differences in phenotype and glutamate-evoked protease release</t>
  </si>
  <si>
    <t>15-Apr-2009</t>
  </si>
  <si>
    <t>Journal of cerebral blood flow and metabolism : official journal of the International Society of Cerebral Blood Flow and Metabolism</t>
  </si>
  <si>
    <t>29(6):1146-58</t>
  </si>
  <si>
    <t>https://pubmed.ncbi.nlm.nih.gov/19367295</t>
  </si>
  <si>
    <t>https://journals.sagepub.com/doi/10.1038/jcbfm.2009.39?url_ver=Z39.88-2003&amp;rfr_id=ori:rid:crossref.org&amp;rfr_dat=cr_pub 0pubmed</t>
  </si>
  <si>
    <t>Biological markers in acute bronchiolitis: correlations with gravity and risk factors for asthma</t>
  </si>
  <si>
    <t>27-Mar-2009</t>
  </si>
  <si>
    <t>Revue francophone des laboratoires : RFL</t>
  </si>
  <si>
    <t>2009(410):61-70</t>
  </si>
  <si>
    <t>https://pubmed.ncbi.nlm.nih.gov/32518600</t>
  </si>
  <si>
    <t>https://europepmc.org/abstract/MED/32518600</t>
  </si>
  <si>
    <t>['Calbo S', 'Delagrèverie H', 'Arnoult C', 'Authier FJ', 'Tron F', 'Boyer O']</t>
  </si>
  <si>
    <t>Functional tolerance of CD8+ T cells induced by muscle-specific antigen expression</t>
  </si>
  <si>
    <t>1-Jul-2008</t>
  </si>
  <si>
    <t>181(1):408-17</t>
  </si>
  <si>
    <t>https://pubmed.ncbi.nlm.nih.gov/18566407</t>
  </si>
  <si>
    <t>https://journals.aai.org/jimmunol/article-lookup/doi/10.4049/jimmunol.181.1.408</t>
  </si>
  <si>
    <t>['Marie-Cardine A', 'Divay F', 'Dutot I', 'Green A', 'Perdrix A', 'Boyer O', 'Contentin N', 'Tilly H', 'Tron F', 'Vannier JP', 'Jacquot S']</t>
  </si>
  <si>
    <t>Transitional B cells in humans: characterization and insight from B lymphocyte reconstitution after hematopoietic stem cell transplantation</t>
  </si>
  <si>
    <t>10-Jan-2008</t>
  </si>
  <si>
    <t>127(1):14-25</t>
  </si>
  <si>
    <t>https://pubmed.ncbi.nlm.nih.gov/18191619</t>
  </si>
  <si>
    <t>https://www.clinicalkey.com/content/playBy/pii?v=S1521-6616(07)01412-X</t>
  </si>
  <si>
    <t>['Jacquot S', 'Boyer O']</t>
  </si>
  <si>
    <t>Heterogeneity and function of human B lymphocytes</t>
  </si>
  <si>
    <t>22(12):1075-80</t>
  </si>
  <si>
    <t>https://pubmed.ncbi.nlm.nih.gov/17156729</t>
  </si>
  <si>
    <t>https://publications.edpsciences.org/10.1051/medsci/200622121075</t>
  </si>
  <si>
    <t>['Cohen JL', 'Boyer O']</t>
  </si>
  <si>
    <t>The role of CD4+CD25hi regulatory T cells in the physiopathogeny of graft-versus-host disease</t>
  </si>
  <si>
    <t>18(5):580-5</t>
  </si>
  <si>
    <t>https://pubmed.ncbi.nlm.nih.gov/16879951</t>
  </si>
  <si>
    <t>https://linkinghub.elsevier.com/retrieve/pii/S0952-7915(06)00143-9</t>
  </si>
  <si>
    <t>['Barcia C', 'Thomas CE', 'Curtin JF', 'King GD', 'Wawrowsky K', 'Candolfi M', 'Xiong WD', 'Liu C', 'Kroeger K', 'Boyer O', 'Kupiec-Weglinski J', 'Klatzmann D', 'Castro MG', 'Lowenstein PR']</t>
  </si>
  <si>
    <t>In vivo mature immunological synapses forming SMACs mediate clearance of virally infected astrocytes from the brain</t>
  </si>
  <si>
    <t>4-Sep-2006</t>
  </si>
  <si>
    <t>203(9):2095-107</t>
  </si>
  <si>
    <t>https://pubmed.ncbi.nlm.nih.gov/16923851</t>
  </si>
  <si>
    <t>https://europepmc.org/abstract/MED/16923851</t>
  </si>
  <si>
    <t>['Arlet JB', 'Dimitri D', 'Pagnoux C', 'Boyer O', 'Maisonobe T', 'Authier FJ', 'Bloch-Queyrat C', 'Goulvestre C', 'Heshmati F', 'Atassi M', 'Guillevin L', 'Herson S', 'Benveniste O', 'Mouthon L']</t>
  </si>
  <si>
    <t>Marked efficacy of a therapeutic strategy associating prednisone and plasma exchange followed by rituximab in two patients with refractory myopathy associated with antibodies to the signal recognition particle (SRP)</t>
  </si>
  <si>
    <t>17-Apr-2006</t>
  </si>
  <si>
    <t>Neuromuscular disorders : NMD</t>
  </si>
  <si>
    <t>16(5):334-6</t>
  </si>
  <si>
    <t>https://pubmed.ncbi.nlm.nih.gov/16616848</t>
  </si>
  <si>
    <t>https://linkinghub.elsevier.com/retrieve/pii/S0960-8966(06)00062-9</t>
  </si>
  <si>
    <t>['Dimitri D', 'Benveniste O', 'Dubourg O', 'Maisonobe T', 'Eymard B', 'Amoura Z', 'Jean L', 'Tiev K', 'Piette JC', 'Klatzmann D', 'Herson S', 'Boyer O']</t>
  </si>
  <si>
    <t>Shared blood and muscle CD8+ T-cell expansions in inclusion body myositis</t>
  </si>
  <si>
    <t>Apr-2006</t>
  </si>
  <si>
    <t>2-Feb-2006</t>
  </si>
  <si>
    <t>129(Pt 4):986-95</t>
  </si>
  <si>
    <t>https://pubmed.ncbi.nlm.nih.gov/16455793</t>
  </si>
  <si>
    <t>https://academic.oup.com/brain/article-lookup/doi/10.1093/brain/awl020</t>
  </si>
  <si>
    <t>['Tiev KP', 'Abriol J', 'Burland MC', 'Antonelli D', 'Klatzmann D', 'Cabane J', 'Boyer O']</t>
  </si>
  <si>
    <t>T cell repertoire in patients with stable scleroderma</t>
  </si>
  <si>
    <t>139(2):348-54</t>
  </si>
  <si>
    <t>https://pubmed.ncbi.nlm.nih.gov/15654834</t>
  </si>
  <si>
    <t>https://pmc.ncbi.nlm.nih.gov/articles/pmid/15654834/</t>
  </si>
  <si>
    <t>['Benveniste O', 'Herson S', 'Salomon B', 'Dimitri D', 'Trébeden-Nègre H', 'Jean L', 'Bon-Durand V', 'Antonelli D', 'Klatzmann D', 'Boyer O']</t>
  </si>
  <si>
    <t>Long-term persistence of clonally expanded T cells in patients with polymyositis</t>
  </si>
  <si>
    <t>56(6):867-72</t>
  </si>
  <si>
    <t>https://pubmed.ncbi.nlm.nih.gov/15514965</t>
  </si>
  <si>
    <t>https://onlinelibrary.wiley.com/doi/10.1002/ana.20293</t>
  </si>
  <si>
    <t>['Saadoun D', 'Boyer O', 'Trébeden-Nègre H', 'Limal N', 'Bon-Durand V', 'Andreu M', 'Klatzmann D', 'Piette JC', 'Cacoub P']</t>
  </si>
  <si>
    <t>Predominance of type 1 (Th1) cytokine production in the liver of patients with HCV-associated mixed cryoglobulinemia vasculitis</t>
  </si>
  <si>
    <t>41(6):1031-7</t>
  </si>
  <si>
    <t>https://pubmed.ncbi.nlm.nih.gov/15582138</t>
  </si>
  <si>
    <t>https://linkinghub.elsevier.com/retrieve/pii/S0168-8278(04)00381-2</t>
  </si>
  <si>
    <t>['Benveniste O', 'Squier W', 'Boyer O', 'Hilton-Jones D', 'Herson S']</t>
  </si>
  <si>
    <t>Pathogenesis of primary inflammatory myopathies</t>
  </si>
  <si>
    <t>20-Nov-2004</t>
  </si>
  <si>
    <t>Presse medicale (Paris, France : )</t>
  </si>
  <si>
    <t>33(20):1444-50</t>
  </si>
  <si>
    <t>https://pubmed.ncbi.nlm.nih.gov/15611679</t>
  </si>
  <si>
    <t>https://linkinghub.elsevier.com/retrieve/pii/S0755-4982(04)98952-X</t>
  </si>
  <si>
    <t>['Ziol M', 'Poirel H', 'Kountchou GN', 'Boyer O', 'Mohand D', 'Mouthon L', 'Tepper M', 'Guillet JG', 'Guettier C', 'Raphael M', 'Beaugrand M']</t>
  </si>
  <si>
    <t>Intrasinusoidal cytotoxic CD8+ T cells in nodular regenerative hyperplasia of the liver</t>
  </si>
  <si>
    <t>35(10):1241-51</t>
  </si>
  <si>
    <t>https://pubmed.ncbi.nlm.nih.gov/15492992</t>
  </si>
  <si>
    <t>https://linkinghub.elsevier.com/retrieve/pii/S0046817704003880</t>
  </si>
  <si>
    <t>['García de la Peña-Lefebvre P', 'Chanseaud Y', 'Tamby MC', 'Reinbolt J', 'Batteux F', 'Allanore Y', 'Kahan A', 'Meyer O', 'Benveniste O', 'Boyer O', 'Guillevin L', 'Boissier MC', 'Mouthon L']</t>
  </si>
  <si>
    <t>IgG reactivity with a 100-kDa tissue and endothelial cell antigen identified as topoisomerase 1 distinguishes between limited and diffuse systemic sclerosis patients</t>
  </si>
  <si>
    <t>111(3):241-51</t>
  </si>
  <si>
    <t>https://pubmed.ncbi.nlm.nih.gov/15183145</t>
  </si>
  <si>
    <t>https://linkinghub.elsevier.com/retrieve/pii/S1521661604000166</t>
  </si>
  <si>
    <t>['Boyer O', 'Saadoun D', 'Abriol J', 'Dodille M', 'Piette JC', 'Cacoub P', 'Klatzmann D']</t>
  </si>
  <si>
    <t>CD4+CD25+ regulatory T-cell deficiency in patients with hepatitis C-mixed cryoglobulinemia vasculitis</t>
  </si>
  <si>
    <t>18-Dec-2003</t>
  </si>
  <si>
    <t>103(9):3428-30</t>
  </si>
  <si>
    <t>https://pubmed.ncbi.nlm.nih.gov/14684420</t>
  </si>
  <si>
    <t>https://linkinghub.elsevier.com/retrieve/pii/S0006-4971(20)43736-X</t>
  </si>
  <si>
    <t>['Lemoine FM', 'Mesel-Lemoine M', 'Cherai M', 'Gallot G', 'Vié H', 'Leclercq V', 'Trébèden-Negre H', 'Mammès O', 'Boyer O', 'Noguiez-Hellin P', 'Klatzmann D']</t>
  </si>
  <si>
    <t>Efficient transduction and selection of human T-lymphocytes with bicistronic Thy1/HSV1-TK retroviral vector produced by a human packaging cell line</t>
  </si>
  <si>
    <t>The journal of gene medicine</t>
  </si>
  <si>
    <t>6(4):374-86</t>
  </si>
  <si>
    <t>https://pubmed.ncbi.nlm.nih.gov/15079812</t>
  </si>
  <si>
    <t>https://onlinelibrary.wiley.com/doi/10.1002/jgm.538</t>
  </si>
  <si>
    <t>['Misra N', 'Bayry J', 'Pashov A', 'Kaveri SV', "D'Oiron R", 'Stieltjes N', 'Roussel-Robert V', 'Kazatchkine MD', 'Boyer O', 'Lacroix-Desmazes S']</t>
  </si>
  <si>
    <t>Restricted BV gene usage by factor VIII-reactive CD4+ T cells in inhibitor-positive patients with severe hemophilia A</t>
  </si>
  <si>
    <t>Nov-2003</t>
  </si>
  <si>
    <t>Thrombosis and haemostasis</t>
  </si>
  <si>
    <t>90(5):813-22</t>
  </si>
  <si>
    <t>https://pubmed.ncbi.nlm.nih.gov/14597975</t>
  </si>
  <si>
    <t>https://www.thieme-connect.com/DOI/DOI?10.1160/TH03-05-0300</t>
  </si>
  <si>
    <t>['Jayankura M', 'Boggione C', 'Frisén C', 'Boyer O', 'Fouret P', 'Saillant G', 'Klatzmann D']</t>
  </si>
  <si>
    <t>In situ gene transfer into animal tendons by injection of naked DNA and electrotransfer</t>
  </si>
  <si>
    <t>Jul-2003</t>
  </si>
  <si>
    <t>5(7):618-24</t>
  </si>
  <si>
    <t>https://pubmed.ncbi.nlm.nih.gov/12825201</t>
  </si>
  <si>
    <t>https://onlinelibrary.wiley.com/doi/10.1002/jgm.389</t>
  </si>
  <si>
    <t>['Brazille P', 'Dereuddre-Bosquet N', 'Leport C', 'Clayette P', 'Boyer O', 'Vildé JL', 'Dormont D', 'Benveniste O']</t>
  </si>
  <si>
    <t>Decreases in plasma TNF-alpha level and IFN-gamma mRNA level in peripheral blood mononuclear cells (PBMC) and an increase in IL-2 mRNA level in PBMC are associated with effective highly active antiretroviral therapy in HIV-infected patients</t>
  </si>
  <si>
    <t>131(2):304-11</t>
  </si>
  <si>
    <t>https://pubmed.ncbi.nlm.nih.gov/12562393</t>
  </si>
  <si>
    <t>https://pmc.ncbi.nlm.nih.gov/articles/pmid/12562393/</t>
  </si>
  <si>
    <t>['Boyer O', 'Marodon G', 'Cohen JL', 'Lejeune L', 'Irinopoulou T', 'Liblau R', 'Bruneval P', 'Klatzmann D']</t>
  </si>
  <si>
    <t>Human CD4 expression at the late single-positive stage of thymic development supports T cell maturation and peripheral export in CD4-deficient mice</t>
  </si>
  <si>
    <t>15-Oct-2002</t>
  </si>
  <si>
    <t>169(8):4347-53</t>
  </si>
  <si>
    <t>https://pubmed.ncbi.nlm.nih.gov/12370367</t>
  </si>
  <si>
    <t>https://journals.aai.org/jimmunol/article-lookup/doi/10.4049/jimmunol.169.8.4347</t>
  </si>
  <si>
    <t>['Litvinova E', 'Maury S', 'Boyer O', 'Bruel S', 'Benard L', 'Boisserie G', 'Klatzmann D', 'Cohen JL']</t>
  </si>
  <si>
    <t>Graft-versus-leukemia effect after suicide-gene-mediated control of graft-versus-host disease</t>
  </si>
  <si>
    <t>15-Sep-2002</t>
  </si>
  <si>
    <t>100(6):2020-5</t>
  </si>
  <si>
    <t>https://pubmed.ncbi.nlm.nih.gov/12200361</t>
  </si>
  <si>
    <t>https://linkinghub.elsevier.com/retrieve/pii/S0006-4971(20)50998-1</t>
  </si>
  <si>
    <t>['Valéry CA', 'Seilhean D', 'Boyer O', 'Marro B', 'Hauw JJ', 'Kemeny JL', 'Marsault C', 'Philippon J', 'Klatzmann D']</t>
  </si>
  <si>
    <t>Long-term survival after gene therapy for a recurrent glioblastoma</t>
  </si>
  <si>
    <t>9-Apr-2002</t>
  </si>
  <si>
    <t>58(7):1109-12</t>
  </si>
  <si>
    <t>https://pubmed.ncbi.nlm.nih.gov/11940704</t>
  </si>
  <si>
    <t>https://www.neurology.org/doi/10.1212/wnl.58.7.1109?url_ver=Z39.88-2003&amp;rfr_id=ori:rid:crossref.org&amp;rfr_dat=cr_pub 0pubmed</t>
  </si>
  <si>
    <t>['Maury S', 'Litvinova E', 'Boyer O', 'Benard L', 'Bruel S', 'Klatzmann D', 'Cohen JL']</t>
  </si>
  <si>
    <t>Effect of combined cytostatic cyclosporin A and cytolytic suicide gene therapy on the prevention of experimental graft-versus-host disease</t>
  </si>
  <si>
    <t>9(3):201-7</t>
  </si>
  <si>
    <t>https://pubmed.ncbi.nlm.nih.gov/11859423</t>
  </si>
  <si>
    <t>https://www.nature.com/articles/3301637</t>
  </si>
  <si>
    <t>['Lowenstein PR', 'Thomas CE', 'Umana P', 'Gerdes CA', 'Verakis T', 'Boyer O', 'Tondeur S', 'Klatzmann D', 'Castro MG']</t>
  </si>
  <si>
    <t>High-capacity, helper-dependent, "gutless" adenoviral vectors for gene transfer into brain</t>
  </si>
  <si>
    <t>Methods in enzymology</t>
  </si>
  <si>
    <t>346:292-311</t>
  </si>
  <si>
    <t>https://pubmed.ncbi.nlm.nih.gov/11883074</t>
  </si>
  <si>
    <t>['Cohen JL', 'Boyer O', 'Klatzmann D']</t>
  </si>
  <si>
    <t>Suicide gene therapy of graft-versus-host disease: immune reconstitution with transplanted mature T cells</t>
  </si>
  <si>
    <t>1-Oct-2001</t>
  </si>
  <si>
    <t>98(7):2071-6</t>
  </si>
  <si>
    <t>https://pubmed.ncbi.nlm.nih.gov/11567992</t>
  </si>
  <si>
    <t>https://linkinghub.elsevier.com/retrieve/pii/S0006-4971(20)58749-1</t>
  </si>
  <si>
    <t>['Benveniste O', 'Chérin P', 'Maisonobe T', 'Merat R', 'Chosidow O', 'Mouthon L', 'Guillevin L', 'Flahault A', 'Burland MC', 'Klatzmann D', 'Herson S', 'Boyer O']</t>
  </si>
  <si>
    <t>Severe perturbations of the blood T cell repertoire in polymyositis, but not dermatomyositis patients</t>
  </si>
  <si>
    <t>15-Sep-2001</t>
  </si>
  <si>
    <t>167(6):3521-9</t>
  </si>
  <si>
    <t>https://pubmed.ncbi.nlm.nih.gov/11544346</t>
  </si>
  <si>
    <t>https://journals.aai.org/jimmunol/article-lookup/doi/10.4049/jimmunol.167.6.3521</t>
  </si>
  <si>
    <t>['Cohen JL', 'Saron MF', 'Boyer O', 'Thomas-Vaslin V', 'Bellier B', 'Lejeune L', 'Charlotte F', 'Klatzmann D']</t>
  </si>
  <si>
    <t>Preservation of graft-versus-infection effects after suicide gene therapy for prevention of graft-versus-host disease</t>
  </si>
  <si>
    <t>10-Dec-2000</t>
  </si>
  <si>
    <t>Human gene therapy</t>
  </si>
  <si>
    <t>11(18):2473-81</t>
  </si>
  <si>
    <t>https://pubmed.ncbi.nlm.nih.gov/11119419</t>
  </si>
  <si>
    <t>https://www.liebertpub.com/doi/10.1089/10430340050207966?url_ver=Z39.88-2003&amp;rfr_id=ori:rid:crossref.org&amp;rfr_dat=cr_pub 0pubmed</t>
  </si>
  <si>
    <t>['Braunberger E', 'Cohen JL', 'Boyer O', 'Pegaz-Fiornet B', 'Raynal-Raschilas N', 'Bruneval P', 'Thomas-Vaslin V', 'Bellier B', 'Carpentier A', 'Glotz D', 'Klatzmann D']</t>
  </si>
  <si>
    <t>T-Cell suicide gene therapy for organ transplantation: induction of long-lasting tolerance to allogeneic heart without generalized immunosuppression</t>
  </si>
  <si>
    <t>Dec-2000</t>
  </si>
  <si>
    <t>2(6):596-601</t>
  </si>
  <si>
    <t>https://pubmed.ncbi.nlm.nih.gov/11124060</t>
  </si>
  <si>
    <t>https://linkinghub.elsevier.com/retrieve/pii/S1525-0016(00)90208-9</t>
  </si>
  <si>
    <t>['Boyer O', 'Cohen JL', 'Bellier B', 'Thomas-Vaslin V', 'Klatzmann D', 'Saron MF']</t>
  </si>
  <si>
    <t>Transient control of a virus-induced immunopathology by genetic immunosuppression</t>
  </si>
  <si>
    <t>Sep-2000</t>
  </si>
  <si>
    <t>7(18):1536-42</t>
  </si>
  <si>
    <t>https://pubmed.ncbi.nlm.nih.gov/11021591</t>
  </si>
  <si>
    <t>https://www.nature.com/articles/3301276</t>
  </si>
  <si>
    <t>['Thomas-Vaslin V', 'Bellier B', 'Cohen JL', 'Boyer O', 'Raynal-Raschilas N', 'Glotz D', 'Klatzmann D']</t>
  </si>
  <si>
    <t>Prolonged allograft survival through conditional and specific ablation of alloreactive T cells expressing a suicide gene</t>
  </si>
  <si>
    <t>27-May-2000</t>
  </si>
  <si>
    <t>69(10):2154-61</t>
  </si>
  <si>
    <t>https://pubmed.ncbi.nlm.nih.gov/10852616</t>
  </si>
  <si>
    <t>https://journals.lww.com/00007890-200005270-00034</t>
  </si>
  <si>
    <t>['Movassagh M', 'Boyer O', 'Burland MC', 'Leclercq V', 'Klatzmann D', 'Lemoine FM']</t>
  </si>
  <si>
    <t>Retrovirus-mediated gene transfer into T cells: 95% transduction efficiency without further in vitro selection</t>
  </si>
  <si>
    <t>20-May-2000</t>
  </si>
  <si>
    <t>11(8):1189-200</t>
  </si>
  <si>
    <t>https://pubmed.ncbi.nlm.nih.gov/10834620</t>
  </si>
  <si>
    <t>https://www.liebertpub.com/doi/10.1089/10430340050015239?url_ver=Z39.88-2003&amp;rfr_id=ori:rid:crossref.org&amp;rfr_dat=cr_pub 0pubmed</t>
  </si>
  <si>
    <t>['Cohen JL', 'Lacroix-Desmazes S', 'Charlotte F', 'Lejeune L', 'Martin PJ', 'Klatzmann D', 'Boyer O']</t>
  </si>
  <si>
    <t>Immunological defects after suicide gene therapy of experimental graft-versus-host disease</t>
  </si>
  <si>
    <t>1-Nov-1999</t>
  </si>
  <si>
    <t>10(16):2701-7</t>
  </si>
  <si>
    <t>https://pubmed.ncbi.nlm.nih.gov/10566898</t>
  </si>
  <si>
    <t>https://www.liebertpub.com/doi/10.1089/10430349950016744?url_ver=Z39.88-2003&amp;rfr_id=ori:rid:crossref.org&amp;rfr_dat=cr_pub 0pubmed</t>
  </si>
  <si>
    <t>['Cohen JL', 'Boyer O', 'Thomas-Vaslin V', 'Klatzmann D']</t>
  </si>
  <si>
    <t>Suicide gene-mediated modulation of graft-versus-host disease</t>
  </si>
  <si>
    <t>34(5-6):473-80</t>
  </si>
  <si>
    <t>https://pubmed.ncbi.nlm.nih.gov/10492070</t>
  </si>
  <si>
    <t>https://www.tandfonline.com/doi/10.3109/10428199909058474?url_ver=Z39.88-2003&amp;rfr_id=ori:rid:crossref.org&amp;rfr_dat=cr_pub 0pubmed</t>
  </si>
  <si>
    <t>Would suicide gene therapy solve the 'T-cell dilemma' of allogeneic bone marrow transplantation?</t>
  </si>
  <si>
    <t>Immunology today</t>
  </si>
  <si>
    <t>20(4):172-6</t>
  </si>
  <si>
    <t>https://pubmed.ncbi.nlm.nih.gov/10203714</t>
  </si>
  <si>
    <t>https://linkinghub.elsevier.com/retrieve/pii/S0167-5699(98)01420-0</t>
  </si>
  <si>
    <t>['Zhao-Emonet JC', 'Boyer O', 'Cohen JL', 'Klatzmann D']</t>
  </si>
  <si>
    <t>Deletional and mutational analyses of the human CD4 gene promoter: characterization of a minimal tissue-specific promoter</t>
  </si>
  <si>
    <t>8-Nov-1998</t>
  </si>
  <si>
    <t>Biochimica et biophysica acta</t>
  </si>
  <si>
    <t>1442(2-3):109-19</t>
  </si>
  <si>
    <t>https://pubmed.ncbi.nlm.nih.gov/9804915</t>
  </si>
  <si>
    <t>https://linkinghub.elsevier.com/retrieve/pii/S0167-4781(98)00154-7</t>
  </si>
  <si>
    <t>['Cohen JL', 'Boyer O', 'Salomon B', 'Onclerco R', 'Depetris D', 'Lejeune L', 'Dubus-Bonnet V', 'Bruel S', 'Charlotte F', 'Mattéï MG', 'Klatzmann D']</t>
  </si>
  <si>
    <t>Fertile homozygous transgenic mice expressing a functional truncated herpes simplex thymidine kinase delta TK gene</t>
  </si>
  <si>
    <t>Sep-1998</t>
  </si>
  <si>
    <t>Transgenic research</t>
  </si>
  <si>
    <t>7(5):321-30</t>
  </si>
  <si>
    <t>https://pubmed.ncbi.nlm.nih.gov/9859221</t>
  </si>
  <si>
    <t>https://link.springer.com/article/10.1023/A:1008893206208</t>
  </si>
  <si>
    <t>['Boyer O', 'Zhao JC', 'Cohen JL', 'Depetris D', 'Yagello M', 'Lejeune L', 'Bruel S', 'Mattéï MG', 'Klatzmann D']</t>
  </si>
  <si>
    <t>Position-dependent variegation of a CD4 minigene with targeted expression to mature CD4+ T cells</t>
  </si>
  <si>
    <t>1-Oct-1997</t>
  </si>
  <si>
    <t>159(7):3383-90</t>
  </si>
  <si>
    <t>https://pubmed.ncbi.nlm.nih.gov/9317137</t>
  </si>
  <si>
    <t>['Cohen JL', 'Boyer O', 'Salomon B', 'Onclercq R', 'Charlotte F', 'Bruel S', 'Boisserie G', 'Klatzmann D']</t>
  </si>
  <si>
    <t>Prevention of graft-versus-host disease in mice using a suicide gene expressed in T lymphocytes</t>
  </si>
  <si>
    <t>15-Jun-1997</t>
  </si>
  <si>
    <t>89(12):4636-45</t>
  </si>
  <si>
    <t>https://pubmed.ncbi.nlm.nih.gov/9192790</t>
  </si>
  <si>
    <t>https://linkinghub.elsevier.com/retrieve/pii/S0006-4971(20)58204-9</t>
  </si>
  <si>
    <t>['Panis Y', 'Rad AR', 'Boyer O', 'Houssin D', 'Salzmann JL', 'Klatzmann D']</t>
  </si>
  <si>
    <t>Gene therapy for liver tumors</t>
  </si>
  <si>
    <t>Apr-1996</t>
  </si>
  <si>
    <t>Surgical oncology clinics of North America</t>
  </si>
  <si>
    <t>5(2):461-73</t>
  </si>
  <si>
    <t>https://pubmed.ncbi.nlm.nih.gov/9019365</t>
  </si>
  <si>
    <t>['Salmon P', 'Boyer O', 'Lorès P', 'Jami J', 'Klatzmann D']</t>
  </si>
  <si>
    <t>Characterization of an intronless CD4 minigene expressed in mature CD4 and CD8 T cells, but not expressed in immature thymocytes</t>
  </si>
  <si>
    <t>1-Mar-1996</t>
  </si>
  <si>
    <t>156(5):1873-9</t>
  </si>
  <si>
    <t>https://pubmed.ncbi.nlm.nih.gov/8596039</t>
  </si>
  <si>
    <t>['Rodrigue F', 'Boyer O', 'Feillet F', 'Lemonnier A']</t>
  </si>
  <si>
    <t>Lactate dehydrogenase isoenzyme LD5/LD2 ratio as an indicator of early graft function and complications following pediatric orthotopic liver transplantation</t>
  </si>
  <si>
    <t>Apr-1995</t>
  </si>
  <si>
    <t>27(2):1871-4</t>
  </si>
  <si>
    <t>https://pubmed.ncbi.nlm.nih.gov/7725535</t>
  </si>
  <si>
    <t>['Boyer O', 'Lemoine FM', 'Klatzmann D']</t>
  </si>
  <si>
    <t>Gene therapy for HIV: from myth to reality?</t>
  </si>
  <si>
    <t>AIDS (London, England)</t>
  </si>
  <si>
    <t>9 Suppl A:S203-12</t>
  </si>
  <si>
    <t>https://pubmed.ncbi.nlm.nih.gov/8819587</t>
  </si>
  <si>
    <t>['Leroy B', 'Favier R', 'Sinnassamy P', 'Boyer O', 'Laurian Y', 'Bensman A']</t>
  </si>
  <si>
    <t>Acquired factor VIII autoantibody (AAb) in the course of lipoid nephrosis</t>
  </si>
  <si>
    <t>Nephrology, dialysis, transplantation : official publication of the European Dialysis and Transplant Association European Renal Association</t>
  </si>
  <si>
    <t>8(11):1309-10</t>
  </si>
  <si>
    <t>https://pubmed.ncbi.nlm.nih.gov/8302482</t>
  </si>
  <si>
    <t>Litzman J</t>
  </si>
  <si>
    <t>['Slanina P', 'Stichova J', 'Bosakova V', 'Zambo IS', 'Kohoutkova MH', 'Laznickova P', 'Chovancova Z', 'Litzman J', 'Plucarova T', 'Fric J', 'Vlkova M']</t>
  </si>
  <si>
    <t>Phenotype and oxidative burst of low-density neutrophil subpopulations are altered in common variable immunodeficiency patients</t>
  </si>
  <si>
    <t>23-Nov-2023</t>
  </si>
  <si>
    <t>Cytometry. Part B, Clinical cytometry</t>
  </si>
  <si>
    <t>106(2):99-112</t>
  </si>
  <si>
    <t>https://pubmed.ncbi.nlm.nih.gov/37997558</t>
  </si>
  <si>
    <t>https://onlinelibrary.wiley.com/doi/10.1002/cyto.b.22150</t>
  </si>
  <si>
    <t>['Stichova J', 'Slanina P', 'Chovancova Z', 'Baros J', 'Litzman M', 'Litzman J', 'Vlkova M']</t>
  </si>
  <si>
    <t>Low CD46 expression on activated CD4(+) T cells predict improved Th1 cell reactivity to calcitriol in majority of patients with allergic eosinophilic asthma and healthy donors</t>
  </si>
  <si>
    <t>24-Sep-2024</t>
  </si>
  <si>
    <t>5:1462579</t>
  </si>
  <si>
    <t>https://pubmed.ncbi.nlm.nih.gov/39403120</t>
  </si>
  <si>
    <t>https://pmc.ncbi.nlm.nih.gov/articles/pmid/39403120/</t>
  </si>
  <si>
    <t>['Kobayashi RH', 'Maltese J', 'Litzman J', 'Kreuwel H', 'Zekoll T', 'Kobayashi AL', 'Gupta S']</t>
  </si>
  <si>
    <t>Customizing subcutaneous immunoglobulin administration in primary antibody deficiency: patient-centric care perspectives</t>
  </si>
  <si>
    <t>8-Dec-2024</t>
  </si>
  <si>
    <t>16(20-22):1235-1245</t>
  </si>
  <si>
    <t>https://pubmed.ncbi.nlm.nih.gov/39648657</t>
  </si>
  <si>
    <t>https://www.tandfonline.com/doi/abs/10.1080/1750743X.2024.2436343?url_ver=Z39.88-2003&amp;rfr_id=ori:rid:crossref.org&amp;rfr_dat=cr_pub 0pubmed</t>
  </si>
  <si>
    <t>['Grombirikova H', 'Bily V', 'Soucek P', 'Kramarek M', 'Hakl R', 'Ballonova L', 'Ravcukova B', 'Ricna D', 'Kozena K', 'Kratochvilova L', 'Sobotkova M', 'Zachova R', 'Kuklinek P', 'Kralickova P', 'Krcmova I', 'Hanzlikova J', 'Vachova M', 'Krystufkova O', 'Dankova E', 'Jesenak M', 'Novackova M', 'Svoboda M', 'Litzman J', 'Freiberger T']</t>
  </si>
  <si>
    <t>Systematic Approach Revealed SERPING1 Splicing-Affecting Variants to be Highly Represented in the Czech National HAE Cohort</t>
  </si>
  <si>
    <t>43(8):1974-1991</t>
  </si>
  <si>
    <t>https://pubmed.ncbi.nlm.nih.gov/37620742</t>
  </si>
  <si>
    <t>https://europepmc.org/abstract/MED/37620742</t>
  </si>
  <si>
    <t>['Ballonová L', 'Kulíšková P', 'Slanina P', 'Štíchová J', 'Vlková M', 'Hakl R', 'Litzman J', 'Souček P', 'Freiberger T']</t>
  </si>
  <si>
    <t>PLAUR splicing pattern in hereditary angioedema patients' monocytes and macrophages</t>
  </si>
  <si>
    <t>Molecular biology reports</t>
  </si>
  <si>
    <t>50(6):4975-4982</t>
  </si>
  <si>
    <t>https://pubmed.ncbi.nlm.nih.gov/37086298</t>
  </si>
  <si>
    <t>https://link.springer.com/article/10.1007/s11033-023-08391-8</t>
  </si>
  <si>
    <t>['Gupta S', 'Kobayashi RH', 'Litzman J', 'Cherwin L', 'Hoeller S', 'Kreuwel H']</t>
  </si>
  <si>
    <t>Subcutaneous immunoglobulin 16.5% for the treatment of pediatric patients with primary antibody immunodeficiency</t>
  </si>
  <si>
    <t>19(1):7-17</t>
  </si>
  <si>
    <t>https://pubmed.ncbi.nlm.nih.gov/36346032</t>
  </si>
  <si>
    <t>https://www.tandfonline.com/doi/abs/10.1080/1744666X.2023.2144836?url_ver=Z39.88-2003&amp;rfr_id=ori:rid:crossref.org&amp;rfr_dat=cr_pub 0pubmed</t>
  </si>
  <si>
    <t>['Hakl R', 'Litzman J']</t>
  </si>
  <si>
    <t>Histamine intolerance</t>
  </si>
  <si>
    <t>Vnitrni lekarstvi</t>
  </si>
  <si>
    <t>69(1):37-40</t>
  </si>
  <si>
    <t>https://pubmed.ncbi.nlm.nih.gov/36931880</t>
  </si>
  <si>
    <t>https://www.prolekare.cz/linkout/133768</t>
  </si>
  <si>
    <t>['Krausz M', 'Mitsuiki N', 'Falcone V', 'Komp J', 'Posadas-Cantera S', 'Lorenz HM', 'Litzman J', 'Wolff D', 'Kanariou M', 'Heinkele A', 'Speckmann C', 'Häcker G', 'Hengel H', 'Gámez-Díaz L', 'Grimbacher B']</t>
  </si>
  <si>
    <t>Corrigendum: Do common infections trigger disease-onset or -severity in CTLA-4 insufficiency?</t>
  </si>
  <si>
    <t>2-Jun-2023</t>
  </si>
  <si>
    <t>14:1226814</t>
  </si>
  <si>
    <t>https://pubmed.ncbi.nlm.nih.gov/37334381</t>
  </si>
  <si>
    <t>https://europepmc.org/abstract/MED/37334381</t>
  </si>
  <si>
    <t>['Tar I', 'Szegedi M', 'Krasuska-Sławińska E', 'Heropolitańska-Pliszka E', 'Bernatowska EA', 'Öncü E', 'Keles S', 'Guner SN', 'Reisli I', 'Gesheva N', 'Naumova E', 'Izakovicova-Holla L', 'Litzman J', 'Savchak I', 'Kostyuchenko L', 'Erdõs M']</t>
  </si>
  <si>
    <t>Intraoral and maxillofacial abnormalities in patients with autosomal dominant hyper-IgE syndrome</t>
  </si>
  <si>
    <t>5-Sep-2023</t>
  </si>
  <si>
    <t>CentralEuropean journal of immunology</t>
  </si>
  <si>
    <t>48(3):228-236</t>
  </si>
  <si>
    <t>https://pubmed.ncbi.nlm.nih.gov/37901871</t>
  </si>
  <si>
    <t>https://europepmc.org/abstract/MED/37901871</t>
  </si>
  <si>
    <t>['Kobayashi RH', 'Litzman J', 'Melamed I', 'Mandujano JF', 'Kobayashi AL', 'Ritchie B', 'Geng B', 'Atkinson TP', 'Rehman S', 'Höller S', 'Turpel-Kantor E', 'Kreuwel H', 'Speer JC', 'Gupta S']</t>
  </si>
  <si>
    <t>Long-term efficacy, safety, and tolerability of a subcutaneous immunoglobulin 16.5% (cutaquig®) in the treatment of patients with primary immunodeficiencies</t>
  </si>
  <si>
    <t>210(2):91-103</t>
  </si>
  <si>
    <t>https://pubmed.ncbi.nlm.nih.gov/36208448</t>
  </si>
  <si>
    <t>https://europepmc.org/abstract/MED/36208448</t>
  </si>
  <si>
    <t>['Hakl R', 'Kuklínek P', 'Sobotková M', 'Krčmová I', 'Králíčková P', 'Vachová M', 'Hanzlíková J', 'Nováčková M', 'Svoboda M', 'Kováčová I', 'Litzman J']</t>
  </si>
  <si>
    <t>Registry-based analysis of Icatibant and C1-inhibitor use in treatment of laryngeal attacks of hereditary angioedema</t>
  </si>
  <si>
    <t>13-Jun-2022</t>
  </si>
  <si>
    <t>52(8):994-997</t>
  </si>
  <si>
    <t>https://pubmed.ncbi.nlm.nih.gov/35662289</t>
  </si>
  <si>
    <t>https://onlinelibrary.wiley.com/doi/10.1111/cea.14182</t>
  </si>
  <si>
    <t>['Kobayashi RH', 'Litzman J', 'Rizvi S', 'Kreuwel H', 'Hoeller S', 'Gupta S']</t>
  </si>
  <si>
    <t>Overview of subcutaneous immunoglobulin 16.5% in primary and secondary immunodeficiency diseases</t>
  </si>
  <si>
    <t>6-Jan-2022</t>
  </si>
  <si>
    <t>14(4):259-270</t>
  </si>
  <si>
    <t>https://pubmed.ncbi.nlm.nih.gov/34986666</t>
  </si>
  <si>
    <t>https://www.tandfonline.com/doi/abs/10.2217/imt-2021-0313?url_ver=Z39.88-2003&amp;rfr_id=ori:rid:crossref.org&amp;rfr_dat=cr_pub 0pubmed</t>
  </si>
  <si>
    <t>['Egg D', 'Rump IC', 'Mitsuiki N', 'Rojas-Restrepo J', 'Maccari ME', 'Schwab C', 'Gabrysch A', 'Warnatz K', 'Goldacker S', 'Patiño V', 'Wolff D', 'Okada S', 'Hayakawa S', 'Shikama Y', 'Kanda K', 'Imai K', 'Sotomatsu M', 'Kuwashima M', 'Kamiya T', 'Morio T', 'Matsumoto K', 'Mori T', 'Yoshimoto Y', 'Dybedal I', 'Kanariou M', 'Kucuk ZY', 'Chapdelaine H', 'Petruzelkova L', 'Lorenz HM', 'Sullivan KE', 'Heimall J', 'Moutschen M', 'Litzman J', 'Recher M', 'Albert MH', 'Hauck F', 'Seneviratne S', 'Pachlopnik Schmid J', 'Kolios A', 'Unglik G', 'Klemann C', 'Snapper S', 'Giulino-Roth L', 'Svaton M', 'Platt CD', 'Hambleton S', 'Neth O', 'Gosse G', 'Reinsch S', 'Holzinger D', 'Kim YJ', 'Bakhtiar S', 'Atschekzei F', 'Schmidt R', 'Sogkas G', 'Chandrakasan S', 'Rae W', 'Derfalvi B', 'Marquart HV', 'Ozen A', 'Kiykim A', 'Karakoc-Aydiner E', 'Králíčková P', 'de Bree G', 'Kiritsi D', 'Seidel MG', 'Kobbe R', 'Dantzer J', 'Alsina L', 'Armangue T', 'Lougaris V', 'Agyeman P', 'Nyström S', 'Buchbinder D', 'Arkwright PD', 'Grimbacher B']</t>
  </si>
  <si>
    <t>Therapeutic options for CTLA-4 insufficiency</t>
  </si>
  <si>
    <t>149(2):736-746</t>
  </si>
  <si>
    <t>https://pubmed.ncbi.nlm.nih.gov/34111452</t>
  </si>
  <si>
    <t>https://www.clinicalkey.com/content/playBy/pii?v=S0091-6749(21)00891-5</t>
  </si>
  <si>
    <t>Jiří L</t>
  </si>
  <si>
    <t>['Zita C', 'Petr F', 'Simona R', 'Iva ZS', 'Tetiana S', 'Klára N', 'Jiří L']</t>
  </si>
  <si>
    <t>IgG4 immunoglobulin subclass and related pathological conditions or how to effectively imitate cancer disease</t>
  </si>
  <si>
    <t>Klinicka onkologie : casopis Ceske a Slovenske onkologicke spolecnosti</t>
  </si>
  <si>
    <t>35(1):20-31</t>
  </si>
  <si>
    <t>https://pubmed.ncbi.nlm.nih.gov/35236078</t>
  </si>
  <si>
    <t>https://www.prolekare.cz/linkout/129720</t>
  </si>
  <si>
    <t>['Milota T', 'Sobotkova M', 'Smetanova J', 'Bloomfield M', 'Vydlakova J', 'Chovancova Z', 'Litzman J', 'Hakl R', 'Novak J', 'Malkusova I', 'Hanzlikova J', 'Jilek D', 'Hutyrova B', 'Novak V', 'Krcmova I', 'Sediva A', 'Kralickova P']</t>
  </si>
  <si>
    <t>Risk Factors for Severe COVID-19 and Hospital Admission in Patients With Inborn Errors of Immunity - Results From a Multicenter Nationwide Study</t>
  </si>
  <si>
    <t>13:835770</t>
  </si>
  <si>
    <t>https://pubmed.ncbi.nlm.nih.gov/35296097</t>
  </si>
  <si>
    <t>https://europepmc.org/abstract/MED/35296097</t>
  </si>
  <si>
    <t>Do common infections trigger disease-onset or -severity in CTLA-4 insufficiency?</t>
  </si>
  <si>
    <t>2-Nov-2022</t>
  </si>
  <si>
    <t>13:1011646</t>
  </si>
  <si>
    <t>https://pubmed.ncbi.nlm.nih.gov/36405723</t>
  </si>
  <si>
    <t>https://europepmc.org/abstract/MED/36405723</t>
  </si>
  <si>
    <t>['Kobayashi RH', 'Gupta S', 'Melamed I', 'Mandujano JF', 'Kobayashi AL', 'Ritchie B', 'Geng B', 'Atkinson TP', 'Rehman S', 'Turpel-Kantor E', 'Litzman J']</t>
  </si>
  <si>
    <t>Corrigendum: Clinical efficacy, safety and tolerability of a new subcutaneous immunoglobulin 16.5% (Octanorm [Cutaquig(®)]) in the treatment of patients with primary immunodeficiencies</t>
  </si>
  <si>
    <t>13:1110388</t>
  </si>
  <si>
    <t>https://pubmed.ncbi.nlm.nih.gov/36605207</t>
  </si>
  <si>
    <t>https://europepmc.org/abstract/MED/36605207</t>
  </si>
  <si>
    <t>['Bosák J', 'Lexa M', 'Fiedorová K', 'Gadara DC', 'Micenková L', 'Spacil Z', 'Litzman J', 'Freiberger T', 'Šmajs D']</t>
  </si>
  <si>
    <t>Patients With Common Variable Immunodeficiency (CVID) Show Higher Gut Bacterial Diversity and Levels of Low-Abundance Genes Than the Healthy Housemates</t>
  </si>
  <si>
    <t>12:671239</t>
  </si>
  <si>
    <t>https://pubmed.ncbi.nlm.nih.gov/34054845</t>
  </si>
  <si>
    <t>https://europepmc.org/abstract/MED/34054845</t>
  </si>
  <si>
    <t>['Štíchová J', 'Nechvátalová J', 'Litzman J', 'Vlková M']</t>
  </si>
  <si>
    <t>Possibilities for the analysis of peripheral blood B cell subpopulations in a routine immunological laboratory</t>
  </si>
  <si>
    <t>Epidemiologie, mikrobiologie, imunologie : casopis Spolecnosti pro epidemiologii a mikrobiologii Ceske lekarske spolecnosti J.E. Purkyne</t>
  </si>
  <si>
    <t>70(4):264-280</t>
  </si>
  <si>
    <t>https://pubmed.ncbi.nlm.nih.gov/35073705</t>
  </si>
  <si>
    <t>https://www.prolekare.cz/linkout/129447</t>
  </si>
  <si>
    <t>['Kolcava J', 'Litzman J', 'Bednarik J', 'Stulik J', 'Stourac P']</t>
  </si>
  <si>
    <t>Neurological manifestation of immune system dysregulation resulting from CTLA-4 receptor mutation: a case report</t>
  </si>
  <si>
    <t>21-Jun-2020</t>
  </si>
  <si>
    <t>Multiple sclerosis and related disorders</t>
  </si>
  <si>
    <t>45:102313</t>
  </si>
  <si>
    <t>https://pubmed.ncbi.nlm.nih.gov/32623363</t>
  </si>
  <si>
    <t>https://linkinghub.elsevier.com/retrieve/pii/S2211-0348(20)30389-8</t>
  </si>
  <si>
    <t>['Hujová P', 'Souček P', 'Grodecká L', 'Grombiříková H', 'Ravčuková B', 'Kuklínek P', 'Hakl R', 'Litzman J', 'Freiberger T']</t>
  </si>
  <si>
    <t>Deep Intronic Mutation in SERPING1 Caused Hereditary Angioedema Through Pseudoexon Activation</t>
  </si>
  <si>
    <t>25-Jan-2020</t>
  </si>
  <si>
    <t>40(3):435-446</t>
  </si>
  <si>
    <t>https://pubmed.ncbi.nlm.nih.gov/31982983</t>
  </si>
  <si>
    <t>https://link.springer.com/article/10.1007/s10875-020-00753-2</t>
  </si>
  <si>
    <t>['Litzman J', 'Chovancová Z', 'Bejdák P', 'Litzman M', 'Hel Z', 'Vlková M']</t>
  </si>
  <si>
    <t>Common variable immunodeficiency patients display elevated plasma levels of granulocyte activation markers elastase and myeloperoxidase</t>
  </si>
  <si>
    <t>33:2058738419843381</t>
  </si>
  <si>
    <t>https://pubmed.ncbi.nlm.nih.gov/30968712</t>
  </si>
  <si>
    <t>https://journals.sagepub.com/doi/10.1177/2058738419843381?url_ver=Z39.88-2003&amp;rfr_id=ori:rid:crossref.org&amp;rfr_dat=cr_pub 0pubmed</t>
  </si>
  <si>
    <t>['Vlkova M', 'Chovancova Z', 'Nechvatalova J', 'Connelly AN', 'Davis MD', 'Slanina P', 'Travnickova L', 'Litzman M', 'Grymova T', 'Soucek P', 'Freiberger T', 'Litzman J', 'Hel Z']</t>
  </si>
  <si>
    <t>Neutrophil and Granulocytic Myeloid-Derived Suppressor Cell-Mediated T Cell Suppression Significantly Contributes to Immune Dysregulation in Common Variable Immunodeficiency Disorders</t>
  </si>
  <si>
    <t>202(1):93-104</t>
  </si>
  <si>
    <t>https://pubmed.ncbi.nlm.nih.gov/30487174</t>
  </si>
  <si>
    <t>https://journals.aai.org/jimmunol/article-lookup/doi/10.4049/jimmunol.1800102</t>
  </si>
  <si>
    <t>Clinical Efficacy, Safety and Tolerability of a New Subcutaneous Immunoglobulin 16.5% (Octanorm [Cutaquig®]) in the Treatment of Patients With Primary Immunodeficiencies</t>
  </si>
  <si>
    <t>4-Feb-2019</t>
  </si>
  <si>
    <t>10:40</t>
  </si>
  <si>
    <t>https://pubmed.ncbi.nlm.nih.gov/30778345</t>
  </si>
  <si>
    <t>https://europepmc.org/abstract/MED/30778345</t>
  </si>
  <si>
    <t>['Litzman J']</t>
  </si>
  <si>
    <t>Primary immunodeficiencies in adults</t>
  </si>
  <si>
    <t>65(2):109-116</t>
  </si>
  <si>
    <t>https://pubmed.ncbi.nlm.nih.gov/30909700</t>
  </si>
  <si>
    <t>https://www.prolekare.cz/linkout/108790</t>
  </si>
  <si>
    <t>Treatment of antibody immunodeficiency</t>
  </si>
  <si>
    <t>65(2):126-130</t>
  </si>
  <si>
    <t>https://pubmed.ncbi.nlm.nih.gov/30909702</t>
  </si>
  <si>
    <t>https://www.prolekare.cz/linkout/108793</t>
  </si>
  <si>
    <t>['Šutová I', 'Chovancová Z', 'Litzman J']</t>
  </si>
  <si>
    <t>Adverse effects of immunoglobulin therapy</t>
  </si>
  <si>
    <t>65(2):131-132</t>
  </si>
  <si>
    <t>https://pubmed.ncbi.nlm.nih.gov/30909703</t>
  </si>
  <si>
    <t>https://www.prolekare.cz/linkout/108795</t>
  </si>
  <si>
    <t>['Grymova T', 'Vlkova M', 'Soucek P', 'Hakl R', 'Nechvatalova J', 'Slanina P', 'Stichova J', 'Litzman J', 'Freiberger T']</t>
  </si>
  <si>
    <t>Neutrophils Are Dysregulated in Patients with Hereditary Angioedema Types I and II in a Symptom-Free Period</t>
  </si>
  <si>
    <t>19-May-2019</t>
  </si>
  <si>
    <t>2019:9515628</t>
  </si>
  <si>
    <t>https://pubmed.ncbi.nlm.nih.gov/31236065</t>
  </si>
  <si>
    <t>https://europepmc.org/abstract/MED/31236065</t>
  </si>
  <si>
    <t>['Fiedorová K', 'Radvanský M', 'Bosák J', 'Grombiříková H', 'Němcová E', 'Králíčková P', 'Černochová M', 'Kotásková I', 'Lexa M', 'Litzman J', 'Šmajs D', 'Freiberger T']</t>
  </si>
  <si>
    <t>Bacterial but Not Fungal Gut Microbiota Alterations Are Associated With Common Variable Immunodeficiency (CVID) Phenotype</t>
  </si>
  <si>
    <t>10:1914</t>
  </si>
  <si>
    <t>https://pubmed.ncbi.nlm.nih.gov/31456808</t>
  </si>
  <si>
    <t>https://europepmc.org/abstract/MED/31456808</t>
  </si>
  <si>
    <t>['Formankova R', 'Kanderova V', 'Rackova M', 'Svaton M', 'Brdicka T', 'Riha P', 'Keslova P', 'Mejstrikova E', 'Zaliova M', 'Freiberger T', 'Grombirikova H', 'Zemanova Z', 'Vlkova M', 'Fencl F', 'Copova I', 'Bronsky J', 'Jabandziev P', 'Sedlacek P', 'Soukalova J', 'Zapletal O', 'Stary J', 'Trka J', 'Kalina T', 'Skvarova Kramarzova K', 'Hlavackova E', 'Litzman J', 'Fronkova E']</t>
  </si>
  <si>
    <t>Novel SAMD9 Mutation in a Patient With Immunodeficiency, Neutropenia, Impaired Anti-CMV Response, and Severe Gastrointestinal Involvement</t>
  </si>
  <si>
    <t>10:2194</t>
  </si>
  <si>
    <t>https://pubmed.ncbi.nlm.nih.gov/31620126</t>
  </si>
  <si>
    <t>https://europepmc.org/abstract/MED/31620126</t>
  </si>
  <si>
    <t>['Schwab C', 'Gabrysch A', 'Olbrich P', 'Patiño V', 'Warnatz K', 'Wolff D', 'Hoshino A', 'Kobayashi M', 'Imai K', 'Takagi M', 'Dybedal I', 'Haddock JA', 'Sansom DM', 'Lucena JM', 'Seidl M', 'Schmitt-Graeff A', 'Reiser V', 'Emmerich F', 'Frede N', 'Bulashevska A', 'Salzer U', 'Schubert D', 'Hayakawa S', 'Okada S', 'Kanariou M', 'Kucuk ZY', 'Chapdelaine H', 'Petruzelkova L', 'Sumnik Z', 'Sediva A', 'Slatter M', 'Arkwright PD', 'Cant A', 'Lorenz HM', 'Giese T', 'Lougaris V', 'Plebani A', 'Price C', 'Sullivan KE', 'Moutschen M', 'Litzman J', 'Freiberger T', 'van de Veerdonk FL', 'Recher M', 'Albert MH', 'Hauck F', 'Seneviratne S', 'Pachlopnik Schmid J', 'Kolios A', 'Unglik G', 'Klemann C', 'Speckmann C', 'Ehl S', 'Leichtner A', 'Blumberg R', 'Franke A', 'Snapper S', 'Zeissig S', 'Cunningham-Rundles C', 'Giulino-Roth L', 'Elemento O', 'Dückers G', 'Niehues T', 'Fronkova E', 'Kanderová V', 'Platt CD', 'Chou J', 'Chatila TA', 'Geha R', 'McDermott E', 'Bunn S', 'Kurzai M', 'Schulz A', 'Alsina L', 'Casals F', 'Deyà-Martinez A', 'Hambleton S', 'Kanegane H', 'Taskén K', 'Neth O', 'Grimbacher B']</t>
  </si>
  <si>
    <t>Phenotype, penetrance, and treatment of 133 cytotoxic T-lymphocyte antigen 4-insufficient subjects</t>
  </si>
  <si>
    <t>142(6):1932-1946</t>
  </si>
  <si>
    <t>https://pubmed.ncbi.nlm.nih.gov/29729943</t>
  </si>
  <si>
    <t>http://hdl.handle.net/10668/12426</t>
  </si>
  <si>
    <t>['Hakl R', 'Kuklínek P', 'Krčmová I', 'Králíčková P', 'Freiberger T', 'Janků P', 'Vlková M', 'Litzman J']</t>
  </si>
  <si>
    <t>Treatment of Hereditary Angioedema Attacks with Icatibant and Recombinant C1 Inhibitor During Pregnancy</t>
  </si>
  <si>
    <t>38(7):810-815</t>
  </si>
  <si>
    <t>https://pubmed.ncbi.nlm.nih.gov/30280305</t>
  </si>
  <si>
    <t>https://link.springer.com/article/10.1007/s10875-018-0553-4</t>
  </si>
  <si>
    <t>['Serwas NK', 'Huemer J', 'Dieckmann R', 'Mejstrikova E', 'Garncarz W', 'Litzman J', 'Hoeger B', 'Zapletal O', 'Janda A', 'Bennett KL', 'Kain R', 'Kerjaschky D', 'Boztug K']</t>
  </si>
  <si>
    <t>CEBPE-Mutant Specific Granule Deficiency Correlates With Aberrant Granule Organization and Substantial Proteome Alterations in Neutrophils</t>
  </si>
  <si>
    <t>29-Mar-2018</t>
  </si>
  <si>
    <t>9:588</t>
  </si>
  <si>
    <t>https://pubmed.ncbi.nlm.nih.gov/29651288</t>
  </si>
  <si>
    <t>https://europepmc.org/abstract/MED/29651288</t>
  </si>
  <si>
    <t>['Kralickova P', 'Milota T', 'Litzman J', 'Malkusova I', 'Jilek D', 'Petanova J', 'Vydlakova J', 'Zimulova A', 'Fronkova E', 'Svaton M', 'Kanderova V', 'Bloomfield M', 'Parackova Z', 'Klocperk A', 'Haviger J', 'Kalina T', 'Sediva A']</t>
  </si>
  <si>
    <t>CVID-Associated Tumors: Czech Nationwide Study Focused on Epidemiology, Immunology, and Genetic Background in a Cohort of Patients With CVID</t>
  </si>
  <si>
    <t>22-Jan-2019</t>
  </si>
  <si>
    <t>9:3135</t>
  </si>
  <si>
    <t>https://pubmed.ncbi.nlm.nih.gov/30723478</t>
  </si>
  <si>
    <t>https://europepmc.org/abstract/MED/30723478</t>
  </si>
  <si>
    <t>['Chovancova Z', 'Kralickova P', 'Pejchalova A', 'Bloomfield M', 'Nechvatalova J', 'Vlkova M', 'Litzman J']</t>
  </si>
  <si>
    <t>Selective IgM Deficiency: Clinical and Laboratory Features of 17 Patients and a Review of the Literature</t>
  </si>
  <si>
    <t>21-Jul-2017</t>
  </si>
  <si>
    <t>37(6):559-574</t>
  </si>
  <si>
    <t>https://pubmed.ncbi.nlm.nih.gov/28730517</t>
  </si>
  <si>
    <t>https://link.springer.com/article/10.1007/s10875-017-0420-8</t>
  </si>
  <si>
    <t>['Jolles S', 'Chapel H', 'Litzman J']</t>
  </si>
  <si>
    <t>When to initiate immunoglobulin replacement therapy (IGRT) in antibody deficiency: a practical approach</t>
  </si>
  <si>
    <t>30-Jan-2017</t>
  </si>
  <si>
    <t>188(3):333-341</t>
  </si>
  <si>
    <t>https://pubmed.ncbi.nlm.nih.gov/28000208</t>
  </si>
  <si>
    <t>https://pmc.ncbi.nlm.nih.gov/articles/pmid/28000208/</t>
  </si>
  <si>
    <t>['Stuchlý J', 'Kanderová V', 'Vlková M', 'Heřmanová I', 'Slámová L', 'Pelák O', 'Taraldsrud E', 'Jílek D', 'Králíčková P', 'Fevang B', 'Trková M', 'Hrušák O', 'Froňková E', 'Šedivá A', 'Litzman J', 'Kalina T']</t>
  </si>
  <si>
    <t>Erratum: Common Variable Immunodeficiency patients with a phenotypic profile of immunosenescence present with thrombocytopenia</t>
  </si>
  <si>
    <t>27-Feb-2017</t>
  </si>
  <si>
    <t>7:42569</t>
  </si>
  <si>
    <t>https://pubmed.ncbi.nlm.nih.gov/28240280</t>
  </si>
  <si>
    <t>https://europepmc.org/abstract/MED/28240280</t>
  </si>
  <si>
    <t>['Parenica J', 'Jarkovsky J', 'Malaska J', 'Mebazaa A', 'Gottwaldova J', 'Helanova K', 'Litzman J', 'Dastych M', 'Tomandl J', 'Spinar J', 'Dostalova L', 'Lokaj P', 'Tomandlova M', 'Pavkova MG', 'Sevcik P', 'Legrand M']</t>
  </si>
  <si>
    <t>Infectious Complications and Immune/Inflammatory Response in Cardiogenic Shock Patients: A Prospective Observational Study</t>
  </si>
  <si>
    <t>Shock (Augusta, Ga.)</t>
  </si>
  <si>
    <t>47(2):165-174</t>
  </si>
  <si>
    <t>https://pubmed.ncbi.nlm.nih.gov/27749762</t>
  </si>
  <si>
    <t>https://europepmc.org/abstract/MED/27749762</t>
  </si>
  <si>
    <t>['Stuchlý J', 'Kanderová V', 'Vlková M', 'Heřmanová I', 'Slámová L', 'Pelák O', 'Taraldsrud E', 'Jílek D', 'Králíc Ková P', 'Fevang B', 'Trková M', 'Hrušák O', 'Froňková E', 'Šedivá A', 'Litzman J', 'Kalina T']</t>
  </si>
  <si>
    <t>Common Variable Immunodeficiency patients with a phenotypic profile of immunosenescence present with thrombocytopenia</t>
  </si>
  <si>
    <t>7:39710</t>
  </si>
  <si>
    <t>https://pubmed.ncbi.nlm.nih.gov/28054583</t>
  </si>
  <si>
    <t>https://europepmc.org/abstract/MED/28054583</t>
  </si>
  <si>
    <t>['Nechvatalova J', 'Pavlik T', 'Litzman J', 'Vlkova M']</t>
  </si>
  <si>
    <t>Terminally differentiated memory T cells are increased in patients with common variable immunodeficiency and selective IgA deficiency</t>
  </si>
  <si>
    <t>30-Oct-2017</t>
  </si>
  <si>
    <t>42(3):244-251</t>
  </si>
  <si>
    <t>https://pubmed.ncbi.nlm.nih.gov/29204088</t>
  </si>
  <si>
    <t>https://europepmc.org/abstract/MED/29204088</t>
  </si>
  <si>
    <t>['Bronson PG', 'Chang D', 'Bhangale T', 'Seldin MF', 'Ortmann W', 'Ferreira RC', 'Urcelay E', 'Pereira LF', 'Martin J', 'Plebani A', 'Lougaris V', 'Friman V', 'Freiberger T', 'Litzman J', 'Thon V', 'Pan-Hammarström Q', 'Hammarström L', 'Graham RR', 'Behrens TW']</t>
  </si>
  <si>
    <t>Common variants at PVT1, ATG13-AMBRA1, AHI1 and CLEC16A are associated with selective IgA deficiency</t>
  </si>
  <si>
    <t>10-Oct-2016</t>
  </si>
  <si>
    <t>48(11):1425-1429</t>
  </si>
  <si>
    <t>https://pubmed.ncbi.nlm.nih.gov/27723758</t>
  </si>
  <si>
    <t>https://europepmc.org/abstract/MED/27723758</t>
  </si>
  <si>
    <t>['Jansen A', 'van Deuren M', 'Miller J', 'Litzman J', 'de Gracia J', 'Sáenz-Cuesta M', 'Szaflarska A', 'Martelius T', 'Takiguchi Y', 'Patel S', 'Misbah S', 'Simon A']</t>
  </si>
  <si>
    <t>Prognosis of Good syndrome: mortality and morbidity of thymoma associated immunodeficiency in perspective</t>
  </si>
  <si>
    <t>171:12-17</t>
  </si>
  <si>
    <t>https://www.clinicalkey.com/content/playBy/pii?v=S1521-6616(16)30250-9</t>
  </si>
  <si>
    <t>['El Hawary R', 'Meshaal S', 'Deswarte C', 'Galal N', 'Abdelkawy M', 'Alkady R', 'Elaziz DA', 'Freiberger T', 'Ravcukova B', 'Litzman J', 'Bustamante J', 'Boutros J', 'Gaafar T', 'Elmarsafy A']</t>
  </si>
  <si>
    <t>Role of Flow Cytometry in the Diagnosis of Chronic Granulomatous Disease: the Egyptian Experience</t>
  </si>
  <si>
    <t>36(6):610-8</t>
  </si>
  <si>
    <t>https://pubmed.ncbi.nlm.nih.gov/27222152</t>
  </si>
  <si>
    <t>https://link.springer.com/article/10.1007/s10875-016-0297-y</t>
  </si>
  <si>
    <t>['Hakl R', 'Kuklínek P', 'Kadlecová P', 'Litzman J']</t>
  </si>
  <si>
    <t>Hereditary angio-oedema with C1 inhibitor deficiency: Characteristics and diagnostic delay of Czech patients from one centre</t>
  </si>
  <si>
    <t>13-Jan-2016</t>
  </si>
  <si>
    <t>44(3):241-5</t>
  </si>
  <si>
    <t>https://pubmed.ncbi.nlm.nih.gov/26796857</t>
  </si>
  <si>
    <t>http://www.elsevier.es/en/linksolver/ft/pii/S0301-0546(15)00148-2</t>
  </si>
  <si>
    <t>['Hlavackova E', 'Liska M', 'Jicinska H', 'Navratil J', 'Litzman J']</t>
  </si>
  <si>
    <t>Secondary Combined Immunodeficiency in Pediatric Patients after the Fontan Operation: Three Case Reports</t>
  </si>
  <si>
    <t>170(4):251-256</t>
  </si>
  <si>
    <t>https://pubmed.ncbi.nlm.nih.gov/27685423</t>
  </si>
  <si>
    <t>https://karger.com/IAA/article/doi/10.1159/000449163</t>
  </si>
  <si>
    <t>['Šrotová A', 'Litzman J', 'Rumlarová Š', 'Drahošová M', 'Bartoňková D', 'Krčmová I', 'Roberts A', 'Jolles S', 'Králíčková P']</t>
  </si>
  <si>
    <t>Recurrent meningitis and inherited complement deficiency</t>
  </si>
  <si>
    <t>65(4):238-242</t>
  </si>
  <si>
    <t>https://pubmed.ncbi.nlm.nih.gov/28078901</t>
  </si>
  <si>
    <t>https://www.prolekare.cz/linkout/60019</t>
  </si>
  <si>
    <t>['Vlkova M', 'Ticha O', 'Nechvatalova J', 'Kalina T', 'Litzman J', 'Mauri C', 'Blair PA']</t>
  </si>
  <si>
    <t>Regulatory B cells in CVID patients fail to suppress multifunctional IFN-γ+ TNF-α+ CD4+ T cells differentiation</t>
  </si>
  <si>
    <t>160(2):292-300</t>
  </si>
  <si>
    <t>https://pubmed.ncbi.nlm.nih.gov/26232673</t>
  </si>
  <si>
    <t>https://www.clinicalkey.com/content/playBy/pii?v=S1521-6616(15)30004-8</t>
  </si>
  <si>
    <t>['Chovancova Z', 'Kuman M', 'Vlkova M', 'Litzman J']</t>
  </si>
  <si>
    <t>Successful renal transplantation in a patient with a Wiskott-Aldrich syndrome protein (WASP) gene mutation</t>
  </si>
  <si>
    <t>Transplant international : official journal of the European Society for Organ Transplantation</t>
  </si>
  <si>
    <t>28(8):1005-9</t>
  </si>
  <si>
    <t>https://pubmed.ncbi.nlm.nih.gov/25864580</t>
  </si>
  <si>
    <t>https://onlinelibrary.wiley.com/doi/10.1111/tri.12583</t>
  </si>
  <si>
    <t>['Kralickova P', 'Kurecova B', 'Andrys C', 'Krcmova I', 'Jilek D', 'Vlkova M', 'Litzman J']</t>
  </si>
  <si>
    <t>Pregnancy Outcome in Patients with Common Variable Immunodeficiency</t>
  </si>
  <si>
    <t>18-Aug-2015</t>
  </si>
  <si>
    <t>35(6):531-7</t>
  </si>
  <si>
    <t>https://pubmed.ncbi.nlm.nih.gov/26280892</t>
  </si>
  <si>
    <t>https://link.springer.com/article/10.1007/s10875-015-0188-7</t>
  </si>
  <si>
    <t>['Turley AJ', 'Gathmann B', 'Bangs C', 'Bradbury M', 'Seneviratne S', 'Gonzalez-Granado LI', 'Hackett S', 'Kutukculer N', 'Alachkar H', 'Hambleton S', 'Ritterbusch H', 'Kralickova P', 'Marodi L', 'Seidel MG', 'Dueckers G', 'Roesler J', 'Huissoon A', 'Baxendale H', 'Litzman J', 'Arkwright PD']</t>
  </si>
  <si>
    <t>Spectrum and management of complement immunodeficiencies (excluding hereditary angioedema) across Europe</t>
  </si>
  <si>
    <t>8-Feb-2015</t>
  </si>
  <si>
    <t>35(2):199-205</t>
  </si>
  <si>
    <t>https://pubmed.ncbi.nlm.nih.gov/25663093</t>
  </si>
  <si>
    <t>https://link.springer.com/article/10.1007/s10875-015-0137-5</t>
  </si>
  <si>
    <t>['Wolf HM', 'Thon V', 'Litzman J', 'Eibl MM']</t>
  </si>
  <si>
    <t>Detection of impaired IgG antibody formation facilitates the decision on early immunoglobulin replacement in hypogammaglobulinemic patients</t>
  </si>
  <si>
    <t>2-Feb-2015</t>
  </si>
  <si>
    <t>6:32</t>
  </si>
  <si>
    <t>https://pubmed.ncbi.nlm.nih.gov/25699049</t>
  </si>
  <si>
    <t>https://europepmc.org/abstract/MED/25699049</t>
  </si>
  <si>
    <t>Influence of FCRN expression on lung decline and intravenous immunoglobulin catabolism in common variable immunodeficiency patients</t>
  </si>
  <si>
    <t>178 Suppl 1(Suppl 1):103-4</t>
  </si>
  <si>
    <t>https://pubmed.ncbi.nlm.nih.gov/25546780</t>
  </si>
  <si>
    <t>https://pmc.ncbi.nlm.nih.gov/articles/pmid/25546780/</t>
  </si>
  <si>
    <t>['Hel Z', 'Huijbregts RP', 'Xu J', 'Nechvatalova J', 'Vlkova M', 'Litzman J']</t>
  </si>
  <si>
    <t>Altered serum cytokine signature in common variable immunodeficiency</t>
  </si>
  <si>
    <t>23-Sep-2014</t>
  </si>
  <si>
    <t>34(8):971-8</t>
  </si>
  <si>
    <t>https://pubmed.ncbi.nlm.nih.gov/25246148</t>
  </si>
  <si>
    <t>https://europepmc.org/abstract/MED/25246148</t>
  </si>
  <si>
    <t>['Gathmann B', 'Mahlaoui N', 'Gérard L', 'Oksenhendler E', 'Warnatz K', 'Schulze I', 'Kindle G', 'Kuijpers TW', 'van Beem RT', 'Guzman D', 'Workman S', 'Soler-Palacín P', 'De Gracia J', 'Witte T', 'Schmidt RE', 'Litzman J', 'Hlavackova E', 'Thon V', 'Borte M', 'Borte S', 'Kumararatne D', 'Feighery C', 'Longhurst H', 'Helbert M', 'Szaflarska A', 'Sediva A', 'Belohradsky BH', 'Jones A', 'Baumann U', 'Meyts I', 'Kutukculer N', 'Wågström P', 'Galal NM', 'Roesler J', 'Farmaki E', 'Zinovieva N', 'Ciznar P', 'Papadopoulou-Alataki E', 'Bienemann K', 'Velbri S', 'Panahloo Z', 'Grimbacher B']</t>
  </si>
  <si>
    <t>Clinical picture and treatment of 2212 patients with common variable immunodeficiency</t>
  </si>
  <si>
    <t>134(1):116-26</t>
  </si>
  <si>
    <t>https://pubmed.ncbi.nlm.nih.gov/24582312</t>
  </si>
  <si>
    <t>https://www.clinicalkey.com/content/playBy/pii?v=S0091-6749(14)00029-3</t>
  </si>
  <si>
    <t>['Pařenica J', 'Maláska J', 'Jarkovský J', 'Helánová K', 'Jabandžiev P', 'Michálek J', 'Veselková Z', 'Littnerová S', 'Kubková L', 'Gál R', 'Sevčík P', 'Goldbergová MP', 'Litzman J', 'Čermáková Z', 'Špinar J']</t>
  </si>
  <si>
    <t>Dynamics of interleukin 6 levels in the patients with cardiogenic and septic shock and in a control group of patients with uncomplicated AMI</t>
  </si>
  <si>
    <t>60(2):114-22</t>
  </si>
  <si>
    <t>https://pubmed.ncbi.nlm.nih.gov/24754415</t>
  </si>
  <si>
    <t>https://www.prolekare.cz/linkout/48441</t>
  </si>
  <si>
    <t>['Kralickova P', 'Mala E', 'Vokurkova D', 'Krcmova I', 'Pliskova L', 'Stepanova V', 'Bartos V', 'Koblizek V', 'Tacheci I', 'Bures J', 'Brozik J', 'Litzman J']</t>
  </si>
  <si>
    <t>Cytomegalovirus disease in patients with common variable immunodeficiency: three case reports</t>
  </si>
  <si>
    <t>163(1):69-74</t>
  </si>
  <si>
    <t>https://pubmed.ncbi.nlm.nih.gov/24247002</t>
  </si>
  <si>
    <t>https://karger.com/IAA/article/doi/10.1159/000355957</t>
  </si>
  <si>
    <t>['Soltész B', 'Tóth B', 'Shabashova N', 'Bondarenko A', 'Okada S', 'Cypowyj S', 'Abhyankar A', 'Csorba G', 'Taskó S', 'Sarkadi AK', 'Méhes L', 'Rozsíval P', 'Neumann D', 'Chernyshova L', 'Tulassay Z', 'Puel A', 'Casanova JL', 'Sediva A', 'Litzman J', 'Maródi L']</t>
  </si>
  <si>
    <t>New and recurrent gain-of-function STAT1 mutations in patients with chronic mucocutaneous candidiasis from Eastern and Central Europe</t>
  </si>
  <si>
    <t>24-May-2013</t>
  </si>
  <si>
    <t>Journal of medical genetics</t>
  </si>
  <si>
    <t>50(9):567-78</t>
  </si>
  <si>
    <t>https://pubmed.ncbi.nlm.nih.gov/23709754</t>
  </si>
  <si>
    <t>https://europepmc.org/abstract/MED/23709754</t>
  </si>
  <si>
    <t>['Litzman J', 'Nechvatalova J', 'Xu J', 'Ticha O', 'Vlkova M', 'Hel Z']</t>
  </si>
  <si>
    <t>Chronic immune activation in common variable immunodeficiency (CVID) is associated with elevated serum levels of soluble CD14 and CD25 but not endotoxaemia</t>
  </si>
  <si>
    <t>170(3):321-32</t>
  </si>
  <si>
    <t>https://pubmed.ncbi.nlm.nih.gov/23121673</t>
  </si>
  <si>
    <t>https://pmc.ncbi.nlm.nih.gov/articles/pmid/23121673/</t>
  </si>
  <si>
    <t>['Freiberger T', 'Ravčuková B', 'Grodecká L', 'Pikulová Z', 'Stikarovská D', 'Pešák S', 'Kuklínek P', 'Jarkovský J', 'Salzer U', 'Litzman J']</t>
  </si>
  <si>
    <t>Sequence variants of the TNFRSF13B gene in Czech CVID and IgAD patients in the context of other populations</t>
  </si>
  <si>
    <t>9-Aug-2012</t>
  </si>
  <si>
    <t>73(11):1147-54</t>
  </si>
  <si>
    <t>https://pubmed.ncbi.nlm.nih.gov/22884984</t>
  </si>
  <si>
    <t>https://www.clinicalkey.com/content/playBy/pii?v=S0198-8859(12)00507-1</t>
  </si>
  <si>
    <t>['Nechvatalova J', 'Pikulova Z', 'Stikarovska D', 'Pesak S', 'Vlkova M', 'Litzman J']</t>
  </si>
  <si>
    <t>B-lymphocyte subpopulations in patients with selective IgA deficiency</t>
  </si>
  <si>
    <t>12-Feb-2012</t>
  </si>
  <si>
    <t>32(3):441-8</t>
  </si>
  <si>
    <t>https://pubmed.ncbi.nlm.nih.gov/22328142</t>
  </si>
  <si>
    <t>https://link.springer.com/article/10.1007/s10875-012-9655-6</t>
  </si>
  <si>
    <t>['Parenica J', 'Malaska J', 'Jarkovsky J', 'Lipkova J', 'Dastych M', 'Helanova K', 'Litzman J', 'Tomandl J', 'Littnerova S', 'Sevcikova J', 'Gal R', 'Sevcik P', 'Spinar J', 'Goldbergova MP']</t>
  </si>
  <si>
    <t>Soluble ST2 levels in patients with cardiogenic and septic shock are not predictors of mortality</t>
  </si>
  <si>
    <t>Experimental and clinical cardiology</t>
  </si>
  <si>
    <t>17(4):205-9</t>
  </si>
  <si>
    <t>https://pubmed.ncbi.nlm.nih.gov/23592937</t>
  </si>
  <si>
    <t>https://europepmc.org/abstract/MED/23592937</t>
  </si>
  <si>
    <t>['Freiberger T', 'Grombiříková H', 'Ravčuková B', 'Jarkovský J', 'Kuklínek P', 'Kryštůfková O', 'Hanzlíková J', 'Daňková E', 'Kopecký O', 'Zachová R', 'Lahodná M', 'Vašáková M', 'Grodecká L', 'Litzman J']</t>
  </si>
  <si>
    <t>No evidence for linkage between the hereditary angiooedema clinical phenotype and the BDKR1, BDKR2, ACE or MBL2 gene</t>
  </si>
  <si>
    <t>74(1):100-6</t>
  </si>
  <si>
    <t>https://pubmed.ncbi.nlm.nih.gov/21375555</t>
  </si>
  <si>
    <t>https://onlinelibrary.wiley.com/doi/10.1111/j.1365-3083.2011.02547.x</t>
  </si>
  <si>
    <t>['Chovancova Z', 'Vlkova M', 'Litzman J', 'Lokaj J', 'Thon V']</t>
  </si>
  <si>
    <t>Antibody forming cells and plasmablasts in peripheral blood in CVID patients after vaccination</t>
  </si>
  <si>
    <t>29(24):4142-50</t>
  </si>
  <si>
    <t>https://pubmed.ncbi.nlm.nih.gov/21473955</t>
  </si>
  <si>
    <t>https://www.clinicalkey.com/content/playBy/pii?v=S0264-410X(11)00469-5</t>
  </si>
  <si>
    <t>['Mudry P', 'Vavrina M', 'Mazanek P', 'Machalova M', 'Litzman J', 'Sterba J']</t>
  </si>
  <si>
    <t>Recurrent laryngeal papillomatosis: successful treatment with human papillomavirus vaccination</t>
  </si>
  <si>
    <t>10-Jan-2011</t>
  </si>
  <si>
    <t>96(5):476-7</t>
  </si>
  <si>
    <t>https://pubmed.ncbi.nlm.nih.gov/21220258</t>
  </si>
  <si>
    <t>https://adc.bmj.com/lookup/pmidlookup?view=long&amp;pmid=21220258</t>
  </si>
  <si>
    <t>['Vlková M', 'Fronková E', 'Kanderová V', 'Janda A', 'Ruzicková S', 'Litzman J', 'Sedivá A', 'Kalina T']</t>
  </si>
  <si>
    <t>Characterization of lymphocyte subsets in patients with common variable immunodeficiency reveals subsets of naive human B cells marked by CD24 expression</t>
  </si>
  <si>
    <t>1-Dec-2010</t>
  </si>
  <si>
    <t>1-Nov-2010</t>
  </si>
  <si>
    <t>185(11):6431-8</t>
  </si>
  <si>
    <t>https://pubmed.ncbi.nlm.nih.gov/21041728</t>
  </si>
  <si>
    <t>https://journals.aai.org/jimmunol/article-lookup/doi/10.4049/jimmunol.0903876</t>
  </si>
  <si>
    <t>['Ticha O', 'Stouracova M', 'Kuman M', 'Studenik P', 'Freiberger T', 'Litzman J']</t>
  </si>
  <si>
    <t>Monitoring of CD38high expression in peripheral blood CD8+ lymphocytes in patients after kidney transplantation as a marker of cytomegalovirus infection</t>
  </si>
  <si>
    <t>14-Oct-2010</t>
  </si>
  <si>
    <t>Transplant immunology</t>
  </si>
  <si>
    <t>24(1):50-6</t>
  </si>
  <si>
    <t>https://pubmed.ncbi.nlm.nih.gov/20951204</t>
  </si>
  <si>
    <t>https://www.clinicalkey.com/content/playBy/pii?v=S0966-3274(10)00115-2</t>
  </si>
  <si>
    <t>['Freiberger T', 'Grodecká L', 'Ravcuková B', 'Kurecová B', 'Postránecká V', 'Vlcek J', 'Jarkovský J', 'Thon V', 'Litzman J']</t>
  </si>
  <si>
    <t>Association of FcRn expression with lung abnormalities and IVIG catabolism in patients with common variable immunodeficiency</t>
  </si>
  <si>
    <t>136(3):419-25</t>
  </si>
  <si>
    <t>https://pubmed.ncbi.nlm.nih.gov/20627700</t>
  </si>
  <si>
    <t>https://www.clinicalkey.com/content/playBy/pii?v=S1521-6616(10)00583-8</t>
  </si>
  <si>
    <t>['Packwood K', 'Drewe E', 'Staples E', 'Webster D', 'Witte T', 'Litzman J', 'Egner W', 'Sargur R', 'Sewell W', 'Lopez-Granados E', 'Seneviratne SL', 'Powell RJ', 'Ferry BL', 'Chapel HM']</t>
  </si>
  <si>
    <t>NOD2 polymorphisms in clinical phenotypes of common variable immunodeficiency disorders</t>
  </si>
  <si>
    <t>161(3):536-41</t>
  </si>
  <si>
    <t>https://pubmed.ncbi.nlm.nih.gov/20646002</t>
  </si>
  <si>
    <t>https://pmc.ncbi.nlm.nih.gov/articles/pmid/20646002/</t>
  </si>
  <si>
    <t>['Freiberger T', 'Ravcuková B', 'Grodecká L', 'Kurecová B', 'Jarkovský J', 'Bartonková D', 'Thon V', 'Litzman J']</t>
  </si>
  <si>
    <t>No association of FCRN promoter VNTR polymorphism with the rate of maternal-fetal IgG transfer</t>
  </si>
  <si>
    <t>7-May-2010</t>
  </si>
  <si>
    <t>Journal of reproductive immunology</t>
  </si>
  <si>
    <t>85(2):193-7</t>
  </si>
  <si>
    <t>https://pubmed.ncbi.nlm.nih.gov/20452034</t>
  </si>
  <si>
    <t>https://www.clinicalkey.com/content/playBy/pii?v=S0165-0378(10)00072-0</t>
  </si>
  <si>
    <t>['Litzman J', 'Stikarovska D', 'Pikulova Z', 'Pavlik T', 'Pesak S', 'Thon V', 'Kuklinek P', 'Lokaj J']</t>
  </si>
  <si>
    <t>Change in referral diagnoses and diagnostic delay in hypogammaglobulinaemic patients during 28 years in a single referral centre</t>
  </si>
  <si>
    <t>153(1):95-101</t>
  </si>
  <si>
    <t>https://pubmed.ncbi.nlm.nih.gov/20357490</t>
  </si>
  <si>
    <t>https://karger.com/IAA/article/doi/10.1159/000301584</t>
  </si>
  <si>
    <t>['Kalina T', 'Stuchlý J', 'Janda A', 'Hrusák O', 'Růzicková S', 'Sedivá A', 'Litzman J', 'Vlková M']</t>
  </si>
  <si>
    <t>Profiling of polychromatic flow cytometry data on B-cells reveals patients' clusters in common variable immunodeficiency</t>
  </si>
  <si>
    <t>Nov-2009</t>
  </si>
  <si>
    <t>75(11):902-9</t>
  </si>
  <si>
    <t>https://pubmed.ncbi.nlm.nih.gov/19802875</t>
  </si>
  <si>
    <t>https://onlinelibrary.wiley.com/doi/10.1002/cyto.a.20801</t>
  </si>
  <si>
    <t>['Chen K', 'Xu W', 'Wilson M', 'He B', 'Miller NW', 'Bengtén E', 'Edholm ES', 'Santini PA', 'Rath P', 'Chiu A', 'Cattalini M', 'Litzman J', 'B Bussel J', 'Huang B', 'Meini A', 'Riesbeck K', 'Cunningham-Rundles C', 'Plebani A', 'Cerutti A']</t>
  </si>
  <si>
    <t>Immunoglobulin D enhances immune surveillance by activating antimicrobial, proinflammatory and B cell-stimulating programs in basophils</t>
  </si>
  <si>
    <t>28-Jun-2009</t>
  </si>
  <si>
    <t>10(8):889-98</t>
  </si>
  <si>
    <t>https://pubmed.ncbi.nlm.nih.gov/19561614</t>
  </si>
  <si>
    <t>https://europepmc.org/abstract/MED/19561614</t>
  </si>
  <si>
    <t>['Kurecová B', 'Janků P', 'Litzman J']</t>
  </si>
  <si>
    <t>Common variable immunodeficiency in pregnancy (set of case reports)</t>
  </si>
  <si>
    <t>Ceska gynekologie</t>
  </si>
  <si>
    <t>74(3):197-201</t>
  </si>
  <si>
    <t>https://pubmed.ncbi.nlm.nih.gov/19642519</t>
  </si>
  <si>
    <t>['Locci M', 'Draghici E', 'Marangoni F', 'Bosticardo M', 'Catucci M', 'Aiuti A', 'Cancrini C', 'Marodi L', 'Espanol T', 'Bredius RG', 'Thrasher AJ', 'Schulz A', 'Litzman J', 'Roncarolo MG', 'Casorati G', 'Dellabona P', 'Villa A']</t>
  </si>
  <si>
    <t>The Wiskott-Aldrich syndrome protein is required for iNKT cell maturation and function</t>
  </si>
  <si>
    <t>13-Apr-2009</t>
  </si>
  <si>
    <t>23-Mar-2009</t>
  </si>
  <si>
    <t>206(4):735-42</t>
  </si>
  <si>
    <t>https://pubmed.ncbi.nlm.nih.gov/19307326</t>
  </si>
  <si>
    <t>https://europepmc.org/abstract/MED/19307326</t>
  </si>
  <si>
    <t>['Speckmann C', 'Enders A', 'Woellner C', 'Thiel D', 'Rensing-Ehl A', 'Schlesier M', 'Rohr J', 'Jakob T', 'Oswald E', 'Kopp MV', 'Sanal O', 'Litzman J', 'Plebani A', 'Pietrogrande MC', 'Franco JL', 'Espanol T', 'Grimbacher B', 'Ehl S']</t>
  </si>
  <si>
    <t>Reduced memory B cells in patients with hyper IgE syndrome</t>
  </si>
  <si>
    <t>2-Oct-2008</t>
  </si>
  <si>
    <t>129(3):448-54</t>
  </si>
  <si>
    <t>https://pubmed.ncbi.nlm.nih.gov/18835223</t>
  </si>
  <si>
    <t>https://www.clinicalkey.com/content/playBy/pii?v=S1521-6616(08)00767-5</t>
  </si>
  <si>
    <t>['Litzman J', 'Freiberger T', 'Grimbacher B', 'Gathmann B', 'Salzer U', 'Pavlík T', 'Vlcek J', 'Postránecká V', 'Trávnícková Z', 'Thon V']</t>
  </si>
  <si>
    <t>Mannose-binding lectin gene polymorphic variants predispose to the development of bronchopulmonary complications but have no influence on other clinical and laboratory symptoms or signs of common variable immunodeficiency</t>
  </si>
  <si>
    <t>11-Jul-2008</t>
  </si>
  <si>
    <t>153(3):324-30</t>
  </si>
  <si>
    <t>https://pubmed.ncbi.nlm.nih.gov/18637104</t>
  </si>
  <si>
    <t>https://pmc.ncbi.nlm.nih.gov/articles/pmid/18637104/</t>
  </si>
  <si>
    <t>['van Zelm MC', 'Geertsema C', 'Nieuwenhuis N', 'de Ridder D', 'Conley ME', 'Schiff C', 'Tezcan I', 'Bernatowska E', 'Hartwig NG', 'Sanders EA', 'Litzman J', 'Kondratenko I', 'van Dongen JJ', 'van der Burg M']</t>
  </si>
  <si>
    <t>Gross deletions involving IGHM, BTK, or Artemis: a model for genomic lesions mediated by transposable elements</t>
  </si>
  <si>
    <t>American journal of human genetics</t>
  </si>
  <si>
    <t>82(2):320-32</t>
  </si>
  <si>
    <t>https://pubmed.ncbi.nlm.nih.gov/18252213</t>
  </si>
  <si>
    <t>https://linkinghub.elsevier.com/retrieve/pii/S0002-9297(08)00090-6</t>
  </si>
  <si>
    <t>['Yeganeh M', 'Henneke P', 'Rezaei N', 'Ehl S', 'Thiel D', 'Matamoros N', 'Pietrogrande C', 'Espanol T', 'Litzman J', 'Franco JL', 'Sanal O', 'Kilic SS', 'Breborowicz A', 'Plebani A', 'Renner E', 'Rothenfusser S', 'Hawn TR', 'Woellner C', 'Grimbacher B']</t>
  </si>
  <si>
    <t>Toll-like receptor stimulation induces higher TNF-alpha secretion in peripheral blood mononuclear cells from patients with hyper IgE syndrome</t>
  </si>
  <si>
    <t>11-Feb-2008</t>
  </si>
  <si>
    <t>146(3):190-4</t>
  </si>
  <si>
    <t>https://pubmed.ncbi.nlm.nih.gov/18268386</t>
  </si>
  <si>
    <t>https://core.ac.uk/reader/192774410?utm_source=linkout</t>
  </si>
  <si>
    <t>['Dostal A', 'Linnankivi T', 'Somer M', 'Kähkönen M', 'Litzman J', 'Tienari P']</t>
  </si>
  <si>
    <t>Mapping susceptibility gene locus for IgA deficiency at del(18)(q22.3-q23); report of familial cryptic chromosome t(18q; 10p) translocations</t>
  </si>
  <si>
    <t>34(3):143-7</t>
  </si>
  <si>
    <t>https://pubmed.ncbi.nlm.nih.gov/17504501</t>
  </si>
  <si>
    <t>https://onlinelibrary.wiley.com/doi/10.1111/j.1744-313X.2007.00652.x</t>
  </si>
  <si>
    <t>['Sochorová K', 'Horváth R', 'Rozková D', 'Litzman J', 'Bartunková J', 'Sedivá A', 'Spísek R']</t>
  </si>
  <si>
    <t>Impaired Toll-like receptor 8-mediated IL-6 and TNF-alpha production in antigen-presenting cells from patients with X-linked agammaglobulinemia</t>
  </si>
  <si>
    <t>15-Mar-2007</t>
  </si>
  <si>
    <t>7-Nov-2006</t>
  </si>
  <si>
    <t>109(6):2553-6</t>
  </si>
  <si>
    <t>https://pubmed.ncbi.nlm.nih.gov/17090647</t>
  </si>
  <si>
    <t>https://linkinghub.elsevier.com/retrieve/pii/S0006-4971(20)41867-1</t>
  </si>
  <si>
    <t>['Litzman J', 'Vlková M', 'Pikulová Z', 'Stikarovská D', 'Lokaj J']</t>
  </si>
  <si>
    <t>T and B lymphocyte subpopulations and activation/differentiation markers in patients with selective IgA deficiency</t>
  </si>
  <si>
    <t>147(2):249-54</t>
  </si>
  <si>
    <t>https://pubmed.ncbi.nlm.nih.gov/17223965</t>
  </si>
  <si>
    <t>https://pmc.ncbi.nlm.nih.gov/articles/pmid/17223965/</t>
  </si>
  <si>
    <t>['Sobotková M', 'Bartůnková J', 'Litzman J', 'Zachová R', 'Jílek D', 'Krystůfková O', 'Nĕmecek V', 'Vernerová E', 'Sedivá A']</t>
  </si>
  <si>
    <t>Prevalence of hepatitis G virus infection (HGV) in intravenous immunoglobulin recipients in the Czech Republic</t>
  </si>
  <si>
    <t>55(4):136-9</t>
  </si>
  <si>
    <t>English Abstract | Journal Article | Research Support, Non-U.S. Gov't</t>
  </si>
  <si>
    <t>https://pubmed.ncbi.nlm.nih.gov/17354588</t>
  </si>
  <si>
    <t>['Vlková M', 'Thon V', 'Sárfyová M', 'Bláha L', 'Svobodník A', 'Lokaj J', 'Litzman J']</t>
  </si>
  <si>
    <t>Age dependency and mutual relations in T and B lymphocyte abnormalities in common variable immunodeficiency patients</t>
  </si>
  <si>
    <t>143(2):373-9</t>
  </si>
  <si>
    <t>https://pubmed.ncbi.nlm.nih.gov/16412063</t>
  </si>
  <si>
    <t>https://pmc.ncbi.nlm.nih.gov/articles/pmid/16412063/</t>
  </si>
  <si>
    <t>['Salzer U', 'Maul-Pavicic A', 'Cunningham-Rundles C', 'Urschel S', 'Belohradsky BH', 'Litzman J', 'Holm A', 'Franco JL', 'Plebani A', 'Hammarstrom L', 'Skrabl A', 'Schwinger W', 'Grimbacher B']</t>
  </si>
  <si>
    <t>ICOS deficiency in patients with common variable immunodeficiency</t>
  </si>
  <si>
    <t>113(3):234-40</t>
  </si>
  <si>
    <t>https://pubmed.ncbi.nlm.nih.gov/15507387</t>
  </si>
  <si>
    <t>https://linkinghub.elsevier.com/retrieve/pii/S1521-6616(04)00209-8</t>
  </si>
  <si>
    <t>['Quartier P', 'Bustamante J', 'Sanal O', 'Plebani A', 'Debré M', 'Deville A', 'Litzman J', 'Levy J', 'Fermand JP', 'Lane P', 'Horneff G', 'Aksu G', 'Yalçin I', 'Davies G', 'Tezcan I', 'Ersoy F', 'Catalan N', 'Imai K', 'Fischer A', 'Durandy A']</t>
  </si>
  <si>
    <t>Clinical, immunologic and genetic analysis of 29 patients with autosomal recessive hyper-IgM syndrome due to Activation-Induced Cytidine Deaminase deficiency</t>
  </si>
  <si>
    <t>110(1):22-9</t>
  </si>
  <si>
    <t>https://pubmed.ncbi.nlm.nih.gov/14962793</t>
  </si>
  <si>
    <t>https://linkinghub.elsevier.com/retrieve/pii/S1521661603002857</t>
  </si>
  <si>
    <t>['Litzman J', 'Bucková H', 'Ventruba J', 'Holcíková A', 'Mikyska P', 'Lokaj J']</t>
  </si>
  <si>
    <t>A concurrent occurrence of cutis laxa, Dandy-Walker syndrome and immunodeficiency in a girl</t>
  </si>
  <si>
    <t>92(7):861-4</t>
  </si>
  <si>
    <t>https://pubmed.ncbi.nlm.nih.gov/12892171</t>
  </si>
  <si>
    <t>https://onlinelibrary.wiley.com/resolve/openurl?genre=article&amp;sid=nlm:pubmed&amp;issn=0803-5253&amp;date=2003&amp;volume=92&amp;issue=7&amp;spage=861</t>
  </si>
  <si>
    <t>['Litzman J', 'Freiberger T', 'Bartonková D', 'Vlková M', 'Thon V', 'Lokaj J']</t>
  </si>
  <si>
    <t>Early manifestation and recognition of C2 complement deficiency in the form of pyogenic infection in infancy</t>
  </si>
  <si>
    <t>Journal of paediatrics and child health</t>
  </si>
  <si>
    <t>39(4):274-7</t>
  </si>
  <si>
    <t>https://pubmed.ncbi.nlm.nih.gov/12755933</t>
  </si>
  <si>
    <t>https://onlinelibrary.wiley.com/resolve/openurl?genre=article&amp;sid=nlm:pubmed&amp;issn=1034-4810&amp;date=2003&amp;volume=39&amp;issue=4&amp;spage=274</t>
  </si>
  <si>
    <t>['Bares M', 'Muchová M', 'Dufek M', 'Litzman J', 'Krupa P', 'Rektor I']</t>
  </si>
  <si>
    <t>Wegener's granulomatosis: ischemic stroke as the first clinical manifestation (case study)</t>
  </si>
  <si>
    <t>Nov-2002</t>
  </si>
  <si>
    <t>Journal of neurology</t>
  </si>
  <si>
    <t>249(11):1593-4</t>
  </si>
  <si>
    <t>https://pubmed.ncbi.nlm.nih.gov/12532922</t>
  </si>
  <si>
    <t>https://link.springer.com/article/10.1007/s00415-002-0804-3</t>
  </si>
  <si>
    <t>['Freiberger T', 'Vyskocilová M', 'Kolárová L', 'Kuklínek P', 'Krystůfková O', 'Lahodná M', 'Hanzlíková J', 'Litzman J']</t>
  </si>
  <si>
    <t>Exon 1 polymorphism of the B2BKR gene does not influence the clinical status of patients with hereditary angioedema</t>
  </si>
  <si>
    <t>63(6):492-4</t>
  </si>
  <si>
    <t>https://pubmed.ncbi.nlm.nih.gov/12039525</t>
  </si>
  <si>
    <t>https://linkinghub.elsevier.com/retrieve/pii/S019888590200397X</t>
  </si>
  <si>
    <t>['Freiberger T', 'Kolárová L', 'Mejstrík P', 'Vyskocilová M', 'Kuklínek P', 'Litzman J']</t>
  </si>
  <si>
    <t>Five novel mutations in the C1 inhibitor gene (C1NH) leading to a premature stop codon in patients with type I hereditary angioedema</t>
  </si>
  <si>
    <t>19(4):461</t>
  </si>
  <si>
    <t>https://pubmed.ncbi.nlm.nih.gov/11933207</t>
  </si>
  <si>
    <t>https://onlinelibrary.wiley.com/doi/10.1002/humu.9029</t>
  </si>
  <si>
    <t>['Freiberger T', 'Litzman J', 'Vondrusková E']</t>
  </si>
  <si>
    <t>Role of aspartic acid at position 57 of the HLA-DQ beta chain in sporadic and familial forms of selective IgA deficiency</t>
  </si>
  <si>
    <t>6-Dec-2001</t>
  </si>
  <si>
    <t>Casopis lekaru ceskych</t>
  </si>
  <si>
    <t>140(24):770-3</t>
  </si>
  <si>
    <t>https://pubmed.ncbi.nlm.nih.gov/14655281</t>
  </si>
  <si>
    <t>['Litzman J', 'Bartonková D', 'Stikarovská D', 'Pikulová Z', 'Lokaj J']</t>
  </si>
  <si>
    <t>Autoantibodies in relatives of IgA-deficient patients</t>
  </si>
  <si>
    <t>Jan-2001</t>
  </si>
  <si>
    <t>47(1):17-9</t>
  </si>
  <si>
    <t>https://pubmed.ncbi.nlm.nih.gov/15635863</t>
  </si>
  <si>
    <t>['Litzman J', 'Sevcíková I', 'Stikarovská D', 'Pikulová Z', 'Pazdírková A', 'Lokaj J']</t>
  </si>
  <si>
    <t>IgA deficiency in Czech healthy individuals and selected patient groups</t>
  </si>
  <si>
    <t>123(2):177-80</t>
  </si>
  <si>
    <t>https://pubmed.ncbi.nlm.nih.gov/11060491</t>
  </si>
  <si>
    <t>https://karger.com/IAA/article/doi/10.1159/000024438</t>
  </si>
  <si>
    <t>['Litzman J', 'Bartonková D', 'Pikulová Z', 'Pazdírková A', 'Sevcíková I', 'Lokaj J']</t>
  </si>
  <si>
    <t>IgG subclasses and autoantibodies in adult patients with selective IgA deficiency</t>
  </si>
  <si>
    <t>Mar-2000</t>
  </si>
  <si>
    <t>46(3):170-3</t>
  </si>
  <si>
    <t>https://pubmed.ncbi.nlm.nih.gov/11048521</t>
  </si>
  <si>
    <t>['Tomandl J', 'Litzman J', 'Pikulová Z', 'Tallová J', 'Lokaj J']</t>
  </si>
  <si>
    <t>Serum neopterin in IgA deficiency and common variable immunodeficiency</t>
  </si>
  <si>
    <t>Oct-1999</t>
  </si>
  <si>
    <t>45(10):598-601</t>
  </si>
  <si>
    <t>https://pubmed.ncbi.nlm.nih.gov/10951868</t>
  </si>
  <si>
    <t>['Litzman J', 'Lokaj J']</t>
  </si>
  <si>
    <t>Molecular biology basis of combined (T + B) primary immunodeficiency</t>
  </si>
  <si>
    <t>Bratislavske lekarske listy</t>
  </si>
  <si>
    <t>99(8-9):435-8</t>
  </si>
  <si>
    <t>https://pubmed.ncbi.nlm.nih.gov/9810767</t>
  </si>
  <si>
    <t>['Litzman J', 'Lokaj J', 'Fucíková T']</t>
  </si>
  <si>
    <t>Chronic fatigue syndrome</t>
  </si>
  <si>
    <t>18-May-1998</t>
  </si>
  <si>
    <t>137(10):295-8</t>
  </si>
  <si>
    <t>https://pubmed.ncbi.nlm.nih.gov/9650359</t>
  </si>
  <si>
    <t>['Litzman J', 'Brysová V', 'Gaillyová R', 'Thon V', 'Pijácková A', 'Michalová K', 'Zemanová Z', 'Lokaj J']</t>
  </si>
  <si>
    <t>Agammaglobulinaemia in a girl with a mosaic of ring 18 chromosome</t>
  </si>
  <si>
    <t>34(1):92-4</t>
  </si>
  <si>
    <t>https://pubmed.ncbi.nlm.nih.gov/9568951</t>
  </si>
  <si>
    <t>https://onlinelibrary.wiley.com/resolve/openurl?genre=article&amp;sid=nlm:pubmed&amp;issn=1034-4810&amp;date=1998&amp;volume=34&amp;issue=1&amp;spage=92</t>
  </si>
  <si>
    <t>['Thon V', 'Wolf HM', 'Sasgary M', 'Litzman J', 'Samstag A', 'Hauber I', 'Lokaj J', 'Eibl MM']</t>
  </si>
  <si>
    <t>Defective integration of activating signals derived from the T cell receptor (TCR) and costimulatory molecules in both CD4+ and CD8+ T lymphocytes of common variable immunodeficiency (CVID) patients</t>
  </si>
  <si>
    <t>110(2):174-81</t>
  </si>
  <si>
    <t>https://pubmed.ncbi.nlm.nih.gov/9367399</t>
  </si>
  <si>
    <t>https://pmc.ncbi.nlm.nih.gov/articles/pmid/9367399/</t>
  </si>
  <si>
    <t>['Litzman J', 'Ward AM', 'Wild G', 'Znojil V', 'Morgan G']</t>
  </si>
  <si>
    <t>Serum IgD levels in children under investigation for and with defined immunodeficiency</t>
  </si>
  <si>
    <t>114(1):54-8</t>
  </si>
  <si>
    <t>https://pubmed.ncbi.nlm.nih.gov/9303331</t>
  </si>
  <si>
    <t>https://karger.com/IAA/article/doi/10.1159/000237643</t>
  </si>
  <si>
    <t>['Thon V', 'Eggenbauer H', 'Wolf HM', 'Fischer MB', 'Litzman J', 'Lokaj J', 'Eibl MM']</t>
  </si>
  <si>
    <t>Antigen presentation by common variable immunodeficiency (CVID) B cells and monocytes is unimpaired</t>
  </si>
  <si>
    <t>108(1):1-8</t>
  </si>
  <si>
    <t>https://pubmed.ncbi.nlm.nih.gov/9097903</t>
  </si>
  <si>
    <t>https://pmc.ncbi.nlm.nih.gov/articles/pmid/9097903/</t>
  </si>
  <si>
    <t>['Litzman J', 'Broz P', 'Král V', 'Lokaj J']</t>
  </si>
  <si>
    <t>Successful gamma globulin therapy in a patient with anti-IgA antibodies</t>
  </si>
  <si>
    <t>43(2):102-4</t>
  </si>
  <si>
    <t>https://pubmed.ncbi.nlm.nih.gov/9245064</t>
  </si>
  <si>
    <t>['Litzman J', 'Jones A', 'Hann I', 'Chapel H', 'Strobel S', 'Morgan G']</t>
  </si>
  <si>
    <t>Intravenous immunoglobulin, splenectomy, and antibiotic prophylaxis in Wiskott-Aldrich syndrome</t>
  </si>
  <si>
    <t>75(5):436-9</t>
  </si>
  <si>
    <t>https://pubmed.ncbi.nlm.nih.gov/8957959</t>
  </si>
  <si>
    <t>https://europepmc.org/abstract/MED/8957959</t>
  </si>
  <si>
    <t>Primary immunodeficiencies. I. Classification and new etiopathogenic findings</t>
  </si>
  <si>
    <t>11-Sep-1996</t>
  </si>
  <si>
    <t>135(17):548-51</t>
  </si>
  <si>
    <t>https://pubmed.ncbi.nlm.nih.gov/8964069</t>
  </si>
  <si>
    <t>Primary immunodeficiencies. II. Current therapeutic possibilities</t>
  </si>
  <si>
    <t>135(17):552-4</t>
  </si>
  <si>
    <t>https://pubmed.ncbi.nlm.nih.gov/8964070</t>
  </si>
  <si>
    <t>['Litzman J', 'Burianova M', 'Thon V', 'Lokaj J']</t>
  </si>
  <si>
    <t>Progression of selective IgA deficiency to common variable immunodeficiency in a 16 year old boy</t>
  </si>
  <si>
    <t>Aug-1996</t>
  </si>
  <si>
    <t>24(4):174-6</t>
  </si>
  <si>
    <t>https://pubmed.ncbi.nlm.nih.gov/8939274</t>
  </si>
  <si>
    <t>['Litzman J', 'Pejcochová J', 'Lokaj J']</t>
  </si>
  <si>
    <t>Laboratory markers in hepatitis C virus infection in patients with antibody formation disorders treated with immunoglobulin preparations</t>
  </si>
  <si>
    <t>42(5):324-6</t>
  </si>
  <si>
    <t>https://pubmed.ncbi.nlm.nih.gov/8768290</t>
  </si>
  <si>
    <t>['Litzman J', 'Lokaj J', 'Stikarovská D', 'Mayer J', 'Thon V', 'Eibl MM']</t>
  </si>
  <si>
    <t>Personal experience with replacement therapy with intravenous gamma globulin</t>
  </si>
  <si>
    <t>Nov-1995</t>
  </si>
  <si>
    <t>41(11):759-63</t>
  </si>
  <si>
    <t>https://pubmed.ncbi.nlm.nih.gov/8553594</t>
  </si>
  <si>
    <t>['Litzman J', 'Dastych M', 'Hegar P']</t>
  </si>
  <si>
    <t>Analysis of zinc, iron and copper serum levels in patients with common variable immunodeficiency</t>
  </si>
  <si>
    <t>23(3):117-20</t>
  </si>
  <si>
    <t>https://pubmed.ncbi.nlm.nih.gov/7572540</t>
  </si>
  <si>
    <t>['Lokaj J', 'Litzman J', 'Kuklinek P']</t>
  </si>
  <si>
    <t>Incidence of primary immunodeficiencies in a population of south Moravia, Czechoslovakia</t>
  </si>
  <si>
    <t>371B:709-12</t>
  </si>
  <si>
    <t>https://pubmed.ncbi.nlm.nih.gov/7502881</t>
  </si>
  <si>
    <t>['Fischer MB', 'Hauber I', 'Eggenbauer H', 'Thon V', 'Vogel E', 'Schaffer E', 'Lokaj J', 'Litzman J', 'Wolf HM', 'Mannhalter JW']</t>
  </si>
  <si>
    <t>A defect in the early phase of T-cell receptor-mediated T-cell activation in patients with common variable immunodeficiency</t>
  </si>
  <si>
    <t>15-Dec-1994</t>
  </si>
  <si>
    <t>84(12):4234-41</t>
  </si>
  <si>
    <t>https://pubmed.ncbi.nlm.nih.gov/7994037</t>
  </si>
  <si>
    <t>https://linkinghub.elsevier.com/retrieve/pii/S0006-4971(20)69986-4</t>
  </si>
  <si>
    <t>['Fischer MB', 'Wolf HM', 'Eggenbauer H', 'Thon V', 'Vogel E', 'Lokaj J', 'Litzman J', 'Mannhalter JW', 'Eibl MM']</t>
  </si>
  <si>
    <t>The costimulatory signal CD28 is fully functional but cannot correct the impaired antigen response in T cells of patients with common variable immunodeficiency</t>
  </si>
  <si>
    <t>95(2):209-14</t>
  </si>
  <si>
    <t>https://pubmed.ncbi.nlm.nih.gov/8306493</t>
  </si>
  <si>
    <t>https://pmc.ncbi.nlm.nih.gov/articles/pmid/8306493/</t>
  </si>
  <si>
    <t>['Litzman J', 'Vorechovský I', 'Bursa J', 'Bartonková D', 'Lokaj J', 'Obůrková P']</t>
  </si>
  <si>
    <t>Immunologic laboratory findings in relatives of patients with common variable immunodeficiency</t>
  </si>
  <si>
    <t>22-Feb-1993</t>
  </si>
  <si>
    <t>132(4):119-22</t>
  </si>
  <si>
    <t>https://pubmed.ncbi.nlm.nih.gov/8472288</t>
  </si>
  <si>
    <t>['Litzman J', 'Wiedermannová D', 'Lokaj J', 'Král V']</t>
  </si>
  <si>
    <t>Side effects of administration of gamma globulin preparations in patients with primary agammaglobulinemia</t>
  </si>
  <si>
    <t>38(5):490-4</t>
  </si>
  <si>
    <t>https://pubmed.ncbi.nlm.nih.gov/1380749</t>
  </si>
  <si>
    <t>Current therapeutic use of gamma globulin preparations</t>
  </si>
  <si>
    <t>1-Nov-1991</t>
  </si>
  <si>
    <t>130(18-19):556-60</t>
  </si>
  <si>
    <t>https://pubmed.ncbi.nlm.nih.gov/1764720</t>
  </si>
  <si>
    <t>['Vorechovský I', 'Litzman J', 'Lokaj J', 'Sobotková R']</t>
  </si>
  <si>
    <t>Family studies in common variable immunodeficiency</t>
  </si>
  <si>
    <t>Journal of hygiene, epidemiology, microbiology, and immunology R</t>
  </si>
  <si>
    <t>35(1):17-26</t>
  </si>
  <si>
    <t>https://pubmed.ncbi.nlm.nih.gov/1880404</t>
  </si>
  <si>
    <t>['Vorechovsky I', 'Litzman J', 'Lokaj J', 'Hausner P', 'Poch T']</t>
  </si>
  <si>
    <t>Common variable immunodeficiency and malignancy: a report of two cases and possible explanation for the association</t>
  </si>
  <si>
    <t>31(4):250-4</t>
  </si>
  <si>
    <t>https://pubmed.ncbi.nlm.nih.gov/2379221</t>
  </si>
  <si>
    <t>https://europepmc.org/abstract/MED/2379221</t>
  </si>
  <si>
    <t>Canna SW</t>
  </si>
  <si>
    <t>['Zhang M', 'Cron RR', 'Chu N', 'Nguyen J', 'Gordon SM', 'Eloseily EM', 'Atkinson TP', 'Weiser P', 'Walter MR', 'Kreiger PA', 'Canna SW', 'Behrens EM', 'Cron RQ']</t>
  </si>
  <si>
    <t>Role of DOCK8 in cytokine storm syndromes</t>
  </si>
  <si>
    <t>155(3):1015-1026.e5</t>
  </si>
  <si>
    <t>https://pubmed.ncbi.nlm.nih.gov/39423879</t>
  </si>
  <si>
    <t>https://www.clinicalkey.com/content/playBy/pii?v=S0091-6749(24)01061-3</t>
  </si>
  <si>
    <t>['Gallo PM', 'Kim J', 'McNerney KO', 'Diorio C', 'Foley C', 'Kagami L', 'Wagner K', 'Petrosa WL', 'Conlon H', 'Gollomp KL', 'Canna SW', 'Seif AE', 'Conrad MA', 'Kelsen JR', 'Romberg N', 'Bassiri H', 'Sullivan KE', 'Teachey DT', 'Paessler ME', 'Behrens EM', 'Lambert MP']</t>
  </si>
  <si>
    <t>Serum cytokine panels in pediatric clinical practice</t>
  </si>
  <si>
    <t>155(2):594-604.e5</t>
  </si>
  <si>
    <t>https://pubmed.ncbi.nlm.nih.gov/39303891</t>
  </si>
  <si>
    <t>https://www.clinicalkey.com/content/playBy/pii?v=S0091-6749(24)00977-1</t>
  </si>
  <si>
    <t>Canna S</t>
  </si>
  <si>
    <t>['Baldo F', 'Erkens RGA', 'Mizuta M', 'Rogani G', 'Lucioni F', 'Bracaglia C', 'Foell D', 'Gattorno M', 'Jelusic M', 'Anton J', 'Brogan P', 'Canna S', 'Chandrakasan S', 'Cron RQ', 'De Benedetti F', 'Grom A', 'Heshin-Bekenstein M', 'Horne A', 'Khubchandani R', 'Ozen S', 'Quartier P', 'Ravelli A', 'Shimizu M', 'Schulert G', 'Scott C', 'Sinha R', 'Ruperto N', 'Swart JF', 'Vastert S', 'Minoia F']</t>
  </si>
  <si>
    <t>Current treatment in macrophage activation syndrome worldwide: a systematic literature review to inform the METAPHOR project</t>
  </si>
  <si>
    <t>64(1):32-44</t>
  </si>
  <si>
    <t>https://pmc.ncbi.nlm.nih.gov/articles/pmid/39058514/</t>
  </si>
  <si>
    <t>['Duran JSC', 'Sayed S', 'Dalalo MC', 'Mauracher AA', 'Knight MS', 'Conrey PE', 'Schultz AB', 'Hay CA', 'Lindell RB', 'Howard CA', 'Abrams ED', 'Schmitt EG', 'Thelin MA', 'Bluestein S', 'Seroogy CM', 'Pozos TC', 'Thatayatikom A', 'Lundgren I', 'Gauthier A', 'Canna SW', 'Su HC', 'Keller MD', 'Delmonte OM', 'Satter LRF', 'Holland SM', 'Bergerson JRE', 'Leiding JW', 'Romberg N', 'Freeman AF', 'Villarino AV', 'Anderson MS', 'Cooper MA', 'Vogel TP', 'Henrickson SE']</t>
  </si>
  <si>
    <t>Altered Purinergic Signaling and CD8+ T Cell Dysregulation in STAT3 GOF Syndrome</t>
  </si>
  <si>
    <t>13-Dec-2024</t>
  </si>
  <si>
    <t>https://pubmed.ncbi.nlm.nih.gov/39713308</t>
  </si>
  <si>
    <t>https://pmc.ncbi.nlm.nih.gov/articles/pmid/39713308/</t>
  </si>
  <si>
    <t>['Grayczyk JP', 'Liu L', 'Egan MS', 'Aunins E', 'Wynosky-Dolfi MA', 'Canna SW', 'Minn AJ', 'Shin S', 'Brodsky IE']</t>
  </si>
  <si>
    <t>TLR priming licenses NAIP inflammasome activation by immunoevasive ligands</t>
  </si>
  <si>
    <t>121(48):e2412700121</t>
  </si>
  <si>
    <t>https://pubmed.ncbi.nlm.nih.gov/39556752</t>
  </si>
  <si>
    <t>https://www.pnas.org/doi/10.1073/pnas.2412700121?url_ver=Z39.88-2003&amp;rfr_id=ori:rid:crossref.org&amp;rfr_dat=cr_pub 0pubmed</t>
  </si>
  <si>
    <t>['Carol HA', 'Mayer AS', 'Zhang MS', 'Dang V', 'Varghese J', 'Martinez Z', 'Schneider C', 'Baker JE', 'Tsoukas P', 'Behrens EM', 'Cron RQ', 'Diorio C', 'Henderson LA', 'Schulert G', 'Lee P', 'Kernan KF', 'Canna SW']</t>
  </si>
  <si>
    <t>Hyperferritinemia Screening to Aid Identification and Differentiation of Patients with Hyperinflammatory Disorders</t>
  </si>
  <si>
    <t>12-Sep-2024</t>
  </si>
  <si>
    <t>45(1):4</t>
  </si>
  <si>
    <t>https://pubmed.ncbi.nlm.nih.gov/39264477</t>
  </si>
  <si>
    <t>https://pmc.ncbi.nlm.nih.gov/articles/pmid/39264477/</t>
  </si>
  <si>
    <t>Hyperferritinemia screening to aid identification and differentiation of patients with hyperinflammatory disorders</t>
  </si>
  <si>
    <t>25-Jun-2024</t>
  </si>
  <si>
    <t>https://pubmed.ncbi.nlm.nih.gov/38978562</t>
  </si>
  <si>
    <t>https://europepmc.org/abstract/MED/38978562</t>
  </si>
  <si>
    <t>['Lee W', 'Stone DL', 'Hoffmann P', 'Rosenzweig S', 'Tsai WL', 'Gadina M', 'Romeo T', 'Lee CR', 'Randazzo D', 'Pimpale Chavan P', 'Manthiram K', 'Canna S', 'Park YH', 'Ombrello AK', 'Aksentijevich I', 'Kastner DL', 'Chae JJ']</t>
  </si>
  <si>
    <t>Interrupting an IFN-γ-dependent feedback loop in the syndrome of pyogenic arthritis with pyoderma gangrenosum and acne</t>
  </si>
  <si>
    <t>15-May-2024</t>
  </si>
  <si>
    <t>83(6):787-798</t>
  </si>
  <si>
    <t>https://pubmed.ncbi.nlm.nih.gov/38408849</t>
  </si>
  <si>
    <t>https://linkinghub.elsevier.com/retrieve/pii/S0003-4967(24)00134-1</t>
  </si>
  <si>
    <t>['Domblides C', 'Crampton S', 'Liu H', 'Bartleson JM', 'Nguyen A', 'Champagne C', 'Landy EE', 'Spiker L', 'Proffitt C', 'Bhattarai S', 'Grawe AP', 'Fuentealba Valenzuela M', 'Lartigue L', 'Mahouche I', 'Dupaul-Chicoine J', 'Nishimura K', 'Lefort F', 'Decraecker M', 'Velasco V', 'Netzer S', 'Pitard V', 'Roy C', 'Soubeyran I', 'Racine V', 'Blanco P', 'Déchanet-Merville J', 'Saleh M', 'Canna SW', 'Furman D', 'Faustin B']</t>
  </si>
  <si>
    <t>Human NLRC4 expression promotes cancer survival and associates with type I interferon signaling and immune infiltration</t>
  </si>
  <si>
    <t>23-Apr-2024</t>
  </si>
  <si>
    <t>134(11):e166085</t>
  </si>
  <si>
    <t>https://pubmed.ncbi.nlm.nih.gov/38652550</t>
  </si>
  <si>
    <t>https://europepmc.org/abstract/MED/38652550</t>
  </si>
  <si>
    <t>['Huang Y', 'Sompii-Montgomery L', 'Patti J', 'Pickering A', 'Yasin S', 'Do T', 'Baker E', 'Gao D', 'Abdul-Aziz R', 'Behrens EM', 'Canna S', 'Clark M', 'Co DO', 'Collins KP', 'Eberhard B', 'Friedman M', 'Graham TB', 'Hahn T', 'Hersh AO', 'Hobday P', 'Holland MJ', 'Huggins J', 'Lu PY', 'Mannion ML', 'Manos CK', 'Neely J', 'Onel K', 'Orandi AB', 'Ramirez A', 'Reinhardt A', 'Riskalla M', 'Santiago L', 'Stoll ML', 'Ting T', 'Grom AA', 'Towe C', 'Schulert GS']</t>
  </si>
  <si>
    <t>Disease Course, Treatments, and Outcomes of Children With Systemic Juvenile Idiopathic Arthritis-Associated Lung Disease</t>
  </si>
  <si>
    <t>Arthritis care &amp; research</t>
  </si>
  <si>
    <t>76(3):328-339</t>
  </si>
  <si>
    <t>https://pubmed.ncbi.nlm.nih.gov/37691306</t>
  </si>
  <si>
    <t>https://europepmc.org/abstract/MED/37691306</t>
  </si>
  <si>
    <t>['Bhuiyan MIH', 'Habib K', 'Sultan MT', 'Chen F', 'Jahan I', 'Weng Z', 'Rahman MS', 'Islam R', 'Foley LM', 'Hitchens TK', 'Deng X', 'Canna SW', 'Sun D', 'Cao G']</t>
  </si>
  <si>
    <t>SPAK inhibitor ZT-1a attenuates reactive astrogliosis and oligodendrocyte degeneration in a mouse model of vascular dementia</t>
  </si>
  <si>
    <t>CNS neuroscience &amp; therapeutics</t>
  </si>
  <si>
    <t>30(3):e14654</t>
  </si>
  <si>
    <t>https://pubmed.ncbi.nlm.nih.gov/38433018</t>
  </si>
  <si>
    <t>https://europepmc.org/abstract/MED/38433018</t>
  </si>
  <si>
    <t>['Canna SW', 'De Benedetti F']</t>
  </si>
  <si>
    <t>The 4(th) NextGen therapies of SJIA and MAS, part 4: it is time for IL-18 based trials in systemic juvenile idiopathic arthritis?</t>
  </si>
  <si>
    <t>Pediatric rheumatology online journal</t>
  </si>
  <si>
    <t>21(Suppl 1):79</t>
  </si>
  <si>
    <t>https://pubmed.ncbi.nlm.nih.gov/38183056</t>
  </si>
  <si>
    <t>https://ped-rheum.biomedcentral.com/articles/10.1186/s12969-023-00867-y</t>
  </si>
  <si>
    <t>['Grom AA', 'Canna SW', 'Abu-Arja RF', 'Sinha R', 'Peixoto L', 'Cannizzaro E', 'Chandrakasan S', 'Driest K', 'Marsh R', 'Neven B', 'Onel K', 'Prahalad S', 'Prockop S', 'Quartier P', 'Roth J', 'Schulert G', 'Silva JMF', 'Wall D', 'Zeilhofer U']</t>
  </si>
  <si>
    <t>Part 5: Allogeneic HSCT in refractory SJIA with lung disease; recent cases from centers in North America &amp; Europe</t>
  </si>
  <si>
    <t>21(Suppl 1):86</t>
  </si>
  <si>
    <t>https://pubmed.ncbi.nlm.nih.gov/38183096</t>
  </si>
  <si>
    <t>https://ped-rheum.biomedcentral.com/articles/10.1186/s12969-023-00868-x</t>
  </si>
  <si>
    <t>['Landy E', 'Carol H', 'Ring A', 'Canna S']</t>
  </si>
  <si>
    <t>Biological and clinical roles of IL-18 in inflammatory diseases</t>
  </si>
  <si>
    <t>11-Dec-2023</t>
  </si>
  <si>
    <t>20(1):33-47</t>
  </si>
  <si>
    <t>https://pubmed.ncbi.nlm.nih.gov/38081945</t>
  </si>
  <si>
    <t>https://www.nature.com/articles/s41584-023-01053-w</t>
  </si>
  <si>
    <t>['Vastert SJ', 'Canny SP', 'Canna SW', 'Schneider R', 'Mellins ED']</t>
  </si>
  <si>
    <t>Cytokine Storm Syndrome Associated with Systemic Juvenile Idiopathic Arthritis</t>
  </si>
  <si>
    <t>1448:323-353</t>
  </si>
  <si>
    <t>https://pubmed.ncbi.nlm.nih.gov/39117825</t>
  </si>
  <si>
    <t>https://link.springer.com/chapter/10.1007/978-3-031-59815-9_23</t>
  </si>
  <si>
    <t>['Canna SW']</t>
  </si>
  <si>
    <t>Autoinflammatory Contributors to Cytokine Storm</t>
  </si>
  <si>
    <t>1448:385-397</t>
  </si>
  <si>
    <t>https://pubmed.ncbi.nlm.nih.gov/39117828</t>
  </si>
  <si>
    <t>https://link.springer.com/chapter/10.1007/978-3-031-59815-9_26</t>
  </si>
  <si>
    <t>['Landy E', 'Varghese J', 'Dang V', 'Szymczak-Workman A', 'Kane LP', 'Canna SW']</t>
  </si>
  <si>
    <t>Complementary HLH susceptibility factors converge on CD8 T-cell hyperactivation</t>
  </si>
  <si>
    <t>7(22):6949-6963</t>
  </si>
  <si>
    <t>https://pubmed.ncbi.nlm.nih.gov/37738167</t>
  </si>
  <si>
    <t>https://www.clinicalkey.com/content/playBy/pii?v=497981</t>
  </si>
  <si>
    <t>['Verweyen EL', 'Thakkar K', 'Dhakal S', 'Baker E', 'Chetal K', 'Schnell D', 'Canna S', 'Grom AA', 'Salomonis N', 'Schulert GS']</t>
  </si>
  <si>
    <t>Population-level single-cell genomics reveals conserved gene programs in systemic juvenile idiopathic arthritis</t>
  </si>
  <si>
    <t>133(22):e166741</t>
  </si>
  <si>
    <t>https://pubmed.ncbi.nlm.nih.gov/37733441</t>
  </si>
  <si>
    <t>https://europepmc.org/abstract/MED/37733441</t>
  </si>
  <si>
    <t>['Huang Z', 'Brodeur KE', 'Chen L', 'Du Y', 'Wobma H', 'Hsu EE', 'Liu M', 'Chang JC', 'Chang MH', 'Chou J', 'Day-Lewis M', 'Dedeoglu F', 'Halyabar O', 'Lederer JA', 'Li T', 'Lo MS', 'Lu M', 'Meidan E', 'Newburger JW', 'Randolph AG', 'Son MB', 'Sundel RP', 'Taylor ML', 'Wu H', 'Zhou Q', 'Canna SW', 'Wei K', 'Henderson LA', 'Nigrovic PA', 'Lee PY']</t>
  </si>
  <si>
    <t>Type I interferon signature and cycling lymphocytes in macrophage activation syndrome</t>
  </si>
  <si>
    <t>133(22):e165616</t>
  </si>
  <si>
    <t>https://pubmed.ncbi.nlm.nih.gov/37751296</t>
  </si>
  <si>
    <t>https://europepmc.org/abstract/MED/37751296</t>
  </si>
  <si>
    <t>['Shakoory B', 'Geerlinks A', 'Wilejto M', 'Kernan K', 'Hines M', 'Romano M', 'Piskin D', 'Ravelli A', 'Sinha R', 'Aletaha D', 'Allen C', 'Bassiri H', 'Behrens EM', 'Carcillo J', 'Carl L', 'Chatham W', 'Cohen JI', 'Cron RQ', 'Drewniak E', 'Grom AA', 'Henderson LA', 'Horne A', 'Jordan MB', 'Nichols KE', 'Schulert G', 'Vastert S', 'Demirkaya E', 'Goldbach-Mansky R', 'de Benedetti F', 'Marsh RA', 'Canna SW']</t>
  </si>
  <si>
    <t>The 2022 EULAR/ACR Points to Consider at the Early Stages of Diagnosis and Management of Suspected Haemophagocytic Lymphohistiocytosis/Macrophage Activation Syndrome (HLH/MAS)</t>
  </si>
  <si>
    <t>24-Jul-2023</t>
  </si>
  <si>
    <t>75(10):1714-1732</t>
  </si>
  <si>
    <t>Journal Article | Research Support, N.I.H., Intramural | Research Support, Non-U.S. Gov't | Systematic Review</t>
  </si>
  <si>
    <t>https://pubmed.ncbi.nlm.nih.gov/37486733</t>
  </si>
  <si>
    <t>https://europepmc.org/abstract/MED/37486733</t>
  </si>
  <si>
    <t>The 2022 EULAR/ACR points to consider at the early stages of diagnosis and management of suspected haemophagocytic lymphohistiocytosis/macrophage activation syndrome (HLH/MAS)</t>
  </si>
  <si>
    <t>82(10):1271-1285</t>
  </si>
  <si>
    <t>Journal Article | Research Support, N.I.H., Extramural | Systematic Review</t>
  </si>
  <si>
    <t>https://linkinghub.elsevier.com/retrieve/pii/S0003-4967(24)10291-9</t>
  </si>
  <si>
    <t>['Fan Z', 'Kernan KF', 'Qin Y', 'Canna S', 'Berg RA', 'Wessel D', 'Pollack MM', 'Meert K', 'Hall M', 'Newth C', 'Lin JC', 'Doctor A', 'Shanley T', 'Cornell T', 'Harrison RE', 'Zuppa AF', 'Sward K', 'Dean JM', 'Park HJ', 'Carcillo JA']</t>
  </si>
  <si>
    <t>Hyperferritinemic sepsis, macrophage activation syndrome, and mortality in a pediatric research network: a causal inference analysis</t>
  </si>
  <si>
    <t>6-Sep-2023</t>
  </si>
  <si>
    <t>27(1):347</t>
  </si>
  <si>
    <t>https://pubmed.ncbi.nlm.nih.gov/37674218</t>
  </si>
  <si>
    <t>https://ccforum.biomedcentral.com/articles/10.1186/s13054-023-04628-x</t>
  </si>
  <si>
    <t>['Schuelke MR', 'Bassiri H', 'Behrens EM', 'Canna S', 'Croy C', 'DiNofia A', 'Gollomp K', 'Grupp S', 'Lambert M', 'Lambrix A', 'Maude SL', 'Myers R', 'Newman H', 'Petrosa W', 'Seif A', 'Sullivan KE', 'Teachey DT', 'Diorio C']</t>
  </si>
  <si>
    <t>Emapalumab for the treatment of refractory cytokine release syndrome in pediatric patients</t>
  </si>
  <si>
    <t>26-Sep-2023</t>
  </si>
  <si>
    <t>7(18):5603-5607</t>
  </si>
  <si>
    <t>https://pubmed.ncbi.nlm.nih.gov/37721859</t>
  </si>
  <si>
    <t>https://www.clinicalkey.com/content/playBy/pii?v=497350</t>
  </si>
  <si>
    <t>['Diorio C', 'Teachey DT', 'Canna SW']</t>
  </si>
  <si>
    <t>Cytokine Storm Syndromes in Pediatric Patients</t>
  </si>
  <si>
    <t>11(6):1636-1644</t>
  </si>
  <si>
    <t>https://pubmed.ncbi.nlm.nih.gov/36990432</t>
  </si>
  <si>
    <t>https://www.clinicalkey.com/content/playBy/pii?v=S2213-2198(23)00320-3</t>
  </si>
  <si>
    <t>['Grayczyk JP', 'Egan MS', 'Liu L', 'Aunins E', 'Wynosky-Dolfi MA', 'Canna S', 'Minn AJ', 'Shin S', 'Brodsky IE']</t>
  </si>
  <si>
    <t>https://pubmed.ncbi.nlm.nih.gov/37205371</t>
  </si>
  <si>
    <t>https://europepmc.org/abstract/MED/37205371</t>
  </si>
  <si>
    <t>['Rood JE', 'Rezk A', 'Pogoriler J', 'Finn LS', 'Burnham JM', 'Josephson MB', 'Bar-Or A', 'Behrens EM', 'Canna SW']</t>
  </si>
  <si>
    <t>Improvement of Refractory Systemic Juvenile Idiopathic Arthritis-Associated Lung Disease with Single-Agent Blockade of IL-1β and IL-18</t>
  </si>
  <si>
    <t>25-Aug-2022</t>
  </si>
  <si>
    <t>43(1):101-108</t>
  </si>
  <si>
    <t>https://pubmed.ncbi.nlm.nih.gov/36006569</t>
  </si>
  <si>
    <t>https://europepmc.org/abstract/MED/36006569</t>
  </si>
  <si>
    <t>['Fan Z', 'Kernan KF', 'Sriram A', 'Benos PV', 'Canna SW', 'Carcillo JA', 'Kim S', 'Park HJ']</t>
  </si>
  <si>
    <t>Deep neural networks with knockoff features identify nonlinear causal relations and estimate effect sizes in complex biological systems</t>
  </si>
  <si>
    <t>28-Dec-2022</t>
  </si>
  <si>
    <t>3-Jul-2023</t>
  </si>
  <si>
    <t>GigaScience</t>
  </si>
  <si>
    <t>12:giad044</t>
  </si>
  <si>
    <t>https://pubmed.ncbi.nlm.nih.gov/37395630</t>
  </si>
  <si>
    <t>https://europepmc.org/abstract/MED/37395630</t>
  </si>
  <si>
    <t>['Horvat CM', 'Fabio A', 'Nagin DS', 'Banks RK', 'Qin Y', 'Park HJ', 'Kernan KF', 'Canna SW', 'Berg RA', 'Wessel D', 'Pollack MM', 'Meert K', 'Hall M', 'Newth C', 'Lin JC', 'Doctor A', 'Shanley T', 'Cornell T', 'Harrison RE', 'Zuppa AF', 'Reeder RW', 'Sward K', 'Holubkov R', 'Notterman DA', 'Dean JM', 'Carcillo JA']</t>
  </si>
  <si>
    <t>Mortality Risk in Pediatric Sepsis Based on C-reactive Protein and Ferritin Levels</t>
  </si>
  <si>
    <t>30-Sep-2022</t>
  </si>
  <si>
    <t>Pediatric critical care medicine : a journal of the Society of Critical Care Medicine and the World Federation of Pediatric Intensive and Critical Care</t>
  </si>
  <si>
    <t>23(12):968-979</t>
  </si>
  <si>
    <t>Journal Article | Observational Study | Research Support, N.I.H., Extramural</t>
  </si>
  <si>
    <t>https://europepmc.org/abstract/MED/36178701</t>
  </si>
  <si>
    <t>['Huang Z', 'You X', 'Chen L', 'Du Y', 'Brodeur K', 'Jee H', 'Wang Q', 'Linder G', 'Darbousset R', 'Cunin P', 'Chang MH', 'Wactor A', 'Wauford BM', 'Todd MJC', 'Wei K', 'Li Y', 'Levescot A', 'Iwakura Y', 'Pascual V', 'Baldwin NE', 'Quartier P', 'Li T', 'Gianatasio MT', 'Hasserjian RP', 'Henderson LA', 'Sykes DB', 'Mellins ED', 'Canna SW', 'Charles JF', 'Nigrovic PA', 'Lee PY']</t>
  </si>
  <si>
    <t>mTORC1 links pathology in experimental models of Still's disease and macrophage activation syndrome</t>
  </si>
  <si>
    <t>28-Nov-2022</t>
  </si>
  <si>
    <t>13(1):6915</t>
  </si>
  <si>
    <t>https://pubmed.ncbi.nlm.nih.gov/36443301</t>
  </si>
  <si>
    <t>https://europepmc.org/abstract/MED/36443301</t>
  </si>
  <si>
    <t>['Diorio C', 'Shraim R', 'Myers R', 'Behrens EM', 'Canna S', 'Bassiri H', 'Aplenc R', 'Burudpakdee C', 'Chen F', 'DiNofia AM', 'Gill S', 'Gonzalez V', 'Lambert MP', 'Leahy AB', 'Levine BL', 'Lindell RB', 'Maude SL', 'Melenhorst JJ', 'Newman H', 'Perazzelli J', 'Seif AE', 'Lacey SF', 'June CH', 'Barrett DM', 'Grupp SA', 'Teachey DT']</t>
  </si>
  <si>
    <t>Comprehensive Serum Proteome Profiling of Cytokine Release Syndrome and Immune Effector Cell-Associated Neurotoxicity Syndrome Patients with B-Cell ALL Receiving CAR T19</t>
  </si>
  <si>
    <t>28(17):3804-3813</t>
  </si>
  <si>
    <t>https://pubmed.ncbi.nlm.nih.gov/35705524</t>
  </si>
  <si>
    <t>https://europepmc.org/abstract/MED/35705524</t>
  </si>
  <si>
    <t>['Chen G', 'Deutsch GH', 'Schulert GS', 'Zheng H', 'Jang S', 'Trapnell B', 'Lee PY', 'Macaubas C', 'Ho K', 'Schneider C', 'Saper VE', 'de Jesus AA', 'Krasnow MA', 'Grom A', 'Goldbach-Mansky R', 'Khatri P', 'Mellins ED', 'Canna SW']</t>
  </si>
  <si>
    <t>Identification of Distinct Inflammatory Programs and Biomarkers in Systemic Juvenile Idiopathic Arthritis and Related Lung Disease by Serum Proteome Analysis</t>
  </si>
  <si>
    <t>74(7):1271-1283</t>
  </si>
  <si>
    <t>Journal Article | Research Support, N.I.H., Extramural | Research Support, N.I.H., Intramural | Research Support, Non-U.S. Gov't | Research Support, U.S. Gov't, Non-P.H.S.</t>
  </si>
  <si>
    <t>https://pubmed.ncbi.nlm.nih.gov/35189047</t>
  </si>
  <si>
    <t>https://europepmc.org/abstract/MED/35189047</t>
  </si>
  <si>
    <t>['Hegazy S', 'Marques MC', 'Canna SW', 'Goldbach-Mansky R', 'de Jesus AA', 'Reyes-Múgica M', 'Salgado CM']</t>
  </si>
  <si>
    <t>NEMO-NDAS: A Panniculitis in the Young Representing an Autoinflammatory Disorder in Disguise</t>
  </si>
  <si>
    <t>The American Journal of dermatopathology</t>
  </si>
  <si>
    <t>44(6):e64-e66</t>
  </si>
  <si>
    <t>https://pubmed.ncbi.nlm.nih.gov/35120036</t>
  </si>
  <si>
    <t>https://europepmc.org/abstract/MED/35120036</t>
  </si>
  <si>
    <t>['Qin Y', 'Kernan KF', 'Fan Z', 'Park HJ', 'Kim S', 'Canna SW', 'Kellum JA', 'Berg RA', 'Wessel D', 'Pollack MM', 'Meert K', 'Hall M', 'Newth C', 'Lin JC', 'Doctor A', 'Shanley T', 'Cornell T', 'Harrison RE', 'Zuppa AF', 'Banks R', 'Reeder RW', 'Holubkov R', 'Notterman DA', 'Michael Dean J', 'Carcillo JA']</t>
  </si>
  <si>
    <t>Machine learning derivation of four computable 24-h pediatric sepsis phenotypes to facilitate enrollment in early personalized anti-inflammatory clinical trials</t>
  </si>
  <si>
    <t>7-May-2022</t>
  </si>
  <si>
    <t>26(1):128</t>
  </si>
  <si>
    <t>https://pubmed.ncbi.nlm.nih.gov/35526000</t>
  </si>
  <si>
    <t>https://ccforum.biomedcentral.com/articles/10.1186/s13054-022-03977-3</t>
  </si>
  <si>
    <t>['Gamhewage G', 'Mahmoud ME', 'Tokar A', 'Attias M', 'Mylonas C', 'Canna S', 'Utunen H']</t>
  </si>
  <si>
    <t>Digital Transformation of Face-To-Face Focus Group Methodology: Engaging a Globally Dispersed Audience to Manage Institutional Change at the World Health Organization</t>
  </si>
  <si>
    <t>Journal of medical Internet research</t>
  </si>
  <si>
    <t>24(5):e28911</t>
  </si>
  <si>
    <t>https://pubmed.ncbi.nlm.nih.gov/35617007</t>
  </si>
  <si>
    <t>https://europepmc.org/abstract/MED/35617007</t>
  </si>
  <si>
    <t>['Bassiri H', 'Canna SW']</t>
  </si>
  <si>
    <t>IL-1 receptor antagonist, MIS-C, and the peculiar autoimmunity of SARS-CoV-2</t>
  </si>
  <si>
    <t>4(5):e305-e307</t>
  </si>
  <si>
    <t>https://pubmed.ncbi.nlm.nih.gov/35368385</t>
  </si>
  <si>
    <t>https://linkinghub.elsevier.com/retrieve/pii/S2665-9913(22)00090-X</t>
  </si>
  <si>
    <t>['Henderson LA', 'Canna SW', 'Friedman KG', 'Gorelik M', 'Lapidus SK', 'Bassiri H', 'Behrens EM', 'Kernan KF', 'Schulert GS', 'Seo P', 'Son MBF', 'Tremoulet AH', 'VanderPluym C', 'Yeung RSM', 'Mudano AS', 'Turner AS', 'Karp DR', 'Mehta JJ']</t>
  </si>
  <si>
    <t>American College of Rheumatology Clinical Guidance for Multisystem Inflammatory Syndrome in Children Associated With SARS-CoV-2 and Hyperinflammation in Pediatric COVID-19: Version 3</t>
  </si>
  <si>
    <t>3-Feb-2022</t>
  </si>
  <si>
    <t>74(4):e1-e20</t>
  </si>
  <si>
    <t>https://pubmed.ncbi.nlm.nih.gov/35118829</t>
  </si>
  <si>
    <t>https://europepmc.org/abstract/MED/35118829</t>
  </si>
  <si>
    <t>['Saper VE', 'Ombrello MJ', 'Tremoulet AH', 'Montero-Martin G', 'Prahalad S', 'Canna S', 'Shimizu C', 'Deutsch G', 'Tan SY', 'Remmers EF', 'Monos D', 'Hahn T', 'Phadke OK', 'Cassidy E', 'Ferguson I', 'Mallajosyula V', 'Xu J', 'Rosa Duque JS', 'Chua GT', 'Ghosh D', 'Szymanski AM', 'Rubin D', 'Burns JC', 'Tian L', 'Fernandez-Vina MA', 'Mellins ED', 'Hollenbach JA']</t>
  </si>
  <si>
    <t>Severe delayed hypersensitivity reactions to IL-1 and IL-6 inhibitors link to common HLA-DRB1*15 alleles</t>
  </si>
  <si>
    <t>81(3):406-415</t>
  </si>
  <si>
    <t>https://linkinghub.elsevier.com/retrieve/pii/S0003-4967(24)09578-5</t>
  </si>
  <si>
    <t>['Anderko RR', 'Gómez H', 'Canna SW', 'Shakoory B', 'Angus DC', 'Yealy DM', 'Huang DT', 'Kellum JA', 'Carcillo JA']</t>
  </si>
  <si>
    <t>Sepsis with liver dysfunction and coagulopathy predicts an inflammatory pattern of macrophage activation</t>
  </si>
  <si>
    <t>Intensive care medicine experimental</t>
  </si>
  <si>
    <t>10(1):6</t>
  </si>
  <si>
    <t>https://europepmc.org/abstract/MED/35190900</t>
  </si>
  <si>
    <t>['Stone DL', 'Ombrello A', 'Arostegui JI', 'Schneider C', 'Dang V', 'de Jesus A', "Girard-Guyonvarc'h C", 'Gabay C', 'Lee W', 'Chae JJ', 'Aksentijevich I', 'Goldbach-Mansky RT', 'Kastner DL', 'Canna SW']</t>
  </si>
  <si>
    <t>Excess Serum Interleukin-18 Distinguishes Patients With Pathogenic Mutations in PSTPIP1</t>
  </si>
  <si>
    <t>3-Jan-2022</t>
  </si>
  <si>
    <t>74(2):353-357</t>
  </si>
  <si>
    <t>https://pubmed.ncbi.nlm.nih.gov/34492165</t>
  </si>
  <si>
    <t>https://europepmc.org/abstract/MED/34492165</t>
  </si>
  <si>
    <t>['Wang SB', 'Narendran S', 'Hirahara S', 'Varshney A', 'Pereira F', 'Apicella I', 'Ambati M', 'Ambati VL', 'Yerramothu P', 'Ambati K', 'Nagasaka Y', 'Argyle D', 'Huang P', 'Baker KL', 'Marion KM', 'Gupta K', 'Liu B', 'Hinton DR', 'Canna SW', 'Sallam T', 'Sadda SR', 'Kerur N', 'Gelfand BD', 'Ambati J']</t>
  </si>
  <si>
    <t>DDX17 is an essential mediator of sterile NLRC4 inflammasome activation by retrotransposon RNAs</t>
  </si>
  <si>
    <t>3-Dec-2021</t>
  </si>
  <si>
    <t>6(66):eabi4493</t>
  </si>
  <si>
    <t>https://pubmed.ncbi.nlm.nih.gov/34860583</t>
  </si>
  <si>
    <t>https:///www.science.org/doi/10.1126/sciimmunol.abi4493?url_ver=Z39.88-2003&amp;rfr_id=ori:rid:crossref.org&amp;rfr_dat=cr_pub 0pubmed</t>
  </si>
  <si>
    <t>['Diorio C', 'Shraim R', 'Vella LA', 'Giles JR', 'Baxter AE', 'Oldridge DA', 'Canna SW', 'Henrickson SE', 'McNerney KO', 'Balamuth F', 'Burudpakdee C', 'Lee J', 'Leng T', 'Farrel A', 'Lambert MP', 'Sullivan KE', 'Wherry EJ', 'Teachey DT', 'Bassiri H', 'Behrens EM']</t>
  </si>
  <si>
    <t>Proteomic profiling of MIS-C patients indicates heterogeneity relating to interferon gamma dysregulation and vascular endothelial dysfunction</t>
  </si>
  <si>
    <t>12(1):7222</t>
  </si>
  <si>
    <t>https://pubmed.ncbi.nlm.nih.gov/34893640</t>
  </si>
  <si>
    <t>https://europepmc.org/abstract/MED/34893640</t>
  </si>
  <si>
    <t>['Van Der Kraak LA', 'Schneider C', 'Dang V', 'Burr AHP', 'Weiss ES', 'Varghese JA', 'Yang L', 'Hand TW', 'Canna SW']</t>
  </si>
  <si>
    <t>Genetic and commensal induction of IL-18 drive intestinal epithelial MHCII via IFNγ</t>
  </si>
  <si>
    <t>14(5):1100-1112</t>
  </si>
  <si>
    <t>https://pubmed.ncbi.nlm.nih.gov/34103660</t>
  </si>
  <si>
    <t>https://www.clinicalkey.com/content/playBy/pii?v=S1933-0219(22)00205-7</t>
  </si>
  <si>
    <t>['Segal JE', 'Daley JD', 'Barnum JL', 'Salgado CM', 'Reyes-Mugica M', 'Schneider C', 'Gumus S', 'Thakrar D', 'Allen SW', 'Canna SW']</t>
  </si>
  <si>
    <t>Systemic and Nodular Hyperinflammation in a Patient with Refractory Familial Hemophagocytic Lymphohistiocytosis 2</t>
  </si>
  <si>
    <t>11-Feb-2021</t>
  </si>
  <si>
    <t>41(5):987-991</t>
  </si>
  <si>
    <t>https://pubmed.ncbi.nlm.nih.gov/33570715</t>
  </si>
  <si>
    <t>https://europepmc.org/abstract/MED/33570715</t>
  </si>
  <si>
    <t>['Aluri J', 'Bach A', 'Kaviany S', 'Chiquetto Paracatu L', 'Kitcharoensakkul M', 'Walkiewicz MA', 'Putnam CD', 'Shinawi M', 'Saucier N', 'Rizzi EM', 'Harmon MT', 'Keppel MP', 'Ritter M', 'Similuk M', 'Kulm E', 'Joyce M', 'de Jesus AA', 'Goldbach-Mansky R', 'Lee YS', 'Cella M', 'Kendall PL', 'Dinauer MC', 'Bednarski JJ', 'Bemrich-Stolz C', 'Canna SW', 'Abraham SM', 'Demczko MM', 'Powell J', 'Jones SM', 'Scurlock AM', 'De Ravin SS', 'Bleesing JJ', 'Connelly JA', 'Rao VK', 'Schuettpelz LG', 'Cooper MA']</t>
  </si>
  <si>
    <t>Immunodeficiency and bone marrow failure with mosaic and germline TLR8 gain of function</t>
  </si>
  <si>
    <t>6-May-2021</t>
  </si>
  <si>
    <t>137(18):2450-2462</t>
  </si>
  <si>
    <t>https://pubmed.ncbi.nlm.nih.gov/33512449</t>
  </si>
  <si>
    <t>https://linkinghub.elsevier.com/retrieve/pii/S0006-4971(20)86038-8</t>
  </si>
  <si>
    <t>['Janda A', 'Schuetz C', 'Canna S', 'Gorelik M', 'Heeg M', 'Minden K', 'Hinze C', 'Schulz A', 'Debatin KM', 'Hedrich CM', 'Speth F']</t>
  </si>
  <si>
    <t>Therapeutic approaches to pediatric COVID-19: an online survey of pediatric rheumatologists</t>
  </si>
  <si>
    <t>8-Mar-2021</t>
  </si>
  <si>
    <t>41(5):911-920</t>
  </si>
  <si>
    <t>https://pubmed.ncbi.nlm.nih.gov/33683393</t>
  </si>
  <si>
    <t>https://europepmc.org/abstract/MED/33683393</t>
  </si>
  <si>
    <t>['Diorio C', 'Shraim R', 'Vella LA', 'Giles JR', 'Baxter AE', 'Oldridge DA', 'Canna SW', 'Henrickson SE', 'McNerney KO', 'Balamuth F', 'Burudpakdee C', 'Lee J', 'Leng T', 'Farrell A', 'Lambert MP', 'Sullivan KE', 'John Wherry E', 'Teachey DT', 'Bassiri H', 'Behrens EM']</t>
  </si>
  <si>
    <t>Proteomic Profiling of MIS-C Patients Reveals Heterogeneity Relating to Interferon Gamma Dysregulation and Vascular Endothelial Dysfunction</t>
  </si>
  <si>
    <t>20-Apr-2021</t>
  </si>
  <si>
    <t>https://pubmed.ncbi.nlm.nih.gov/33907759</t>
  </si>
  <si>
    <t>https://pmc.ncbi.nlm.nih.gov/articles/pmid/33907759/</t>
  </si>
  <si>
    <t>['Abers MS', 'Delmonte OM', 'Ricotta EE', 'Fintzi J', 'Fink DL', 'de Jesus AAA', 'Zarember KA', 'Alehashemi S', 'Oikonomou V', 'Desai JV', 'Canna SW', 'Shakoory B', 'Dobbs K', 'Imberti L', 'Sottini A', 'Quiros-Roldan E', 'Castelli F', 'Rossi C', 'Brugnoni D', 'Biondi A', 'Bettini LR', "D'Angio' M", 'Bonfanti P', 'Castagnoli R', 'Montagna D', 'Licari A', 'Marseglia GL', 'Gliniewicz EF', 'Shaw E', 'Kahle DE', 'Rastegar AT', 'Stack M', 'Myint-Hpu K', 'Levinson SL', 'DiNubile MJ', 'Chertow DW', 'Burbelo PD', 'Cohen JI', 'Calvo KR', 'Tsang JS', 'Su HC', 'Gallin JI', 'Kuhns DB', 'Goldbach-Mansky R', 'Lionakis MS', 'Notarangelo LD']</t>
  </si>
  <si>
    <t>An immune-based biomarker signature is associated with mortality in COVID-19 patients</t>
  </si>
  <si>
    <t>6(1):e144455</t>
  </si>
  <si>
    <t>Journal Article | Research Support, N.I.H., Intramural</t>
  </si>
  <si>
    <t>https://europepmc.org/abstract/MED/33232303</t>
  </si>
  <si>
    <t>['Tsoukas P', 'Rapp E', 'Van Der Kraak L', 'Weiss ES', 'Dang V', 'Schneider C', 'Klein E', 'Picarsic J', 'Salcedo R', 'Stewart CA', 'Canna SW']</t>
  </si>
  <si>
    <t>Interleukin-18 and cytotoxic impairment are independent and synergistic causes of murine virus-induced hyperinflammation</t>
  </si>
  <si>
    <t>136(19):2162-2174</t>
  </si>
  <si>
    <t>https://pubmed.ncbi.nlm.nih.gov/32589707</t>
  </si>
  <si>
    <t>https://linkinghub.elsevier.com/retrieve/pii/S0006-4971(21)00493-6</t>
  </si>
  <si>
    <t>['Canna SW', 'Cron RQ']</t>
  </si>
  <si>
    <t>Highways to hell: Mechanism-based management of cytokine storm syndromes</t>
  </si>
  <si>
    <t>29-Sep-2020</t>
  </si>
  <si>
    <t>146(5):949-959</t>
  </si>
  <si>
    <t>https://pubmed.ncbi.nlm.nih.gov/33007328</t>
  </si>
  <si>
    <t>https://www.clinicalkey.com/content/playBy/pii?v=S0091-6749(20)31327-0</t>
  </si>
  <si>
    <t>['Canna SW', 'Schulert GS', 'de Jesus A', 'Pickering A', 'Brunner H', 'Gadina M', 'Levine S', 'Goldbach-Mansky R', 'Boutelle J', 'Sinha R', 'DeBenedetti F', 'Grom A']</t>
  </si>
  <si>
    <t>Proceedings from the 2(nd) Next Gen Therapies for Systemic Juvenile Idiopathic Arthritis and Macrophage Activation Syndrome symposium held on October 3-4, 2019</t>
  </si>
  <si>
    <t>15-Jul-2020</t>
  </si>
  <si>
    <t>18(Suppl 1):53</t>
  </si>
  <si>
    <t>https://pubmed.ncbi.nlm.nih.gov/32664935</t>
  </si>
  <si>
    <t>https://ped-rheum.biomedcentral.com/articles/10.1186/s12969-020-00444-7</t>
  </si>
  <si>
    <t>['Henderson LA', 'Canna SW', 'Schulert GS', 'Volpi S', 'Lee PY', 'Kernan KF', 'Caricchio R', 'Mahmud S', 'Hazen MM', 'Halyabar O', 'Hoyt KJ', 'Han J', 'Grom AA', 'Gattorno M', 'Ravelli A', 'De Benedetti F', 'Behrens EM', 'Cron RQ', 'Nigrovic PA']</t>
  </si>
  <si>
    <t>On the Alert for Cytokine Storm: Immunopathology in COVID-19</t>
  </si>
  <si>
    <t>10-May-2020</t>
  </si>
  <si>
    <t>72(7):1059-1063</t>
  </si>
  <si>
    <t>https://pubmed.ncbi.nlm.nih.gov/32293098</t>
  </si>
  <si>
    <t>https://europepmc.org/abstract/MED/32293098</t>
  </si>
  <si>
    <t>['Kernan KF', 'Canna SW']</t>
  </si>
  <si>
    <t>Should COVID-19 take advice from rheumatologists?</t>
  </si>
  <si>
    <t>7-May-2020</t>
  </si>
  <si>
    <t>2(6):e310-e311</t>
  </si>
  <si>
    <t>https://pubmed.ncbi.nlm.nih.gov/32501452</t>
  </si>
  <si>
    <t>https://linkinghub.elsevier.com/retrieve/pii/S2665-9913(20)30129-6</t>
  </si>
  <si>
    <t>['Canna SW', 'Marsh RA']</t>
  </si>
  <si>
    <t>Pediatric hemophagocytic lymphohistiocytosis</t>
  </si>
  <si>
    <t>16-Apr-2020</t>
  </si>
  <si>
    <t>135(16):1332-1343</t>
  </si>
  <si>
    <t>https://pubmed.ncbi.nlm.nih.gov/32107531</t>
  </si>
  <si>
    <t>https://linkinghub.elsevier.com/retrieve/pii/S0006-4971(20)62096-1</t>
  </si>
  <si>
    <t>['Yasin S', 'Fall N', 'Brown RA', 'Henderlight M', 'Canna SW', "Girard-Guyonvarc'h C", 'Gabay C', 'Grom AA', 'Schulert GS']</t>
  </si>
  <si>
    <t>IL-18 as a biomarker linking systemic juvenile idiopathic arthritis and macrophage activation syndrome</t>
  </si>
  <si>
    <t>59(2):361-366</t>
  </si>
  <si>
    <t>https://pubmed.ncbi.nlm.nih.gov/31326996</t>
  </si>
  <si>
    <t>https://europepmc.org/abstract/MED/31326996</t>
  </si>
  <si>
    <t>['Yasin S', 'Solomon K', 'Canna SW', "Girard-Guyonvarc'h C", 'Gabay C', 'Schiffrin E', 'Sleight A', 'Grom AA', 'Schulert GS']</t>
  </si>
  <si>
    <t>IL-18 as therapeutic target in a patient with resistant systemic juvenile idiopathic arthritis and recurrent macrophage activation syndrome</t>
  </si>
  <si>
    <t>59(2):442-445</t>
  </si>
  <si>
    <t>https://pubmed.ncbi.nlm.nih.gov/31359055</t>
  </si>
  <si>
    <t>https://europepmc.org/abstract/MED/31359055</t>
  </si>
  <si>
    <t>['Lee PY', 'Schulert GS', 'Canna SW', 'Huang Y', 'Sundel J', 'Li Y', 'Hoyt KJ', 'Blaustein RB', 'Wactor A', 'Do T', 'Halyabar O', 'Chang MH', 'Dedeoglu F', 'Case SM', 'Meidan E', 'Lo MS', 'Sundel RP', 'Richardson ET', 'Newburger JW', 'Hershfield MS', 'Son MB', 'Henderson LA', 'Nigrovic PA']</t>
  </si>
  <si>
    <t>Adenosine deaminase 2 as a biomarker of macrophage activation syndrome in systemic juvenile idiopathic arthritis</t>
  </si>
  <si>
    <t>9-Nov-2019</t>
  </si>
  <si>
    <t>79(2):225-231</t>
  </si>
  <si>
    <t>Evaluation Study | Journal Article | Research Support, N.I.H., Extramural | Research Support, Non-U.S. Gov't</t>
  </si>
  <si>
    <t>https://pubmed.ncbi.nlm.nih.gov/31707357</t>
  </si>
  <si>
    <t>https://linkinghub.elsevier.com/retrieve/pii/S0003-4967(24)01506-1</t>
  </si>
  <si>
    <t>['Chear CT', 'Nallusamy R', 'Canna SW', 'Chan KC', 'Baharin MF', 'Hishamshah M', 'Ghani H', 'Ripen AM', 'Mohamad SB']</t>
  </si>
  <si>
    <t>A novel de novo NLRC4 mutation reinforces the likely pathogenicity of specific LRR domain mutation</t>
  </si>
  <si>
    <t>211:108328</t>
  </si>
  <si>
    <t>https://pubmed.ncbi.nlm.nih.gov/31870725</t>
  </si>
  <si>
    <t>https://www.clinicalkey.com/content/playBy/pii?v=S1521-6616(19)30532-7</t>
  </si>
  <si>
    <t>['Saper VE', 'Chen G', 'Deutsch GH', 'Guillerman RP', 'Birgmeier J', 'Jagadeesh K', 'Canna S', 'Schulert G', 'Deterding R', 'Xu J', 'Leung AN', 'Bouzoubaa L', 'Abulaban K', 'Baszis K', 'Behrens EM', 'Birmingham J', 'Casey A', 'Cidon M', 'Cron RQ', 'De A', 'De Benedetti F', 'Ferguson I', 'Fishman MP', 'Goodman SI', 'Graham TB', 'Grom AA', 'Haines K', 'Hazen M', 'Henderson LA', 'Ho A', 'Ibarra M', 'Inman CJ', 'Jerath R', 'Khawaja K', 'Kingsbury DJ', 'Klein-Gitelman M', 'Lai K', 'Lapidus S', 'Lin C', 'Lin J', 'Liptzin DR', 'Milojevic D', 'Mombourquette J', 'Onel K', 'Ozen S', 'Perez M', 'Phillippi K', 'Prahalad S', 'Radhakrishna S', 'Reinhardt A', 'Riskalla M', 'Rosenwasser N', 'Roth J', 'Schneider R', 'Schonenberg-Meinema D', 'Shenoi S', 'Smith JA', 'Sönmez HE', 'Stoll ML', 'Towe C', 'Vargas SO', 'Vehe RK', 'Young LR', 'Yang J', 'Desai T', 'Balise R', 'Lu Y', 'Tian L', 'Bejerano G', 'Davis MM', 'Khatri P', 'Mellins ED']</t>
  </si>
  <si>
    <t>Emergent high fatality lung disease in systemic juvenile arthritis</t>
  </si>
  <si>
    <t>78(12):1722-1731</t>
  </si>
  <si>
    <t>Journal Article | Multicenter Study | Research Support, N.I.H., Extramural | Research Support, Non-U.S. Gov't</t>
  </si>
  <si>
    <t>https://linkinghub.elsevier.com/retrieve/pii/S0003-4967(24)02094-6</t>
  </si>
  <si>
    <t>['Castillo-Dela Cruz P', 'Wanek AG', 'Kumar P', 'An X', 'Elsegeiny W', 'Horne W', 'Fitch A', 'Burr AHP', 'Gopalakrishna KP', 'Chen K', 'Methé BA', 'Canna SW', 'Hand TW', 'Kolls JK']</t>
  </si>
  <si>
    <t>Intestinal IL-17R Signaling Constrains IL-18-Driven Liver Inflammation by the Regulation of Microbiome-Derived Products</t>
  </si>
  <si>
    <t>19-Nov-2019</t>
  </si>
  <si>
    <t>29(8):2270-2283.e7</t>
  </si>
  <si>
    <t>https://pubmed.ncbi.nlm.nih.gov/31747600</t>
  </si>
  <si>
    <t>https://linkinghub.elsevier.com/retrieve/pii/S2211-1247(19)31356-7</t>
  </si>
  <si>
    <t>['Gernez Y', 'de Jesus AA', 'Alsaleem H', 'Macaubas C', 'Roy A', 'Lovell D', 'Jagadeesh KA', 'Alehashemi S', 'Erdman L', 'Grimley M', 'Talarico S', 'Bacchetta R', 'Lewis DB', 'Canna SW', 'Laxer RM', 'Mellins ED', 'Goldbach-Mansky R', 'Weinacht KG']</t>
  </si>
  <si>
    <t>Severe autoinflammation in 4 patients with C-terminal variants in cell division control protein 42 homolog (CDC42) successfully treated with IL-1β inhibition</t>
  </si>
  <si>
    <t>2-Jul-2019</t>
  </si>
  <si>
    <t>144(4):1122-1125.e6</t>
  </si>
  <si>
    <t>https://pubmed.ncbi.nlm.nih.gov/31271789</t>
  </si>
  <si>
    <t>https://www.clinicalkey.com/content/playBy/pii?v=S0091-6749(19)30830-9</t>
  </si>
  <si>
    <t>['Moghaddas F', 'Zeng P', 'Zhang Y', 'Schützle H', 'Brenner S', 'Hofmann SR', 'Berner R', 'Zhao Y', 'Lu B', 'Chen X', 'Zhang L', 'Cheng S', 'Winkler S', 'Lehmberg K', 'Canna SW', 'Czabotar PE', 'Wicks IP', 'De Nardo D', 'Hedrich CM', 'Zeng H', 'Masters SL']</t>
  </si>
  <si>
    <t>Autoinflammatory mutation in NLRC4 reveals a leucine-rich repeat (LRR)-LRR oligomerization interface</t>
  </si>
  <si>
    <t>142(6):1956-1967.e6</t>
  </si>
  <si>
    <t>https://pubmed.ncbi.nlm.nih.gov/29778503</t>
  </si>
  <si>
    <t>https://www.clinicalkey.com/content/playBy/pii?v=S0091-6749(18)30710-3</t>
  </si>
  <si>
    <t>['Schulert GS', 'Canna SW']</t>
  </si>
  <si>
    <t>Convergent pathways of the hyperferritinemic syndromes</t>
  </si>
  <si>
    <t>25-Apr-2018</t>
  </si>
  <si>
    <t>30(5):195-203</t>
  </si>
  <si>
    <t>https://pubmed.ncbi.nlm.nih.gov/29420734</t>
  </si>
  <si>
    <t>https://europepmc.org/abstract/MED/29420734</t>
  </si>
  <si>
    <t>['Canna SW', 'Goldbach-Mansky R']</t>
  </si>
  <si>
    <t>Introduction: Autoinflammatory Syndromes Special Issue-hidden mysteries in the corners of autoinflammation</t>
  </si>
  <si>
    <t>30(5):181-182</t>
  </si>
  <si>
    <t>https://pubmed.ncbi.nlm.nih.gov/29697820</t>
  </si>
  <si>
    <t>https://europepmc.org/abstract/MED/29697820</t>
  </si>
  <si>
    <t>['Weiss ES', "Girard-Guyonvarc'h C", 'Holzinger D', 'de Jesus AA', 'Tariq Z', 'Picarsic J', 'Schiffrin EJ', 'Foell D', 'Grom AA', 'Ammann S', 'Ehl S', 'Hoshino T', 'Goldbach-Mansky R', 'Gabay C', 'Canna SW']</t>
  </si>
  <si>
    <t>Interleukin-18 diagnostically distinguishes and pathogenically promotes human and murine macrophage activation syndrome</t>
  </si>
  <si>
    <t>11-Jan-2018</t>
  </si>
  <si>
    <t>131(13):1442-1455</t>
  </si>
  <si>
    <t>https://pubmed.ncbi.nlm.nih.gov/29326099</t>
  </si>
  <si>
    <t>https://linkinghub.elsevier.com/retrieve/pii/S0006-4971(20)32361-2</t>
  </si>
  <si>
    <t>['Duncan JA', 'Canna SW']</t>
  </si>
  <si>
    <t>The NLRC4 Inflammasome</t>
  </si>
  <si>
    <t>281(1):115-123</t>
  </si>
  <si>
    <t>https://pubmed.ncbi.nlm.nih.gov/29247997</t>
  </si>
  <si>
    <t>https://europepmc.org/abstract/MED/29247997</t>
  </si>
  <si>
    <t>['Moghaddas F', 'Llamas R', 'De Nardo D', 'Martinez-Banaclocha H', 'Martinez-Garcia JJ', 'Mesa-Del-Castillo P', 'Baker PJ', 'Gargallo V', 'Mensa-Vilaro A', 'Canna S', 'Wicks IP', 'Pelegrin P', 'Arostegui JI', 'Masters SL']</t>
  </si>
  <si>
    <t>A novel Pyrin-Associated Autoinflammation with Neutrophilic Dermatosis mutation further defines 14-3-3 binding of pyrin and distinction to Familial Mediterranean Fever</t>
  </si>
  <si>
    <t>23-Aug-2017</t>
  </si>
  <si>
    <t>76(12):2085-2094</t>
  </si>
  <si>
    <t>https://pubmed.ncbi.nlm.nih.gov/28835462</t>
  </si>
  <si>
    <t>https://linkinghub.elsevier.com/retrieve/pii/S0003-4967(24)02737-7</t>
  </si>
  <si>
    <t>['Romberg N', 'Vogel TP', 'Canna SW']</t>
  </si>
  <si>
    <t>NLRC4 inflammasomopathies</t>
  </si>
  <si>
    <t>17(6):398-404</t>
  </si>
  <si>
    <t>https://pubmed.ncbi.nlm.nih.gov/28957823</t>
  </si>
  <si>
    <t>https://europepmc.org/abstract/MED/28957823</t>
  </si>
  <si>
    <t>['Tsoukas P', 'Canna SW']</t>
  </si>
  <si>
    <t>No shortcuts: new findings reinforce why nuance is the rule in genetic autoinflammatory syndromes</t>
  </si>
  <si>
    <t>Current opinion in rheumatology</t>
  </si>
  <si>
    <t>29(5):506-515</t>
  </si>
  <si>
    <t>https://pubmed.ncbi.nlm.nih.gov/28604422</t>
  </si>
  <si>
    <t>https://www.ingentaconnect.com/openurl?genre=article&amp;issn=&amp;volume=29&amp;issue=5&amp;spage=506&amp;aulast=Tsoukas</t>
  </si>
  <si>
    <t>['Canna SW', 'Girard C', 'Malle L', 'de Jesus A', 'Romberg N', 'Kelsen J', 'Surrey LF', 'Russo P', 'Sleight A', 'Schiffrin E', 'Gabay C', 'Goldbach-Mansky R', 'Behrens EM']</t>
  </si>
  <si>
    <t>Life-threatening NLRC4-associated hyperinflammation successfully treated with IL-18 inhibition</t>
  </si>
  <si>
    <t>19-Nov-2016</t>
  </si>
  <si>
    <t>139(5):1698-1701</t>
  </si>
  <si>
    <t>Case Reports | Letter | Research Support, N.I.H., Extramural | Research Support, N.I.H., Intramural | Research Support, Non-U.S. Gov't</t>
  </si>
  <si>
    <t>https://pubmed.ncbi.nlm.nih.gov/27876626</t>
  </si>
  <si>
    <t>https://www.clinicalkey.com/content/playBy/pii?v=S0091-6749(16)31352-5</t>
  </si>
  <si>
    <t>['Rood JE', 'Canna SW', 'Weaver LK', 'Tobias JW', 'Behrens EM']</t>
  </si>
  <si>
    <t>IL-10 distinguishes a unique population of activated, effector-like CD8(+) T cells in murine acute liver inflammation</t>
  </si>
  <si>
    <t>29-Dec-2016</t>
  </si>
  <si>
    <t>101(4):1037-1044</t>
  </si>
  <si>
    <t>https://pubmed.ncbi.nlm.nih.gov/28034913</t>
  </si>
  <si>
    <t>https://europepmc.org/abstract/MED/28034913</t>
  </si>
  <si>
    <t>['Canna SW', 'Shi G', 'Gery I', 'Sen HN']</t>
  </si>
  <si>
    <t>Chronic, Systemic Interleukin-18 Does Not Promote Macular Degeneration or Choroidal Neovascularization</t>
  </si>
  <si>
    <t>58(3):1764-1765</t>
  </si>
  <si>
    <t>https://pubmed.ncbi.nlm.nih.gov/28334374</t>
  </si>
  <si>
    <t>https://europepmc.org/abstract/MED/28334374</t>
  </si>
  <si>
    <t>['Das R', 'Guan P', 'Sprague L', 'Verbist K', 'Tedrick P', 'An QA', 'Cheng C', 'Kurachi M', 'Levine R', 'Wherry EJ', 'Canna SW', 'Behrens EM', 'Nichols KE']</t>
  </si>
  <si>
    <t>Janus kinase inhibition lessens inflammation and ameliorates disease in murine models of hemophagocytic lymphohistiocytosis</t>
  </si>
  <si>
    <t>29-Jan-2016</t>
  </si>
  <si>
    <t>127(13):1666-75</t>
  </si>
  <si>
    <t>https://pubmed.ncbi.nlm.nih.gov/26825707</t>
  </si>
  <si>
    <t>https://linkinghub.elsevier.com/retrieve/pii/S0006-4971(20)30299-8</t>
  </si>
  <si>
    <t>['Canna SW', 'Nigrovic PA']</t>
  </si>
  <si>
    <t>Editorial: 21st Century Storm Chasers: Defining Macrophage Activation Syndrome</t>
  </si>
  <si>
    <t>68(3):557-60</t>
  </si>
  <si>
    <t>Comment | Editorial | Research Support, N.I.H., Extramural | Research Support, N.I.H., Intramural</t>
  </si>
  <si>
    <t>https://pubmed.ncbi.nlm.nih.gov/26314501</t>
  </si>
  <si>
    <t>https://europepmc.org/abstract/MED/26314501</t>
  </si>
  <si>
    <t>New monogenic autoinflammatory diseases--a clinical overview</t>
  </si>
  <si>
    <t>37(4):387-94</t>
  </si>
  <si>
    <t>https://pubmed.ncbi.nlm.nih.gov/25963521</t>
  </si>
  <si>
    <t>https://europepmc.org/abstract/MED/25963521</t>
  </si>
  <si>
    <t>['de Jesus AA', 'Canna SW', 'Liu Y', 'Goldbach-Mansky R']</t>
  </si>
  <si>
    <t>Molecular mechanisms in genetically defined autoinflammatory diseases: disorders of amplified danger signaling</t>
  </si>
  <si>
    <t>20-Feb-2015</t>
  </si>
  <si>
    <t>Annual review of immunology</t>
  </si>
  <si>
    <t>33:823-74</t>
  </si>
  <si>
    <t>https://pubmed.ncbi.nlm.nih.gov/25706096</t>
  </si>
  <si>
    <t>https://europepmc.org/abstract/MED/25706096</t>
  </si>
  <si>
    <t>['Canna SW', 'de Jesus AA', 'Gouni S', 'Brooks SR', 'Marrero B', 'Liu Y', 'DiMattia MA', 'Zaal KJ', 'Sanchez GA', 'Kim H', 'Chapelle D', 'Plass N', 'Huang Y', 'Villarino AV', 'Biancotto A', 'Fleisher TA', 'Duncan JA', "O'Shea JJ", 'Benseler S', 'Grom A', 'Deng Z', 'Laxer RM', 'Goldbach-Mansky R']</t>
  </si>
  <si>
    <t>An activating NLRC4 inflammasome mutation causes autoinflammation with recurrent macrophage activation syndrome</t>
  </si>
  <si>
    <t>14-Sep-2014</t>
  </si>
  <si>
    <t>46(10):1140-6</t>
  </si>
  <si>
    <t>https://pubmed.ncbi.nlm.nih.gov/25217959</t>
  </si>
  <si>
    <t>https://europepmc.org/abstract/MED/25217959</t>
  </si>
  <si>
    <t>['Canna SW', 'Costa-Reis P', 'Bernal WE', 'Chu N', 'Sullivan KE', 'Paessler ME', 'Behrens EM']</t>
  </si>
  <si>
    <t>Brief report: alternative activation of laser-captured murine hemophagocytes</t>
  </si>
  <si>
    <t>66(6):1666-71</t>
  </si>
  <si>
    <t>https://pubmed.ncbi.nlm.nih.gov/24470386</t>
  </si>
  <si>
    <t>https://europepmc.org/abstract/MED/24470386</t>
  </si>
  <si>
    <t>Editorial: interferon-γ: friend or foe in systemic juvenile idiopathic arthritis and adult-onset Still's Disease?</t>
  </si>
  <si>
    <t>66(5):1072-6</t>
  </si>
  <si>
    <t>https://pubmed.ncbi.nlm.nih.gov/24470448</t>
  </si>
  <si>
    <t>https://europepmc.org/abstract/MED/24470448</t>
  </si>
  <si>
    <t>['Canna SW', 'Wrobel J', 'Chu N', 'Kreiger PA', 'Paessler M', 'Behrens EM']</t>
  </si>
  <si>
    <t>Interferon-γ mediates anemia but is dispensable for fulminant toll-like receptor 9-induced macrophage activation syndrome and hemophagocytosis in mice</t>
  </si>
  <si>
    <t>65(7):1764-75</t>
  </si>
  <si>
    <t>https://pubmed.ncbi.nlm.nih.gov/23553372</t>
  </si>
  <si>
    <t>https://europepmc.org/abstract/MED/23553372</t>
  </si>
  <si>
    <t>['Canna SW', 'Chauvin NA', 'Burnham JM']</t>
  </si>
  <si>
    <t>A 17 year old with isolated proximal tibiofibular joint arthritis</t>
  </si>
  <si>
    <t>9-Jan-2013</t>
  </si>
  <si>
    <t>11(1):1</t>
  </si>
  <si>
    <t>https://pubmed.ncbi.nlm.nih.gov/23302539</t>
  </si>
  <si>
    <t>https://ped-rheum.biomedcentral.com/articles/10.1186/1546-0096-11-1</t>
  </si>
  <si>
    <t>['Canna SW', 'Behrens EM']</t>
  </si>
  <si>
    <t>Making sense of the cytokine storm: a conceptual framework for understanding, diagnosing, and treating hemophagocytic syndromes</t>
  </si>
  <si>
    <t>Pediatric clinics of North America</t>
  </si>
  <si>
    <t>59(2):329-44</t>
  </si>
  <si>
    <t>https://pubmed.ncbi.nlm.nih.gov/22560573</t>
  </si>
  <si>
    <t>https://www.clinicalkey.com/content/playBy/pii?v=S0031-3955(12)00003-X</t>
  </si>
  <si>
    <t>Not all hemophagocytes are created equally: appreciating the heterogeneity of the hemophagocytic syndromes</t>
  </si>
  <si>
    <t>24(1):113-8</t>
  </si>
  <si>
    <t>https://pubmed.ncbi.nlm.nih.gov/22089101</t>
  </si>
  <si>
    <t>https://europepmc.org/abstract/MED/22089101</t>
  </si>
  <si>
    <t>['Behrens EM', 'Canna SW', 'Slade K', 'Rao S', 'Kreiger PA', 'Paessler M', 'Kambayashi T', 'Koretzky GA']</t>
  </si>
  <si>
    <t>Repeated TLR9 stimulation results in macrophage activation syndrome-like disease in mice</t>
  </si>
  <si>
    <t>16-May-2011</t>
  </si>
  <si>
    <t>121(6):2264-77</t>
  </si>
  <si>
    <t>https://pubmed.ncbi.nlm.nih.gov/21576823</t>
  </si>
  <si>
    <t>https://europepmc.org/abstract/MED/21576823</t>
  </si>
  <si>
    <t>['Canna S', 'Frankovich J', 'Higgins G', 'Narkewicz MR', 'Nash SR', 'Hollister JR', 'Soep JB', 'Dragone LL']</t>
  </si>
  <si>
    <t>Acute hepatitis in three patients with systemic juvenile idiopathic arthritis taking interleukin-1 receptor antagonist</t>
  </si>
  <si>
    <t>22-Dec-2009</t>
  </si>
  <si>
    <t>7:21</t>
  </si>
  <si>
    <t>https://pubmed.ncbi.nlm.nih.gov/20028520</t>
  </si>
  <si>
    <t>https://ped-rheum.biomedcentral.com/articles/10.1186/1546-0096-7-21</t>
  </si>
  <si>
    <t>['Hill SC', 'Namde M', 'Dwyer A', 'Poznanski A', 'Canna S', 'Goldbach-Mansky R']</t>
  </si>
  <si>
    <t>Arthropathy of neonatal onset multisystem inflammatory disease (NOMID/CINCA)</t>
  </si>
  <si>
    <t>28-Nov-2006</t>
  </si>
  <si>
    <t>Pediatric radiology</t>
  </si>
  <si>
    <t>37(2):145-52</t>
  </si>
  <si>
    <t>https://pubmed.ncbi.nlm.nih.gov/17136361</t>
  </si>
  <si>
    <t>https://link.springer.com/article/10.1007/s00247-006-0358-0</t>
  </si>
  <si>
    <t>['Goldbach-Mansky R', 'Dailey NJ', 'Canna SW', 'Gelabert A', 'Jones J', 'Rubin BI', 'Kim HJ', 'Brewer C', 'Zalewski C', 'Wiggs E', 'Hill S', 'Turner ML', 'Karp BI', 'Aksentijevich I', 'Pucino F', 'Penzak SR', 'Haverkamp MH', 'Stein L', 'Adams BS', 'Moore TL', 'Fuhlbrigge RC', 'Shaham B', 'Jarvis JN', "O'Neil K", 'Vehe RK', 'Beitz LO', 'Gardner G', 'Hannan WP', 'Warren RW', 'Horn W', 'Cole JL', 'Paul SM', 'Hawkins PN', 'Pham TH', 'Snyder C', 'Wesley RA', 'Hoffmann SC', 'Holland SM', 'Butman JA', 'Kastner DL']</t>
  </si>
  <si>
    <t>Neonatal-onset multisystem inflammatory disease responsive to interleukin-1beta inhibition</t>
  </si>
  <si>
    <t>10-Aug-2006</t>
  </si>
  <si>
    <t>355(6):581-92</t>
  </si>
  <si>
    <t>https://pubmed.ncbi.nlm.nih.gov/16899778</t>
  </si>
  <si>
    <t>https://www.nejm.org/doi/10.1056/NEJMoa055137?url_ver=Z39.88-2003&amp;rfr_id=ori:rid:crossref.org&amp;rfr_dat=cr_pub 0www.ncbi.nlm.nih.gov</t>
  </si>
  <si>
    <t>Frischmeyer-Guerrerio PA</t>
  </si>
  <si>
    <t>['Aktas ON', 'Mateja A', 'Li MJ', 'Chatman L', 'Grieco MC', 'Baloh CH', 'Huffaker M', 'Wheatley LM', 'du Toit G', 'Lack G', 'Brittain E', 'Frischmeyer-Guerrerio PA']</t>
  </si>
  <si>
    <t>Evaluation of Intestinal Permeability Using Serum Biomarkers in Learning Early About Peanut Allergy Trial</t>
  </si>
  <si>
    <t>13-Jan-2025</t>
  </si>
  <si>
    <t>https://pubmed.ncbi.nlm.nih.gov/39803811</t>
  </si>
  <si>
    <t>https://onlinelibrary.wiley.com/doi/10.1111/all.16464</t>
  </si>
  <si>
    <t>['Yin Y', 'Li JM', 'Metcalfe DD', 'Olivera A', 'Frischmeyer-Guerrerio PA', 'Carter MC', 'Komarow H']</t>
  </si>
  <si>
    <t>Increased expression of formyl peptide receptor-1 by basophils from patients with mastocytosis</t>
  </si>
  <si>
    <t>3-Jul-2024</t>
  </si>
  <si>
    <t>3(4):100296</t>
  </si>
  <si>
    <t>https://pubmed.ncbi.nlm.nih.gov/39148513</t>
  </si>
  <si>
    <t>https://linkinghub.elsevier.com/retrieve/pii/S2772-8293(24)00092-4</t>
  </si>
  <si>
    <t>['Davis KL', 'Claudio-Etienne E', 'Frischmeyer-Guerrerio PA']</t>
  </si>
  <si>
    <t>Atopic dermatitis and food allergy: More than sensitization</t>
  </si>
  <si>
    <t>17(5):1128-1140</t>
  </si>
  <si>
    <t>https://pubmed.ncbi.nlm.nih.gov/38906220</t>
  </si>
  <si>
    <t>https://www.clinicalkey.com/content/playBy/pii?v=S1933-0219(24)00059-X</t>
  </si>
  <si>
    <t>['Kubala SA', 'Young FD', 'Callier V', 'Rasooly MM', 'Dempsey C', 'Brittain E', 'Frischmeyer-Guerrerio PA']</t>
  </si>
  <si>
    <t>Key factors that influence quality of life in patients with IgE-mediated food allergy vary by age</t>
  </si>
  <si>
    <t>79(10):2812-2825</t>
  </si>
  <si>
    <t>https://pubmed.ncbi.nlm.nih.gov/39096008</t>
  </si>
  <si>
    <t>https://onlinelibrary.wiley.com/doi/10.1111/all.16253</t>
  </si>
  <si>
    <t>['Sparks R', 'Rachmaninoff N', 'Lau WW', 'Hirsch DC', 'Bansal N', 'Martins AJ', 'Chen J', 'Liu CC', 'Cheung F', 'Failla LE', 'Biancotto A', 'Fantoni G', 'Sellers BA', 'Chawla DG', 'Howe KN', 'Mostaghimi D', 'Farmer R', 'Kotliarov Y', 'Calvo KR', 'Palmer C', 'Daub J', 'Foruraghi L', 'Kreuzburg S', 'Treat JD', 'Urban AK', 'Jones A', 'Romeo T', 'Deuitch NT', 'Moura NS', 'Weinstein B', 'Moir S', 'Ferrucci L', 'Barron KS', 'Aksentijevich I', 'Kleinstein SH', 'Townsley DM', 'Young NS', 'Frischmeyer-Guerrerio PA', 'Uzel G', 'Pinto-Patarroyo GP', 'Cudrici CD', 'Hoffmann P', 'Stone DL', 'Ombrello AK', 'Freeman AF', 'Zerbe CS', 'Kastner DL', 'Holland SM', 'Tsang JS']</t>
  </si>
  <si>
    <t>A unified metric of human immune health</t>
  </si>
  <si>
    <t>30(9):2461-2472</t>
  </si>
  <si>
    <t>https://pubmed.ncbi.nlm.nih.gov/38961223</t>
  </si>
  <si>
    <t>https://www.nature.com/articles/s41591-024-03092-6</t>
  </si>
  <si>
    <t>['Frischmeyer-Guerrerio PA', 'Young FD', 'Aktas ON', 'Haque T']</t>
  </si>
  <si>
    <t>Insights into the clinical, immunologic, and genetic underpinnings of food allergy</t>
  </si>
  <si>
    <t>21-Jul-2024</t>
  </si>
  <si>
    <t>326(1):162-172</t>
  </si>
  <si>
    <t>https://pubmed.ncbi.nlm.nih.gov/39034662</t>
  </si>
  <si>
    <t>https://onlinelibrary.wiley.com/doi/10.1111/imr.13371</t>
  </si>
  <si>
    <t>Frischmeyer-Guerrerio P</t>
  </si>
  <si>
    <t>['Hong X', 'Nadeau K', 'Wang G', 'Larman B', 'Smith KN', 'Pearson C', 'Ji H', 'Frischmeyer-Guerrerio P', 'Liang L', 'Hu FB', 'Wang X']</t>
  </si>
  <si>
    <t>Metabolomic profiles during early childhood and risk of food allergies and asthma in multiethnic children from a prospective birth cohort</t>
  </si>
  <si>
    <t>Jul-2024</t>
  </si>
  <si>
    <t>26-Mar-2024</t>
  </si>
  <si>
    <t>154(1):168-178</t>
  </si>
  <si>
    <t>https://pubmed.ncbi.nlm.nih.gov/38548091</t>
  </si>
  <si>
    <t>https://www.clinicalkey.com/content/playBy/pii?v=S0091-6749(24)00295-1</t>
  </si>
  <si>
    <t>['Laky K', 'Frischmeyer-Guerrerio PA']</t>
  </si>
  <si>
    <t>Development and dysfunction of structural cells in eosinophilic esophagitis</t>
  </si>
  <si>
    <t>153(6):1485-1499</t>
  </si>
  <si>
    <t>https://pubmed.ncbi.nlm.nih.gov/38849184</t>
  </si>
  <si>
    <t>https://www.clinicalkey.com/content/playBy/pii?v=S0091-6749(24)00403-2</t>
  </si>
  <si>
    <t>['Haque TT', 'Weissler KA', 'Schmiechen Z', 'Laky K', 'Schwartz DM', 'Li J', 'Locci M', 'Turfkruyer M', 'Yao C', 'Schaughency P', 'Leak L', 'Lack J', 'Kanno Y', "O'Shea J", 'Frischmeyer-Guerrerio PA']</t>
  </si>
  <si>
    <t>TGFβ prevents IgE-mediated allergic disease by restraining T follicular helper 2 differentiation</t>
  </si>
  <si>
    <t>9(91):eadg8691</t>
  </si>
  <si>
    <t>https://pubmed.ncbi.nlm.nih.gov/38241399</t>
  </si>
  <si>
    <t>https:///www.science.org/doi/10.1126/sciimmunol.adg8691?url_ver=Z39.88-2003&amp;rfr_id=ori:rid:crossref.org&amp;rfr_dat=cr_pub 0pubmed</t>
  </si>
  <si>
    <t>['Guerrerio AL', 'Mateja A', 'MacCarrick G', 'Fintzi J', 'Brittain E', 'Frischmeyer-Guerrerio PA', 'Dietz HC']</t>
  </si>
  <si>
    <t>Web-based survey investigating cardiovascular complications in hypermobile Ehlers-Danlos syndrome after COVID-19 infection and vaccination</t>
  </si>
  <si>
    <t>21-Mar-2024</t>
  </si>
  <si>
    <t>19(3):e0298272</t>
  </si>
  <si>
    <t>https://pubmed.ncbi.nlm.nih.gov/38512841</t>
  </si>
  <si>
    <t>https://europepmc.org/abstract/MED/38512841</t>
  </si>
  <si>
    <t>['Luker AJ', 'Wukitch A', 'Kulinski JM', 'Ganesan S', 'Kabat J', 'Lack J', 'Frischmeyer-Guerrerio P', 'Metcalfe DD', 'Olivera A']</t>
  </si>
  <si>
    <t>Sphingosine-1-Phosphate Receptor 4 links neutrophils and early local inflammation to lymphocyte recruitment into the draining lymph node to facilitate robust germinal center formation</t>
  </si>
  <si>
    <t>12-Aug-2024</t>
  </si>
  <si>
    <t>15:1427509</t>
  </si>
  <si>
    <t>https://pubmed.ncbi.nlm.nih.gov/39188715</t>
  </si>
  <si>
    <t>https://pmc.ncbi.nlm.nih.gov/articles/pmid/39188715/</t>
  </si>
  <si>
    <t>Cardiovascular complications in vascular connective tissue disorders after COVID-19 infection and vaccination</t>
  </si>
  <si>
    <t>19(12):e0315499</t>
  </si>
  <si>
    <t>https://pubmed.ncbi.nlm.nih.gov/39705273</t>
  </si>
  <si>
    <t>https://pmc.ncbi.nlm.nih.gov/articles/pmid/39705273/</t>
  </si>
  <si>
    <t>['Cunningham L', 'Merguerian M', 'Calvo KR', 'Davis J', 'Deuitch NT', 'Dulau-Florea A', 'Patel N', 'Yu K', 'Sacco K', 'Bhattacharya S', 'Passi M', 'Ozkaya N', 'De Leon S', 'Chong S', 'Craft K', 'Diemer J', 'Bresciani E', "O'Brien K", 'Andrews EJ', 'Park N', 'Hathaway L', 'Cowen EW', 'Heller T', 'Ryan K', 'Barochia A', 'Nghiem K', 'Niemela J', 'Rosenzweig S', 'Young DJ', 'Frischmeyer-Guerrerio PA', 'Braylan R', 'Liu PP']</t>
  </si>
  <si>
    <t>Natural history study of patients with familial platelet disorder with associated myeloid malignancy</t>
  </si>
  <si>
    <t>21-Dec-2023</t>
  </si>
  <si>
    <t>142(25):2146-2158</t>
  </si>
  <si>
    <t>https://pubmed.ncbi.nlm.nih.gov/37738626</t>
  </si>
  <si>
    <t>https://linkinghub.elsevier.com/retrieve/pii/S0006-4971(23)02322-4</t>
  </si>
  <si>
    <t>['Son A', 'Meylan F', 'Gomez-Rodriguez J', 'Kaul Z', 'Sylvester M', 'Falduto GH', 'Vazquez E', 'Haque T', 'Kitakule MM', 'Wang C', 'Manthiram K', 'Qi CF', 'Cheng J', 'Gurram RK', 'Zhu J', 'Schwartzberg P', 'Milner JD', 'Frischmeyer-Guerrerio PA', 'Schwartz DM']</t>
  </si>
  <si>
    <t>Publisher Correction: Dynamic chromatin accessibility licenses STAT5- and STAT6-dependent innate-like function of T(H)9 cells to promote allergic inflammation</t>
  </si>
  <si>
    <t>24(12):2164</t>
  </si>
  <si>
    <t>https://pubmed.ncbi.nlm.nih.gov/37821709</t>
  </si>
  <si>
    <t>https://www.nature.com/articles/s41590-023-01674-z</t>
  </si>
  <si>
    <t>['Shen Z', 'Robert L', 'Stolpman M', 'Che Y', 'Allen KJ', 'Saffery R', 'Walsh A', 'Young A', 'Eckert J', 'Deming C', 'Chen Q', 'Conlan S', 'Laky K', 'Li JM', 'Chatman L', 'Kashaf SS', 'Kong HH', 'Frischmeyer-Guerrerio PA', 'Perrett KP', 'Segre JA']</t>
  </si>
  <si>
    <t>A genome catalog of the early-life human skin microbiome</t>
  </si>
  <si>
    <t>Genome biology</t>
  </si>
  <si>
    <t>24(1):252</t>
  </si>
  <si>
    <t>https://pubmed.ncbi.nlm.nih.gov/37946302</t>
  </si>
  <si>
    <t>https://genomebiology.biomedcentral.com/articles/10.1186/s13059-023-03090-w</t>
  </si>
  <si>
    <t>['Makiya MA', 'Brown T', 'Holland N', 'Wetzler L', 'Ware JM', 'Khoury P', 'Frischmeyer-Guerrerio PA', 'Klion AD', 'Kuang FL']</t>
  </si>
  <si>
    <t>Distinct CRTH2+CD161+ (peTh2) memory CD4+ T-cell cytokine profiles in food allergy and eosinophilic gastrointestinal disorders</t>
  </si>
  <si>
    <t>53(10):1031-1040</t>
  </si>
  <si>
    <t>https://pubmed.ncbi.nlm.nih.gov/37487654</t>
  </si>
  <si>
    <t>https://pmc.ncbi.nlm.nih.gov/articles/pmid/37487654/</t>
  </si>
  <si>
    <t>['Lang A', 'Kubala S', 'Grieco MC', 'Mateja A', 'Pongracic J', 'Liu Y', 'Frischmeyer-Guerrerio PA', 'Kumar R', 'Lyons JJ']</t>
  </si>
  <si>
    <t>Severe food allergy reactions are associated with α-tryptase</t>
  </si>
  <si>
    <t>152(4):933-939</t>
  </si>
  <si>
    <t>https://pubmed.ncbi.nlm.nih.gov/37558059</t>
  </si>
  <si>
    <t>https://www.clinicalkey.com/content/playBy/pii?v=S0091-6749(23)00979-X</t>
  </si>
  <si>
    <t>['Greenhawt M', 'Dribin TE', 'Abrams EM', 'Shaker M', 'Chu DK', 'Golden DBK', 'Akin C', 'Anagnostou A', 'ALMuhizi F', 'Alqurashi W', 'Arkwright P', 'Baldwin JL', 'Banerji A', 'Bégin P', 'Ben-Shoshan M', 'Bernstein J', 'Bingemann TA', 'Bindslev-Jensen C', 'Blumenthal K', 'Byrne A', 'Cahill J', 'Cameron S', 'Campbell D', 'Campbell R', 'Cavender M', 'Chan ES', 'Chinthrajah S', 'Comberiati P', 'Eastman JJ', 'Ellis AK', 'Fleischer DM', 'Fox A', 'Frischmeyer-Guerrerio PA', 'Gagnon R', 'Garvey LH', 'Grayson MH', 'Isabwe GAC', 'Hartog N', 'Hendron D', 'Horner CC', 'Hourihane JO', 'Iglesia E', 'Kan M', 'Kaplan B', 'Katelaris CH', 'Kim H', 'Kelso JM', 'Khan DA', 'Lang D', 'Ledford D', 'Levin M', 'Lieberman JA', 'Loh R', 'Mack DP', 'Mazer B', 'Mody K', 'Mosnaim G', 'Munblit D', 'Mustafa SS', 'Nanda A', 'Nathan R', 'Oppenheimer J', 'Otani IM', 'Park M', 'Pawankar R', 'Perrett KP', 'Peter J', 'Phillips EJ', 'Picard M', 'Pitlick M', 'Ramsey A', 'Rasmussen TH', 'Rathkopf MM', 'Reddy H', 'Robertson K', 'Rodriguez Del Rio P', 'Sample S', 'Sheshadri A', 'Sheik J', 'Sindher SB', 'Spergel JM', 'Stone CA', 'Stukus D', 'Tang MLK', 'Tracy JM', 'Turner PJ', 'Vander Leek TK', 'Wallace DV', 'Wang J', 'Wasserman S', 'Weldon D', 'Wolfson AR', 'Worm M', 'Yacoub MR']</t>
  </si>
  <si>
    <t>Updated guidance regarding the risk of allergic reactions to COVID-19 vaccines and recommended evaluation and management: A GRADE assessment and international consensus approach</t>
  </si>
  <si>
    <t>7-Jun-2023</t>
  </si>
  <si>
    <t>152(2):309-325</t>
  </si>
  <si>
    <t>https://pubmed.ncbi.nlm.nih.gov/37295474</t>
  </si>
  <si>
    <t>https://www.clinicalkey.com/content/playBy/pii?v=S0091-6749(23)00746-7</t>
  </si>
  <si>
    <t>['Nichols-Vinueza DX', 'Mateja A', 'Hatzimemos A', 'Michael M', 'Rasooly M', 'Dempsey C', 'Magnani A', 'Brittain E', 'Boyce AM', 'Frischmeyer-Guerrerio PA']</t>
  </si>
  <si>
    <t>Determinants of bone density in children with immunoglobulin E-mediated food allergy</t>
  </si>
  <si>
    <t>17-Mar-2023</t>
  </si>
  <si>
    <t>78(7):2048-2051</t>
  </si>
  <si>
    <t>https://pubmed.ncbi.nlm.nih.gov/36871185</t>
  </si>
  <si>
    <t>https://onlinelibrary.wiley.com/doi/10.1111/all.15696</t>
  </si>
  <si>
    <t>Dynamic chromatin accessibility licenses STAT5- and STAT6-dependent innate-like function of T(H)9 cells to promote allergic inflammation</t>
  </si>
  <si>
    <t>24(6):1036-1048</t>
  </si>
  <si>
    <t>https://pubmed.ncbi.nlm.nih.gov/37106040</t>
  </si>
  <si>
    <t>https://europepmc.org/abstract/MED/37106040</t>
  </si>
  <si>
    <t>['Shen Z', 'Robert L', 'Stolpman M', 'Che Y', 'Walsh A', 'Saffery R', 'Allen KJ', 'Eckert J', 'Young A', 'Deming C', 'Chen Q', 'Conlan S', 'Laky K', 'Li JM', 'Chatman L', 'Saheb Kashaf S', 'Kong HH', 'Frischmeyer-Guerrerio PA', 'Perrett KP', 'Segre JA']</t>
  </si>
  <si>
    <t>24-May-2023</t>
  </si>
  <si>
    <t>https://europepmc.org/abstract/MED/37398010</t>
  </si>
  <si>
    <t>['Sparks R', 'Rachmaninoff N', 'Hirsch DC', 'Bansal N', 'Lau WW', 'Martins AJ', 'Chen J', 'Liu CC', 'Cheung F', 'Failla LE', 'Biancotto A', 'Fantoni G', 'Sellers BA', 'Chawla DG', 'Howe KN', 'Mostaghimi D', 'Farmer R', 'Kotliarov Y', 'Calvo KR', 'Palmer C', 'Daub J', 'Foruraghi L', 'Kreuzburg S', 'Treat J', 'Urban AK', 'Jones A', 'Romeo T', 'Deuitch NT', 'Moura NS', 'Weinstein B', 'Moir S', 'Ferrucci L', 'Barron KS', 'Aksentijevich I', 'Kleinstein SH', 'Townsley DM', 'Young NS', 'Frischmeyer-Guerrerio PA', 'Uzel G', 'Pinto-Patarroyo GP', 'Cudrici CD', 'Hoffmann P', 'Stone DL', 'Ombrello AK', 'Freeman AF', 'Zerbe CS', 'Kastner DL', 'Holland SM', 'Tsang JS']</t>
  </si>
  <si>
    <t>Multiomics integration of 22 immune-mediated monogenic diseases reveals an emergent axis of human immune health</t>
  </si>
  <si>
    <t>https://pubmed.ncbi.nlm.nih.gov/36993430</t>
  </si>
  <si>
    <t>https://europepmc.org/abstract/MED/36993430</t>
  </si>
  <si>
    <t>['Redmond CJ', 'Kitakule MM', 'Son A', 'Sylvester M', 'Sacco K', 'Delmonte O', 'Licciardi F', 'Castagnoli R', 'Poli MC', 'Espinoza Y', 'Astudillo C', 'Weber SE', 'Montealegre Sanchez GA', 'Barron KS', 'Magliocco M', 'Dobbs K', 'Zhang Y', 'Matthews H', 'Oguz C', 'Su HC', 'Notarangelo LD', 'Frischmeyer-Guerrerio P', 'Schwartz DM']</t>
  </si>
  <si>
    <t>Deep immune profiling uncovers novel associations with clinical phenotypes of multisystem inflammatory syndrome in children (MIS-C)</t>
  </si>
  <si>
    <t>82(3):442-445</t>
  </si>
  <si>
    <t>https://pubmed.ncbi.nlm.nih.gov/36424123</t>
  </si>
  <si>
    <t>https://linkinghub.elsevier.com/retrieve/pii/S0003-4967(24)08517-0</t>
  </si>
  <si>
    <t>['Khalid MB', 'Frischmeyer-Guerrerio PA']</t>
  </si>
  <si>
    <t>The conundrum of COVID-19 mRNA vaccine-induced anaphylaxis</t>
  </si>
  <si>
    <t>2(1):1-13</t>
  </si>
  <si>
    <t>https://pubmed.ncbi.nlm.nih.gov/36532656</t>
  </si>
  <si>
    <t>https://www.clinicalkey.com/content/playBy/pii?v=S2772-8293(22)00095-9</t>
  </si>
  <si>
    <t>['Laky K', 'Kinard JL', 'Li JM', 'Moore IN', 'Lack J', 'Fischer ER', 'Kabat J', 'Latanich R', 'Zachos NC', 'Limkar AR', 'Weissler KA', 'Thompson RW', 'Wynn TA', 'Dietz HC', 'Guerrerio AL', 'Frischmeyer-Guerrerio PA']</t>
  </si>
  <si>
    <t>Epithelial-intrinsic defects in TGFβR signaling drive local allergic inflammation manifesting as eosinophilic esophagitis</t>
  </si>
  <si>
    <t>8(79):eabp9940</t>
  </si>
  <si>
    <t>https://pubmed.ncbi.nlm.nih.gov/36608150</t>
  </si>
  <si>
    <t>https:///www.science.org/doi/10.1126/sciimmunol.abp9940?url_ver=Z39.88-2003&amp;rfr_id=ori:rid:crossref.org&amp;rfr_dat=cr_pub 0pubmed</t>
  </si>
  <si>
    <t>['Beers BJ', 'Similuk MN', 'Ghosh R', 'Seifert BA', 'Jamal L', 'Kamen M', 'Setzer MR', 'Jodarski C', 'Duncan R', 'Hunt D', 'Mixer M', 'Cao W', 'Bi W', 'Veltri D', 'Karlins E', 'Zhang L', 'Li Z', 'Oler AJ', 'Jevtich K', 'Yu Y', 'Hullfish H', 'Bielekova B', 'Frischmeyer-Guerrerio P', 'Dang Do A', 'Huryn LA', 'Olivier KN', 'Su HC', 'Lyons JJ', 'Zerbe CS', 'Rao VK', 'Keller MD', 'Freeman AF', 'Holland SM', 'Franco LM', 'Walkiewicz MA', 'Yan J']</t>
  </si>
  <si>
    <t>Chromosomal microarray analysis supplements exome sequencing to diagnose children with suspected inborn errors of immunity</t>
  </si>
  <si>
    <t>14:1172004</t>
  </si>
  <si>
    <t>https://pubmed.ncbi.nlm.nih.gov/37215141</t>
  </si>
  <si>
    <t>https://europepmc.org/abstract/MED/37215141</t>
  </si>
  <si>
    <t>['Almpani K', 'Liberton DK', 'Jani P', 'Keyvanfar C', 'Mishra R', 'Curry N', 'Orzechowski P', 'Frischmeyer-Guerrerio PA', 'Lee JS']</t>
  </si>
  <si>
    <t>Loeys-Dietz and Shprintzen-Goldberg syndromes: analysis of TGF-β-opathies with craniofacial manifestations using an innovative multimodality method</t>
  </si>
  <si>
    <t>59(10):938-946</t>
  </si>
  <si>
    <t>https://pubmed.ncbi.nlm.nih.gov/34916229</t>
  </si>
  <si>
    <t>https://europepmc.org/abstract/MED/34916229</t>
  </si>
  <si>
    <t>['Similuk MN', 'Yan J', 'Ghosh R', 'Oler AJ', 'Franco LM', 'Setzer MR', 'Kamen M', 'Jodarski C', 'DiMaggio T', 'Davis J', 'Gore R', 'Jamal L', 'Borges A', 'Gentile N', 'Niemela J', 'Lowe C', 'Jevtich K', 'Yu Y', 'Hullfish H', 'Hsu AP', 'Hong C', 'Littel P', 'Seifert BA', 'Milner J', 'Johnston JJ', 'Cheng X', 'Li Z', 'Veltri D', 'Huang K', 'Kaladi K', 'Barnett J', 'Zhang L', 'Vlasenko N', 'Fan Y', 'Karlins E', 'Ganakammal SR', 'Gilmore R', 'Tran E', 'Yun A', 'Mackey J', 'Yazhuk S', 'Lack J', 'Kuram V', 'Cao W', 'Huse S', 'Frank K', 'Fahle G', 'Rosenzweig S', 'Su Y', 'Hwang S', 'Bi W', 'Bennett J', 'Myles IA', 'De Ravin SS', 'Fuss I', 'Strober W', 'Bielekova B', 'Almeida de Jesus A', 'Goldbach-Mansky R', 'Williamson P', 'Kumar K', 'Dempsy C', 'Frischmeyer-Guerrerio P', 'Fisch R', 'Bolan H', 'Metcalfe DD', 'Komarow H', 'Carter M', 'Druey KM', 'Sereti I', 'Dropulic L', 'Klion AD', 'Khoury P', "O' Connell EM", 'Holland-Thomas NC', 'Brown T', 'McDermott DH', 'Murphy PM', 'Bundy V', 'Keller MD', 'Peng C', 'Kim H', 'Norman S', 'Delmonte OM', 'Kang E', 'Su HC', 'Malech H', 'Freeman A', 'Zerbe C', 'Uzel G', 'Bergerson JRE', 'Rao VK', 'Olivier KN', 'Lyons JJ', 'Lisco A', 'Cohen JI', 'Lionakis MS', 'Biesecker LG', 'Xirasagar S', 'Notarangelo LD', 'Holland SM', 'Walkiewicz MA']</t>
  </si>
  <si>
    <t>Clinical exome sequencing of 1000 families with complex immune phenotypes: Toward comprehensive genomic evaluations</t>
  </si>
  <si>
    <t>150(4):947-954</t>
  </si>
  <si>
    <t>https://pubmed.ncbi.nlm.nih.gov/35753512</t>
  </si>
  <si>
    <t>https://www.clinicalkey.com/content/playBy/pii?v=S0091-6749(22)00839-9</t>
  </si>
  <si>
    <t>['Redmond C', 'Kitakule MM', 'Son A', 'Sylvester M', 'Sacco K', 'Delmonte O', 'Licciardi F', 'Castagnoli R', 'Poli C', 'Espinoza Y', 'Astudillo C', 'Weber SE', 'Sanchez GAM', 'Barron K', 'Magliocco M', 'Dobbs K', 'Zhang Y', 'Matthews H', 'Oguz C', 'Su HC', 'Notarangelo LD', 'Frischmeyer-Guerrerio PA', 'Schwartz DM']</t>
  </si>
  <si>
    <t>Deep immune profiling uncovers novel associations with clinical phenotypes of Multisystem Inflammatory Syndrome in Children (MIS-C)</t>
  </si>
  <si>
    <t>2-Sep-2022</t>
  </si>
  <si>
    <t>https://pubmed.ncbi.nlm.nih.gov/36093351</t>
  </si>
  <si>
    <t>https://europepmc.org/abstract/MED/36093351</t>
  </si>
  <si>
    <t>['Haque TT', 'Frischmeyer-Guerrerio PA']</t>
  </si>
  <si>
    <t>The Role of TGFβ and Other Cytokines in Regulating Mast Cell Functions in Allergic Inflammation</t>
  </si>
  <si>
    <t>17-Sep-2022</t>
  </si>
  <si>
    <t>23(18):10864</t>
  </si>
  <si>
    <t>https://pubmed.ncbi.nlm.nih.gov/36142776</t>
  </si>
  <si>
    <t>https://europepmc.org/abstract/MED/36142776</t>
  </si>
  <si>
    <t>['Jeon JW', 'Christensen J', 'Chisholm J', 'Zalewski C', 'Rasooly M', 'Dempsey C', 'Magnani A', 'Frischmeyer-Guerrerio P', 'Brewer CC', 'Kim HJ']</t>
  </si>
  <si>
    <t>Audiologic and Otologic Clinical Manifestations of Loeys-Dietz Syndrome: A Heritable Connective Tissue Disorder</t>
  </si>
  <si>
    <t>11-May-2021</t>
  </si>
  <si>
    <t>Otolaryngologyhead and neck surgery : official journal of American Academy of OtolaryngologyHead and Neck Surgery</t>
  </si>
  <si>
    <t>166(2):357-362</t>
  </si>
  <si>
    <t>Journal Article | Observational Study | Research Support, N.I.H., Intramural | Research Support, Non-U.S. Gov't</t>
  </si>
  <si>
    <t>https://pubmed.ncbi.nlm.nih.gov/33971761</t>
  </si>
  <si>
    <t>https://journals.sagepub.com/doi/10.1177/01945998211008899?url_ver=Z39.88-2003&amp;rfr_id=ori:rid:crossref.org&amp;rfr_dat=cr_pub 0pubmed</t>
  </si>
  <si>
    <t>['Guerrerio AL', 'Mateja A', 'Rasooly M', 'Levin S', 'Magnani A', 'Dempsey C', 'MacCarrick G', 'Dietz HC', 'Brittain E', 'Boyce AM', 'Frischmeyer-Guerrerio PA']</t>
  </si>
  <si>
    <t>Predictors of low bone density and fracture risk in Loeys-Dietz syndrome</t>
  </si>
  <si>
    <t>Genetics in medicine : official journal of the American College of Medical Genetics</t>
  </si>
  <si>
    <t>24(2):419-429</t>
  </si>
  <si>
    <t>https://pubmed.ncbi.nlm.nih.gov/34906513</t>
  </si>
  <si>
    <t>https://linkinghub.elsevier.com/retrieve/pii/S1098-3600(21)05352-1</t>
  </si>
  <si>
    <t>['Hong X', 'Liang L', 'Ji H', 'Frischmeyer-Guerrerio P', 'Wang G', 'Pearson C', 'Stampfer M', 'Hu FB', 'Wang X']</t>
  </si>
  <si>
    <t>Fetal lipidome and incident risk of food allergy: A prospective birth cohort study</t>
  </si>
  <si>
    <t>33(2):e13722</t>
  </si>
  <si>
    <t>https://pubmed.ncbi.nlm.nih.gov/34918394</t>
  </si>
  <si>
    <t>https://europepmc.org/abstract/MED/34918394</t>
  </si>
  <si>
    <t>['Greenhawt M', 'Abrams EM', 'Shaker M', 'Chu DK', 'Khan D', 'Akin C', 'Alqurashi W', 'Arkwright P', 'Baldwin JL', 'Ben-Shoshan M', 'Bernstein J', 'Bingemann T', 'Blumchen K', 'Byrne A', 'Bognanni A', 'Campbell D', 'Campbell R', 'Chagla Z', 'Chan ES', 'Chan J', 'Comberiati P', 'Dribin TE', 'Ellis AK', 'Fleischer DM', 'Fox A', 'Frischmeyer-Guerrerio PA', 'Gagnon R', 'Grayson MH', 'Horner CC', 'Hourihane J', 'Katelaris CH', 'Kim H', 'Kelso JM', 'Lang D', 'Ledford D', 'Levin M', 'Lieberman J', 'Loh R', 'Mack D', 'Mazer B', 'Mosnaim G', 'Munblit D', 'Mustafa SS', 'Nanda A', 'Oppenheimer J', 'Perrett KP', 'Ramsey A', 'Rank M', 'Robertson K', 'Sheikh J', 'Spergel JM', 'Stukus D', 'Tang MLK', 'Tracy JM', 'Turner PJ', 'Whalen-Browne A', 'Wallace D', 'Wang J', 'Waserman S', 'Witry JK', 'Worm M', 'Vander Leek TK', 'Golden DBK']</t>
  </si>
  <si>
    <t>The Risk of Allergic Reaction to SARS-CoV-2 Vaccines and Recommended Evaluation and Management: A Systematic Review, Meta-Analysis, GRADE Assessment, and International Consensus Approach</t>
  </si>
  <si>
    <t>9(10):3546-3567</t>
  </si>
  <si>
    <t>Journal Article | Meta-Analysis | Research Support, N.I.H., Intramural | Review | Systematic Review</t>
  </si>
  <si>
    <t>https://pubmed.ncbi.nlm.nih.gov/34153517</t>
  </si>
  <si>
    <t>https://www.clinicalkey.com/content/playBy/pii?v=S2213-2198(21)00671-1</t>
  </si>
  <si>
    <t>['Kubala SA', 'Mohyi PM', 'Sokol K', 'Frischmeyer-Guerrerio P']</t>
  </si>
  <si>
    <t>Challenge of food allergy testing and avoidance in children with atopic dermatitis</t>
  </si>
  <si>
    <t>14(6):e243141</t>
  </si>
  <si>
    <t>https://pubmed.ncbi.nlm.nih.gov/34088695</t>
  </si>
  <si>
    <t>https://europepmc.org/abstract/MED/34088695</t>
  </si>
  <si>
    <t>['Schwartz DM', 'Kitakule MM', 'Dizon BL', 'Gutierrez-Huerta C', 'Blackstone SA', 'Burma AM', 'Son A', 'Deuitch N', 'Rosenzweig S', 'Komarow H', 'Stone DL', 'Jones A', 'Nehrebecky M', 'Hoffmann P', 'Romeo T', 'de Jesus AA', 'Alehashemi S', 'Garg M', 'Torreggiani S', 'Montealegre Sanchez GA', 'Honer K', 'Souto Adeva G', 'Barron KS', 'Aksentijevich I', 'Ombrello AK', 'Goldbach-Mansky R', 'Kastner DL', 'Milner JD', 'Frischmeyer-Guerrerio P']</t>
  </si>
  <si>
    <t>Systematic evaluation of nine monogenic autoinflammatory diseases reveals common and disease-specific correlations with allergy-associated features</t>
  </si>
  <si>
    <t>22-Feb-2021</t>
  </si>
  <si>
    <t>80(6):788-795</t>
  </si>
  <si>
    <t>https://pubmed.ncbi.nlm.nih.gov/33619160</t>
  </si>
  <si>
    <t>https://linkinghub.elsevier.com/retrieve/pii/S0003-4967(24)00493-X</t>
  </si>
  <si>
    <t>['Monaco DR', 'Sie BM', 'Nirschl TR', 'Knight AC', 'Sampson HA', 'Nowak-Wegrzyn A', 'Wood RA', 'Hamilton RG', 'Frischmeyer-Guerrerio PA', 'Larman HB']</t>
  </si>
  <si>
    <t>Profiling serum antibodies with a pan allergen phage library identifies key wheat allergy epitopes</t>
  </si>
  <si>
    <t>22-Jan-2021</t>
  </si>
  <si>
    <t>12(1):379</t>
  </si>
  <si>
    <t>https://pubmed.ncbi.nlm.nih.gov/33483508</t>
  </si>
  <si>
    <t>https://europepmc.org/abstract/MED/33483508</t>
  </si>
  <si>
    <t>['Olivera A', 'Laky K', 'Hogan SP', 'Frischmeyer-Guerrerio P']</t>
  </si>
  <si>
    <t>Editorial: Innate Cells in the Pathogenesis of Food Allergy</t>
  </si>
  <si>
    <t>12:709991</t>
  </si>
  <si>
    <t>Editorial | Introductory Journal Article | Research Support, N.I.H., Extramural | Research Support, N.I.H., Intramural | Research Support, Non-U.S. Gov't</t>
  </si>
  <si>
    <t>https://pubmed.ncbi.nlm.nih.gov/34177970</t>
  </si>
  <si>
    <t>https://europepmc.org/abstract/MED/34177970</t>
  </si>
  <si>
    <t>['Jani P', 'Nguyen QC', 'Almpani K', 'Keyvanfar C', 'Mishra R', 'Liberton D', 'Orzechowski P', 'Frischmeyer-Guerrerio PA', 'Duverger O', 'Lee JS']</t>
  </si>
  <si>
    <t>Severity of oro-dental anomalies in Loeys-Dietz syndrome segregates by gene mutation</t>
  </si>
  <si>
    <t>8-Mar-2020</t>
  </si>
  <si>
    <t>57(10):699-707</t>
  </si>
  <si>
    <t>https://pubmed.ncbi.nlm.nih.gov/32152251</t>
  </si>
  <si>
    <t>https://europepmc.org/abstract/MED/32152251</t>
  </si>
  <si>
    <t>['Eghrari AO', 'Rasooly MM', 'Fliotsos MJ', 'Kinard J', 'Odozor O', 'Cunningham D', 'Bishop RJ', 'Guerrerio AL', 'Frischmeyer-Guerrerio PA']</t>
  </si>
  <si>
    <t>Corneal thinning and cornea guttata in patients with mutations in TGFB2</t>
  </si>
  <si>
    <t>55(4):336-341</t>
  </si>
  <si>
    <t>https://pubmed.ncbi.nlm.nih.gov/32307099</t>
  </si>
  <si>
    <t>https://www.clinicalkey.com/content/playBy/pii?v=S0008-4182(18)30958-X</t>
  </si>
  <si>
    <t>['Lin AA', 'Perez NS', 'Frischmeyer-Guerrerio PA', 'Nutman TB']</t>
  </si>
  <si>
    <t>Detection of allergen component-specific immunoglobulin E with the luciferase immunoprecipitation systems immunoassay</t>
  </si>
  <si>
    <t>125(2):215-217</t>
  </si>
  <si>
    <t>Letter | Research Support, N.I.H., Intramural</t>
  </si>
  <si>
    <t>https://pubmed.ncbi.nlm.nih.gov/32344114</t>
  </si>
  <si>
    <t>https://www.clinicalkey.com/content/playBy/pii?v=S1081-1206(20)30242-8</t>
  </si>
  <si>
    <t>['Gupta S', 'Nakabo S', 'Blanco LP', "O'Neil LJ", 'Wigerblad G', 'Goel RR', 'Mistry P', 'Jiang K', 'Carmona-Rivera C', 'Chan DW', 'Wang X', 'Pedersen HL', 'Gadkari M', 'Howe KN', 'Naz F', "Dell'Orso S", 'Hasni SA', 'Dempsey C', 'Buscetta A', 'Frischmeyer-Guerrerio PA', 'Kruszka P', 'Muenke M', 'Franco LM', 'Sun HW', 'Kaplan MJ']</t>
  </si>
  <si>
    <t>Sex differences in neutrophil biology modulate response to type I interferons and immunometabolism</t>
  </si>
  <si>
    <t>29-Jun-2020</t>
  </si>
  <si>
    <t>117(28):16481-16491</t>
  </si>
  <si>
    <t>https://pubmed.ncbi.nlm.nih.gov/32601182</t>
  </si>
  <si>
    <t>https://www.pnas.org/doi/10.1073/pnas.2003603117?url_ver=Z39.88-2003&amp;rfr_id=ori:rid:crossref.org&amp;rfr_dat=cr_pub 0pubmed</t>
  </si>
  <si>
    <t>['Frischmeyer-Guerrerio PA', 'MacCarrick G', 'Dietz HC', 'Stewart FD', 'Guerrerio AL']</t>
  </si>
  <si>
    <t>Safety and outcome of gastrostomy tube placement in patients with Loeys-Dietz syndrome</t>
  </si>
  <si>
    <t>BMC gastroenterology</t>
  </si>
  <si>
    <t>20(1):71</t>
  </si>
  <si>
    <t>https://pubmed.ncbi.nlm.nih.gov/32164578</t>
  </si>
  <si>
    <t>https://bmcgastroenterol.biomedcentral.com/articles/10.1186/s12876-020-01213-2</t>
  </si>
  <si>
    <t>['Sokol K', 'Rasooly M', 'Dempsey C', 'Lassiter S', 'Gu W', 'Lumbard K', 'Frischmeyer-Guerrerio PA']</t>
  </si>
  <si>
    <t>Prevalence and diagnosis of sesame allergy in children with IgE-mediated food allergy</t>
  </si>
  <si>
    <t>12-Nov-2019</t>
  </si>
  <si>
    <t>31(2):214-218</t>
  </si>
  <si>
    <t>Letter | Research Support, N.I.H., Extramural | Research Support, N.I.H., Intramural</t>
  </si>
  <si>
    <t>https://pubmed.ncbi.nlm.nih.gov/31657083</t>
  </si>
  <si>
    <t>https://europepmc.org/abstract/MED/31657083</t>
  </si>
  <si>
    <t>['Nguyen QC', 'Duverger O', 'Mishra R', 'Mitnik GL', 'Jani P', 'Frischmeyer-Guerrerio PA', 'Lee JS']</t>
  </si>
  <si>
    <t>Oral health-related quality of life in Loeys-Dietz syndrome, a rare connective tissue disorder: an observational cohort study</t>
  </si>
  <si>
    <t>14(1):291</t>
  </si>
  <si>
    <t>https://pubmed.ncbi.nlm.nih.gov/31842932</t>
  </si>
  <si>
    <t>https://ojrd.biomedcentral.com/articles/10.1186/s13023-019-1250-y</t>
  </si>
  <si>
    <t>['Schmiechen ZC', 'Weissler KA', 'Frischmeyer-Guerrerio PA']</t>
  </si>
  <si>
    <t>Recent developments in understanding the mechanisms of food allergy</t>
  </si>
  <si>
    <t>31(6):807-814</t>
  </si>
  <si>
    <t>https://pubmed.ncbi.nlm.nih.gov/31693591</t>
  </si>
  <si>
    <t>https://europepmc.org/abstract/MED/31693591</t>
  </si>
  <si>
    <t>['Weissler KA', 'Frischmeyer-Guerrerio PA']</t>
  </si>
  <si>
    <t>Genetic evidence for the role of transforming growth factor-β in atopic phenotypes</t>
  </si>
  <si>
    <t>60:54-62</t>
  </si>
  <si>
    <t>https://pubmed.ncbi.nlm.nih.gov/31163387</t>
  </si>
  <si>
    <t>https://www.clinicalkey.com/content/playBy/pii?v=S0952-7915(18)30134-1</t>
  </si>
  <si>
    <t>['Frischmeyer-Guerrerio PA', 'Milner JD']</t>
  </si>
  <si>
    <t>Editorial overview: Collusion between genes and environment in the pathogenesis of allergic disease</t>
  </si>
  <si>
    <t>60:iii-v</t>
  </si>
  <si>
    <t>Editorial | Introductory Journal Article | Research Support, N.I.H., Intramural</t>
  </si>
  <si>
    <t>https://pubmed.ncbi.nlm.nih.gov/31623817</t>
  </si>
  <si>
    <t>https://www.clinicalkey.com/content/playBy/pii?v=S0952-7915(19)30070-6</t>
  </si>
  <si>
    <t>['Frischmeyer-Guerrerio PA', 'Rasooly M', 'Gu W', 'Levin S', 'Jhamnani RD', 'Milner JD', 'Stone K', 'Guerrerio AL', 'Jones J', 'Borres MP', 'Brittain E']</t>
  </si>
  <si>
    <t>IgE testing can predict food allergy status in patients with moderate to severe atopic dermatitis</t>
  </si>
  <si>
    <t>10-Jan-2019</t>
  </si>
  <si>
    <t>122(4):393-400.e2</t>
  </si>
  <si>
    <t>https://pubmed.ncbi.nlm.nih.gov/30639434</t>
  </si>
  <si>
    <t>https://www.clinicalkey.com/content/playBy/pii?v=S1081-1206(19)30001-8</t>
  </si>
  <si>
    <t>['MacFarlane EG', 'Parker SJ', 'Shin JY', 'Kang BE', 'Ziegler SG', 'Creamer TJ', 'Bagirzadeh R', 'Bedja D', 'Chen Y', 'Calderon JF', 'Weissler K', 'Frischmeyer-Guerrerio PA', 'Lindsay ME', 'Habashi JP', 'Dietz HC']</t>
  </si>
  <si>
    <t>Lineage-specific events underlie aortic root aneurysm pathogenesis in Loeys-Dietz syndrome</t>
  </si>
  <si>
    <t>7-Jan-2019</t>
  </si>
  <si>
    <t>129(2):659-675</t>
  </si>
  <si>
    <t>https://pubmed.ncbi.nlm.nih.gov/30614814</t>
  </si>
  <si>
    <t>https://europepmc.org/abstract/MED/30614814</t>
  </si>
  <si>
    <t>['Laky K', 'Dugan P', 'Frischmeyer-Guerrerio PA']</t>
  </si>
  <si>
    <t>Hematopoietic reconstitution of neonatal immunocompetent mice to study conditions with a perinatal window of susceptibility</t>
  </si>
  <si>
    <t>16-Aug-2018</t>
  </si>
  <si>
    <t>8(1):12254</t>
  </si>
  <si>
    <t>https://pubmed.ncbi.nlm.nih.gov/30115970</t>
  </si>
  <si>
    <t>https://europepmc.org/abstract/MED/30115970</t>
  </si>
  <si>
    <t>['Weissler KA', 'Rasooly M', 'DiMaggio T', 'Bolan H', 'Cantave D', 'Martino D', 'Neeland MR', 'Tang MLK', 'Dang TD', 'Allen KJ', 'Frischmeyer-Guerrerio PA']</t>
  </si>
  <si>
    <t>Identification and analysis of peanut-specific effector T and regulatory T cells in children allergic and tolerant to peanut</t>
  </si>
  <si>
    <t>15-Feb-2018</t>
  </si>
  <si>
    <t>141(5):1699-1710.e7</t>
  </si>
  <si>
    <t>https://pubmed.ncbi.nlm.nih.gov/29454004</t>
  </si>
  <si>
    <t>https://www.clinicalkey.com/content/playBy/pii?v=S0091-6749(18)30226-4</t>
  </si>
  <si>
    <t>['Jhamnani RD', 'Levin S', 'Rasooly M', 'Stone KD', 'Milner JD', 'Nelson C', 'DiMaggio T', 'Jones N', 'Guerrerio AL', 'Frischmeyer-Guerrerio PA']</t>
  </si>
  <si>
    <t>Impact of food allergy on the growth of children with moderate-severe atopic dermatitis</t>
  </si>
  <si>
    <t>21-Feb-2018</t>
  </si>
  <si>
    <t>141(4):1526-1529.e4</t>
  </si>
  <si>
    <t>https://pubmed.ncbi.nlm.nih.gov/29378286</t>
  </si>
  <si>
    <t>https://www.clinicalkey.com/content/playBy/pii?v=S0091-6749(18)30111-8</t>
  </si>
  <si>
    <t>['Carter CA', 'Frischmeyer-Guerrerio PA']</t>
  </si>
  <si>
    <t>The Genetics of Food Allergy</t>
  </si>
  <si>
    <t>26-Jan-2018</t>
  </si>
  <si>
    <t>18(1):2</t>
  </si>
  <si>
    <t>https://pubmed.ncbi.nlm.nih.gov/29374367</t>
  </si>
  <si>
    <t>https://link.springer.com/article/10.1007/s11882-018-0756-z</t>
  </si>
  <si>
    <t>['Lyons JJ', 'Liu Y', 'Ma CA', 'Yu X', "O'Connell MP", 'Lawrence MG', 'Zhang Y', 'Karpe K', 'Zhao M', 'Siegel AM', 'Stone KD', 'Nelson C', 'Jones N', 'DiMaggio T', 'Darnell DN', 'Mendoza-Caamal E', 'Orozco L', 'Hughes JD', 'McElwee J', 'Hohman RJ', 'Frischmeyer-Guerrerio PA', 'Rothenberg ME', 'Freeman AF', 'Holland SM', 'Milner JD']</t>
  </si>
  <si>
    <t>Correction: ERBIN deficiency links STAT3 and TGF-β pathway defects with atopy in humans</t>
  </si>
  <si>
    <t>3-Apr-2017</t>
  </si>
  <si>
    <t>13-Mar-2017</t>
  </si>
  <si>
    <t>214(4):1201</t>
  </si>
  <si>
    <t>https://pubmed.ncbi.nlm.nih.gov/28289052</t>
  </si>
  <si>
    <t>https://europepmc.org/abstract/MED/28289052</t>
  </si>
  <si>
    <t>ERBIN deficiency links STAT3 and TGF-β pathway defects with atopy in humans</t>
  </si>
  <si>
    <t>6-Mar-2017</t>
  </si>
  <si>
    <t>26-Jan-2017</t>
  </si>
  <si>
    <t>214(3):669-680</t>
  </si>
  <si>
    <t>https://pubmed.ncbi.nlm.nih.gov/28126831</t>
  </si>
  <si>
    <t>https://europepmc.org/abstract/MED/28126831</t>
  </si>
  <si>
    <t>['Guerrerio AL', 'Frischmeyer-Guerrerio PA', 'Huang C', 'Wu Y', 'Haritunians T', 'McGovern DPB', 'MacCarrick GL', 'Brant SR', 'Dietz HC']</t>
  </si>
  <si>
    <t>Increased Prevalence of Inflammatory Bowel Disease in Patients with Mutations in Genes Encoding the Receptor Subunits for TGFβ</t>
  </si>
  <si>
    <t>22(9):2058-2062</t>
  </si>
  <si>
    <t>https://pubmed.ncbi.nlm.nih.gov/27508510</t>
  </si>
  <si>
    <t>https://europepmc.org/abstract/MED/27508510</t>
  </si>
  <si>
    <t>['Jhamnani RD', 'Frischmeyer-Guerrerio P']</t>
  </si>
  <si>
    <t>Desensitization for Peanut Allergies in Children</t>
  </si>
  <si>
    <t>Current treatment options in allergy</t>
  </si>
  <si>
    <t>3(3):282-291</t>
  </si>
  <si>
    <t>https://pubmed.ncbi.nlm.nih.gov/28042528</t>
  </si>
  <si>
    <t>https://europepmc.org/abstract/MED/28042528</t>
  </si>
  <si>
    <t>['Gorelik M', 'Frischmeyer-Guerrerio PA']</t>
  </si>
  <si>
    <t>Innate and adaptive dendritic cell responses to immunotherapy</t>
  </si>
  <si>
    <t>15(6):575-80</t>
  </si>
  <si>
    <t>Journal Article | Research Support, N.I.H., Extramural | Research Support, N.I.H., Intramural | Research Support, Non-U.S. Gov't | Review</t>
  </si>
  <si>
    <t>https://pubmed.ncbi.nlm.nih.gov/26509662</t>
  </si>
  <si>
    <t>https://europepmc.org/abstract/MED/26509662</t>
  </si>
  <si>
    <t>['Gorelik M', 'Narisety SD', 'Guerrerio AL', 'Chichester KL', 'Keet CA', 'Bieneman AP', 'Hamilton RG', 'Wood RA', 'Schroeder JT', 'Frischmeyer-Guerrerio PA']</t>
  </si>
  <si>
    <t>Suppression of the immunologic response to peanut during immunotherapy is often transient</t>
  </si>
  <si>
    <t>135(5):1283-92</t>
  </si>
  <si>
    <t>https://pubmed.ncbi.nlm.nih.gov/25542883</t>
  </si>
  <si>
    <t>https://www.clinicalkey.com/content/playBy/pii?v=S0091-6749(14)01646-7</t>
  </si>
  <si>
    <t>['Keet CA', 'Frischmeyer-Guerrerio PA', 'Wood RA']</t>
  </si>
  <si>
    <t>Pediatric allergy</t>
  </si>
  <si>
    <t>16-Oct-2014</t>
  </si>
  <si>
    <t>35(1):xiii-xiv</t>
  </si>
  <si>
    <t>https://pubmed.ncbi.nlm.nih.gov/25459587</t>
  </si>
  <si>
    <t>https://www.clinicalkey.com/content/playBy/pii?v=S0889-8561(14)00115-5</t>
  </si>
  <si>
    <t>['MacCarrick G', 'Black JH 3rd', 'Bowdin S', 'El-Hamamsy I', 'Frischmeyer-Guerrerio PA', 'Guerrerio AL', 'Sponseller PD', 'Loeys B', 'Dietz HC 3rd']</t>
  </si>
  <si>
    <t>Loeys-Dietz syndrome: a primer for diagnosis and management</t>
  </si>
  <si>
    <t>27-Feb-2014</t>
  </si>
  <si>
    <t>16(8):576-87</t>
  </si>
  <si>
    <t>https://pubmed.ncbi.nlm.nih.gov/24577266</t>
  </si>
  <si>
    <t>https://linkinghub.elsevier.com/retrieve/pii/S1098-3600(21)04876-0</t>
  </si>
  <si>
    <t>['Schroeder JT', 'Bieneman AP', 'Chichester KL', 'Keet CA', 'Hamilton RG', 'MacGlashan DW Jr', 'Wood R', 'Frischmeyer-Guerrerio PA']</t>
  </si>
  <si>
    <t>Spontaneous basophil responses in food-allergic children are transferable by plasma and are IgE-dependent</t>
  </si>
  <si>
    <t>17-Oct-2013</t>
  </si>
  <si>
    <t>132(6):1428-31</t>
  </si>
  <si>
    <t>https://pubmed.ncbi.nlm.nih.gov/24139604</t>
  </si>
  <si>
    <t>https://www.clinicalkey.com/content/playBy/pii?v=S0091-6749(13)01370-5</t>
  </si>
  <si>
    <t>['Holbrook T', 'Keet CA', 'Frischmeyer-Guerrerio PA', 'Wood RA']</t>
  </si>
  <si>
    <t>Use of ondansetron for food protein-induced enterocolitis syndrome</t>
  </si>
  <si>
    <t>26-Jul-2013</t>
  </si>
  <si>
    <t>132(5):1219-20</t>
  </si>
  <si>
    <t>https://pubmed.ncbi.nlm.nih.gov/23890754</t>
  </si>
  <si>
    <t>https://www.clinicalkey.com/content/playBy/pii?v=S0091-6749(13)00989-5</t>
  </si>
  <si>
    <t>['Frischmeyer-Guerrerio PA', 'Guerrerio AL', 'Oswald G', 'Chichester K', 'Myers L', 'Halushka MK', 'Oliva-Hemker M', 'Wood RA', 'Dietz HC']</t>
  </si>
  <si>
    <t>TGFβ receptor mutations impose a strong predisposition for human allergic disease</t>
  </si>
  <si>
    <t>24-Jul-2013</t>
  </si>
  <si>
    <t>5(195):195ra94</t>
  </si>
  <si>
    <t>https://pubmed.ncbi.nlm.nih.gov/23884466</t>
  </si>
  <si>
    <t>https:///www.science.org/doi/10.1126/scitranslmed.3006448?url_ver=Z39.88-2003&amp;rfr_id=ori:rid:crossref.org&amp;rfr_dat=cr_pub 0pubmed</t>
  </si>
  <si>
    <t>['Wengrod J', 'Martin L', 'Wang D', 'Frischmeyer-Guerrerio P', 'Dietz HC', 'Gardner LB']</t>
  </si>
  <si>
    <t>Inhibition of nonsense-mediated RNA decay activates autophagy</t>
  </si>
  <si>
    <t>18-Mar-2013</t>
  </si>
  <si>
    <t>33(11):2128-35</t>
  </si>
  <si>
    <t>https://pubmed.ncbi.nlm.nih.gov/23508110</t>
  </si>
  <si>
    <t>https://www.tandfonline.com/doi/10.1128/MCB.00174-13?url_ver=Z39.88-2003&amp;rfr_id=ori:rid:crossref.org&amp;rfr_dat=cr_pub 0pubmed</t>
  </si>
  <si>
    <t>['Frischmeyer-Guerrerio PA', 'Schroeder JT']</t>
  </si>
  <si>
    <t>Cellular immune response parameters that influence IgE sensitization</t>
  </si>
  <si>
    <t>28-Sep-2012</t>
  </si>
  <si>
    <t>8-Jan-2012</t>
  </si>
  <si>
    <t>383(1-2):21-9</t>
  </si>
  <si>
    <t>https://pubmed.ncbi.nlm.nih.gov/22245389</t>
  </si>
  <si>
    <t>https://linkinghub.elsevier.com/retrieve/pii/S0022-1759(11)00337-1</t>
  </si>
  <si>
    <t>['Frischmeyer-Guerrerio PA', 'Montgomery RA', 'Warren DS', 'Cooke SK', 'Lutz J', 'Sonnenday CJ', 'Guerrerio AL', 'Dietz HC']</t>
  </si>
  <si>
    <t>Perturbation of thymocyte development in nonsense-mediated decay (NMD)-deficient mice</t>
  </si>
  <si>
    <t>28-Jun-2011</t>
  </si>
  <si>
    <t>108(26):10638-43</t>
  </si>
  <si>
    <t>https://pubmed.ncbi.nlm.nih.gov/21670277</t>
  </si>
  <si>
    <t>https://www.pnas.org/doi/10.1073/pnas.1019352108?url_ver=Z39.88-2003&amp;rfr_id=ori:rid:crossref.org&amp;rfr_dat=cr_pub 0pubmed</t>
  </si>
  <si>
    <t>['Frischmeyer-Guerrerio PA', 'Guerrerio AL', 'Chichester KL', 'Bieneman AP', 'Hamilton RA', 'Wood RA', 'Schroeder JT']</t>
  </si>
  <si>
    <t>Dendritic cell and T cell responses in children with food allergy</t>
  </si>
  <si>
    <t>5-Sep-2010</t>
  </si>
  <si>
    <t>41(1):61-71</t>
  </si>
  <si>
    <t>https://pubmed.ncbi.nlm.nih.gov/20825428</t>
  </si>
  <si>
    <t>https://europepmc.org/abstract/MED/20825428</t>
  </si>
  <si>
    <t>['Guerrerio AL', 'Frischmeyer-Guerrerio PA', 'Lederman HM', 'Oliva-Hemker M']</t>
  </si>
  <si>
    <t>Recognizing gastrointestinal and hepatic manifestations of primary immunodeficiency diseases</t>
  </si>
  <si>
    <t>Journal of pediatric gastroenterology and nutrition</t>
  </si>
  <si>
    <t>51(5):548-55</t>
  </si>
  <si>
    <t>https://pubmed.ncbi.nlm.nih.gov/20871412</t>
  </si>
  <si>
    <t>https://onlinelibrary.wiley.com/doi/10.1097/MPG.0b013e3181efe56b</t>
  </si>
  <si>
    <t>['Frischmeyer-Guerrerio PA', 'Wisniewski J', 'Wood RA', 'Nowak-Wegrzyn A']</t>
  </si>
  <si>
    <t>Manifestations and long-term outcome of food allergy in children after solid organ transplantation</t>
  </si>
  <si>
    <t>15-Oct-2008</t>
  </si>
  <si>
    <t>122(5):1031-1033.e1</t>
  </si>
  <si>
    <t>https://pubmed.ncbi.nlm.nih.gov/18922566</t>
  </si>
  <si>
    <t>https://www.clinicalkey.com/content/playBy/pii?v=S0091-6749(08)01560-1</t>
  </si>
  <si>
    <t>['Frischmeyer-Guerrerio PA', 'Rachamalla R', 'Saini SS']</t>
  </si>
  <si>
    <t>Remission of Schnitzler syndrome after treatment with anakinra</t>
  </si>
  <si>
    <t>100(6):617-9</t>
  </si>
  <si>
    <t>https://pubmed.ncbi.nlm.nih.gov/18592830</t>
  </si>
  <si>
    <t>https://www.clinicalkey.com/content/playBy/pii?v=S1081-1206(10)60064-6</t>
  </si>
  <si>
    <t>Uhlig HH</t>
  </si>
  <si>
    <t>['Cohen S', 'Spencer EA', 'Dolinger MT', 'Suskind DL', 'Mitrova K', 'Hradsky O', 'Conrad MA', 'Kelsen JR', 'Uhlig HH', 'Tzivinikos C', 'Henderson P', 'Wlazlo M', 'Hackl L', 'Shouval DS', 'Bramuzzo M', 'Urlep D', 'Olbjørn C', "D'Arcangelo G", 'Pujol-Muncunill G', 'Yogev D', 'Kang B', 'Gasparetto M', 'Rungoe C', 'Kolho KL', 'Hojsak I', 'Norsa L', 'Rinawi F', 'Sansotta N', 'Rimon RM', 'Granot M', 'Scarallo L', 'Trindade E', 'Rodríguez-Belvís MV', 'Turner D', 'Yerushalmy-Feler A']</t>
  </si>
  <si>
    <t>Upadacitinib for Induction of Remission in Paediatric Crohn's Disease: An International Multicentre Retrospective Study</t>
  </si>
  <si>
    <t>8-Feb-2025</t>
  </si>
  <si>
    <t>Alimentary pharmacology &amp; therapeutics</t>
  </si>
  <si>
    <t>https://pubmed.ncbi.nlm.nih.gov/39921898</t>
  </si>
  <si>
    <t>https://onlinelibrary.wiley.com/doi/10.1111/apt.70016</t>
  </si>
  <si>
    <t>['Weintraub Y', 'Collen LV', 'Hussey S', 'Mitrova K', 'Machta JS', 'Kang B', 'Granot M', "D'Arcangelo G", 'Spencer EA', 'Kolho KL', 'Yeh PJ', 'Sladek M', 'Scarallo L', 'Palomino L', 'Afzal NA', 'de Laffolie J', 'Miele E', 'Bramuzzo M', 'Olén O', 'Russell RK', 'Rohani P', 'Tzivinikos C', 'Urlep D', 'van Rheenen PF', 'de Ridder L', 'Yogev D', 'Schneider AM', 'Cohen S', 'Garcia-Romero R', 'Dipasquale V', 'Uhlig HH', 'Shouval DS']</t>
  </si>
  <si>
    <t>Effectiveness and Safety of Adalimumab in Patients With Very Early-Onset Inflammatory Bowel Disease: A Retrospective Study on Behalf of the Porto Inflammatory Bowel Disease Working Group of European Society for Pediatric Gastroenterology Hepatology and Nutrition</t>
  </si>
  <si>
    <t>15-Jan-2025</t>
  </si>
  <si>
    <t>https://pubmed.ncbi.nlm.nih.gov/39813158</t>
  </si>
  <si>
    <t>https://academic.oup.com/ibdjournal/article-lookup/doi/10.1093/ibd/izae302</t>
  </si>
  <si>
    <t>['Yerushalmy-Feler A', 'Spencer EA', 'Dolinger MT', 'Suskind DL', 'Mitrova K', 'Hradsky O', 'Conrad MA', 'Kelsen JR', 'Uhlig HH', 'Tzivinikos C', 'Ancona S', 'Wlazlo M', 'Hackl L', 'Shouval DS', 'Bramuzzo M', 'Urlep D', 'Olbjorn C', "D'Arcangelo G", 'Pujol-Muncunill G', 'Yogev D', 'Kang B', 'Gasparetto M', 'Rungø C', 'Kolho KL', 'Hojsak I', 'Norsa L', 'Rinawi F', 'Sansotta N', 'Magen Rimon R', 'Granot M', 'Scarallo L', 'Trindade E', 'Velasco Rodríguez-Belvís M', 'Turner D', 'Cohen S']</t>
  </si>
  <si>
    <t>Upadacitinib for Induction of Remission in Pediatric Ulcerative Colitis: An International Multi‑center Study</t>
  </si>
  <si>
    <t>Journal of Crohns &amp; colitis</t>
  </si>
  <si>
    <t>https://pubmed.ncbi.nlm.nih.gov/39605286</t>
  </si>
  <si>
    <t>https://academic.oup.com/ecco-jcc/article-lookup/doi/10.1093/ecco-jcc/jjae182</t>
  </si>
  <si>
    <t>['Thomas T', 'Friedrich M', 'Rich-Griffin C', 'Pohin M', 'Agarwal D', 'Pakpoor J', 'Lee C', 'Tandon R', 'Rendek A', 'Aschenbrenner D', 'Jainarayanan A', 'Voda A', 'Siu JHY', 'Sanches-Peres R', 'Nee E', 'Sathananthan D', 'Kotliar D', 'Todd P', 'Kiourlappou M', 'Gartner L', 'Ilott N', 'Issa F', 'Hester J', 'Turner J', 'Nayar S', 'Mackerodt J', 'Zhang F', 'Jonsson A', 'Brenner M', 'Raychaudhuri S', 'Kulicke R', 'Ramsdell D', 'Stransky N', 'Pagliarini R', 'Bielecki P', 'Spies N', 'Marsden B', 'Taylor S', 'Wagner A', 'Klenerman P', 'Walsh A', 'Coles M', 'Jostins-Dean L', 'Powrie FM', 'Filer A', 'Travis S', 'Uhlig HH', 'Dendrou CA', 'Buckley CD']</t>
  </si>
  <si>
    <t>A longitudinal single-cell atlas of anti-tumour necrosis factor treatment in inflammatory bowel disease</t>
  </si>
  <si>
    <t>25(11):2152-2165</t>
  </si>
  <si>
    <t>https://pubmed.ncbi.nlm.nih.gov/39438660</t>
  </si>
  <si>
    <t>https://pmc.ncbi.nlm.nih.gov/articles/pmid/39438660/</t>
  </si>
  <si>
    <t>['Noble A', 'Adams A', 'Nowak J', 'Cheng G', 'Nayak K', 'Quinn A', 'Kristiansen M', 'Kalla R', 'Ventham NT', 'Giachero F', 'Jayamanne C', 'Hansen R', 'Hold GL', 'El-Omar E', 'Croft NM', 'Wilson D', 'Beattie RM', 'Ashton JJ', 'Zilbauer M', 'Ennis S', 'Uhlig HH', 'Satsangi J']</t>
  </si>
  <si>
    <t>The circulating methylome in childhood-onset inflammatory bowel disease</t>
  </si>
  <si>
    <t>https://pubmed.ncbi.nlm.nih.gov/39365013</t>
  </si>
  <si>
    <t>https://academic.oup.com/ecco-jcc/article-lookup/doi/10.1093/ecco-jcc/jjae157</t>
  </si>
  <si>
    <t>['Bildstein T', 'Charbit-Henrion F', 'Azabdaftari A', 'Cerf-Bensussan N', 'Uhlig HH']</t>
  </si>
  <si>
    <t>Cellular and molecular basis of proximal small intestine disorders</t>
  </si>
  <si>
    <t>Nature reviews. Gastroenterology &amp; hepatology</t>
  </si>
  <si>
    <t>21(10):687-709</t>
  </si>
  <si>
    <t>https://pubmed.ncbi.nlm.nih.gov/39117867</t>
  </si>
  <si>
    <t>https://www.nature.com/articles/s41575-024-00962-9</t>
  </si>
  <si>
    <t>['Saettini F', 'Guerra F', 'Mauri M', 'Salter CG', 'Adam MP', 'Adams D', 'Baple EL', 'Barredo E', 'Bhatia S', 'Borkhardt A', 'Brusco A', 'Bugarin C', 'Chinello C', 'Crosby AH', "D'Souza P", 'Denti V', 'Fazio G', 'Giuliani S', 'Kuehn HS', 'Amel H', 'Elmi A', 'Lo B', 'Malighetti F', 'Mandrile G', 'Martín-Nalda A', 'Mefford HC', 'Moratto D', 'Emam Mousavi F', 'Nelson Z', 'Gutiérrez-Solana LG', 'Macnamara E', 'Michaud V', "O'Leary M", 'Pagani L', 'Pavinato L', 'Santamaria PV', 'Planas-Serra L', 'Quadri M', 'Raspall-Chaure M', 'Rebellato S', 'Rosenzweig SD', 'Roubertie A', 'Holzinger D', 'Deal C', 'Vockley CW', 'Savino AM', 'L Stoddard J', 'Uhlig HH', 'Pujol A', 'Magni F', 'Paglia G', 'Cazzaniga G', 'Piazza R', 'Barberis M', 'Biondi A']</t>
  </si>
  <si>
    <t>Biallelic PI4KA Mutations Disrupt B-Cell Metabolism and Cause B-Cell Lymphopenia and Hypogammaglobulinemia</t>
  </si>
  <si>
    <t>23-Sep-2024</t>
  </si>
  <si>
    <t>45(1):15</t>
  </si>
  <si>
    <t>https://pubmed.ncbi.nlm.nih.gov/39312004</t>
  </si>
  <si>
    <t>https://link.springer.com/article/10.1007/s10875-024-01793-8</t>
  </si>
  <si>
    <t>['Tomomasa D', 'Suzuki T', 'Takeuchi I', 'Goto K', 'Hagiwara SI', 'Keino D', 'Saida S', 'Ishige T', 'Kudo T', 'Eguchi K', 'Ishimura M', 'Matsuda Y', 'Wada T', 'Ito Y', 'Kato M', 'Sasahara Y', 'Morio T', 'Arai K', 'Uhlig HH', 'Kanegane H']</t>
  </si>
  <si>
    <t>Successful Allogeneic Hematopoietic Cell Transplantation for Patients with IL10RA Deficiency in Japan</t>
  </si>
  <si>
    <t>https://pubmed.ncbi.nlm.nih.gov/39264505</t>
  </si>
  <si>
    <t>https://link.springer.com/article/10.1007/s10875-024-01795-6</t>
  </si>
  <si>
    <t>['Griffin H', 'Ceron-Gutierrez L', 'Gharahdaghi N', 'Ebrahimi S', 'Davies S', 'Loo PS', 'Szabo A', 'Williams E', 'Mukhopadhyay A', 'McLoughlin L', 'Irwin S', 'Travis S', 'Klenerman P', 'Bunn S', 'Cant AJ', 'Hambleton S', 'Uhlig HH', 'Doffinger R']</t>
  </si>
  <si>
    <t>Neutralizing Autoantibodies against Interleukin-10 in Inflammatory Bowel Disease</t>
  </si>
  <si>
    <t>391(5):434-441</t>
  </si>
  <si>
    <t>https://pubmed.ncbi.nlm.nih.gov/39083772</t>
  </si>
  <si>
    <t>https://www.nejm.org/doi/10.1056/NEJMoa2312302?url_ver=Z39.88-2003&amp;rfr_id=ori:rid:crossref.org&amp;rfr_dat=cr_pub 0pubmed</t>
  </si>
  <si>
    <t>['Mann ER', 'Lam YK', 'Uhlig HH']</t>
  </si>
  <si>
    <t>Short-chain fatty acids: linking diet, the microbiome and immunity</t>
  </si>
  <si>
    <t>2-Apr-2024</t>
  </si>
  <si>
    <t>24(8):577-595</t>
  </si>
  <si>
    <t>https://pubmed.ncbi.nlm.nih.gov/38565643</t>
  </si>
  <si>
    <t>https://www.nature.com/articles/s41577-024-01014-8</t>
  </si>
  <si>
    <t>['Ashton JJ', 'Satsangi J', 'Uhlig HH']</t>
  </si>
  <si>
    <t>Intestinal Inflammation and Extraintestinal Disease: Understanding Dynamic Risk</t>
  </si>
  <si>
    <t>167(2):205-208</t>
  </si>
  <si>
    <t>https://pubmed.ncbi.nlm.nih.gov/38604541</t>
  </si>
  <si>
    <t>https://www.clinicalkey.com/content/playBy/pii?v=S0016-5085(24)00418-9</t>
  </si>
  <si>
    <t>['Pagnamenta AT', 'Yu J', 'Walker S', 'Noble AJ', 'Lord J', 'Dutta P', 'Hashim M', 'Camps C', 'Green H', 'Devaiah S', 'Nashef L', 'Parr J', 'Fratter C', 'Ibnouf Hussein R', 'Lindsay SJ', 'Lalloo F', 'Banos-Pinero B', 'Evans D', 'Mallin L', 'Waite A', 'Evans J', 'Newman A', 'Allen Z', 'Perez-Becerril C', 'Ryan G', 'Hart R', 'Taylor J', 'Bedenham T', 'Clement E', 'Blair E', 'Hay E', 'Forzano F', 'Higgs J', 'Canham N', 'Majumdar A', 'McEntagart M', 'Lahiri N', 'Stewart H', 'Smithson S', 'Calpena E', 'Jackson A', 'Banka S', 'Titheradge H', 'McGowan R', 'Rankin J', 'Shaw-Smith C', 'Evans DG', 'Burghel GJ', 'Smith MJ', 'Anderson E', 'Madhu R', 'Firth H', 'Ellard S', 'Brennan P', 'Anderson C', 'Taupin D', 'Rogers MT', 'Cook JA', 'Durkie M', 'East JE', 'Fowler D', 'Wilson L', 'Igbokwe R', 'Gardham A', 'Tomlinson I', 'Baralle D', 'Uhlig HH', 'Taylor JC']</t>
  </si>
  <si>
    <t>The impact of inversions across 33,924 families with rare disease from a national genome sequencing project</t>
  </si>
  <si>
    <t>21-May-2024</t>
  </si>
  <si>
    <t>111(6):1140-1164</t>
  </si>
  <si>
    <t>https://pubmed.ncbi.nlm.nih.gov/38776926</t>
  </si>
  <si>
    <t>https://linkinghub.elsevier.com/retrieve/pii/S0002-9297(24)00159-9</t>
  </si>
  <si>
    <t>['Salihovic S', 'Nyström N', 'Mathisen CB', 'Kruse R', 'Olbjørn C', 'Andersen S', 'Noble AJ', 'Dorn-Rasmussen M', 'Bazov I', 'Perminow G', 'Opheim R', 'Detlie TE', 'Huppertz-Hauss G', 'Hedin CRH', 'Carlson M', 'Öhman L', 'Magnusson MK', 'Keita ÅV', 'Söderholm JD', "D'Amato M", 'Orešič M', 'Wewer V', 'Satsangi J', 'Lindqvist CM', 'Burisch J', 'Uhlig HH', 'Repsilber D', 'Hyötyläinen T', 'Høivik ML', 'Halfvarson J']</t>
  </si>
  <si>
    <t>Identification and validation of a blood- based diagnostic lipidomic signature of pediatric inflammatory bowel disease</t>
  </si>
  <si>
    <t>15(1):4567</t>
  </si>
  <si>
    <t>https://pubmed.ncbi.nlm.nih.gov/38830848</t>
  </si>
  <si>
    <t>https://europepmc.org/abstract/MED/38830848</t>
  </si>
  <si>
    <t>['Eslamian G', 'Jamee M', 'Momen T', 'Rohani P', 'Ebrahimi S', 'Mesdaghi M', 'Ghadimi S', 'Mansouri M', 'Mahdaviani SA', 'Sadeghi-Shabestari M', 'Fallahpour M', 'Shamsian BS', 'Eslami N', 'Sharafian S', 'Dara N', 'Nasri P', 'Amini N', 'Enayat J', 'Fallahi M', 'Ghasemi Hashtrodi L', 'Shojaei M', 'Guevara Becerra M', 'Uhlig HH', 'Chavoshzadeh Z']</t>
  </si>
  <si>
    <t>Genomic testing identifies monogenic causes in patients with very early-onset inflammatory bowel disease: a multicenter survey in an Iranian cohort</t>
  </si>
  <si>
    <t>217(1):1-11</t>
  </si>
  <si>
    <t>https://pubmed.ncbi.nlm.nih.gov/38651248</t>
  </si>
  <si>
    <t>https://academic.oup.com/cei/article-lookup/doi/10.1093/cei/uxae037</t>
  </si>
  <si>
    <t>['Aschenbrenner D', 'Nassiri I', 'Venkateswaran S', 'Pandey S', 'Page M', 'Drowley L', 'Armstrong M', 'Kugathasan S', 'Fairfax B', 'Uhlig HH']</t>
  </si>
  <si>
    <t>An isoform quantitative trait locus in SBNO2 links genetic susceptibility to Crohn's disease with defective antimicrobial activity</t>
  </si>
  <si>
    <t>28-May-2024</t>
  </si>
  <si>
    <t>15(1):4529</t>
  </si>
  <si>
    <t>https://pubmed.ncbi.nlm.nih.gov/38806456</t>
  </si>
  <si>
    <t>https://europepmc.org/abstract/MED/38806456</t>
  </si>
  <si>
    <t>['Yeh PJ', 'Nash K', 'Charlesworth JEG', 'Collen LV', 'Snapper S', 'Uhlig HH']</t>
  </si>
  <si>
    <t>Catalyzing change: Implementing standardised reporting in monogenic inflammatory bowel disease research</t>
  </si>
  <si>
    <t>78(4):759-762</t>
  </si>
  <si>
    <t>https://pubmed.ncbi.nlm.nih.gov/38356297</t>
  </si>
  <si>
    <t>https://onlinelibrary.wiley.com/doi/10.1002/jpn3.12147</t>
  </si>
  <si>
    <t>['Hosack T', 'Thomas T', 'Ravindran R', 'Uhlig HH', 'Travis SPL', 'Buckley CD']</t>
  </si>
  <si>
    <t>Author Correction: Inflammation across tissues: can shared cell biology help design smarter trials?</t>
  </si>
  <si>
    <t>20(1):63</t>
  </si>
  <si>
    <t>https://pubmed.ncbi.nlm.nih.gov/37884823</t>
  </si>
  <si>
    <t>https://www.nature.com/articles/s41584-023-01049-6</t>
  </si>
  <si>
    <t>['Chen YH', 'van Zon S', 'Adams A', 'Schmidt-Arras D', 'Laurence ADJ', 'Uhlig HH']</t>
  </si>
  <si>
    <t>The Human GP130 Cytokine Receptor and Its Expression-an Atlas and Functional Taxonomy of Genetic Variants</t>
  </si>
  <si>
    <t>44(1):30</t>
  </si>
  <si>
    <t>https://pubmed.ncbi.nlm.nih.gov/38133879</t>
  </si>
  <si>
    <t>https://europepmc.org/abstract/MED/38133879</t>
  </si>
  <si>
    <t>['Uhlig HH', 'Booth C', 'Cho J', 'Dubinsky M', 'Griffiths AM', 'Grimbacher B', 'Hambleton S', 'Huang Y', 'Jones K', 'Kammermeier J', 'Kanegane H', 'Koletzko S', 'Kotlarz D', 'Klein C', 'Lenardo MJ', 'Lo B', 'McGovern DPB', 'Özen A', 'de Ridder L', 'Ruemmele F', 'Shouval DS', 'Snapper SB', 'Travis SP', 'Turner D', 'Wilson DC', 'Muise AM']</t>
  </si>
  <si>
    <t>Precision medicine in monogenic inflammatory bowel disease: proposed mIBD REPORT standards</t>
  </si>
  <si>
    <t>3-Oct-2023</t>
  </si>
  <si>
    <t>20(12):810-828</t>
  </si>
  <si>
    <t>https://pubmed.ncbi.nlm.nih.gov/37789059</t>
  </si>
  <si>
    <t>https://www.nature.com/articles/s41575-023-00838-4</t>
  </si>
  <si>
    <t>['Pagnamenta AT', 'Camps C', 'Giacopuzzi E', 'Taylor JM', 'Hashim M', 'Calpena E', 'Kaisaki PJ', 'Hashimoto A', 'Yu J', 'Sanders E', 'Schwessinger R', 'Hughes JR', 'Lunter G', 'Dreau H', 'Ferla M', 'Lange L', 'Kesim Y', 'Ragoussis V', 'Vavoulis DV', 'Allroggen H', 'Ansorge O', 'Babbs C', 'Banka S', 'Baños-Piñero B', 'Beeson D', 'Ben-Ami T', 'Bennett DL', 'Bento C', 'Blair E', 'Brasch-Andersen C', 'Bull KR', 'Cario H', 'Cilliers D', 'Conti V', 'Davies EG', 'Dhalla F', 'Dacal BD', 'Dong Y', 'Dunford JE', 'Guerrini R', 'Harris AL', 'Hartley J', 'Hollander G', 'Javaid K', 'Kane M', 'Kelly D', 'Kelly D', 'Knight SJL', 'Kreins AY', 'Kvikstad EM', 'Langman CB', 'Lester T', 'Lines KE', 'Lord SR', 'Lu X', 'Mansour S', 'Manzur A', 'Maroofian R', 'Marsden B', 'Mason J', 'McGowan SJ', 'Mei D', 'Mlcochova H', 'Murakami Y', 'Németh AH', 'Okoli S', 'Ormondroyd E', 'Ousager LB', 'Palace J', 'Patel SY', 'Pentony MM', 'Pugh C', 'Rad A', 'Ramesh A', 'Riva SG', 'Roberts I', 'Roy N', 'Salminen O', 'Schilling KD', 'Scott C', 'Sen A', 'Smith C', 'Stevenson M', 'Thakker RV', 'Twigg SRF', 'Uhlig HH', 'van Wijk R', 'Vona B', 'Wall S', 'Wang J', 'Watkins H', 'Zak J', 'Schuh AH', 'Kini U', 'Wilkie AOM', 'Popitsch N', 'Taylor JC']</t>
  </si>
  <si>
    <t>Structural and non-coding variants increase the diagnostic yield of clinical whole genome sequencing for rare diseases</t>
  </si>
  <si>
    <t>15(1):94</t>
  </si>
  <si>
    <t>https://pubmed.ncbi.nlm.nih.gov/37946251</t>
  </si>
  <si>
    <t>https://genomemedicine.biomedcentral.com/articles/10.1186/s13073-023-01240-0</t>
  </si>
  <si>
    <t>['Ghate A', 'Uhlig HH']</t>
  </si>
  <si>
    <t>Defective microbial sensing and clearance in perianal Crohn's disease: a role for complement factor B</t>
  </si>
  <si>
    <t>72(11):2010-2012</t>
  </si>
  <si>
    <t>Comment | Journal Article | Research Support, Non-U.S. Gov't</t>
  </si>
  <si>
    <t>https://pubmed.ncbi.nlm.nih.gov/37098439</t>
  </si>
  <si>
    <t>https://gut.bmj.com/lookup/pmidlookup?view=long&amp;pmid=37098439</t>
  </si>
  <si>
    <t>Inflammation across tissues: can shared cell biology help design smarter trials?</t>
  </si>
  <si>
    <t>19(10):666-674</t>
  </si>
  <si>
    <t>https://pubmed.ncbi.nlm.nih.gov/37666996</t>
  </si>
  <si>
    <t>https://www.nature.com/articles/s41584-023-01007-2</t>
  </si>
  <si>
    <t>['Atia O', 'Benchimol EI', 'Ledderman N', 'Greenfeld S', 'Kariv R', 'Weisband YL', 'Matz E', 'Ollech J', 'Dotan I', 'Assa A', 'Shouval DS', 'Uhlig HH', 'Muise AM', 'Olén O', 'Kuenzig ME', 'Kaplan GG', 'Turner D']</t>
  </si>
  <si>
    <t>Incidence, Management, and Outcomes of Very Early Onset Inflammatory Bowel Diseases and Infantile-Onset Disease: An Epi-IIRN Study</t>
  </si>
  <si>
    <t>21(10):2639-2648.e6</t>
  </si>
  <si>
    <t>https://pubmed.ncbi.nlm.nih.gov/36336312</t>
  </si>
  <si>
    <t>https://www.clinicalkey.com/content/playBy/pii?v=S1542-3565(22)01015-1</t>
  </si>
  <si>
    <t>['Noble AJ', 'Nowak JK', 'Adams AT', 'Uhlig HH', 'Satsangi J']</t>
  </si>
  <si>
    <t>Defining Interactions Between the Genome, Epigenome, and the Environment in Inflammatory Bowel Disease: Progress and Prospects</t>
  </si>
  <si>
    <t>165(1):44-60.e2</t>
  </si>
  <si>
    <t>Comment | Journal Article | Research Support, Non-U.S. Gov't | Review</t>
  </si>
  <si>
    <t>https://pubmed.ncbi.nlm.nih.gov/37062395</t>
  </si>
  <si>
    <t>https://www.clinicalkey.com/content/playBy/pii?v=S0016-5085(23)00619-4</t>
  </si>
  <si>
    <t>['Azabdaftari A', 'Jones KDJ', 'Kammermeier J', 'Uhlig HH']</t>
  </si>
  <si>
    <t>Monogenic inflammatory bowel disease-genetic variants, functional mechanisms and personalised medicine in clinical practice</t>
  </si>
  <si>
    <t>28-Jun-2022</t>
  </si>
  <si>
    <t>Human genetics</t>
  </si>
  <si>
    <t>142(5):599-611</t>
  </si>
  <si>
    <t>https://pubmed.ncbi.nlm.nih.gov/35761107</t>
  </si>
  <si>
    <t>https://link.springer.com/article/10.1007/s00439-022-02464-7</t>
  </si>
  <si>
    <t>['Kiparissi F', 'Dastamani A', 'Palm L', 'Azabdaftari A', 'Campos L', 'Gaynor E', 'Grünewald S', 'Uhlig HH', 'Kleta R', 'Böckenhauer D', 'Jones KDJ']</t>
  </si>
  <si>
    <t>Phosphomannomutase 2 (PMM2) variants leading to hyperinsulinism-polycystic kidney disease are associated with early-onset inflammatory bowel disease and gastric antral foveolar hyperplasia</t>
  </si>
  <si>
    <t>142(5):697-704</t>
  </si>
  <si>
    <t>https://pubmed.ncbi.nlm.nih.gov/36773065</t>
  </si>
  <si>
    <t>https://europepmc.org/abstract/MED/36773065</t>
  </si>
  <si>
    <t>['Hsu NY', 'Nayar S', 'Gettler K', 'Talware S', 'Giri M', 'Alter I', 'Argmann C', 'Sabic K', 'Thin TH', 'Ko HM', 'Werner R', 'Tastad C', 'Stappenbeck T', 'Azabdaftari A', 'Uhlig HH', 'Chuang LS', 'Cho JH']</t>
  </si>
  <si>
    <t>NOX1 is essential for TNFα-induced intestinal epithelial ROS secretion and inhibits M cell signatures</t>
  </si>
  <si>
    <t>3-Oct-2022</t>
  </si>
  <si>
    <t>72(4):654-662</t>
  </si>
  <si>
    <t>https://pubmed.ncbi.nlm.nih.gov/36191961</t>
  </si>
  <si>
    <t>https://europepmc.org/abstract/MED/36191961</t>
  </si>
  <si>
    <t>['Capitani M', 'Al-Shaibi AA', 'Pandey S', 'Gartner L', 'Taylor H', 'Hubrack SZ', 'Agrebi N', 'Al-Mohannadi MJ', 'Al Kaabi S', 'Vogl T', 'Roth J', 'Kotlarz D', 'Klein C', 'Charles AK', 'Vijayakumar V', 'Karim MY', 'George B', 'Travis SP', 'Elawad M', 'Lo B', 'Uhlig HH']</t>
  </si>
  <si>
    <t>Biallelic TLR4 deficiency in humans</t>
  </si>
  <si>
    <t>151(3):783-790.e5</t>
  </si>
  <si>
    <t>https://pubmed.ncbi.nlm.nih.gov/36462956</t>
  </si>
  <si>
    <t>https://www.clinicalkey.com/content/playBy/pii?v=S0091-6749(22)01373-2</t>
  </si>
  <si>
    <t>['Li Y', 'Yu Z', 'Schenk M', 'Lagovsky I', 'Illig D', 'Walz C', 'Rohlfs M', 'Conca R', 'Muise AM', 'Snapper SB', 'Uhlig HH', 'Garty BZ', 'Klein C', 'Kotlarz D']</t>
  </si>
  <si>
    <t>Human MD2 deficiency-an inborn error of immunity with pleiotropic features</t>
  </si>
  <si>
    <t>151(3):791-796.e7</t>
  </si>
  <si>
    <t>https://pubmed.ncbi.nlm.nih.gov/36462957</t>
  </si>
  <si>
    <t>https://www.clinicalkey.com/content/playBy/pii?v=S0091-6749(22)01372-0</t>
  </si>
  <si>
    <t>['Aschenbrenner D', 'Ye Z', 'Zhou Y', 'Hu W', 'Brooks I', 'Williams I', 'Capitani M', 'Gartner L', 'Kotlarz D', 'Snapper SB', 'Klein C', 'Muise AM', 'Marsden BD', 'Huang Y', 'Uhlig HH']</t>
  </si>
  <si>
    <t>Pathogenic Interleukin-10 Receptor Alpha Variants in Humans - Balancing Natural Selection and Clinical Implications</t>
  </si>
  <si>
    <t>43(2):495-511</t>
  </si>
  <si>
    <t>https://pubmed.ncbi.nlm.nih.gov/36370291</t>
  </si>
  <si>
    <t>https://europepmc.org/abstract/MED/36370291</t>
  </si>
  <si>
    <t>['Dirvanskyte P', 'Gurram B', 'Bolton C', 'Warner N', 'Jones KDJ', 'Griffin HR', 'Park JY', 'Keller KM', 'Gilmour KC', 'Hambleton S', 'Muise AM', 'Wysocki C', 'Uhlig HH']</t>
  </si>
  <si>
    <t>Chromosomal Numerical Aberrations and Rare Copy Number Variation in Patients with Inflammatory Bowel Disease</t>
  </si>
  <si>
    <t>27-Jan-2023</t>
  </si>
  <si>
    <t>17(1):49-60</t>
  </si>
  <si>
    <t>https://pubmed.ncbi.nlm.nih.gov/35907265</t>
  </si>
  <si>
    <t>https://europepmc.org/abstract/MED/35907265</t>
  </si>
  <si>
    <t>['Thind MK', 'Uhlig HH', 'Glogauer M', 'Palaniyar N', 'Bourdon C', 'Gwela A', 'Lancioni CL', 'Berkley JA', 'Bandsma RHJ', 'Farooqui A']</t>
  </si>
  <si>
    <t>A metabolic perspective of the neutrophil life cycle: new avenues in immunometabolism</t>
  </si>
  <si>
    <t>8-Jan-2024</t>
  </si>
  <si>
    <t>14:1334205</t>
  </si>
  <si>
    <t>https://pubmed.ncbi.nlm.nih.gov/38259490</t>
  </si>
  <si>
    <t>https://europepmc.org/abstract/MED/38259490</t>
  </si>
  <si>
    <t>['Hackstein CP', 'Costigan D', 'Drexhage L', 'Pearson C', 'Bullers S', 'Ilott N', 'Akther HD', 'Gu Y', 'FitzPatrick MEB', 'Harrison OJ', 'Garner LC', 'Mann EH', 'Pandey S', 'Friedrich M', 'Provine NM', 'Uhlig HH', 'Marchi E', 'Powrie F', 'Klenerman P', 'Thornton EE']</t>
  </si>
  <si>
    <t>A conserved population of MHC II-restricted, innate-like, commensal-reactive T cells in the gut of humans and mice</t>
  </si>
  <si>
    <t>13(1):7472</t>
  </si>
  <si>
    <t>https://pubmed.ncbi.nlm.nih.gov/36463279</t>
  </si>
  <si>
    <t>https://europepmc.org/abstract/MED/36463279</t>
  </si>
  <si>
    <t>['Sazonovs A', 'Stevens CR', 'Venkataraman GR', 'Yuan K', 'Avila B', 'Abreu MT', 'Ahmad T', 'Allez M', 'Ananthakrishnan AN', 'Atzmon G', 'Baras A', 'Barrett JC', 'Barzilai N', 'Beaugerie L', 'Beecham A', 'Bernstein CN', 'Bitton A', 'Bokemeyer B', 'Chan A', 'Chung D', 'Cleynen I', 'Cosnes J', 'Cutler DJ', 'Daly A', 'Damas OM', 'Datta LW', 'Dawany N', 'Devoto M', 'Dodge S', 'Ellinghaus E', 'Fachal L', 'Farkkila M', 'Faubion W', 'Ferreira M', 'Franchimont D', 'Gabriel SB', 'Ge T', 'Georges M', 'Gettler K', 'Giri M', 'Glaser B', 'Goerg S', 'Goyette P', 'Graham D', 'Hämäläinen E', 'Haritunians T', 'Heap GA', 'Hiltunen M', 'Hoeppner M', 'Horowitz JE', 'Irving P', 'Iyer V', 'Jalas C', 'Kelsen J', 'Khalili H', 'Kirschner BS', 'Kontula K', 'Koskela JT', 'Kugathasan S', 'Kupcinskas J', 'Lamb CA', 'Laudes M', 'Lévesque C', 'Levine AP', 'Lewis JD', 'Liefferinckx C', 'Loescher BS', 'Louis E', 'Mansfield J', 'May S', 'McCauley JL', 'Mengesha E', 'Mni M', 'Moayyedi P', 'Moran CJ', 'Newberry RD', "O'Charoen S", 'Okou DT', 'Oldenburg B', 'Ostrer H', 'Palotie A', 'Paquette J', 'Pekow J', 'Peter I', 'Pierik MJ', 'Ponsioen CY', 'Pontikos N', 'Prescott N', 'Pulver AE', 'Rahmouni S', 'Rice DL', 'Saavalainen P', 'Sands B', 'Sartor RB', 'Schiff ER', 'Schreiber S', 'Schumm LP', 'Segal AW', 'Seksik P', 'Shawky R', 'Sheikh SZ', 'Silverberg MS', 'Simmons A', 'Skeiceviciene J', 'Sokol H', 'Solomonson M', 'Somineni H', 'Sun D', 'Targan S', 'Turner D', 'Uhlig HH', 'van der Meulen AE', 'Vermeire S', 'Verstockt S', 'Voskuil MD', 'Winter HS', 'Young J', 'Duerr RH', 'Franke A', 'Brant SR', 'Cho J', 'Weersma RK', 'Parkes M', 'Xavier RJ', 'Rivas MA', 'Rioux JD', 'McGovern DPB', 'Huang H', 'Anderson CA', 'Daly MJ']</t>
  </si>
  <si>
    <t>Large-scale sequencing identifies multiple genes and rare variants associated with Crohn's disease susceptibility</t>
  </si>
  <si>
    <t>54(9):1275-1283</t>
  </si>
  <si>
    <t>https://europepmc.org/abstract/MED/36038634</t>
  </si>
  <si>
    <t>['Serra EG', 'Schwerd T', 'Moutsianas L', 'Cavounidis A', 'Fachal L', 'Pandey S', 'Kammermeier J', 'Croft NM', 'Posovszky C', 'Rodrigues A', 'Russell RK', 'Barakat F', 'Auth MKH', 'Heuschkel R', 'Zilbauer M', 'Fyderek K', 'Braegger C', 'Travis SP', 'Satsangi J', 'Parkes M', 'Thapar N', 'Ferry H', 'Matte JC', 'Gilmour KC', 'Wedrychowicz A', 'Sullivan P', 'Moore C', 'Sambrook J', 'Ouwehand W', 'Roberts D', 'Danesh J', 'Baeumler TA', 'Fulga TA', 'Carrami EM', 'Ahmed A', 'Wilson R', 'Barrett JC', 'Elkadri A', 'Griffiths AM', 'Snapper SB', 'Shah N', 'Muise AM', 'Wilson DC', 'Uhlig HH', 'Anderson CA']</t>
  </si>
  <si>
    <t>Author Correction: Somatic mosaicism and common genetic variation contribute to the risk of very-early-onset inflammatory bowel disease</t>
  </si>
  <si>
    <t>13(1):3576</t>
  </si>
  <si>
    <t>https://pubmed.ncbi.nlm.nih.gov/35732629</t>
  </si>
  <si>
    <t>https://boris.unibe.ch/id/eprint/178146</t>
  </si>
  <si>
    <t>['Jansen JE', 'Aschenbrenner D', 'Uhlig HH', 'Coles MC', 'Gaffney EA']</t>
  </si>
  <si>
    <t>A method for the inference of cytokine interaction networks</t>
  </si>
  <si>
    <t>PLoS computational biology</t>
  </si>
  <si>
    <t>18(6):e1010112</t>
  </si>
  <si>
    <t>https://pubmed.ncbi.nlm.nih.gov/35731827</t>
  </si>
  <si>
    <t>https://europepmc.org/abstract/MED/35731827</t>
  </si>
  <si>
    <t>['Cavounidis A', 'Pandey S', 'Capitani M', 'Friedrich M', 'Cross A', 'Gartner L', 'Aschenbrenner D', 'Kim-Schulze S', 'Lam YK', 'Berridge G', 'McGovern DPB', 'Kessler B', 'Fischer R', 'Klenerman P', 'Hester J', 'Issa F', 'Torres EA', 'Powrie F', 'Gochuico BR', 'Gahl WA', 'Cohen L', 'Uhlig HH']</t>
  </si>
  <si>
    <t>Hermansky-Pudlak syndrome type 1 causes impaired anti-microbial immunity and inflammation due to dysregulated immunometabolism</t>
  </si>
  <si>
    <t>15(6):1431-1446</t>
  </si>
  <si>
    <t>https://pubmed.ncbi.nlm.nih.gov/36302964</t>
  </si>
  <si>
    <t>https://www.clinicalkey.com/content/playBy/pii?v=S1933-0219(22)01765-2</t>
  </si>
  <si>
    <t>['Duclaux-Loras R', 'Lebreton C', 'Berthelet J', 'Charbit-Henrion F', 'Nicolle O', 'Revenu des Courtils C', 'Waich S', 'Valovka T', 'Khiat A', 'Rabant M', 'Racine C', 'Guerrera IC', 'Baptista J', 'Mahe MM', 'Hess MW', 'Durel B', 'Lefort N', 'Banal C', 'Parisot M', 'Talbotec C', 'Lacaille F', 'Ecochard-Dugelay E', 'Demir AM', 'Vogel GF', 'Faivre L', 'Rodrigues A', 'Fowler D', 'Janecke AR', 'Müller T', 'Huber LA', 'Rodrigues-Lima F', 'Ruemmele FM', 'Uhlig HH', 'Del Bene F', 'Michaux G', 'Cerf-Bensussan N', 'Parlato M']</t>
  </si>
  <si>
    <t>UNC45A deficiency causes microvillus inclusion disease-like phenotype by impairing myosin VB-dependent apical trafficking</t>
  </si>
  <si>
    <t>132(10):e154997</t>
  </si>
  <si>
    <t>https://pubmed.ncbi.nlm.nih.gov/35575086</t>
  </si>
  <si>
    <t>https://europepmc.org/abstract/MED/35575086</t>
  </si>
  <si>
    <t>['Crane RJ', 'Parker EPK', 'Fleming S', 'Gwela A', 'Gumbi W', 'Ngoi JM', 'de Laurent ZR', 'Nyatichi E', 'Ngari M', 'Wambua J', 'Uhlig HH', 'Berkley JA']</t>
  </si>
  <si>
    <t>Cessation of exclusive breastfeeding and seasonality, but not small intestinal bacterial overgrowth, are associated with environmental enteric dysfunction: A birth cohort study amongst infants in rural Kenya</t>
  </si>
  <si>
    <t>21-Apr-2022</t>
  </si>
  <si>
    <t>47:101403</t>
  </si>
  <si>
    <t>https://pubmed.ncbi.nlm.nih.gov/35497062</t>
  </si>
  <si>
    <t>https://linkinghub.elsevier.com/retrieve/pii/S2589-5370(22)00133-X</t>
  </si>
  <si>
    <t>['Ghalandary M', 'Li Y', 'Fröhlich T', 'Magg T', 'Liu Y', 'Rohlfs M', 'Hollizeck S', 'Conca R', 'Schwerd T', 'Uhlig HH', 'Bufler P', 'Koletzko S', 'Muise AM', 'Snapper SB', 'Hauck F', 'Klein C', 'Kotlarz D']</t>
  </si>
  <si>
    <t>Valosin-containing protein-regulated endoplasmic reticulum stress causes NOD2-dependent inflammatory responses</t>
  </si>
  <si>
    <t>12(1):3906</t>
  </si>
  <si>
    <t>https://pubmed.ncbi.nlm.nih.gov/35273242</t>
  </si>
  <si>
    <t>https://europepmc.org/abstract/MED/35273242</t>
  </si>
  <si>
    <t>['Bolton C', 'Smillie CS', 'Pandey S', 'Elmentaite R', 'Wei G', 'Argmann C', 'Aschenbrenner D', 'James KR', 'McGovern DPB', 'Macchi M', 'Cho J', 'Shouval DS', 'Kammermeier J', 'Koletzko S', 'Bagalopal K', 'Capitani M', 'Cavounidis A', 'Pires E', 'Weidinger C', 'McCullagh J', 'Arkwright PD', 'Haller W', 'Siegmund B', 'Peters L', 'Jostins L', 'Travis SPL', 'Anderson CA', 'Snapper S', 'Klein C', 'Schadt E', 'Zilbauer M', 'Xavier R', 'Teichmann S', 'Muise AM', 'Regev A', 'Uhlig HH']</t>
  </si>
  <si>
    <t>An Integrated Taxonomy for Monogenic Inflammatory Bowel Disease</t>
  </si>
  <si>
    <t>13-Nov-2021</t>
  </si>
  <si>
    <t>162(3):859-876</t>
  </si>
  <si>
    <t>https://pubmed.ncbi.nlm.nih.gov/34780721</t>
  </si>
  <si>
    <t>https://www.clinicalkey.com/content/playBy/pii?v=S0016-5085(21)03737-9</t>
  </si>
  <si>
    <t>['Wang L', 'Aschenbrenner D', 'Zeng Z', 'Cao X', 'Mayr D', 'Mehta M', 'Capitani M', 'Warner N', 'Pan J', 'Wang L', 'Li Q', 'Zuo T', 'Cohen-Kedar S', 'Lu J', 'Ardy RC', 'Mulder DJ', 'Dissanayake D', 'Peng K', 'Huang Z', 'Li X', 'Wang Y', 'Wang X', 'Li S', 'Bullers S', 'Gammage AN', 'Warnatz K', 'Schiefer AI', 'Krivan G', 'Goda V', 'Kahr WHA', 'Lemaire M', 'Lu CY', 'Siddiqui I', 'Surette MG', 'Kotlarz D', 'Engelhardt KR', 'Griffin HR', 'Rottapel R', 'Decaluwe H', 'Laxer RM', 'Proietti M', 'Hambleton S', 'Elcombe S', 'Guo CH', 'Grimbacher B', 'Dotan I', 'Ng SC', 'Freeman SA', 'Snapper SB', 'Klein C', 'Boztug K', 'Huang Y', 'Li D', 'Uhlig HH', 'Muise AM']</t>
  </si>
  <si>
    <t>Author Correction: Gain-of-function variants in SYK cause immune dysregulation and systemic inflammation in humans and mice</t>
  </si>
  <si>
    <t>54(2):213</t>
  </si>
  <si>
    <t>https://pubmed.ncbi.nlm.nih.gov/34987219</t>
  </si>
  <si>
    <t>https://academic.oup.com/genetics/article-lookup/doi/10.1038/s41588-021-00998-6</t>
  </si>
  <si>
    <t>['Williams I', 'Pandey S', 'Haller W', 'Huynh HQ', 'Chan A', 'Düeker G', 'Bettels R', 'Peyrin-Biroulet L', 'Dike CR', 'DeGeeter C', 'Smith D', 'Al Eisa N', 'Platt N', 'Marquardt T', 'Schwerd T', 'Platt FM', 'Uhlig HH']</t>
  </si>
  <si>
    <t>Anti-TNF therapy for inflammatory bowel disease in patients with neurodegenerative Niemann-Pick disease Type C</t>
  </si>
  <si>
    <t>Wellcome open research</t>
  </si>
  <si>
    <t>7:11</t>
  </si>
  <si>
    <t>https://pubmed.ncbi.nlm.nih.gov/35694196</t>
  </si>
  <si>
    <t>https://europepmc.org/abstract/MED/35694196</t>
  </si>
  <si>
    <t>['Njunge JM', 'Tickell K', 'Diallo AH', 'Sayeem Bin Shahid ASM', 'Gazi MA', 'Saleem A', 'Kazi Z', 'Ali S', 'Tigoi C', 'Mupere E', 'Lancioni CL', 'Yoshioka E', 'Chisti MJ', 'Mburu M', 'Ngari M', 'Ngao N', 'Gichuki B', 'Omer E', 'Gumbi W', 'Singa B', 'Bandsma R', 'Ahmed T', 'Voskuijl W', 'Williams TN', 'Macharia A', 'Makale J', 'Mitchel A', 'Williams J', 'Gogain J', 'Janjic N', 'Mandal R', 'Wishart DS', 'Wu H', 'Xia L', 'Routledge M', 'Gong YY', 'Espinosa C', 'Aghaeepour N', 'Liu J', 'Houpt E', 'Lawley TD', 'Browne H', 'Shao Y', 'Rwigi D', 'Kariuki K', 'Kaburu T', 'Uhlig HH', 'Gartner L', 'Jones K', 'Koulman A', 'Walson J', 'Berkley J']</t>
  </si>
  <si>
    <t>The Childhood Acute Illness and Nutrition (CHAIN) network nested case-cohort study protocol: a multi-omics approach to understanding mortality among children in sub-Saharan Africa and South Asia</t>
  </si>
  <si>
    <t>Gates open research</t>
  </si>
  <si>
    <t>6:77</t>
  </si>
  <si>
    <t>https://pubmed.ncbi.nlm.nih.gov/36415883</t>
  </si>
  <si>
    <t>https://europepmc.org/abstract/MED/36415883</t>
  </si>
  <si>
    <t>['Salter CG', 'Cai Y', 'Lo B', 'Helman G', 'Taylor H', 'McCartney A', 'Leslie JS', 'Accogli A', 'Zara F', 'Traverso M', 'Fasham J', 'Lees JA', 'Ferla MP', 'Chioza BA', 'Wenger O', 'Scott E', 'Cross HE', 'Crawford J', 'Warshawsky I', 'Keisling M', 'Agamanolis D', 'Ward Melver C', 'Cox H', 'Elawad M', 'Marton T', 'Wakeling MN', 'Holzinger D', 'Tippelt S', 'Munteanu M', 'Valcheva D', 'Deal C', 'Van Meerbeke S', 'Walsh Vockley C', 'Butte MJ', 'Acar U', 'van der Knaap MS', 'Korenke GC', 'Kotzaeridou U', 'Balla T', 'Simons C', 'Uhlig HH', 'Crosby AH', 'De Camilli P', 'Wolf NI', 'Baple EL']</t>
  </si>
  <si>
    <t>Biallelic PI4KA variants cause neurological, intestinal and immunological disease</t>
  </si>
  <si>
    <t>144(12):3597-3610</t>
  </si>
  <si>
    <t>https://pubmed.ncbi.nlm.nih.gov/34415310</t>
  </si>
  <si>
    <t>https://europepmc.org/abstract/MED/34415310</t>
  </si>
  <si>
    <t>['Azabdaftari A', 'Uhlig HH']</t>
  </si>
  <si>
    <t>Paneth cell dysfunction and the intestinal microbiome in XIAP deficiency</t>
  </si>
  <si>
    <t>5-Nov-2021</t>
  </si>
  <si>
    <t>6(65):eabm0293</t>
  </si>
  <si>
    <t>https://pubmed.ncbi.nlm.nih.gov/34739344</t>
  </si>
  <si>
    <t>https:///www.science.org/doi/10.1126/sciimmunol.abm0293?url_ver=Z39.88-2003&amp;rfr_id=ori:rid:crossref.org&amp;rfr_dat=cr_pub 0pubmed</t>
  </si>
  <si>
    <t>['Friedrich M', 'Pohin M', 'Jackson MA', 'Korsunsky I', 'Bullers SJ', 'Rue-Albrecht K', 'Christoforidou Z', 'Sathananthan D', 'Thomas T', 'Ravindran R', 'Tandon R', 'Peres RS', 'Sharpe H', 'Wei K', 'Watts GFM', 'Mann EH', 'Geremia A', 'Attar M', 'McCuaig S', 'Thomas L', 'Collantes E', 'Uhlig HH', 'Sansom SN', 'Easton A', 'Raychaudhuri S', 'Travis SP', 'Powrie FM']</t>
  </si>
  <si>
    <t>IL-1-driven stromal-neutrophil interactions define a subset of patients with inflammatory bowel disease that does not respond to therapies</t>
  </si>
  <si>
    <t>27(11):1970-1981</t>
  </si>
  <si>
    <t>https://pubmed.ncbi.nlm.nih.gov/34675383</t>
  </si>
  <si>
    <t>https://europepmc.org/abstract/MED/34675383</t>
  </si>
  <si>
    <t>['Norsa L', 'Berni Canani R', 'Duclaux-Loras R', 'Bequet E', 'Köglmeier J', 'Russell RK', 'Uhlig HH', 'Travis S', 'Hollis J', 'Koletzko S', 'Grimaldi G', 'Castaldo G', 'Rodrigues A', 'Deflandre J', 'Dembinski L', 'Shah N', 'Heinz-Erian P', 'Janecke A', 'Leskinen S', 'Wedenoja S', 'Koskela R', 'Lachaux A', 'Kolho KL', 'Ruemmele FM']</t>
  </si>
  <si>
    <t>Inflammatory Bowel Disease in Patients with Congenital Chloride Diarrhoea</t>
  </si>
  <si>
    <t>15(10):1679-1685</t>
  </si>
  <si>
    <t>https://pubmed.ncbi.nlm.nih.gov/33770165</t>
  </si>
  <si>
    <t>https://academic.oup.com/ecco-jcc/article-lookup/doi/10.1093/ecco-jcc/jjab056</t>
  </si>
  <si>
    <t>['Chen YH', 'Spencer S', 'Laurence A', 'Thaventhiran JE', 'Uhlig HH']</t>
  </si>
  <si>
    <t>Inborn errors of IL-6 family cytokine responses</t>
  </si>
  <si>
    <t>72:135-145</t>
  </si>
  <si>
    <t>https://pubmed.ncbi.nlm.nih.gov/34044328</t>
  </si>
  <si>
    <t>https://www.clinicalkey.com/content/playBy/pii?v=S0952-7915(21)00046-7</t>
  </si>
  <si>
    <t>['Taylor H', 'Aschenbrenner D', 'Thomson M', 'Chen H', 'Uhlig HH']</t>
  </si>
  <si>
    <t>BCG Vaccine-Associated Complications in Patients with PTEN Hamartoma Tumor Syndrome</t>
  </si>
  <si>
    <t>41(7):1701-1705</t>
  </si>
  <si>
    <t>https://pubmed.ncbi.nlm.nih.gov/34269956</t>
  </si>
  <si>
    <t>https://link.springer.com/article/10.1007/s10875-021-01100-9</t>
  </si>
  <si>
    <t>['Elmentaite R', 'Kumasaka N', 'Roberts K', 'Fleming A', 'Dann E', 'King HW', 'Kleshchevnikov V', 'Dabrowska M', 'Pritchard S', 'Bolt L', 'Vieira SF', 'Mamanova L', 'Huang N', 'Perrone F', "Goh Kai'En I", 'Lisgo SN', 'Katan M', 'Leonard S', 'Oliver TRW', 'Hook CE', 'Nayak K', 'Campos LS', 'Domínguez Conde C', 'Stephenson E', 'Engelbert J', 'Botting RA', 'Polanski K', 'van Dongen S', 'Patel M', 'Morgan MD', 'Marioni JC', 'Bayraktar OA', 'Meyer KB', 'He X', 'Barker RA', 'Uhlig HH', 'Mahbubani KT', 'Saeb-Parsy K', 'Zilbauer M', 'Clatworthy MR', 'Haniffa M', 'James KR', 'Teichmann SA']</t>
  </si>
  <si>
    <t>Cells of the human intestinal tract mapped across space and time</t>
  </si>
  <si>
    <t>597(7875):250-255</t>
  </si>
  <si>
    <t>https://pubmed.ncbi.nlm.nih.gov/34497389</t>
  </si>
  <si>
    <t>https://europepmc.org/abstract/MED/34497389</t>
  </si>
  <si>
    <t>['Taylor H', 'Yerlioglu D', 'Phen C', 'Ballauff A', 'Nedelkopoulou N', 'Spier I', 'Loverdos I', 'Busoni VB', 'Heise J', 'Dale P', 'de Meij T', 'Sweet K', 'Cohen MC', 'Fox VL', 'Mas E', 'Aretz S', 'Eng C', 'Buderus S', 'Thomson M', 'Rojas I', 'Uhlig HH']</t>
  </si>
  <si>
    <t>mTOR inhibitors reduce enteropathy, intestinal bleeding and colectomy rate in patients with juvenile polyposis of infancy with PTEN-BMPR1A deletion</t>
  </si>
  <si>
    <t>26-Jun-2021</t>
  </si>
  <si>
    <t>30(14):1273-1282</t>
  </si>
  <si>
    <t>https://pubmed.ncbi.nlm.nih.gov/33822054</t>
  </si>
  <si>
    <t>https://europepmc.org/abstract/MED/33822054</t>
  </si>
  <si>
    <t>['Aschenbrenner D', 'Quaranta M', 'Banerjee S', 'Ilott N', 'Jansen J', 'Steere B', 'Chen YH', 'Ho S', 'Cox K', 'Arancibia-Cárcamo CV', 'Coles M', 'Gaffney E', 'Travis SP', 'Denson L', 'Kugathasan S', 'Schmitz J', 'Powrie F', 'Sansom SN', 'Uhlig HH']</t>
  </si>
  <si>
    <t>Deconvolution of monocyte responses in inflammatory bowel disease reveals an IL-1 cytokine network that regulates IL-23 in genetic and acquired IL-10 resistance</t>
  </si>
  <si>
    <t>70(6):1023-1036</t>
  </si>
  <si>
    <t>https://pubmed.ncbi.nlm.nih.gov/33037057</t>
  </si>
  <si>
    <t>https://europepmc.org/abstract/MED/33037057</t>
  </si>
  <si>
    <t>Gain-of-function variants in SYK cause immune dysregulation and systemic inflammation in humans and mice</t>
  </si>
  <si>
    <t>29-Mar-2021</t>
  </si>
  <si>
    <t>53(4):500-510</t>
  </si>
  <si>
    <t>https://pubmed.ncbi.nlm.nih.gov/33782605</t>
  </si>
  <si>
    <t>https://europepmc.org/abstract/MED/33782605</t>
  </si>
  <si>
    <t>['Wolf J', 'Willscher E', 'Loeffler-Wirth H', 'Schmidt M', 'Flemming G', 'Zurek M', 'Uhlig HH', 'Händel N', 'Binder H']</t>
  </si>
  <si>
    <t>Deciphering the Transcriptomic Heterogeneity of Duodenal Coeliac Disease Biopsies</t>
  </si>
  <si>
    <t>22(5):2551</t>
  </si>
  <si>
    <t>https://pubmed.ncbi.nlm.nih.gov/33806322</t>
  </si>
  <si>
    <t>https://europepmc.org/abstract/MED/33806322</t>
  </si>
  <si>
    <t>['Uhlig HH', 'Charbit-Henrion F', 'Kotlarz D', 'Shouval DS', 'Schwerd T', 'Strisciuglio C', 'de Ridder L', 'van Limbergen J', 'Macchi M', 'Snapper SB', 'Ruemmele FM', 'Wilson DC', 'Travis SPL', 'Griffiths AM', 'Turner D', 'Klein C', 'Muise AM', 'Russell RK']</t>
  </si>
  <si>
    <t>Clinical Genomics for the Diagnosis of Monogenic Forms of Inflammatory Bowel Disease: A Position Paper From the Paediatric IBD Porto Group of European Society of Paediatric Gastroenterology, Hepatology and Nutrition</t>
  </si>
  <si>
    <t>72(3):456-473</t>
  </si>
  <si>
    <t>https://pubmed.ncbi.nlm.nih.gov/33346580</t>
  </si>
  <si>
    <t>https://europepmc.org/abstract/MED/33346580</t>
  </si>
  <si>
    <t>['Ye Z', 'Hu W', 'Wu B', 'Zhang Y', 'Lei C', 'Williams I', 'Shouval DS', 'Kanegane H', 'Kim KM', 'de Ridder L', 'Shah N', 'Ling G', 'Yerushalmi B', 'Kotlarz D', 'Snapper S', 'Horn R', 'Klein C', 'Muise AM', 'Huang Y', 'Uhlig HH']</t>
  </si>
  <si>
    <t>Predictive Prenatal Diagnosis for Infantile-onset Inflammatory Bowel Disease Because of Interleukin-10 Signalling Defects</t>
  </si>
  <si>
    <t>72(2):276-281</t>
  </si>
  <si>
    <t>https://pubmed.ncbi.nlm.nih.gov/32925557</t>
  </si>
  <si>
    <t>https://europepmc.org/abstract/MED/32925557</t>
  </si>
  <si>
    <t>['Aldrian D', 'Vogel GF', 'Frey TK', 'Ayyıldız Civan H', 'Aksu AÜ', 'Avitzur Y', 'Ramos Boluda E', 'Çakır M', 'Demir AM', 'Deppisch C', 'Duba HC', 'Düker G', 'Gerner P', 'Hertecant J', 'Hornová J', 'Kathemann S', 'Koeglmeier J', 'Koutroumpa A', 'Lanzersdorfer R', 'Lev-Tzion R', 'Lima R', 'Mansour S', 'Meissl M', 'Melek J', 'Miqdady M', 'Montoya JH', 'Posovszky C', 'Rachman Y', 'Siahanidou T', 'Tabbers M', 'Uhlig HH', 'Ünal S', 'Wirth S', 'Ruemmele FM', 'Hess MW', 'Huber LA', 'Müller T', 'Sturm E', 'Janecke AR']</t>
  </si>
  <si>
    <t>Congenital Diarrhea and Cholestatic Liver Disease: Phenotypic Spectrum Associated with MYO5B Mutations</t>
  </si>
  <si>
    <t>10(3):481</t>
  </si>
  <si>
    <t>https://pubmed.ncbi.nlm.nih.gov/33525641</t>
  </si>
  <si>
    <t>https://europepmc.org/abstract/MED/33525641</t>
  </si>
  <si>
    <t>['Al-Shaibi AA', 'Abdel-Motal UM', 'Hubrack SZ', 'Bullock AN', 'Al-Marri AA', 'Agrebi N', 'Al-Subaiey AA', 'Ibrahim NA', 'Charles AK', 'Elawad M', 'Uhlig HH', 'Lo B']</t>
  </si>
  <si>
    <t>Human AGR2 Deficiency Causes Mucus Barrier Dysfunction and Infantile Inflammatory Bowel Disease</t>
  </si>
  <si>
    <t>6-Jul-2021</t>
  </si>
  <si>
    <t>Cellular and molecular gastroenterology and hepatology</t>
  </si>
  <si>
    <t>12(5):1809-1830</t>
  </si>
  <si>
    <t>https://pubmed.ncbi.nlm.nih.gov/34237462</t>
  </si>
  <si>
    <t>https://www.clinicalkey.com/content/playBy/pii?v=S2352-345X(21)00142-9</t>
  </si>
  <si>
    <t>['Williams I', 'Uhlig HH']</t>
  </si>
  <si>
    <t>Demyelination After Anti-TNF Therapy: Who is at Risk?</t>
  </si>
  <si>
    <t>14(12):1651-1652</t>
  </si>
  <si>
    <t>https://pubmed.ncbi.nlm.nih.gov/33026456</t>
  </si>
  <si>
    <t>https://academic.oup.com/ecco-jcc/article-lookup/doi/10.1093/ecco-jcc/jjaa144</t>
  </si>
  <si>
    <t>['Trzupek D', 'Dunstan M', 'Cutler AJ', 'Lee M', 'Godfrey L', 'Jarvis L', 'Rainbow DB', 'Aschenbrenner D', 'Jones JL', 'Uhlig HH', 'Wicker LS', 'Todd JA', 'Ferreira RC']</t>
  </si>
  <si>
    <t>Discovery of CD80 and CD86 as recent activation markers on regulatory T cells by protein-RNA single-cell analysis</t>
  </si>
  <si>
    <t>12(1):55</t>
  </si>
  <si>
    <t>https://pubmed.ncbi.nlm.nih.gov/32580776</t>
  </si>
  <si>
    <t>https://genomemedicine.biomedcentral.com/articles/10.1186/s13073-020-00756-z</t>
  </si>
  <si>
    <t>['Béziat V', 'Tavernier SJ', 'Chen YH', 'Ma CS', 'Materna M', 'Laurence A', 'Staal J', 'Aschenbrenner D', 'Roels L', 'Worley L', 'Claes K', 'Gartner L', 'Kohn LA', 'De Bruyne M', 'Schmitz-Abe K', 'Charbonnier LM', 'Keles S', 'Nammour J', 'Vladikine N', 'Maglorius Renkilaraj MRL', 'Seeleuthner Y', 'Migaud M', 'Rosain J', 'Jeljeli M', 'Boisson B', 'Van Braeckel E', 'Rosenfeld JA', 'Dai H', 'Burrage LC', 'Murdock DR', 'Lambrecht BN', 'Avettand-Fenoel V', 'Vogel TP', 'Esther CR', 'Haskologlu S', 'Dogu F', 'Ciznar P', 'Boutboul D', 'Ouachée-Chardin M', 'Amourette J', 'Lebras MN', 'Gauvain C', 'Tcherakian C', 'Ikinciogullari A', 'Beyaert R', 'Abel L', 'Milner JD', 'Grimbacher B', 'Couderc LJ', 'Butte MJ', 'Freeman AF', 'Catherinot É', 'Fieschi C', 'Chatila TA', 'Tangye SG', 'Uhlig HH', 'Haerynck F', 'Casanova JL', 'Puel A']</t>
  </si>
  <si>
    <t>Dominant-negative mutations in human IL6ST underlie hyper-IgE syndrome</t>
  </si>
  <si>
    <t>1-Jun-2020</t>
  </si>
  <si>
    <t>217(6):e20191804</t>
  </si>
  <si>
    <t>https://europepmc.org/abstract/MED/32207811</t>
  </si>
  <si>
    <t>['Béziat V', 'Tavernier SJ', 'Chen YH', 'Ma CS', 'Materna M', 'Laurence A', 'Staal J', 'Aschenbrenner D', 'Roels L', 'Worley L', 'Claes K', 'Gartner L', 'Kohn LA', 'De Bruyne M', 'Schmitz-Abe K', 'Charbonnier LM', 'Keles S', 'Nammour J', 'Vladikine N', 'Luxman Maglorius Renkilaraj MR', 'Seeleuthner Y', 'Migaud M', 'Rosain J', 'Jeljeli M', 'Boisson B', 'Van Braeckel E', 'Rosenfeld JA', 'Dai H', 'Burrage LC', 'Murdock DR', 'Lambrecht BN', 'Avettand-Fenoel V', 'Vogel TP', 'Network UD', 'Esther CR', 'Haskologlu S', 'Dogu F', 'Ciznar P', 'Boutboul D', 'Ouachée-Chardin M', 'Amourette J', 'Lebras MN', 'Gauvain C', 'Tcherakian C', 'Ikinciogullari A', 'Beyaert R', 'Abel L', 'Milner JD', 'Grimbacher B', 'Couderc LJ', 'Butte MJ', 'Freeman AF', 'Catherinot É', 'Fieschi C', 'Chatila TA', 'Tangye SG', 'Uhlig HH', 'Haerynck F', 'Casanova JL', 'Puel A']</t>
  </si>
  <si>
    <t>Correction: Dominant-negative mutations in human IL6ST underlie hyper-IgE syndrome</t>
  </si>
  <si>
    <t>217(7):e2019180405272020c</t>
  </si>
  <si>
    <t>https://pubmed.ncbi.nlm.nih.gov/32516385</t>
  </si>
  <si>
    <t>https://europepmc.org/abstract/MED/32516385</t>
  </si>
  <si>
    <t>Uhlig H</t>
  </si>
  <si>
    <t>['Crowley E', 'Warner N', 'Pan J', 'Khalouei S', 'Elkadri A', 'Fiedler K', 'Foong J', 'Turinsky AL', 'Bronte-Tinkew D', 'Zhang S', 'Hu J', 'Tian D', 'Li D', 'Horowitz J', 'Siddiqui I', 'Upton J', 'Roifman CM', 'Church PC', 'Wall DA', 'Ramani AK', 'Kotlarz D', 'Klein C', 'Uhlig H', 'Snapper SB', 'Gonzaga-Jauregui C', 'Paterson AD', 'McGovern DPB', 'Brudno M', 'Walters TD', 'Griffiths AM', 'Muise AM']</t>
  </si>
  <si>
    <t>Prevalence and Clinical Features of Inflammatory Bowel Diseases Associated With Monogenic Variants, Identified by Whole-Exome Sequencing in 1000 Children at a Single Center</t>
  </si>
  <si>
    <t>19-Feb-2020</t>
  </si>
  <si>
    <t>158(8):2208-2220</t>
  </si>
  <si>
    <t>https://pubmed.ncbi.nlm.nih.gov/32084423</t>
  </si>
  <si>
    <t>https://www.clinicalkey.com/content/playBy/pii?v=S0016-5085(20)30233-X</t>
  </si>
  <si>
    <t>['Turner D', 'Huang Y', 'Martín-de-Carpi J', 'Aloi M', 'Focht G', 'Kang B', 'Zhou Y', 'Sanchez C', 'Kappelman MD', 'Uhlig HH', 'Pujol-Muncunill G', 'Ledder O', 'Lionetti P', 'Dias JA', 'Ruemmele FM', 'Russell RK']</t>
  </si>
  <si>
    <t>Corona Virus Disease 2019 and Paediatric Inflammatory Bowel Diseases: Global Experience and Provisional Guidance (March 2020) from the Paediatric IBD Porto Group of European Society of Paediatric Gastroenterology, Hepatology, and Nutrition</t>
  </si>
  <si>
    <t>70(6):727-733</t>
  </si>
  <si>
    <t>https://pubmed.ncbi.nlm.nih.gov/32443020</t>
  </si>
  <si>
    <t>https://europepmc.org/abstract/MED/32443020</t>
  </si>
  <si>
    <t>['Ouahed J', 'Spencer E', 'Kotlarz D', 'Shouval DS', 'Kowalik M', 'Peng K', 'Field M', 'Grushkin-Lerner L', 'Pai SY', 'Bousvaros A', 'Cho J', 'Argmann C', 'Schadt E', 'Mcgovern DPB', 'Mokry M', 'Nieuwenhuis E', 'Clevers H', 'Powrie F', 'Uhlig H', 'Klein C', 'Muise A', 'Dubinsky M', 'Snapper SB']</t>
  </si>
  <si>
    <t>Very Early Onset Inflammatory Bowel Disease: A Clinical Approach With a Focus on the Role of Genetics and Underlying Immune Deficiencies</t>
  </si>
  <si>
    <t>26(6):820-842</t>
  </si>
  <si>
    <t>https://pubmed.ncbi.nlm.nih.gov/31833544</t>
  </si>
  <si>
    <t>https://europepmc.org/abstract/MED/31833544</t>
  </si>
  <si>
    <t>['Chen YH', 'Grigelioniene G', 'Newton PT', 'Gullander J', 'Elfving M', 'Hammarsjö A', 'Batkovskyte D', 'Alsaif HS', 'Kurdi WIY', 'Abdulwahab F', 'Shanmugasundaram V', 'Devey L', 'Bacrot S', 'Brodszki J', 'Huber C', 'Hamel B', 'Gisselsson D', 'Papadogiannakis N', 'Jedrycha K', 'Gürtl-Lackner B', 'Chagin AS', 'Nishimura G', 'Aschenbrenner D', 'Alkuraya FS', 'Laurence A', 'Cormier-Daire V', 'Uhlig HH']</t>
  </si>
  <si>
    <t>Absence of GP130 cytokine receptor signaling causes extended Stüve-Wiedemann syndrome</t>
  </si>
  <si>
    <t>2-Mar-2020</t>
  </si>
  <si>
    <t>217(3):e20191306</t>
  </si>
  <si>
    <t>https://pubmed.ncbi.nlm.nih.gov/31914175</t>
  </si>
  <si>
    <t>https://europepmc.org/abstract/MED/31914175</t>
  </si>
  <si>
    <t>['Mukhopadhyay S', 'Heinz E', 'Porreca I', 'Alasoo K', 'Yeung A', 'Yang HT', 'Schwerd T', 'Forbester JL', 'Hale C', 'Agu CA', 'Choi YH', 'Rodrigues J', 'Capitani M', 'Jostins-Dean L', 'Thomas DC', 'Travis S', 'Gaffney D', 'Skarnes WC', 'Thomson N', 'Uhlig HH', 'Dougan G', 'Powrie F']</t>
  </si>
  <si>
    <t>Loss of IL-10 signaling in macrophages limits bacterial killing driven by prostaglandin E2</t>
  </si>
  <si>
    <t>217(2):e20180649</t>
  </si>
  <si>
    <t>https://pubmed.ncbi.nlm.nih.gov/31819956</t>
  </si>
  <si>
    <t>https://europepmc.org/abstract/MED/31819956</t>
  </si>
  <si>
    <t>Somatic mosaicism and common genetic variation contribute to the risk of very-early-onset inflammatory bowel disease</t>
  </si>
  <si>
    <t>21-Feb-2020</t>
  </si>
  <si>
    <t>11(1):995</t>
  </si>
  <si>
    <t>https://boris.unibe.ch/id/eprint/144824</t>
  </si>
  <si>
    <t>['Hong Y', 'Capitani M', 'Murphy C', 'Pandey S', 'Cavounidis A', 'Takeshita H', 'Nanthapisal S', 'Yasuda T', 'Bader-Meunier B', 'McCreary D', 'Omoyinmi E', 'Rao A', 'Booth C', 'Gilmour K', 'Sebire N', 'Shah N', 'Klein N', 'Bullock AN', 'Eleftheriou D', 'Uhlig HH', 'Brogan P']</t>
  </si>
  <si>
    <t>Janus kinase inhibition for autoinflammation in patients with DNASE2 deficiency</t>
  </si>
  <si>
    <t>24-Nov-2019</t>
  </si>
  <si>
    <t>145(2):701-705.e8</t>
  </si>
  <si>
    <t>https://pubmed.ncbi.nlm.nih.gov/31775019</t>
  </si>
  <si>
    <t>https://www.clinicalkey.com/content/playBy/pii?v=S0091-6749(19)31602-1</t>
  </si>
  <si>
    <t>['Bolton C', 'Burch N', 'Morgan J', 'Harrison B', 'Pandey S', 'Pagnamenta AT', 'Taylor JC', 'Taylor JM', 'Marsh JCW', 'Potter V', 'Travis S', 'Uhlig HH']</t>
  </si>
  <si>
    <t>Remission of Inflammatory Bowel Disease in Glucose-6-Phosphatase 3 Deficiency by Allogeneic Haematopoietic Stem Cell Transplantation</t>
  </si>
  <si>
    <t>14(1):142-147</t>
  </si>
  <si>
    <t>https://pubmed.ncbi.nlm.nih.gov/31157858</t>
  </si>
  <si>
    <t>https://europepmc.org/abstract/MED/31157858</t>
  </si>
  <si>
    <t>['Werner L', 'Lee YN', 'Rechavi E', 'Lev A', 'Yerushalmi B', 'Ling G', 'Shah N', 'Uhlig HH', 'Weiss B', 'Somech R', 'Snapper SB', 'Shouval DS']</t>
  </si>
  <si>
    <t>Alterations in T and B Cell Receptor Repertoires Patterns in Patients With IL10 Signaling Defects and History of Infantile-Onset IBD</t>
  </si>
  <si>
    <t>6-Feb-2020</t>
  </si>
  <si>
    <t>11:109</t>
  </si>
  <si>
    <t>https://pubmed.ncbi.nlm.nih.gov/32117262</t>
  </si>
  <si>
    <t>https://europepmc.org/abstract/MED/32117262</t>
  </si>
  <si>
    <t>['Babji S', 'Manickavasagam P', 'Chen YH', 'Jeyavelu N', 'Jose NV', 'Praharaj I', 'Syed C', 'Kaliappan SP', 'John J', 'Giri S', 'Venugopal S', 'Kampmann B', 'Parker EPK', 'Iturriza-Gómara M', 'Kang G', 'Grassly NC', 'Uhlig HH']</t>
  </si>
  <si>
    <t>Immune predictors of oral poliovirus vaccine immunogenicity among infants in South India</t>
  </si>
  <si>
    <t>23-Mar-2020</t>
  </si>
  <si>
    <t>5(1):27</t>
  </si>
  <si>
    <t>https://pubmed.ncbi.nlm.nih.gov/32218999</t>
  </si>
  <si>
    <t>https://europepmc.org/abstract/MED/32218999</t>
  </si>
  <si>
    <t>['Schwerd T', 'Krause F', 'Twigg SRF', 'Aschenbrenner D', 'Chen YH', 'Borgmeyer U', 'Müller M', 'Manrique S', 'Schumacher N', 'Wall SA', 'Jung J', 'Damm T', 'Glüer CC', 'Scheller J', 'Rose-John S', 'Jones EY', 'Laurence A', 'Wilkie AOM', 'Schmidt-Arras D', 'Uhlig HH']</t>
  </si>
  <si>
    <t>A variant in IL6ST with a selective IL-11 signaling defect in human and mouse</t>
  </si>
  <si>
    <t>Bone research</t>
  </si>
  <si>
    <t>8:24</t>
  </si>
  <si>
    <t>https://pubmed.ncbi.nlm.nih.gov/32566365</t>
  </si>
  <si>
    <t>https://europepmc.org/abstract/MED/32566365</t>
  </si>
  <si>
    <t>['Taylor H', 'Laurence ADJ', 'Uhlig HH']</t>
  </si>
  <si>
    <t>The Role of PTEN in Innate and Adaptive Immunity</t>
  </si>
  <si>
    <t>Cold Spring Harbor perspectives in medicine</t>
  </si>
  <si>
    <t>9(12):a036996</t>
  </si>
  <si>
    <t>https://pubmed.ncbi.nlm.nih.gov/31501268</t>
  </si>
  <si>
    <t>https://europepmc.org/abstract/MED/31501268</t>
  </si>
  <si>
    <t>['Swan DJ', 'Aschenbrenner D', 'Lamb CA', 'Chakraborty K', 'Clark J', 'Pandey S', 'Engelhardt KR', 'Chen R', 'Cavounidis A', 'Ding Y', 'Krasnogor N', 'Carey CD', 'Acres M', 'Needham S', 'Cant AJ', 'Arkwright PD', 'Chandra A', 'Okkenhaug K', 'Uhlig HH', 'Hambleton S']</t>
  </si>
  <si>
    <t>Immunodeficiency, autoimmune thrombocytopenia and enterocolitis caused by autosomal recessive deficiency of PIK3CD-encoded phosphoinositide 3-kinase δ</t>
  </si>
  <si>
    <t>9-May-2019</t>
  </si>
  <si>
    <t>104(10):e483-e486</t>
  </si>
  <si>
    <t>https://pubmed.ncbi.nlm.nih.gov/31073077</t>
  </si>
  <si>
    <t>https://europepmc.org/abstract/MED/31073077</t>
  </si>
  <si>
    <t>['Walsh A', 'Kormilitzin A', 'Hinds C', 'Sexton V', 'Brain O', 'Keshav S', 'Uhlig H', 'Geddes J', 'Goodwin G', 'Peters M', 'Collins G', 'Travis S']</t>
  </si>
  <si>
    <t>Defining Faecal Calprotectin Thresholds as a Surrogate for Endoscopic and Histological Disease Activity in Ulcerative Colitis-a Prospective Analysis</t>
  </si>
  <si>
    <t>30-Mar-2019</t>
  </si>
  <si>
    <t>13(4):424-430</t>
  </si>
  <si>
    <t>https://pubmed.ncbi.nlm.nih.gov/30445625</t>
  </si>
  <si>
    <t>https://academic.oup.com/ecco-jcc/article-lookup/doi/10.1093/ecco-jcc/jjy184</t>
  </si>
  <si>
    <t>['Shahin T', 'Aschenbrenner D', 'Cagdas D', 'Bal SK', 'Conde CD', 'Garncarz W', 'Medgyesi D', 'Schwerd T', 'Karaatmaca B', 'Cetinkaya PG', 'Esenboga S', 'Twigg SRF', 'Cant A', 'Wilkie AOM', 'Tezcan I', 'Uhlig HH', 'Boztug K']</t>
  </si>
  <si>
    <t>Selective loss of function variants in IL6ST cause Hyper-IgE syndrome with distinct impairments of T-cell phenotype and function</t>
  </si>
  <si>
    <t>104(3):609-621</t>
  </si>
  <si>
    <t>https://pubmed.ncbi.nlm.nih.gov/30309848</t>
  </si>
  <si>
    <t>https://europepmc.org/abstract/MED/30309848</t>
  </si>
  <si>
    <t>['Schulthess J', 'Pandey S', 'Capitani M', 'Rue-Albrecht KC', 'Arnold I', 'Franchini F', 'Chomka A', 'Ilott NE', 'Johnston DGW', 'Pires E', 'McCullagh J', 'Sansom SN', 'Arancibia-Cárcamo CV', 'Uhlig HH', 'Powrie F']</t>
  </si>
  <si>
    <t>The Short Chain Fatty Acid Butyrate Imprints an Antimicrobial Program in Macrophages</t>
  </si>
  <si>
    <t>19-Feb-2019</t>
  </si>
  <si>
    <t>50(2):432-445.e7</t>
  </si>
  <si>
    <t>https://pubmed.ncbi.nlm.nih.gov/30683619</t>
  </si>
  <si>
    <t>https://linkinghub.elsevier.com/retrieve/pii/S1074-7613(18)30566-1</t>
  </si>
  <si>
    <t>['Forbester JL', 'Lees EA', 'Goulding D', 'Forrest S', 'Yeung A', 'Speak A', 'Clare S', 'Coomber EL', 'Mukhopadhyay S', 'Kraiczy J', 'Schreiber F', 'Lawley TD', 'Hancock REW', 'Uhlig HH', 'Zilbauer M', 'Powrie F', 'Dougan G']</t>
  </si>
  <si>
    <t>Interleukin-22 promotes phagolysosomal fusion to induce protection against Salmonella enterica Typhimurium in human epithelial cells</t>
  </si>
  <si>
    <t>115(40):10118-10123</t>
  </si>
  <si>
    <t>https://pubmed.ncbi.nlm.nih.gov/30217896</t>
  </si>
  <si>
    <t>https://www.pnas.org/doi/abs/10.1073/pnas.1811866115?url_ver=Z39.88-2003&amp;rfr_id=ori:rid:crossref.org&amp;rfr_dat=cr_pub 0pubmed</t>
  </si>
  <si>
    <t>['Petroff D', 'Wolf J', 'Richter T', 'Auth MKH', 'Uhlig HH', 'Laass MW', 'Lauenstein P', 'Krahl A', 'Händel N', 'de Laffolie J', 'Hauer AC', 'Heiduk M', 'Flemming G', 'Schmidt A', 'Hasenclever D', 'Mothes T']</t>
  </si>
  <si>
    <t>Antibody Concentrations Decrease 14-Fold in Children With Celiac Disease on a Gluten-Free Diet but Remain High at 3 Months</t>
  </si>
  <si>
    <t>12-Apr-2018</t>
  </si>
  <si>
    <t>16(9):1442-1449.e5</t>
  </si>
  <si>
    <t>https://pubmed.ncbi.nlm.nih.gov/29654912</t>
  </si>
  <si>
    <t>https://www.clinicalkey.com/content/playBy/pii?v=S1542-3565(18)30344-6</t>
  </si>
  <si>
    <t>['Quaranta M', 'Wilson R', 'Gonçalves Serra E', 'Pandey S', 'Schwerd T', 'Gilmour K', 'Klenerman P', 'Powrie F', 'Keshav S', 'Travis SPL', 'Anderson CA', 'Uhlig HH']</t>
  </si>
  <si>
    <t>Consequences of Identifying XIAP Deficiency in an Adult Patient With Inflammatory Bowel Disease</t>
  </si>
  <si>
    <t>155(1):231-234</t>
  </si>
  <si>
    <t>https://pubmed.ncbi.nlm.nih.gov/29894681</t>
  </si>
  <si>
    <t>https://www.clinicalkey.com/content/playBy/pii?v=S0016-5085(18)34529-3</t>
  </si>
  <si>
    <t>['Uhlig HH', 'Booth C']</t>
  </si>
  <si>
    <t>A Spectrum of Genetic Variants Contributes to Immune Defects and Pathogenesis of Inflammatory Bowel Diseases</t>
  </si>
  <si>
    <t>5-May-2018</t>
  </si>
  <si>
    <t>154(8):2022-2024</t>
  </si>
  <si>
    <t>Comment | Editorial | Research Support, Non-U.S. Gov't</t>
  </si>
  <si>
    <t>https://pubmed.ncbi.nlm.nih.gov/29733833</t>
  </si>
  <si>
    <t>https://www.clinicalkey.com/content/playBy/pii?v=S0016-5085(18)34485-8</t>
  </si>
  <si>
    <t>['Ledder O', 'Assa A', 'Levine A', 'Escher JC', 'de Ridder L', 'Ruemmele F', 'Shah N', 'Shaoul R', 'Wolters VM', 'Rodrigues A', 'Uhlig HH', 'Posovszky C', 'Kolho KL', 'Jakobsen C', 'Cohen S', 'Shouval DS', 'de Meij T', 'Martin-de-Carpi J', 'Richmond L', 'Bronsky J', 'Friedman M', 'Turner D']</t>
  </si>
  <si>
    <t>Corrigendum: Vedolizumab in Paediatric Inflammatory Bowel Disease: A Retrospective Multi-Centre Experience From the Paediatric IBD Porto Group of ESPGHAN</t>
  </si>
  <si>
    <t>12(5):630</t>
  </si>
  <si>
    <t>https://pubmed.ncbi.nlm.nih.gov/29562246</t>
  </si>
  <si>
    <t>https://academic.oup.com/ecco-jcc/article-lookup/doi/10.1093/ecco-jcc/jjx172</t>
  </si>
  <si>
    <t>['Uhlig HH', 'Powrie F']</t>
  </si>
  <si>
    <t>Translating Immunology into Therapeutic Concepts for Inflammatory Bowel Disease</t>
  </si>
  <si>
    <t>36:755-781</t>
  </si>
  <si>
    <t>https://pubmed.ncbi.nlm.nih.gov/29677472</t>
  </si>
  <si>
    <t>https://www.annualreviews.org/content/journals/10.1146/annurev-immunol-042617-053055?crawler=true&amp;mimetype=application/pdf</t>
  </si>
  <si>
    <t>['Cavounidis A', 'Uhlig HH']</t>
  </si>
  <si>
    <t>Crohn's Disease in Niemann-Pick Disease Type C1: Caught in the Cross-Fire of Host-Microbial Interactions</t>
  </si>
  <si>
    <t>63(4):811-813</t>
  </si>
  <si>
    <t>https://pubmed.ncbi.nlm.nih.gov/29411209</t>
  </si>
  <si>
    <t>https://core.ac.uk/reader/185221407?utm_source=linkout</t>
  </si>
  <si>
    <t>['Schwerd T', 'Bryant RV', 'Pandey S', 'Capitani M', 'Meran L', 'Cazier JB', 'Jung J', 'Mondal K', 'Parkes M', 'Mathew CG', 'Fiedler K', 'McCarthy DJ', 'Sullivan PB', 'Rodrigues A', 'Travis SPL', 'Moore C', 'Sambrook J', 'Ouwehand WH', 'Roberts DJ', 'Danesh J', 'Russell RK', 'Wilson DC', 'Kelsen JR', 'Cornall R', 'Denson LA', 'Kugathasan S', 'Knaus UG', 'Serra EG', 'Anderson CA', 'Duerr RH', 'McGovern DP', 'Cho J', 'Powrie F', 'Li VS', 'Muise AM', 'Uhlig HH']</t>
  </si>
  <si>
    <t>NOX1 loss-of-function genetic variants in patients with inflammatory bowel disease</t>
  </si>
  <si>
    <t>11(2):562-574</t>
  </si>
  <si>
    <t>https://www.clinicalkey.com/content/playBy/pii?v=S1933-0219(22)00531-1</t>
  </si>
  <si>
    <t>['Kotlarz D', 'Marquardt B', 'Barøy T', 'Lee WS', 'Konnikova L', 'Hollizeck S', 'Magg T', 'Lehle AS', 'Walz C', 'Borggraefe I', 'Hauck F', 'Bufler P', 'Conca R', 'Wall SM', 'Schumacher EM', 'Misceo D', 'Frengen E', 'Bentsen BS', 'Uhlig HH', 'Hopfner KP', 'Muise AM', 'Snapper SB', 'Strømme P', 'Klein C']</t>
  </si>
  <si>
    <t>Human TGF-β1 deficiency causes severe inflammatory bowel disease and encephalopathy</t>
  </si>
  <si>
    <t>26-Feb-2018</t>
  </si>
  <si>
    <t>50(3):344-348</t>
  </si>
  <si>
    <t>https://pubmed.ncbi.nlm.nih.gov/29483653</t>
  </si>
  <si>
    <t>https://europepmc.org/abstract/MED/29483653</t>
  </si>
  <si>
    <t>['Uhlig HH']</t>
  </si>
  <si>
    <t>Mendelian Diseases and Inflammatory Bowel Disease-Data Mining for Genetic Risk and Disease-Associated Confounders</t>
  </si>
  <si>
    <t>24(3):467-470</t>
  </si>
  <si>
    <t>https://pubmed.ncbi.nlm.nih.gov/29462400</t>
  </si>
  <si>
    <t>https://academic.oup.com/ibdjournal/article-lookup/doi/10.1093/ibd/izx090</t>
  </si>
  <si>
    <t>['Hegazy AN', 'West NR', 'Stubbington MJT', 'Wendt E', 'Suijker KIM', 'Datsi A', 'This S', 'Danne C', 'Campion S', 'Duncan SH', 'Owens BMJ', 'Uhlig HH', 'McMichael A', 'Bergthaler A', 'Teichmann SA', 'Keshav S', 'Powrie F']</t>
  </si>
  <si>
    <t>Circulating and Tissue-Resident CD4(+) T Cells With Reactivity to Intestinal Microbiota Are Abundant in Healthy Individuals and Function Is Altered During Inflammation</t>
  </si>
  <si>
    <t>4-Aug-2017</t>
  </si>
  <si>
    <t>153(5):1320-1337.e16</t>
  </si>
  <si>
    <t>https://www.clinicalkey.com/content/playBy/pii?v=S0016-5085(17)35979-6</t>
  </si>
  <si>
    <t>['Shouval DS', 'Konnikova L', 'Griffith AE', 'Wall SM', 'Biswas A', 'Werner L', 'Nunberg M', 'Kammermeier J', 'Goettel JA', 'Anand R', 'Chen H', 'Weiss B', 'Li J', 'Loizides A', 'Yerushalmi B', 'Yanagi T', 'Beier R', 'Conklin LS', 'Ebens CL', 'Santos FGMS', 'Sherlock M', 'Goldsmith JD', 'Kotlarz D', 'Glover SC', 'Shah N', 'Bousvaros A', 'Uhlig HH', 'Muise AM', 'Klein C', 'Snapper SB']</t>
  </si>
  <si>
    <t>Enhanced TH17 Responses in Patients with IL10 Receptor Deficiency and Infantile-onset IBD</t>
  </si>
  <si>
    <t>23(11):1950-1961</t>
  </si>
  <si>
    <t>https://pubmed.ncbi.nlm.nih.gov/29023267</t>
  </si>
  <si>
    <t>https://academic.oup.com/ibdjournal/article-lookup/doi/10.1097/MIB.0000000000001270</t>
  </si>
  <si>
    <t>Vedolizumab in Paediatric Inflammatory Bowel Disease: A Retrospective Multi-Centre Experience From the Paediatric IBD Porto Group of ESPGHAN</t>
  </si>
  <si>
    <t>1-Oct-2017</t>
  </si>
  <si>
    <t>11(10):1230-1237</t>
  </si>
  <si>
    <t>https://pubmed.ncbi.nlm.nih.gov/28605483</t>
  </si>
  <si>
    <t>https://academic.oup.com/ecco-jcc/article-lookup/doi/10.1093/ecco-jcc/jjx082</t>
  </si>
  <si>
    <t>['Schwerd T', 'Twigg SRF', 'Aschenbrenner D', 'Manrique S', 'Miller KA', 'Taylor IB', 'Capitani M', 'McGowan SJ', 'Sweeney E', 'Weber A', 'Chen L', 'Bowness P', 'Riordan A', 'Cant A', 'Freeman AF', 'Milner JD', 'Holland SM', 'Frede N', 'Müller M', 'Schmidt-Arras D', 'Grimbacher B', 'Wall SA', 'Jones EY', 'Wilkie AOM', 'Uhlig HH']</t>
  </si>
  <si>
    <t>A biallelic mutation in IL6ST encoding the GP130 co-receptor causes immunodeficiency and craniosynostosis</t>
  </si>
  <si>
    <t>4-Sep-2017</t>
  </si>
  <si>
    <t>214(9):2547-2562</t>
  </si>
  <si>
    <t>https://pubmed.ncbi.nlm.nih.gov/28747427</t>
  </si>
  <si>
    <t>https://europepmc.org/abstract/MED/28747427</t>
  </si>
  <si>
    <t>['Riffelmacher T', 'Clarke A', 'Richter FC', 'Stranks A', 'Pandey S', 'Danielli S', 'Hublitz P', 'Yu Z', 'Johnson E', 'Schwerd T', 'McCullagh J', 'Uhlig H', 'Jacobsen SEW', 'Simon AK']</t>
  </si>
  <si>
    <t>Autophagy-Dependent Generation of Free Fatty Acids Is Critical for Normal Neutrophil Differentiation</t>
  </si>
  <si>
    <t>12-Sep-2017</t>
  </si>
  <si>
    <t>47(3):466-480.e5</t>
  </si>
  <si>
    <t>https://pubmed.ncbi.nlm.nih.gov/28916263</t>
  </si>
  <si>
    <t>https://linkinghub.elsevier.com/retrieve/pii/S1074-7613(17)30363-1</t>
  </si>
  <si>
    <t>['Uhlig HH', 'Muise AM']</t>
  </si>
  <si>
    <t>Clinical Genomics in Inflammatory Bowel Disease</t>
  </si>
  <si>
    <t>Trends in genetics : TIG</t>
  </si>
  <si>
    <t>33(9):629-641</t>
  </si>
  <si>
    <t>https://pubmed.ncbi.nlm.nih.gov/28755896</t>
  </si>
  <si>
    <t>https://www.clinicalkey.com/content/playBy/pii?v=S0168-9525(17)30106-3</t>
  </si>
  <si>
    <t>['Afzali B', 'Grönholm J', 'Vandrovcova J', "O'Brien C", 'Sun HW', 'Vanderleyden I', 'Davis FP', 'Khoder A', 'Zhang Y', 'Hegazy AN', 'Villarino AV', 'Palmer IW', 'Kaufman J', 'Watts NR', 'Kazemian M', 'Kamenyeva O', 'Keith J', 'Sayed A', 'Kasperaviciute D', 'Mueller M', 'Hughes JD', 'Fuss IJ', 'Sadiyah MF', 'Montgomery-Recht K', 'McElwee J', 'Restifo NP', 'Strober W', 'Linterman MA', 'Wingfield PT', 'Uhlig HH', 'Roychoudhuri R', 'Aitman TJ', 'Kelleher P', 'Lenardo MJ', "O'Shea JJ", 'Cooper N', 'Laurence ADJ']</t>
  </si>
  <si>
    <t>BACH2 immunodeficiency illustrates an association between super-enhancers and haploinsufficiency</t>
  </si>
  <si>
    <t>22-May-2017</t>
  </si>
  <si>
    <t>18(7):813-823</t>
  </si>
  <si>
    <t>https://pubmed.ncbi.nlm.nih.gov/28530713</t>
  </si>
  <si>
    <t>https://europepmc.org/abstract/MED/28530713</t>
  </si>
  <si>
    <t>['Schwerd T', 'Pandey S', 'Yang HT', 'Bagola K', 'Jameson E', 'Jung J', 'Lachmann RH', 'Shah N', 'Patel SY', 'Booth C', 'Runz H', 'Düker G', 'Bettels R', 'Rohrbach M', 'Kugathasan S', 'Chapel H', 'Keshav S', 'Elkadri A', 'Platt N', 'Muise AM', 'Koletzko S', 'Xavier RJ', 'Marquardt T', 'Powrie F', 'Wraith JE', 'Gyrd-Hansen M', 'Platt FM', 'Uhlig HH']</t>
  </si>
  <si>
    <t>Impaired antibacterial autophagy links granulomatous intestinal inflammation in Niemann-Pick disease type C1 and XIAP deficiency with NOD2 variants in Crohn's disease</t>
  </si>
  <si>
    <t>7-Mar-2016</t>
  </si>
  <si>
    <t>66(6):1060-1073</t>
  </si>
  <si>
    <t>https://pubmed.ncbi.nlm.nih.gov/26953272</t>
  </si>
  <si>
    <t>https://europepmc.org/abstract/MED/26953272</t>
  </si>
  <si>
    <t>['Cottineau J', 'Kottemann MC', 'Lach FP', 'Kang YH', 'Vély F', 'Deenick EK', 'Lazarov T', 'Gineau L', 'Wang Y', 'Farina A', 'Chansel M', 'Lorenzo L', 'Piperoglou C', 'Ma CS', 'Nitschke P', 'Belkadi A', 'Itan Y', 'Boisson B', 'Jabot-Hanin F', 'Picard C', 'Bustamante J', 'Eidenschenk C', 'Boucherit S', 'Aladjidi N', 'Lacombe D', 'Barat P', 'Qasim W', 'Hurst JA', 'Pollard AJ', 'Uhlig HH', 'Fieschi C', 'Michon J', 'Bermudez VP', 'Abel L', 'de Villartay JP', 'Geissmann F', 'Tangye SG', 'Hurwitz J', 'Vivier E', 'Casanova JL', 'Smogorzewska A', 'Jouanguy E']</t>
  </si>
  <si>
    <t>Inherited GINS1 deficiency underlies growth retardation along with neutropenia and NK cell deficiency</t>
  </si>
  <si>
    <t>127(5):1991-2006</t>
  </si>
  <si>
    <t>https://pubmed.ncbi.nlm.nih.gov/28414293</t>
  </si>
  <si>
    <t>https://europepmc.org/abstract/MED/28414293</t>
  </si>
  <si>
    <t>['Chen HH', 'Händel N', 'Ngeow J', 'Muller J', 'Hühn M', 'Yang HT', 'Heindl M', 'Berbers RM', 'Hegazy AN', 'Kionke J', 'Yehia L', 'Sack U', 'Bläser F', 'Rensing-Ehl A', 'Reifenberger J', 'Keith J', 'Travis S', 'Merkenschlager A', 'Kiess W', 'Wittekind C', 'Walker L', 'Ehl S', 'Aretz S', 'Dustin ML', 'Eng C', 'Powrie F', 'Uhlig HH']</t>
  </si>
  <si>
    <t>Immune dysregulation in patients with PTEN hamartoma tumor syndrome: Analysis of FOXP3 regulatory T cells</t>
  </si>
  <si>
    <t>18-Jun-2016</t>
  </si>
  <si>
    <t>139(2):607-620.e15</t>
  </si>
  <si>
    <t>https://pubmed.ncbi.nlm.nih.gov/27477328</t>
  </si>
  <si>
    <t>https://www.clinicalkey.com/content/playBy/pii?v=S0091-6749(16)30497-3</t>
  </si>
  <si>
    <t>['de Lange KM', 'Moutsianas L', 'Lee JC', 'Lamb CA', 'Luo Y', 'Kennedy NA', 'Jostins L', 'Rice DL', 'Gutierrez-Achury J', 'Ji SG', 'Heap G', 'Nimmo ER', 'Edwards C', 'Henderson P', 'Mowat C', 'Sanderson J', 'Satsangi J', 'Simmons A', 'Wilson DC', 'Tremelling M', 'Hart A', 'Mathew CG', 'Newman WG', 'Parkes M', 'Lees CW', 'Uhlig H', 'Hawkey C', 'Prescott NJ', 'Ahmad T', 'Mansfield JC', 'Anderson CA', 'Barrett JC']</t>
  </si>
  <si>
    <t>Genome-wide association study implicates immune activation of multiple integrin genes in inflammatory bowel disease</t>
  </si>
  <si>
    <t>9-Jan-2017</t>
  </si>
  <si>
    <t>49(2):256-261</t>
  </si>
  <si>
    <t>https://pubmed.ncbi.nlm.nih.gov/28067908</t>
  </si>
  <si>
    <t>https://europepmc.org/abstract/MED/28067908</t>
  </si>
  <si>
    <t>['Luo Y', 'de Lange KM', 'Jostins L', 'Moutsianas L', 'Randall J', 'Kennedy NA', 'Lamb CA', 'McCarthy S', 'Ahmad T', 'Edwards C', 'Serra EG', 'Hart A', 'Hawkey C', 'Mansfield JC', 'Mowat C', 'Newman WG', 'Nichols S', 'Pollard M', 'Satsangi J', 'Simmons A', 'Tremelling M', 'Uhlig H', 'Wilson DC', 'Lee JC', 'Prescott NJ', 'Lees CW', 'Mathew CG', 'Parkes M', 'Barrett JC', 'Anderson CA']</t>
  </si>
  <si>
    <t>Exploring the genetic architecture of inflammatory bowel disease by whole-genome sequencing identifies association at ADCY7</t>
  </si>
  <si>
    <t>49(2):186-192</t>
  </si>
  <si>
    <t>https://pubmed.ncbi.nlm.nih.gov/28067910</t>
  </si>
  <si>
    <t>https://europepmc.org/abstract/MED/28067910</t>
  </si>
  <si>
    <t>['Kammermeier J', 'Dziubak R', 'Pescarin M', 'Drury S', 'Godwin H', 'Reeve K', 'Chadokufa S', 'Huggett B', 'Sider S', 'James C', 'Acton N', 'Cernat E', 'Gasparetto M', 'Noble-Jamieson G', 'Kiparissi F', 'Elawad M', 'Beales PL', 'Sebire NJ', 'Gilmour K', 'Uhlig HH', 'Bacchelli C', 'Shah N']</t>
  </si>
  <si>
    <t>Phenotypic and Genotypic Characterisation of Inflammatory Bowel Disease Presenting Before the Age of 2 years</t>
  </si>
  <si>
    <t>11(1):60-69</t>
  </si>
  <si>
    <t>https://pubmed.ncbi.nlm.nih.gov/27302973</t>
  </si>
  <si>
    <t>https://europepmc.org/abstract/MED/27302973</t>
  </si>
  <si>
    <t>['Lev-Tzion R', 'Ledder O', 'Shteyer E', 'Tan MLN', 'Uhlig HH', 'Turner D']</t>
  </si>
  <si>
    <t>Oral Vancomycin and Gentamicin for Treatment of Very Early Onset Inflammatory Bowel Disease</t>
  </si>
  <si>
    <t>1-Jun-2017</t>
  </si>
  <si>
    <t>Digestion</t>
  </si>
  <si>
    <t>95(4):310-313</t>
  </si>
  <si>
    <t>https://pubmed.ncbi.nlm.nih.gov/28564649</t>
  </si>
  <si>
    <t>https://karger.com/DIG/article/doi/10.1159/000475660</t>
  </si>
  <si>
    <t>['Kammermeier J', 'Lucchini G', 'Pai SY', 'Worth A', 'Rampling D', 'Amrolia P', 'Silva J', 'Chiesa R', 'Rao K', 'Noble-Jamieson G', 'Gasparetto M', 'Ellershaw D', 'Uhlig H', 'Sebire N', 'Elawad M', 'Notarangelo L', 'Shah N', 'Veys P']</t>
  </si>
  <si>
    <t>Stem cell transplantation for tetratricopeptide repeat domain 7A deficiency: long-term follow-up</t>
  </si>
  <si>
    <t>128(9):1306-8</t>
  </si>
  <si>
    <t>https://pubmed.ncbi.nlm.nih.gov/27418642</t>
  </si>
  <si>
    <t>https://linkinghub.elsevier.com/retrieve/pii/S0006-4971(20)34193-8</t>
  </si>
  <si>
    <t>['Rivas MA', 'Graham D', 'Sulem P', 'Stevens C', 'Desch AN', 'Goyette P', 'Gudbjartsson D', 'Jonsdottir I', 'Thorsteinsdottir U', 'Degenhardt F', 'Mucha S', 'Kurki MI', 'Li D', "D'Amato M", 'Annese V', 'Vermeire S', 'Weersma RK', 'Halfvarson J', 'Paavola-Sakki P', 'Lappalainen M', 'Lek M', 'Cummings B', 'Tukiainen T', 'Haritunians T', 'Halme L', 'Koskinen LL', 'Ananthakrishnan AN', 'Luo Y', 'Heap GA', 'Visschedijk MC', 'MacArthur DG', 'Neale BM', 'Ahmad T', 'Anderson CA', 'Brant SR', 'Duerr RH', 'Silverberg MS', 'Cho JH', 'Palotie A', 'Saavalainen P', 'Kontula K', 'Färkkilä M', 'McGovern DP', 'Franke A', 'Stefansson K', 'Rioux JD', 'Xavier RJ', 'Daly MJ', 'Barrett J', 'de Lane K', 'Edwards C', 'Hart A', 'Hawkey C', 'Jostins L', 'Kennedy N', 'Lamb C', 'Lee J', 'Lees C', 'Mansfield J', 'Mathew C', 'Mowatt C', 'Newman B', 'Nimmo E', 'Parkes M', 'Pollard M', 'Prescott N', 'Randall J', 'Rice D', 'Satsangi J', 'Simmons A', 'Tremelling M', 'Uhlig H', 'Wilson D', 'Abraham C', 'Achkar JP', 'Bitton A', 'Boucher G', 'Croitoru K', 'Fleshner P', 'Glas J', 'Kugathasan S', 'Limbergen JV', 'Milgrom R', 'Proctor D', 'Regueiro M', 'Schumm PL', 'Sharma Y', 'Stempak JM', 'Targan SR', 'Wang MH']</t>
  </si>
  <si>
    <t>A protein-truncating R179X variant in RNF186 confers protection against ulcerative colitis</t>
  </si>
  <si>
    <t>9-Aug-2016</t>
  </si>
  <si>
    <t>7:12342</t>
  </si>
  <si>
    <t>https://europepmc.org/abstract/MED/27503255</t>
  </si>
  <si>
    <t>['Schwerd T', 'Frivolt K', 'Clavel T', 'Lagkouvardos I', 'Katona G', 'Mayr D', 'Uhlig HH', 'Haller D', 'Koletzko S', 'Bufler P']</t>
  </si>
  <si>
    <t>Exclusive enteral nutrition in active pediatric Crohn disease: Effects on intestinal microbiota and immune regulation</t>
  </si>
  <si>
    <t>138(2):592-6</t>
  </si>
  <si>
    <t>https://pubmed.ncbi.nlm.nih.gov/26987574</t>
  </si>
  <si>
    <t>https://www.clinicalkey.com/content/playBy/pii?v=S0091-6749(16)00202-5</t>
  </si>
  <si>
    <t>['Schwerd T', 'Khaled AV', 'Schürmann M', 'Chen H', 'Händel N', 'Reis A', 'Gillessen-Kaesbach G', 'Uhlig HH', 'Abou Jamra R']</t>
  </si>
  <si>
    <t>A recessive form of extreme macrocephaly and mild intellectual disability complements the spectrum of PTEN hamartoma tumour syndrome</t>
  </si>
  <si>
    <t>7-Oct-2015</t>
  </si>
  <si>
    <t>24(6):889-94</t>
  </si>
  <si>
    <t>https://pubmed.ncbi.nlm.nih.gov/26443266</t>
  </si>
  <si>
    <t>https://europepmc.org/abstract/MED/26443266</t>
  </si>
  <si>
    <t>['Li Q', 'Lee CH', 'Peters LA', 'Mastropaolo LA', 'Thoeni C', 'Elkadri A', 'Schwerd T', 'Zhu J', 'Zhang B', 'Zhao Y', 'Hao K', 'Dinarzo A', 'Hoffman G', 'Kidd BA', 'Murchie R', 'Al Adham Z', 'Guo C', 'Kotlarz D', 'Cutz E', 'Walters TD', 'Shouval DS', 'Curran M', 'Dobrin R', 'Brodmerkel C', 'Snapper SB', 'Klein C', 'Brumell JH', 'Hu M', 'Nanan R', 'Snanter-Nanan B', 'Wong M', 'Le Deist F', 'Haddad E', 'Roifman CM', 'Deslandres C', 'Griffiths AM', 'Gaskin KJ', 'Uhlig HH', 'Schadt EE', 'Muise AM']</t>
  </si>
  <si>
    <t>Variants in TRIM22 That Affect NOD2 Signaling Are Associated With Very-Early-Onset Inflammatory Bowel Disease</t>
  </si>
  <si>
    <t>4-Feb-2016</t>
  </si>
  <si>
    <t>150(5):1196-1207</t>
  </si>
  <si>
    <t>Case Reports | Journal Article | Multicenter Study</t>
  </si>
  <si>
    <t>https://pubmed.ncbi.nlm.nih.gov/26836588</t>
  </si>
  <si>
    <t>https://www.clinicalkey.com/content/playBy/pii?v=S0016-5085(16)00123-2</t>
  </si>
  <si>
    <t>['Klemann C', 'Pannicke U', 'Morris-Rosendahl DJ', 'Vlantis K', 'Rizzi M', 'Uhlig H', 'Vraetz T', 'Speckmann C', 'Strahm B', 'Pasparakis M', 'Schwarz K', 'Ehl S', 'Rohr JC']</t>
  </si>
  <si>
    <t>Transplantation from a symptomatic carrier sister restores host defenses but does not prevent colitis in NEMO deficiency</t>
  </si>
  <si>
    <t>164:52-6</t>
  </si>
  <si>
    <t>https://pubmed.ncbi.nlm.nih.gov/26812624</t>
  </si>
  <si>
    <t>https://www.clinicalkey.com/content/playBy/pii?v=S1521-6616(16)30010-9</t>
  </si>
  <si>
    <t>['Pearson C', 'Thornton EE', 'McKenzie B', 'Schaupp AL', 'Huskens N', 'Griseri T', 'West N', 'Tung S', 'Seddon BP', 'Uhlig HH', 'Powrie F']</t>
  </si>
  <si>
    <t>ILC3 GM-CSF production and mobilisation orchestrate acute intestinal inflammation</t>
  </si>
  <si>
    <t>18-Jan-2016</t>
  </si>
  <si>
    <t>5:e10066</t>
  </si>
  <si>
    <t>https://pubmed.ncbi.nlm.nih.gov/26780670</t>
  </si>
  <si>
    <t>https://europepmc.org/abstract/MED/26780670</t>
  </si>
  <si>
    <t>['Uhlig HH', 'Schwerd T']</t>
  </si>
  <si>
    <t>From Genes to Mechanisms: The Expanding Spectrum of Monogenic Disorders Associated with Inflammatory Bowel Disease</t>
  </si>
  <si>
    <t>22(1):202-12</t>
  </si>
  <si>
    <t>https://pubmed.ncbi.nlm.nih.gov/26512716</t>
  </si>
  <si>
    <t>https://academic.oup.com/ibdjournal/article-lookup/doi/10.1097/MIB.0000000000000614</t>
  </si>
  <si>
    <t>['Janecke AR', 'Heinz-Erian P', 'Yin J', 'Petersen BS', 'Franke A', 'Lechner S', 'Fuchs I', 'Melancon S', 'Uhlig HH', 'Travis S', 'Marinier E', 'Perisic V', 'Ristic N', 'Gerner P', 'Booth IW', 'Wedenoja S', 'Baumgartner N', 'Vodopiutz J', 'Frechette-Duval MC', 'De Lafollie J', 'Persad R', 'Warner N', 'Tse CM', 'Sud K', 'Zachos NC', 'Sarker R', 'Zhu X', 'Muise AM', 'Zimmer KP', 'Witt H', 'Zoller H', 'Donowitz M', 'Müller T']</t>
  </si>
  <si>
    <t>Reduced sodium/proton exchanger NHE3 activity causes congenital sodium diarrhea</t>
  </si>
  <si>
    <t>1-Dec-2015</t>
  </si>
  <si>
    <t>10-Sep-2015</t>
  </si>
  <si>
    <t>24(23):6614-23</t>
  </si>
  <si>
    <t>https://pubmed.ncbi.nlm.nih.gov/26358773</t>
  </si>
  <si>
    <t>https://europepmc.org/abstract/MED/26358773</t>
  </si>
  <si>
    <t>['Canning P', 'Ruan Q', 'Schwerd T', 'Hrdinka M', 'Maki JL', 'Saleh D', 'Suebsuwong C', 'Ray S', 'Brennan PE', 'Cuny GD', 'Uhlig HH', 'Gyrd-Hansen M', 'Degterev A', 'Bullock AN']</t>
  </si>
  <si>
    <t>Inflammatory Signaling by NOD-RIPK2 Is Inhibited by Clinically Relevant Type II Kinase Inhibitors</t>
  </si>
  <si>
    <t>17-Sep-2015</t>
  </si>
  <si>
    <t>27-Aug-2015</t>
  </si>
  <si>
    <t>Chemistry &amp; biology</t>
  </si>
  <si>
    <t>22(9):1174-84</t>
  </si>
  <si>
    <t>https://pubmed.ncbi.nlm.nih.gov/26320862</t>
  </si>
  <si>
    <t>https://linkinghub.elsevier.com/retrieve/pii/S1074-5521(15)00322-1</t>
  </si>
  <si>
    <t>['Hayes P', 'Dhillon S', "O'Neill K", 'Thoeni C', 'Hui KY', 'Elkadri A', 'Guo CH', 'Kovacic L', 'Aviello G', 'Alvarez LA', 'Griffiths AM', 'Snapper SB', 'Brant SR', 'Doroshow JH', 'Silverberg MS', 'Peter I', 'McGovern DP', 'Cho J', 'Brumell JH', 'Uhlig HH', 'Bourke B', 'Muise AA', 'Knaus UG']</t>
  </si>
  <si>
    <t>Defects in NADPH Oxidase Genes NOX1 and DUOX2 in Very Early Onset Inflammatory Bowel Disease</t>
  </si>
  <si>
    <t>1(5):489-502</t>
  </si>
  <si>
    <t>https://pubmed.ncbi.nlm.nih.gov/26301257</t>
  </si>
  <si>
    <t>https://europepmc.org/abstract/MED/26301257</t>
  </si>
  <si>
    <t>['Laass MW', 'Schmitz R', 'Uhlig HH', 'Zimmer KP', 'Thamm M', 'Koletzko S']</t>
  </si>
  <si>
    <t>The prevalence of celiac disease in children and adolescents in Germany</t>
  </si>
  <si>
    <t>17-Aug-2015</t>
  </si>
  <si>
    <t>Deutsches Arzteblatt international</t>
  </si>
  <si>
    <t>112(33-34):553-60</t>
  </si>
  <si>
    <t>https://pubmed.ncbi.nlm.nih.gov/26356552</t>
  </si>
  <si>
    <t>https://europepmc.org/abstract/MED/26356552</t>
  </si>
  <si>
    <t>['Niehaus KE', 'Uhlig HH', 'Clifton DA']</t>
  </si>
  <si>
    <t>Phenotypic characterisation of Crohn's disease severity</t>
  </si>
  <si>
    <t>Annual International Conference of the IEEE Engineering in Medicine and Biology Society. IEEE Engineering in Medicine and Biology Society. Annual International</t>
  </si>
  <si>
    <t>2015:7023-6</t>
  </si>
  <si>
    <t>https://pubmed.ncbi.nlm.nih.gov/26737909</t>
  </si>
  <si>
    <t>['Taylor JC', 'Martin HC', 'Lise S', 'Broxholme J', 'Cazier JB', 'Rimmer A', 'Kanapin A', 'Lunter G', 'Fiddy S', 'Allan C', 'Aricescu AR', 'Attar M', 'Babbs C', 'Becq J', 'Beeson D', 'Bento C', 'Bignell P', 'Blair E', 'Buckle VJ', 'Bull K', 'Cais O', 'Cario H', 'Chapel H', 'Copley RR', 'Cornall R', 'Craft J', 'Dahan K', 'Davenport EE', 'Dendrou C', 'Devuyst O', 'Fenwick AL', 'Flint J', 'Fugger L', 'Gilbert RD', 'Goriely A', 'Green A', 'Greger IH', 'Grocock R', 'Gruszczyk AV', 'Hastings R', 'Hatton E', 'Higgs D', 'Hill A', 'Holmes C', 'Howard M', 'Hughes L', 'Humburg P', 'Johnson D', 'Karpe F', 'Kingsbury Z', 'Kini U', 'Knight JC', 'Krohn J', 'Lamble S', 'Langman C', 'Lonie L', 'Luck J', 'McCarthy D', 'McGowan SJ', 'McMullin MF', 'Miller KA', 'Murray L', 'Németh AH', 'Nesbit MA', 'Nutt D', 'Ormondroyd E', 'Oturai AB', 'Pagnamenta A', 'Patel SY', 'Percy M', 'Petousi N', 'Piazza P', 'Piret SE', 'Polanco-Echeverry G', 'Popitsch N', 'Powrie F', 'Pugh C', 'Quek L', 'Robbins PA', 'Robson K', 'Russo A', 'Sahgal N', 'van Schouwenburg PA', 'Schuh A', 'Silverman E', 'Simmons A', 'Sørensen PS', 'Sweeney E', 'Taylor J', 'Thakker RV', 'Tomlinson I', 'Trebes A', 'Twigg SR', 'Uhlig HH', 'Vyas P', 'Vyse T', 'Wall SA', 'Watkins H', 'Whyte MP', 'Witty L', 'Wright B', 'Yau C', 'Buck D', 'Humphray S', 'Ratcliffe PJ', 'Bell JI', 'Wilkie AO', 'Bentley D', 'Donnelly P', 'McVean G']</t>
  </si>
  <si>
    <t>Factors influencing success of clinical genome sequencing across a broad spectrum of disorders</t>
  </si>
  <si>
    <t>18-May-2015</t>
  </si>
  <si>
    <t>47(7):717-726</t>
  </si>
  <si>
    <t>https://pubmed.ncbi.nlm.nih.gov/25985138</t>
  </si>
  <si>
    <t>https://europepmc.org/abstract/MED/25985138</t>
  </si>
  <si>
    <t>['Uhlig U', 'Kostev K', 'Schuster V', 'Koletzko S', 'Uhlig HH']</t>
  </si>
  <si>
    <t>Impact of rotavirus vaccination in Germany: rotavirus surveillance, hospitalization, side effects and comparison of vaccines</t>
  </si>
  <si>
    <t>33(11):e299-304</t>
  </si>
  <si>
    <t>https://pubmed.ncbi.nlm.nih.gov/24911897</t>
  </si>
  <si>
    <t>https://journals.lww.com/00006454-201411000-00018</t>
  </si>
  <si>
    <t>['Uhlig HH', 'Schwerd T', 'Koletzko S', 'Shah N', 'Kammermeier J', 'Elkadri A', 'Ouahed J', 'Wilson DC', 'Travis SP', 'Turner D', 'Klein C', 'Snapper SB', 'Muise AM']</t>
  </si>
  <si>
    <t>The diagnostic approach to monogenic very early onset inflammatory bowel disease</t>
  </si>
  <si>
    <t>147(5):990-1007.e3</t>
  </si>
  <si>
    <t>https://www.clinicalkey.com/content/playBy/pii?v=S0016-5085(14)00919-6</t>
  </si>
  <si>
    <t>['Kammermeier J', 'Drury S', 'James CT', 'Dziubak R', 'Ocaka L', 'Elawad M', 'Beales P', 'Lench N', 'Uhlig HH', 'Bacchelli C', 'Shah N']</t>
  </si>
  <si>
    <t>Targeted gene panel sequencing in children with very early onset inflammatory bowel disease--evaluation and prospective analysis</t>
  </si>
  <si>
    <t>5-Sep-2014</t>
  </si>
  <si>
    <t>51(11):748-55</t>
  </si>
  <si>
    <t>https://pubmed.ncbi.nlm.nih.gov/25194001</t>
  </si>
  <si>
    <t>https://jmg.bmj.com/lookup/pmidlookup?view=long&amp;pmid=25194001</t>
  </si>
  <si>
    <t>['Schmid GL', 'Kässner F', 'Uhlig HH', 'Körner A', 'Kratzsch J', 'Händel N', 'Zepp FP', 'Kowalzik F', 'Laner A', 'Starke S', 'Wilhelm FK', 'Schuster S', 'Viehweger A', 'Hirsch W', 'Kiess W', 'Garten A']</t>
  </si>
  <si>
    <t>Sirolimus treatment of severe PTEN hamartoma tumor syndrome: case report and in vitro studies</t>
  </si>
  <si>
    <t>23-Dec-2013</t>
  </si>
  <si>
    <t>75(4):527-34</t>
  </si>
  <si>
    <t>https://pubmed.ncbi.nlm.nih.gov/24366516</t>
  </si>
  <si>
    <t>https://www.nature.com/articles/pr2013246</t>
  </si>
  <si>
    <t>['Avitzur Y', 'Guo C', 'Mastropaolo LA', 'Bahrami E', 'Chen H', 'Zhao Z', 'Elkadri A', 'Dhillon S', 'Murchie R', 'Fattouh R', 'Huynh H', 'Walker JL', 'Wales PW', 'Cutz E', 'Kakuta Y', 'Dudley J', 'Kammermeier J', 'Powrie F', 'Shah N', 'Walz C', 'Nathrath M', 'Kotlarz D', 'Puchaka J', 'Krieger JR', 'Racek T', 'Kirchner T', 'Walters TD', 'Brumell JH', 'Griffiths AM', 'Rezaei N', 'Rashtian P', 'Najafi M', 'Monajemzadeh M', 'Pelsue S', 'McGovern DP', 'Uhlig HH', 'Schadt E', 'Klein C', 'Snapper SB', 'Muise AM']</t>
  </si>
  <si>
    <t>Mutations in tetratricopeptide repeat domain 7A result in a severe form of very early onset inflammatory bowel disease</t>
  </si>
  <si>
    <t>11-Jan-2014</t>
  </si>
  <si>
    <t>146(4):1028-39</t>
  </si>
  <si>
    <t>https://pubmed.ncbi.nlm.nih.gov/24417819</t>
  </si>
  <si>
    <t>https://www.clinicalkey.com/content/playBy/pii?v=S0016-5085(14)00028-6</t>
  </si>
  <si>
    <t>['Maillard MH', 'Bega H', 'Uhlig HH', 'Barnich N', 'Grandjean T', 'Chamaillard M', 'Michetti P', 'Velin D']</t>
  </si>
  <si>
    <t>Toll-interacting protein modulates colitis susceptibility in mice</t>
  </si>
  <si>
    <t>20(4):660-70</t>
  </si>
  <si>
    <t>https://pubmed.ncbi.nlm.nih.gov/24572204</t>
  </si>
  <si>
    <t>https://academic.oup.com/ibdjournal/article-lookup/doi/10.1097/MIB.0000000000000006</t>
  </si>
  <si>
    <t>['Vom Hove M', 'Prenzel F', 'Uhlig HH', 'Robel-Tillig E']</t>
  </si>
  <si>
    <t>Pulmonary outcome in former preterm, very low birth weight children with bronchopulmonary dysplasia: a case-control follow-up at school age</t>
  </si>
  <si>
    <t>164(1):40-45.e4</t>
  </si>
  <si>
    <t>https://pubmed.ncbi.nlm.nih.gov/24055328</t>
  </si>
  <si>
    <t>https://www.clinicalkey.com/content/playBy/pii?v=S0022-3476(13)00958-X</t>
  </si>
  <si>
    <t>['Wolf J', 'Hasenclever D', 'Petroff D', 'Richter T', 'Uhlig HH', 'Laaß MW', 'Hauer A', 'Stern M', 'Bossuyt X', 'de Laffolie J', 'Flemming G', 'Villalta D', 'Schlumberger W', 'Mothes T']</t>
  </si>
  <si>
    <t>Antibodies in the diagnosis of coeliac disease: a biopsy-controlled, international, multicentre study of 376 children with coeliac disease and 695 controls</t>
  </si>
  <si>
    <t>15-May-2014</t>
  </si>
  <si>
    <t>9(5):e97853</t>
  </si>
  <si>
    <t>https://pubmed.ncbi.nlm.nih.gov/24830313</t>
  </si>
  <si>
    <t>https://europepmc.org/abstract/MED/24830313</t>
  </si>
  <si>
    <t>Monogenic diseases associated with intestinal inflammation: implications for the understanding of inflammatory bowel disease</t>
  </si>
  <si>
    <t>62(12):1795-805</t>
  </si>
  <si>
    <t>https://pubmed.ncbi.nlm.nih.gov/24203055</t>
  </si>
  <si>
    <t>https://gut.bmj.com/lookup/pmidlookup?view=long&amp;pmid=24203055</t>
  </si>
  <si>
    <t>['Maloy KJ', 'Uhlig HH']</t>
  </si>
  <si>
    <t>ILC1 populations join the border patrol</t>
  </si>
  <si>
    <t>18-Apr-2013</t>
  </si>
  <si>
    <t>38(4):630-2</t>
  </si>
  <si>
    <t>https://pubmed.ncbi.nlm.nih.gov/23601681</t>
  </si>
  <si>
    <t>['Cosgrove C', 'Ussher JE', 'Rauch A', 'Gärtner K', 'Kurioka A', 'Hühn MH', 'Adelmann K', 'Kang YH', 'Fergusson JR', 'Simmonds P', 'Goulder P', 'Hansen TH', 'Fox J', 'Günthard HF', 'Khanna N', 'Powrie F', 'Steel A', 'Gazzard B', 'Phillips RE', 'Frater J', 'Uhlig H', 'Klenerman P']</t>
  </si>
  <si>
    <t>Early and nonreversible decrease of CD161++ /MAIT cells in HIV infection</t>
  </si>
  <si>
    <t>7-Feb-2013</t>
  </si>
  <si>
    <t>18-Dec-2012</t>
  </si>
  <si>
    <t>121(6):951-61</t>
  </si>
  <si>
    <t>https://pubmed.ncbi.nlm.nih.gov/23255555</t>
  </si>
  <si>
    <t>https://linkinghub.elsevier.com/retrieve/pii/S0006-4971(20)42145-7</t>
  </si>
  <si>
    <t>['Richter T', 'Bossuyt X', 'Vermeersch P', 'Uhlig HH', 'Stern M', 'Hauer A', 'Zimmer KP', 'Mearin L', 'de Roo JH', 'Dähnrich C', 'Mothes T']</t>
  </si>
  <si>
    <t>Determination of IgG and IgA antibodies against native gliadin is not helpful for the diagnosis of coeliac disease in children up to 2 years old</t>
  </si>
  <si>
    <t>55(1):21-5</t>
  </si>
  <si>
    <t>https://pubmed.ncbi.nlm.nih.gov/22249805</t>
  </si>
  <si>
    <t>https://onlinelibrary.wiley.com/doi/10.1097/MPG.0b013e31824678fc</t>
  </si>
  <si>
    <t>['Pearson C', 'Uhlig HH', 'Powrie F']</t>
  </si>
  <si>
    <t>Lymphoid microenvironments and innate lymphoid cells in the gut</t>
  </si>
  <si>
    <t>10-May-2012</t>
  </si>
  <si>
    <t>33(6):289-96</t>
  </si>
  <si>
    <t>https://pubmed.ncbi.nlm.nih.gov/22578693</t>
  </si>
  <si>
    <t>https://www.clinicalkey.com/content/playBy/pii?v=S1471-4906(12)00060-9</t>
  </si>
  <si>
    <t>['Heindl M', 'Händel N', 'Ngeow J', 'Kionke J', 'Wittekind C', 'Kamprad M', 'Rensing-Ehl A', 'Ehl S', 'Reifenberger J', 'Loddenkemper C', 'Maul J', 'Hoffmeister A', 'Aretz S', 'Kiess W', 'Eng C', 'Uhlig HH']</t>
  </si>
  <si>
    <t>Autoimmunity, intestinal lymphoid hyperplasia, and defects in mucosal B-cell homeostasis in patients with PTEN hamartoma tumor syndrome</t>
  </si>
  <si>
    <t>20-Jan-2012</t>
  </si>
  <si>
    <t>142(5):1093-1096.e6</t>
  </si>
  <si>
    <t>https://pubmed.ncbi.nlm.nih.gov/22266152</t>
  </si>
  <si>
    <t>https://www.clinicalkey.com/content/playBy/pii?v=S0016-5085(12)00079-0</t>
  </si>
  <si>
    <t>['Uhlig U', 'Kostev K', 'Schuster V', 'Uhlig HH']</t>
  </si>
  <si>
    <t>Rotavirus vaccination in Germany: analysis of nationwide surveillance data 2006 to 2010</t>
  </si>
  <si>
    <t>30(12):e244-7</t>
  </si>
  <si>
    <t>https://pubmed.ncbi.nlm.nih.gov/21817956</t>
  </si>
  <si>
    <t>https://journals.lww.com/00006454-201112000-00040</t>
  </si>
  <si>
    <t>['Bufler P', 'Gross M', 'Uhlig HH']</t>
  </si>
  <si>
    <t>Recurrent abdominal pain in childhood</t>
  </si>
  <si>
    <t>29-Apr-2011</t>
  </si>
  <si>
    <t>108(17):295-304</t>
  </si>
  <si>
    <t>https://pubmed.ncbi.nlm.nih.gov/21629513</t>
  </si>
  <si>
    <t>https://europepmc.org/abstract/MED/21629513</t>
  </si>
  <si>
    <t>['Vermeersch P', 'Richter T', 'Hauer AC', 'Stern M', 'Uhlig HH', 'Zimmer KP', 'Laass MW', 'Hoffman I', 'Hiele M', 'Mothes T', 'Bossuyt X']</t>
  </si>
  <si>
    <t>Use of likelihood ratios improves clinical interpretation of IgG and IgA anti-DGP antibody testing for celiac disease in adults and children</t>
  </si>
  <si>
    <t>Clinical biochemistry</t>
  </si>
  <si>
    <t>44(2-3):248-50</t>
  </si>
  <si>
    <t>https://pubmed.ncbi.nlm.nih.gov/20920497</t>
  </si>
  <si>
    <t>https://linkinghub.elsevier.com/retrieve/pii/S0009-9120(10)00450-9</t>
  </si>
  <si>
    <t>['Lacher M', 'Helmbrecht J', 'Schroepf S', 'Koletzko S', 'Ballauff A', 'Classen M', 'Uhlig H', 'Hubertus J', 'Hartl D', 'Lohse P', 'von Schweinitz D', 'Kappler R']</t>
  </si>
  <si>
    <t>NOD2 mutations predict the risk for surgery in pediatric-onset Crohn's disease</t>
  </si>
  <si>
    <t>Journal of pediatric surgery</t>
  </si>
  <si>
    <t>45(8):1591-7</t>
  </si>
  <si>
    <t>https://pubmed.ncbi.nlm.nih.gov/20713205</t>
  </si>
  <si>
    <t>https://www.clinicalkey.com/content/playBy/pii?v=S0022-3468(09)00829-X</t>
  </si>
  <si>
    <t>['Buonocore S', 'Ahern PP', 'Uhlig HH', 'Ivanov II', 'Littman DR', 'Maloy KJ', 'Powrie F']</t>
  </si>
  <si>
    <t>Innate lymphoid cells drive interleukin-23-dependent innate intestinal pathology</t>
  </si>
  <si>
    <t>29-Apr-2010</t>
  </si>
  <si>
    <t>464(7293):1371-5</t>
  </si>
  <si>
    <t>https://pubmed.ncbi.nlm.nih.gov/20393462</t>
  </si>
  <si>
    <t>https://europepmc.org/abstract/MED/20393462</t>
  </si>
  <si>
    <t>['Villalta D', 'Tonutti E', 'Prause C', 'Koletzko S', 'Uhlig HH', 'Vermeersch P', 'Bossuyt X', 'Stern M', 'Laass MW', 'Ellis JH', 'Ciclitira PJ', 'Richter T', 'Daehnrich C', 'Schlumberger W', 'Mothes T']</t>
  </si>
  <si>
    <t>IgG antibodies against deamidated gliadin peptides for diagnosis of celiac disease in patients with IgA deficiency</t>
  </si>
  <si>
    <t>18-Dec-2009</t>
  </si>
  <si>
    <t>Clinical chemistry</t>
  </si>
  <si>
    <t>56(3):464-8</t>
  </si>
  <si>
    <t>https://pubmed.ncbi.nlm.nih.gov/20022984</t>
  </si>
  <si>
    <t>https://academic.oup.com/clinchem/article-lookup/doi/10.1373/clinchem.2009.128132</t>
  </si>
  <si>
    <t>['Prenzel F', 'Uhlig HH']</t>
  </si>
  <si>
    <t>Frequency of indeterminate colitis in children and adults with IBD - a metaanalysis</t>
  </si>
  <si>
    <t>6-Aug-2009</t>
  </si>
  <si>
    <t>3(4):277-81</t>
  </si>
  <si>
    <t>https://pubmed.ncbi.nlm.nih.gov/21172287</t>
  </si>
  <si>
    <t>https://linkinghub.elsevier.com/retrieve/pii/S1873-9946(09)00064-6</t>
  </si>
  <si>
    <t>['Prause C', 'Richter T', 'Koletzko S', 'Uhlig HH', 'Hauer AC', 'Stern M', 'Zimmer KP', 'Laass MW', 'Probst C', 'Schlumberger W', 'Mothes T']</t>
  </si>
  <si>
    <t>New developments in serodiagnosis of childhood celiac disease: assay of antibodies against deamidated gliadin</t>
  </si>
  <si>
    <t>1173:28-35</t>
  </si>
  <si>
    <t>https://pubmed.ncbi.nlm.nih.gov/19758128</t>
  </si>
  <si>
    <t>https://nyaspubs.onlinelibrary.wiley.com/doi/10.1111/j.1749-6632.2009.04638.x</t>
  </si>
  <si>
    <t>Mouse models of intestinal inflammation as tools to understand the pathogenesis of inflammatory bowel disease</t>
  </si>
  <si>
    <t>39(8):2021-6</t>
  </si>
  <si>
    <t>https://pubmed.ncbi.nlm.nih.gov/19672896</t>
  </si>
  <si>
    <t>https://onlinelibrary.wiley.com/doi/10.1002/eji.200939602</t>
  </si>
  <si>
    <t>['Prause C', 'Ritter M', 'Probst C', 'Daehnrich C', 'Schlumberger W', 'Komorowski L', 'Lieske R', 'Richter T', 'Hauer AC', 'Stern M', 'Uhlig HH', 'Laass MW', 'Zimmer KP', 'Mothes T']</t>
  </si>
  <si>
    <t>Antibodies against deamidated gliadin as new and accurate biomarkers of childhood coeliac disease</t>
  </si>
  <si>
    <t>49(1):52-8</t>
  </si>
  <si>
    <t>https://pubmed.ncbi.nlm.nih.gov/19465869</t>
  </si>
  <si>
    <t>https://onlinelibrary.wiley.com/doi/10.1097/MPG.0b013e318195dae3</t>
  </si>
  <si>
    <t>['Mothes T', 'Uhlig HH', 'Richter T']</t>
  </si>
  <si>
    <t>Recent aspects of antibody determination for the diagnosis of coeliac disease</t>
  </si>
  <si>
    <t>Deutsche medizinische Wochenschrift ()</t>
  </si>
  <si>
    <t>134(30):1525-8</t>
  </si>
  <si>
    <t>https://pubmed.ncbi.nlm.nih.gov/19603369</t>
  </si>
  <si>
    <t>https://www.thieme-connect.com/DOI/DOI?10.1055/s-0029-1233974</t>
  </si>
  <si>
    <t>['Pfeil N', 'Uhlig U', 'Kostev K', 'Carius R', 'Schröder H', 'Kiess W', 'Uhlig HH']</t>
  </si>
  <si>
    <t>Antiemetic medications in children with presumed infectious gastroenteritis--pharmacoepidemiology in Europe and Northern America</t>
  </si>
  <si>
    <t>30-Sep-2008</t>
  </si>
  <si>
    <t>153(5):659-62, 662.e1-3</t>
  </si>
  <si>
    <t>https://pubmed.ncbi.nlm.nih.gov/18829050</t>
  </si>
  <si>
    <t>https://www.clinicalkey.com/content/playBy/pii?v=S0022-3476(08)00626-4</t>
  </si>
  <si>
    <t>['Uhlig HH', 'Coombes J', 'Mottet C', 'Izcue A', 'Thompson C', 'Fanger A', 'Tannapfel A', 'Fontenot JD', 'Ramsdell F', 'Powrie F']</t>
  </si>
  <si>
    <t>Characterization of Foxp3+CD4+CD25+ and IL-10-secreting CD4+CD25+ T cells during cure of colitis</t>
  </si>
  <si>
    <t>177(9):5852-60</t>
  </si>
  <si>
    <t>https://pubmed.ncbi.nlm.nih.gov/17056509</t>
  </si>
  <si>
    <t>https://europepmc.org/abstract/MED/17056509</t>
  </si>
  <si>
    <t>['Uhlig HH', 'Galler A', 'Keim V', 'Mössner J', 'Kiess W', 'Caca K', 'Teich N']</t>
  </si>
  <si>
    <t>Regression of pancreatic diabetes in chronic hereditary pancreatitis</t>
  </si>
  <si>
    <t>Diabetes care</t>
  </si>
  <si>
    <t>29(8):1981-2</t>
  </si>
  <si>
    <t>https://pubmed.ncbi.nlm.nih.gov/16873815</t>
  </si>
  <si>
    <t>https://core.ac.uk/reader/192928786?utm_source=linkout</t>
  </si>
  <si>
    <t>['Uhlig HH', 'McKenzie BS', 'Hue S', 'Thompson C', 'Joyce-Shaikh B', 'Stepankova R', 'Robinson N', 'Buonocore S', 'Tlaskalova-Hogenova H', 'Cua DJ', 'Powrie F']</t>
  </si>
  <si>
    <t>Differential activity of IL-12 and IL-23 in mucosal and systemic innate immune pathology</t>
  </si>
  <si>
    <t>25(2):309-18</t>
  </si>
  <si>
    <t>https://pubmed.ncbi.nlm.nih.gov/16919486</t>
  </si>
  <si>
    <t>https://linkinghub.elsevier.com/retrieve/pii/S1074-7613(06)00350-5</t>
  </si>
  <si>
    <t>['Annacker O', 'Coombes JL', 'Malmstrom V', 'Uhlig HH', 'Bourne T', 'Johansson-Lindbom B', 'Agace WW', 'Parker CM', 'Powrie F']</t>
  </si>
  <si>
    <t>Essential role for CD103 in the T cell-mediated regulation of experimental colitis</t>
  </si>
  <si>
    <t>17-Oct-2005</t>
  </si>
  <si>
    <t>10-Oct-2005</t>
  </si>
  <si>
    <t>202(8):1051-61</t>
  </si>
  <si>
    <t>https://pubmed.ncbi.nlm.nih.gov/16216886</t>
  </si>
  <si>
    <t>https://europepmc.org/abstract/MED/16216886</t>
  </si>
  <si>
    <t>The role of mucosal T lymphocytes in regulating intestinal inflammation</t>
  </si>
  <si>
    <t>15-Jun-2005</t>
  </si>
  <si>
    <t>Springer seminars in immunopathology</t>
  </si>
  <si>
    <t>27(2):167-80</t>
  </si>
  <si>
    <t>https://pubmed.ncbi.nlm.nih.gov/15959782</t>
  </si>
  <si>
    <t>https://link.springer.com/article/10.1007/s00281-005-0206-6</t>
  </si>
  <si>
    <t>['Tlaskalová-Hogenová H', 'Tucková L', 'Stepánková R', 'Hudcovic T', 'Palová-Jelínková L', 'Kozáková H', 'Rossmann P', 'Sanchez D', 'Cinová J', 'Hrncír T', 'Kverka M', 'Frolová L', 'Uhlig H', 'Powrie F', 'Bland P']</t>
  </si>
  <si>
    <t>Involvement of innate immunity in the development of inflammatory and autoimmune diseases</t>
  </si>
  <si>
    <t>1051:787-98</t>
  </si>
  <si>
    <t>https://pubmed.ncbi.nlm.nih.gov/16127016</t>
  </si>
  <si>
    <t>https://onlinelibrary.wiley.com/resolve/doi?DOI=10.1196/annals.1361.122</t>
  </si>
  <si>
    <t>['Coombes JL', 'Robinson NJ', 'Maloy KJ', 'Uhlig HH', 'Powrie F']</t>
  </si>
  <si>
    <t>Regulatory T cells and intestinal homeostasis</t>
  </si>
  <si>
    <t>204:184-94</t>
  </si>
  <si>
    <t>https://pubmed.ncbi.nlm.nih.gov/15790359</t>
  </si>
  <si>
    <t>https://onlinelibrary.wiley.com/doi/10.1111/j.0105-2896.2005.00250.x</t>
  </si>
  <si>
    <t>['Uhlig HH', 'Stephan S', 'Deutscher J', 'Kiess W', 'Richter T']</t>
  </si>
  <si>
    <t>Angiodysplasia as a cause of gastrointestinal bleeding in childhood</t>
  </si>
  <si>
    <t>Klinische Padiatrie</t>
  </si>
  <si>
    <t>216(1):41-4</t>
  </si>
  <si>
    <t>https://pubmed.ncbi.nlm.nih.gov/14747971</t>
  </si>
  <si>
    <t>https://www.thieme-connect.com/DOI/DOI?10.1055/s-2004-817685</t>
  </si>
  <si>
    <t>['Powrie F', 'Uhlig H']</t>
  </si>
  <si>
    <t>Animal models of intestinal inflammation: clues to the pathogenesis of inflammatory bowel disease</t>
  </si>
  <si>
    <t>Novartis Foundation symposium</t>
  </si>
  <si>
    <t>263:164-74; discussion 174-8, 211-8</t>
  </si>
  <si>
    <t>https://pubmed.ncbi.nlm.nih.gov/15669641</t>
  </si>
  <si>
    <t>['Uhlig HH', 'Mottet C', 'Powrie F']</t>
  </si>
  <si>
    <t>Homing of intestinal immune cells</t>
  </si>
  <si>
    <t>263:179-88; discussion 188-92, 211-8</t>
  </si>
  <si>
    <t>https://pubmed.ncbi.nlm.nih.gov/15669642</t>
  </si>
  <si>
    <t>Dendritic cells and the intestinal bacterial flora: a role for localized mucosal immune responses</t>
  </si>
  <si>
    <t>112(5):648-51</t>
  </si>
  <si>
    <t>https://pubmed.ncbi.nlm.nih.gov/12952911</t>
  </si>
  <si>
    <t>https://europepmc.org/abstract/MED/12952911</t>
  </si>
  <si>
    <t>['Uhlig HH', 'Tannapfel A', 'Mössner J', 'Jedwilayties S', 'Deutscher J', 'Müller DM', 'Kiess W', 'Richter T']</t>
  </si>
  <si>
    <t>Histopathological parameters of Helicobacter pylori-associated gastritis in children and adolescents: comparison with findings in adults</t>
  </si>
  <si>
    <t>38(7):701-6</t>
  </si>
  <si>
    <t>https://pubmed.ncbi.nlm.nih.gov/12889554</t>
  </si>
  <si>
    <t>https://www.tandfonline.com/doi/10.1080/00365520310003039?url_ver=Z39.88-2003&amp;rfr_id=ori:rid:crossref.org&amp;rfr_dat=cr_pub 0pubmed</t>
  </si>
  <si>
    <t>['Mottet C', 'Uhlig HH', 'Powrie F']</t>
  </si>
  <si>
    <t>Cutting edge: cure of colitis by CD4+CD25+ regulatory T cells</t>
  </si>
  <si>
    <t>15-Apr-2003</t>
  </si>
  <si>
    <t>170(8):3939-43</t>
  </si>
  <si>
    <t>https://pubmed.ncbi.nlm.nih.gov/12682220</t>
  </si>
  <si>
    <t>https://journals.aai.org/jimmunol/article-lookup/doi/10.4049/jimmunol.170.8.3939</t>
  </si>
  <si>
    <t>['Powrie F', 'Read S', 'Mottet C', 'Uhlig H', 'Maloy K']</t>
  </si>
  <si>
    <t>Control of immune pathology by regulatory T cells</t>
  </si>
  <si>
    <t>252:92-8; discussion 98-105, 106-14</t>
  </si>
  <si>
    <t>https://pubmed.ncbi.nlm.nih.gov/14609214</t>
  </si>
  <si>
    <t>['Conrad K', 'Schmechta H', 'Klafki A', 'Lobeck G', 'Uhlig HH', 'Gerdi S', 'Henker J']</t>
  </si>
  <si>
    <t>Serological differentiation of inflammatory bowel diseases</t>
  </si>
  <si>
    <t>European journal of gastroenterology &amp; hepatology</t>
  </si>
  <si>
    <t>14(2):129-35</t>
  </si>
  <si>
    <t>https://pubmed.ncbi.nlm.nih.gov/11981336</t>
  </si>
  <si>
    <t>https://journals.lww.com/00042737-200202000-00006</t>
  </si>
  <si>
    <t>['Uhlig HH', 'Hultgren Hörnquist E', 'Ohman Bache L', 'Rudolph U', 'Birnbaumer L', 'Mothes T']</t>
  </si>
  <si>
    <t>Antibody response to dietary and autoantigens in G alpha i2-deficient mice</t>
  </si>
  <si>
    <t>13(12):1421-9</t>
  </si>
  <si>
    <t>https://pubmed.ncbi.nlm.nih.gov/11742190</t>
  </si>
  <si>
    <t>https://journals.lww.com/00042737-200112000-00005</t>
  </si>
  <si>
    <t>['Richter T', 'Richter T', 'List S', 'Müller DM', 'Deutscher J', 'Uhlig HH', 'Krumbiegel P', 'Herbarth O', 'Gutsmuths FJ', 'Kiess W']</t>
  </si>
  <si>
    <t>Five- to 7-year-old children with Helicobacter pylori infection are smaller than Helicobacter-negative children: a cross-sectional population-based study of 3,315 children</t>
  </si>
  <si>
    <t>33(4):472-5</t>
  </si>
  <si>
    <t>https://pubmed.ncbi.nlm.nih.gov/11698766</t>
  </si>
  <si>
    <t>https://onlinelibrary.wiley.com/doi/10.1097/00005176-200110000-00010</t>
  </si>
  <si>
    <t>['Kreft B', 'Wohlrab J', 'Fischer M', 'Uhlig H', 'Skölziger R', 'Marsch WC']</t>
  </si>
  <si>
    <t>Analysis of serum zinc level in patients with atopic dermatitis, psoriasis vulgaris and in probands with healthy skin</t>
  </si>
  <si>
    <t>Der Hautarzt; Zeitschrift fur Dermatologie, Venerologie, und verwandte Gebiete</t>
  </si>
  <si>
    <t>51(12):931-4</t>
  </si>
  <si>
    <t>https://pubmed.ncbi.nlm.nih.gov/11189842</t>
  </si>
  <si>
    <t>https://link.springer.com/article/10.1007/s001050051242</t>
  </si>
  <si>
    <t>['Uhlig HH', 'Lichtenfeld J', 'Osman AA', 'Richter T', 'Mothes T']</t>
  </si>
  <si>
    <t>Evidence for existence of coeliac disease autoantigens apart from tissue transglutaminase</t>
  </si>
  <si>
    <t>12(9):1017-20</t>
  </si>
  <si>
    <t>https://pubmed.ncbi.nlm.nih.gov/11007139</t>
  </si>
  <si>
    <t>https://journals.lww.com/00042737-200012090-00009</t>
  </si>
  <si>
    <t>['Osman AA', 'Uhlig H', 'Thamm B', 'Schneider-Mergener J', 'Mothes T']</t>
  </si>
  <si>
    <t>Use of the phage display technique for detection of epitopes recognized by polyclonal rabbit gliadin antibodies</t>
  </si>
  <si>
    <t>14-Aug-1998</t>
  </si>
  <si>
    <t>433(1-2):103-7</t>
  </si>
  <si>
    <t>https://pubmed.ncbi.nlm.nih.gov/9738942</t>
  </si>
  <si>
    <t>https://linkinghub.elsevier.com/retrieve/pii/S0014-5793(98)00887-4</t>
  </si>
  <si>
    <t>['Uhlig H', 'Osman AA', 'Tanev ID', 'Viehweg J', 'Mothes T']</t>
  </si>
  <si>
    <t>Role of tissue transglutaminase in gliadin binding to reticular extracellular matrix and relation to coeliac disease autoantibodies</t>
  </si>
  <si>
    <t>Autoimmunity</t>
  </si>
  <si>
    <t>28(4):185-95</t>
  </si>
  <si>
    <t>https://pubmed.ncbi.nlm.nih.gov/9892500</t>
  </si>
  <si>
    <t>https://www.tandfonline.com/doi/10.3109/08916939808995366?url_ver=Z39.88-2003&amp;rfr_id=ori:rid:crossref.org&amp;rfr_dat=cr_pub 0pubmed</t>
  </si>
  <si>
    <t>['Seelig MH', 'Uhlig H', 'Braun J', 'Schumpelick V']</t>
  </si>
  <si>
    <t>Surgical therapy of severe colitis</t>
  </si>
  <si>
    <t>Der Chirurg; Zeitschrift fur alle Gebiete der operativen Medizen R</t>
  </si>
  <si>
    <t>67(2):150-4</t>
  </si>
  <si>
    <t>https://pubmed.ncbi.nlm.nih.gov/8881212</t>
  </si>
  <si>
    <t>['Kirschning E', 'Rutter G', 'Uhlig H', 'Dernick R']</t>
  </si>
  <si>
    <t>A sulfatide-reactive human monoclonal antibody obtained from a multiple sclerosis patient selectively binds to the surface of oligodendrocytes</t>
  </si>
  <si>
    <t>Feb-1995</t>
  </si>
  <si>
    <t>56(2):191-200</t>
  </si>
  <si>
    <t>https://pubmed.ncbi.nlm.nih.gov/7860714</t>
  </si>
  <si>
    <t>https://linkinghub.elsevier.com/retrieve/pii/016557289400150M</t>
  </si>
  <si>
    <t>['Baple EL', 'Salter C', 'Uhlig H', 'Wolf NI', 'Crosby AH']</t>
  </si>
  <si>
    <t>PI4KA-Related Disorder</t>
  </si>
  <si>
    <t>Review | Book Chapter</t>
  </si>
  <si>
    <t>https://pubmed.ncbi.nlm.nih.gov/35951779</t>
  </si>
  <si>
    <t>https://www.ncbi.nlm.nih.gov/books/NBK583038</t>
  </si>
  <si>
    <t>['Dernick R', 'Uhlig H']</t>
  </si>
  <si>
    <t>From host components of virus particles to anti-myelin human monoclonal antibodies obtained by Epstein-Barr virus transformation of lymphocytes from multiple sclerosis patients</t>
  </si>
  <si>
    <t>Jul-1991</t>
  </si>
  <si>
    <t>Behring Institute Mitteilungen</t>
  </si>
  <si>
    <t>(89):138-45</t>
  </si>
  <si>
    <t>https://pubmed.ncbi.nlm.nih.gov/1656931</t>
  </si>
  <si>
    <t>['Saeger W', 'Uhlig H', 'Bäz E', 'Fehr S', 'Lüdecke DK']</t>
  </si>
  <si>
    <t>In situ hybridization for different mRNA in GH-secreting and in inactive pituitary adenomas</t>
  </si>
  <si>
    <t>Pathology, research and practice</t>
  </si>
  <si>
    <t>187(5):559-63</t>
  </si>
  <si>
    <t>https://pubmed.ncbi.nlm.nih.gov/1923947</t>
  </si>
  <si>
    <t>['Wiegers K', 'Uhlig H', 'Dernick R']</t>
  </si>
  <si>
    <t>Evidence for a complex structure of neutralization antigenic site I of poliovirus type 1 Mahoney</t>
  </si>
  <si>
    <t>May-1988</t>
  </si>
  <si>
    <t>Journal of virology</t>
  </si>
  <si>
    <t>62(5):1845-8</t>
  </si>
  <si>
    <t>https://pubmed.ncbi.nlm.nih.gov/2451760</t>
  </si>
  <si>
    <t>https://journals.asm.org/doi/10.1128/JVI.62.5.1845-1848.1988?url_ver=Z39.88-2003&amp;rfr_id=ori:rid:crossref.org&amp;rfr_dat=cr_pub 0pubmed</t>
  </si>
  <si>
    <t>['Wiegers KJ', 'Uhlig H', 'Dernick R']</t>
  </si>
  <si>
    <t>In vitro stimulation of presensitized mouse spleen cells with poliovirus type 1, Mahoney, and enhancement of poliovirus-specific hybridomas</t>
  </si>
  <si>
    <t>Sep-1986</t>
  </si>
  <si>
    <t>The Journal of general virology</t>
  </si>
  <si>
    <t>67 ( Pt 9):2053-7</t>
  </si>
  <si>
    <t>https://pubmed.ncbi.nlm.nih.gov/3018136</t>
  </si>
  <si>
    <t>http://jgv.microbiologyresearch.org/pubmed/content/journal/jgv/10.1099/0022-1317-67-9-2053</t>
  </si>
  <si>
    <t>['Uhlig H', 'Rutter G', 'Dernick R']</t>
  </si>
  <si>
    <t>Self-reactive B lymphocytes detected in young adults, children and newborns after in vitro infection with Epstein-Barr virus</t>
  </si>
  <si>
    <t>Oct-1985</t>
  </si>
  <si>
    <t>62(1):75-84</t>
  </si>
  <si>
    <t>https://pubmed.ncbi.nlm.nih.gov/2998660</t>
  </si>
  <si>
    <t>https://pmc.ncbi.nlm.nih.gov/articles/pmid/2998660/</t>
  </si>
  <si>
    <t>['Uhlig H', 'Haardt F', 'Dernick R']</t>
  </si>
  <si>
    <t>Binding of neutralizing monoclonal antibodies to empty capsids of poliovirus can be blocked by monospecific antisera to structural polypeptides VP1 and VP2</t>
  </si>
  <si>
    <t>Archives of virology</t>
  </si>
  <si>
    <t>83(3-4):295-303</t>
  </si>
  <si>
    <t>https://pubmed.ncbi.nlm.nih.gov/2578787</t>
  </si>
  <si>
    <t>Monoclonal antibodies reveal in blocking reactions the antigenicity and antibody response of poliovirus</t>
  </si>
  <si>
    <t>Developments in biological standardization</t>
  </si>
  <si>
    <t>57:187-91</t>
  </si>
  <si>
    <t>https://pubmed.ncbi.nlm.nih.gov/6084610</t>
  </si>
  <si>
    <t>Dvorak CC</t>
  </si>
  <si>
    <t>['Slatnick LR', 'Hoogstra D', 'Fisher BT', 'Wolf J', 'Orgel E', 'Nessle CN', 'Patel PA', 'Miller TP', 'Wilkes J', 'Dupuis LL', 'Goode E', 'Jackson K', 'Willis DN', 'Elgarten C', 'Aftandilian C', 'Thompson J', 'Alexander S', 'Beauchemin MP', 'Belsky JA', 'Hess J', 'Prudowsky ZD', 'Guinipero T', 'Rossoff J', 'Demedis J', 'Walsh AM', 'Richards R', 'Choi DK', 'Dvorak CC', 'Esbenshade AJ']</t>
  </si>
  <si>
    <t>Prevention and Management of Infectious Complications in Pediatric Patients With Cancer: A Survey Assessment of Current Practices Across Children's Oncology Group Institutions</t>
  </si>
  <si>
    <t>8-Jan-2025</t>
  </si>
  <si>
    <t>72(3):e31532</t>
  </si>
  <si>
    <t>https://pubmed.ncbi.nlm.nih.gov/39780366</t>
  </si>
  <si>
    <t>https://onlinelibrary.wiley.com/doi/10.1002/pbc.31532</t>
  </si>
  <si>
    <t>['Dvorak CC', 'Temple WC', 'Cisneros GS', 'Chu J', 'Winestone LE', 'Higham CS', 'Shimano KA', 'Kharbanda S', 'Avagyan S', 'Pauerstein P', 'Huang JN', 'Cheng G', 'Waters E', 'Winger BA', 'Cowan MJ', 'Long-Boyle JR']</t>
  </si>
  <si>
    <t>Younger children with nonmalignant disease have increased incidence of mixed myeloid chimerism after allogeneic hematopoietic cell transplantation with busulfan-based conditioning</t>
  </si>
  <si>
    <t>10-Feb-2025</t>
  </si>
  <si>
    <t>Transplantation and cellular therapy</t>
  </si>
  <si>
    <t>https://pubmed.ncbi.nlm.nih.gov/39938805</t>
  </si>
  <si>
    <t>https://www.clinicalkey.com/content/playBy/pii?v=S2666-6367(25)01010-3</t>
  </si>
  <si>
    <t>['Miranda MA', 'Tsalatsanis A', 'Trotter JR', 'Arnold DE', 'Squire JD', 'Kidd S', 'Parikh S', 'Marsh RA', 'Griffith LM', 'Mallhi K', 'Chellapandian D', 'Lim SS', 'Grunebaum E', 'Sullivan KE', 'Newburger PE', 'Dinauer MC', 'Cowan MJ', 'Dvorak CC', 'Haddad E', 'Kohn DB', 'Notarangelo LD', 'Pai SY', 'Puck JM', 'Pulsipher MA', 'Torgerson TR', 'Malech HL', 'Kang EM', 'Morton FB', 'Leiding JW']</t>
  </si>
  <si>
    <t>High symptom burden in female X-linked chronic granulomatous disease carriers</t>
  </si>
  <si>
    <t>268:110364</t>
  </si>
  <si>
    <t>https://pubmed.ncbi.nlm.nih.gov/39278553</t>
  </si>
  <si>
    <t>https://www.clinicalkey.com/content/playBy/pii?v=S1521-6616(24)00473-X</t>
  </si>
  <si>
    <t>['Bognàr T', 'Garcia-Rosa M', 'Lalmohamed A', 'Güngör T', 'Hauri-Hohl M', 'Prockop S', 'Oram L', 'Pai SY', 'Brooks J', 'Savic RM', 'Dvorak CC', 'Long-Boyle JR', 'Krajinovic M', 'Bittencourt H', 'Teyssier AC', 'Théorêt Y', 'Martinez C', 'Egberts TCG', 'Morales E', 'Slatter M', 'Cuvelier GDE', 'Chiesa R', 'Wynn RF', 'Coussons M', 'Cicalese MP', 'Ansari M', 'Long SE', 'Ebens CL', 'Lust H', 'Chaudhury S', 'Nath CE', 'Shaw PJ', 'Keogh SJ', 'van der Stoep MYEC', 'Bredius R', 'Lindemans CA', 'Boelens JJ', 'Bartelink IH']</t>
  </si>
  <si>
    <t>Association of busulfan exposure and outcomes after HCT for patients with an inborn error of immunity</t>
  </si>
  <si>
    <t>8(19):5137-5145</t>
  </si>
  <si>
    <t>Journal Article | Multicenter Study | Research Support, N.I.H., Extramural</t>
  </si>
  <si>
    <t>https://pubmed.ncbi.nlm.nih.gov/39074263</t>
  </si>
  <si>
    <t>https://www.clinicalkey.com/content/playBy/pii?v=517221</t>
  </si>
  <si>
    <t>['Buso H', 'Adam E', 'Arkwright PD', 'Bhattad S', 'Hamidieh AA', 'Behfar M', 'Belot A', 'Benezech S', 'Chan AY', 'Crow YJ', 'Dvorak CC', 'Flinn AM', 'Kapoor U', 'Lankester A', 'Kobayashi M', 'Matsumura R', 'Mottaghipisheh H', 'Okada S', 'Ouachee M', 'Parvaneh N', 'Ramprakash S', 'Satwani P', 'Sharafian S', 'Triaille C', 'Wynn RF', 'Movahedi N', 'Ziaee V', 'Williams E', 'Slatter M', 'Gennery AR']</t>
  </si>
  <si>
    <t>Hematopoietic Stem Cell Transplantation for C1q Deficiency: A Study on Behalf of the EBMT Inborn Errors Working Party</t>
  </si>
  <si>
    <t>45(1):35</t>
  </si>
  <si>
    <t>https://pubmed.ncbi.nlm.nih.gov/39470951</t>
  </si>
  <si>
    <t>https://pmc.ncbi.nlm.nih.gov/articles/pmid/39470951/</t>
  </si>
  <si>
    <t>['Cheng G', 'Smith MA', 'Phelan R', 'Brazauskas R', 'Strom J', 'Ahn KW', 'Hamilton B', 'Peterson A', 'Savani B', 'Schoemans H', 'Schoettler M', 'Sorror M', 'Higham C', 'Kharbanda S', 'Dvorak CC', 'Zinter MS']</t>
  </si>
  <si>
    <t>Epidemiology of Diffuse Alveolar Hemorrhage in Pediatric Allogeneic Hematopoietic Cell Transplantation Recipients</t>
  </si>
  <si>
    <t>30(10):1017.e1-1017.e12</t>
  </si>
  <si>
    <t>https://pubmed.ncbi.nlm.nih.gov/39089527</t>
  </si>
  <si>
    <t>https://www.clinicalkey.com/content/playBy/pii?v=S2666-6367(24)00553-0</t>
  </si>
  <si>
    <t>['Higham CS', 'Shimano KA', 'Kharbanda S', 'Chu J', 'Cisneros GS', 'Winestone LE', 'Dara J', 'Huang JN', 'Hermiston ML', 'Long-Boyle JR', 'Dvorak CC']</t>
  </si>
  <si>
    <t>Cyclophosphamide and Thiotepa Increases Risk of Transplant-Associated Thrombotic Microangiopathy</t>
  </si>
  <si>
    <t>30(9):931.e1-931.e10</t>
  </si>
  <si>
    <t>https://pubmed.ncbi.nlm.nih.gov/38944154</t>
  </si>
  <si>
    <t>https://www.clinicalkey.com/content/playBy/pii?v=S2666-6367(24)00484-6</t>
  </si>
  <si>
    <t>['Salinas Cisneros G', 'Dvorak CC', 'Long-Boyle J', 'Kharbanda S', 'Shimano KA', 'Melton A', 'Chu J', 'Winestone LE', 'Dara J', 'Huang JN', 'Hermiston ML', 'Zinter M', 'Higham CS']</t>
  </si>
  <si>
    <t>Diagnosing and Grading of Sinusoidal Obstructive Syndrome after Hematopoietic Stem Cell Transplant of Children, Adolescent and Young Adults treated in a Pediatric Institution with Pediatric Protocols</t>
  </si>
  <si>
    <t>16-Apr-2024</t>
  </si>
  <si>
    <t>30(7):690.e1-690.e16</t>
  </si>
  <si>
    <t>https://pubmed.ncbi.nlm.nih.gov/38631464</t>
  </si>
  <si>
    <t>https://www.clinicalkey.com/content/playBy/pii?v=S2666-6367(24)00345-2</t>
  </si>
  <si>
    <t>['Zinter MS', 'Dvorak CC', 'Mayday MY', 'Reyes G', 'Simon MR', 'Pearce EM', 'Kim H', 'Shaw PJ', 'Rowan CM', 'Auletta JJ', 'Martin PL', 'Godder K', 'Duncan CN', 'Lalefar NR', 'Kreml EM', 'Hume JR', 'Abdel-Azim H', 'Hurley C', 'Cuvelier GDE', 'Keating AK', 'Qayed M', 'Killinger JS', 'Fitzgerald JC', 'Hanna R', 'Mahadeo KM', 'Quigg TC', 'Satwani P', 'Castillo P', 'Gertz SJ', 'Moore TB', 'Hanisch B', 'Abdel-Mageed A', 'Phelan R', 'Davis DB', 'Hudspeth MP', 'Yanik GA', 'Pulsipher MA', 'Sulaiman I', 'Segal LN', 'Versluys BA', 'Lindemans CA', 'Boelens JJ', 'DeRisi JL']</t>
  </si>
  <si>
    <t>Pathobiological signatures of dysbiotic lung injury in pediatric patients undergoing stem cell transplantation</t>
  </si>
  <si>
    <t>30(7):1982-1993</t>
  </si>
  <si>
    <t>https://pubmed.ncbi.nlm.nih.gov/38783139</t>
  </si>
  <si>
    <t>https://pmc.ncbi.nlm.nih.gov/articles/pmid/38783139/</t>
  </si>
  <si>
    <t>['Grunebaum E', 'Arnold DE', 'Logan B', 'Parikh S', 'Marsh RA', 'Griffith LM', 'Mallhi K', 'Chellapandian D', 'Lim SS', 'Deal CL', 'Kapoor N', 'Murguía-Favela L', 'Falcone EL', 'Prasad VK', 'Touzot F', 'Bleesing JJ', 'Chandrakasan S', 'Heimall JR', 'Bednarski JJ', 'Broglie LA', 'Chong HJ', 'Kapadia M', 'Prockop S', 'Dávila Saldaña BJ', 'Schaefer E', 'Bauchat AL', 'Teira P', 'Chandra S', 'Parta M', 'Cowan MJ', 'Dvorak CC', 'Haddad E', 'Kohn DB', 'Notarangelo LD', 'Pai SY', 'Puck JM', 'Pulsipher MA', 'Torgerson TR', 'Malech HL', 'Kang EM', 'Leiding JW']</t>
  </si>
  <si>
    <t>Allogeneic hematopoietic cell transplantation is effective for p47phox chronic granulomatous disease: A Primary Immune Deficiency Treatment Consortium study</t>
  </si>
  <si>
    <t>28-Jan-2024</t>
  </si>
  <si>
    <t>153(5):1423-1431.e2</t>
  </si>
  <si>
    <t>https://pubmed.ncbi.nlm.nih.gov/38290608</t>
  </si>
  <si>
    <t>https://www.clinicalkey.com/content/playBy/pii?v=S0091-6749(24)00081-2</t>
  </si>
  <si>
    <t>['Abraham RS', 'Basu A', 'Heimall JR', 'Dunn E', 'Yip A', 'Kapadia M', 'Kapoor N', 'Satter LF', 'Buckley R', "O'Reilly R", 'Cuvelier GDE', 'Chandra S', 'Bednarski J', 'Chaudhury S', 'Moore TB', 'Haines H', 'Dávila Saldaña BJ', 'Chellapandian D', 'Rayes A', 'Chen K', 'Caywood E', 'Chandrakasan S', 'Lugt MTV', 'Ebens C', 'Teira P', 'Shereck E', 'Miller H', 'Aquino V', 'Eissa H', 'Yu LC', 'Gillio A', 'Madden L', 'Knutsen A', 'Shah AJ', 'DeSantes K', 'Barnum J', 'Broglie L', 'Joshi AY', 'Kleiner G', 'Dara J', 'Prockop S', 'Martinez C', 'Mousallem T', 'Oved J', 'Burroughs L', 'Marsh R', 'Torgerson TR', 'Leiding JW', 'Pai SY', 'Kohn DB', 'Pulsipher MA', 'Griffith LM', 'Notarangelo LD', 'Cowan MJ', 'Puck J', 'Dvorak CC', 'Haddad E']</t>
  </si>
  <si>
    <t>Relevance of lymphocyte proliferation to PHA in severe combined immunodeficiency (SCID) and T cell lymphopenia</t>
  </si>
  <si>
    <t>15-Feb-2024</t>
  </si>
  <si>
    <t>261:109942</t>
  </si>
  <si>
    <t>https://pubmed.ncbi.nlm.nih.gov/38367737</t>
  </si>
  <si>
    <t>https://www.clinicalkey.com/content/playBy/pii?v=S1521-6616(24)00053-6</t>
  </si>
  <si>
    <t>['Zinter MS', 'Brazauskas R', 'Strom J', 'Chen S', 'Bo-Subait S', 'Sharma A', 'Beitinjaneh A', 'Dimitrova D', 'Guilcher G', 'Preussler J', 'Myers K', 'Bhatt NS', 'Ringden O', 'Hematti P', 'Hayashi RJ', 'Patel S', 'De Oliveira SN', 'Rotz S', 'Badawy SM', 'Nishihori T', 'Buchbinder D', 'Hamilton B', 'Savani B', 'Schoemans H', 'Sorror M', 'Winestone L', 'Duncan C', 'Phelan R', 'Dvorak CC']</t>
  </si>
  <si>
    <t>Intensive care risk and long-term outcomes in pediatric allogeneic hematopoietic cell transplant recipients</t>
  </si>
  <si>
    <t>8(4):1002-1017</t>
  </si>
  <si>
    <t>https://pubmed.ncbi.nlm.nih.gov/38127268</t>
  </si>
  <si>
    <t>https://www.clinicalkey.com/content/playBy/pii?v=506676</t>
  </si>
  <si>
    <t>['Eissa H', 'Thakar MS', 'Shah AJ', 'Logan BR', 'Griffith LM', 'Dong H', 'Parrott RE', "O'Reilly RJ", 'Dara J', 'Kapoor N', 'Forbes Satter L', 'Chandra S', 'Kapadia M', 'Chandrakasan S', 'Knutsen A', 'Jyonouchi SC', 'Molinari L', 'Rayes A', 'Ebens CL', 'Teira P', 'Dávila Saldaña BJ', 'Burroughs LM', 'Chaudhury S', 'Chellapandian D', 'Gillio AP', 'Goldman F', 'Malech HL', 'DeSantes K', 'Cuvelier GDE', 'Rozmus J', 'Quinones R', 'Yu LC', 'Broglie L', 'Aquino V', 'Shereck E', 'Moore TB', 'Vander Lugt MT', 'Mousallem TI', 'Oved JH', 'Dorsey M', 'Abdel-Azim H', 'Martinez C', 'Bleesing JH', 'Prockop S', 'Kohn DB', 'Bednarski JJ', 'Leiding J', 'Marsh RA', 'Torgerson T', 'Notarangelo LD', 'Pai SY', 'Pulsipher MA', 'Puck JM', 'Dvorak CC', 'Haddad E', 'Buckley RH', 'Cowan MJ', 'Heimall J']</t>
  </si>
  <si>
    <t>Posttransplantation late complications increase over time for patients with SCID: A Primary Immune Deficiency Treatment Consortium (PIDTC) landmark study</t>
  </si>
  <si>
    <t>153(1):287-296</t>
  </si>
  <si>
    <t>Journal Article | Multicenter Study | Research Support, N.I.H., Extramural | Research Support, N.I.H., Intramural</t>
  </si>
  <si>
    <t>https://pubmed.ncbi.nlm.nih.gov/37793572</t>
  </si>
  <si>
    <t>https://www.clinicalkey.com/content/playBy/pii?v=S0091-6749(23)01208-3</t>
  </si>
  <si>
    <t>['Smith MA', 'Cheng G', 'Phelan R', 'Brazauskas R', 'Strom J', 'Ahn KW', 'Hamilton BK', 'Peterson A', 'Savani B', 'Schoemans H', 'Schoettler ML', 'Sorror M', 'Keller RL', 'Higham CS', 'Dvorak CC', 'Fineman JR', 'Zinter MS']</t>
  </si>
  <si>
    <t>Pulmonary hypertension in the intensive care unit after pediatric allogeneic hematopoietic stem cell transplant: incidence, risk factors, and outcomes</t>
  </si>
  <si>
    <t>14:1415984</t>
  </si>
  <si>
    <t>https://pubmed.ncbi.nlm.nih.gov/38868534</t>
  </si>
  <si>
    <t>https://europepmc.org/abstract/MED/38868534</t>
  </si>
  <si>
    <t>['Leiding JW', 'Arnold DE', 'Parikh S', 'Logan B', 'Marsh RA', 'Griffith LM', 'Wu R', 'Kidd S', 'Mallhi K', 'Chellapandian D', 'Si Lim SJ', 'Grunebaum E', 'Falcone EL', 'Murguia-Favela L', 'Grossman D', 'Prasad VK', 'Heimall JR', 'Touzot F', 'Burroughs LM', 'Bleesing J', 'Kapoor N', 'Dara J', 'Williams O', 'Kapadia M', 'Oshrine BR', 'Bednarski JJ', 'Rayes A', 'Chong H', 'Cuvelier GDE', 'Forbes Satter LR', 'Martinez C', 'Vander Lugt MT', 'Yu LC', 'Chandrakasan S', 'Joshi A', 'Prockop SE', 'Dávila Saldaña BJ', 'Aquino V', 'Broglie LA', 'Ebens CL', 'Madden LM', 'DeSantes K', 'Milner J', 'Rangarajan HG', 'Shah AJ', 'Gillio AP', 'Knutsen AP', 'Miller HK', 'Moore TB', 'Graham P', 'Bauchat A', 'Bunin NJ', 'Teira P', 'Petrovic A', 'Chandra S', 'Abdel-Azim H', 'Dorsey MJ', 'Birbrayer O', 'Cowan MJ', 'Dvorak CC', 'Haddad E', 'Kohn DB', 'Notarangelo LD', 'Pai SY', 'Puck JM', 'Pulsipher MA', 'Torgerson TR', 'Malech HL', 'Kang EM']</t>
  </si>
  <si>
    <t>Genotype, oxidase status, and preceding infection or autoinflammation do not affect allogeneic HCT outcomes for CGD</t>
  </si>
  <si>
    <t>142(24):2105-2118</t>
  </si>
  <si>
    <t>https://pubmed.ncbi.nlm.nih.gov/37562003</t>
  </si>
  <si>
    <t>https://linkinghub.elsevier.com/retrieve/pii/S0006-4971(23)01911-0</t>
  </si>
  <si>
    <t>['Chandrasekaran P', 'Han Y', 'Zerbe CS', 'Heller T', 'DeRavin SS', 'Kreuzberg SA', 'Marciano BE', 'Siu Y', 'Jones DR', 'Abraham RS', 'Stephens MC', 'Tsou AM', 'Snapper S', 'Conlan S', 'Subramanian P', 'Quinones M', 'Grou C', 'Calderon V', 'Deming C', 'Leiding JW', 'Arnold DE', 'Logan BR', 'Griffith LM', 'Petrovic A', 'Mousallem TI', 'Kapoor N', 'Heimall JR', 'Barnum JL', 'Kapadia M', 'Wright N', 'Rayes A', 'Chandra S', 'Broglie LA', 'Chellapandian D', 'Deal CL', 'Grunebaum E', 'Lim SS', 'Mallhi K', 'Marsh RA', 'Murguia-Favela L', 'Parikh S', 'Touzot F', 'Cowan MJ', 'Dvorak CC', 'Haddad E', 'Kohn DB', 'Notarangelo LD', 'Pai SY', 'Puck JM', 'Pulsipher MA', 'Torgerson TR', 'Kang EM', 'Malech HL', 'Segre JA', 'Bryant CE', 'Holland SM', 'Falcone EL']</t>
  </si>
  <si>
    <t>Intestinal microbiome and metabolome signatures in patients with chronic granulomatous disease</t>
  </si>
  <si>
    <t>152(6):1619-1633.e11</t>
  </si>
  <si>
    <t>Journal Article | Observational Study | Research Support, N.I.H., Extramural | Research Support, N.I.H., Intramural | Research Support, Non-U.S. Gov't</t>
  </si>
  <si>
    <t>https://pubmed.ncbi.nlm.nih.gov/37659505</t>
  </si>
  <si>
    <t>https://www.clinicalkey.com/content/playBy/pii?v=S0091-6749(23)01101-6</t>
  </si>
  <si>
    <t>['Knight TE', 'Ahn KW', 'Hebert KM', 'Atshan R', 'Wall DA', 'Chiengthong K', 'Lund TC', 'Prestidge T', 'Rangarajan HG', 'Dvorak CC', 'Auletta JJ', 'Kent M', 'Hashem H', 'Talano JA', 'Rotz SJ', 'Fraint E', 'Myers KC', 'Leung W', 'Sharma A', 'Bhatt NS', 'Driscoll TA', 'Yu LC', 'Schultz KR', 'Qayed M', 'Broglie L', 'Eapen M', 'Yanik GA']</t>
  </si>
  <si>
    <t>No impact of CD34(+) cell dose on outcome among children undergoing autologous hematopoietic stem cell transplant for high-risk neuroblastoma</t>
  </si>
  <si>
    <t>58(12):1390-1393</t>
  </si>
  <si>
    <t>https://pubmed.ncbi.nlm.nih.gov/37666957</t>
  </si>
  <si>
    <t>https://europepmc.org/abstract/MED/37666957</t>
  </si>
  <si>
    <t>Pulmonary microbiome and transcriptome signatures reveal distinct pathobiologic states associated with mortality in two cohorts of pediatric stem cell transplant patients</t>
  </si>
  <si>
    <t>29-Nov-2023</t>
  </si>
  <si>
    <t>https://europepmc.org/abstract/MED/38077035</t>
  </si>
  <si>
    <t>['Esbenshade AJ', 'Sung L', 'Brackett J', 'Dupuis LL', 'Fisher BT', 'Grimes A', 'Miller TP', 'Ullrich NJ', 'Dvorak CC']</t>
  </si>
  <si>
    <t>Children's Oncology Group's 2023 blueprint for research: Cancer control and supportive care</t>
  </si>
  <si>
    <t>10-Jul-2023</t>
  </si>
  <si>
    <t>70 Suppl 6(Suppl 6):e30568</t>
  </si>
  <si>
    <t>https://pubmed.ncbi.nlm.nih.gov/37430431</t>
  </si>
  <si>
    <t>https://pmc.ncbi.nlm.nih.gov/articles/pmid/37430431/</t>
  </si>
  <si>
    <t>Critical Illness Risk and Long-Term Outcomes Following Intensive Care in Pediatric Hematopoietic Cell Transplant Recipients</t>
  </si>
  <si>
    <t>5-Aug-2023</t>
  </si>
  <si>
    <t>https://pubmed.ncbi.nlm.nih.gov/37577706</t>
  </si>
  <si>
    <t>https://europepmc.org/abstract/MED/37577706</t>
  </si>
  <si>
    <t>['Thakar MS', 'Logan BR', 'Puck JM', 'Dunn EA', 'Buckley RH', 'Cowan MJ', "O'Reilly RJ", 'Kapoor N', 'Satter LF', 'Pai SY', 'Heimall J', 'Chandra S', 'Ebens CL', 'Chellapandian D', 'Williams O', 'Burroughs LM', 'Saldana BD', 'Rayes A', 'Madden LM', 'Chandrakasan S', 'Bednarski JJ 2nd', 'DeSantes KB', 'Cuvelier GDE', 'Teira P', 'Gillio AP', 'Eissa H', 'Knutsen AP', 'Goldman FD', 'Aquino VM', 'Shereck EB', 'Moore TB', 'Caywood EH', 'Lugt MTV', 'Rozmus J', 'Broglie L', 'Yu LC', 'Shah AJ', 'Andolina JR', 'Liu X', 'Parrott RE', 'Dara J', 'Prockop S', 'Martinez CA', 'Kapadia M', 'Jyonouchi SC', 'Sullivan KE', 'Bleesing JJ', 'Chaudhury S', 'Petrovic A', 'Keller MD', 'Quigg TC', 'Parikh S', 'Shenoy S', 'Seroogy C', 'Rubin T', 'Decaluwe H', 'Routes JM', 'Torgerson TR', 'Leiding JW', 'Pulsipher MA', 'Kohn DB', 'Griffith LM', 'Haddad E', 'Dvorak CC', 'Notarangelo LD']</t>
  </si>
  <si>
    <t>Measuring the effect of newborn screening on survival after haematopoietic cell transplantation for severe combined immunodeficiency: a 36-year longitudinal study from the Primary Immune Deficiency Treatment Consortium</t>
  </si>
  <si>
    <t>402(10396):129-140</t>
  </si>
  <si>
    <t>https://pubmed.ncbi.nlm.nih.gov/37352885</t>
  </si>
  <si>
    <t>https://www.clinicalkey.com/content/playBy/pii?v=S0140-6736(23)00731-6</t>
  </si>
  <si>
    <t>['Knight TE', 'Ahn KW', 'Hebert KM', 'Atshan R', 'Wall DA', 'Chiengthong K', 'Rotz SJ', 'Fraint E', 'Rangarajan HG', 'Auletta JJ', 'Sharma A', 'Kitko CL', 'Hashem H', 'Williams KM', 'Wirk B', 'Dvorak CC', 'Myers KC', 'Pulsipher MA', 'Warwick AB', 'Lalefar NR', 'Schultz KR', 'Qayed M', 'Broglie L', 'Eapen M', 'Yanik GA']</t>
  </si>
  <si>
    <t>Effect of Autograft CD34(+) Dose on Outcome in Pediatric Patients Undergoing Autologous Hematopoietic Stem Cell Transplant for Central Nervous System Tumors</t>
  </si>
  <si>
    <t>29(6):380.e1-380.e9</t>
  </si>
  <si>
    <t>https://pubmed.ncbi.nlm.nih.gov/36990222</t>
  </si>
  <si>
    <t>https://www.clinicalkey.com/content/playBy/pii?v=S2666-6367(23)01199-5</t>
  </si>
  <si>
    <t>['Gale RP', 'Hinterberger W', 'Young NS', 'Gennery AR', 'Dvorak CC', 'Hebert KM', 'Heim M', 'Broglie L', 'Eapen M']</t>
  </si>
  <si>
    <t>What causes aplastic anaemia?</t>
  </si>
  <si>
    <t>37(6):1191-1193</t>
  </si>
  <si>
    <t>Journal Article | Research Support, N.I.H., Extramural | Research Support, Non-U.S. Gov't | Research Support, U.S. Gov't, Non-P.H.S. | Research Support, U.S. Gov't, P.H.S. | Review</t>
  </si>
  <si>
    <t>https://pubmed.ncbi.nlm.nih.gov/37106162</t>
  </si>
  <si>
    <t>https://europepmc.org/abstract/MED/37106162</t>
  </si>
  <si>
    <t>['Forlanini F', 'Chan A', 'Dara J', 'Dvorak CC', 'Cowan MJ', 'Puck JM', 'Dorsey MJ']</t>
  </si>
  <si>
    <t>Impact of Genetic Diagnosis on the Outcome of Hematopoietic Stem Cell Transplant in Primary Immunodeficiency Disorders</t>
  </si>
  <si>
    <t>10-Dec-2022</t>
  </si>
  <si>
    <t>43(3):636-646</t>
  </si>
  <si>
    <t>https://pubmed.ncbi.nlm.nih.gov/36495401</t>
  </si>
  <si>
    <t>https://europepmc.org/abstract/MED/36495401</t>
  </si>
  <si>
    <t>['Frederick NN', 'Klosky JL', 'Meacham L', 'Quinn GP', 'Kelvin JF', 'Cherven B', 'Freyer DR', 'Dvorak CC', 'Brackett J', 'Ahmed-Winston S', 'Bryson E', 'Su HI', 'Chow EJ', 'Levine J']</t>
  </si>
  <si>
    <t>Fertility Preservation Practices at Pediatric Oncology Institutions in the United States: A Report From the Children's Oncology Group</t>
  </si>
  <si>
    <t>10-Feb-2023</t>
  </si>
  <si>
    <t>JCO oncology practice</t>
  </si>
  <si>
    <t>19(4):e550-e558</t>
  </si>
  <si>
    <t>https://pubmed.ncbi.nlm.nih.gov/36763922</t>
  </si>
  <si>
    <t>https://ascopubs.org/doi/10.1200/OP.22.00349?url_ver=Z39.88-2003&amp;rfr_id=ori:rid:crossref.org&amp;rfr_dat=cr_pub 0pubmed</t>
  </si>
  <si>
    <t>Dvorak C</t>
  </si>
  <si>
    <t>['Gale R', 'Hinterberger W', 'Young NS', 'Gennery A', 'Dvorak C', 'Hebert K', 'Heim M', 'Broglie L', 'Eapen M']</t>
  </si>
  <si>
    <t>What Causes Aplastic Anaemia: Results of Transplants from Genetically-Identical Twins</t>
  </si>
  <si>
    <t>https://pubmed.ncbi.nlm.nih.gov/36778326</t>
  </si>
  <si>
    <t>https://europepmc.org/abstract/MED/36778326</t>
  </si>
  <si>
    <t>['Otto WR', 'Dvorak CC', 'Boge CLK', 'Ostrosky-Zeichner L', 'Esbenshade AJ', 'Nieder ML', 'Alexander S', 'Steinbach WJ', 'Dang H', 'Villaluna D', 'Chen L', 'Skeens M', 'Zaoutis TE', 'Sung L', 'Fisher BT']</t>
  </si>
  <si>
    <t>Prospective Evaluation of the Fungitell® (1→3) Beta-D-Glucan Assay as a Diagnostic Tool for Invasive Fungal Disease in Pediatric Allogeneic Hematopoietic Cell Transplantation: A Report from the Children's Oncology Group</t>
  </si>
  <si>
    <t>Pediatric transplantation</t>
  </si>
  <si>
    <t>27(1):e14399</t>
  </si>
  <si>
    <t>https://pubmed.ncbi.nlm.nih.gov/36299233</t>
  </si>
  <si>
    <t>https://europepmc.org/abstract/MED/36299233</t>
  </si>
  <si>
    <t>['Dvorak CC', 'Haddad E', 'Heimall J', 'Dunn E', 'Cowan MJ', 'Pai SY', 'Kapoor N', 'Satter LF', 'Buckley RH', "O'Reilly RJ", 'Chandra S', 'Bednarski JJ', 'Williams O', 'Rayes A', 'Moore TB', 'Ebens CL', 'Davila Saldana BJ', 'Petrovic A', 'Chellapandian D', 'Cuvelier GDE', 'Vander Lugt MT', 'Caywood EH', 'Chandrakasan S', 'Eissa H', 'Goldman FD', 'Shereck E', 'Aquino VM', 'Desantes KB', 'Madden LM', 'Miller HK', 'Yu L', 'Broglie L', 'Gillio A', 'Shah AJ', 'Knutsen AP', 'Andolina JP', 'Joshi AY', 'Szabolcs P', 'Kapadia M', 'Martinez CA', 'Parrot RE', 'Sullivan KE', 'Prockop SE', 'Abraham RS', 'Thakar MS', 'Leiding JW', 'Kohn DB', 'Pulsipher MA', 'Griffith LM', 'Notarangelo LD', 'Puck JM']</t>
  </si>
  <si>
    <t>The diagnosis of severe combined immunodeficiency: Implementation of the PIDTC 2022 Definitions</t>
  </si>
  <si>
    <t>151(2):547-555.e5</t>
  </si>
  <si>
    <t>https://pubmed.ncbi.nlm.nih.gov/36456360</t>
  </si>
  <si>
    <t>https://www.clinicalkey.com/content/playBy/pii?v=S0091-6749(22)01478-6</t>
  </si>
  <si>
    <t>['Dvorak CC', 'Haddad E', 'Heimall J', 'Dunn E', 'Buckley RH', 'Kohn DB', 'Cowan MJ', 'Pai SY', 'Griffith LM', 'Cuvelier GDE', 'Eissa H', 'Shah AJ', "O'Reilly RJ", 'Pulsipher MA', 'Wright NAM', 'Abraham RS', 'Satter LF', 'Notarangelo LD', 'Puck JM']</t>
  </si>
  <si>
    <t>The diagnosis of severe combined immunodeficiency (SCID): The Primary Immune Deficiency Treatment Consortium (PIDTC) 2022 Definitions</t>
  </si>
  <si>
    <t>151(2):539-546</t>
  </si>
  <si>
    <t>https://pubmed.ncbi.nlm.nih.gov/36456361</t>
  </si>
  <si>
    <t>https://www.clinicalkey.com/content/playBy/pii?v=S0091-6749(22)01479-8</t>
  </si>
  <si>
    <t>['Chehab L', 'Doody DR', 'Esbenshade AJ', 'Guilcher GMT', 'Dvorak CC', 'Fisher BT', 'Mueller BA', 'Chow EJ', 'Rossoff J']</t>
  </si>
  <si>
    <t>A Population-Based Study of the Long-Term Risk of Infections Associated With Hospitalization in Childhood Cancer Survivors</t>
  </si>
  <si>
    <t>25-Jul-2022</t>
  </si>
  <si>
    <t>Journal of clinical oncology : official journal of the American Society of Clinical Oncology</t>
  </si>
  <si>
    <t>41(2):364-372</t>
  </si>
  <si>
    <t>Journal Article | Observational Study | Research Support, Non-U.S. Gov't | Research Support, U.S. Gov't, P.H.S.</t>
  </si>
  <si>
    <t>https://pubmed.ncbi.nlm.nih.gov/35878085</t>
  </si>
  <si>
    <t>https://ascopubs.org/doi/10.1200/JCO.22.00230?url_ver=Z39.88-2003&amp;rfr_id=ori:rid:crossref.org&amp;rfr_dat=cr_pub 0pubmed</t>
  </si>
  <si>
    <t>['Labrosse R', 'Boufaied I', 'Bourdin B', 'Gona S', 'Randolph HE', 'Logan BR', 'Bourbonnais S', 'Berthe C', 'Chan W', 'Buckley RH', 'Parrott RE', 'Cuvelier GDE', 'Kapoor N', 'Chandra S', 'Dávila Saldaña BJ', 'Eissa H', 'Goldman FD', 'Heimall J', "O'Reilly R", 'Chaudhury S', 'Kolb EA', 'Shenoy S', 'Griffith LM', 'Pulsipher M', 'Kohn DB', 'Notarangelo LD', 'Pai SY', 'Cowan MJ', 'Dvorak CC', 'Haddad É', 'Puck JM', 'Barreiro LB', 'Decaluwe H']</t>
  </si>
  <si>
    <t>Aberrant T-cell exhaustion in severe combined immunodeficiency survivors with poor T-cell reconstitution after transplantation</t>
  </si>
  <si>
    <t>17-Aug-2022</t>
  </si>
  <si>
    <t>151(1):260-271</t>
  </si>
  <si>
    <t>https://pubmed.ncbi.nlm.nih.gov/35987350</t>
  </si>
  <si>
    <t>https://www.clinicalkey.com/content/playBy/pii?v=S0091-6749(22)01057-0</t>
  </si>
  <si>
    <t>['Schoettler ML', 'Dandoy CE', 'Harris A', 'Chan M', 'Tarquinio KM', 'Jodele S', 'Qayed M', 'Watkins B', 'Kamat P', 'Petrillo T', 'Obordo J', 'Higham CS', 'Dvorak CC', 'Westbrook A', 'Zinter MS', 'Williams KM']</t>
  </si>
  <si>
    <t>Diffuse alveolar hemorrhage after hematopoietic cell transplantation- response to treatments and risk factors for mortality</t>
  </si>
  <si>
    <t>13:1232621</t>
  </si>
  <si>
    <t>https://pubmed.ncbi.nlm.nih.gov/37546403</t>
  </si>
  <si>
    <t>https://europepmc.org/abstract/MED/37546403</t>
  </si>
  <si>
    <t>['Pulsipher MA', 'Ahn KW', 'Bunin NJ', 'Lalefar N', 'Anderson E', 'Flower A', 'Cairo MS', 'Talano JA', 'Chaudhury S', 'Kitko CL', 'Duke JL', 'Monos D', 'Leung W', 'Dvorak CC', 'Abdel-Azim H']</t>
  </si>
  <si>
    <t>KIR-favorable TCR-αβ/CD19-depleted haploidentical HCT in children with ALL/AML/MDS: primary analysis of the PTCTC ONC1401 trial</t>
  </si>
  <si>
    <t>140(24):2556-2572</t>
  </si>
  <si>
    <t>https://pubmed.ncbi.nlm.nih.gov/35776909</t>
  </si>
  <si>
    <t>https://linkinghub.elsevier.com/retrieve/pii/S0006-4971(22)00859-X</t>
  </si>
  <si>
    <t>['Brooks JT', 'Solans BP', 'Lu Y', 'Kharbanda S', 'Dvorak CC', 'Lalefar N', 'Long S', 'Gupta AO', 'Horn B', 'Lamba JK', 'Huang L', 'Apsel-Winger B', 'Keizer RJ', 'Savic R', 'Long-Boyle J']</t>
  </si>
  <si>
    <t>Prospective Validation and Refinement of a Population Pharmacokinetic Model of Fludarabine in Children and Young Adults Undergoing Hematopoietic Cell Transplantation</t>
  </si>
  <si>
    <t>Pharmaceutics</t>
  </si>
  <si>
    <t>14(11):2462</t>
  </si>
  <si>
    <t>https://pubmed.ncbi.nlm.nih.gov/36432661</t>
  </si>
  <si>
    <t>https://europepmc.org/abstract/MED/36432661</t>
  </si>
  <si>
    <t>['Li S', 'Dvorak CC', 'Lu Y', 'Chan D', 'Gobburu JVS', 'Long-Boyle J', 'Apsel Winger B']</t>
  </si>
  <si>
    <t>Population Pharmacokinetics of Melphalan for Pediatric Patients Undergoing Hematopoietic Cell Transplantation</t>
  </si>
  <si>
    <t>14-Mar-2022</t>
  </si>
  <si>
    <t>Journal of clinical pharmacology</t>
  </si>
  <si>
    <t>62(7):873-882</t>
  </si>
  <si>
    <t>https://pubmed.ncbi.nlm.nih.gov/35048362</t>
  </si>
  <si>
    <t>https://accp1.onlinelibrary.wiley.com/doi/10.1002/jcph.2030</t>
  </si>
  <si>
    <t>['Arnold DE', 'Chellapandian D', 'Parikh S', 'Mallhi K', 'Marsh RA', 'Heimall JR', 'Grossman D', 'Chitty-Lopez M', 'Murguia-Favela L', 'Gennery AR', 'Boulad F', 'Arbuckle E', 'Cowan MJ', 'Dvorak CC', 'Griffith LM', 'Haddad E', 'Kohn DB', 'Notarangelo LD', 'Pai SY', 'Puck JM', 'Pulsipher MA', 'Torgerson T', 'Kang EM', 'Malech HL', 'Leiding JW']</t>
  </si>
  <si>
    <t>Granulocyte Transfusions in Patients with Chronic Granulomatous Disease Undergoing Hematopoietic Cell Transplantation or Gene Therapy</t>
  </si>
  <si>
    <t>42(5):1026-1035</t>
  </si>
  <si>
    <t>https://pubmed.ncbi.nlm.nih.gov/35445907</t>
  </si>
  <si>
    <t>https://europepmc.org/abstract/MED/35445907</t>
  </si>
  <si>
    <t>['Wintering A', 'Smith S', 'Fuh B', 'Rangaswami A', 'Dahl G', 'Chien M', 'Gruber TA', 'Dang J', 'Li LS', 'Lenzen A', 'Savelli S', 'Dvorak CC', 'Agrawal AK', 'Stieglitz E']</t>
  </si>
  <si>
    <t>Therapy-related myeloid neoplasms resembling juvenile myelomonocytic leukemia: a case series and review of the literature</t>
  </si>
  <si>
    <t>69(5):e29499</t>
  </si>
  <si>
    <t>https://pubmed.ncbi.nlm.nih.gov/34939322</t>
  </si>
  <si>
    <t>https://europepmc.org/abstract/MED/34939322</t>
  </si>
  <si>
    <t>['Miller TP', 'Marx MZ', 'Henchen C', 'DeGroote NP', 'Jones S', 'Weiland J', 'Fisher B', 'Esbenshade AJ', 'Aplenc R', 'Dvorak CC', 'Fisher BT']</t>
  </si>
  <si>
    <t>Challenges and Barriers to Adverse Event Reporting in Clinical Trials: A Children's Oncology Group Report</t>
  </si>
  <si>
    <t>Journal of patient safety</t>
  </si>
  <si>
    <t>18(3):e672-e679</t>
  </si>
  <si>
    <t>https://pubmed.ncbi.nlm.nih.gov/34570002</t>
  </si>
  <si>
    <t>https://europepmc.org/abstract/MED/34570002</t>
  </si>
  <si>
    <t>['Bognàr T', 'Bartelink IH', 'Egberts TCG', 'Rademaker CMA', 'Versluys AB', 'Slatter MA', 'Kletzel M', 'Nath CE', 'Cuvelier GDE', 'Savic RM', 'Dvorak C', 'Long-Boyle JR', 'Cowan MJ', 'Bittencourt H', 'Bredius RGM', 'Güngör T', 'Shaw PJ', 'Ansari M', 'Hassan M', 'Krajinovic M', 'Hempel G', 'Marktel S', 'Chiesa R', 'Théoret Y', 'Lund T', 'Orchard PJ', 'Wynn RF', 'Boelens JJ', 'Lalmohamed A']</t>
  </si>
  <si>
    <t>Association Between the Magnitude of Intravenous Busulfan Exposure and Development of Hepatic Veno-Occlusive Disease in Children and Young Adults Undergoing Myeloablative Allogeneic Hematopoietic Cell Transplantation</t>
  </si>
  <si>
    <t>28(4):196-202</t>
  </si>
  <si>
    <t>https://pubmed.ncbi.nlm.nih.gov/35065280</t>
  </si>
  <si>
    <t>https://www.clinicalkey.com/content/playBy/pii?v=S2666-6367(22)00033-1</t>
  </si>
  <si>
    <t>['Zinter MS', 'Versluys AB', 'Lindemans CA', 'Mayday MY', 'Reyes G', 'Sunshine S', 'Chan M', 'Fiorino EK', 'Cancio M', 'Prevaes S', 'Sirota M', 'Matthay MA', 'Kharbanda S', 'Dvorak CC', 'Boelens JJ', 'DeRisi JL']</t>
  </si>
  <si>
    <t>Pulmonary microbiome and gene expression signatures differentiate lung function in pediatric hematopoietic cell transplant candidates</t>
  </si>
  <si>
    <t>14(635):eabm8646</t>
  </si>
  <si>
    <t>https://pubmed.ncbi.nlm.nih.gov/35263147</t>
  </si>
  <si>
    <t>https:///www.science.org/doi/10.1126/scitranslmed.abm8646?url_ver=Z39.88-2003&amp;rfr_id=ori:rid:crossref.org&amp;rfr_dat=cr_pub 0pubmed</t>
  </si>
  <si>
    <t>['Marsh RA', 'Hebert K', 'Kim S', 'Dvorak CC', 'Aquino VM', 'Baker KS', 'Chellapandian D', 'Dávila Saldaña B', 'Duncan CN', 'Eckrich MJ', 'Georges GE', 'Olson TS', 'Pulsipher MA', 'Shenoy S', 'Stenger E', 'Lugt MV', 'Yu LC', 'Gennery AR', 'Eapen M']</t>
  </si>
  <si>
    <t>Comparison of hematopoietic cell transplant conditioning regimens for hemophagocytic lymphohistiocytosis disorders</t>
  </si>
  <si>
    <t>8-Aug-2021</t>
  </si>
  <si>
    <t>149(3):1097-1104.e2</t>
  </si>
  <si>
    <t>Journal Article | Research Support, N.I.H., Extramural | Research Support, U.S. Gov't, P.H.S.</t>
  </si>
  <si>
    <t>https://pubmed.ncbi.nlm.nih.gov/34375618</t>
  </si>
  <si>
    <t>https://www.clinicalkey.com/content/playBy/pii?v=S0091-6749(21)01205-7</t>
  </si>
  <si>
    <t>['Delmonte OM', 'Castagnoli R', 'Yu J', 'Dvorak CC', 'Cowan MJ', 'Dávila Saldaña BJ', 'De Ravin SS', 'Mamcarz E', 'Chang CK', 'Daley SR', 'Griffith LM', 'Notarangelo LD', 'Puck JM']</t>
  </si>
  <si>
    <t>Poor T-cell receptor β repertoire diversity early posttransplant for severe combined immunodeficiency predicts failure of immune reconstitution</t>
  </si>
  <si>
    <t>9-Aug-2021</t>
  </si>
  <si>
    <t>149(3):1113-1119</t>
  </si>
  <si>
    <t>https://pubmed.ncbi.nlm.nih.gov/34384841</t>
  </si>
  <si>
    <t>https://www.clinicalkey.com/content/playBy/pii?v=S0091-6749(21)01203-3</t>
  </si>
  <si>
    <t>['Frederick NN', 'Klosky JL', 'Meacham LR', 'Quinn GP', 'Kelvin JF', 'Cherven B', 'Freyer DR', 'Dvorak CC', 'Brackett J', 'Ahmed-Winston S', 'Bryson E', 'Chow EJ', 'Levine J']</t>
  </si>
  <si>
    <t>Infrastructure of Fertility Preservation Services for Pediatric Cancer Patients: A Report From the Children's Oncology Group</t>
  </si>
  <si>
    <t>18(3):e325-e333</t>
  </si>
  <si>
    <t>https://pubmed.ncbi.nlm.nih.gov/34709943</t>
  </si>
  <si>
    <t>https://ascopubs.org/doi/10.1200/OP.21.00275?url_ver=Z39.88-2003&amp;rfr_id=ori:rid:crossref.org&amp;rfr_dat=cr_pub 0pubmed</t>
  </si>
  <si>
    <t>['Forlanini F', 'Zinter MS', 'Dvorak CC', 'Bailey-Olson M', 'Winestone LE', 'Shimano KA', 'Higham CS', 'Melton A', 'Chu J', 'Kharbanda S']</t>
  </si>
  <si>
    <t>Hematopoietic Cell Transplantation-Comorbidity Index Score Is Correlated with Treatment-Related Mortality and Overall Survival following Second Allogeneic Hematopoietic Cell Transplantation in Children</t>
  </si>
  <si>
    <t>28-Nov-2021</t>
  </si>
  <si>
    <t>28(3):155.e1-155.e8</t>
  </si>
  <si>
    <t>https://pubmed.ncbi.nlm.nih.gov/34848362</t>
  </si>
  <si>
    <t>https://www.clinicalkey.com/content/playBy/pii?v=S2666-6367(21)01400-7</t>
  </si>
  <si>
    <t>['Dimitrova D', 'Nademi Z', 'Maccari ME', 'Ehl S', 'Uzel G', 'Tomoda T', 'Okano T', 'Imai K', 'Carpenter B', 'Ip W', 'Rao K', 'Worth AJJ', 'Laberko A', 'Mukhina A', 'Néven B', 'Moshous D', 'Speckmann C', 'Warnatz K', 'Wehr C', 'Abolhassani H', 'Aghamohammadi A', 'Bleesing JJ', 'Dara J', 'Dvorak CC', 'Ghosh S', 'Kang HJ', 'Markelj G', 'Modi A', 'Bayer DK', 'Notarangelo LD', 'Schulz A', 'Garcia-Prat M', 'Soler-Palacín P', 'Karakükcü M', 'Yilmaz E', 'Gambineri E', 'Menconi M', 'Masmas TN', 'Holm M', 'Bonfim C', 'Prando C', 'Hughes S', 'Jolles S', 'Morris EC', 'Kapoor N', 'Koltan S', 'Paneesha S', 'Steward C', 'Wynn R', 'Duffner U', 'Gennery AR', 'Lankester AC', 'Slatter M', 'Kanakry JA']</t>
  </si>
  <si>
    <t>International retrospective study of allogeneic hematopoietic cell transplantation for activated PI3K-delta syndrome</t>
  </si>
  <si>
    <t>149(1):410-421.e7</t>
  </si>
  <si>
    <t>Journal Article | Multicenter Study | Research Support, N.I.H., Intramural</t>
  </si>
  <si>
    <t>https://pubmed.ncbi.nlm.nih.gov/34033842</t>
  </si>
  <si>
    <t>https://www.clinicalkey.com/content/playBy/pii?v=S0091-6749(21)00810-1</t>
  </si>
  <si>
    <t>['Wintering A', 'Dvorak CC', 'Stieglitz E', 'Loh ML']</t>
  </si>
  <si>
    <t>Juvenile myelomonocytic leukemia in the molecular era: a clinician's guide to diagnosis, risk stratification, and treatment</t>
  </si>
  <si>
    <t>23-Nov-2021</t>
  </si>
  <si>
    <t>5(22):4783-4793</t>
  </si>
  <si>
    <t>https://pubmed.ncbi.nlm.nih.gov/34525182</t>
  </si>
  <si>
    <t>https://www.clinicalkey.com/content/playBy/pii?v=S2473-9529(21)00558-9</t>
  </si>
  <si>
    <t>['Kharbanda S', 'Dvorak CC']</t>
  </si>
  <si>
    <t>The Beginning of the End of Allogeneic Transplantation for Hurler Syndrome?</t>
  </si>
  <si>
    <t>18-Nov-2021</t>
  </si>
  <si>
    <t>385(21):2003-2004</t>
  </si>
  <si>
    <t>https://pubmed.ncbi.nlm.nih.gov/34788512</t>
  </si>
  <si>
    <t>https://www.nejm.org/doi/10.1056/NEJMe2116020?url_ver=Z39.88-2003&amp;rfr_id=ori:rid:crossref.org&amp;rfr_dat=cr_pub 0pubmed</t>
  </si>
  <si>
    <t>['Behnert A', 'Lee AG', 'Young EP', 'Breese MR', 'Leung SG', 'Behroozfard I', 'Maruffi M', 'Sweet-Cordero EA', 'Dvorak CC', 'Chu J', 'Stieglitz E']</t>
  </si>
  <si>
    <t>NUP98-NSD1 Driven MDS/MPN in Childhood Masquerading as JMML</t>
  </si>
  <si>
    <t>43(6):e808-e811</t>
  </si>
  <si>
    <t>https://pubmed.ncbi.nlm.nih.gov/32815876</t>
  </si>
  <si>
    <t>https://europepmc.org/abstract/MED/32815876</t>
  </si>
  <si>
    <t>['Zerr DM', 'Milstone AM', 'Adler AL', 'Dvorak CC', 'Fisher BT', 'Sung L']</t>
  </si>
  <si>
    <t>Reply to Are we certain that chlorhexidine gluconate bathing is not beneficial in deducing central line associated blood stream infections among children with cancer or undergoing hematopoietic stem cell transplantation?</t>
  </si>
  <si>
    <t>4-May-2021</t>
  </si>
  <si>
    <t>127(15):2813-2814</t>
  </si>
  <si>
    <t>https://pubmed.ncbi.nlm.nih.gov/33945641</t>
  </si>
  <si>
    <t>https://onlinelibrary.wiley.com/doi/10.1002/cncr.33570</t>
  </si>
  <si>
    <t>['Thompson J', 'Fisher B', 'Sung L', 'Dvorak C', 'Dang H', 'Lo T', 'Alexander S']</t>
  </si>
  <si>
    <t>Musculoskeletal impairments in children receiving intensive therapy for acute leukemia or undergoing hematopoietic stem cell transplant: A report from the Children's Oncology Group</t>
  </si>
  <si>
    <t>23-Apr-2021</t>
  </si>
  <si>
    <t>68(8):e29053</t>
  </si>
  <si>
    <t>https://pubmed.ncbi.nlm.nih.gov/33890409</t>
  </si>
  <si>
    <t>https://onlinelibrary.wiley.com/doi/10.1002/pbc.29053</t>
  </si>
  <si>
    <t>['Lown EA', 'Banerjee A', 'Dvorak C', 'Hartogensis W', 'Hecht FM', 'Mangurian C', 'Melton A', 'Vittinghoff E']</t>
  </si>
  <si>
    <t>Comparing the Effects of Acupressure on Cancer Treatment Side Effects in Children and Youth—The ACT-CC Study</t>
  </si>
  <si>
    <t>Review | Book</t>
  </si>
  <si>
    <t>https://pubmed.ncbi.nlm.nih.gov/39356801</t>
  </si>
  <si>
    <t>https://www.ncbi.nlm.nih.gov/books/NBK607733</t>
  </si>
  <si>
    <t>['Bajwa RPS', 'Taylor K', 'Hoyt A', 'Kamboj MK', 'Stanek J', 'Mahadeo KM', 'Alsaedi H', 'Abdel-Azim H', "O'Kane S", 'Martin PL', 'Stafford LA', 'Dvorak CC']</t>
  </si>
  <si>
    <t>Vitamin D has no impact on outcomes after HSCT in children-A retrospective study</t>
  </si>
  <si>
    <t>25(4):e14008</t>
  </si>
  <si>
    <t>https://pubmed.ncbi.nlm.nih.gov/33734544</t>
  </si>
  <si>
    <t>https://onlinelibrary.wiley.com/doi/10.1111/petr.14008</t>
  </si>
  <si>
    <t>['Higham CS', 'Collins G', 'Shimano KA', 'Melton A', 'Kharbanda S', 'Winestone LE', 'Huang JN', 'Dara J', 'Long-Boyle JR', 'Dvorak CC']</t>
  </si>
  <si>
    <t>Transplant-associated thrombotic microangiopathy in pediatric patients: pre-HSCT risk stratification and prophylaxis</t>
  </si>
  <si>
    <t>5(8):2106-2114</t>
  </si>
  <si>
    <t>https://pubmed.ncbi.nlm.nih.gov/33877298</t>
  </si>
  <si>
    <t>https://www.clinicalkey.com/content/playBy/pii?v=S2473-9529(21)00268-8</t>
  </si>
  <si>
    <t>['Forlanini F', 'Dara J', 'Dvorak CC', 'Cowan MJ', 'Puck JM', 'Dorsey MJ']</t>
  </si>
  <si>
    <t>Unknown cytomegalovirus serostatus in primary immunodeficiency disorders: A new category of transplant recipients</t>
  </si>
  <si>
    <t>29-Nov-2020</t>
  </si>
  <si>
    <t>23(2):e13504</t>
  </si>
  <si>
    <t>https://pubmed.ncbi.nlm.nih.gov/33169931</t>
  </si>
  <si>
    <t>https://europepmc.org/abstract/MED/33169931</t>
  </si>
  <si>
    <t>['Zinter MS', 'Lindemans CA', 'Versluys BA', 'Mayday MY', 'Sunshine S', 'Reyes G', 'Sirota M', 'Sapru A', 'Matthay MA', 'Kharbanda S', 'Dvorak CC', 'Boelens JJ', 'DeRisi JL']</t>
  </si>
  <si>
    <t>The pulmonary metatranscriptome prior to pediatric HCT identifies post-HCT lung injury</t>
  </si>
  <si>
    <t>25-Mar-2021</t>
  </si>
  <si>
    <t>137(12):1679-1689</t>
  </si>
  <si>
    <t>https://pubmed.ncbi.nlm.nih.gov/33512420</t>
  </si>
  <si>
    <t>https://linkinghub.elsevier.com/retrieve/pii/S0006-4971(20)86035-2</t>
  </si>
  <si>
    <t>['Apsel Winger B', 'Shukla P', 'Kharbanda S', 'Keizer RJ', 'Goswami S', 'Cowan MJ', 'Dvorak CC', 'Long-Boyle J']</t>
  </si>
  <si>
    <t>The Relationship Between Busulfan Exposure and Achievement of Sustained Donor Myeloid Chimerism in Patients with Non-Malignant Disorders</t>
  </si>
  <si>
    <t>16-Dec-2020</t>
  </si>
  <si>
    <t>27(3):258.e1-258.e6</t>
  </si>
  <si>
    <t>https://pubmed.ncbi.nlm.nih.gov/33781528</t>
  </si>
  <si>
    <t>https://www.clinicalkey.com/content/playBy/pii?v=S2666-6367(20)30050-6</t>
  </si>
  <si>
    <t>['Qayed M', 'Ahn KW', 'Kitko CL', 'Johnson MH', 'Shah NN', 'Dvorak C', 'Mellgren K', 'Friend BD', 'Verneris MR', 'Leung W', 'Toporski J', 'Levine J', 'Chewning J', 'Wayne A', 'Kapoor U', 'Triplett B', 'Schultz KR', 'Yanik GA', 'Eapen M']</t>
  </si>
  <si>
    <t>A validated pediatric disease risk index for allogeneic hematopoietic cell transplantation</t>
  </si>
  <si>
    <t>137(7):983-993</t>
  </si>
  <si>
    <t>Journal Article | Research Support, U.S. Gov't, P.H.S. | Validation Study</t>
  </si>
  <si>
    <t>https://pubmed.ncbi.nlm.nih.gov/33206937</t>
  </si>
  <si>
    <t>https://linkinghub.elsevier.com/retrieve/pii/S0006-4971(21)00320-7</t>
  </si>
  <si>
    <t>['Dorsey M', 'Wright NAM', 'Chaimowitz NS', 'Dávila Saldaña BJ', 'Miller H', 'Keller MD', 'Thakar MS', 'Shah AJ', 'Abu-Arja R', 'Andolina J', 'Aquino V', 'Barnum JL', 'Bednarski JJ', 'Bhatia M', 'Bonilla FA', 'Butte MJ', 'Bunin NJ', 'Burroughs LM', 'Chandra S', 'Chaudhury S', 'Chen K', 'Chong H', 'Cuvelier G', 'Dalal J', 'DeFelice ML', 'DeSantes KB', 'Forbes LR', 'Gillio A', 'Goldman F', 'Joshi AY', 'Kapoor N', 'Knutsen AP', 'Kobrynski L', 'Lieberman JA', 'Leiding JW', 'Oshrine B', 'Patel KP', 'Prockop S', 'Quigg TC', 'Quinones R', 'Schultz KR', 'Seroogy C', 'Shyr D', 'Siegel S', 'Smith AR', 'Torgerson TR', 'Vander Lugt MT', 'Yu LC', 'Cowan MJ', 'Buckley RH', 'Dvorak CC', 'Griffith LM', 'Haddad E', 'Kohn DB', 'Logan B', 'Notarangelo LD', 'Pai SY', 'Puck J', 'Pulsipher MA', 'Heimall J']</t>
  </si>
  <si>
    <t>Correction to: Infections in Infants with SCID: Isolation, Infection Screening and Prophylaxis in PIDTC Centers</t>
  </si>
  <si>
    <t>41(2):498-500</t>
  </si>
  <si>
    <t>https://pubmed.ncbi.nlm.nih.gov/33274413</t>
  </si>
  <si>
    <t>https://link.springer.com/article/10.1007/s10875-020-00917-0</t>
  </si>
  <si>
    <t>['Dandoy CE', 'Rotz S', 'Alonso PB', 'Klunk A', 'Desmond C', 'Huber J', 'Ingraham H', 'Higham C', 'Dvorak CC', 'Duncan C', 'Schoettler M', 'Lehmann L', 'Cancio M', 'Killinger J', 'Davila B', 'Phelan R', 'Mahadeo KM', 'Khazal S', 'Lalefar N', 'Vissa M', 'Myers K', 'Wallace G', 'Nelson A', 'Khandelwal P', 'Bhatla D', 'Gloude N', 'Anderson E', 'Huo J', 'Roehrs P', 'Auletta JJ', 'Chima R', 'Lane A', 'Davies SM', 'Jodele S']</t>
  </si>
  <si>
    <t>A pragmatic multi-institutional approach to understanding transplant-associated thrombotic microangiopathy after stem cell transplant</t>
  </si>
  <si>
    <t>12-Jan-2021</t>
  </si>
  <si>
    <t>5(1):1-11</t>
  </si>
  <si>
    <t>https://pubmed.ncbi.nlm.nih.gov/33570619</t>
  </si>
  <si>
    <t>https://www.clinicalkey.com/content/playBy/pii?v=S2473-9529(20)32064-4</t>
  </si>
  <si>
    <t>['Dorsey MJ', 'Wright NAM', 'Chaimowitz NS', 'Dávila Saldaña BJ', 'Miller H', 'Keller MD', 'Thakar MS', 'Shah AJ', 'Abu-Arja R', 'Andolina J', 'Aquino V', 'Barnum JL', 'Bednarski JJ', 'Bhatia M', 'Bonilla FA', 'Butte MJ', 'Bunin NJ', 'Chandra S', 'Chaudhury S', 'Chen K', 'Chong H', 'Cuvelier GDE', 'Dalal J', 'DeFelice ML', 'DeSantes KB', 'Forbes LR', 'Gillio A', 'Goldman F', 'Joshi AY', 'Kapoor N', 'Knutsen AP', 'Kobrynski L', 'Lieberman JA', 'Leiding JW', 'Oshrine B', 'Patel KP', 'Prockop S', 'Quigg TC', 'Quinones R', 'Schultz KR', 'Seroogy C', 'Shyr D', 'Siegel S', 'Smith AR', 'Torgerson TR', 'Vander Lugt MT', 'Yu LC', 'Cowan MJ', 'Buckley RH', 'Dvorak CC', 'Griffith LM', 'Haddad E', 'Kohn DB', 'Logan B', 'Notarangelo LD', 'Pai SY', 'Puck J', 'Pulsipher MA', 'Heimall J']</t>
  </si>
  <si>
    <t>Infections in Infants with SCID: Isolation, Infection Screening, and Prophylaxis in PIDTC Centers</t>
  </si>
  <si>
    <t>2-Oct-2020</t>
  </si>
  <si>
    <t>41(1):38-50</t>
  </si>
  <si>
    <t>Journal Article | Research Support, N.I.H., Extramural | Research Support, N.I.H., Intramural | Research Support, Non-U.S. Gov't | Research Support, U.S. Gov't, Non-P.H.S. | Research Support, U.S. Gov't, P.H.S.</t>
  </si>
  <si>
    <t>https://pubmed.ncbi.nlm.nih.gov/33006109</t>
  </si>
  <si>
    <t>https://europepmc.org/abstract/MED/33006109</t>
  </si>
  <si>
    <t>['Apsel Winger B', 'Long SE', 'Brooks J', 'Gupta AO', 'Dvorak CC', 'Long-Boyle JR']</t>
  </si>
  <si>
    <t>A Guidance for Concomitant Drug Reconciliation Prior to Allogeneic Hematopoietic Cell Transplantation in Children and Young Adults</t>
  </si>
  <si>
    <t>19-Jul-2021</t>
  </si>
  <si>
    <t>9:713091</t>
  </si>
  <si>
    <t>https://pubmed.ncbi.nlm.nih.gov/34350148</t>
  </si>
  <si>
    <t>https://europepmc.org/abstract/MED/34350148</t>
  </si>
  <si>
    <t>['Brooks JT', 'Keizer RJ', 'Long-Boyle JR', 'Kharbanda S', 'Dvorak CC', 'Friend BD']</t>
  </si>
  <si>
    <t>Population Pharmacokinetic Model Development of Tacrolimus in Pediatric and Young Adult Patients Undergoing Hematopoietic Cell Transplantation</t>
  </si>
  <si>
    <t>7-Dec-2021</t>
  </si>
  <si>
    <t>12:750672</t>
  </si>
  <si>
    <t>https://pubmed.ncbi.nlm.nih.gov/34950026</t>
  </si>
  <si>
    <t>https://europepmc.org/abstract/MED/34950026</t>
  </si>
  <si>
    <t>['Marsh RA', 'Leiding JW', 'Logan BR', 'Griffith LM', 'Arnold DE', 'Haddad E', 'Falcone EL', 'Yin Z', 'Patel K', 'Arbuckle E', 'Bleesing JJ', 'Sullivan KE', 'Heimall J', 'Burroughs LM', 'Skoda-Smith S', 'Chandrakasan S', 'Yu LC', 'Oshrine BR', 'Cuvelier GDE', 'Thakar MS', 'Chen K', 'Teira P', 'Shenoy S', 'Phelan R', 'Forbes LR', 'Martinez C', 'Chellapandian D', 'Dávila Saldaña BJ', 'Shah AJ', 'Weinacht KG', 'Joshi A', 'Boulad F', 'Quigg TC', 'Dvorak CC', 'Grossman D', 'Torgerson T', 'Graham P', 'Prasad V', 'Knutsen A', 'Chong H', 'Miller H', 'de la Morena MT', 'DeSantes K', 'Cowan MJ', 'Notarangelo LD', 'Kohn DB', 'Stenger E', 'Pai SY', 'Routes JM', 'Puck JM', 'Kapoor N', 'Pulsipher MA', 'Malech HL', 'Parikh S', 'Kang EM']</t>
  </si>
  <si>
    <t>Correction: Chronic Granulomatous Disease-Associated IBD Resolves and Does Not Adversely Impact Survival Following Allogeneic HCT</t>
  </si>
  <si>
    <t>40(8):1211-1213</t>
  </si>
  <si>
    <t>https://pubmed.ncbi.nlm.nih.gov/32860171</t>
  </si>
  <si>
    <t>https://europepmc.org/abstract/MED/32860171</t>
  </si>
  <si>
    <t>['Orgel E', 'Freyer DR', 'Ullrich NJ', 'Hardy KK', 'Thomas SM', 'Dvorak CC', 'Esbenshade AJ']</t>
  </si>
  <si>
    <t>Assessment of provider perspectives on otoprotection research for children and adolescents: A Children's Oncology Group Cancer Control and Supportive Care Committee survey</t>
  </si>
  <si>
    <t>4-Sep-2020</t>
  </si>
  <si>
    <t>67(11):e28647</t>
  </si>
  <si>
    <t>https://pubmed.ncbi.nlm.nih.gov/32886425</t>
  </si>
  <si>
    <t>https://europepmc.org/abstract/MED/32886425</t>
  </si>
  <si>
    <t>['Contreras CF', 'Long-Boyle JR', 'Shimano KA', 'Melton A', 'Kharbanda S', 'Dara J', 'Higham C', 'Huang JN', 'Cowan MJ', 'Dvorak CC']</t>
  </si>
  <si>
    <t>Reduced Toxicity Conditioning for Nonmalignant Hematopoietic Cell Transplants</t>
  </si>
  <si>
    <t>26(9):1646-1654</t>
  </si>
  <si>
    <t>https://pubmed.ncbi.nlm.nih.gov/32534101</t>
  </si>
  <si>
    <t>https://www.clinicalkey.com/content/playBy/pii?v=S1083-8791(20)30351-7</t>
  </si>
  <si>
    <t>['Shukla P', 'Dvorak CC', 'Long-Boyle J', 'Kharbanda S']</t>
  </si>
  <si>
    <t>Lower Exposure to Busulfan Allows for Stable Engraftment of Donor Hematopoietic Stem Cells in Children with Mucopolysaccharidosis Type I: A Case Report of Four Patients</t>
  </si>
  <si>
    <t>21(16):5634</t>
  </si>
  <si>
    <t>https://pubmed.ncbi.nlm.nih.gov/32781600</t>
  </si>
  <si>
    <t>https://europepmc.org/abstract/MED/32781600</t>
  </si>
  <si>
    <t>['Papanicolaou GA', 'Dvorak CC', 'Dadwal S', 'Maron G', 'Prasad VK', 'Giller R', 'Abdel-Azim H', 'Sadanand A', 'Casciano R', 'Chandak A', 'Huang S', 'Nichols G', 'Brundage T', 'Vainorius E', 'Mozaffari E', 'Hutcheson R']</t>
  </si>
  <si>
    <t>Practice patterns and incidence of adenovirus infection in allogeneic hematopoietic cell transplant recipients: Multicenter survey of transplant centers in the United States</t>
  </si>
  <si>
    <t>20-Apr-2020</t>
  </si>
  <si>
    <t>22(4):e13283</t>
  </si>
  <si>
    <t>https://pubmed.ncbi.nlm.nih.gov/32267590</t>
  </si>
  <si>
    <t>https://onlinelibrary.wiley.com/doi/10.1111/tid.13283</t>
  </si>
  <si>
    <t>['Burroughs LM', 'Petrovic A', 'Brazauskas R', 'Liu X', 'Griffith LM', 'Ochs HD', 'Bleesing JJ', 'Edwards S', 'Dvorak CC', 'Chaudhury S', 'Prockop SE', 'Quinones R', 'Goldman FD', 'Quigg TC', 'Chandrakasan S', 'Smith AR', 'Parikh S', 'Dávila Saldaña BJ', 'Thakar MS', 'Phelan R', 'Shenoy S', 'Forbes LR', 'Martinez C', 'Chellapandian D', 'Shereck E', 'Miller HK', 'Kapoor N', 'Barnum JL', 'Chong H', 'Shyr DC', 'Chen K', 'Abu-Arja R', 'Shah AJ', 'Weinacht KG', 'Moore TB', 'Joshi A', 'DeSantes KB', 'Gillio AP', 'Cuvelier GDE', 'Keller MD', 'Rozmus J', 'Torgerson T', 'Pulsipher MA', 'Haddad E', 'Sullivan KE', 'Logan BR', 'Kohn DB', 'Puck JM', 'Notarangelo LD', 'Pai SY', 'Rawlings DJ', 'Cowan MJ']</t>
  </si>
  <si>
    <t>Excellent outcomes following hematopoietic cell transplantation for Wiskott-Aldrich syndrome: a PIDTC report</t>
  </si>
  <si>
    <t>135(23):2094-2105</t>
  </si>
  <si>
    <t>https://pubmed.ncbi.nlm.nih.gov/32268350</t>
  </si>
  <si>
    <t>https://linkinghub.elsevier.com/retrieve/pii/S0006-4971(20)61981-4</t>
  </si>
  <si>
    <t>['Schechter T', 'Perez-Albuerne E', 'Lin TF', 'Irwin MS', 'Essa M', 'Desai AV', 'Frangoul H', 'Yanik G', 'Dupuis LL', 'Jacobsohn D', 'Kletzel M', 'Ranalli M', 'Soni S', 'Seif AE', 'Grupp S', 'Dvorak CC']</t>
  </si>
  <si>
    <t>Veno-occlusive disease after high-dose busulfan-melphalan in neuroblastoma</t>
  </si>
  <si>
    <t>4-Sep-2018</t>
  </si>
  <si>
    <t>55(3):531-537</t>
  </si>
  <si>
    <t>https://pubmed.ncbi.nlm.nih.gov/30181580</t>
  </si>
  <si>
    <t>https://www.nature.com/articles/s41409-018-0298-y</t>
  </si>
  <si>
    <t>['Chao AK', 'Meyer JA', 'Lee AG', 'Hecht A', 'Tarver T', 'Van Ziffle J', 'Koegel AK', 'Golden C', 'Braun BS', 'Sweet-Cordero EA', 'Smith CC', 'Dvorak CC', 'Loh ML', 'Stieglitz E']</t>
  </si>
  <si>
    <t>Fusion driven JMML: a novel CCDC88C-FLT3 fusion responsive to sorafenib identified by RNA sequencing</t>
  </si>
  <si>
    <t>12-Sep-2019</t>
  </si>
  <si>
    <t>34(2):662-666</t>
  </si>
  <si>
    <t>Case Reports | Letter | Research Support, N.I.H., Extramural | Research Support, Non-U.S. Gov't</t>
  </si>
  <si>
    <t>https://pubmed.ncbi.nlm.nih.gov/31511612</t>
  </si>
  <si>
    <t>https://europepmc.org/abstract/MED/31511612</t>
  </si>
  <si>
    <t>['Zinter MS', 'Logan BR', 'Fretham C', 'Sapru A', 'Abraham A', 'Aljurf MD', 'Arnold SD', 'Artz A', 'Auletta JJ', 'Chhabra S', 'Copelan E', 'Duncan C', 'Gale RP', 'Guinan E', 'Hematti P', 'Keating AK', 'Marks DI', 'Olsson R', 'Savani BN', 'Ustun C', 'Williams KM', 'Pasquini MC', 'Dvorak CC']</t>
  </si>
  <si>
    <t>Comprehensive Prognostication in Critically Ill Pediatric Hematopoietic Cell Transplant Patients: Results from Merging the Center for International Blood and Marrow Transplant Research (CIBMTR) and Virtual Pediatric Systems (VPS) Registries</t>
  </si>
  <si>
    <t>26-Sep-2019</t>
  </si>
  <si>
    <t>26(2):333-342</t>
  </si>
  <si>
    <t>https://pubmed.ncbi.nlm.nih.gov/31563573</t>
  </si>
  <si>
    <t>https://www.clinicalkey.com/content/playBy/pii?v=S1083-8791(19)30638-X</t>
  </si>
  <si>
    <t>['Friend BD', 'Bailey-Olson M', 'Melton A', 'Shimano KA', 'Kharbanda S', 'Higham C', 'Winestone LE', 'Huang J', 'Stieglitz E', 'Dvorak CC']</t>
  </si>
  <si>
    <t>The impact of total body irradiation-based regimens on outcomes in children and young adults with acute lymphoblastic leukemia undergoing allogeneic hematopoietic stem cell transplantation</t>
  </si>
  <si>
    <t>67(2):e28079</t>
  </si>
  <si>
    <t>https://pubmed.ncbi.nlm.nih.gov/31724815</t>
  </si>
  <si>
    <t>https://onlinelibrary.wiley.com/doi/10.1002/pbc.28079</t>
  </si>
  <si>
    <t>['Dandoy CE', 'Kim S', 'Chen M', 'Ahn KW', 'Ardura MI', 'Brown V', 'Chhabra S', 'Diaz MA', 'Dvorak C', 'Farhadfar N', 'Flagg A', 'Ganguly S', 'Hale GA', 'Hashmi SK', 'Hematti P', 'Martino R', 'Nishihori T', 'Nusrat R', 'Olsson RF', 'Rotz SJ', 'Sung AD', 'Perales MA', 'Lindemans CA', 'Komanduri KV', 'Riches ML']</t>
  </si>
  <si>
    <t>Incidence, Risk Factors, and Outcomes of Patients Who Develop Mucosal Barrier Injury-Laboratory Confirmed Bloodstream Infections in the First 100 Days After Allogeneic Hematopoietic Stem Cell Transplant</t>
  </si>
  <si>
    <t>3(1):e1918668</t>
  </si>
  <si>
    <t>https://pubmed.ncbi.nlm.nih.gov/31913492</t>
  </si>
  <si>
    <t>https://europepmc.org/abstract/MED/31913492</t>
  </si>
  <si>
    <t>['Dvorak CC']</t>
  </si>
  <si>
    <t>TA-TMA: state of the art for diagnosis and treatment</t>
  </si>
  <si>
    <t>14-Jan-2020</t>
  </si>
  <si>
    <t>4(1):217</t>
  </si>
  <si>
    <t>https://pubmed.ncbi.nlm.nih.gov/31935294</t>
  </si>
  <si>
    <t>https://www.clinicalkey.com/content/playBy/pii?v=S2473-9529(20)31700-6</t>
  </si>
  <si>
    <t>['Seghezzo SP', 'Dvorak CC', 'Cowan MJ', 'Puck JM', 'Dorsey MJ']</t>
  </si>
  <si>
    <t>Extended Follow-up After Hematopoietic Cell Transplantation for IκBα Deficiency with Disseminated Mycobacterium avium Infection</t>
  </si>
  <si>
    <t>13-Dec-2019</t>
  </si>
  <si>
    <t>40(1):248-250</t>
  </si>
  <si>
    <t>https://pubmed.ncbi.nlm.nih.gov/31834557</t>
  </si>
  <si>
    <t>https://link.springer.com/article/10.1007/s10875-019-00723-3</t>
  </si>
  <si>
    <t>['Chan AY', 'Leiding JW', 'Liu X', 'Logan BR', 'Burroughs LM', 'Allenspach EJ', 'Skoda-Smith S', 'Uzel G', 'Notarangelo LD', 'Slatter M', 'Gennery AR', 'Smith AR', 'Pai SY', 'Jordan MB', 'Marsh RA', 'Cowan MJ', 'Dvorak CC', 'Craddock JA', 'Prockop SE', 'Chandrakasan S', 'Kapoor N', 'Buckley RH', 'Parikh S', 'Chellapandian D', 'Oshrine BR', 'Bednarski JJ', 'Cooper MA', 'Shenoy S', 'Davila Saldana BJ', 'Forbes LR', 'Martinez C', 'Haddad E', 'Shyr DC', 'Chen K', 'Sullivan KE', 'Heimall J', 'Wright N', 'Bhatia M', 'Cuvelier GDE', 'Goldman FD', 'Meyts I', 'Miller HK', 'Seidel MG', 'Vander Lugt MT', 'Bacchetta R', 'Weinacht KG', 'Andolina JR', 'Caywood E', 'Chong H', 'de la Morena MT', 'Aquino VM', 'Shereck E', 'Walter JE', 'Dorsey MJ', 'Seroogy CM', 'Griffith LM', 'Kohn DB', 'Puck JM', 'Pulsipher MA', 'Torgerson TR']</t>
  </si>
  <si>
    <t>Hematopoietic Cell Transplantation in Patients With Primary Immune Regulatory Disorders (PIRD): A Primary Immune Deficiency Treatment Consortium (PIDTC) Survey</t>
  </si>
  <si>
    <t>11:239</t>
  </si>
  <si>
    <t>https://pubmed.ncbi.nlm.nih.gov/32153572</t>
  </si>
  <si>
    <t>https://europepmc.org/abstract/MED/32153572</t>
  </si>
  <si>
    <t>['Shukla P', 'Goswami S', 'Keizer RJ', 'Winger BA', 'Kharbanda S', 'Dvorak CC', 'Long-Boyle J']</t>
  </si>
  <si>
    <t>Assessment of a Model-Informed Precision Dosing Platform Use in Routine Clinical Care for Personalized Busulfan Therapy in the Pediatric Hematopoietic Cell Transplantation (HCT) Population</t>
  </si>
  <si>
    <t>11:888</t>
  </si>
  <si>
    <t>https://pubmed.ncbi.nlm.nih.gov/32714184</t>
  </si>
  <si>
    <t>https://europepmc.org/abstract/MED/32714184</t>
  </si>
  <si>
    <t>['Zinter MS', 'Dvorak CC', 'Auletta JJ']</t>
  </si>
  <si>
    <t>How We Treat Fever and Hypotension in Pediatric Hematopoietic Cell Transplant Patients</t>
  </si>
  <si>
    <t>16-Sep-2020</t>
  </si>
  <si>
    <t>10:581447</t>
  </si>
  <si>
    <t>https://pubmed.ncbi.nlm.nih.gov/33042850</t>
  </si>
  <si>
    <t>https://europepmc.org/abstract/MED/33042850</t>
  </si>
  <si>
    <t>['Hecht A', 'Meyer J', 'Chehab FF', 'White KL', 'Magruder K', 'Dvorak CC', 'Loh ML', 'Stieglitz E']</t>
  </si>
  <si>
    <t>Molecular assessment of pretransplant chemotherapy in the treatment of juvenile myelomonocytic leukemia</t>
  </si>
  <si>
    <t>26-Jul-2019</t>
  </si>
  <si>
    <t>66(11):e27948</t>
  </si>
  <si>
    <t>https://pubmed.ncbi.nlm.nih.gov/31347788</t>
  </si>
  <si>
    <t>https://europepmc.org/abstract/MED/31347788</t>
  </si>
  <si>
    <t>['Bejanyan N', 'Kim S', 'Hebert KM', 'Kekre N', 'Abdel-Azim H', 'Ahmed I', 'Aljurf M', 'Badawy SM', 'Beitinjaneh A', 'Boelens JJ', 'Diaz MA', 'Dvorak CC', 'Gadalla S', 'Gajewski J', 'Gale RP', 'Ganguly S', 'Gennery AR', 'George B', 'Gergis U', 'Gómez-Almaguer D', 'Vicent MG', 'Hashem H', 'Kamble RT', 'Kasow KA', 'Lazarus HM', 'Mathews V', 'Orchard PJ', 'Pulsipher M', 'Ringden O', 'Schultz K', 'Teira P', 'Woolfrey AE', 'Saldaña BD', 'Savani B', 'Winiarski J', 'Yared J', 'Weisdorf DJ', 'Antin JH', 'Eapen M']</t>
  </si>
  <si>
    <t>Choice of conditioning regimens for bone marrow transplantation in severe aplastic anemia</t>
  </si>
  <si>
    <t>22-Oct-2019</t>
  </si>
  <si>
    <t>3(20):3123-3131</t>
  </si>
  <si>
    <t>https://pubmed.ncbi.nlm.nih.gov/31648332</t>
  </si>
  <si>
    <t>https://www.clinicalkey.com/content/playBy/pii?v=422500</t>
  </si>
  <si>
    <t>['Tolbert VP', 'Dvorak CC', 'Golden C', 'Vissa M', 'El-Haj N', 'Perwad F', 'Matthay KK', 'Vo KT']</t>
  </si>
  <si>
    <t>Risk Factors for Transplant-Associated Thrombotic Microangiopathy after Autologous Hematopoietic Cell Transplant in High-Risk Neuroblastoma</t>
  </si>
  <si>
    <t>12-Jun-2019</t>
  </si>
  <si>
    <t>25(10):2031-2039</t>
  </si>
  <si>
    <t>https://pubmed.ncbi.nlm.nih.gov/31199983</t>
  </si>
  <si>
    <t>https://www.clinicalkey.com/content/playBy/pii?v=S1083-8791(19)30370-2</t>
  </si>
  <si>
    <t>['Marsh RA', 'Leiding JW', 'Logan BR', 'Griffith LM', 'Arnold DE', 'Haddad E', 'Falcone EL', 'Yin Z', 'Patel K', 'Arbuckle E', 'Bleesing JJ', 'Sullivan KE', 'Heimall J', 'Burroughs LM', 'Skoda-Smith S', 'Chandrakasan S', 'Yu LC', 'Oshrine BR', 'Cuvelier GDE', 'Thakar MS', 'Chen K', 'Teira P', 'Shenoy S', 'Phelan R', 'Forbes LR', 'Chellapandian D', 'Dávila Saldaña BJ', 'Shah AJ', 'Weinacht KG', 'Joshi A', 'Boulad F', 'Quigg TC', 'Dvorak CC', 'Grossman D', 'Torgerson T', 'Graham P', 'Prasad V', 'Knutsen A', 'Chong H', 'Miller H', 'de la Morena MT', 'DeSantes K', 'Cowan MJ', 'Notarangelo LD', 'Kohn DB', 'Stenger E', 'Pai SY', 'Routes JM', 'Puck JM', 'Kapoor N', 'Pulsipher MA', 'Malech HL', 'Parikh S', 'Kang EM']</t>
  </si>
  <si>
    <t>Chronic Granulomatous Disease-Associated IBD Resolves and Does Not Adversely Impact Survival Following Allogeneic HCT</t>
  </si>
  <si>
    <t>39(7):653-667</t>
  </si>
  <si>
    <t>https://pubmed.ncbi.nlm.nih.gov/31376032</t>
  </si>
  <si>
    <t>https://europepmc.org/abstract/MED/31376032</t>
  </si>
  <si>
    <t>['Li C', 'Mathews V', 'Kim S', 'George B', 'Hebert K', 'Jiang H', 'Li C', 'Zhu Y', 'Keesler DA', 'Boelens JJ', 'Dvorak CC', 'Agarwal R', 'Auletta JJ', 'Goyal RK', 'Hanna R', 'Kasow K', 'Shenoy S', 'Smith AR', 'Walters MC', 'Eapen M']</t>
  </si>
  <si>
    <t>Related and unrelated donor transplantation for β-thalassemia major: results of an international survey</t>
  </si>
  <si>
    <t>10-Sep-2019</t>
  </si>
  <si>
    <t>3(17):2562-2570</t>
  </si>
  <si>
    <t>https://pubmed.ncbi.nlm.nih.gov/31471325</t>
  </si>
  <si>
    <t>https://www.clinicalkey.com/content/playBy/pii?v=bloodadvances.2019000291</t>
  </si>
  <si>
    <t>['Ustun C', 'Young JH', 'Papanicolaou GA', 'Kim S', 'Ahn KW', 'Chen M', 'Abdel-Azim H', 'Aljurf M', 'Beitinjaneh A', 'Brown V', 'Cerny J', 'Chhabra S', 'Kharfan-Dabaja MA', 'Dahi PB', 'Daly A', 'Dandoy CE', 'Dvorak CC', 'Freytes CO', 'Hashmi S', 'Lazarus H', 'Ljungman P', 'Nishihori T', 'Page K', 'Pingali SRK', 'Saad A', 'Savani BN', 'Weisdorf D', 'Williams K', 'Wirk B', 'Auletta JJ', 'Lindemans CA', 'Komanduri K', 'Riches M']</t>
  </si>
  <si>
    <t>Bacterial blood stream infections (BSIs), particularly post-engraftment BSIs, are associated with increased mortality after allogeneic hematopoietic cell transplantation</t>
  </si>
  <si>
    <t>54(8):1254-1265</t>
  </si>
  <si>
    <t>Journal Article | Research Support, N.I.H., Extramural | Research Support, Non-U.S. Gov't | Research Support, U.S. Gov't, Non-P.H.S. | Research Support, U.S. Gov't, P.H.S.</t>
  </si>
  <si>
    <t>https://pubmed.ncbi.nlm.nih.gov/30546070</t>
  </si>
  <si>
    <t>https://europepmc.org/abstract/MED/30546070</t>
  </si>
  <si>
    <t>['Ferrua F', 'Galimberti S', 'Courteille V', 'Slatter MA', 'Booth C', 'Moshous D', 'Neven B', 'Blanche S', 'Cavazzana M', 'Laberko A', 'Shcherbina A', 'Balashov D', 'Soncini E', 'Porta F', 'Al-Mousa H', 'Al-Saud B', 'Al-Dhekri H', 'Arnaout R', 'Formankova R', 'Bertrand Y', 'Lange A', 'Smart J', 'Wolska-Kusnierz B', 'Aquino VM', 'Dvorak CC', 'Fasth A', 'Fouyssac F', 'Heilmann C', 'Hoenig M', 'Schuetz C', 'Kelečić J', 'Bredius RGM', 'Lankester AC', 'Lindemans CA', 'Suarez F', 'Sullivan KE', 'Albert MH', 'Kałwak K', 'Barlogis V', 'Bhatia M', 'Bordon V', 'Czogala W', 'Alonso L', 'Dogu F', 'Gozdzik J', 'Ikinciogullari A', 'Kriván G', 'Ljungman P', 'Meyts I', 'Mustillo P', 'Smith AR', 'Speckmann C', 'Sundin M', 'Keogh SJ', 'Shaw PJ', 'Boelens JJ', 'Schulz AS', 'Sedlacek P', 'Veys P', 'Mahlaoui N', 'Janda A', 'Davies EG', 'Fischer A', 'Cowan MJ', 'Gennery AR']</t>
  </si>
  <si>
    <t>Hematopoietic stem cell transplantation for CD40 ligand deficiency: Results from an EBMT/ESID-IEWP-SCETIDE-PIDTC study</t>
  </si>
  <si>
    <t>17-Jan-2019</t>
  </si>
  <si>
    <t>143(6):2238-2253</t>
  </si>
  <si>
    <t>https://pubmed.ncbi.nlm.nih.gov/30660643</t>
  </si>
  <si>
    <t>https://hdl.handle.net/10281/223241</t>
  </si>
  <si>
    <t>['Zinter MS', 'Dvorak CC', 'Mayday MY', 'Iwanaga K', 'Ly NP', 'McGarry ME', 'Church GD', 'Faricy LE', 'Rowan CM', 'Hume JR', 'Steiner ME', 'Crawford ED', 'Langelier C', 'Kalantar K', 'Chow ED', 'Miller S', 'Shimano K', 'Melton A', 'Yanik GA', 'Sapru A', 'DeRisi JL']</t>
  </si>
  <si>
    <t>Pulmonary Metagenomic Sequencing Suggests Missed Infections in Immunocompromised Children</t>
  </si>
  <si>
    <t>68(11):1847-1855</t>
  </si>
  <si>
    <t>https://pubmed.ncbi.nlm.nih.gov/30239621</t>
  </si>
  <si>
    <t>https://europepmc.org/abstract/MED/30239621</t>
  </si>
  <si>
    <t>['Parikh SH', 'Satwani P', 'Ahn KW', 'Sahr NA', 'Fretham C', 'Abraham AA', 'Agrawal V', 'Auletta JJ', 'Abdel-Azim H', 'Copelan E', 'Diaz MA', 'Dvorak CC', 'Frangoul HA', 'Freytes CO', 'Gadalla SM', 'Gale RP', 'George B', 'Gergis U', 'Hashmi S', 'Hematti P', 'Hildebrandt GC', 'Keating AK', 'Lazarus HM', 'Myers KC', 'Olsson RF', 'Prestidge T', 'Rotz SJ', 'Savani BN', 'Shereck EB', 'Williams KM', 'Wirk B', 'Pasquini MC', 'Loren AW']</t>
  </si>
  <si>
    <t>Survival Trends in Infants Undergoing Allogeneic Hematopoietic Cell Transplant</t>
  </si>
  <si>
    <t>JAMA pediatrics</t>
  </si>
  <si>
    <t>173(5):e190081</t>
  </si>
  <si>
    <t>https://pubmed.ncbi.nlm.nih.gov/30882883</t>
  </si>
  <si>
    <t>https://europepmc.org/abstract/MED/30882883</t>
  </si>
  <si>
    <t>['Pulsipher MA', 'Logan BR', 'Kiefer DM', 'Chitphakdithai P', 'Riches ML', 'Rizzo JD', 'Anderlini P', 'Leitman SF', 'Varni JW', 'Kobusingye H', 'Besser RM', 'Miller JP', 'Drexler RJ', 'Abdel-Mageed A', 'Ahmed IA', 'Ball ED', 'Bolwell BJ', 'Bunin NJ', 'Cheerva A', 'Delgado DC', 'Dvorak CC', 'Gillio AP', 'Hahn TE', 'Hale GA', 'Haight AE', 'Hayes-Lattin BM', 'Kasow KA', 'Linenberger M', 'Magalhaes-Silverman M', 'Mori S', 'Prasad VK', 'Quigg TC', 'Sahdev I', 'Schriber JR', 'Shenoy S', 'Tse WT', 'Yanik GA', 'Navarro WH', 'Horowitz MM', 'Confer DL', 'Shaw BE', 'Switzer GE']</t>
  </si>
  <si>
    <t>Higher Risks of Toxicity and Incomplete Recovery in 13- to 17-Year-Old Females after Marrow Donation: RDSafe Peds Results</t>
  </si>
  <si>
    <t>25(5):955-964</t>
  </si>
  <si>
    <t>Journal Article | Multicenter Study | Research Support, N.I.H., Extramural | Research Support, Non-U.S. Gov't | Research Support, U.S. Gov't, Non-P.H.S. | Research Support, U.S. Gov't, P.H.S.</t>
  </si>
  <si>
    <t>https://pubmed.ncbi.nlm.nih.gov/30605731</t>
  </si>
  <si>
    <t>https://www.clinicalkey.com/content/playBy/pii?v=S1083-8791(18)31698-7</t>
  </si>
  <si>
    <t>['Huang L', 'Cheah V', 'Chan D', 'Marzan F', 'Dvorak CC', 'Aweeka FT', 'Long-Boyle J']</t>
  </si>
  <si>
    <t>Determination of melphalan in human plasma by UPLC-UV method</t>
  </si>
  <si>
    <t>13-Feb-2019</t>
  </si>
  <si>
    <t>Cancer chemotherapy and pharmacology</t>
  </si>
  <si>
    <t>83(5):905-910</t>
  </si>
  <si>
    <t>Journal Article | Research Support, N.I.H., Extramural | Validation Study</t>
  </si>
  <si>
    <t>https://pubmed.ncbi.nlm.nih.gov/30847504</t>
  </si>
  <si>
    <t>https://europepmc.org/abstract/MED/30847504</t>
  </si>
  <si>
    <t>['Pulsipher MA', 'Logan BR', 'Chitphakdithai P', 'Kiefer DM', 'Riches ML', 'Rizzo JD', 'Anderlini P', 'Leitman SF', 'Varni JW', 'Kobusingye H', 'Besser RM', 'Miller JP', 'Drexler RJ', 'Abdel-Mageed A', 'Ahmed IA', 'Akard LP', 'Artz AS', 'Ball ED', 'Bayer RL', 'Bigelow C', 'Bolwell BJ', 'Broun ER', 'Bunin NJ', 'Delgado DC', 'Duckworth K', 'Dvorak CC', 'Hahn TE', 'Haight AE', 'Hari PN', 'Hayes-Lattin BM', 'Jacobsohn DA', 'Jakubowski AA', 'Kasow KA', 'Lazarus HM', 'Liesveld JL', 'Linenberger M', 'Litzow MR', 'Longo W', 'Magalhaes-Silverman M', 'McCarty JM', 'McGuirk JP', 'Mori S', 'Prasad VK', 'Rowley SD', 'Rybka WB', 'Sahdev I', 'Schriber JR', 'Selby GB', 'Shaughnessy PJ', 'Shenoy S', 'Spitzer T', 'Tse WT', 'Uberti JP', 'Vusirikala M', 'Waller EK', 'Weisdorf DJ', 'Yanik GA', 'Navarro WH', 'Horowitz MM', 'Switzer GE', 'Shaw BE', 'Confer DL']</t>
  </si>
  <si>
    <t>Effect of Aging and Predonation Comorbidities on the Related Peripheral Blood Stem Cell Donor Experience: Report from the Related Donor Safety Study</t>
  </si>
  <si>
    <t>10-Nov-2018</t>
  </si>
  <si>
    <t>25(4):699-711</t>
  </si>
  <si>
    <t>https://pubmed.ncbi.nlm.nih.gov/30423480</t>
  </si>
  <si>
    <t>https://www.clinicalkey.com/content/playBy/pii?v=S1083-8791(18)30698-0</t>
  </si>
  <si>
    <t>In ALD, I feel the need for speed</t>
  </si>
  <si>
    <t>133(12):1275-1277</t>
  </si>
  <si>
    <t>https://pubmed.ncbi.nlm.nih.gov/30898777</t>
  </si>
  <si>
    <t>https://linkinghub.elsevier.com/retrieve/pii/S0006-4971(20)42682-5</t>
  </si>
  <si>
    <t>['Amatuni GS', 'Currier RJ', 'Church JA', 'Bishop T', 'Grimbacher E', 'Nguyen AA', 'Agarwal-Hashmi R', 'Aznar CP', 'Butte MJ', 'Cowan MJ', 'Dorsey MJ', 'Dvorak CC', 'Kapoor N', 'Kohn DB', 'Markert ML', 'Moore TB', 'Naides SJ', 'Sciortino S', 'Feuchtbaum L', 'Koupaei RA', 'Puck JM']</t>
  </si>
  <si>
    <t>Newborn Screening for Severe Combined Immunodeficiency and T-cell Lymphopenia in California, 2010-2017</t>
  </si>
  <si>
    <t>143(2):e20182300</t>
  </si>
  <si>
    <t>https://pubmed.ncbi.nlm.nih.gov/30683812</t>
  </si>
  <si>
    <t>https://europepmc.org/abstract/MED/30683812</t>
  </si>
  <si>
    <t>['Zinter MS', 'Delucchi KL', 'Kong MY', 'Orwoll BE', 'Spicer AS', 'Lim MJ', 'Alkhouli MF', 'Ratiu AE', 'McKenzie AV', 'McQuillen PS', 'Dvorak CC', 'Calfee CS', 'Matthay MA', 'Sapru A']</t>
  </si>
  <si>
    <t>Early Plasma Matrix Metalloproteinase Profiles. A Novel Pathway in Pediatric Acute Respiratory Distress Syndrome</t>
  </si>
  <si>
    <t>199(2):181-189</t>
  </si>
  <si>
    <t>Editorial | Research Support, N.I.H., Extramural</t>
  </si>
  <si>
    <t>https://pubmed.ncbi.nlm.nih.gov/30114376</t>
  </si>
  <si>
    <t>https://www.atsjournals.org/doi/10.1164/rccm.201804-0678OC?url_ver=Z39.88-2003&amp;rfr_id=ori:rid:crossref.org&amp;rfr_dat=cr_pub 0pubmed</t>
  </si>
  <si>
    <t>['Rolfes MC', 'Sriaroon P', 'Dávila Saldaña BJ', 'Dvorak CC', 'Chapdelaine H', 'Ferdman RM', 'Chen K', 'Jolles S', 'Patel NC', 'Kim YJ', 'Tarrant TK', 'Martelius T', 'Seppanen M', 'Joshi AY']</t>
  </si>
  <si>
    <t>Chronic norovirus infection in primary immune deficiency disorders: an international case series</t>
  </si>
  <si>
    <t>12-Aug-2018</t>
  </si>
  <si>
    <t>93(1):69-73</t>
  </si>
  <si>
    <t>https://pubmed.ncbi.nlm.nih.gov/30174143</t>
  </si>
  <si>
    <t>https://www.clinicalkey.com/content/playBy/pii?v=S0732-8893(18)30259-1</t>
  </si>
  <si>
    <t>['Dupuis LL', 'Flank J', 'Schechter T', 'Dvorak CC', 'Sung L', 'Spettigue W']</t>
  </si>
  <si>
    <t>Comment on: Olanzapine for chemotherapy-induced nausea: Lessons learned from child and adolescent psychiatry</t>
  </si>
  <si>
    <t>66(1):e27456</t>
  </si>
  <si>
    <t>https://pubmed.ncbi.nlm.nih.gov/30207056</t>
  </si>
  <si>
    <t>https://onlinelibrary.wiley.com/doi/10.1002/pbc.27456</t>
  </si>
  <si>
    <t>['Dvorak CC', 'Higham C', 'Shimano KA']</t>
  </si>
  <si>
    <t>Transplant-Associated Thrombotic Microangiopathy in Pediatric Hematopoietic Cell Transplant Recipients: A Practical Approach to Diagnosis and Management</t>
  </si>
  <si>
    <t>7:133</t>
  </si>
  <si>
    <t>https://pubmed.ncbi.nlm.nih.gov/31024873</t>
  </si>
  <si>
    <t>https://europepmc.org/abstract/MED/31024873</t>
  </si>
  <si>
    <t>['Neely JA', 'Dvorak CC', 'Pantell MS', 'Melton A', 'Huang JN', 'Shimano KA']</t>
  </si>
  <si>
    <t>Autoimmune Cytopenias in Pediatric Hematopoietic Cell Transplant Patients</t>
  </si>
  <si>
    <t>3-May-2019</t>
  </si>
  <si>
    <t>7:171</t>
  </si>
  <si>
    <t>https://pubmed.ncbi.nlm.nih.gov/31131266</t>
  </si>
  <si>
    <t>https://europepmc.org/abstract/MED/31131266</t>
  </si>
  <si>
    <t>['Lown EA', 'Banerjee A', 'Vittinghoff E', 'Dvorak CC', 'Hartogensis W', 'Melton A', 'Mangurian C', 'Hu H', 'Shear D', 'Adcock R', 'Morgan M', 'Golden C', 'Hecht FM']</t>
  </si>
  <si>
    <t>Acupressure to Reduce Treatment-Related Symptoms for Children With Cancer and Recipients of Hematopoietic Stem Cell Transplant: Protocol for a Randomized Controlled Trial</t>
  </si>
  <si>
    <t>14-Aug-2019</t>
  </si>
  <si>
    <t>Global advances in health and medicine</t>
  </si>
  <si>
    <t>8:2164956119870444</t>
  </si>
  <si>
    <t>https://pubmed.ncbi.nlm.nih.gov/31453017</t>
  </si>
  <si>
    <t>https://journals.sagepub.com/doi/10.1177/2164956119870444?url_ver=Z39.88-2003&amp;rfr_id=ori:rid:crossref.org&amp;rfr_dat=cr_pub 0pubmed</t>
  </si>
  <si>
    <t>['Marsh RA', 'Hebert KM', 'Keesler D', 'Boelens JJ', 'Dvorak CC', 'Eckrich MJ', 'Kapoor N', 'Parikh S', 'Eapen M']</t>
  </si>
  <si>
    <t>Practice pattern changes and improvements in hematopoietic cell transplantation for primary immunodeficiencies</t>
  </si>
  <si>
    <t>142(6):2004-2007</t>
  </si>
  <si>
    <t>Letter | Research Support, N.I.H., Extramural | Research Support, U.S. Gov't, P.H.S.</t>
  </si>
  <si>
    <t>https://pubmed.ncbi.nlm.nih.gov/30170121</t>
  </si>
  <si>
    <t>https://www.clinicalkey.com/content/playBy/pii?v=S0091-6749(18)31198-9</t>
  </si>
  <si>
    <t>['Belderbos ME', 'Gennery AR', 'Dvorak CC', 'Blok HJ', 'Eikema DJ', 'Silva JMF', 'Veys P', 'Neven B', 'Buckley R', 'Cole T', 'Cowan MJ', 'Goebel WS', 'Hoenig M', 'Kuo CY', 'Stiehm ER', 'Wynn R', 'Bierings M']</t>
  </si>
  <si>
    <t>Outcome of domino hematopoietic stem cell transplantation in human subjects: An international case series</t>
  </si>
  <si>
    <t>5-Jul-2018</t>
  </si>
  <si>
    <t>142(5):1628-1631.e4</t>
  </si>
  <si>
    <t>Case Reports | Letter | Multicenter Study | Research Support, N.I.H., Extramural | Research Support, Non-U.S. Gov't</t>
  </si>
  <si>
    <t>https://pubmed.ncbi.nlm.nih.gov/29981805</t>
  </si>
  <si>
    <t>https://www.clinicalkey.com/content/playBy/pii?v=S0091-6749(18)30993-X</t>
  </si>
  <si>
    <t>['Schuetz C', 'Hoenig M', 'Moshous D', 'Weinstock C', 'Castelle M', 'Bendavid M', 'Shimano K', 'Tolbert V', 'Schulz AS', 'Dvorak CC']</t>
  </si>
  <si>
    <t>Daratumumab in life-threatening autoimmune hemolytic anemia following hematopoietic stem cell transplantation</t>
  </si>
  <si>
    <t>9-Oct-2018</t>
  </si>
  <si>
    <t>2(19):2550-2553</t>
  </si>
  <si>
    <t>https://pubmed.ncbi.nlm.nih.gov/30291113</t>
  </si>
  <si>
    <t>https://www.clinicalkey.com/content/playBy/pii?v=bloodadvances.2018020883</t>
  </si>
  <si>
    <t>['Haddad E', 'Logan BR', 'Griffith LM', 'Buckley RH', 'Parrott RE', 'Prockop SE', 'Small TN', 'Chaisson J', 'Dvorak CC', 'Murnane M', 'Kapoor N', 'Abdel-Azim H', 'Hanson IC', 'Martinez C', 'Bleesing JJH', 'Chandra S', 'Smith AR', 'Cavanaugh ME', 'Jyonouchi S', 'Sullivan KE', 'Burroughs L', 'Skoda-Smith S', 'Haight AE', 'Tumlin AG', 'Quigg TC', 'Taylor C', 'Dávila Saldaña BJ', 'Keller MD', 'Seroogy CM', 'Desantes KB', 'Petrovic A', 'Leiding JW', 'Shyr DC', 'Decaluwe H', 'Teira P', 'Gillio AP', 'Knutsen AP', 'Moore TB', 'Kletzel M', 'Craddock JA', 'Aquino V', 'Davis JH', 'Yu LC', 'Cuvelier GDE', 'Bednarski JJ', 'Goldman FD', 'Kang EM', 'Shereck E', 'Porteus MH', 'Connelly JA', 'Fleisher TA', 'Malech HL', 'Shearer WT', 'Szabolcs P', 'Thakar MS', 'Vander Lugt MT', 'Heimall J', 'Yin Z', 'Pulsipher MA', 'Pai SY', 'Kohn DB', 'Puck JM', 'Cowan MJ', "O'Reilly RJ", 'Notarangelo LD']</t>
  </si>
  <si>
    <t>SCID genotype and 6-month posttransplant CD4 count predict survival and immune recovery</t>
  </si>
  <si>
    <t>25-Oct-2018</t>
  </si>
  <si>
    <t>132(17):1737-1749</t>
  </si>
  <si>
    <t>https://pubmed.ncbi.nlm.nih.gov/30154114</t>
  </si>
  <si>
    <t>https://linkinghub.elsevier.com/retrieve/pii/S0006-4971(20)60652-8</t>
  </si>
  <si>
    <t>['Duncan CN', 'Brazauskas R', 'Huang J', 'Shaw BE', 'Majhail NS', 'Savani BN', 'Flowers MED', 'Battiwalla M', 'Beebe K', 'Dietz AC', 'Dvorak CC', 'Giller R', 'Jacobsohn DA', 'Kletzel M', 'Martin PL', 'Nemecek ER', 'Nuechterlein B', 'Talano JA', 'Pulsipher MA', 'Baker KS']</t>
  </si>
  <si>
    <t>Late cardiovascular morbidity and mortality following pediatric allogeneic hematopoietic cell transplantation</t>
  </si>
  <si>
    <t>26-Mar-2018</t>
  </si>
  <si>
    <t>53(10):1278-1287</t>
  </si>
  <si>
    <t>https://pubmed.ncbi.nlm.nih.gov/29581480</t>
  </si>
  <si>
    <t>https://europepmc.org/abstract/MED/29581480</t>
  </si>
  <si>
    <t>['Zinter MS', 'Melton A', 'Sabnis AJ', 'Dvorak CC', 'Elicker BM', 'Nawaytou HM', 'Kameny RJ', 'Fineman JR']</t>
  </si>
  <si>
    <t>Pulmonary veno-occlusive disease in a pediatric hematopoietic stem cell transplant patient: a cautionary tale</t>
  </si>
  <si>
    <t>28-Sep-2017</t>
  </si>
  <si>
    <t>59(6):1494-1497</t>
  </si>
  <si>
    <t>https://pubmed.ncbi.nlm.nih.gov/28958195</t>
  </si>
  <si>
    <t>https://www.tandfonline.com/doi/10.1080/10428194.2017.1382697?url_ver=Z39.88-2003&amp;rfr_id=ori:rid:crossref.org&amp;rfr_dat=cr_pub 0pubmed</t>
  </si>
  <si>
    <t>['Langelier C', 'Zinter MS', 'Kalantar K', 'Yanik GA', 'Christenson S', "O'Donovan B", 'White C', 'Wilson M', 'Sapru A', 'Dvorak CC', 'Miller S', 'Chiu CY', 'DeRisi JL']</t>
  </si>
  <si>
    <t>Metagenomic Sequencing Detects Respiratory Pathogens in Hematopoietic Cellular Transplant Patients</t>
  </si>
  <si>
    <t>197(4):524-528</t>
  </si>
  <si>
    <t>https://pubmed.ncbi.nlm.nih.gov/28686513</t>
  </si>
  <si>
    <t>https://www.atsjournals.org/doi/10.1164/rccm.201706-1097LE?url_ver=Z39.88-2003&amp;rfr_id=ori:rid:crossref.org&amp;rfr_dat=cr_pub 0pubmed</t>
  </si>
  <si>
    <t>['Zinter MS', 'Holubkov R', 'Steurer MA', 'Dvorak CC', 'Duncan CN', 'Sapru A', 'Tamburro RF', 'McQuillen PS', 'Pollack MM']</t>
  </si>
  <si>
    <t>Pediatric Hematopoietic Cell Transplant Patients Who Survive Critical Illness Frequently Have Significant but Recoverable Decline in Functional Status</t>
  </si>
  <si>
    <t>24(2):330-336</t>
  </si>
  <si>
    <t>https://pubmed.ncbi.nlm.nih.gov/29128553</t>
  </si>
  <si>
    <t>https://www.clinicalkey.com/content/playBy/pii?v=S1083-8791(17)30805-4</t>
  </si>
  <si>
    <t>['Heimall J', 'Logan BR', 'Cowan MJ', 'Notarangelo LD', 'Griffith LM', 'Puck JM', 'Kohn DB', 'Pulsipher MA', 'Parikh S', 'Martinez C', 'Kapoor N', "O'Reilly R", 'Boyer M', 'Pai SY', 'Goldman F', 'Burroughs L', 'Chandra S', 'Kletzel M', 'Thakar M', 'Connelly J', 'Cuvelier G', 'Davila Saldana BJ', 'Shereck E', 'Knutsen A', 'Sullivan KE', 'DeSantes K', 'Gillio A', 'Haddad E', 'Petrovic A', 'Quigg T', 'Smith AR', 'Stenger E', 'Yin Z', 'Shearer WT', 'Fleisher T', 'Buckley RH', 'Dvorak CC']</t>
  </si>
  <si>
    <t>Immune reconstitution and survival of 100 SCID patients post-hematopoietic cell transplant: a PIDTC natural history study</t>
  </si>
  <si>
    <t>21-Dec-2017</t>
  </si>
  <si>
    <t>11-Oct-2017</t>
  </si>
  <si>
    <t>130(25):2718-2727</t>
  </si>
  <si>
    <t>https://pubmed.ncbi.nlm.nih.gov/29021228</t>
  </si>
  <si>
    <t>https://linkinghub.elsevier.com/retrieve/pii/S0006-4971(20)32617-3</t>
  </si>
  <si>
    <t>['Esbenshade AJ', 'Zhao Z', 'Aftandilian C', 'Saab R', 'Wattier RL', 'Beauchemin M', 'Miller TP', 'Wilkes JJ', 'Kelly MJ', 'Fernbach A', 'Jeng M', 'Schwartz CL', 'Dvorak CC', 'Shyr Y', 'Moons KGM', 'Sulis ML', 'Friedman DL']</t>
  </si>
  <si>
    <t>Multisite external validation of a risk prediction model for the diagnosis of blood stream infections in febrile pediatric oncology patients without severe neutropenia</t>
  </si>
  <si>
    <t>23-May-2017</t>
  </si>
  <si>
    <t>123(19):3781-3790</t>
  </si>
  <si>
    <t>Journal Article | Multicenter Study | Validation Study</t>
  </si>
  <si>
    <t>https://pubmed.ncbi.nlm.nih.gov/28542918</t>
  </si>
  <si>
    <t>https://europepmc.org/abstract/MED/28542918</t>
  </si>
  <si>
    <t>['Cowan MJ', 'Dvorak CC', 'Long-Boyle J']</t>
  </si>
  <si>
    <t>Opening Marrow Niches in Patients Undergoing Autologous Hematopoietic Stem Cell Gene Therapy</t>
  </si>
  <si>
    <t>Hematology/oncology clinics of North America</t>
  </si>
  <si>
    <t>31(5):809-822</t>
  </si>
  <si>
    <t>https://pubmed.ncbi.nlm.nih.gov/28895849</t>
  </si>
  <si>
    <t>https://www.clinicalkey.com/content/playBy/pii?v=S0889-8588(17)30096-5</t>
  </si>
  <si>
    <t>['Dvorak CC', 'Puck JM', 'Wahlstrom JT', 'Dorsey M', 'Melton A', 'Cowan MJ']</t>
  </si>
  <si>
    <t>Neurologic event-free survival demonstrates a benefit for SCID patients diagnosed by newborn screening</t>
  </si>
  <si>
    <t>5-Sep-2017</t>
  </si>
  <si>
    <t>1(20):1694-1698</t>
  </si>
  <si>
    <t>https://pubmed.ncbi.nlm.nih.gov/29296816</t>
  </si>
  <si>
    <t>https://europepmc.org/abstract/MED/29296816</t>
  </si>
  <si>
    <t>['Zinter MS', 'Barrows BD', 'Ursell PC', 'Kowalek K', 'Kalantar K', 'Cambronero N', 'DeRisi JL', 'Oishi P', 'Dvorak CC']</t>
  </si>
  <si>
    <t>Extracorporeal life support survival in a pediatric hematopoietic cellular transplant recipient with presumed GvHD-related fulminant myocarditis</t>
  </si>
  <si>
    <t>5-Jun-2017</t>
  </si>
  <si>
    <t>52(9):1330-1333</t>
  </si>
  <si>
    <t>https://pubmed.ncbi.nlm.nih.gov/28581474</t>
  </si>
  <si>
    <t>https://europepmc.org/abstract/MED/28581474</t>
  </si>
  <si>
    <t>['Wattier RL', 'Levy ER', 'Sabnis AJ', 'Dvorak CC', 'Auerbach AD']</t>
  </si>
  <si>
    <t>Reducing Second Gram-Negative Antibiotic Therapy on Pediatric Oncology and Hematopoietic Stem Cell Transplantation Services</t>
  </si>
  <si>
    <t>Infection control and hospital epidemiology</t>
  </si>
  <si>
    <t>38(9):1039-1047</t>
  </si>
  <si>
    <t>https://pubmed.ncbi.nlm.nih.gov/28758610</t>
  </si>
  <si>
    <t>https://www.cambridge.org/core/product/identifier/S0899823X17001180/type/journal_article</t>
  </si>
  <si>
    <t>['Horn B', 'Wahlstrom JT', 'Melton A', 'Liou A', 'Ouachee-Chardin M', 'Sunkersett G', 'Willert J', 'Hwang J', 'Expose-Spencer J', 'Cowan MC', 'Facchino J', 'Dvorak CC']</t>
  </si>
  <si>
    <t>Early mixed chimerism-based preemptive immunotherapy in children undergoing allogeneic hematopoietic stem cell transplantation for acute leukemia</t>
  </si>
  <si>
    <t>64(8):10.1002/pbc.26464</t>
  </si>
  <si>
    <t>https://pubmed.ncbi.nlm.nih.gov/28205327</t>
  </si>
  <si>
    <t>https://europepmc.org/abstract/MED/28205327</t>
  </si>
  <si>
    <t>['Cao Z', 'Villa KF', 'Lipkin CB', 'Robinson SB', 'Nejadnik B', 'Dvorak CC']</t>
  </si>
  <si>
    <t>Burden of illness associated with sinusoidal obstruction syndrome/veno-occlusive disease in patients with hematopoietic stem cell transplantation</t>
  </si>
  <si>
    <t>14-Jun-2017</t>
  </si>
  <si>
    <t>Journal of medical economics</t>
  </si>
  <si>
    <t>20(8):871-883</t>
  </si>
  <si>
    <t>https://pubmed.ncbi.nlm.nih.gov/28562132</t>
  </si>
  <si>
    <t>https://www.tandfonline.com/doi/10.1080/13696998.2017.1336623?url_ver=Z39.88-2003&amp;rfr_id=ori:rid:crossref.org&amp;rfr_dat=cr_pub 0pubmed</t>
  </si>
  <si>
    <t>['Dvorak CC', 'Patel K', 'Puck JM', 'Wahlstrom J', 'Dorsey MJ', 'Adams R', 'Facchino J', 'Cowan MJ']</t>
  </si>
  <si>
    <t>Unconditioned unrelated donor bone marrow transplantation for IL7Rα- and Artemis-deficient SCID</t>
  </si>
  <si>
    <t>24-Apr-2017</t>
  </si>
  <si>
    <t>52(7):1036-1038</t>
  </si>
  <si>
    <t>https://pubmed.ncbi.nlm.nih.gov/28436970</t>
  </si>
  <si>
    <t>https://europepmc.org/abstract/MED/28436970</t>
  </si>
  <si>
    <t>['Theiler M', 'Oza VS', 'Mathes EF', 'Dvorak CC', 'McCalmont TH', 'Yeh I', 'Sidbury R', 'Cordoro KM']</t>
  </si>
  <si>
    <t>Eosinophilic Pustular Folliculitis in Children after Stem Cell Transplantation: An Eruption Distinct from Graft-Versus-Host Disease</t>
  </si>
  <si>
    <t>Pediatric dermatology</t>
  </si>
  <si>
    <t>34(3):326-330</t>
  </si>
  <si>
    <t>https://pubmed.ncbi.nlm.nih.gov/28317161</t>
  </si>
  <si>
    <t>https://onlinelibrary.wiley.com/doi/10.1111/pde.13108</t>
  </si>
  <si>
    <t>['Satwani P', 'Freedman JL', 'Chaudhury S', 'Jin Z', 'Levinson A', 'Foca MD', 'Krajewski J', 'Sahdev I', 'Talekar MK', 'Gardenswartz A', 'Silverman J', 'Hayes M', 'Dvorak CC']</t>
  </si>
  <si>
    <t>A Multicenter Study of Bacterial Blood Stream Infections in Pediatric Allogeneic Hematopoietic Cell Transplantation Recipients: The Role of Acute Gastrointestinal Graft-versus-Host Disease</t>
  </si>
  <si>
    <t>16-Jan-2017</t>
  </si>
  <si>
    <t>23(4):642-647</t>
  </si>
  <si>
    <t>https://pubmed.ncbi.nlm.nih.gov/28104513</t>
  </si>
  <si>
    <t>https://www.clinicalkey.com/content/playBy/pii?v=S1083-8791(17)30198-2</t>
  </si>
  <si>
    <t>['Nademi Z', 'Slatter MA', 'Dvorak CC', 'Neven B', 'Fischer A', 'Suarez F', 'Booth C', 'Rao K', 'Laberko A', 'Rodina J', 'Bertrand Y', 'Kołtan S', 'Dębski R', 'Flood T', 'Abinun M', 'Gennery AR', 'Hambleton S', 'Ehl S', 'Cant AJ']</t>
  </si>
  <si>
    <t>Hematopoietic stem cell transplant in patients with activated PI3K delta syndrome</t>
  </si>
  <si>
    <t>12-Nov-2016</t>
  </si>
  <si>
    <t>139(3):1046-1049</t>
  </si>
  <si>
    <t>https://pubmed.ncbi.nlm.nih.gov/27847301</t>
  </si>
  <si>
    <t>https://www.clinicalkey.com/content/playBy/pii?v=S0091-6749(16)31288-X</t>
  </si>
  <si>
    <t>['Dorsey MJ', 'Dvorak CC', 'Cowan MJ', 'Puck JM']</t>
  </si>
  <si>
    <t>Treatment of infants identified as having severe combined immunodeficiency by means of newborn screening</t>
  </si>
  <si>
    <t>139(3):733-742</t>
  </si>
  <si>
    <t>https://pubmed.ncbi.nlm.nih.gov/28270365</t>
  </si>
  <si>
    <t>https://www.clinicalkey.com/content/playBy/pii?v=S0091-6749(17)30143-4</t>
  </si>
  <si>
    <t>['Bailey-Olson M', 'Cowan M', 'Dvorak C', 'Mueller S', 'Owens A', 'Wahlstrom J', 'Horn B']</t>
  </si>
  <si>
    <t>Evaluation of Pre-Hematopoietic Cell Transplantation (HCT) Brain MRI and Neurologic Complications of Pediatric Patients Undergoing HCT for Hematologic Malignancies</t>
  </si>
  <si>
    <t>Journal of pediatric oncology nursing : official journal of the Association of Pediatric Oncology Nurses</t>
  </si>
  <si>
    <t>34(1):65-73</t>
  </si>
  <si>
    <t>https://pubmed.ncbi.nlm.nih.gov/26902499</t>
  </si>
  <si>
    <t>https://journals.sagepub.com/doi/10.1177/1043454216631509?url_ver=Z39.88-2003&amp;rfr_id=ori:rid:crossref.org&amp;rfr_dat=cr_pub 0pubmed</t>
  </si>
  <si>
    <t>['Wahlstrom J', 'Patel K', 'Eckhert E', 'Kong D', 'Horn B', 'Cowan MJ', 'Dvorak CC']</t>
  </si>
  <si>
    <t>Transplacental maternal engraftment and posttransplantation graft-versus-host disease in children with severe combined immunodeficiency</t>
  </si>
  <si>
    <t>16-Jun-2016</t>
  </si>
  <si>
    <t>139(2):628-633.e10</t>
  </si>
  <si>
    <t>https://pubmed.ncbi.nlm.nih.gov/27444177</t>
  </si>
  <si>
    <t>https://www.clinicalkey.com/content/playBy/pii?v=S0091-6749(16)30448-1</t>
  </si>
  <si>
    <t>Musical chairs: in utero HCT via mobilization</t>
  </si>
  <si>
    <t>128(20):2378-2380</t>
  </si>
  <si>
    <t>https://pubmed.ncbi.nlm.nih.gov/27856469</t>
  </si>
  <si>
    <t>https://linkinghub.elsevier.com/retrieve/pii/S0006-4971(20)33966-5</t>
  </si>
  <si>
    <t>['Horn B', "O'Kane S", 'Wattier RL', 'Wahlstrom JT', 'Melton A', 'Cowan MJ', 'Dvorak CC']</t>
  </si>
  <si>
    <t>Risk of serious bloodstream infections is low in pediatric hematopoietic stem cell transplant (HSCT) recipients with fevers due to antithymocyte globulins and alemtuzumab</t>
  </si>
  <si>
    <t>6-Jun-2016</t>
  </si>
  <si>
    <t>51(11):1510-1512</t>
  </si>
  <si>
    <t>https://pubmed.ncbi.nlm.nih.gov/27272452</t>
  </si>
  <si>
    <t>https://europepmc.org/abstract/MED/27272452</t>
  </si>
  <si>
    <t>['Geerlinks AV', 'Issekutz T', 'Wahlstrom JT', 'Sullivan KE', 'Cowan MJ', 'Dvorak CC', 'Fernandez CV']</t>
  </si>
  <si>
    <t>Severe, persistent, and fatal T-cell immunodeficiency following therapy for infantile leukemia</t>
  </si>
  <si>
    <t>29-Jun-2016</t>
  </si>
  <si>
    <t>63(11):2046-9</t>
  </si>
  <si>
    <t>https://pubmed.ncbi.nlm.nih.gov/27354010</t>
  </si>
  <si>
    <t>https://europepmc.org/abstract/MED/27354010</t>
  </si>
  <si>
    <t>['Bartelink IH', 'Lalmohamed A', 'van Reij EM', 'Dvorak CC', 'Savic RM', 'Zwaveling J', 'Bredius RG', 'Egberts AC', 'Bierings M', 'Kletzel M', 'Shaw PJ', 'Nath CE', 'Hempel G', 'Ansari M', 'Krajinovic M', 'Théorêt Y', 'Duval M', 'Keizer RJ', 'Bittencourt H', 'Hassan M', 'Güngör T', 'Wynn RF', 'Veys P', 'Cuvelier GD', 'Marktel S', 'Chiesa R', 'Cowan MJ', 'Slatter MA', 'Stricherz MK', 'Jennissen C', 'Long-Boyle JR', 'Boelens JJ']</t>
  </si>
  <si>
    <t>Association of busulfan exposure with survival and toxicity after haemopoietic cell transplantation in children and young adults: a multicentre, retrospective cohort analysis</t>
  </si>
  <si>
    <t>The Lancet. Haematology</t>
  </si>
  <si>
    <t>3(11):e526-e536</t>
  </si>
  <si>
    <t>https://pubmed.ncbi.nlm.nih.gov/27746112</t>
  </si>
  <si>
    <t>https://www.clinicalkey.com/content/playBy/pii?v=S2352-3026(16)30114-4</t>
  </si>
  <si>
    <t>['Williams KM', 'Ahn KW', 'Chen M', 'Aljurf MD', 'Agwu AL', 'Chen AR', 'Walsh TJ', 'Szabolcs P', 'Boeckh MJ', 'Auletta JJ', 'Lindemans CA', 'Zanis-Neto J', 'Malvezzi M', 'Lister J', 'de Toledo Codina JS', 'Sackey K', 'Chakrabarty JL', 'Ljungman P', 'Wingard JR', 'Seftel MD', 'Seo S', 'Hale GA', 'Wirk B', 'Smith MS', 'Savani BN', 'Lazarus HM', 'Marks DI', 'Ustun C', 'Abdel-Azim H', 'Dvorak CC', 'Szer J', 'Storek J', 'Yong A', 'Riches MR']</t>
  </si>
  <si>
    <t>The incidence, mortality and timing of Pneumocystis jiroveci pneumonia after hematopoietic cell transplantation: a CIBMTR analysis</t>
  </si>
  <si>
    <t>51(4):573-80</t>
  </si>
  <si>
    <t>Journal Article | Multicenter Study | Research Support, N.I.H., Extramural | Research Support, U.S. Gov't, Non-P.H.S. | Research Support, U.S. Gov't, P.H.S.</t>
  </si>
  <si>
    <t>https://pubmed.ncbi.nlm.nih.gov/26726945</t>
  </si>
  <si>
    <t>https://europepmc.org/abstract/MED/26726945</t>
  </si>
  <si>
    <t>['Zinter MS', 'Spicer A', 'Orwoll BO', 'Alkhouli M', 'Dvorak CC', 'Calfee CS', 'Matthay MA', 'Sapru A']</t>
  </si>
  <si>
    <t>Plasma angiopoietin-2 outperforms other markers of endothelial injury in prognosticating pediatric ARDS mortality</t>
  </si>
  <si>
    <t>310(3):L224-31</t>
  </si>
  <si>
    <t>https://pubmed.ncbi.nlm.nih.gov/26660787</t>
  </si>
  <si>
    <t>https://journals.physiology.org/doi/10.1152/ajplung.00336.2015?url_ver=Z39.88-2003&amp;rfr_id=ori:rid:crossref.org&amp;rfr_dat=cr_pub 0pubmed</t>
  </si>
  <si>
    <t>['Levy ER', 'Musick L', 'Zinter MS', 'Lang T', 'Cowan MJ', 'Weintrub PS', 'Dvorak CC']</t>
  </si>
  <si>
    <t>Safe and Effective Prophylaxis with Bimonthly Intravenous Pentamidine in the Pediatric Hematopoietic Stem Cell Transplant Population</t>
  </si>
  <si>
    <t>35(2):135-41</t>
  </si>
  <si>
    <t>https://pubmed.ncbi.nlm.nih.gov/26418240</t>
  </si>
  <si>
    <t>https://www.ingentaconnect.com/openurl?genre=article&amp;issn=&amp;volume=35&amp;issue=2&amp;spage=135&amp;aulast=Levy</t>
  </si>
  <si>
    <t>['Burke MJ', 'Verneris MR', 'Le Rademacher J', 'He W', 'Abdel-Azim H', 'Abraham AA', 'Auletta JJ', 'Ayas M', 'Brown VI', 'Cairo MS', 'Chan KW', 'Diaz Perez MA', 'Dvorak CC', 'Egeler RM', 'Eldjerou L', 'Frangoul H', 'Guilcher GMT', 'Hayashi RJ', 'Ibrahim A', 'Kasow KA', 'Leung WH', 'Olsson RF', 'Pulsipher MA', 'Shah N', 'Shah NN', 'Thiel E', 'Talano JA', 'Kitko CL']</t>
  </si>
  <si>
    <t>Transplant Outcomes for Children with T Cell Acute Lymphoblastic Leukemia in Second Remission: A Report from the Center for International Blood and Marrow Transplant Research</t>
  </si>
  <si>
    <t>29-Aug-2015</t>
  </si>
  <si>
    <t>21(12):2154-2159</t>
  </si>
  <si>
    <t>Journal Article | Multicenter Study | Research Support, N.I.H., Extramural | Research Support, Non-U.S. Gov't | Research Support, U.S. Gov't, P.H.S.</t>
  </si>
  <si>
    <t>https://pubmed.ncbi.nlm.nih.gov/26327632</t>
  </si>
  <si>
    <t>https://www.clinicalkey.com/content/playBy/pii?v=S1083-8791(15)00571-6</t>
  </si>
  <si>
    <t>['Wattier RL', 'Dvorak CC', 'Hoffman JA', 'Brozovich AA', 'Bin-Hussain I', 'Groll AH', 'Castagnola E', 'Knapp KM', 'Zaoutis TE', 'Gustafsson B', 'Sung L', 'Berman D', 'Halasa NB', 'Abzug MJ', 'Velegraki A', 'Sharma TS', 'Fisher BT', 'Steinbach WJ']</t>
  </si>
  <si>
    <t>A Prospective, International Cohort Study of Invasive Mold Infections in Children</t>
  </si>
  <si>
    <t>16-Jul-2014</t>
  </si>
  <si>
    <t>Journal of the Pediatric Infectious Diseases Society</t>
  </si>
  <si>
    <t>4(4):313-22</t>
  </si>
  <si>
    <t>https://pubmed.ncbi.nlm.nih.gov/26582870</t>
  </si>
  <si>
    <t>https://europepmc.org/abstract/MED/26582870</t>
  </si>
  <si>
    <t>['Zinter MS', 'Dvorak CC', 'Spicer A', 'Cowan MJ', 'Sapru A']</t>
  </si>
  <si>
    <t>New Insights Into Multicenter PICU Mortality Among Pediatric Hematopoietic Stem Cell Transplant Patients</t>
  </si>
  <si>
    <t>43(9):1986-94</t>
  </si>
  <si>
    <t>https://pubmed.ncbi.nlm.nih.gov/26035280</t>
  </si>
  <si>
    <t>https://europepmc.org/abstract/MED/26035280</t>
  </si>
  <si>
    <t>['Wattier RL', 'Dvorak CC', 'Auerbach AD', 'Weintrub PS']</t>
  </si>
  <si>
    <t>Repeat blood cultures in children with persistent fever and neutropenia: Diagnostic and clinical implications</t>
  </si>
  <si>
    <t>62(8):1421-6</t>
  </si>
  <si>
    <t>https://pubmed.ncbi.nlm.nih.gov/25728605</t>
  </si>
  <si>
    <t>https://europepmc.org/abstract/MED/25728605</t>
  </si>
  <si>
    <t>['Olsson RF', 'Logan BR', 'Chaudhury S', 'Zhu X', 'Akpek G', 'Bolwell BJ', 'Bredeson CN', 'Dvorak CC', 'Gupta V', 'Ho VT', 'Lazarus HM', 'Marks DI', 'Ringdén OT', 'Pasquini MC', 'Schriber JR', 'Cooke KR']</t>
  </si>
  <si>
    <t>Primary graft failure after myeloablative allogeneic hematopoietic cell transplantation for hematologic malignancies</t>
  </si>
  <si>
    <t>16-Mar-2015</t>
  </si>
  <si>
    <t>29(8):1754-62</t>
  </si>
  <si>
    <t>https://pubmed.ncbi.nlm.nih.gov/25772027</t>
  </si>
  <si>
    <t>https://europepmc.org/abstract/MED/25772027</t>
  </si>
  <si>
    <t>['Holter-Chakrabarty JL', 'Pierson N', 'Zhang MJ', 'Zhu X', 'Akpek G', 'Aljurf MD', 'Artz AS', 'Baron F', 'Bredeson CN', 'Dvorak CC', 'Epstein RB', 'Lazarus HM', 'Olsson RF', 'Selby GB', 'Williams KM', 'Cooke KR', 'Pasquini MC', 'McCarthy PL']</t>
  </si>
  <si>
    <t>The Sequence of Cyclophosphamide and Myeloablative Total Body Irradiation in Hematopoietic Cell Transplantation for Patients with Acute Leukemia</t>
  </si>
  <si>
    <t>21(7):1251-7</t>
  </si>
  <si>
    <t>https://pubmed.ncbi.nlm.nih.gov/25840335</t>
  </si>
  <si>
    <t>https://www.clinicalkey.com/content/playBy/pii?v=S1083-8791(15)00217-7</t>
  </si>
  <si>
    <t>['Mehta PA', 'Zhang MJ', 'Eapen M', 'He W', 'Seber A', 'Gibson B', 'Camitta BM', 'Kitko CL', 'Dvorak CC', 'Nemecek ER', 'Frangoul HA', 'Abdel-Azim H', 'Kasow KA', 'Lehmann L', 'Gonzalez Vicent M', 'Diaz Pérez MA', 'Ayas M', 'Qayed M', 'Carpenter PA', 'Jodele S', 'Lund TC', 'Leung WH', 'Davies SM']</t>
  </si>
  <si>
    <t>Transplantation Outcomes for Children with Hypodiploid Acute Lymphoblastic Leukemia</t>
  </si>
  <si>
    <t>10-Apr-2015</t>
  </si>
  <si>
    <t>21(7):1273-7</t>
  </si>
  <si>
    <t>https://pubmed.ncbi.nlm.nih.gov/25865650</t>
  </si>
  <si>
    <t>https://www.clinicalkey.com/content/playBy/pii?v=S1083-8791(15)00252-9</t>
  </si>
  <si>
    <t>['Bode SF', 'Ammann S', 'Al-Herz W', 'Bataneant M', 'Dvorak CC', 'Gehring S', 'Gennery A', 'Gilmour KC', 'Gonzalez-Granado LI', 'Groß-Wieltsch U', 'Ifversen M', 'Lingman-Framme J', 'Matthes-Martin S', 'Mesters R', 'Meyts I', 'van Montfrans JM', 'Pachlopnik Schmid J', 'Pai SY', 'Soler-Palacin P', 'Schuermann U', 'Schuster V', 'Seidel MG', 'Speckmann C', 'Stepensky P', 'Sykora KW', 'Tesi B', 'Vraetz T', 'Waruiru C', 'Bryceson YT', 'Moshous D', 'Lehmberg K', 'Jordan MB', 'Ehl S']</t>
  </si>
  <si>
    <t>The syndrome of hemophagocytic lymphohistiocytosis in primary immunodeficiencies: implications for differential diagnosis and pathogenesis</t>
  </si>
  <si>
    <t>28-May-2015</t>
  </si>
  <si>
    <t>100(7):978-88</t>
  </si>
  <si>
    <t>https://pubmed.ncbi.nlm.nih.gov/26022711</t>
  </si>
  <si>
    <t>https://europepmc.org/abstract/MED/26022711</t>
  </si>
  <si>
    <t>['Long-Boyle JR', 'Savic R', 'Yan S', 'Bartelink I', 'Musick L', 'French D', 'Law J', 'Horn B', 'Cowan MJ', 'Dvorak CC']</t>
  </si>
  <si>
    <t>Population pharmacokinetics of busulfan in pediatric and young adult patients undergoing hematopoietic cell transplant: a model-based dosing algorithm for personalized therapy and implementation into routine clinical use</t>
  </si>
  <si>
    <t>Therapeutic drug monitoring</t>
  </si>
  <si>
    <t>37(2):236-45</t>
  </si>
  <si>
    <t>https://pubmed.ncbi.nlm.nih.gov/25162216</t>
  </si>
  <si>
    <t>https://europepmc.org/abstract/MED/25162216</t>
  </si>
  <si>
    <t>['Wahlstrom JT', 'Dvorak CC', 'Cowan MJ']</t>
  </si>
  <si>
    <t>Hematopoietic Stem Cell Transplantation for Severe Combined Immunodeficiency</t>
  </si>
  <si>
    <t>Current pediatrics reports</t>
  </si>
  <si>
    <t>3(1):1-10</t>
  </si>
  <si>
    <t>https://pubmed.ncbi.nlm.nih.gov/25821657</t>
  </si>
  <si>
    <t>https://europepmc.org/abstract/MED/25821657</t>
  </si>
  <si>
    <t>['Satwani P', 'Kahn J', 'Dvorak CC']</t>
  </si>
  <si>
    <t>Juvenile myelomonocytic leukemia</t>
  </si>
  <si>
    <t>62(1):95-106</t>
  </si>
  <si>
    <t>https://pubmed.ncbi.nlm.nih.gov/25435114</t>
  </si>
  <si>
    <t>https://www.clinicalkey.com/content/playBy/pii?v=S0031-3955(14)00182-5</t>
  </si>
  <si>
    <t>['Niemeyer CM', 'Loh ML', 'Cseh A', 'Cooper T', 'Dvorak CC', 'Chan R', 'Xicoy B', 'Germing U', 'Kojima S', 'Manabe A', 'Dworzak M', 'De Moerloose B', 'Starý J', 'Smith OP', 'Masetti R', 'Catala A', 'Bergstraesser E', 'Ussowicz M', 'Fabri O', 'Baruchel A', 'Cavé H', 'Zwaan M', 'Locatelli F', 'Hasle H', 'van den Heuvel-Eibrink MM', 'Flotho C', 'Yoshimi A']</t>
  </si>
  <si>
    <t>Criteria for evaluating response and outcome in clinical trials for children with juvenile myelomonocytic leukemia</t>
  </si>
  <si>
    <t>100(1):17-22</t>
  </si>
  <si>
    <t>https://pubmed.ncbi.nlm.nih.gov/25552679</t>
  </si>
  <si>
    <t>https://europepmc.org/abstract/MED/25552679</t>
  </si>
  <si>
    <t>['Lund TC', 'Cathey SS', 'Miller WP', 'Eapen M', 'Andreansky M', 'Dvorak CC', 'Davis JH', 'Dalal JD', 'Devine SM', 'Eames GM', 'Ferguson WS', 'Giller RH', 'He W', 'Kurtzberg J', 'Krance R', 'Katsanis E', 'Lewis VA', 'Sahdev I', 'Orchard PJ']</t>
  </si>
  <si>
    <t>Outcomes after hematopoietic stem cell transplantation for children with I-cell disease</t>
  </si>
  <si>
    <t>10-Jul-2014</t>
  </si>
  <si>
    <t>20(11):1847-51</t>
  </si>
  <si>
    <t>https://pubmed.ncbi.nlm.nih.gov/25016194</t>
  </si>
  <si>
    <t>https://www.clinicalkey.com/content/playBy/pii?v=S1083-8791(14)00369-3</t>
  </si>
  <si>
    <t>['Chang TY', 'Dvorak CC', 'Loh ML']</t>
  </si>
  <si>
    <t>Bedside to bench in juvenile myelomonocytic leukemia: insights into leukemogenesis from a rare pediatric leukemia</t>
  </si>
  <si>
    <t>27-Aug-2014</t>
  </si>
  <si>
    <t>124(16):2487-97</t>
  </si>
  <si>
    <t>https://pubmed.ncbi.nlm.nih.gov/25163700</t>
  </si>
  <si>
    <t>https://linkinghub.elsevier.com/retrieve/pii/S0006-4971(20)35458-6</t>
  </si>
  <si>
    <t>['Dvorak CC', 'Hassan A', 'Slatter MA', 'Hönig M', 'Lankester AC', 'Buckley RH', 'Pulsipher MA', 'Davis JH', 'Güngör T', 'Gabriel M', 'Bleesing JH', 'Bunin N', 'Sedlacek P', 'Connelly JA', 'Crawford DF', 'Notarangelo LD', 'Pai SY', 'Hassid J', 'Veys P', 'Gennery AR', 'Cowan MJ']</t>
  </si>
  <si>
    <t>Comparison of outcomes of hematopoietic stem cell transplantation without chemotherapy conditioning by using matched sibling and unrelated donors for treatment of severe combined immunodeficiency</t>
  </si>
  <si>
    <t>7-Aug-2014</t>
  </si>
  <si>
    <t>134(4):935-943.e15</t>
  </si>
  <si>
    <t>Comparative Study | Journal Article | Multicenter Study | Research Support, N.I.H., Extramural | Research Support, Non-U.S. Gov't</t>
  </si>
  <si>
    <t>https://pubmed.ncbi.nlm.nih.gov/25109802</t>
  </si>
  <si>
    <t>https://www.clinicalkey.com/content/playBy/pii?v=S0091-6749(14)00886-0</t>
  </si>
  <si>
    <t>['Flank J', 'Sung L', 'Dvorak CC', 'Spettigue W', 'Dupuis LL']</t>
  </si>
  <si>
    <t>The safety of olanzapine in young children: a systematic review and meta-analysis</t>
  </si>
  <si>
    <t>Drug safety</t>
  </si>
  <si>
    <t>37(10):791-804</t>
  </si>
  <si>
    <t>https://pubmed.ncbi.nlm.nih.gov/25145624</t>
  </si>
  <si>
    <t>https://link.springer.com/article/10.1007/s40264-014-0219-y</t>
  </si>
  <si>
    <t>['Dvorak CC', 'Horn BN', 'Puck JM', 'Czechowicz A', 'Shizuru JA', 'Ko RM', 'Cowan MJ']</t>
  </si>
  <si>
    <t>A trial of plerixafor adjunctive therapy in allogeneic hematopoietic cell transplantation with minimal conditioning for severe combined immunodeficiency</t>
  </si>
  <si>
    <t>18(6):602-8</t>
  </si>
  <si>
    <t>https://pubmed.ncbi.nlm.nih.gov/24977650</t>
  </si>
  <si>
    <t>https://europepmc.org/abstract/MED/24977650</t>
  </si>
  <si>
    <t>['Dvorak CC', 'Horn BN', 'Puck JM', 'Adams S', 'Veys P', 'Czechowicz A', 'Cowan MJ']</t>
  </si>
  <si>
    <t>A trial of alemtuzumab adjunctive therapy in allogeneic hematopoietic cell transplantation with minimal conditioning for severe combined immunodeficiency</t>
  </si>
  <si>
    <t>18(6):609-16</t>
  </si>
  <si>
    <t>https://pubmed.ncbi.nlm.nih.gov/24977928</t>
  </si>
  <si>
    <t>https://europepmc.org/abstract/MED/24977928</t>
  </si>
  <si>
    <t>['Pai SY', 'Logan BR', 'Griffith LM', 'Buckley RH', 'Parrott RE', 'Dvorak CC', 'Kapoor N', 'Hanson IC', 'Filipovich AH', 'Jyonouchi S', 'Sullivan KE', 'Small TN', 'Burroughs L', 'Skoda-Smith S', 'Haight AE', 'Grizzle A', 'Pulsipher MA', 'Chan KW', 'Fuleihan RL', 'Haddad E', 'Loechelt B', 'Aquino VM', 'Gillio A', 'Davis J', 'Knutsen A', 'Smith AR', 'Moore TB', 'Schroeder ML', 'Goldman FD', 'Connelly JA', 'Porteus MH', 'Xiang Q', 'Shearer WT', 'Fleisher TA', 'Kohn DB', 'Puck JM', 'Notarangelo LD', 'Cowan MJ', "O'Reilly RJ"]</t>
  </si>
  <si>
    <t>Transplantation outcomes for severe combined immunodeficiency, 2000-2009</t>
  </si>
  <si>
    <t>371(5):434-46</t>
  </si>
  <si>
    <t>https://pubmed.ncbi.nlm.nih.gov/25075835</t>
  </si>
  <si>
    <t>https://www.nejm.org/doi/10.1056/NEJMoa1401177?url_ver=Z39.88-2003&amp;rfr_id=ori:rid:crossref.org&amp;rfr_dat=cr_pub 0www.ncbi.nlm.nih.gov</t>
  </si>
  <si>
    <t>['Karski EE', 'Dvorak CC', 'Leung W', 'Miller W', 'Shaw PJ', 'Qayed M', 'Katsanis E', 'Feusner JH']</t>
  </si>
  <si>
    <t>Treatment of hepatoblastoma with high-dose chemotherapy and stem cell rescue: the pediatric blood and marrow transplant consortium experience and review of the literature</t>
  </si>
  <si>
    <t>36(5):362-8</t>
  </si>
  <si>
    <t>https://pubmed.ncbi.nlm.nih.gov/24577552</t>
  </si>
  <si>
    <t>https://journals.lww.com/00043426-201407000-00007</t>
  </si>
  <si>
    <t>['Huang L', 'Lizak P', 'Dvorak CC', 'Aweeka F', 'Long-Boyle J']</t>
  </si>
  <si>
    <t>Simultaneous determination of fludarabine and clofarabine in human plasma by LC-MS/MS</t>
  </si>
  <si>
    <t>1-Jun-2014</t>
  </si>
  <si>
    <t>2-May-2014</t>
  </si>
  <si>
    <t>Journal of chromatography. B, Analytical technologies in the biomedical and life sciences</t>
  </si>
  <si>
    <t>960:194-9</t>
  </si>
  <si>
    <t>https://pubmed.ncbi.nlm.nih.gov/24820973</t>
  </si>
  <si>
    <t>https://linkinghub.elsevier.com/retrieve/pii/S1570-0232(14)00283-9</t>
  </si>
  <si>
    <t>['Aplenc R', 'Zhang MJ', 'Sung L', 'Zhu X', 'Ho VT', 'Cooke K', 'Dvorak C', 'Hale G', 'Isola LM', 'Lazarus HM', 'McCarthy PL', 'Olsson R', 'Pulsipher M', 'Pasquini MC', 'Bunin N']</t>
  </si>
  <si>
    <t>Effect of body mass in children with hematologic malignancies undergoing allogeneic bone marrow transplantation</t>
  </si>
  <si>
    <t>29-May-2014</t>
  </si>
  <si>
    <t>7-Apr-2014</t>
  </si>
  <si>
    <t>123(22):3504-11</t>
  </si>
  <si>
    <t>https://linkinghub.elsevier.com/retrieve/pii/S0006-4971(20)35607-X</t>
  </si>
  <si>
    <t>['Shearer WT', 'Dunn E', 'Notarangelo LD', 'Dvorak CC', 'Puck JM', 'Logan BR', 'Griffith LM', 'Kohn DB', "O'Reilly RJ", 'Fleisher TA', 'Pai SY', 'Martinez CA', 'Buckley RH', 'Cowan MJ']</t>
  </si>
  <si>
    <t>Establishing diagnostic criteria for severe combined immunodeficiency disease (SCID), leaky SCID, and Omenn syndrome: the Primary Immune Deficiency Treatment Consortium experience</t>
  </si>
  <si>
    <t>133(4):1092-8</t>
  </si>
  <si>
    <t>https://pubmed.ncbi.nlm.nih.gov/24290292</t>
  </si>
  <si>
    <t>https://www.clinicalkey.com/content/playBy/pii?v=S0091-6749(13)01495-4</t>
  </si>
  <si>
    <t>['Griffith LM', 'Cowan MJ', 'Notarangelo LD', 'Kohn DB', 'Puck JM', 'Pai SY', 'Ballard B', 'Bauer SC', 'Bleesing JJ', 'Boyle M', 'Brower A', 'Buckley RH', 'van der Burg M', 'Burroughs LM', 'Candotti F', 'Cant AJ', 'Chatila T', 'Cunningham-Rundles C', 'Dinauer MC', 'Dvorak CC', 'Filipovich AH', 'Fleisher TA', 'Bobby Gaspar H', 'Gungor T', 'Haddad E', 'Hovermale E', 'Huang F', 'Hurley A', 'Hurley M', 'Iyengar S', 'Kang EM', 'Logan BR', 'Long-Boyle JR', 'Malech HL', 'McGhee SA', 'Modell F', 'Modell V', 'Ochs HD', "O'Reilly RJ", 'Parkman R', 'Rawlings DJ', 'Routes JM', 'Shearer WT', 'Small TN', 'Smith H', 'Sullivan KE', 'Szabolcs P', 'Thrasher A', 'Torgerson TR', 'Veys P', 'Weinberg K', 'Zuniga-Pflucker JC']</t>
  </si>
  <si>
    <t>Primary Immune Deficiency Treatment Consortium (PIDTC) report</t>
  </si>
  <si>
    <t>15-Oct-2013</t>
  </si>
  <si>
    <t>133(2):335-47</t>
  </si>
  <si>
    <t>https://pubmed.ncbi.nlm.nih.gov/24139498</t>
  </si>
  <si>
    <t>https://www.clinicalkey.com/content/playBy/pii?v=S0091-6749(13)01369-9</t>
  </si>
  <si>
    <t>['Schuetz C', 'Neven B', 'Dvorak CC', 'Leroy S', 'Ege MJ', 'Pannicke U', 'Schwarz K', 'Schulz AS', 'Hoenig M', 'Sparber-Sauer M', 'Gatz SA', 'Denzer C', 'Blanche S', 'Moshous D', 'Picard C', 'Horn BN', 'de Villartay JP', 'Cavazzana M', 'Debatin KM', 'Friedrich W', 'Fischer A', 'Cowan MJ']</t>
  </si>
  <si>
    <t>SCID patients with ARTEMIS vs RAG deficiencies following HCT: increased risk of late toxicity in ARTEMIS-deficient SCID</t>
  </si>
  <si>
    <t>123(2):281-9</t>
  </si>
  <si>
    <t>https://pubmed.ncbi.nlm.nih.gov/24144642</t>
  </si>
  <si>
    <t>https://linkinghub.elsevier.com/retrieve/pii/S0006-4971(20)36174-7</t>
  </si>
  <si>
    <t>['Dvorak CC', 'Loh ML']</t>
  </si>
  <si>
    <t>Juvenile myelomonocytic leukemia: molecular pathogenesis informs current approaches to therapy and hematopoietic cell transplantation</t>
  </si>
  <si>
    <t>2:25</t>
  </si>
  <si>
    <t>https://pubmed.ncbi.nlm.nih.gov/24734223</t>
  </si>
  <si>
    <t>https://europepmc.org/abstract/MED/24734223</t>
  </si>
  <si>
    <t>['Savic RM', 'Cowan MJ', 'Dvorak CC', 'Pai SY', 'Pereira L', 'Bartelink IH', 'Boelens JJ', 'Bredius RG', 'Wynn RF', 'Cuvelier GD', 'Shaw PJ', 'Slatter MA', 'Long-Boyle J']</t>
  </si>
  <si>
    <t>Effect of weight and maturation on busulfan clearance in infants and small children undergoing hematopoietic cell transplantation</t>
  </si>
  <si>
    <t>19(11):1608-14</t>
  </si>
  <si>
    <t>https://pubmed.ncbi.nlm.nih.gov/24029650</t>
  </si>
  <si>
    <t>https://www.clinicalkey.com/content/playBy/pii?v=S1083-8791(13)00391-1</t>
  </si>
  <si>
    <t>['Dvorak CC', 'Cowan MJ', 'Logan BR', 'Notarangelo LD', 'Griffith LM', 'Puck JM', 'Kohn DB', 'Shearer WT', "O'Reilly RJ", 'Fleisher TA', 'Pai SY', 'Hanson IC', 'Pulsipher MA', 'Fuleihan R', 'Filipovich A', 'Goldman F', 'Kapoor N', 'Small T', 'Smith A', 'Chan KW', 'Cuvelier G', 'Heimall J', 'Knutsen A', 'Loechelt B', 'Moore T', 'Buckley RH']</t>
  </si>
  <si>
    <t>The natural history of children with severe combined immunodeficiency: baseline features of the first fifty patients of the primary immune deficiency treatment consortium prospective study 6901</t>
  </si>
  <si>
    <t>2-Jul-2013</t>
  </si>
  <si>
    <t>33(7):1156-64</t>
  </si>
  <si>
    <t>https://pubmed.ncbi.nlm.nih.gov/23818196</t>
  </si>
  <si>
    <t>https://europepmc.org/abstract/MED/23818196</t>
  </si>
  <si>
    <t>['Grupp SA', 'Dvorak CC', 'Nieder ML', 'Levine JE', 'Wall DA', 'Langholz B', 'Pulsipher MA']</t>
  </si>
  <si>
    <t>Children's Oncology Group's 2013 blueprint for research: stem cell transplantation</t>
  </si>
  <si>
    <t>19-Dec-2012</t>
  </si>
  <si>
    <t>60(6):1044-7</t>
  </si>
  <si>
    <t>Journal Article | Research Support, N.I.H., Extramural | Research Support, U.S. Gov't, Non-P.H.S. | Review</t>
  </si>
  <si>
    <t>https://pubmed.ncbi.nlm.nih.gov/23255402</t>
  </si>
  <si>
    <t>https://europepmc.org/abstract/MED/23255402</t>
  </si>
  <si>
    <t>['Engelhardt KR', 'Shah N', 'Faizura-Yeop I', 'Kocacik Uygun DF', 'Frede N', 'Muise AM', 'Shteyer E', 'Filiz S', 'Chee R', 'Elawad M', 'Hartmann B', 'Arkwright PD', 'Dvorak C', 'Klein C', 'Puck JM', 'Grimbacher B', 'Glocker EO']</t>
  </si>
  <si>
    <t>Clinical outcome in IL-10- and IL-10 receptor-deficient patients with or without hematopoietic stem cell transplantation</t>
  </si>
  <si>
    <t>14-Nov-2012</t>
  </si>
  <si>
    <t>131(3):825-30</t>
  </si>
  <si>
    <t>https://pubmed.ncbi.nlm.nih.gov/23158016</t>
  </si>
  <si>
    <t>https://www.clinicalkey.com/content/playBy/pii?v=S0091-6749(12)01547-3</t>
  </si>
  <si>
    <t>['Steinbach WJ', 'Roilides E', 'Berman D', 'Hoffman JA', 'Groll AH', 'Bin-Hussain I', 'Palazzi DL', 'Castagnola E', 'Halasa N', 'Velegraki A', 'Dvorak CC', 'Charkabarti A', 'Sung L', 'Danziger-Isakov L', 'Lachenauer C', 'Arrieta A', 'Knapp K', 'Abzug MJ', 'Ziebold C', 'Lehrnbecher T', 'Klingspor L', 'Warris A', 'Leckerman K', 'Martling T', 'Walsh TJ', 'Benjamin DK Jr', 'Zaoutis TE']</t>
  </si>
  <si>
    <t>Results from a prospective, international, epidemiologic study of invasive candidiasis in children and neonates</t>
  </si>
  <si>
    <t>31(12):1252-7</t>
  </si>
  <si>
    <t>https://journals.lww.com/00006454-201212000-00008</t>
  </si>
  <si>
    <t>['Dvorak CC', 'Fisher BT', 'Sung L', 'Steinbach WJ', 'Nieder M', 'Alexander S', 'Zaoutis TE']</t>
  </si>
  <si>
    <t>Antifungal prophylaxis in pediatric hematology/oncology: new choices &amp; new data</t>
  </si>
  <si>
    <t>18-Nov-2011</t>
  </si>
  <si>
    <t>59(1):21-6</t>
  </si>
  <si>
    <t>https://pubmed.ncbi.nlm.nih.gov/22102607</t>
  </si>
  <si>
    <t>https://europepmc.org/abstract/MED/22102607</t>
  </si>
  <si>
    <t>['Alexander S', 'Nieder M', 'Zerr DM', 'Fisher BT', 'Dvorak CC', 'Sung L']</t>
  </si>
  <si>
    <t>Prevention of bacterial infection in pediatric oncology: what do we know, what can we learn?</t>
  </si>
  <si>
    <t>59(1):16-20</t>
  </si>
  <si>
    <t>https://pubmed.ncbi.nlm.nih.gov/22102612</t>
  </si>
  <si>
    <t>https://europepmc.org/abstract/MED/22102612</t>
  </si>
  <si>
    <t>['Fisher BT', 'Alexander S', 'Dvorak CC', 'Zaoutis TE', 'Zerr DM', 'Sung L']</t>
  </si>
  <si>
    <t>Epidemiology and potential preventative measures for viral infections in children with malignancy and those undergoing hematopoietic cell transplantation</t>
  </si>
  <si>
    <t>59(1):11-5</t>
  </si>
  <si>
    <t>https://pubmed.ncbi.nlm.nih.gov/22102619</t>
  </si>
  <si>
    <t>https://europepmc.org/abstract/MED/22102619</t>
  </si>
  <si>
    <t>['Veys P', 'Wynn RF', 'Ahn KW', 'Samarasinghe S', 'He W', 'Bonney D', 'Craddock J', 'Cornish J', 'Davies SM', 'Dvorak CC', 'Duerst RE', 'Gross TG', 'Kapoor N', 'Kitko C', 'Krance RA', 'Leung W', 'Lewis VA', 'Steward C', 'Wagner JE', 'Carpenter PA', 'Eapen M']</t>
  </si>
  <si>
    <t>Impact of immune modulation with in vivo T-cell depletion and myleoablative total body irradiation conditioning on outcomes after unrelated donor transplantation for childhood acute lymphoblastic leukemia</t>
  </si>
  <si>
    <t>9-May-2012</t>
  </si>
  <si>
    <t>119(25):6155-61</t>
  </si>
  <si>
    <t>Evaluation Study | Journal Article | Multicenter Study | Research Support, N.I.H., Extramural | Research Support, U.S. Gov't, P.H.S.</t>
  </si>
  <si>
    <t>https://pubmed.ncbi.nlm.nih.gov/22573402</t>
  </si>
  <si>
    <t>https://linkinghub.elsevier.com/retrieve/pii/S0006-4971(20)47660-8</t>
  </si>
  <si>
    <t>['Dvorak CC', 'Bollard CM', 'El-Bietar J', 'Filipovich A']</t>
  </si>
  <si>
    <t>Complications of transplant for nonmalignant disorders: autoimmune cytopenias, opportunistic infections, and PTLD</t>
  </si>
  <si>
    <t>18(1 Suppl):S101-10</t>
  </si>
  <si>
    <t>https://pubmed.ncbi.nlm.nih.gov/22226092</t>
  </si>
  <si>
    <t>https://www.clinicalkey.com/content/playBy/pii?v=S1083-8791(11)00427-7</t>
  </si>
  <si>
    <t>['Mehling WE', 'Lown EA', 'Dvorak CC', 'Cowan MJ', 'Horn BN', 'Dunn EA', 'Acree M', 'Abrams DI', 'Hecht FM']</t>
  </si>
  <si>
    <t>Hematopoietic cell transplant and use of massage for improved symptom management: results from a pilot randomized control trial</t>
  </si>
  <si>
    <t>Evidencebased complementary and alternative medicine : eCAM</t>
  </si>
  <si>
    <t>2012:450150</t>
  </si>
  <si>
    <t>https://pubmed.ncbi.nlm.nih.gov/22454665</t>
  </si>
  <si>
    <t>https://europepmc.org/abstract/MED/22454665</t>
  </si>
  <si>
    <t>['Ackerman SL', 'Lown EA', 'Dvorak CC', 'Dunn EA', 'Abrams DI', 'Horn BN', 'Degelman M', 'Cowan MJ', 'Mehling WE']</t>
  </si>
  <si>
    <t>Massage for children undergoing hematopoietic cell transplantation: a qualitative report</t>
  </si>
  <si>
    <t>2012:792042</t>
  </si>
  <si>
    <t>https://pubmed.ncbi.nlm.nih.gov/22474526</t>
  </si>
  <si>
    <t>https://europepmc.org/abstract/MED/22474526</t>
  </si>
  <si>
    <t>['Nemecek ER', 'Ellis K', 'He W', 'Bunin NJ', 'Bajwa RS', 'Cheerva A', 'Cairo MS', 'Dvorak C', 'Duval M', 'Davies S', 'Eapen M', 'Gross TG', 'Hussein AA', 'MacMillan ML', 'Mehta PA', 'Pulsipher MA', 'Seber A', 'Woolfrey AE', 'Frangoul HA', 'Carpenter PA']</t>
  </si>
  <si>
    <t>Outcome of myeloablative conditioning and unrelated donor hematopoietic cell transplantation for childhood acute lymphoblastic leukemia in third remission</t>
  </si>
  <si>
    <t>27-May-2011</t>
  </si>
  <si>
    <t>17(12):1833-40</t>
  </si>
  <si>
    <t>https://pubmed.ncbi.nlm.nih.gov/21683798</t>
  </si>
  <si>
    <t>https://www.clinicalkey.com/content/playBy/pii?v=S1083-8791(11)00221-7</t>
  </si>
  <si>
    <t>['Dvorak CC', 'Gracia CR', 'Sanders JE', 'Cheng EY', 'Baker KS', 'Pulsipher MA', 'Petryk A']</t>
  </si>
  <si>
    <t>NCI, NHLBI/PBMTC first international conference on late effects after pediatric hematopoietic cell transplantation: endocrine challenges-thyroid dysfunction, growth impairment, bone health, &amp; reproductive risks</t>
  </si>
  <si>
    <t>17(12):1725-38</t>
  </si>
  <si>
    <t>https://pubmed.ncbi.nlm.nih.gov/22005649</t>
  </si>
  <si>
    <t>https://www.clinicalkey.com/content/playBy/pii?v=S1083-8791(11)00409-5</t>
  </si>
  <si>
    <t>['Hogeling M', 'Nakano T', 'Dvorak CC', 'Maguiness S', 'Frieden IJ']</t>
  </si>
  <si>
    <t>Severe neonatal congenital erythropoietic porphyria</t>
  </si>
  <si>
    <t>28(4):416-20</t>
  </si>
  <si>
    <t>https://pubmed.ncbi.nlm.nih.gov/21362030</t>
  </si>
  <si>
    <t>https://onlinelibrary.wiley.com/doi/10.1111/j.1525-1470.2010.01376.x</t>
  </si>
  <si>
    <t>['Pereira S', 'Vayntrub T', 'Hiraki DD', 'Cherry AM', 'Arai S', 'Dvorak CC', 'Grumet FC']</t>
  </si>
  <si>
    <t>Short tandem repeat and human leukocyte antigen mutations or losses confound engraftment and typing analysis in hematopoietic stem cell transplants</t>
  </si>
  <si>
    <t>2-Apr-2011</t>
  </si>
  <si>
    <t>72(6):503-9</t>
  </si>
  <si>
    <t>https://pubmed.ncbi.nlm.nih.gov/21463659</t>
  </si>
  <si>
    <t>https://www.clinicalkey.com/content/playBy/pii?v=S0198-8859(11)00056-5</t>
  </si>
  <si>
    <t>['Kussmaul SC', 'Horn BN', 'Dvorak CC', 'Abramovitz L', 'Cowan MJ', 'Weintrub PS']</t>
  </si>
  <si>
    <t>Safety of the live, attenuated varicella vaccine in pediatric recipients of hematopoietic SCTs</t>
  </si>
  <si>
    <t>1-Mar-2010</t>
  </si>
  <si>
    <t>45(11):1602-6</t>
  </si>
  <si>
    <t>https://pubmed.ncbi.nlm.nih.gov/20190839</t>
  </si>
  <si>
    <t>https://www.nature.com/articles/bmt201031</t>
  </si>
  <si>
    <t>The tortoise and the hare: slow and steady stem cells win the race</t>
  </si>
  <si>
    <t>2-Dec-2009</t>
  </si>
  <si>
    <t>34(5):572-3</t>
  </si>
  <si>
    <t>https://pubmed.ncbi.nlm.nih.gov/19959228</t>
  </si>
  <si>
    <t>https://www.clinicalkey.com/content/playBy/pii?v=S0145-2126(09)00528-1</t>
  </si>
  <si>
    <t>['Dvorak CC', 'Cowan MJ']</t>
  </si>
  <si>
    <t>Radiosensitive severe combined immunodeficiency disease</t>
  </si>
  <si>
    <t>30(1):125-42</t>
  </si>
  <si>
    <t>https://pubmed.ncbi.nlm.nih.gov/20113890</t>
  </si>
  <si>
    <t>https://www.clinicalkey.com/content/playBy/pii?v=S0889-8561(09)00079-4</t>
  </si>
  <si>
    <t>['Dvorak CC', 'Cowan MJ', 'Horn B', 'Weintrub PS']</t>
  </si>
  <si>
    <t>Development of herpes simplex virus stomatitis during receipt of cidofovir therapy</t>
  </si>
  <si>
    <t>49(8):e92-5</t>
  </si>
  <si>
    <t>https://pubmed.ncbi.nlm.nih.gov/19761410</t>
  </si>
  <si>
    <t>https://academic.oup.com/cid/article-lookup/doi/10.1086/605678</t>
  </si>
  <si>
    <t>['Gramatges MM', 'Dvorak CC', 'Regula DP', 'Enns GM', 'Weinberg K', 'Agarwal R']</t>
  </si>
  <si>
    <t>Pathological evidence of Wolman's disease following hematopoietic stem cell transplantation despite correction of lysosomal acid lipase activity</t>
  </si>
  <si>
    <t>44(7):449-50</t>
  </si>
  <si>
    <t>https://pubmed.ncbi.nlm.nih.gov/19308038</t>
  </si>
  <si>
    <t>https://www.nature.com/articles/bmt200957</t>
  </si>
  <si>
    <t>['Agarwal R', 'Dvorak CC', 'Stockerl-Goldstein KE', 'Johnston L', 'Srinivas S']</t>
  </si>
  <si>
    <t>High-dose chemotherapy followed by stem cell rescue for high-risk germ cell tumors: the Stanford experience</t>
  </si>
  <si>
    <t>10-Nov-2008</t>
  </si>
  <si>
    <t>43(7):547-52</t>
  </si>
  <si>
    <t>https://pubmed.ncbi.nlm.nih.gov/18997833</t>
  </si>
  <si>
    <t>https://www.nature.com/articles/bmt2008364</t>
  </si>
  <si>
    <t>['Dvorak CC', 'Gilman AL', 'Horn B', 'Cowan MJ']</t>
  </si>
  <si>
    <t>Primary graft failure after umbilical cord blood transplant rescued by parental haplocompatible stem cell transplantation</t>
  </si>
  <si>
    <t>31(4):300-3</t>
  </si>
  <si>
    <t>https://pubmed.ncbi.nlm.nih.gov/19346887</t>
  </si>
  <si>
    <t>https://journals.lww.com/00043426-200904000-00015</t>
  </si>
  <si>
    <t>['Dvorak CC', 'Wright NB', 'Wong WB', 'Kristovich KM', 'Matthews EW', 'Weinberg KI', 'Amylon MD', 'Agarwal R']</t>
  </si>
  <si>
    <t>Safety of hematopoietic stem cell transplantation in children less than three years of age</t>
  </si>
  <si>
    <t>Pediatric hematology and oncology</t>
  </si>
  <si>
    <t>25(8):705-22</t>
  </si>
  <si>
    <t>https://pubmed.ncbi.nlm.nih.gov/19065437</t>
  </si>
  <si>
    <t>https://www.tandfonline.com/doi/10.1080/08880010802243524?url_ver=Z39.88-2003&amp;rfr_id=ori:rid:crossref.org&amp;rfr_dat=cr_pub 0pubmed</t>
  </si>
  <si>
    <t>['Ozyurek E', 'Cowan MJ', 'Koerper MA', 'Baxter-Lowe LA', 'Dvorak CC', 'Horn BN']</t>
  </si>
  <si>
    <t>Increasing mixed chimerism and the risk of graft loss in children undergoing allogeneic hematopoietic stem cell transplantation for non-malignant disorders</t>
  </si>
  <si>
    <t>7-Apr-2008</t>
  </si>
  <si>
    <t>42(2):83-91</t>
  </si>
  <si>
    <t>https://pubmed.ncbi.nlm.nih.gov/18391990</t>
  </si>
  <si>
    <t>https://www.nature.com/articles/bmt200889</t>
  </si>
  <si>
    <t>['Burgos A', 'Zaoutis TE', 'Dvorak CC', 'Hoffman JA', 'Knapp KM', 'Nania JJ', 'Prasad P', 'Steinbach WJ']</t>
  </si>
  <si>
    <t>Pediatric invasive aspergillosis: a multicenter retrospective analysis of 139 contemporary cases</t>
  </si>
  <si>
    <t>121(5):e1286-94</t>
  </si>
  <si>
    <t>https://pubmed.ncbi.nlm.nih.gov/18450871</t>
  </si>
  <si>
    <t>https://publications.aap.org/pediatrics/article-lookup/doi/10.1542/peds.2007-2117</t>
  </si>
  <si>
    <t>['Dvorak CC', 'Sandford A', 'Fong A', 'Cowan MJ', 'George TI', 'Lewis DB']</t>
  </si>
  <si>
    <t>Maternal T-cell engraftment associated with severe hemophagocytosis of the bone marrow in untreated X-linked severe combined immunodeficiency</t>
  </si>
  <si>
    <t>30(5):396-400</t>
  </si>
  <si>
    <t>https://pubmed.ncbi.nlm.nih.gov/18458578</t>
  </si>
  <si>
    <t>https://journals.lww.com/00043426-200805000-00014</t>
  </si>
  <si>
    <t>Hematopoietic stem cell transplantation for primary immunodeficiency disease</t>
  </si>
  <si>
    <t>29-Oct-2007</t>
  </si>
  <si>
    <t>41(2):119-26</t>
  </si>
  <si>
    <t>https://pubmed.ncbi.nlm.nih.gov/17968328</t>
  </si>
  <si>
    <t>https://www.nature.com/articles/1705890</t>
  </si>
  <si>
    <t>['Sutherland SM', 'Hong DK', 'Balagtas J', 'Gutierrez K', 'Dvorak CC', 'Sarwal M']</t>
  </si>
  <si>
    <t>Liposomal amphotericin B associated with severe hyperphosphatemia</t>
  </si>
  <si>
    <t>27(1):77-9</t>
  </si>
  <si>
    <t>https://pubmed.ncbi.nlm.nih.gov/18162947</t>
  </si>
  <si>
    <t>https://journals.lww.com/00006454-200801000-00019</t>
  </si>
  <si>
    <t>['Dvorak CC', 'Sanders RP', 'Dahl GV', 'Donaldson SS', 'Razzouk BI']</t>
  </si>
  <si>
    <t>Reinduction of relapsed acute promyelocytic leukemia with ATRA and low dose antimetabolite-based chemotherapy</t>
  </si>
  <si>
    <t>48(5):582-5</t>
  </si>
  <si>
    <t>https://pubmed.ncbi.nlm.nih.gov/16123994</t>
  </si>
  <si>
    <t>https://onlinelibrary.wiley.com/doi/10.1002/pbc.20592</t>
  </si>
  <si>
    <t>['Berquist W', 'Dvorak CC']</t>
  </si>
  <si>
    <t>Optimizing care for GI disorders in children after hematopoietic stem cell transplantation</t>
  </si>
  <si>
    <t>Gastrointestinal endoscopy</t>
  </si>
  <si>
    <t>64(3):386-8</t>
  </si>
  <si>
    <t>Comment | Editorial | Review</t>
  </si>
  <si>
    <t>https://pubmed.ncbi.nlm.nih.gov/16923487</t>
  </si>
  <si>
    <t>https://linkinghub.elsevier.com/retrieve/pii/S0016-5107(06)01816-5</t>
  </si>
  <si>
    <t>['Dvorak CC', 'Callard E', 'Agarwal R']</t>
  </si>
  <si>
    <t>Use of intravenous mycophenolate mofetil for graft-versus-host disease prophylaxis in an allogeneic hematopoietic stem cell transplant recipient with an allergic reaction to cyclosporine and tacrolimus</t>
  </si>
  <si>
    <t>19-Jun-2006</t>
  </si>
  <si>
    <t>38(3):253-4</t>
  </si>
  <si>
    <t>https://pubmed.ncbi.nlm.nih.gov/16785867</t>
  </si>
  <si>
    <t>https://www.nature.com/articles/1705422</t>
  </si>
  <si>
    <t>['Dvorak CC', 'Steinbach WJ', 'Brown JM', 'Agarwal R']</t>
  </si>
  <si>
    <t>Risks and outcomes of invasive fungal infections in pediatric patients undergoing allogeneic hematopoietic cell transplantation</t>
  </si>
  <si>
    <t>36(7):621-9</t>
  </si>
  <si>
    <t>https://pubmed.ncbi.nlm.nih.gov/16044133</t>
  </si>
  <si>
    <t>https://www.nature.com/articles/1705113</t>
  </si>
  <si>
    <t>['Mayer ML', 'Konrad TR', 'Dvorak CC']</t>
  </si>
  <si>
    <t>Hospital resource utilization among patients with sickle cell disease</t>
  </si>
  <si>
    <t>Journal of health care for the poor and underserved</t>
  </si>
  <si>
    <t>14(1):122-35</t>
  </si>
  <si>
    <t>https://pubmed.ncbi.nlm.nih.gov/12613072</t>
  </si>
  <si>
    <t>https://muse.jhu.edu/cgi-bin/resolve_openurl.cgi?issn=1049-2089&amp;volume=14&amp;issue=1&amp;spage=122&amp;aulast=Mayer</t>
  </si>
  <si>
    <t>Dávila Saldaña BJ</t>
  </si>
  <si>
    <t>['Durkee-Shock J', 'Cohen A', 'Maghzian N', 'Pezzella G', 'Jensen-Wachspress M', 'Hostal A', 'Barton K', 'Gangler K', 'Dávila Saldaña BJ', 'Chaimongkol N', 'Bollard CM', 'Sosnovtsev SV', 'Cohen J', 'Nagata BM', 'Alves DA', 'Ghosh R', 'Seifert BA', 'Freeman A', 'Gonzalez C', 'Notarangelo LD', 'Green KY', 'Keller MD']</t>
  </si>
  <si>
    <t>Reconstitution of Norovirus-Specific T-Cell Responses Following Hematopoietic Stem Cell Transplantation in Patients With Inborn Errors of Immunity and Chronic Norovirus Infection</t>
  </si>
  <si>
    <t>17-Mar-2025</t>
  </si>
  <si>
    <t>231(3):773-783</t>
  </si>
  <si>
    <t>https://pubmed.ncbi.nlm.nih.gov/39140311</t>
  </si>
  <si>
    <t>https://pmc.ncbi.nlm.nih.gov/articles/pmid/39140311/</t>
  </si>
  <si>
    <t>['Dávila Saldaña BJ', 'Schultz KR', 'Ramgopal A', 'Boiko JR', 'Beebe K', 'Carpenter PA', 'Chan SS', 'Paczesny S', 'Aguayo-Hiraldo P', 'Cuvelier GDE', 'Rotz SJ', 'Duncan CN', 'Williams KM']</t>
  </si>
  <si>
    <t>Pediatric Transplant and Cellular Therapy Consortium RESILIENT Conference on Pediatric Chronic Graft-versus-Host Disease Survivorship after Hematopoietic Cell Transplantation: Part II. Organ Dysfunction and Immune Reconstitution Considerations for Children with Chronic Graft-versus-Host Disease after Hematopoietic Cell Transplantation</t>
  </si>
  <si>
    <t>https://pubmed.ncbi.nlm.nih.gov/39855565</t>
  </si>
  <si>
    <t>https://www.clinicalkey.com/content/playBy/pii?v=S2666-6367(25)00913-3</t>
  </si>
  <si>
    <t>['Bosticardo M', 'Dobbs K', 'Delmonte OM', 'Martins AJ', 'Pala F', 'Kawai T', 'Kenney H', 'Magro G', 'Rosen LB', 'Yamazaki Y', 'Yu HH', 'Calzoni E', 'Lee YN', 'Liu C', 'Stoddard J', 'Niemela J', 'Fink D', 'Castagnoli R', 'Ramba M', 'Cheng A', 'Riley D', 'Oikonomou V', 'Shaw E', 'Belaid B', 'Keles S', 'Al-Herz W', 'Cancrini C', 'Cifaldi C', 'Baris S', 'Sharapova S', 'Schuetz C', 'Gennery AR', 'Freeman AF', 'Somech R', 'Choo S', 'Giliani SC', 'Güngör T', 'Drozdov D', 'Meyts I', 'Moshous D', 'Neven B', 'Abraham RS', 'El-Marsafy A', 'Kanariou M', 'King A', 'Licciardi F', 'Cruz-Muñoz ME', 'Palma P', 'Poli C', 'Adeli M', 'Algeri M', 'Alroqi FJ', 'Bastard P', 'Bergerson JRE', 'Booth C', 'Brett A', 'Burns SO', 'Butte MJ', 'Padem N', 'de la Morena M', 'Dbaibo G', 'de Ravin SS', 'Dimitrova D', 'Djidjik R', 'Dorna MB', 'Dutmer CM', 'Elfeky R', 'Facchetti F', 'Fuleihan RL', 'Geha RS', 'Gonzalez-Granado LI', 'Haljasmägi L', 'Ale H', 'Hayward A', 'Hifanova AM', 'Ip W', 'Kaplan B', 'Kapoor N', 'Karakoc-Aydiner E', 'Kärner J', 'Keller MD', 'Dávila Saldaña BJ', 'Kiykim A', 'Kuijpers TW', 'Kuznetsova EE', 'Latysheva EA', 'Leiding JW', 'Locatelli F', 'Alva-Lozada G', 'McCusker C', 'Celmeli F', 'Morsheimer M', 'Ozen A', 'Parvaneh N', 'Pasic S', 'Plebani A', 'Preece K', 'Prockop S', 'Sakovich IS', 'Starkova EE', 'Torgerson T', 'Verbsky J', 'Walter JE', 'Ward B', 'Wisner EL', 'Draper D', 'Myint-Hpu K', 'Truong PM', 'Lionakis MS', 'Similuk MB', 'Walkiewicz MA', 'Klion A', 'Holland SM', 'Oguz C', 'Bogunovic D', 'Kisand K', 'Su HC', 'Tsang JS', 'Kuhns D', 'Villa A', 'Rosenzweig SD', 'Pittaluga S', 'Notarangelo LD']</t>
  </si>
  <si>
    <t>Multiomics dissection of human RAG deficiency reveals distinctive patterns of immune dysregulation but a common inflammatory signature</t>
  </si>
  <si>
    <t>10(103):eadq1697</t>
  </si>
  <si>
    <t>https:///www.science.org/doi/10.1126/sciimmunol.adq1697?url_ver=Z39.88-2003&amp;rfr_id=ori:rid:crossref.org&amp;rfr_dat=cr_pub 0pubmed</t>
  </si>
  <si>
    <t>['Cheng J', 'Dávila Saldaña BJ', 'Chandrakasan S', 'Keller M']</t>
  </si>
  <si>
    <t>Pediatric lymphoproliferative disorders associated with inborn errors of immunity</t>
  </si>
  <si>
    <t>266:110332</t>
  </si>
  <si>
    <t>https://pubmed.ncbi.nlm.nih.gov/39069111</t>
  </si>
  <si>
    <t>https://www.clinicalkey.com/content/playBy/pii?v=S1521-6616(24)00441-8</t>
  </si>
  <si>
    <t>Dávila Saldaña B</t>
  </si>
  <si>
    <t>['Chandrakasan S', 'Jordan MB', 'Baker A', 'Behrens EM', 'Bhatla D', 'Chien M', 'Eckstein OS', 'Henry MM', 'Hermiston ML', 'Hinson AP', 'Leiding JW', 'Oladapo A', 'Patel SA', 'Pednekar P', 'Ray AK', 'Dávila Saldaña B', 'Sarangi SN', 'Walkovich KJ', 'Yee JD', 'Zoref-Lorenz A', 'Allen CE']</t>
  </si>
  <si>
    <t>Real-world treatment patterns and outcomes in patients with primary hemophagocytic lymphohistiocytosis treated with emapalumab</t>
  </si>
  <si>
    <t>14-May-2024</t>
  </si>
  <si>
    <t>8(9):2248-2258</t>
  </si>
  <si>
    <t>https://pubmed.ncbi.nlm.nih.gov/38429096</t>
  </si>
  <si>
    <t>https://www.clinicalkey.com/content/playBy/pii?v=515173</t>
  </si>
  <si>
    <t>Saldaña BD</t>
  </si>
  <si>
    <t>['Xie VX', 'File W', 'Wiedl C', 'Ward BR', 'Saldaña BD', 'Keller MD', 'Kornbluh AB']</t>
  </si>
  <si>
    <t>Myelin oligodendrocyte glycoprotein antibody-associated disease as a novel presentation of central nervous system autoimmunity in a pediatric patient with Wiskott-Aldrich syndrome</t>
  </si>
  <si>
    <t>19(1):68</t>
  </si>
  <si>
    <t>https://pubmed.ncbi.nlm.nih.gov/37550789</t>
  </si>
  <si>
    <t>https://aacijournal.biomedcentral.com/articles/10.1186/s13223-023-00827-x</t>
  </si>
  <si>
    <t>['Kinoshita H', 'Mandava M', 'Jensen-Wachspress M', 'Lang H', 'Joy E', 'Tanna J', 'McCann CD', "O'Brien S", 'Burnett S', 'Shibli A', 'Hoq F', 'Bhatia M', 'Hanley PJ', 'Dávila Saldaña B', 'Mahadeo KM', 'Bollard CM', 'Keller MD', 'Abraham A']</t>
  </si>
  <si>
    <t>Outcomes following posttransplant virus-specific T-cell therapy in patients with sickle cell disease</t>
  </si>
  <si>
    <t>7(10):2105-2116</t>
  </si>
  <si>
    <t>https://pubmed.ncbi.nlm.nih.gov/36516084</t>
  </si>
  <si>
    <t>https://www.clinicalkey.com/content/playBy/pii?v=493725</t>
  </si>
  <si>
    <t>Davila Saldana BJ</t>
  </si>
  <si>
    <t>['Schoettler ML', 'Saldana BD', 'Berkenkamp L', 'Chonat S', 'Watkins B', 'Rotz SJ', 'Simons D', 'Graf E', 'Rossi C', 'Cheng J', 'Hammers YA', 'Rytting H', 'Williams KM']</t>
  </si>
  <si>
    <t>Pulmonary Manifestations and Vascular Changes in Pediatric Transplantation-Associated Thrombotic Microangiopathy</t>
  </si>
  <si>
    <t>4-Oct-2022</t>
  </si>
  <si>
    <t>29(1):45.e1-45.e8</t>
  </si>
  <si>
    <t>https://pubmed.ncbi.nlm.nih.gov/36202334</t>
  </si>
  <si>
    <t>https://www.clinicalkey.com/content/playBy/pii?v=S2666-6367(22)01663-3</t>
  </si>
  <si>
    <t>['Lyons K', 'Dham N', 'Schwartz B', 'Dávila Saldaña BJ']</t>
  </si>
  <si>
    <t>Risk Factors for Symptomatic Pericardial Effusions Posthematopoietic Stem Cell Transplant</t>
  </si>
  <si>
    <t>Journal of transplantation</t>
  </si>
  <si>
    <t>2023:7455756</t>
  </si>
  <si>
    <t>https://pubmed.ncbi.nlm.nih.gov/36818524</t>
  </si>
  <si>
    <t>https://europepmc.org/abstract/MED/36818524</t>
  </si>
  <si>
    <t>['Olson TL', 'Pollack MM', 'Dávila Saldaña BJ', 'Patel AK']</t>
  </si>
  <si>
    <t>Hospital survival following pediatric HSCT: changes in complications, ICU therapies and outcomes over 10 years</t>
  </si>
  <si>
    <t>11:1247792</t>
  </si>
  <si>
    <t>https://pubmed.ncbi.nlm.nih.gov/37900687</t>
  </si>
  <si>
    <t>https://europepmc.org/abstract/MED/37900687</t>
  </si>
  <si>
    <t>['Dávila Saldaña BJ', 'John T', 'Bonifant C', 'Buchbinder D', 'Chandra S', 'Chandrakasan S', 'Chang W', 'Chen L', 'Elfassy HL', 'Geerlinks AV', 'Giller RH', 'Goyal R', 'Hagin D', 'Islam S', 'Mallhi K', 'Miller HK', 'Owen W', 'Pacheco M', 'Patel NC', 'Querfeld C', 'Quigg T', 'Richard N', 'Schiff D', 'Shereck E', 'Stenger E', 'Jordan MB', 'Heslop HE', 'Bollard CM', 'Cohen JI']</t>
  </si>
  <si>
    <t>High risk of relapsed disease in patients with NK/T-cell chronic active Epstein-Barr virus disease outside of Asia</t>
  </si>
  <si>
    <t>6(2):452-459</t>
  </si>
  <si>
    <t>https://pubmed.ncbi.nlm.nih.gov/34670275</t>
  </si>
  <si>
    <t>https://www.clinicalkey.com/content/playBy/pii?v=477394</t>
  </si>
  <si>
    <t>['Chandra S', 'Kalashnikova T', 'Wright NAM', 'Dávila Saldaña BJ']</t>
  </si>
  <si>
    <t>Primary Immunodeficiencies and Hematologic Malignancies: A Diagnostic Approach</t>
  </si>
  <si>
    <t>18-Mar-2022</t>
  </si>
  <si>
    <t>13:852937</t>
  </si>
  <si>
    <t>https://pubmed.ncbi.nlm.nih.gov/35371103</t>
  </si>
  <si>
    <t>https://europepmc.org/abstract/MED/35371103</t>
  </si>
  <si>
    <t>['Chandra S', 'Chandrakasan S', 'Dávila Saldaña BJ', 'Bleesing JJ', 'Jordan MB', 'Kumar AR', 'Grimley MS', 'Krupski C', 'Davies SM', 'Khandelwal P', 'Marsh RA']</t>
  </si>
  <si>
    <t>Experience with a Reduced Toxicity Allogeneic Transplant Regimen for Non-CGD Primary Immune Deficiencies Requiring Myeloablation</t>
  </si>
  <si>
    <t>41(1):89-98</t>
  </si>
  <si>
    <t>https://pubmed.ncbi.nlm.nih.gov/33067658</t>
  </si>
  <si>
    <t>https://europepmc.org/abstract/MED/33067658</t>
  </si>
  <si>
    <t>['Ferrua F', 'Bortolomai I', 'Fontana E', 'Di Silvestre D', 'Rigoni R', 'Marcovecchio GE', 'Draghici E', 'Brambilla F', 'Castiello MC', 'Delfanti G', 'Moshous D', 'Picard C', 'Taghon T', 'Bordon V', 'Schulz AS', 'Schuetz C', 'Giliani S', 'Soresina A', 'Gennery AR', 'Signa S', 'Dávila Saldaña BJ', 'Delmonte OM', 'Notarangelo LD', 'Roifman CM', 'Poliani PL', 'Uva P', 'Mauri PL', 'Villa A', 'Bosticardo M']</t>
  </si>
  <si>
    <t>Thymic Epithelial Cell Alterations and Defective Thymopoiesis Lead to Central and Peripheral Tolerance Perturbation in MHCII Deficiency</t>
  </si>
  <si>
    <t>15-Jun-2021</t>
  </si>
  <si>
    <t>12:669943</t>
  </si>
  <si>
    <t>https://pubmed.ncbi.nlm.nih.gov/34211466</t>
  </si>
  <si>
    <t>https://europepmc.org/abstract/MED/34211466</t>
  </si>
  <si>
    <t>['Szymanski AM', 'Dávila Saldaña B', 'Ferreira CR', 'Loechelt B', 'Jung L']</t>
  </si>
  <si>
    <t>Mevalonic aciduria: Does stem cell transplant fully cure disease?</t>
  </si>
  <si>
    <t>25-Oct-2019</t>
  </si>
  <si>
    <t>24(1):e13604</t>
  </si>
  <si>
    <t>https://pubmed.ncbi.nlm.nih.gov/31651069</t>
  </si>
  <si>
    <t>https://onlinelibrary.wiley.com/doi/10.1111/petr.13604</t>
  </si>
  <si>
    <t>['Ahmed IA', 'Farooqi MS', 'Vander Lugt MT', 'Boklan J', 'Rose M', 'Friehling ED', 'Triplett B', 'Lieuw K', 'Saldana BD', 'Smith CM', 'Schwartz JR', 'Goyal RK']</t>
  </si>
  <si>
    <t>Outcomes of Hematopoietic Cell Transplantation in Patients with Germline SAMD9/SAMD9L Mutations</t>
  </si>
  <si>
    <t>12-Jul-2019</t>
  </si>
  <si>
    <t>25(11):2186-2196</t>
  </si>
  <si>
    <t>https://pubmed.ncbi.nlm.nih.gov/31306780</t>
  </si>
  <si>
    <t>https://www.clinicalkey.com/content/playBy/pii?v=S1083-8791(19)30439-2</t>
  </si>
  <si>
    <t>['Na S', 'Saldana BD', 'Peredo-Pinto H', 'Gonzalez CE', 'Kroemer AH', 'Hawksworth J', 'Matsumoto CS', 'Yazigi N', 'Kaufman S', 'Fishbein TM', 'Khan K']</t>
  </si>
  <si>
    <t>Successful long-term outcome after combined hematopoietic stem cell transplantation and small bowel transplantation: A case report and review of the literature</t>
  </si>
  <si>
    <t>23(7):e13563</t>
  </si>
  <si>
    <t>https://pubmed.ncbi.nlm.nih.gov/31471935</t>
  </si>
  <si>
    <t>https://onlinelibrary.wiley.com/doi/10.1111/petr.13563</t>
  </si>
  <si>
    <t>['Kram DE', 'Santarelli MD', 'Russell TB', 'Pearsall KB', 'Saldaña BD']</t>
  </si>
  <si>
    <t>STX11-deficient familial hemophagocytic lymphohistiocytosis type 4 is associated with self-resolving flares and a milder clinical course</t>
  </si>
  <si>
    <t>17-Jun-2019</t>
  </si>
  <si>
    <t>66(9):e27890</t>
  </si>
  <si>
    <t>https://pubmed.ncbi.nlm.nih.gov/31207086</t>
  </si>
  <si>
    <t>https://onlinelibrary.wiley.com/doi/10.1002/pbc.27890</t>
  </si>
  <si>
    <t>['Dávila Saldaña BJ', 'Keller M', 'Hanisch BR', 'Song X']</t>
  </si>
  <si>
    <t>Tap water: A possible source of nontuberculous mycobacterial infection in patients with T cell deficiency</t>
  </si>
  <si>
    <t>5-Dec-2018</t>
  </si>
  <si>
    <t>47(7):834-836</t>
  </si>
  <si>
    <t>https://pubmed.ncbi.nlm.nih.gov/30527279</t>
  </si>
  <si>
    <t>https://www.clinicalkey.com/content/playBy/pii?v=S0196-6553(18)31030-7</t>
  </si>
  <si>
    <t>['Chandrakasan S', 'Chandra S', 'Davila Saldana BJ', 'Torgerson TR', 'Buchbinder D']</t>
  </si>
  <si>
    <t>Primary immune regulatory disorders for the pediatric hematologist and oncologist: A case-based review</t>
  </si>
  <si>
    <t>29-Jan-2019</t>
  </si>
  <si>
    <t>66(5):e27619</t>
  </si>
  <si>
    <t>https://pubmed.ncbi.nlm.nih.gov/30697957</t>
  </si>
  <si>
    <t>https://onlinelibrary.wiley.com/doi/10.1002/pbc.27619</t>
  </si>
  <si>
    <t>['Hanisch BR', 'Davila Saldana BJ', 'Keller MD', 'Song X']</t>
  </si>
  <si>
    <t>High Rates of Community and Hospital Acquired Infections in Patients with Cellular Immunodeficiencies</t>
  </si>
  <si>
    <t>29-Sep-2018</t>
  </si>
  <si>
    <t>38(7):804-809</t>
  </si>
  <si>
    <t>https://pubmed.ncbi.nlm.nih.gov/30267241</t>
  </si>
  <si>
    <t>https://link.springer.com/article/10.1007/s10875-018-0552-5</t>
  </si>
  <si>
    <t>['Dávila Saldaña BJ']</t>
  </si>
  <si>
    <t>HSCT for PID: not just for children</t>
  </si>
  <si>
    <t>22-Feb-2018</t>
  </si>
  <si>
    <t>131(8):843-844</t>
  </si>
  <si>
    <t>https://pubmed.ncbi.nlm.nih.gov/29472373</t>
  </si>
  <si>
    <t>https://linkinghub.elsevier.com/retrieve/pii/S0006-4971(20)32447-2</t>
  </si>
  <si>
    <t>Davila-Saldana B</t>
  </si>
  <si>
    <t>['Kannan JA', 'Dávila-Saldaña BJ', 'Zhang K', 'Filipovich AH', 'Kucuk ZY']</t>
  </si>
  <si>
    <t>Activated phosphoinositide 3-kinase δ syndrome in a patient with a former diagnosis of common variable immune deficiency, bronchiectasis, and lymphoproliferative disease</t>
  </si>
  <si>
    <t>12-Sep-2015</t>
  </si>
  <si>
    <t>115(5):452-4</t>
  </si>
  <si>
    <t>https://pubmed.ncbi.nlm.nih.gov/26371693</t>
  </si>
  <si>
    <t>https://www.clinicalkey.com/content/playBy/pii?v=S1081-1206(15)00546-3</t>
  </si>
  <si>
    <t>['Carlberg VM', 'Lofgren SM', 'Mann JA', 'Austin JP', 'Nolt D', 'Shereck EB', 'Davila-Saldana B', 'Zonana J', 'Krol AL']</t>
  </si>
  <si>
    <t>Hypohidrotic ectodermal dysplasia, osteopetrosis, lymphedema, and immunodeficiency in an infant with multiple opportunistic infections</t>
  </si>
  <si>
    <t>14-Feb-2013</t>
  </si>
  <si>
    <t>31(6):716-21</t>
  </si>
  <si>
    <t>https://pubmed.ncbi.nlm.nih.gov/23405946</t>
  </si>
  <si>
    <t>https://onlinelibrary.wiley.com/doi/10.1111/pde.12103</t>
  </si>
  <si>
    <t>Firinu D</t>
  </si>
  <si>
    <t>['Ferrara AL', 'Palestra F', 'Piscitelli F', 'Petraroli A', 'Suffritti C', 'Firinu D', 'López-Lera A', 'Caballero T', 'Bork K', 'Spadaro G', 'Marone G', 'Di Marzo V', 'Bova M', 'Loffredo S']</t>
  </si>
  <si>
    <t>Altered levels of phospholipases C, diacylglycerols, endocannabinoids, and N-acylethanolamines in patients with hereditary angioedema due to FXII mutation</t>
  </si>
  <si>
    <t>80(1):287-296</t>
  </si>
  <si>
    <t>https://pubmed.ncbi.nlm.nih.gov/38935036</t>
  </si>
  <si>
    <t>https://onlinelibrary.wiley.com/doi/10.1111/all.16197</t>
  </si>
  <si>
    <t>['Gurnari C', 'Galossi E', 'Lumia E', 'Piciocchi A', 'Divona M', 'Casciani E', 'Romano F', 'Diral E', 'Tomelleri A', 'Caroni F', 'Vitale A', 'Bergonzi GM', 'Condorelli A', 'Battipaglia G', 'Morsia E', 'Crisà E', 'Triggianese P', 'Savi A', 'Cardamone C', 'Dragani M', 'Rivoli G', 'Pilo F', 'Firinu D', 'Plebani S', "D'Agostino F", "D'Ambrosio A", 'Sockel K', 'Papayannidis C', 'Salmoiraghi S', 'Pane F', 'Bocchia M', 'Cantarini L', 'Frigeni M', 'Campochiaro C', 'Dagna L', 'Greco R', 'Ciceri F', 'Spinelli O', 'Thiede C', 'Voso MT']</t>
  </si>
  <si>
    <t>Methodology and clinical utility of longitudinal UBA1 tracking in VEXAS syndrome</t>
  </si>
  <si>
    <t>206(1):331-336</t>
  </si>
  <si>
    <t>https://pubmed.ncbi.nlm.nih.gov/39533868</t>
  </si>
  <si>
    <t>https://onlinelibrary.wiley.com/doi/10.1111/bjh.19897</t>
  </si>
  <si>
    <t>['Costanzo G', 'Sambugaro G', 'Sartorio S', 'Zanichelli A', 'Firinu D']</t>
  </si>
  <si>
    <t>New drugs for the treatment of hereditary angioedema</t>
  </si>
  <si>
    <t>14-Dec-2024</t>
  </si>
  <si>
    <t>Expert opinion on biological therapy</t>
  </si>
  <si>
    <t>25(1):79-91</t>
  </si>
  <si>
    <t>https://pubmed.ncbi.nlm.nih.gov/39664008</t>
  </si>
  <si>
    <t>https://www.tandfonline.com/doi/10.1080/14712598.2024.2441845?url_ver=Z39.88-2003&amp;rfr_id=ori:rid:crossref.org&amp;rfr_dat=cr_pub 0pubmed</t>
  </si>
  <si>
    <t>['Costanzo G', 'Sambugaro G', 'Firinu D']</t>
  </si>
  <si>
    <t>Hereditary angioedema due to C1-inhibitor deficiency: current therapeutic approaches</t>
  </si>
  <si>
    <t>24(6):488-495</t>
  </si>
  <si>
    <t>https://pubmed.ncbi.nlm.nih.gov/39407363</t>
  </si>
  <si>
    <t>https://www.ingentaconnect.com/openurl?genre=article&amp;issn=1528-4050&amp;volume=24&amp;issue=6&amp;spage=488&amp;aulast=Costanzo</t>
  </si>
  <si>
    <t>['Costanzo G', 'Marchetti M', 'Ledda AG', 'Sambugaro G', 'Bullita M', 'Paoletti G', 'Heffler E', 'Firinu D', 'Costanzo GAML']</t>
  </si>
  <si>
    <t>Mast Cells in Allergic and Non-Allergic Upper Airways Diseases: Sentinel in the Watchtower</t>
  </si>
  <si>
    <t>24-Nov-2024</t>
  </si>
  <si>
    <t>25(23):12615</t>
  </si>
  <si>
    <t>https://pubmed.ncbi.nlm.nih.gov/39684326</t>
  </si>
  <si>
    <t>https://www.mdpi.com/resolver?pii=ijms252312615</t>
  </si>
  <si>
    <t>['Caruso C', 'Ciasca G', 'Baglivo I', 'Di Santo R', 'Gasbarrini A', 'Firinu D', 'Bagnasco D', 'Passalacqua G', 'Schiappoli M', 'Caminati M', 'Canonica GW', 'Heffler E', 'Crimi C', 'Intravaia R', 'Basile V', 'Marino M', 'Colantuono S', 'Del Giacco S']</t>
  </si>
  <si>
    <t>Immunoglobulin free light chains in severe asthma patient: Could they be a new biomarker?</t>
  </si>
  <si>
    <t>79(9):2414-2422</t>
  </si>
  <si>
    <t>https://pubmed.ncbi.nlm.nih.gov/38425088</t>
  </si>
  <si>
    <t>https://onlinelibrary.wiley.com/doi/10.1111/all.16082</t>
  </si>
  <si>
    <t>['Costanzo GAML', 'Sanna G', 'Pes F', 'Deiana CM', 'Ledda AG', 'Perra A', 'Palmas V', 'Manca V', 'Miglianti M', 'Coghe F', 'Manzin A', 'Del Giacco S', 'Chessa L', 'Firinu D']</t>
  </si>
  <si>
    <t>The Effect of Exposure to SARS-CoV-2 Vaccination and Infection on Humoral and Cellular Immunity in a Cohort of Patients with Immune-Mediated Diseases: A Pilot Study</t>
  </si>
  <si>
    <t>13(6):506</t>
  </si>
  <si>
    <t>https://pubmed.ncbi.nlm.nih.gov/38921803</t>
  </si>
  <si>
    <t>https://europepmc.org/abstract/MED/38921803</t>
  </si>
  <si>
    <t>['Sancassiani F', 'Cossu G', 'Cantone E', 'Romano F', 'Perra A', 'Urban A', 'Pinna S', 'Del Giacco S', 'Littera R', 'Firinu D', 'Chessa L', 'Tramontano E', 'Nardi AE', 'Carta MG']</t>
  </si>
  <si>
    <t>The Stability of Social and Behavioral Rhythms and Unexpected Low Rate of Relevant Depressive Symptoms in Old Adults during the COVID-19 Pandemic</t>
  </si>
  <si>
    <t>13(7):2005</t>
  </si>
  <si>
    <t>https://pubmed.ncbi.nlm.nih.gov/38610769</t>
  </si>
  <si>
    <t>https://europepmc.org/abstract/MED/38610769</t>
  </si>
  <si>
    <t>['Firinu D']</t>
  </si>
  <si>
    <t>Unraveling the Complexities of Mast Cells in Health and Disease</t>
  </si>
  <si>
    <t>28-Mar-2024</t>
  </si>
  <si>
    <t>25(7):3791</t>
  </si>
  <si>
    <t>https://pubmed.ncbi.nlm.nih.gov/38612600</t>
  </si>
  <si>
    <t>https://europepmc.org/abstract/MED/38612600</t>
  </si>
  <si>
    <t>['Ning S', 'Firinu D']</t>
  </si>
  <si>
    <t>Current Understanding of the Immune Response after COVID-19 Vaccination</t>
  </si>
  <si>
    <t>28-Feb-2024</t>
  </si>
  <si>
    <t>12(3):250</t>
  </si>
  <si>
    <t>https://pubmed.ncbi.nlm.nih.gov/38543884</t>
  </si>
  <si>
    <t>https://europepmc.org/abstract/MED/38543884</t>
  </si>
  <si>
    <t>['Cusa G', 'Sardella G', 'Garzi G', 'Firinu D', 'Milito C']</t>
  </si>
  <si>
    <t>SARS-CoV-2 vaccination in primary antibody deficiencies: an overview on efficacy, immunogenicity, durability of immune response and safety</t>
  </si>
  <si>
    <t>1-Feb-2024</t>
  </si>
  <si>
    <t>24(1):37-43</t>
  </si>
  <si>
    <t>https://pubmed.ncbi.nlm.nih.gov/37962877</t>
  </si>
  <si>
    <t>https://www.ingentaconnect.com/openurl?genre=article&amp;issn=&amp;volume=24&amp;issue=1&amp;spage=37&amp;aulast=Cusa</t>
  </si>
  <si>
    <t>['Gurnari C', 'Pascale MR', 'Vitale A', 'Diral E', 'Tomelleri A', 'Galossi E', 'Falconi G', 'Bruno A', 'Crisafulli F', 'Frassi M', 'Cattaneo C', 'Bertoli D', 'Bernardi M', 'Condorelli A', 'Morsia E', 'Poloni A', 'Crisà E', 'Caravelli D', 'Triggianese P', 'Brussino L', 'Battipaglia G', 'Bindoli S', 'Sfriso P', 'Caroni F', 'Dragani M', 'Mallegni F', 'Pilo F', 'Firinu D', 'Curti A', 'Papayannidis C', 'Olivieri A', 'Kordasti S', 'Albano F', 'Pane F', 'Musto P', 'Bocchia M', 'Lugli E', 'Breccia M', 'Frigeni M', 'Dagna L', 'Greco R', 'Franceschini F', 'Campochiaro C', 'Cantarini L', 'Voso MT']</t>
  </si>
  <si>
    <t>Diagnostic capabilities, clinical features, and longitudinal UBA1 clonal dynamics of a nationwide VEXAS cohort</t>
  </si>
  <si>
    <t>18-Dec-2023</t>
  </si>
  <si>
    <t>99(2):254-262</t>
  </si>
  <si>
    <t>https://pubmed.ncbi.nlm.nih.gov/38108611</t>
  </si>
  <si>
    <t>https://onlinelibrary.wiley.com/doi/10.1002/ajh.27169</t>
  </si>
  <si>
    <t>['Sanna G', 'Marongiu A', 'Firinu D', 'Piras C', 'Palmas V', 'Galdiero M', 'Atzori L', 'Caria P', 'Campagna M', 'Perra A', 'Costanzo G', 'Coghe F', 'Littera R', 'Chessa L', 'Manzin A']</t>
  </si>
  <si>
    <t>Humoral responses to wild type and ancient BA.1 SARS-CoV-2 variant after heterologous priming vaccination with ChAdOx1 nCoV-19 and BNT162b2 booster dose</t>
  </si>
  <si>
    <t>20-Jan-2024</t>
  </si>
  <si>
    <t>Clinical and experimental medicine</t>
  </si>
  <si>
    <t>24(1):12</t>
  </si>
  <si>
    <t>https://pubmed.ncbi.nlm.nih.gov/38244064</t>
  </si>
  <si>
    <t>https://europepmc.org/abstract/MED/38244064</t>
  </si>
  <si>
    <t>['Triggianese P', 'Senter R', 'Perego F', 'Gidaro A', 'Petraroli A', 'Arcoleo F', 'Brussino L', 'Giardino F', 'Rossi O', 'Bignardi D', 'Quattrocchi P', 'Brancaccio R', 'Cesoni Marcelli A', 'Accardo PA', 'Lo Sardo L', 'Cataudella E', 'Guarino MD', 'Firinu D', 'Bergamini A', 'Spadaro G', 'Zanichelli A', 'Cancian M']</t>
  </si>
  <si>
    <t>Rare connective tissue diseases in patients with C1-inhibitor deficiency hereditary angioedema: first evidence on prevalence and distribution from a large Italian cohort study</t>
  </si>
  <si>
    <t>15:1461407</t>
  </si>
  <si>
    <t>https://pubmed.ncbi.nlm.nih.gov/39493762</t>
  </si>
  <si>
    <t>https://pmc.ncbi.nlm.nih.gov/articles/pmid/39493762/</t>
  </si>
  <si>
    <t>['Costanzo GAML', 'Deiana CM', 'Sanna G', 'Perra A', 'Campagna M', 'Ledda AG', 'Coghe F', 'Palmas V', 'Cappai R', 'Manzin A', 'Chessa L', 'Del Giacco S', 'Firinu D']</t>
  </si>
  <si>
    <t>Impact of Exposure to Vaccination and Infection on Cellular and Antibody Response to SARS-CoV-2 in CVID Patients Through COVID-19 Pandemic</t>
  </si>
  <si>
    <t>44(1):12</t>
  </si>
  <si>
    <t>https://pubmed.ncbi.nlm.nih.gov/38129351</t>
  </si>
  <si>
    <t>https://link.springer.com/article/10.1007/s10875-023-01616-2</t>
  </si>
  <si>
    <t>['Ledda AG', 'Costanzo G', 'Sambugaro G', 'Caruso C', 'Bullita M', 'Di Martino ML', 'Serra P', 'Firinu D', 'Del Giacco S']</t>
  </si>
  <si>
    <t>Eosinophil Cationic Protein Variation in Patients with Asthma and CRSwNP Treated with Dupilumab</t>
  </si>
  <si>
    <t>8-Sep-2023</t>
  </si>
  <si>
    <t>13(9):1884</t>
  </si>
  <si>
    <t>https://pubmed.ncbi.nlm.nih.gov/37763288</t>
  </si>
  <si>
    <t>https://europepmc.org/abstract/MED/37763288</t>
  </si>
  <si>
    <t>['Serrao S', 'Contini C', 'Guadalupi G', 'Olianas A', 'Lai G', 'Messana I', 'Castagnola M', 'Costanzo G', 'Firinu D', 'Del Giacco S', 'Manconi B', 'Cabras T']</t>
  </si>
  <si>
    <t>Salivary Cystatin D Interactome in Patients with Systemic Mastocytosis: An Exploratory Study</t>
  </si>
  <si>
    <t>27-Sep-2023</t>
  </si>
  <si>
    <t>24(19):14613</t>
  </si>
  <si>
    <t>https://pubmed.ncbi.nlm.nih.gov/37834061</t>
  </si>
  <si>
    <t>https://europepmc.org/abstract/MED/37834061</t>
  </si>
  <si>
    <t>['Carta MG', 'Orrù G', 'Littera R', 'Firinu D', 'Chessa L', 'Cossu G', 'Primavera D', 'Del Giacco S', 'Tramontano E', 'Manocchio N', 'Buonomo C', 'Scano A']</t>
  </si>
  <si>
    <t>Comparing the responses of countries and National Health Systems to the COVID-19 pandemic: a critical analysis with a case-report series</t>
  </si>
  <si>
    <t>27(16):7868-7880</t>
  </si>
  <si>
    <t>https://pubmed.ncbi.nlm.nih.gov/37667964</t>
  </si>
  <si>
    <t>https://www.europeanreview.org/article/33442</t>
  </si>
  <si>
    <t>['Deidda M', 'Noto A', 'Firinu D', 'Piras C', 'Cordeddu W', 'Depau C', 'Costanzo G', 'Del Giacco S', 'Atzori L', 'Mercuro G', 'Cadeddu Dessalvi C']</t>
  </si>
  <si>
    <t>Right Ventricular Subclinical Dysfunction in SLE Patients Correlates with Metabolomic Fingerprint and Organ Damage</t>
  </si>
  <si>
    <t>Metabolites</t>
  </si>
  <si>
    <t>13(7):781</t>
  </si>
  <si>
    <t>https://pubmed.ncbi.nlm.nih.gov/37512488</t>
  </si>
  <si>
    <t>https://europepmc.org/abstract/MED/37512488</t>
  </si>
  <si>
    <t>['Di Pino M', 'Ruberto MF', 'Costanzo G', 'Firinu D', 'Piras MS', 'Mura MN', 'Del Giacco S', 'Coghe F', 'Marongiu F', 'Barcellona D']</t>
  </si>
  <si>
    <t>Chronic spontaneous urticaria: a low-grade disseminated intravascular coagulation only partially reversed by Omalizumab</t>
  </si>
  <si>
    <t>23(2):495-502</t>
  </si>
  <si>
    <t>https://pubmed.ncbi.nlm.nih.gov/35614365</t>
  </si>
  <si>
    <t>https://europepmc.org/abstract/MED/35614365</t>
  </si>
  <si>
    <t>['Parente R', 'Sartorio S', 'Brussino L', 'De Pasquale T', 'Zoli A', 'Agolini S', 'Di Agosta E', 'Quattrocchi P', 'Borrelli P', 'Bignardi D', 'Petraroli A', 'Senter R', 'Popescu Janu V', 'Cogliati C', 'Guarino MD', 'Rossi O', 'Firinu D', 'Pucci S', 'Spadaro G', 'Triggiani M', 'Cancian M', 'Zanichelli A']</t>
  </si>
  <si>
    <t>Multicentric Observational Study on Safety and Tolerability of COVID-19 Vaccines in Patients with Angioedema with C1 Inhibitor Deficiency: Data from Italian Network on Hereditary and Acquired Angioedema (ITACA)</t>
  </si>
  <si>
    <t>16-Apr-2023</t>
  </si>
  <si>
    <t>11(4):852</t>
  </si>
  <si>
    <t>https://pubmed.ncbi.nlm.nih.gov/37112764</t>
  </si>
  <si>
    <t>https://air.unimi.it/handle/2434/966844</t>
  </si>
  <si>
    <t>['Gangemi S', 'Tonacci A', 'Costanzo G', 'Firinu D', 'Del Giacco S']</t>
  </si>
  <si>
    <t>Multimodal, open-source big data analysis in asthma: A novel approach to inform public health programming</t>
  </si>
  <si>
    <t>8-Apr-2023</t>
  </si>
  <si>
    <t>16(4):100764</t>
  </si>
  <si>
    <t>https://pubmed.ncbi.nlm.nih.gov/37091551</t>
  </si>
  <si>
    <t>https://linkinghub.elsevier.com/retrieve/pii/S1939-4551(23)00024-8</t>
  </si>
  <si>
    <t>['Portoghese I', 'Siddi M', 'Chessa L', 'Costanzo G', 'Garcia-Larsen V', 'Perra A', 'Littera R', 'Sambugaro G', 'Giacco SD', 'Campagna M', 'Firinu D']</t>
  </si>
  <si>
    <t>COVID-19 Vaccine Hesitancy among Italian Healthcare Workers: Latent Profiles and Their Relationships to Predictors and Outcome</t>
  </si>
  <si>
    <t>11(2):273</t>
  </si>
  <si>
    <t>https://pubmed.ncbi.nlm.nih.gov/36851151</t>
  </si>
  <si>
    <t>https://europepmc.org/abstract/MED/36851151</t>
  </si>
  <si>
    <t>['Caruso C', 'Colantuono S', 'Ciasca G', 'Basile U', 'Di Santo R', 'Bagnasco D', 'Passalacqua G', 'Caminati M', 'Michele S', 'Senna G', 'Heffler E', 'Canonica GW', 'Crimi N', 'Intravaia R', 'De Corso E', 'Firinu D', 'Gasbarrini A', 'Del Giacco SR']</t>
  </si>
  <si>
    <t>Different aspects of severe asthma in real life: Role of Staphylococcus aureus enterotoxins and correlation to comorbidities and disease severity</t>
  </si>
  <si>
    <t>78(1):131-140</t>
  </si>
  <si>
    <t>https://pubmed.ncbi.nlm.nih.gov/35922152</t>
  </si>
  <si>
    <t>https://onlinelibrary.wiley.com/doi/10.1111/all.15466</t>
  </si>
  <si>
    <t>['Lorefice L', "D'Alterio MN", 'Firinu D', 'Fenu G', 'Cocco E']</t>
  </si>
  <si>
    <t>Impact of Menopause in Patients with Multiple Sclerosis: Current Perspectives</t>
  </si>
  <si>
    <t>25-Jan-2023</t>
  </si>
  <si>
    <t>International journal of womens health</t>
  </si>
  <si>
    <t>15:103-109</t>
  </si>
  <si>
    <t>https://pubmed.ncbi.nlm.nih.gov/36721498</t>
  </si>
  <si>
    <t>https://www.tandfonline.com/doi/abs/10.2147/IJWH.S334719?url_ver=Z39.88-2003&amp;rfr_id=ori:rid:crossref.org&amp;rfr_dat=cr_pub 0pubmed</t>
  </si>
  <si>
    <t>['Cancian M', 'Triggianese P', 'Modica S', 'Arcoleo F', 'Bignardi D', 'Brussino L', 'Colangelo C', 'Di Agosta E', 'Firinu D', 'Guarino MD', 'Giardino F', 'Giliberti M', 'Montinaro V', 'Senter R']</t>
  </si>
  <si>
    <t>The impact of puberty on the onset, frequency, location, and severity of attacks in hereditary angioedema due to C1-inhibitor deficiency: A survey from the Italian Network for Hereditary and Acquired Angioedema (ITACA)</t>
  </si>
  <si>
    <t>18-Apr-2023</t>
  </si>
  <si>
    <t>11:1141073</t>
  </si>
  <si>
    <t>https://pubmed.ncbi.nlm.nih.gov/37144145</t>
  </si>
  <si>
    <t>https://europepmc.org/abstract/MED/37144145</t>
  </si>
  <si>
    <t>['Mocci S', 'Littera R', 'Chessa L', 'Campagna M', 'Melis M', 'Ottelio CM', 'Piras IS', 'Lai S', 'Firinu D', 'Tranquilli S', 'Mascia A', 'Vacca M', 'Schirru D', 'Lecca LI', 'Rassu S', 'Cannas F', 'Sanna C', 'Carta MG', 'Sedda F', 'Giuressi E', 'Cipri S', 'Miglianti M', 'Perra A', 'Giglio S']</t>
  </si>
  <si>
    <t>A review of the main genetic factors influencing the course of COVID-19 in Sardinia: the role of human leukocyte antigen-G</t>
  </si>
  <si>
    <t>14:1138559</t>
  </si>
  <si>
    <t>https://pubmed.ncbi.nlm.nih.gov/37342325</t>
  </si>
  <si>
    <t>https://europepmc.org/abstract/MED/37342325</t>
  </si>
  <si>
    <t>['Costanzo G', 'Matolo A', 'Saderi L', 'Messina MR', 'Firinu D', 'Barca MP', 'Serra P', 'Corso N', 'Sotgiu G', 'Del Giacco S']</t>
  </si>
  <si>
    <t>Cofactors, age at onset, allergic comorbidities and gender are different in patients sensitized to omega-5 gliadin and Pru p 3</t>
  </si>
  <si>
    <t>12(1):20868</t>
  </si>
  <si>
    <t>https://pubmed.ncbi.nlm.nih.gov/36460730</t>
  </si>
  <si>
    <t>https://europepmc.org/abstract/MED/36460730</t>
  </si>
  <si>
    <t>['Firinu D', 'Perra A', 'Campagna M', 'Littera R', 'Fenu G', 'Meloni F', 'Cipri S', 'Sedda F', 'Conti M', 'Miglianti M', 'Costanzo G', 'Secci M', 'Usai G', 'Carta MG', 'Cappai R', 'Orrù G', 'Del Giacco S', 'Coghe F', 'Chessa L']</t>
  </si>
  <si>
    <t>Evaluation of antibody response to BNT162b2 mRNA COVID-19 vaccine in patients affected by immune-mediated inflammatory diseases up to 5 months after vaccination</t>
  </si>
  <si>
    <t>22(3):477-485</t>
  </si>
  <si>
    <t>https://pubmed.ncbi.nlm.nih.gov/34741188</t>
  </si>
  <si>
    <t>https://europepmc.org/abstract/MED/34741188</t>
  </si>
  <si>
    <t>['Lorefice L', 'Pilotto S', 'Fenu G', 'Cimino P', 'Firinu D', 'Frau J', 'Murgia F', 'Coghe G', 'Cocco E']</t>
  </si>
  <si>
    <t>Evolution of teriflunomide use in multiple sclerosis: A real-world experience</t>
  </si>
  <si>
    <t>15-Jul-2022</t>
  </si>
  <si>
    <t>Journal of the neurological sciences</t>
  </si>
  <si>
    <t>438:120292</t>
  </si>
  <si>
    <t>https://pubmed.ncbi.nlm.nih.gov/35605316</t>
  </si>
  <si>
    <t>https://www.clinicalkey.com/content/playBy/pii?v=S0022-510X(22)00154-X</t>
  </si>
  <si>
    <t>['Firinu D', 'Fenu G', 'Sanna G', 'Costanzo GA', 'Perra A', 'Campagna M', 'Littera R', 'Locci C', 'Marongiu A', 'Cappai R', 'Melis M', 'Orrù G', 'Del Giacco S', 'Coghe F', 'Manzin A', 'Chessa L']</t>
  </si>
  <si>
    <t>Evaluation of humoral and cellular response to third dose of BNT162b2 mRNA COVID-19 vaccine in patients treated with B-cell depleting therapy</t>
  </si>
  <si>
    <t>131:102848</t>
  </si>
  <si>
    <t>https://pubmed.ncbi.nlm.nih.gov/35714496</t>
  </si>
  <si>
    <t>https://www.clinicalkey.com/content/playBy/pii?v=S0896-8411(22)00056-7</t>
  </si>
  <si>
    <t>['Carta MG', 'Orrù G', 'Peracchia A', 'Cossu G', 'Velluzzi F', 'Atzori L', 'Ferreli C', 'Ivan Aviles Gonzalez C', 'Romano F', 'Littera R', 'Puxeddu R', 'Chessa L', 'Firinu D', 'Del Giacco S', 'Restivo A', 'Deidda S', 'Scano A', 'Coghe F', 'Minerba L', 'Manconi M', 'Saba L']</t>
  </si>
  <si>
    <t>Differences in lethality and diffusion of Covid-19 in countries using different kinds of vaccines</t>
  </si>
  <si>
    <t>10-Sep-2022</t>
  </si>
  <si>
    <t>Journal of public health research</t>
  </si>
  <si>
    <t>11(3):22799036221107062</t>
  </si>
  <si>
    <t>https://pubmed.ncbi.nlm.nih.gov/36105780</t>
  </si>
  <si>
    <t>https://europepmc.org/abstract/MED/36105780</t>
  </si>
  <si>
    <t>['Caocci G', 'Fanni D', 'Porru M', 'Greco M', 'Nemolato S', 'Firinu D', 'Faa G', 'Scuteri A', 'La Nasa G']</t>
  </si>
  <si>
    <t>Kikuchi-Fujimoto disease associated with hemophagocytic lymphohistiocytosis following the BNT162b2 mRNA COVID-19 vaccination</t>
  </si>
  <si>
    <t>107(5):1222-1225</t>
  </si>
  <si>
    <t>https://pubmed.ncbi.nlm.nih.gov/34965702</t>
  </si>
  <si>
    <t>https://europepmc.org/abstract/MED/34965702</t>
  </si>
  <si>
    <t>['Sanna G', 'Marongiu A', 'Firinu D', 'Piras C', 'Franci G', 'Galdiero M', 'Pala G', 'Palmas V', 'Angius F', 'Littera R', 'Perra A', 'Orrù G', 'Campagna M', 'Costanzo G', 'Meloni F', 'Coghe F', 'Chessa L', 'Manzin A']</t>
  </si>
  <si>
    <t>Neutralizing Antibodies Responses against SARS-CoV-2 in a Sardinian Cohort Group Up to 9 Months after BNT162b2 Vaccination</t>
  </si>
  <si>
    <t>10(4):531</t>
  </si>
  <si>
    <t>https://pubmed.ncbi.nlm.nih.gov/35455280</t>
  </si>
  <si>
    <t>https://europepmc.org/abstract/MED/35455280</t>
  </si>
  <si>
    <t>['Carta MG', 'Orrù G', 'Cossu G', 'Velluzzi F', 'Atzori L', 'Aviles Gonzalez CI', 'Romano F', 'Littera R', 'Chessa L', 'Firinu D', 'Del Giacco S', 'Restivo A', 'Deidda S', 'Scano A', 'Onali S', 'Kalcev G', 'Coghe F', 'Minerba L']</t>
  </si>
  <si>
    <t>Covid-19 vaccines work but other factors play a relevant role: a data analysis on spread and mortality in 24 countries</t>
  </si>
  <si>
    <t>11(2):2665</t>
  </si>
  <si>
    <t>https://pubmed.ncbi.nlm.nih.gov/35322646</t>
  </si>
  <si>
    <t>https://journals.sagepub.com/doi/abs/10.4081/jphr.2022.2665?url_ver=Z39.88-2003&amp;rfr_id=ori:rid:crossref.org&amp;rfr_dat=cr_pub 0pubmed</t>
  </si>
  <si>
    <t>['Carta MG', 'Fornaro M', 'Minerba L', 'Pau M', 'Velluzzi F', 'Atzori L', 'Aviles Gonzalez CI', 'Romano F', 'Littera R', 'Chessa L', 'Firinu D', 'Del Giacco S', 'Restivo A', 'Deidda S', 'Orrù G', 'Scano A', 'Onali S', 'Coghe F', 'Kalcev G', 'Cossu G']</t>
  </si>
  <si>
    <t>Previous functional social and behavioral rhythms affect resilience to COVID-19-related stress among old adults</t>
  </si>
  <si>
    <t>16-Mar-2022</t>
  </si>
  <si>
    <t>11(2):2768</t>
  </si>
  <si>
    <t>https://pubmed.ncbi.nlm.nih.gov/35299585</t>
  </si>
  <si>
    <t>https://journals.sagepub.com/doi/abs/10.4081/jphr.2022.2768?url_ver=Z39.88-2003&amp;rfr_id=ori:rid:crossref.org&amp;rfr_dat=cr_pub 0pubmed</t>
  </si>
  <si>
    <t>['Mocci S', 'Littera R', 'Tranquilli S', 'Provenzano A', 'Mascia A', 'Cannas F', 'Lai S', 'Giuressi E', 'Chessa L', 'Angioni G', 'Campagna M', 'Firinu D', 'Del Zompo M', 'La Nasa G', 'Perra A', 'Giglio S']</t>
  </si>
  <si>
    <t>A Protective HLA Extended Haplotype Outweighs the Major COVID-19 Risk Factor Inherited From Neanderthals in the Sardinian Population</t>
  </si>
  <si>
    <t>13:891147</t>
  </si>
  <si>
    <t>https://pubmed.ncbi.nlm.nih.gov/35514995</t>
  </si>
  <si>
    <t>https://europepmc.org/abstract/MED/35514995</t>
  </si>
  <si>
    <t>['Littera R', 'Perra A', 'Miglianti M', 'Piras IS', 'Mocci S', 'Lai S', 'Melis M', 'Zolfino T', 'Balestrieri C', 'Conti M', 'Serra G', 'Figorilli F', 'Firinu D', 'Onali S', 'Matta L', 'Porcu C', 'Pes F', 'Fanni D', 'Manieli C', 'Vacca M', 'Cusano R', 'Trucas M', 'Cipri S', 'Tranquilli S', 'Rassu S', 'Cannas F', 'Carta MG', 'Kowalik MA', 'Giuressi E', 'Faa G', 'Chessa L', 'Giglio S']</t>
  </si>
  <si>
    <t>The double-sided of human leukocyte antigen-G molecules in type 1 autoimmune hepatitis</t>
  </si>
  <si>
    <t>13:1007647</t>
  </si>
  <si>
    <t>https://pubmed.ncbi.nlm.nih.gov/36311782</t>
  </si>
  <si>
    <t>https://europepmc.org/abstract/MED/36311782</t>
  </si>
  <si>
    <t>['Loi E', 'Moi L', 'Cabras P', 'Arduino G', 'Costanzo G', 'Del Giacco S', 'Erlich HA', 'Firinu D', 'Caddori A', 'Zavattari P']</t>
  </si>
  <si>
    <t>HLA-C dysregulation as a possible mechanism of immune evasion in SARS-CoV-2 and other RNA-virus infections</t>
  </si>
  <si>
    <t>13:1011829</t>
  </si>
  <si>
    <t>https://pubmed.ncbi.nlm.nih.gov/36325330</t>
  </si>
  <si>
    <t>https://europepmc.org/abstract/MED/36325330</t>
  </si>
  <si>
    <t>['Costanzo G', 'Ledda AG', 'Ghisu A', 'Vacca M', 'Firinu D', 'Del Giacco S']</t>
  </si>
  <si>
    <t>Eosinophilic Granulomatosis with Polyangiitis Relapse after COVID-19 Vaccination: A Case Report</t>
  </si>
  <si>
    <t>23-Dec-2021</t>
  </si>
  <si>
    <t>10(1):13</t>
  </si>
  <si>
    <t>https://pubmed.ncbi.nlm.nih.gov/35062675</t>
  </si>
  <si>
    <t>https://europepmc.org/abstract/MED/35062675</t>
  </si>
  <si>
    <t>['Firinu D', 'Perra A', 'Campagna M', 'Littera R', 'Meloni F', 'Sedda F', 'Conti M', 'Costanzo G', 'Erbi M', 'Usai G', 'Locci C', 'Carta MG', 'Cappai R', 'Orrù G', 'Del Giacco S', 'Coghe F', 'Chessa L']</t>
  </si>
  <si>
    <t>Evaluation of Antibody Response to Heterologous Prime-Boost Vaccination with ChAdOx1 nCoV-19 and BNT162b2: An Observational Study</t>
  </si>
  <si>
    <t>14-Dec-2021</t>
  </si>
  <si>
    <t>9(12):1478</t>
  </si>
  <si>
    <t>https://pubmed.ncbi.nlm.nih.gov/34960224</t>
  </si>
  <si>
    <t>https://europepmc.org/abstract/MED/34960224</t>
  </si>
  <si>
    <t>['Scudu S', 'Ghisu A', 'Costanzo G', 'Barca MP', 'Firinu D', 'Del Giacco S']</t>
  </si>
  <si>
    <t>Asfotase Alfa hypersensitivity: an outpatient 8-steps desensitization protocol</t>
  </si>
  <si>
    <t>69(6):609-611</t>
  </si>
  <si>
    <t>https://pubmed.ncbi.nlm.nih.gov/34528188</t>
  </si>
  <si>
    <t>https://link.springer.com/article/10.1007/s12026-021-09232-1</t>
  </si>
  <si>
    <t>['Caruso C', 'Colantuono S', 'Nicoletti A', 'Arasi S', 'Firinu D', 'Gasbarrini A', 'Coppola A', 'Di Michele L']</t>
  </si>
  <si>
    <t>Metabolomics, Microbiota, and In Vivo and In Vitro Biomarkers in Type 2 Severe Asthma: A Perspective Review</t>
  </si>
  <si>
    <t>11(10):647</t>
  </si>
  <si>
    <t>https://pubmed.ncbi.nlm.nih.gov/34677362</t>
  </si>
  <si>
    <t>https://europepmc.org/abstract/MED/34677362</t>
  </si>
  <si>
    <t>['Paoletti G', 'Di Bona D', 'Chu DK', 'Firinu D', 'Heffler E', 'Agache I', 'Jutel M', 'Klimek L', 'Pfaar O', 'Mösges R', 'DunnGalvin A', 'Genuneit J', 'Hoffmann HJ', 'Canonica GW']</t>
  </si>
  <si>
    <t>Allergen immunotherapy: The growing role of observational and randomized trial "Real-World Evidence"</t>
  </si>
  <si>
    <t>76(9):2663-2672</t>
  </si>
  <si>
    <t>https://pubmed.ncbi.nlm.nih.gov/33583050</t>
  </si>
  <si>
    <t>https://onlinelibrary.wiley.com/doi/10.1111/all.14773</t>
  </si>
  <si>
    <t>['Costanzo G', 'Cordeddu W', 'Chessa L', 'Del Giacco S', 'Firinu D']</t>
  </si>
  <si>
    <t>COVID-19: Considerations about immune suppression and biologicals at the time of SARS-CoV-2 pandemic</t>
  </si>
  <si>
    <t>World journal of clinical cases</t>
  </si>
  <si>
    <t>9(20):5352-5357</t>
  </si>
  <si>
    <t>https://pubmed.ncbi.nlm.nih.gov/34307589</t>
  </si>
  <si>
    <t>https://www.wjgnet.com/2307-8960/full/v9/i20/5352.htm</t>
  </si>
  <si>
    <t>['Galdiero MR', 'Maio F', 'Arcoleo F', 'Boni E', 'Bonzano L', 'Brussino L', 'Cancian M', 'Cremonte L', 'Del Giacco SR', 'De Paulis A', 'Detoraki A', 'Firinu D', 'Lamacchia D', 'Loffredo S', 'Nettis E', 'Parente R', 'Parronchi P', 'Pellacani G', 'Petraroli A', 'Rolla G', 'Senter R', 'Triggiani M', 'Vitiello G', 'Spadaro G', 'Bova M']</t>
  </si>
  <si>
    <t>Orofacial granulomatosis: Clinical and therapeutic features in an Italian cohort and review of the literature</t>
  </si>
  <si>
    <t>76(7):2189-2200</t>
  </si>
  <si>
    <t>https://pubmed.ncbi.nlm.nih.gov/33641182</t>
  </si>
  <si>
    <t>https://onlinelibrary.wiley.com/doi/10.1111/all.14799</t>
  </si>
  <si>
    <t>['Carta MG', 'Minerba L', 'Demontis R', 'Orrù G', 'Romano F', 'Scano A', 'Restivo A', 'Del Giacco S', 'Deidda S', 'Firinu D', 'Campagna M', 'Meloni F', 'Cossu G', 'Sancassiani F', 'Chessa L', 'Kalcev G', 'Littera R', 'Zorcolo L', 'Aviles-Gonzale CI', 'Usai P']</t>
  </si>
  <si>
    <t>The COVID-19 incidence in Italian regions correlates with low temperature, mobility and PM10 pollution but lethality only with low temperature</t>
  </si>
  <si>
    <t>10(4):2303</t>
  </si>
  <si>
    <t>https://pubmed.ncbi.nlm.nih.gov/34121380</t>
  </si>
  <si>
    <t>https://journals.sagepub.com/doi/abs/10.4081/jphr.2021.2303?url_ver=Z39.88-2003&amp;rfr_id=ori:rid:crossref.org&amp;rfr_dat=cr_pub 0pubmed</t>
  </si>
  <si>
    <t>['Cappellacci F', 'Anedda G', 'Del Giacco S', 'Coghe F', 'Cappai R', 'Canu GL', 'Erdas E', 'Calò PG', 'Medas F', 'Firinu D']</t>
  </si>
  <si>
    <t>Seroprevalence of SARS-CoV-2 in unselected surgical patients: An update from an unicentric regional study</t>
  </si>
  <si>
    <t>Annals of medicine and surgery</t>
  </si>
  <si>
    <t>66:102375</t>
  </si>
  <si>
    <t>https://pubmed.ncbi.nlm.nih.gov/33968401</t>
  </si>
  <si>
    <t>https://www.clinicalkey.com/content/playBy/pii?v=S2049-0801(21)00325-3</t>
  </si>
  <si>
    <t>['Deidda S', 'Tora L', 'Firinu D', 'Del Giacco S', 'Campagna M', 'Meloni F', 'Orrù G', 'Chessa L', 'Carta MG', 'Melis A', 'Spolverato G', 'Littera R', 'Perra A', 'Onali S', 'Zorcolo L', 'Restivo A']</t>
  </si>
  <si>
    <t>Gastrointestinal coronavirus disease 2019: epidemiology, clinical features, pathogenesis, prevention, and management</t>
  </si>
  <si>
    <t>24-Nov-2020</t>
  </si>
  <si>
    <t>Expert review of gastroenterology &amp; hepatology</t>
  </si>
  <si>
    <t>15(1):41-50</t>
  </si>
  <si>
    <t>https://pubmed.ncbi.nlm.nih.gov/32955375</t>
  </si>
  <si>
    <t>https://www.tandfonline.com/doi/10.1080/17474124.2020.1821653?url_ver=Z39.88-2003&amp;rfr_id=ori:rid:crossref.org&amp;rfr_dat=cr_pub 0pubmed</t>
  </si>
  <si>
    <t>['Littera R', 'Chessa L', 'Deidda S', 'Angioni G', 'Campagna M', 'Lai S', 'Melis M', 'Cipri S', 'Firinu D', 'Santus S', 'Lai A', 'Porcella R', 'Rassu S', 'Meloni F', 'Schirru D', 'Cordeddu W', 'Kowalik MA', 'Ragatzu P', 'Vacca M', 'Cannas F', 'Alba F', 'Carta MG', 'Del Giacco S', 'Restivo A', 'Deidda S', 'Palimodde A', 'Congera P', 'Perra R', 'Orrù G', 'Pes F', 'Loi M', 'Murru C', 'Urru E', 'Onali S', 'Coghe F', 'Giglio S', 'Perra A']</t>
  </si>
  <si>
    <t>Natural killer-cell immunoglobulin-like receptors trigger differences in immune response to SARS-CoV-2 infection</t>
  </si>
  <si>
    <t>5-Aug-2021</t>
  </si>
  <si>
    <t>16(8):e0255608</t>
  </si>
  <si>
    <t>https://pubmed.ncbi.nlm.nih.gov/34352002</t>
  </si>
  <si>
    <t>https://europepmc.org/abstract/MED/34352002</t>
  </si>
  <si>
    <t>['Medas F', 'Cappellacci F', 'Anedda G', 'Canu GL', 'Del Giacco S', 'Calò PG', 'Firinu D']</t>
  </si>
  <si>
    <t>Seroprevalence of SARS-Cov-2 in the setting of a non-dedicated COVID-19 hospital in a low CoV-2 incidence area: Implications for surgery</t>
  </si>
  <si>
    <t>3-Nov-2020</t>
  </si>
  <si>
    <t>60:261-262</t>
  </si>
  <si>
    <t>https://pubmed.ncbi.nlm.nih.gov/33163178</t>
  </si>
  <si>
    <t>https://www.clinicalkey.com/content/playBy/pii?v=S2049-0801(20)30432-5</t>
  </si>
  <si>
    <t>['Loules G', 'Parsopoulou F', 'Zamanakou M', 'Csuka D', 'Bova M', 'González-Quevedo T', 'Psarros F', 'Porebski G', 'Speletas M', 'Firinu D', 'Del Giacco S', 'Suffritti C', 'Makris M', 'Vatsiou S', 'Zanichelli A', 'Farkas H', 'Germenis AE']</t>
  </si>
  <si>
    <t>Deciphering the Genetics of Primary Angioedema with Normal Levels of C1 Inhibitor</t>
  </si>
  <si>
    <t>9(11):3402</t>
  </si>
  <si>
    <t>https://pubmed.ncbi.nlm.nih.gov/33114181</t>
  </si>
  <si>
    <t>https://europepmc.org/abstract/MED/33114181</t>
  </si>
  <si>
    <t>['Serrao S', 'Firinu D', 'Olianas A', 'Deidda M', 'Contini C', 'Iavarone F', 'Sanna MT', 'Boroumand M', 'Amado F', 'Castagnola M', 'Messana I', 'Del Giacco S', 'Manconi B', 'Cabras T']</t>
  </si>
  <si>
    <t>Top-Down Proteomics of Human Saliva Discloses Significant Variations of the Protein Profile in Patients with Mastocytosis</t>
  </si>
  <si>
    <t>7-Aug-2020</t>
  </si>
  <si>
    <t>6-Jul-2020</t>
  </si>
  <si>
    <t>19(8):3238-3253</t>
  </si>
  <si>
    <t>https://pubmed.ncbi.nlm.nih.gov/32575983</t>
  </si>
  <si>
    <t>https://europepmc.org/abstract/MED/32575983</t>
  </si>
  <si>
    <t>['Firinu D', 'Arba M', 'Vincenzoni F', 'Iavarone F', 'Costanzo G', 'Cabras T', 'Castagnola M', 'Messana I', 'Del Giacco SR', 'Sanna MT']</t>
  </si>
  <si>
    <t>Proteomic Analysis of the Acid-Insoluble Fraction of Whole Saliva from Patients Affected by Different Forms of Non-histaminergic Angioedema</t>
  </si>
  <si>
    <t>40(6):840-850</t>
  </si>
  <si>
    <t>https://pubmed.ncbi.nlm.nih.gov/32519288</t>
  </si>
  <si>
    <t>https://link.springer.com/article/10.1007/s10875-020-00802-w</t>
  </si>
  <si>
    <t>['Del Giacco S', 'Couto M', 'Firinu D', 'Garcia-Larsen V']</t>
  </si>
  <si>
    <t>Management of Intermittent and Persistent Asthma in Adolescent and High School Athletes</t>
  </si>
  <si>
    <t>8(7):2166-2181</t>
  </si>
  <si>
    <t>https://pubmed.ncbi.nlm.nih.gov/32620431</t>
  </si>
  <si>
    <t>https://www.clinicalkey.com/content/playBy/pii?v=S2213-2198(20)30473-6</t>
  </si>
  <si>
    <t>['Cannas D', 'Loi E', 'Serra M', 'Firinu D', 'Valera P', 'Zavattari P']</t>
  </si>
  <si>
    <t>Relevance of Essential Trace Elements in Nutrition and Drinking Water for Human Health and Autoimmune Disease Risk</t>
  </si>
  <si>
    <t>13-Jul-2020</t>
  </si>
  <si>
    <t>12(7):2074</t>
  </si>
  <si>
    <t>https://pubmed.ncbi.nlm.nih.gov/32668647</t>
  </si>
  <si>
    <t>https://europepmc.org/abstract/MED/32668647</t>
  </si>
  <si>
    <t>['Bova M', 'Suffritti C', 'Bafunno V', 'Loffredo S', 'Cordisco G', 'Del Giacco S', 'De Pasquale TMA', 'Firinu D', 'Margaglione M', 'Montinaro V', 'Petraroli A', 'Radice A', 'Brussino L', 'Zanichelli A', 'Zoli A', 'Cicardi M']</t>
  </si>
  <si>
    <t>Impaired control of the contact system in hereditary angioedema with normal C1-inhibitor</t>
  </si>
  <si>
    <t>75(6):1394-1403</t>
  </si>
  <si>
    <t>https://pubmed.ncbi.nlm.nih.gov/31860755</t>
  </si>
  <si>
    <t>https://onlinelibrary.wiley.com/doi/10.1111/all.14160</t>
  </si>
  <si>
    <t>['Solinas A', 'Paoletti G', 'Firinu D', 'Di Pino M', 'Tusconi M', 'Mura JF', 'Del Giacco S', 'Marongiu F']</t>
  </si>
  <si>
    <t>Vaping effects on asthma: results from a web survey and clinical investigation</t>
  </si>
  <si>
    <t>20-Jan-2020</t>
  </si>
  <si>
    <t>Internal and emergency medicine</t>
  </si>
  <si>
    <t>15(4):663-671</t>
  </si>
  <si>
    <t>https://pubmed.ncbi.nlm.nih.gov/31960343</t>
  </si>
  <si>
    <t>https://link.springer.com/article/10.1007/s11739-019-02247-5</t>
  </si>
  <si>
    <t>['Agache I', 'Beltran J', 'Akdis C', 'Akdis M', 'Canelo-Aybar C', 'Canonica GW', 'Casale T', 'Chivato T', 'Corren J', 'Del Giacco S', 'Eiwegger T', 'Firinu D', 'Gern JE', 'Hamelmann E', 'Hanania N', 'Mäkelä M', 'Hernández-Martín I', 'Nair P', "O'Mahony L", 'Papadopoulos NG', 'Papi A', 'Park HS', 'Pérez de Llano L', 'Posso M', 'Rocha C', 'Quirce S', 'Sastre J', 'Shamji M', 'Song Y', 'Steiner C', 'Schwarze J', 'Alonso-Coello P', 'Palomares O', 'Jutel M']</t>
  </si>
  <si>
    <t>Efficacy and safety of treatment with biologicals (benralizumab, dupilumab, mepolizumab, omalizumab and reslizumab) for severe eosinophilic asthma. A systematic review for the EAACI Guidelines - recommendations on the use of biologicals in severe asthma</t>
  </si>
  <si>
    <t>24-Feb-2020</t>
  </si>
  <si>
    <t>75(5):1023-1042</t>
  </si>
  <si>
    <t>https://pubmed.ncbi.nlm.nih.gov/32034960</t>
  </si>
  <si>
    <t>https://onlinelibrary.wiley.com/doi/10.1111/all.14221</t>
  </si>
  <si>
    <t>['Agache I', 'Rocha C', 'Beltran J', 'Song Y', 'Posso M', 'Solà I', 'Alonso-Coello P', 'Akdis C', 'Akdis M', 'Canonica GW', 'Casale T', 'Chivato T', 'Corren J', 'Del Giacco S', 'Eiwegger T', 'Firinu D', 'Gern JE', 'Hamelmann E', 'Hanania N', 'Mäkelä M', 'Martín IH', 'Nair P', "O'Mahony L", 'Papadopoulos NG', 'Papi A', 'Park HS', 'Pérez de Llano L', 'Quirce S', 'Sastre J', 'Shamji M', 'Schwarze J', 'Canelo-Aybar C', 'Palomares O', 'Jutel M']</t>
  </si>
  <si>
    <t>Efficacy and safety of treatment with biologicals (benralizumab, dupilumab and omalizumab) for severe allergic asthma: A systematic review for the EAACI Guidelines - recommendations on the use of biologicals in severe asthma</t>
  </si>
  <si>
    <t>75(5):1043-1057</t>
  </si>
  <si>
    <t>Journal Article | Research Support, Non-U.S. Gov't | Systematic Review</t>
  </si>
  <si>
    <t>https://pubmed.ncbi.nlm.nih.gov/32064642</t>
  </si>
  <si>
    <t>https://onlinelibrary.wiley.com/doi/10.1111/all.14235</t>
  </si>
  <si>
    <t>['Agache I', 'Song Y', 'Rocha C', 'Beltran J', 'Posso M', 'Steiner C', 'Alonso-Coello P', 'Akdis C', 'Akdis M', 'Canonica GW', 'Casale T', 'Chivato T', 'Corren J', 'Del Giacco S', 'Eiwegger T', 'Firinu D', 'Gern JE', 'Hamelmann E', 'Hanania N', 'Mäkelä M', 'Martín IH', 'Nair P', "O'Mahony L", 'Papadopoulos NG', 'Papi A', 'Park HS', 'Pérez de Llano L', 'Quirce S', 'Sastre J', 'Shamji M', 'Schwarze J', 'Canelo-Aybar C', 'Palomares O', 'Jutel M']</t>
  </si>
  <si>
    <t>Efficacy and safety of treatment with dupilumab for severe asthma: A systematic review of the EAACI guidelines-Recommendations on the use of biologicals in severe asthma</t>
  </si>
  <si>
    <t>75(5):1058-1068</t>
  </si>
  <si>
    <t>https://pubmed.ncbi.nlm.nih.gov/32154939</t>
  </si>
  <si>
    <t>https://onlinelibrary.wiley.com/doi/10.1111/all.14268</t>
  </si>
  <si>
    <t>['Firinu D', 'Costanzo GAML', 'Del Giacco SR']</t>
  </si>
  <si>
    <t>Oxidative stress in hereditary angioedema caused by C1 inhibitor deficiency: an interesting finding that deserves further studies</t>
  </si>
  <si>
    <t>27-Feb-2020</t>
  </si>
  <si>
    <t>Polish archives of internal medicine</t>
  </si>
  <si>
    <t>130(2):73-75</t>
  </si>
  <si>
    <t>https://pubmed.ncbi.nlm.nih.gov/32105244</t>
  </si>
  <si>
    <t>https://pamw.pl/en/issue/article/32105244</t>
  </si>
  <si>
    <t>['Costanzo G', 'Firinu D', 'Losa F', 'Deidda M', 'Barca MP', 'Del Giacco S']</t>
  </si>
  <si>
    <t>Baricitinib exposure during pregnancy in rheumatoid arthritis</t>
  </si>
  <si>
    <t>Therapeutic advances in musculoskeletal disease</t>
  </si>
  <si>
    <t>12:1759720X19899296</t>
  </si>
  <si>
    <t>https://pubmed.ncbi.nlm.nih.gov/32071617</t>
  </si>
  <si>
    <t>https://journals.sagepub.com/doi/10.1177/1759720X19899296?url_ver=Z39.88-2003&amp;rfr_id=ori:rid:crossref.org&amp;rfr_dat=cr_pub 0pubmed</t>
  </si>
  <si>
    <t>['Klimek L', 'Pfaar O', 'Worm M', 'Eiwegger T', 'Hagemann J', 'Ollert M', 'Untersmayr E', 'Hoffmann-Sommergruber K', 'Vultaggio A', 'Agache I', 'Bavbek S', 'Bossios A', 'Casper I', 'Chan S', 'Chatzipetrou A', 'Vogelberg C', 'Firinu D', 'Kauppi P', 'Kolios A', 'Kothari A', 'Matucci A', 'Palomares O', 'Szépfalusi Z', 'Pohl W', 'Hötzenecker W', 'Rosenkranz A', 'Bergmann KC', 'Bieber T', 'Buhl R', 'Buters J', 'Darsow U', 'Keil T', 'Kleine-Tebbe J', 'Lau S', 'Maurer M', 'Merk H', 'Mösges R', 'Saloga J', 'Staubach P', 'Jappe U', 'Rabe C', 'Rabe U', 'Vogelmeier C', 'Biedermann T', 'Jung K', 'Schlenter W', 'Ring J', 'Chaker A', 'Wehrmann W', 'Becker S', 'Freudelsperger L', 'Mülleneisen N', 'Nemat K', 'Czech W', 'Wrede H', 'Brehler R', 'Fuchs T', 'Tomazic PV', 'Aberer W', 'Fink Wagner A', 'Horak F', 'Wöhrl S', 'Niederberger-Leppin V', 'Pali-Schöll I', 'Roller-Wirnsberger R', 'Spranger O', 'Valenta R', 'Akdis M', 'Matricardi PM', 'Spertini F', 'Khaltaev N', 'Michel JP', 'Nicod L', 'Schmid-Grendelmeier P', 'Idzko M', 'Hamelmann E', 'Jakob T', 'Werfel T', 'Wagenmann M', 'Taube C', 'Jensen-Jarolim E', 'Korn S', 'Hentges F', 'Schwarze J', 'O Mahony L', 'Knol E', 'Del Giacco S', 'Chivato T', 'Bousquet J', 'Zuberbier T', 'Akdis C', 'Jutel M']</t>
  </si>
  <si>
    <t>Anwendung von Biologika bei allergischen und Typ-2-entzündlichen Erkrankungen in der aktuellen Covid-19-Pandemie(a, b, c): Positionspapier des Ärzteverbands Deutscher Allergologen (AeDA)A, der Deutschen Gesellschaft für Allergologie und klinische Immunologie (DGAKI)B, der Gesellschaft für Pädiatrische Allergologie und Umweltmedizin (GPA)C, der Österreichischen Gesellschaft für Allergologie und Immunologie (ÖGAI)D, der Luxemburgischen Gesellschaft für Allergologie und Immunologie (LGAI)E, der Österreichischen Gesellschaft für Pneumologie (ÖGP)F in Kooperation mit der deutschen, österreichischen, und schweizerischen ARIA-GruppeG und der Europäischen Akademie für Allergologie und Klinische Immunologie (EAACI)H</t>
  </si>
  <si>
    <t>Allergo Journal : interdisziplinare Zeitschrift fur Allergologie und Umweltmedizin : Organ der Deutschen Gesellschaft fur Allergie und</t>
  </si>
  <si>
    <t>29(4):14-27</t>
  </si>
  <si>
    <t>https://pubmed.ncbi.nlm.nih.gov/32546898</t>
  </si>
  <si>
    <t>https://europepmc.org/abstract/MED/32546898</t>
  </si>
  <si>
    <t>['Klimek L', 'Pfaar O', 'Worm M', 'Eiwegger T', 'Hagemann J', 'Ollert M', 'Untersmayr E', 'Hoffmann-Sommergruber K', 'Vultaggio A', 'Agache I', 'Bavbek S', 'Bossios A', 'Casper I', 'Chan S', 'Chatzipetrou A', 'Vogelberg C', 'Firinu D', 'Kauppi P', 'Kolios A', 'Kothari A', 'Matucci A', 'Palomares O', 'Szépfalusi Z', 'Pohl W', 'Hötzenecker W', 'Rosenkranz AR', 'Bergmann KC', 'Bieber T', 'Buhl R', 'Buters J', 'Darsow U', 'Keil T', 'Kleine-Tebbe J', 'Lau S', 'Maurer M', 'Merk H', 'Mösges R', 'Saloga J', 'Staubach P', 'Jappe U', 'Rabe KF', 'Rabe U', 'Vogelmeier C', 'Biedermann T', 'Jung K', 'Schlenter W', 'Ring J', 'Chaker A', 'Wehrmann W', 'Becker S', 'Freudelsperger L', 'Mülleneisen N', 'Nemat K', 'Czech W', 'Wrede H', 'Brehler R', 'Fuchs T', 'Tomazic PV', 'Aberer W', 'Fink-Wagner AH', 'Horak F', 'Wöhrl S', 'Niederberger-Leppin V', 'Pali-Schöll I', 'Pohl W', 'Roller-Wirnsberger R', 'Spranger O', 'Valenta R', 'Akdis M', 'Matricardi PM', 'Spertini F', 'Khaltaev N', 'Michel JP', 'Nicod L', 'Schmid-Grendelmeier P', 'Idzko M', 'Hamelmann E', 'Jakob T', 'Werfel T', 'Wagenmann M', 'Taube C', 'Jensen-Jarolim E', 'Korn S', 'Hentges F', 'Schwarze J', 'O Mahony L', 'Knol EF', 'Del Giacco S', 'Chivato Pérez T', 'Bousquet J', 'Bedbrook A', 'Zuberbier T', 'Akdis C', 'Jutel M']</t>
  </si>
  <si>
    <t>Use of biologicals in allergic and type-2 inflammatory diseases during the current COVID-19 pandemic: Position paper of Ärzteverband Deutscher Allergologen (AeDA)(A), Deutsche Gesellschaft für Allergologie und Klinische Immunologie (DGAKI)(B), Gesellschaft für Pädiatrische Allergologie und Umweltmedizin (GPA)(C), Österreichische Gesellschaft für Allergologie und Immunologie (ÖGAI)(D), Luxemburgische Gesellschaft für Allergologie und Immunologie (LGAI)(E), Österreichische Gesellschaft für Pneumologie (ÖGP)(F) in co-operation with the German, Austrian, and Swiss ARIA groups(G), and the European Academy of Allergy and Clinical Immunology (EAACI)(H)</t>
  </si>
  <si>
    <t>7-Sep-2020</t>
  </si>
  <si>
    <t>Allergologie select</t>
  </si>
  <si>
    <t>4:53-68</t>
  </si>
  <si>
    <t>https://pubmed.ncbi.nlm.nih.gov/32915172</t>
  </si>
  <si>
    <t>https://europepmc.org/abstract/MED/32915172</t>
  </si>
  <si>
    <t>['Losa F', 'Firinu D', 'Deidda M', 'Costanzo G', 'Del Giacco SR']</t>
  </si>
  <si>
    <t>Clinical pitfalls of leishmaniasis and Whipple's disease hidden behind systemic lupus erythematosus: A case series</t>
  </si>
  <si>
    <t>1-Sep-2019</t>
  </si>
  <si>
    <t>Acta microbiologica et immunologica Hungarica</t>
  </si>
  <si>
    <t>66(3):377-385</t>
  </si>
  <si>
    <t>https://pubmed.ncbi.nlm.nih.gov/31096758</t>
  </si>
  <si>
    <t>https://akjournals.com/doi/10.1556/030.66.2019.013</t>
  </si>
  <si>
    <t>['Firinu D', 'Loffredo S', 'Bova M', 'Cicardi M', 'Margaglione M', 'Del Giacco S']</t>
  </si>
  <si>
    <t>The role of genetics in the current diagnostic workup of idiopathic non-histaminergic angioedema</t>
  </si>
  <si>
    <t>74(4):810-812</t>
  </si>
  <si>
    <t>https://pubmed.ncbi.nlm.nih.gov/30421787</t>
  </si>
  <si>
    <t>https://onlinelibrary.wiley.com/doi/10.1111/all.13667</t>
  </si>
  <si>
    <t>['Losa F', 'Deidda M', 'Firinu D', 'Martino MLD', 'Barca MP', 'Giacco SD']</t>
  </si>
  <si>
    <t>Exercise-induced anaphylaxis with an Ayurvedic drug as cofactor: A case report</t>
  </si>
  <si>
    <t>7(5):623-627</t>
  </si>
  <si>
    <t>https://pubmed.ncbi.nlm.nih.gov/30863761</t>
  </si>
  <si>
    <t>https://www.wjgnet.com/2307-8960/full/v7/i5/623.htm</t>
  </si>
  <si>
    <t>['Bassareo PP', 'Firinu D', 'Del Giacco S']</t>
  </si>
  <si>
    <t>Is hereditary angioedema related to an increased risk of atherosclerosis?</t>
  </si>
  <si>
    <t>122(2):228-229</t>
  </si>
  <si>
    <t>https://pubmed.ncbi.nlm.nih.gov/30711037</t>
  </si>
  <si>
    <t>https://www.clinicalkey.com/content/playBy/pii?v=S1081-1206(18)31410-8</t>
  </si>
  <si>
    <t>['Del Giacco SR', 'Firinu D', 'Minciullo PL', 'Barca MP', 'Manconi PE', 'Tartarisco G', 'Cristani M', 'Saija A', 'Gangemi S']</t>
  </si>
  <si>
    <t>Oxidative stress markers in patients with hereditary angioedema</t>
  </si>
  <si>
    <t>Archives of medical science : AMS</t>
  </si>
  <si>
    <t>15(1):92-98</t>
  </si>
  <si>
    <t>https://pubmed.ncbi.nlm.nih.gov/30697258</t>
  </si>
  <si>
    <t>https://europepmc.org/abstract/MED/30697258</t>
  </si>
  <si>
    <t>A promising new treatment for SAPHO syndrome that deserves further studies</t>
  </si>
  <si>
    <t>179(4):823</t>
  </si>
  <si>
    <t>https://pubmed.ncbi.nlm.nih.gov/30318810</t>
  </si>
  <si>
    <t>https://academic.oup.com/bjd/article-lookup/doi/10.1111/bjd.16771</t>
  </si>
  <si>
    <t>['Schwarze J', 'Openshaw P', 'Jha A', 'Del Giacco SR', 'Firinu D', 'Tsilochristou O', 'Roberts G', 'Selby A', 'Akdis C', 'Agache I', 'Custovic A', 'Heffler E', 'Pinna G', 'Khaitov M', 'Nikonova A', 'Papadopoulos N', 'Akhlaq A', 'Nurmatov U', 'Renz H', 'Sheikh A', 'Skevaki C']</t>
  </si>
  <si>
    <t>Influenza burden, prevention, and treatment in asthma-A scoping review by the EAACI Influenza in asthma task force</t>
  </si>
  <si>
    <t>73(6):1151-1181</t>
  </si>
  <si>
    <t>Journal Article | Meta-Analysis | Research Support, Non-U.S. Gov't | Scoping Review</t>
  </si>
  <si>
    <t>https://pubmed.ncbi.nlm.nih.gov/29105786</t>
  </si>
  <si>
    <t>http://hdl.handle.net/10044/1/54810</t>
  </si>
  <si>
    <t>['Marotto D', 'De Santis A', 'Chessa D', 'Firinu D', 'Del Giacco S']</t>
  </si>
  <si>
    <t>A Beacon in the Dark: Canakinumab. A New Therapeutic Perspective in Chronic Tophaceous Gout</t>
  </si>
  <si>
    <t>9-Mar-2018</t>
  </si>
  <si>
    <t>Rheumatology and therapy</t>
  </si>
  <si>
    <t>5(1):303-310</t>
  </si>
  <si>
    <t>https://pubmed.ncbi.nlm.nih.gov/29524120</t>
  </si>
  <si>
    <t>https://europepmc.org/abstract/MED/29524120</t>
  </si>
  <si>
    <t>['Sanna A', 'Firinu D', 'Zavattari P', 'Valera P']</t>
  </si>
  <si>
    <t>Zinc Status and Autoimmunity: A Systematic Review and Meta-Analysis</t>
  </si>
  <si>
    <t>10(1):68</t>
  </si>
  <si>
    <t>https://pubmed.ncbi.nlm.nih.gov/29324654</t>
  </si>
  <si>
    <t>https://europepmc.org/abstract/MED/29324654</t>
  </si>
  <si>
    <t>['Firinu D', 'Bassareo PP', 'Zedda AM', 'Barca MP', 'Crisafulli A', 'Mercuro G', 'Del Giacco S']</t>
  </si>
  <si>
    <t>Impaired Endothelial Function in Hereditary Angioedema During the Symptom-Free Period</t>
  </si>
  <si>
    <t>16-May-2018</t>
  </si>
  <si>
    <t>Frontiers in physiology</t>
  </si>
  <si>
    <t>9:523</t>
  </si>
  <si>
    <t>https://pubmed.ncbi.nlm.nih.gov/29867566</t>
  </si>
  <si>
    <t>https://europepmc.org/abstract/MED/29867566</t>
  </si>
  <si>
    <t>['Steri M', 'Orrù V', 'Idda ML', 'Pitzalis M', 'Pala M', 'Zara I', 'Sidore C', 'Faà V', 'Floris M', 'Deiana M', 'Asunis I', 'Porcu E', 'Mulas A', 'Piras MG', 'Lobina M', 'Lai S', 'Marongiu M', 'Serra V', 'Marongiu M', 'Sole G', 'Busonero F', 'Maschio A', 'Cusano R', 'Cuccuru G', 'Deidda F', 'Poddie F', 'Farina G', 'Dei M', 'Virdis F', 'Olla S', 'Satta MA', 'Pani M', 'Delitala A', 'Cocco E', 'Frau J', 'Coghe G', 'Lorefice L', 'Fenu G', 'Ferrigno P', 'Ban M', 'Barizzone N', 'Leone M', 'Guerini FR', 'Piga M', 'Firinu D', 'Kockum I', 'Lima Bomfim I', 'Olsson T', 'Alfredsson L', 'Suarez A', 'Carreira PE', 'Castillo-Palma MJ', 'Marcus JH', 'Congia M', 'Angius A', 'Melis M', 'Gonzalez A', 'Alarcón Riquelme ME', 'da Silva BM', 'Marchini M', 'Danieli MG', 'Del Giacco S', 'Mathieu A', 'Pani A', 'Montgomery SB', 'Rosati G', 'Hillert J', 'Sawcer S', "D'Alfonso S", 'Todd JA', 'Novembre J', 'Abecasis GR', 'Whalen MB', 'Marrosu MG', 'Meloni A', 'Sanna S', 'Gorospe M', 'Schlessinger D', 'Fiorillo E', 'Zoledziewska M', 'Cucca F']</t>
  </si>
  <si>
    <t>Overexpression of the Cytokine BAFF and Autoimmunity Risk</t>
  </si>
  <si>
    <t>376(17):1615-1626</t>
  </si>
  <si>
    <t>https://pubmed.ncbi.nlm.nih.gov/28445677</t>
  </si>
  <si>
    <t>http://hdl.handle.net/10668/11134</t>
  </si>
  <si>
    <t>['Firinu D', 'Garcia-Larsen V', 'Manconi PE', 'Del Giacco SR']</t>
  </si>
  <si>
    <t>SAPHO Syndrome: Current Developments and Approaches to Clinical Treatment</t>
  </si>
  <si>
    <t>18(6):35</t>
  </si>
  <si>
    <t>https://pubmed.ncbi.nlm.nih.gov/27108452</t>
  </si>
  <si>
    <t>http://hdl.handle.net/10044/1/33069</t>
  </si>
  <si>
    <t>['Murgia G', 'Firinu D', 'Meleddu R', 'Lorrai MM', 'Manconi PE', 'Del Giacco SR']</t>
  </si>
  <si>
    <t>Systemic lupus erythematosus occurring in a patient with Niemann-Pick type B disease</t>
  </si>
  <si>
    <t>11-May-2015</t>
  </si>
  <si>
    <t>Lupus</t>
  </si>
  <si>
    <t>24(12):1332-4</t>
  </si>
  <si>
    <t>https://pubmed.ncbi.nlm.nih.gov/25966928</t>
  </si>
  <si>
    <t>https://journals.sagepub.com/doi/10.1177/0961203315585818?url_ver=Z39.88-2003&amp;rfr_id=ori:rid:crossref.org&amp;rfr_dat=cr_pub 0pubmed</t>
  </si>
  <si>
    <t>['Boyman O', 'Kaegi C', 'Akdis M', 'Bavbek S', 'Bossios A', 'Chatzipetrou A', 'Eiwegger T', 'Firinu D', 'Harr T', 'Knol E', 'Matucci A', 'Palomares O', 'Schmidt-Weber C', 'Simon HU', 'Steiner UC', 'Vultaggio A', 'Akdis CA', 'Spertini F']</t>
  </si>
  <si>
    <t>EAACI IG Biologicals task force paper on the use of biologic agents in allergic disorders</t>
  </si>
  <si>
    <t>24-Apr-2015</t>
  </si>
  <si>
    <t>70(7):727-54</t>
  </si>
  <si>
    <t>https://pubmed.ncbi.nlm.nih.gov/25819018</t>
  </si>
  <si>
    <t>https://onlinelibrary.wiley.com/doi/10.1111/all.12616</t>
  </si>
  <si>
    <t>['Sanna M', 'Firinu D', 'Manconi PE', 'Pisanu M', 'Murgia G', 'Piras V', 'Castagnola M', 'Messana I', 'del Giacco SR', 'Cabras T']</t>
  </si>
  <si>
    <t>The salivary proteome profile in patients affected by SAPHO syndrome characterized by a top-down RP-HPLC-ESI-MS platform</t>
  </si>
  <si>
    <t>Molecular bioSystems</t>
  </si>
  <si>
    <t>11(6):1552-62</t>
  </si>
  <si>
    <t>https://pubmed.ncbi.nlm.nih.gov/25671558</t>
  </si>
  <si>
    <t>https://pubs.rsc.org/en/content/articlelanding/2015/mb/c4mb00719k</t>
  </si>
  <si>
    <t>['Firinu D', 'Bafunno V', 'Vecchione G', 'Barca MP', 'Manconi PE', 'Santacroce R', 'Margaglione M', 'Del Giacco SR']</t>
  </si>
  <si>
    <t>Characterization of patients with angioedema without wheals: the importance of F12 gene screening</t>
  </si>
  <si>
    <t>2-Mar-2015</t>
  </si>
  <si>
    <t>157(2):239-48</t>
  </si>
  <si>
    <t>https://pubmed.ncbi.nlm.nih.gov/25744496</t>
  </si>
  <si>
    <t>https://www.clinicalkey.com/content/playBy/pii?v=S1521-6616(15)00077-7</t>
  </si>
  <si>
    <t>['Del Giacco SR', 'Firinu D', 'Bjermer L', 'Carlsen KH']</t>
  </si>
  <si>
    <t>Exercise and asthma: an overview</t>
  </si>
  <si>
    <t>3-Nov-2015</t>
  </si>
  <si>
    <t>European clinical respiratory journal</t>
  </si>
  <si>
    <t>2:27984</t>
  </si>
  <si>
    <t>https://pubmed.ncbi.nlm.nih.gov/26672959</t>
  </si>
  <si>
    <t>https://www.tandfonline.com/doi/10.3402/ecrj.v2.27984?url_ver=Z39.88-2003&amp;rfr_id=ori:rid:crossref.org&amp;rfr_dat=cr_pub 0pubmed</t>
  </si>
  <si>
    <t>['Firinu D', 'Barca MP', 'Lorrai MM', 'Perra S', 'Cabras S', 'Muggianu E', 'Di Martino ML', 'Manconi PE', 'Del Giacco SR']</t>
  </si>
  <si>
    <t>TH17 cells are increased in the peripheral blood of patients with SAPHO syndrome</t>
  </si>
  <si>
    <t>47(6):389-94</t>
  </si>
  <si>
    <t>https://pubmed.ncbi.nlm.nih.gov/24720503</t>
  </si>
  <si>
    <t>https://www.tandfonline.com/doi/10.3109/08916934.2014.906582?url_ver=Z39.88-2003&amp;rfr_id=ori:rid:crossref.org&amp;rfr_dat=cr_pub 0pubmed</t>
  </si>
  <si>
    <t>['Firinu D', 'Murgia G', 'Lorrai MM', 'Barca MP', 'Peralta MM', 'Manconi PE', 'del Giacco SR']</t>
  </si>
  <si>
    <t>Biological treatments for SAPHO syndrome: an update</t>
  </si>
  <si>
    <t>Inflammation &amp; allergy drug targets</t>
  </si>
  <si>
    <t>13(3):199-205</t>
  </si>
  <si>
    <t>https://pubmed.ncbi.nlm.nih.gov/24846337</t>
  </si>
  <si>
    <t>http://www.eurekaselect.com/122260/article</t>
  </si>
  <si>
    <t>['Murgia G', 'Firinu D', 'Manconi PE', 'Del Giacco SR']</t>
  </si>
  <si>
    <t>Biologics for ANCA-associated vasculitis</t>
  </si>
  <si>
    <t>13(4):275-87</t>
  </si>
  <si>
    <t>https://pubmed.ncbi.nlm.nih.gov/24998311</t>
  </si>
  <si>
    <t>http://www.eurekaselect.com/123090/article</t>
  </si>
  <si>
    <t>['Del Giacco SR', 'Scorcu M', 'Argiolas F', 'Firinu D', 'Del Giacco GS']</t>
  </si>
  <si>
    <t>Exercise training, lymphocyte subsets and their cytokines production: experience of an Italian professional football team and their impact on allergy</t>
  </si>
  <si>
    <t>23-Jun-2014</t>
  </si>
  <si>
    <t>BioMed research international</t>
  </si>
  <si>
    <t>2014:429248</t>
  </si>
  <si>
    <t>https://pubmed.ncbi.nlm.nih.gov/25050349</t>
  </si>
  <si>
    <t>https://europepmc.org/abstract/MED/25050349</t>
  </si>
  <si>
    <t>['Orrù V', 'Steri M', 'Sole G', 'Sidore C', 'Virdis F', 'Dei M', 'Lai S', 'Zoledziewska M', 'Busonero F', 'Mulas A', 'Floris M', 'Mentzen WI', 'Urru SA', 'Olla S', 'Marongiu M', 'Piras MG', 'Lobina M', 'Maschio A', 'Pitzalis M', 'Urru MF', 'Marcelli M', 'Cusano R', 'Deidda F', 'Serra V', 'Oppo M', 'Pilu R', 'Reinier F', 'Berutti R', 'Pireddu L', 'Zara I', 'Porcu E', 'Kwong A', 'Brennan C', 'Tarrier B', 'Lyons R', 'Kang HM', 'Uzzau S', 'Atzeni R', 'Valentini M', 'Firinu D', 'Leoni L', 'Rotta G', 'Naitza S', 'Angius A', 'Congia M', 'Whalen MB', 'Jones CM', 'Schlessinger D', 'Abecasis GR', 'Fiorillo E', 'Sanna S', 'Cucca F']</t>
  </si>
  <si>
    <t>Genetic variants regulating immune cell levels in health and disease</t>
  </si>
  <si>
    <t>26-Sep-2013</t>
  </si>
  <si>
    <t>155(1):242-56</t>
  </si>
  <si>
    <t>https://pubmed.ncbi.nlm.nih.gov/24074872</t>
  </si>
  <si>
    <t>https://linkinghub.elsevier.com/retrieve/pii/S0092-8674(13)01072-6</t>
  </si>
  <si>
    <t>['Firinu D', 'Colomba P', 'Manconi PE', 'Barca MP', 'Fenu L', 'Piseddu G', 'Zizzo C', 'Del Giacco SR', 'Duro G']</t>
  </si>
  <si>
    <t>Identification of a novel and recurrent mutation in the SERPING1 gene in patients with hereditary angioedema</t>
  </si>
  <si>
    <t>27-Mar-2013</t>
  </si>
  <si>
    <t>147(2):129-32</t>
  </si>
  <si>
    <t>https://pubmed.ncbi.nlm.nih.gov/23583915</t>
  </si>
  <si>
    <t>https://www.clinicalkey.com/content/playBy/pii?v=S1521-6616(13)00069-7</t>
  </si>
  <si>
    <t>['Firinu D', 'Pisanu M', 'Piras B', 'Meleddu R', 'Lorrai MM', 'Manconi PE', 'Del Giacco SR']</t>
  </si>
  <si>
    <t>Genetic susceptibility to Candida infection: a new look at an old entity</t>
  </si>
  <si>
    <t>Chinese medical journal</t>
  </si>
  <si>
    <t>126(2):378-81</t>
  </si>
  <si>
    <t>https://pubmed.ncbi.nlm.nih.gov/23324293</t>
  </si>
  <si>
    <t>https://journals.lww.com/23324293.pmid</t>
  </si>
  <si>
    <t>['Firinu D', 'Frau A', 'Pisanu M', 'Lorai MM', 'Meleddu R', 'Musu F', 'Manconi PE', 'Del Giacco SR']</t>
  </si>
  <si>
    <t>An uncommon association of antiphospholipid syndrome, selective IgA deficiency and resistant-to-treatment relapsing polychondritis: efficacy of infliximab</t>
  </si>
  <si>
    <t>26(4):785-8</t>
  </si>
  <si>
    <t>https://pubmed.ncbi.nlm.nih.gov/23241130</t>
  </si>
  <si>
    <t>['Del Giacco SR', 'Firinu D', 'Lorrai MM', 'Serusi L', 'Meleddu R', 'Barca MP', 'Peralta M', 'Manconi PE']</t>
  </si>
  <si>
    <t>Idiopathic pyoderma gangrenosum: successful resolution with infliximab therapy and pro-inflammatory cytokines assessment</t>
  </si>
  <si>
    <t>Acta dermatovenereologica</t>
  </si>
  <si>
    <t>92(4):439-40</t>
  </si>
  <si>
    <t>https://pubmed.ncbi.nlm.nih.gov/22392509</t>
  </si>
  <si>
    <t>https://medicaljournalssweden.se/actadv/article/view/8905</t>
  </si>
  <si>
    <t>['Firinu D', 'Barca MP', 'Serusi L', 'Lorrai MM', 'Peralta MM', 'Manconi PE', 'Del Giacco SR']</t>
  </si>
  <si>
    <t>Switch to icatibant in a patient affected by hereditary angioedema with high disease activity: a case report</t>
  </si>
  <si>
    <t>25(1):269-73</t>
  </si>
  <si>
    <t>https://pubmed.ncbi.nlm.nih.gov/22507340</t>
  </si>
  <si>
    <t>https://journals.sagepub.com/doi/10.1177/039463201202500130?url_ver=Z39.88-2003&amp;rfr_id=ori:rid:crossref.org&amp;rfr_dat=cr_pub 0pubmed</t>
  </si>
  <si>
    <t>['Firinu D', 'Serusi L', 'Lorrai MM', 'Grande M', 'Murgia G', 'Barca MP', 'Collu F', 'Spiga S', 'Peralta MM', 'Manconi PE']</t>
  </si>
  <si>
    <t>Systemic reactive (AA) amyloidosis in the course of common variable immunodeficiency</t>
  </si>
  <si>
    <t>Amyloid : the international journal of experimental and clinical investigation : the official journal of the International Society of Amyloidosis</t>
  </si>
  <si>
    <t>18 Suppl 1:214-6</t>
  </si>
  <si>
    <t>https://pubmed.ncbi.nlm.nih.gov/21838492</t>
  </si>
  <si>
    <t>https://www.tandfonline.com/doi/10.3109/13506129.2011.574354080?url_ver=Z39.88-2003&amp;rfr_id=ori:rid:crossref.org&amp;rfr_dat=cr_pub 0pubmed</t>
  </si>
  <si>
    <t>['Firinu D', 'Massidda O', 'Lorrai MM', 'Serusi L', 'Peralta M', 'Barca MP', 'Serra P', 'Manconi PE']</t>
  </si>
  <si>
    <t>Successful treatment of chronic mucocutaneous candidiasis caused by azole-resistant Candida albicans with posaconazole</t>
  </si>
  <si>
    <t>Clinical &amp; developmental immunology</t>
  </si>
  <si>
    <t>2011:283239</t>
  </si>
  <si>
    <t>https://pubmed.ncbi.nlm.nih.gov/21197459</t>
  </si>
  <si>
    <t>https://europepmc.org/abstract/MED/21197459</t>
  </si>
  <si>
    <t>['Pelosi U', 'Marras V', 'Firinu D', 'Devirgiliis S', 'Minasi D']</t>
  </si>
  <si>
    <t>Serious pneumonias</t>
  </si>
  <si>
    <t>Minerva pediatrica</t>
  </si>
  <si>
    <t>59(5):465-6</t>
  </si>
  <si>
    <t>https://pubmed.ncbi.nlm.nih.gov/17947872</t>
  </si>
  <si>
    <t>['Pelosi U', 'Porcu G', 'Chia L', 'Firinu D']</t>
  </si>
  <si>
    <t>Bronchiolitis today</t>
  </si>
  <si>
    <t>Journal of chemotherapy (Florence, Italy)</t>
  </si>
  <si>
    <t>19 Suppl 2:5-7</t>
  </si>
  <si>
    <t>https://pubmed.ncbi.nlm.nih.gov/18073169</t>
  </si>
  <si>
    <t>https://www.tandfonline.com/doi/10.1080/1120009x.2007.11782433?url_ver=Z39.88-2003&amp;rfr_id=ori:rid:crossref.org&amp;rfr_dat=cr_pub 0pubmed</t>
  </si>
  <si>
    <t>Hershfield M</t>
  </si>
  <si>
    <t>['Jacovas VC', 'Zelnick M', 'McNulty S', 'Ross JE', 'Khurana N', 'Pan X', 'Nieto A', 'Martin S', 'McLean B', 'Elnagheeb MA', 'Cowan MJ', 'Puck JM', 'Hershfield M', 'Verbsky J', 'Walter J', 'Allenspach E', 'Chan AY', 'van Oers NSC', 'Ghosh R', 'Piazza M', 'Yuan B', 'Notarangelo LD', 'Johnson BA', 'Chinn IK']</t>
  </si>
  <si>
    <t>The ClinGen Severe Combined Immunodeficiency Disease Variant Curation Expert Panel: Specifications for classification of variants in ADA , DCLRE1C , IL2RG , IL7R , JAK3 , RAG1 , and RAG2</t>
  </si>
  <si>
    <t>https://pubmed.ncbi.nlm.nih.gov/39990552</t>
  </si>
  <si>
    <t>https://pmc.ncbi.nlm.nih.gov/articles/pmid/39990552/</t>
  </si>
  <si>
    <t>Hershfield MS</t>
  </si>
  <si>
    <t>['Santisteban I', 'Arredondo-Vega FX', 'Bali P', 'Dalgic B', 'Lee HH', 'Kim M', 'Hermanson J', 'Tarrant TK', 'Hershfield MS']</t>
  </si>
  <si>
    <t>Evolving spectrum of adenosine deaminase (ADA) deficiency: Assessing genotype pathogenicity according to expressed ADA activity of 46 variants</t>
  </si>
  <si>
    <t>23-Aug-2024</t>
  </si>
  <si>
    <t>155(1):166-175</t>
  </si>
  <si>
    <t>https://pubmed.ncbi.nlm.nih.gov/39182630</t>
  </si>
  <si>
    <t>https://www.clinicalkey.com/content/playBy/pii?v=S0091-6749(24)00864-9</t>
  </si>
  <si>
    <t>['Toskov V', 'Bali P', 'Hershfield MS', 'Ehl S', 'Speckmann C']</t>
  </si>
  <si>
    <t>Successful Long-Term Enzyme Replacement Therapy in a Patient with Delayed-Onset ADA Deficiency</t>
  </si>
  <si>
    <t>45(1):8</t>
  </si>
  <si>
    <t>https://pubmed.ncbi.nlm.nih.gov/39264481</t>
  </si>
  <si>
    <t>https://pmc.ncbi.nlm.nih.gov/articles/pmid/39264481/</t>
  </si>
  <si>
    <t>['Hicks ED', 'Hall G', 'Hershfield MS', 'Tarrant TK', 'Bali P', 'Sleasman JW', 'Buckley RH', 'Mousallem T']</t>
  </si>
  <si>
    <t>Treatment with Elapegademase Restores Immunity in Infants with Adenosine Deaminase Deficient Severe Combined Immunodeficiency</t>
  </si>
  <si>
    <t>44(5):107</t>
  </si>
  <si>
    <t>https://pubmed.ncbi.nlm.nih.gov/38676811</t>
  </si>
  <si>
    <t>https://europepmc.org/abstract/MED/38676811</t>
  </si>
  <si>
    <t>['Karaaslan BG', 'Turan I', 'Aydemir S', 'Meric ZA', 'Atay D', 'Akcay A', 'Sari AA', 'Hershfield M', 'Cipe F', 'Aksoy BA', 'Ersoy GZ', 'Bozkurt C', 'Demirkol YK', 'Ozturk G', 'Aydogmus C', 'Kiykim A', 'Cokugras H']</t>
  </si>
  <si>
    <t>Neurologic Status of Patients with Purine Nucleoside Phosphorylase Deficiency Before and After Hematopoetic Stem Cell Transplantation</t>
  </si>
  <si>
    <t>20-Sep-2023</t>
  </si>
  <si>
    <t>43(8):2062-2075</t>
  </si>
  <si>
    <t>https://pubmed.ncbi.nlm.nih.gov/37726596</t>
  </si>
  <si>
    <t>https://link.springer.com/article/10.1007/s10875-023-01585-6</t>
  </si>
  <si>
    <t>['Chen L', 'Mamutova A', 'Kozlova A', 'Latysheva E', 'Evgeny F', 'Latysheva T', 'Savostyanov K', 'Pushkov A', 'Zhanin I', 'Raykina E', 'Kurnikova M', 'Mersiyanova I', 'Platt CD', 'Jee H', 'Brodeur K', 'Du Y', 'Liu M', 'Weiss A', 'Schulert GS', 'Rodriguez-Smith J', 'Hershfield MS', 'Aksentijevich I', 'Zhou Q', 'Nigrovic PA', 'Shcherbina A', 'Alexeeva E', 'Lee PY']</t>
  </si>
  <si>
    <t>Comparison of disease phenotypes and mechanistic insight on causal variants in patients with DADA2</t>
  </si>
  <si>
    <t>152(3):771-782</t>
  </si>
  <si>
    <t>https://pubmed.ncbi.nlm.nih.gov/37150360</t>
  </si>
  <si>
    <t>https://www.clinicalkey.com/content/playBy/pii?v=S0091-6749(23)00564-X</t>
  </si>
  <si>
    <t>['Murguia-Favela L', 'Suresh S', 'Wright NAM', 'Alvi S', 'Tehseen S', 'Hernandez-Trujillo V', 'Seroogy CM', 'Haddad E', 'Nieves D', 'Hershfield MS', 'Walter JE', 'Pettiford L', 'Kamani NR', 'Keller MD', 'Pham-Huy A', 'Grunebaum E']</t>
  </si>
  <si>
    <t>Long-Term Immune Reconstitution in ADA-Deficient Patients Treated With Elapegademase: A Real-World Experience</t>
  </si>
  <si>
    <t>11(6):1725-1733</t>
  </si>
  <si>
    <t>https://pubmed.ncbi.nlm.nih.gov/36736953</t>
  </si>
  <si>
    <t>https://www.clinicalkey.com/content/playBy/pii?v=S2213-2198(23)00114-9</t>
  </si>
  <si>
    <t>['Lee PY', 'Davidson BA', 'Abraham RS', 'Alter B', 'Arostegui JI', 'Bell K', 'Belot A', 'Bergerson JRE', 'Bernard TJ', 'Brogan PA', 'Berkun Y', 'Deuitch NT', 'Dimitrova D', 'Georgin-Lavialle SA', 'Gattorno M', 'Grimbacher B', 'Hashem H', 'Hershfield MS', 'Ichord RN', 'Izawa K', 'Kanakry JA', 'Khubchandani RP', 'Klouwer FCC', 'Luton EA', 'Man AW', 'Meyts I', 'Van Montfrans JM', 'Ozen S', 'Saarela J', 'Santo GC', 'Sharma A', 'Soldatos A', 'Sparks R', 'Torgerson TR', 'Uriarte IL', 'Youngstein TAB', 'Zhou Q', 'Aksentijevich I', 'Kastner DL', 'Chambers EP', 'Ombrello AK']</t>
  </si>
  <si>
    <t>Evaluation and Management of Deficiency of Adenosine Deaminase 2: An International Consensus Statement</t>
  </si>
  <si>
    <t>6(5):e2315894</t>
  </si>
  <si>
    <t>https://pubmed.ncbi.nlm.nih.gov/37256629</t>
  </si>
  <si>
    <t>https://jamanetwork.com/journals/jamanetworkopen/fullarticle/10.1001/jamanetworkopen.2023.15894</t>
  </si>
  <si>
    <t>['Gburek-Augustat J', 'Platzer K', 'Schumann I', 'Starke S', 'Hershfield MS', 'Sorge I', 'Merkenschlager A']</t>
  </si>
  <si>
    <t>Case Report: Deficiency of Adenosine Deaminase 2 (DADA2) as a Cause of Brainstem Stroke in a 3-Year-Old Girl and the Importance of Early Fast-Track Genetic Diagnostics to Influence Therapy</t>
  </si>
  <si>
    <t>11-Jul-2022</t>
  </si>
  <si>
    <t>Neuropediatrics</t>
  </si>
  <si>
    <t>53(6):432-435</t>
  </si>
  <si>
    <t>https://pubmed.ncbi.nlm.nih.gov/35817355</t>
  </si>
  <si>
    <t>http://www.thieme-connect.com/DOI/DOI?10.1055/a-1896-5817</t>
  </si>
  <si>
    <t>['Hartog N', 'Hershfield M', 'Michniacki T', 'Moloney S', 'Holsworth A', 'Hurden I', 'Fredrickson M', 'Kleyn M', 'Walkovich K', 'Secord E']</t>
  </si>
  <si>
    <t>Newborn tandem mass spectroscopy screening for adenosine deaminase deficiency</t>
  </si>
  <si>
    <t>30-Jul-2022</t>
  </si>
  <si>
    <t>129(6):776-783.e2</t>
  </si>
  <si>
    <t>https://pubmed.ncbi.nlm.nih.gov/35914665</t>
  </si>
  <si>
    <t>https://www.clinicalkey.com/content/playBy/pii?v=S1081-1206(22)00610-X</t>
  </si>
  <si>
    <t>['Hashem H', 'Bucciol G', 'Ozen S', 'Unal S', 'Bozkaya IO', 'Akarsu N', 'Taskinen M', 'Koskenvuo M', 'Saarela J', 'Dimitrova D', 'Hickstein DD', 'Hsu AP', 'Holland SM', 'Krance R', 'Sasa G', 'Kumar AR', 'Müller I', 'de Sousa MA', 'Delafontaine S', 'Moens L', 'Babor F', 'Barzaghi F', 'Cicalese MP', 'Bredius R', 'van Montfrans J', 'Baretta V', 'Cesaro S', 'Stepensky P', 'Benedicte N', 'Moshous D', 'Le Guenno G', 'Boutboul D', 'Dalal J', 'Brooks JP', 'Dokmeci E', 'Dara J', 'Lucas CL', 'Hambleton S', 'Wilson K', 'Jolles S', 'Koc Y', 'Güngör T', 'Schnider C', 'Candotti F', 'Steinmann S', 'Schulz A', 'Chambers C', 'Hershfield M', 'Ombrello A', 'Kanakry JA', 'Meyts I']</t>
  </si>
  <si>
    <t>Correction to: Hematopoietic Cell Transplantation Cures Adenosine Deaminase 2 Deficiency: Report on 30 Patients</t>
  </si>
  <si>
    <t>42(7):1580-1581</t>
  </si>
  <si>
    <t>https://pubmed.ncbi.nlm.nih.gov/35499644</t>
  </si>
  <si>
    <t>https://europepmc.org/abstract/MED/35499644</t>
  </si>
  <si>
    <t>['Moi L', 'Schnider C', 'Riccio O', 'Hershfield MS', 'Candotti F']</t>
  </si>
  <si>
    <t>Common Variable Immunodeficiency in a Carrier of the ADA2 R169Q Variant: Coincidence or Causality?</t>
  </si>
  <si>
    <t>42(5):959-961</t>
  </si>
  <si>
    <t>https://pubmed.ncbi.nlm.nih.gov/35449494</t>
  </si>
  <si>
    <t>https://link.springer.com/article/10.1007/s10875-022-01271-z</t>
  </si>
  <si>
    <t>['Ozer I', 'Kelly G', 'Gu R', 'Li X', 'Zakharov N', 'Sirohi P', 'Nair SK', 'Collier JH', 'Hershfield MS', 'Hucknall AM', 'Chilkoti A']</t>
  </si>
  <si>
    <t>Polyethylene Glycol-Like Brush Polymer Conjugate of a Protein Drug Does Not Induce an Antipolymer Immune Response and Has Enhanced Pharmacokinetics than Its Polyethylene Glycol Counterpart</t>
  </si>
  <si>
    <t>Advanced science (Weinheim, BadenWurttemberg, Germany)</t>
  </si>
  <si>
    <t>9(11):e2103672</t>
  </si>
  <si>
    <t>https://pubmed.ncbi.nlm.nih.gov/35133079</t>
  </si>
  <si>
    <t>https://europepmc.org/abstract/MED/35133079</t>
  </si>
  <si>
    <t>['Lee PY', 'Huang Z', 'Hershfield MS', 'Nigrovic PA']</t>
  </si>
  <si>
    <t>Response to: 'Total adenosine deaminase highly correlated with adenosine deaminase 2 activity in serum' by Gao et al</t>
  </si>
  <si>
    <t>13-Feb-2020</t>
  </si>
  <si>
    <t>81(2):e31</t>
  </si>
  <si>
    <t>Comment | Letter | Research Support, N.I.H., Extramural | Research Support, Non-U.S. Gov't</t>
  </si>
  <si>
    <t>https://pubmed.ncbi.nlm.nih.gov/32054602</t>
  </si>
  <si>
    <t>https://linkinghub.elsevier.com/retrieve/pii/S0003-4967(24)19742-7</t>
  </si>
  <si>
    <t>['Jee H', 'Huang Z', 'Baxter S', 'Huang Y', 'Taylor ML', 'Henderson LA', 'Rosenzweig S', 'Sharma A', 'Chambers EP', 'Hershfield MS', 'Zhou Q', 'Dedeoglu F', 'Aksentijevich I', 'Nigrovic PA', "O'Donnell-Luria A", 'Lee PY']</t>
  </si>
  <si>
    <t>Comprehensive analysis of ADA2 genetic variants and estimation of carrier frequency driven by a function-based approach</t>
  </si>
  <si>
    <t>149(1):379-387</t>
  </si>
  <si>
    <t>https://pubmed.ncbi.nlm.nih.gov/34004258</t>
  </si>
  <si>
    <t>https://www.clinicalkey.com/content/playBy/pii?v=S0091-6749(21)00733-8</t>
  </si>
  <si>
    <t>['Barzaghi F', 'Cicalese MP', 'Zoccolillo M', 'Brigida I', 'Barcella M', 'Merelli I', 'Sartirana C', 'Zanussi M', 'Calbi V', 'Bernardo ME', 'Tucci F', 'Migliavacca M', 'Giglio F', 'Doglio M', 'Canarutto D', 'Ferrua F', 'Consiglieri G', 'Prunotto G', 'Saettini F', 'Bonanomi S', 'Rovere-Querini P', 'Di Colo G', 'Jofra T', 'Fousteri G', 'Penco F', 'Gattorno M', 'Hershfield MS', 'Bongiovanni L', 'Ponzoni M', 'Marktel S', 'Milani R', 'Peccatori J', 'Ciceri F', 'Mortellaro A', 'Aiuti A']</t>
  </si>
  <si>
    <t>Case Report: Consistent disease manifestations with a staggered time course in two identical twins affected by adenosine deaminase 2 deficiency</t>
  </si>
  <si>
    <t>13:910021</t>
  </si>
  <si>
    <t>https://pubmed.ncbi.nlm.nih.gov/36248833</t>
  </si>
  <si>
    <t>https://europepmc.org/abstract/MED/36248833</t>
  </si>
  <si>
    <t>['Betrains A', 'Staels F', 'Moens L', 'Delafontaine S', 'Hershfield MS', 'Blockmans D', 'Liston A', 'Humblet-Baron S', 'Meyts I', 'Schrijvers R', 'Vanderschueren S']</t>
  </si>
  <si>
    <t>Diagnosis of deficiency of adenosine deaminase type 2 in adulthood</t>
  </si>
  <si>
    <t>25-Feb-2021</t>
  </si>
  <si>
    <t>50(6):493-496</t>
  </si>
  <si>
    <t>https://pubmed.ncbi.nlm.nih.gov/33627040</t>
  </si>
  <si>
    <t>https://www.tandfonline.com/doi/10.1080/03009742.2021.1881156?url_ver=Z39.88-2003&amp;rfr_id=ori:rid:crossref.org&amp;rfr_dat=cr_pub 0pubmed</t>
  </si>
  <si>
    <t>['Yap JY', 'Moens L', 'Lin MW', 'Kane A', 'Kelleher A', 'Toong C', 'Wu KHC', 'Sewell WA', 'Phan TG', 'Hollway GE', 'Enthoven K', 'Gray PE', 'Casas-Martin J', 'Wouters C', 'De Somer L', 'Hershfield M', 'Bucciol G', 'Delafontaine S', 'Ma CS', 'Tangye SG', 'Meyts I']</t>
  </si>
  <si>
    <t>Intrinsic Defects in B Cell Development and Differentiation, T Cell Exhaustion and Altered Unconventional T Cell Generation Characterize Human Adenosine Deaminase Type 2 Deficiency</t>
  </si>
  <si>
    <t>41(8):1915-1935</t>
  </si>
  <si>
    <t>https://pubmed.ncbi.nlm.nih.gov/34657246</t>
  </si>
  <si>
    <t>https://europepmc.org/abstract/MED/34657246</t>
  </si>
  <si>
    <t>['Baloh CH', 'Borkar SA', 'Chang KF', 'Yao J', 'Hershfield MS', 'Parikh SH', 'Kohn DB', 'Goodenow MM', 'Sleasman JW', 'Yin L']</t>
  </si>
  <si>
    <t>Normal IgH Repertoire Diversity in an Infant with ADA Deficiency After Gene Therapy</t>
  </si>
  <si>
    <t>28-Jun-2021</t>
  </si>
  <si>
    <t>41(7):1597-1606</t>
  </si>
  <si>
    <t>https://pubmed.ncbi.nlm.nih.gov/34184208</t>
  </si>
  <si>
    <t>https://europepmc.org/abstract/MED/34184208</t>
  </si>
  <si>
    <t>['Patra PK', 'Mondal SK', 'Singhal M', 'Kumrah R', 'Jindal AK', 'Hershfield M', 'Singh S']</t>
  </si>
  <si>
    <t>Deficiency of Adenosine Deaminase 2-a Monogenic Cause of Wunderlich Syndrome</t>
  </si>
  <si>
    <t>14-Jul-2021</t>
  </si>
  <si>
    <t>41(7):1693-1695</t>
  </si>
  <si>
    <t>https://pubmed.ncbi.nlm.nih.gov/34259954</t>
  </si>
  <si>
    <t>https://link.springer.com/article/10.1007/s10875-021-01097-1</t>
  </si>
  <si>
    <t>Hematopoietic Cell Transplantation Cures Adenosine Deaminase 2 Deficiency: Report on 30 Patients</t>
  </si>
  <si>
    <t>29-Jul-2021</t>
  </si>
  <si>
    <t>41(7):1633-1647</t>
  </si>
  <si>
    <t>Journal Article | Multicenter Study | Research Support, N.I.H., Extramural | Research Support, N.I.H., Intramural | Research Support, Non-U.S. Gov't</t>
  </si>
  <si>
    <t>https://pubmed.ncbi.nlm.nih.gov/34324127</t>
  </si>
  <si>
    <t>https://europepmc.org/abstract/MED/34324127</t>
  </si>
  <si>
    <t>['Ferriani MPL', 'Valera ET', 'de Sousa GR', 'Sandrin-Garcia P', 'de Moura RR', 'Hershfield MS', 'de Carvalho LM']</t>
  </si>
  <si>
    <t>ADA2 deficiency (DADA2) associated with Evans syndrome and a severe ADA2 genotype</t>
  </si>
  <si>
    <t>60(7):e237-e239</t>
  </si>
  <si>
    <t>https://pubmed.ncbi.nlm.nih.gov/33493352</t>
  </si>
  <si>
    <t>https://academic.oup.com/rheumatology/article-lookup/doi/10.1093/rheumatology/keab011</t>
  </si>
  <si>
    <t>['Brooks JP', 'Rice AJ', 'Ji W', 'Lanahan SM', 'Konstantino M', 'Dara J', 'Hershfield MS', 'Cruickshank A', 'Dokmeci E', 'Lakhani S', 'Lucas CL']</t>
  </si>
  <si>
    <t>Uncontrolled Epstein-Barr Virus as an Atypical Presentation of Deficiency in ADA2 (DADA2)</t>
  </si>
  <si>
    <t>4-Jan-2021</t>
  </si>
  <si>
    <t>41(3):680-683</t>
  </si>
  <si>
    <t>https://pubmed.ncbi.nlm.nih.gov/33394316</t>
  </si>
  <si>
    <t>https://link.springer.com/article/10.1007/s10875-020-00940-1</t>
  </si>
  <si>
    <t>['Schnappauf O', 'Sampaio Moura N', 'Aksentijevich I', 'Stoffels M', 'Ombrello AK', 'Hoffmann P', 'Barron K', 'Remmers EF', 'Hershfield M', 'Kelly SJ', 'Cuthbertson D', 'Carette S', 'Chung SA', 'Forbess L', 'Khalidi NA', 'Koening CL', 'Langford CA', 'McAlear CA', 'Monach PA', 'Moreland L', 'Pagnoux C', 'Seo P', 'Springer JM', 'Sreih AG', 'Warrington KJ', 'Ytterberg SR', 'Kastner DL', 'Grayson PC', 'Merkel PA']</t>
  </si>
  <si>
    <t>Sequence-Based Screening of Patients With Idiopathic Polyarteritis Nodosa, Granulomatosis With Polyangiitis, and Microscopic Polyangiitis for Deleterious Genetic Variants in ADA2</t>
  </si>
  <si>
    <t>73(3):512-519</t>
  </si>
  <si>
    <t>https://europepmc.org/abstract/MED/33021335</t>
  </si>
  <si>
    <t>['Sharma A', 'Naidu G', 'Sharma V', 'Jha S', 'Dhooria A', 'Dhir V', 'Bhatia P', 'Sharma V', 'Bhattad S', 'Chengappa KG', 'Gupta V', 'Misra DP', 'Chavan PP', 'Malaviya S', 'Dudam R', 'Sharma B', 'Kumar S', 'Bhojwani R', 'Gupta P', 'Agarwal V', 'Sharma K', 'Singhal M', 'Rathi M', 'Nada R', 'Minz RW', 'Chaturvedi V', 'Aggarwal A', 'Handa R', 'Grossi A', 'Gattorno M', 'Huang Z', 'Wang J', 'Jois R', 'Negi VS', 'Khubchandani R', 'Jain S', 'Arostegui JI', 'Chambers EP', 'Hershfield MS', 'Aksentijevich I', 'Zhou Q', 'Lee PY']</t>
  </si>
  <si>
    <t>Deficiency of Adenosine Deaminase 2 in Adults and Children: Experience From India</t>
  </si>
  <si>
    <t>73(2):276-285</t>
  </si>
  <si>
    <t>https://pubmed.ncbi.nlm.nih.gov/32892503</t>
  </si>
  <si>
    <t>https://europepmc.org/abstract/MED/32892503</t>
  </si>
  <si>
    <t>['Suri D', 'Rawat A', 'Jindal AK', 'Vignesh P', 'Gupta A', 'Pilania RK', 'Joshi V', 'Arora K', 'Kumrah R', 'Anjani G', 'Aggarwal A', 'Phadke S', 'Aboobacker FN', 'George B', 'Edison ES', 'Desai M', 'Taur P', 'Gowri V', 'Pandrowala AA', 'Bhattad S', 'Kanakia S', 'Gottorno M', 'Ceccherini I', 'Almeida de Jesus A', 'Goldbach-Mansky R', 'Hershfield MS', 'Singh S']</t>
  </si>
  <si>
    <t>Spectrum of Systemic Auto-Inflammatory Diseases in India: A Multi-Centric Experience</t>
  </si>
  <si>
    <t>12:630691</t>
  </si>
  <si>
    <t>https://pubmed.ncbi.nlm.nih.gov/33815380</t>
  </si>
  <si>
    <t>https://europepmc.org/abstract/MED/33815380</t>
  </si>
  <si>
    <t>['Al-Saud B', 'Al Alawi Z', 'Hussain FB', 'Hershfield M', 'Alkuraya FS', 'Al-Mayouf SM']</t>
  </si>
  <si>
    <t>A Case with Purine Nucleoside Phosphorylase Deficiency Suffering from Late-Onset Systemic Lupus Erythematosus and Lymphoma</t>
  </si>
  <si>
    <t>8-Jun-2020</t>
  </si>
  <si>
    <t>40(6):833-839</t>
  </si>
  <si>
    <t>https://pubmed.ncbi.nlm.nih.gov/32514656</t>
  </si>
  <si>
    <t>https://link.springer.com/article/10.1007/s10875-020-00800-y</t>
  </si>
  <si>
    <t>['Schnappauf O', 'Zhou Q', 'Moura NS', 'Ombrello AK', 'Michael DG', 'Deuitch N', 'Barron K', 'Stone DL', 'Hoffmann P', 'Hershfield M', 'Applegate C', 'Bjornsson HT', 'Beck DB', 'Witmer PD', 'Sobreira N', 'Wohler E', 'Chiorini JA', 'Center TAG', 'Dalgard CL', 'Center NIS', 'Kastner DL', 'Aksentijevich I']</t>
  </si>
  <si>
    <t>Deficiency of Adenosine Deaminase 2 (DADA2): Hidden Variants, Reduced Penetrance, and Unusual Inheritance</t>
  </si>
  <si>
    <t>8-Jul-2020</t>
  </si>
  <si>
    <t>40(6):917-926</t>
  </si>
  <si>
    <t>https://pubmed.ncbi.nlm.nih.gov/32638197</t>
  </si>
  <si>
    <t>https://europepmc.org/abstract/MED/32638197</t>
  </si>
  <si>
    <t>['Grunebaum E', 'Reid B', 'Naqvi A', 'Hershfield MS', 'Kim VH', 'Muller MP', 'Hicks LK', 'Lee E', 'Betschel S', 'Roifman CM']</t>
  </si>
  <si>
    <t>Morbidity in an adenosine deaminase-deficient patient during 27 years of enzyme replacement therapy</t>
  </si>
  <si>
    <t>5-Dec-2019</t>
  </si>
  <si>
    <t>211:108321</t>
  </si>
  <si>
    <t>https://pubmed.ncbi.nlm.nih.gov/31812707</t>
  </si>
  <si>
    <t>https://www.clinicalkey.com/content/playBy/pii?v=S1521-6616(19)30535-2</t>
  </si>
  <si>
    <t>['Kisla Ekinci RM', 'Balci S', 'Hershfield M', 'Bisgin A', 'Dogruel D', 'Altintas DU', 'Yilmaz M']</t>
  </si>
  <si>
    <t>Deficiency of adenosine deaminase 2: a case series revealing clinical manifestations, genotypes and treatment outcomes from Turkey</t>
  </si>
  <si>
    <t>59(1):254-256</t>
  </si>
  <si>
    <t>https://pubmed.ncbi.nlm.nih.gov/31292637</t>
  </si>
  <si>
    <t>https://academic.oup.com/rheumatology/article-lookup/doi/10.1093/rheumatology/kez260</t>
  </si>
  <si>
    <t>['Göschl L', 'Winkler S', 'Dmytrus J', 'Heredia RJ', 'Lagler H', 'Ramharter M', 'Scheinecker C', 'Bonelli M', 'Schmetterer K', 'Pickl WF', 'Grabmeier-Pfistershammer K', 'Hershfield MS', 'Boztug K', 'Förster-Waldl E', 'Gualdoni GA']</t>
  </si>
  <si>
    <t>Unreported Missense Mutation in the Dimerization Domain of ADA2 Leads to ADA2 Deficiency Associated with Severe Oral Ulcers and Neutropenia in a Female Somalian Patient-Addendum to the Genotype-Phenotype Puzzle</t>
  </si>
  <si>
    <t>40(1):223-226</t>
  </si>
  <si>
    <t>https://pubmed.ncbi.nlm.nih.gov/31686313</t>
  </si>
  <si>
    <t>https://link.springer.com/article/10.1007/s10875-019-00700-w</t>
  </si>
  <si>
    <t>['Vignesh P', 'Rawat A', 'Kumrah R', 'Singh A', 'Gummadi A', 'Sharma M', 'Kaur A', 'Nameirakpam J', 'Jindal A', 'Suri D', 'Gupta A', 'Khadwal A', 'Saikia B', 'Minz RW', 'Sharma K', 'Desai M', 'Taur P', 'Gowri V', 'Pandrowala A', 'Dalvi A', 'Jodhawat N', 'Kambli P', 'Madkaikar MR', 'Bhattad S', 'Ramprakash S', 'Cp R', 'Jayaram A', 'Sivasankaran M', 'Munirathnam D', 'Balaji S', 'Rajendran A', 'Aggarwal A', 'Singh K', 'Na F', 'George B', 'Mehta A', 'Lashkari HP', 'Uppuluri R', 'Raj R', 'Bartakke S', 'Gupta K', 'Sreedharanunni S', 'Ogura Y', 'Kato T', 'Imai K', 'Chan KW', 'Leung D', 'Ohara O', 'Nonoyama S', 'Hershfield M', 'Lau YL', 'Singh S']</t>
  </si>
  <si>
    <t>Clinical, Immunological, and Molecular Features of Severe Combined Immune Deficiency: A Multi-Institutional Experience From India</t>
  </si>
  <si>
    <t>8-Feb-2021</t>
  </si>
  <si>
    <t>11:619146</t>
  </si>
  <si>
    <t>https://pubmed.ncbi.nlm.nih.gov/33628209</t>
  </si>
  <si>
    <t>https://europepmc.org/abstract/MED/33628209</t>
  </si>
  <si>
    <t>['Bursill D', 'Taylor WJ', 'Terkeltaub R', 'Abhishek A', 'So AK', 'Vargas-Santos AB', 'Gaffo AL', 'Rosenthal A', 'Tausche AK', 'Reginato A', 'Manger B', 'Sciré C', 'Pineda C', 'van Durme C', 'Lin CT', 'Yin C', 'Albert DA', 'Biernat-Kaluza E', 'Roddy E', 'Pascual E', 'Becce F', 'Perez-Ruiz F', 'Sivera F', 'Lioté F', 'Schett G', 'Nuki G', 'Filippou G', 'McCarthy G', 'da Rocha Castelar Pinheiro G', 'Ea HK', 'Tupinambá HA', 'Yamanaka H', 'Choi HK', 'Mackay J', 'ODell JR', 'Vázquez Mellado J', 'Singh JA', 'Fitzgerald JD', 'Jacobsson LTH', 'Joosten L', 'Harrold LR', 'Stamp L', 'Andrés M', 'Gutierrez M', 'Kuwabara M', 'Dehlin M', 'Janssen M', 'Doherty M', 'Hershfield MS', 'Pillinger M', 'Edwards NL', 'Schlesinger N', 'Kumar N', 'Slot O', 'Ottaviani S', 'Richette P', 'MacMullan PA', 'Chapman PT', 'Lipsky PE', 'Robinson P', 'Khanna PP', 'Gancheva RN', 'Grainger R', 'Johnson RJ', 'Te Kampe R', 'Keenan RT', 'Tedeschi SK', 'Kim S', 'Choi SJ', 'Fields TR', 'Bardin T', 'Uhlig T', 'Jansen T', 'Merriman T', 'Pascart T', 'Neogi T', 'Klück V', 'Louthrenoo W', 'Dalbeth N']</t>
  </si>
  <si>
    <t>Gout, Hyperuricaemia and Crystal-Associated Disease Network (G-CAN) consensus statement regarding labels and definitions of disease states of gout</t>
  </si>
  <si>
    <t>9-Sep-2019</t>
  </si>
  <si>
    <t>78(11):1592-1600</t>
  </si>
  <si>
    <t>https://pubmed.ncbi.nlm.nih.gov/31501138</t>
  </si>
  <si>
    <t>https://air.unimi.it/handle/2434/1025850</t>
  </si>
  <si>
    <t>['Chong-Neto HJ', 'Segundo GRS', 'Bandeira M', 'Chong-Silva DC', 'Rosário CS', 'Riedi CA', 'Hershfield MS', 'Ochs H', 'Torgerson T', 'Rosário NA']</t>
  </si>
  <si>
    <t>Homozygous Splice ADA2 Gene Mutation Causing ADA-2 Deficiency</t>
  </si>
  <si>
    <t>39(8):842-845</t>
  </si>
  <si>
    <t>https://pubmed.ncbi.nlm.nih.gov/31617030</t>
  </si>
  <si>
    <t>https://link.springer.com/article/10.1007/s10875-019-00697-2</t>
  </si>
  <si>
    <t>['Moreno A', 'Pitoc GA', 'Ganson NJ', 'Layzer JM', 'Hershfield MS', 'Tarantal AF', 'Sullenger BA']</t>
  </si>
  <si>
    <t>Anti-PEG Antibodies Inhibit the Anticoagulant Activity of PEGylated Aptamers</t>
  </si>
  <si>
    <t>Cell chemical biology</t>
  </si>
  <si>
    <t>26(5):634-644.e3</t>
  </si>
  <si>
    <t>https://pubmed.ncbi.nlm.nih.gov/30827937</t>
  </si>
  <si>
    <t>https://linkinghub.elsevier.com/retrieve/pii/S2451-9456(19)30035-2</t>
  </si>
  <si>
    <t>['Ombrello AK', 'Qin J', 'Hoffmann PM', 'Kumar P', 'Stone D', 'Jones A', 'Romeo T', 'Barham B', 'Pinto-Patarroyo G', 'Toro C', 'Soldatos A', 'Zhou Q', 'Deuitch N', 'Aksentijevich I', 'Sheldon SL', 'Kelly S', 'Man A', 'Barron K', 'Hershfield M', 'Flegel WA', 'Kastner DL']</t>
  </si>
  <si>
    <t>Treatment Strategies for Deficiency of Adenosine Deaminase 2</t>
  </si>
  <si>
    <t>380(16):1582-1584</t>
  </si>
  <si>
    <t>https://pubmed.ncbi.nlm.nih.gov/30995379</t>
  </si>
  <si>
    <t>https://www.nejm.org/doi/10.1056/NEJMc1801927?url_ver=Z39.88-2003&amp;rfr_id=ori:rid:crossref.org&amp;rfr_dat=cr_pub 0pubmed</t>
  </si>
  <si>
    <t>['Joh DY', 'Zimmers Z', 'Avlani M', 'Heggestad JT', 'Aydin HB', 'Ganson N', 'Kumar S', 'Fontes CM', 'Achar RK', 'Hershfield MS', 'Hucknall AM', 'Chilkoti A']</t>
  </si>
  <si>
    <t>Architectural Modification of Conformal PEG-Bottlebrush Coatings Minimizes Anti-PEG Antigenicity While Preserving Stealth Properties</t>
  </si>
  <si>
    <t>Advanced healthcare materials</t>
  </si>
  <si>
    <t>8(8):e1801177</t>
  </si>
  <si>
    <t>https://pubmed.ncbi.nlm.nih.gov/30908902</t>
  </si>
  <si>
    <t>https://europepmc.org/abstract/MED/30908902</t>
  </si>
  <si>
    <t>['Bursill D', 'Taylor WJ', 'Terkeltaub R', 'Kuwabara M', 'Merriman TR', 'Grainger R', 'Pineda C', 'Louthrenoo W', 'Edwards NL', 'Andrés M', 'Vargas-Santos AB', 'Roddy E', 'Pascart T', 'Lin CT', 'Perez-Ruiz F', 'Tedeschi SK', 'Kim SC', 'Harrold LR', 'McCarthy G', 'Kumar N', 'Chapman PT', 'Tausche AK', 'Vazquez-Mellado J', 'Gutierrez M', 'da Rocha Castelar-Pinheiro G', 'Richette P', 'Pascual E', 'Fisher MC', 'Burgos-Vargas R', 'Robinson PC', 'Singh JA', 'Jansen TL', 'Saag KG', 'Slot O', 'Uhlig T', 'Solomon DH', 'Keenan RT', 'Scire CA', 'Biernat-Kaluza E', 'Dehlin M', 'Nuki G', 'Schlesinger N', 'Janssen M', 'Stamp LK', 'Sivera F', 'Reginato AM', 'Jacobsson L', 'Lioté F', 'Ea HK', 'Rosenthal A', 'Bardin T', 'Choi HK', 'Hershfield MS', 'Czegley C', 'Choi SJ', 'Dalbeth N']</t>
  </si>
  <si>
    <t>Gout, Hyperuricemia, and Crystal-Associated Disease Network Consensus Statement Regarding Labels and Definitions for Disease Elements in Gout</t>
  </si>
  <si>
    <t>71(3):427-434</t>
  </si>
  <si>
    <t>https://pubmed.ncbi.nlm.nih.gov/29799677</t>
  </si>
  <si>
    <t>https://europepmc.org/abstract/MED/29799677</t>
  </si>
  <si>
    <t>['Moens L', 'Hershfield M', 'Arts K', 'Aksentijevich I', 'Meyts I']</t>
  </si>
  <si>
    <t>Human adenosine deaminase 2 deficiency: A multi-faceted inborn error of immunity</t>
  </si>
  <si>
    <t>287(1):62-72</t>
  </si>
  <si>
    <t>https://pubmed.ncbi.nlm.nih.gov/30565235</t>
  </si>
  <si>
    <t>https://onlinelibrary.wiley.com/doi/10.1111/imr.12722</t>
  </si>
  <si>
    <t>['Alabbas F', 'Elyamany G', 'Alsharif O', 'Hershfield M', 'Meyts I']</t>
  </si>
  <si>
    <t>Childhood Hodgkin Lymphoma: Think DADA2</t>
  </si>
  <si>
    <t>14-Jan-2019</t>
  </si>
  <si>
    <t>39(1):26-29</t>
  </si>
  <si>
    <t>https://pubmed.ncbi.nlm.nih.gov/30644014</t>
  </si>
  <si>
    <t>https://link.springer.com/article/10.1007/s10875-019-0590-7</t>
  </si>
  <si>
    <t>['Claassen D', 'Boals M', 'Bowling KM', 'Cooper GM', 'Cox J', 'Hershfield M', 'Lewis S', 'Wlodarski M', 'Weiss MJ', 'Estepp JH']</t>
  </si>
  <si>
    <t>Complexities of genetic diagnosis illustrated by an atypical case of congenital hypoplastic anemia</t>
  </si>
  <si>
    <t>17-Dec-2018</t>
  </si>
  <si>
    <t>Cold Spring Harbor molecular case studies</t>
  </si>
  <si>
    <t>4(6):a003384</t>
  </si>
  <si>
    <t>https://pubmed.ncbi.nlm.nih.gov/30559313</t>
  </si>
  <si>
    <t>https://europepmc.org/abstract/MED/30559313</t>
  </si>
  <si>
    <t>['Kisla Ekinci RM', 'Balci S', 'Bisgin A', 'Hershfield M', 'Atmis B', 'Dogruel D', 'Yilmaz M']</t>
  </si>
  <si>
    <t>Renal Amyloidosis in Deficiency of Adenosine Deaminase 2: Successful Experience With Canakinumab</t>
  </si>
  <si>
    <t>142(5):e20180948</t>
  </si>
  <si>
    <t>https://pubmed.ncbi.nlm.nih.gov/30377239</t>
  </si>
  <si>
    <t>https://publications.aap.org/pediatrics/article-lookup/doi/10.1542/peds.2018-0948</t>
  </si>
  <si>
    <t>['Arts K', 'Bergerson JRE', 'Ombrello AK', 'Similuk M', 'Oler AJ', 'Agharahimi A', 'Mace EM', 'Hershfield M', 'Wouters C', 'De Somer L', 'Morren MA', 'Diego RP', 'Moens L', 'Freeman AF', 'Meyts I']</t>
  </si>
  <si>
    <t>Warts and DADA2: a Mere Coincidence?</t>
  </si>
  <si>
    <t>38(8):836-843</t>
  </si>
  <si>
    <t>Case Reports | Letter | Research Support, N.I.H., Intramural | Research Support, Non-U.S. Gov't</t>
  </si>
  <si>
    <t>https://pubmed.ncbi.nlm.nih.gov/30386947</t>
  </si>
  <si>
    <t>https://link.springer.com/article/10.1007/s10875-018-0565-0</t>
  </si>
  <si>
    <t>['Lee PY', 'Huang Y', 'Zhou Q', 'Schnappauf O', 'Hershfield MS', 'Li Y', 'Ganson NJ', 'Sampaio Moura N', 'Delmonte OM', 'Stone SS', 'Rivkin MJ', 'Pai SY', 'Lyons T', 'Sundel RP', 'Hsu VW', 'Notarangelo LD', 'Aksentijevich I', 'Nigrovic PA']</t>
  </si>
  <si>
    <t>Disrupted N-linked glycosylation as a disease mechanism in deficiency of ADA2</t>
  </si>
  <si>
    <t>21-Jun-2018</t>
  </si>
  <si>
    <t>142(4):1363-1365.e8</t>
  </si>
  <si>
    <t>https://pubmed.ncbi.nlm.nih.gov/29936104</t>
  </si>
  <si>
    <t>https://www.clinicalkey.com/content/playBy/pii?v=S0091-6749(18)30902-3</t>
  </si>
  <si>
    <t>['Van Nieuwenhove E', 'Humblet-Baron S', 'Van Eyck L', 'De Somer L', 'Dooley J', 'Tousseyn T', 'Hershfield M', 'Liston A', 'Wouters C']</t>
  </si>
  <si>
    <t>ADA2 Deficiency Mimicking Idiopathic Multicentric Castleman Disease</t>
  </si>
  <si>
    <t>142(3):e20172266</t>
  </si>
  <si>
    <t>https://pubmed.ncbi.nlm.nih.gov/30139808</t>
  </si>
  <si>
    <t>https://publications.aap.org/pediatrics/article-lookup/doi/10.1542/peds.2017-2266</t>
  </si>
  <si>
    <t>['Cagdas D', 'Gur Cetinkaya P', 'Karaatmaca B', 'Esenboga S', 'Tan C', 'Yılmaz T', 'Gümüş E', 'Barış S', 'Kuşkonmaz B', 'Ozgur TT', 'Bali P', 'Santisteban I', 'Orhan D', 'Yüce A', 'Cetinkaya D', 'Boztug K', 'Hershfield M', 'Sanal O', 'Tezcan İ']</t>
  </si>
  <si>
    <t>ADA Deficiency: Evaluation of the Clinical and Laboratory Features and the Outcome</t>
  </si>
  <si>
    <t>38(4):484-493</t>
  </si>
  <si>
    <t>https://pubmed.ncbi.nlm.nih.gov/29744787</t>
  </si>
  <si>
    <t>https://link.springer.com/article/10.1007/s10875-018-0496-9</t>
  </si>
  <si>
    <t>['Trotta L', 'Martelius T', 'Siitonen T', 'Hautala T', 'Hämäläinen S', 'Juntti H', 'Taskinen M', 'Ilander M', 'Andersson EI', 'Zavialov A', 'Kaustio M', 'Keski-Filppula R', 'Hershfield M', 'Mustjoki S', 'Tapiainen T', 'Seppänen M', 'Saarela J']</t>
  </si>
  <si>
    <t>ADA2 deficiency: Clonal lymphoproliferation in a subset of patients</t>
  </si>
  <si>
    <t>31-Jan-2018</t>
  </si>
  <si>
    <t>141(4):1534-1537.e8</t>
  </si>
  <si>
    <t>https://pubmed.ncbi.nlm.nih.gov/29391253</t>
  </si>
  <si>
    <t>https://www.clinicalkey.com/content/playBy/pii?v=S0091-6749(18)30136-2</t>
  </si>
  <si>
    <t>['Turel O', 'Aygun D', 'Kardas M', 'Torun E', 'Hershfield M', 'Camcıoglu Y']</t>
  </si>
  <si>
    <t>A case of severe combined immunodeficiency caused by adenosine deaminase deficiency with a new mutation</t>
  </si>
  <si>
    <t>11-Jul-2017</t>
  </si>
  <si>
    <t>Pediatrics and neonatology</t>
  </si>
  <si>
    <t>59(1):97-99</t>
  </si>
  <si>
    <t>https://pubmed.ncbi.nlm.nih.gov/28823388</t>
  </si>
  <si>
    <t>https://www.clinicalkey.com/content/playBy/pii?v=S1875-9572(17)30412-6</t>
  </si>
  <si>
    <t>['Barzaghi F', 'Minniti F', 'Mauro M', 'Bortoli M', 'Balter R', 'Bonetti E', 'Zaccaron A', 'Vitale V', 'Omrani M', 'Zoccolillo M', 'Brigida I', 'Cicalese MP', 'Degano M', 'Hershfield MS', 'Aiuti A', 'Bondarenko AV', 'Chinello M', 'Cesaro S']</t>
  </si>
  <si>
    <t>ALPS-Like Phenotype Caused by ADA2 Deficiency Rescued by Allogeneic Hematopoietic Stem Cell Transplantation</t>
  </si>
  <si>
    <t>9:2767</t>
  </si>
  <si>
    <t>https://pubmed.ncbi.nlm.nih.gov/30692987</t>
  </si>
  <si>
    <t>https://europepmc.org/abstract/MED/30692987</t>
  </si>
  <si>
    <t>['Hashem H', 'Kumar AR', 'Müller I', 'Babor F', 'Bredius R', 'Dalal J', 'Hsu AP', 'Holland SM', 'Hickstein DD', 'Jolles S', 'Krance R', 'Sasa G', 'Taskinen M', 'Koskenvuo M', 'Saarela J', 'van Montfrans J', 'Wilson K', 'Bosch B', 'Moens L', 'Hershfield M', 'Meyts I']</t>
  </si>
  <si>
    <t>Hematopoietic stem cell transplantation rescues the hematological, immunological, and vascular phenotype in DADA2</t>
  </si>
  <si>
    <t>14-Dec-2017</t>
  </si>
  <si>
    <t>3-Oct-2017</t>
  </si>
  <si>
    <t>130(24):2682-2688</t>
  </si>
  <si>
    <t>https://pubmed.ncbi.nlm.nih.gov/28974505</t>
  </si>
  <si>
    <t>https://linkinghub.elsevier.com/retrieve/pii/S0006-4971(20)32648-3</t>
  </si>
  <si>
    <t>['Hashem H', 'Vatsayan A', 'Gupta A', 'Nagle K', 'Hershfield M', 'Dalal J']</t>
  </si>
  <si>
    <t>Successful reduced intensity hematopoietic cell transplant in a patient with deficiency of adenosine deaminase 2</t>
  </si>
  <si>
    <t>14-Aug-2017</t>
  </si>
  <si>
    <t>52(11):1575-1576</t>
  </si>
  <si>
    <t>https://pubmed.ncbi.nlm.nih.gov/28805790</t>
  </si>
  <si>
    <t>https://www.nature.com/articles/bmt2017173</t>
  </si>
  <si>
    <t>['Bucciol G', 'Delafontaine S', 'Segers H', 'Bossuyt X', 'Hershfield MS', 'Moens L', 'Meyts I']</t>
  </si>
  <si>
    <t>Hematopoietic Stem Cell Transplantation in ADA2 Deficiency: Early Restoration of ADA2 Enzyme Activity and Disease Relapse upon Drop of Donor Chimerism</t>
  </si>
  <si>
    <t>10-Oct-2017</t>
  </si>
  <si>
    <t>37(8):746-750</t>
  </si>
  <si>
    <t>https://pubmed.ncbi.nlm.nih.gov/28993957</t>
  </si>
  <si>
    <t>https://link.springer.com/article/10.1007/s10875-017-0449-8</t>
  </si>
  <si>
    <t>['Hashem H', 'Kelly SJ', 'Ganson NJ', 'Hershfield MS']</t>
  </si>
  <si>
    <t>Deficiency of Adenosine Deaminase 2 (DADA2), an Inherited Cause of Polyarteritis Nodosa and a Mimic of Other Systemic Rheumatologic Disorders</t>
  </si>
  <si>
    <t>19(11):70</t>
  </si>
  <si>
    <t>https://pubmed.ncbi.nlm.nih.gov/28983775</t>
  </si>
  <si>
    <t>https://link.springer.com/article/10.1007/s11926-017-0699-8</t>
  </si>
  <si>
    <t>['Chang CJ', 'Chen CH', 'Chen BM', 'Su YC', 'Chen YT', 'Hershfield MS', 'Lee MM', 'Cheng TL', 'Chen YT', 'Roffler SR', 'Wu JY']</t>
  </si>
  <si>
    <t>A genome-wide association study identifies a novel susceptibility locus for the immunogenicity of polyethylene glycol</t>
  </si>
  <si>
    <t>8(1):522</t>
  </si>
  <si>
    <t>https://pubmed.ncbi.nlm.nih.gov/28900105</t>
  </si>
  <si>
    <t>https://europepmc.org/abstract/MED/28900105</t>
  </si>
  <si>
    <t>['Skrabl-Baumgartner A', 'Plecko B', 'Schmidt WM', 'König N', 'Hershfield M', 'Gruber-Sedlmayr U', 'Lee-Kirsch MA']</t>
  </si>
  <si>
    <t>Autoimmune phenotype with type I interferon signature in two brothers with ADA2 deficiency carrying a novel CECR1 mutation</t>
  </si>
  <si>
    <t>22-Aug-2017</t>
  </si>
  <si>
    <t>15(1):67</t>
  </si>
  <si>
    <t>https://pubmed.ncbi.nlm.nih.gov/28830446</t>
  </si>
  <si>
    <t>https://ped-rheum.biomedcentral.com/articles/10.1186/s12969-017-0193-x</t>
  </si>
  <si>
    <t>['Schepp J', 'Proietti M', 'Frede N', 'Buchta M', 'Hübscher K', 'Rojas Restrepo J', 'Goldacker S', 'Warnatz K', 'Pachlopnik Schmid J', 'Duppenthaler A', 'Lougaris V', 'Uriarte I', 'Kelly S', 'Hershfield M', 'Grimbacher B']</t>
  </si>
  <si>
    <t>Screening of 181 Patients With Antibody Deficiency for Deficiency of Adenosine Deaminase 2 Sheds New Light on the Disease in Adulthood</t>
  </si>
  <si>
    <t>69(8):1689-1700</t>
  </si>
  <si>
    <t>https://pubmed.ncbi.nlm.nih.gov/28493328</t>
  </si>
  <si>
    <t>https://acrjournals.onlinelibrary.wiley.com/doi/10.1002/art.40147</t>
  </si>
  <si>
    <t>['Ben-Ami T', 'Revel-Vilk S', 'Brooks R', 'Shaag A', 'Hershfield MS', 'Kelly SJ', 'Ganson NJ', 'Kfir-Erenfeld S', 'Weintraub M', 'Elpeleg O', 'Berkun Y', 'Stepensky P']</t>
  </si>
  <si>
    <t>Extending the Clinical Phenotype of Adenosine Deaminase 2 Deficiency</t>
  </si>
  <si>
    <t>8-Aug-2016</t>
  </si>
  <si>
    <t>177:316-320</t>
  </si>
  <si>
    <t>https://pubmed.ncbi.nlm.nih.gov/27514238</t>
  </si>
  <si>
    <t>https://www.clinicalkey.com/content/playBy/pii?v=S0022-3476(16)30487-5</t>
  </si>
  <si>
    <t>['Hsu AP', 'West RR', 'Calvo KR', 'Cuellar-Rodriguez J', 'Parta M', 'Kelly SJ', 'Ganson NJ', 'Hershfield MS', 'Holland SM', 'Hickstein DD']</t>
  </si>
  <si>
    <t>Adenosine deaminase type 2 deficiency masquerading as GATA2 deficiency: Successful hematopoietic stem cell transplantation</t>
  </si>
  <si>
    <t>138(2):628-630.e2</t>
  </si>
  <si>
    <t>Case Reports | Letter | Research Support, N.I.H., Intramural | Research Support, U.S. Gov't, P.H.S.</t>
  </si>
  <si>
    <t>https://pubmed.ncbi.nlm.nih.gov/27130863</t>
  </si>
  <si>
    <t>https://www.clinicalkey.com/content/playBy/pii?v=S0091-6749(16)30013-6</t>
  </si>
  <si>
    <t>['Keer N', 'Hershfield M', 'Caskey T', 'Unizony S']</t>
  </si>
  <si>
    <t>Novel compound heterozygous variants in CECR1 gene associated with childhood onset polyarteritis nodosa and deficiency of ADA2</t>
  </si>
  <si>
    <t>55(6):1145-7</t>
  </si>
  <si>
    <t>https://pubmed.ncbi.nlm.nih.gov/27069017</t>
  </si>
  <si>
    <t>https://academic.oup.com/rheumatology/article-lookup/doi/10.1093/rheumatology/kew050</t>
  </si>
  <si>
    <t>['Ganson NJ', 'Povsic TJ', 'Sullenger BA', 'Alexander JH', 'Zelenkofske SL', 'Sailstad JM', 'Rusconi CP', 'Hershfield MS']</t>
  </si>
  <si>
    <t>Pre-existing anti-polyethylene glycol antibody linked to first-exposure allergic reactions to pegnivacogin, a PEGylated RNA aptamer</t>
  </si>
  <si>
    <t>137(5):1610-1613.e7</t>
  </si>
  <si>
    <t>https://pubmed.ncbi.nlm.nih.gov/26688515</t>
  </si>
  <si>
    <t>https://www.clinicalkey.com/content/playBy/pii?v=S0091-6749(15)01667-X</t>
  </si>
  <si>
    <t>['Schepp J', 'Bulashevska A', 'Mannhardt-Laakmann W', 'Cao H', 'Yang F', 'Seidl M', 'Kelly S', 'Hershfield M', 'Grimbacher B']</t>
  </si>
  <si>
    <t>Deficiency of Adenosine Deaminase 2 Causes Antibody Deficiency</t>
  </si>
  <si>
    <t>27-Feb-2016</t>
  </si>
  <si>
    <t>36(3):179-86</t>
  </si>
  <si>
    <t>https://pubmed.ncbi.nlm.nih.gov/26922074</t>
  </si>
  <si>
    <t>https://link.springer.com/article/10.1007/s10875-016-0245-x</t>
  </si>
  <si>
    <t>['Tartibi HM', 'Hershfield MS', 'Bahna SL']</t>
  </si>
  <si>
    <t>A 24-Year Enzyme Replacement Therapy in an Adenosine-deaminase-Deficient Patient</t>
  </si>
  <si>
    <t>18-Dec-2015</t>
  </si>
  <si>
    <t>137(1)</t>
  </si>
  <si>
    <t>https://pubmed.ncbi.nlm.nih.gov/26684479</t>
  </si>
  <si>
    <t>https://publications.aap.org/pediatrics/article-lookup/doi/10.1542/peds.2015-2169</t>
  </si>
  <si>
    <t>['Akar HH', 'Patiroglu T', 'Hershfield M', 'van der Burg M']</t>
  </si>
  <si>
    <t>Combined immunodeficiencies: twenty years experience from a single center in Turkey</t>
  </si>
  <si>
    <t>41(1):107-15</t>
  </si>
  <si>
    <t>https://pubmed.ncbi.nlm.nih.gov/27095930</t>
  </si>
  <si>
    <t>https://europepmc.org/abstract/MED/27095930</t>
  </si>
  <si>
    <t>['Qi Y', 'Simakova A', 'Ganson NJ', 'Li X', 'Luginbuhl KM', 'Özer I', 'Liu W', 'Hershfield MS', 'Matyjaszewski K', 'Chilkoti A']</t>
  </si>
  <si>
    <t>A brush-polymer conjugate of exendin-4 reduces blood glucose for up to five days and eliminates poly(ethylene glycol) antigenicity</t>
  </si>
  <si>
    <t>28-Nov-2016</t>
  </si>
  <si>
    <t>Nature biomedical engineering</t>
  </si>
  <si>
    <t>1:0002</t>
  </si>
  <si>
    <t>https://pubmed.ncbi.nlm.nih.gov/28989813</t>
  </si>
  <si>
    <t>https://europepmc.org/abstract/MED/28989813</t>
  </si>
  <si>
    <t>['Komarow HD', 'Sokolic R', 'Hershfield MS', 'Kohn DB', 'Young M', 'Metcalfe DD', 'Candotti F']</t>
  </si>
  <si>
    <t>Impulse oscillometry identifies peripheral airway dysfunction in children with adenosine deaminase deficiency</t>
  </si>
  <si>
    <t>10:159</t>
  </si>
  <si>
    <t>https://pubmed.ncbi.nlm.nih.gov/26682746</t>
  </si>
  <si>
    <t>https://ojrd.biomedcentral.com/articles/10.1186/s13023-015-0365-z</t>
  </si>
  <si>
    <t>['Nakazawa Y', 'Kawai T', 'Uchiyama T', 'Goto F', 'Watanabe N', 'Maekawa T', 'Ishiguro A', 'Okuyama T', 'Otsu M', 'Yamada M', 'Hershfield MS', 'Ariga T', 'Onodera M']</t>
  </si>
  <si>
    <t>Effects of enzyme replacement therapy on immune function in ADA deficiency patient</t>
  </si>
  <si>
    <t>27-Jun-2015</t>
  </si>
  <si>
    <t>161(2):391-3</t>
  </si>
  <si>
    <t>https://pubmed.ncbi.nlm.nih.gov/26122173</t>
  </si>
  <si>
    <t>https://www.clinicalkey.com/content/playBy/pii?v=S1521-6616(15)00217-X</t>
  </si>
  <si>
    <t>['Baffelli R', 'Notarangelo LD', 'Imberti L', 'Hershfield MS', 'Serana F', 'Santisteban I', 'Bolda F', 'Porta F', 'Lanfranchi A']</t>
  </si>
  <si>
    <t>Diagnosis, Treatment and Long-Term Follow Up of Patients with ADA Deficiency: a Single-Center Experience</t>
  </si>
  <si>
    <t>16-Sep-2015</t>
  </si>
  <si>
    <t>35(7):624-37</t>
  </si>
  <si>
    <t>https://pubmed.ncbi.nlm.nih.gov/26376800</t>
  </si>
  <si>
    <t>https://link.springer.com/article/10.1007/s10875-015-0191-z</t>
  </si>
  <si>
    <t>['Otsu M', 'Yamada M', 'Nakajima S', 'Kida M', 'Maeyama Y', 'Hatano N', 'Toita N', 'Takezaki S', 'Okura Y', 'Kobayashi R', 'Matsumoto Y', 'Tatsuzawa O', 'Tsuchida F', 'Kato S', 'Kitagawa M', 'Mineno J', 'Hershfield MS', 'Bali P', 'Candotti F', 'Onodera M', 'Kawamura N', 'Sakiyama Y', 'Ariga T']</t>
  </si>
  <si>
    <t>Outcomes in two Japanese adenosine deaminase-deficiency patients treated by stem cell gene therapy with no cytoreductive conditioning</t>
  </si>
  <si>
    <t>35(4):384-98</t>
  </si>
  <si>
    <t>https://pubmed.ncbi.nlm.nih.gov/25875699</t>
  </si>
  <si>
    <t>https://link.springer.com/article/10.1007/s10875-015-0157-1</t>
  </si>
  <si>
    <t>['Celmeli F', 'Turkkahraman D', 'Uygun V', 'la Marca G', 'Hershfield M', 'Yesilipek A']</t>
  </si>
  <si>
    <t>A successful unrelated peripheral blood stem cell transplantation with reduced intensity-conditioning regimen in a patient with late-onset purine nucleoside phosphorylase deficiency</t>
  </si>
  <si>
    <t>17-Dec-2014</t>
  </si>
  <si>
    <t>19(2):E47-50</t>
  </si>
  <si>
    <t>https://pubmed.ncbi.nlm.nih.gov/25514831</t>
  </si>
  <si>
    <t>https://onlinelibrary.wiley.com/doi/10.1111/petr.12413</t>
  </si>
  <si>
    <t>['Van Eyck L Jr', 'Hershfield MS', 'Pombal D', 'Kelly SJ', 'Ganson NJ', 'Moens L', 'Frans G', 'Schaballie H', 'De Hertogh G', 'Dooley J', 'Bossuyt X', 'Wouters C', 'Liston A', 'Meyts I']</t>
  </si>
  <si>
    <t>Hematopoietic stem cell transplantation rescues the immunologic phenotype and prevents vasculopathy in patients with adenosine deaminase 2 deficiency</t>
  </si>
  <si>
    <t>25-Nov-2014</t>
  </si>
  <si>
    <t>135(1):283-7.e5</t>
  </si>
  <si>
    <t>https://pubmed.ncbi.nlm.nih.gov/25457153</t>
  </si>
  <si>
    <t>https://www.clinicalkey.com/content/playBy/pii?v=S0091-6749(14)01480-8</t>
  </si>
  <si>
    <t>['la Marca G', 'Canessa C', 'Giocaliere E', 'Romano F', 'Malvagia S', 'Funghini S', 'Moriondo M', 'Valleriani C', 'Lippi F', 'Ombrone D', 'Della Bona ML', 'Speckmann C', 'Borte S', 'Brodszki N', 'Gennery AR', 'Weinacht K', 'Celmeli F', 'Pagel J', 'de Martino M', 'Guerrini R', 'Wittkowski H', 'Santisteban I', 'Bali P', 'Ikinciogullari A', 'Hershfield M', 'Notarangelo LD', 'Resti M', 'Azzari C']</t>
  </si>
  <si>
    <t>Diagnosis of immunodeficiency caused by a purine nucleoside phosphorylase defect by using tandem mass spectrometry on dried blood spots</t>
  </si>
  <si>
    <t>24-Apr-2014</t>
  </si>
  <si>
    <t>134(1):155-9</t>
  </si>
  <si>
    <t>https://pubmed.ncbi.nlm.nih.gov/24767876</t>
  </si>
  <si>
    <t>https://www.clinicalkey.com/content/playBy/pii?v=S0091-6749(14)00265-6</t>
  </si>
  <si>
    <t>['Zhou Q', 'Yang D', 'Ombrello AK', 'Zavialov AV', 'Toro C', 'Zavialov AV', 'Stone DL', 'Chae JJ', 'Rosenzweig SD', 'Bishop K', 'Barron KS', 'Kuehn HS', 'Hoffmann P', 'Negro A', 'Tsai WL', 'Cowen EW', 'Pei W', 'Milner JD', 'Silvin C', 'Heller T', 'Chin DT', 'Patronas NJ', 'Barber JS', 'Lee CC', 'Wood GM', 'Ling A', 'Kelly SJ', 'Kleiner DE', 'Mullikin JC', 'Ganson NJ', 'Kong HH', 'Hambleton S', 'Candotti F', 'Quezado MM', 'Calvo KR', 'Alao H', 'Barham BK', 'Jones A', 'Meschia JF', 'Worrall BB', 'Kasner SE', 'Rich SS', 'Goldbach-Mansky R', 'Abinun M', 'Chalom E', 'Gotte AC', 'Punaro M', 'Pascual V', 'Verbsky JW', 'Torgerson TR', 'Singer NG', 'Gershon TR', 'Ozen S', 'Karadag O', 'Fleisher TA', 'Remmers EF', 'Burgess SM', 'Moir SL', 'Gadina M', 'Sood R', 'Hershfield MS', 'Boehm M', 'Kastner DL', 'Aksentijevich I']</t>
  </si>
  <si>
    <t>Early-onset stroke and vasculopathy associated with mutations in ADA2</t>
  </si>
  <si>
    <t>6-Mar-2014</t>
  </si>
  <si>
    <t>370(10):911-20</t>
  </si>
  <si>
    <t>https://pubmed.ncbi.nlm.nih.gov/24552284</t>
  </si>
  <si>
    <t>https://www.nejm.org/doi/10.1056/NEJMoa1307361?url_ver=Z39.88-2003&amp;rfr_id=ori:rid:crossref.org&amp;rfr_dat=cr_pub 0www.ncbi.nlm.nih.gov</t>
  </si>
  <si>
    <t>['Lawrence MG', 'Barber JS', 'Sokolic RA', 'Garabedian EK', 'Desai AN', "O'Brien M", 'Jones N', 'Bali P', 'Hershfield MS', 'Stone KD', 'Candotti F', 'Milner JD']</t>
  </si>
  <si>
    <t>Elevated IgE and atopy in patients treated for early-onset ADA-SCID</t>
  </si>
  <si>
    <t>132(6):1444-6</t>
  </si>
  <si>
    <t>https://pubmed.ncbi.nlm.nih.gov/23895897</t>
  </si>
  <si>
    <t>https://www.clinicalkey.com/content/playBy/pii?v=S0091-6749(13)00973-1</t>
  </si>
  <si>
    <t>['la Marca G', 'Canessa C', 'Giocaliere E', 'Romano F', 'Duse M', 'Malvagia S', 'Lippi F', 'Funghini S', 'Bianchi L', 'Della Bona ML', 'Valleriani C', 'Ombrone D', 'Moriondo M', 'Villanelli F', 'Speckmann C', 'Adams S', 'Gaspar BH', 'Hershfield M', 'Santisteban I', 'Fairbanks L', 'Ragusa G', 'Resti M', 'de Martino M', 'Guerrini R', 'Azzari C']</t>
  </si>
  <si>
    <t>Tandem mass spectrometry, but not T-cell receptor excision circle analysis, identifies newborns with late-onset adenosine deaminase deficiency</t>
  </si>
  <si>
    <t>30-Dec-2012</t>
  </si>
  <si>
    <t>131(6):1604-10</t>
  </si>
  <si>
    <t>https://pubmed.ncbi.nlm.nih.gov/23280131</t>
  </si>
  <si>
    <t>https://www.clinicalkey.com/content/playBy/pii?v=S0091-6749(12)01773-3</t>
  </si>
  <si>
    <t>['Kanegane H', 'Taneichi H', 'Nomura K', 'Wada T', 'Yachie A', 'Imai K', 'Ariga T', 'Santisteban I', 'Hershfield MS', 'Miyawaki T']</t>
  </si>
  <si>
    <t>Successful bone marrow transplantation with reduced intensity conditioning in a patient with delayed-onset adenosine deaminase deficiency</t>
  </si>
  <si>
    <t>17(1):E29-32</t>
  </si>
  <si>
    <t>https://pubmed.ncbi.nlm.nih.gov/22805442</t>
  </si>
  <si>
    <t>https://onlinelibrary.wiley.com/doi/10.1111/j.1399-3046.2012.01762.x</t>
  </si>
  <si>
    <t>['Speckmann C', 'Neumann C', 'Borte S', 'la Marca G', 'Sass JO', 'Wiech E', 'Fisch P', 'Schwarz K', 'Buchholz B', 'Schlesier M', 'Felgentreff K', 'Grimbacher B', 'Santisteban I', 'Bali P', 'Hershfield MS', 'Ehl S']</t>
  </si>
  <si>
    <t>Delayed-onset adenosine deaminase deficiency: strategies for an early diagnosis</t>
  </si>
  <si>
    <t>130(4):991-4</t>
  </si>
  <si>
    <t>https://pubmed.ncbi.nlm.nih.gov/22578972</t>
  </si>
  <si>
    <t>https://www.clinicalkey.com/content/playBy/pii?v=S0091-6749(12)00602-1</t>
  </si>
  <si>
    <t>['Nakaoka H', 'Kanegane H', 'Taneichi H', 'Miya K', 'Yang X', 'Nomura K', 'Takezaki S', 'Yamada M', 'Ohara O', 'Kamae C', 'Imai K', 'Nonoyama S', 'Wada T', 'Yachie A', 'Hershfield MS', 'Ariga T', 'Miyawaki T']</t>
  </si>
  <si>
    <t>Delayed onset adenosine deaminase deficiency associated with acute disseminated encephalomyelitis</t>
  </si>
  <si>
    <t>24-Mar-2012</t>
  </si>
  <si>
    <t>International journal of hematology</t>
  </si>
  <si>
    <t>95(6):692-6</t>
  </si>
  <si>
    <t>https://pubmed.ncbi.nlm.nih.gov/22447032</t>
  </si>
  <si>
    <t>https://link.springer.com/article/10.1007/s12185-012-1055-4</t>
  </si>
  <si>
    <t>['Moncada-Vélez M', 'Vélez-Ortega A', 'Orrego J', 'Santisteban I', 'Jagadeesh J', 'Olivares M', 'Olaya N', 'Hershfield M', 'Candotti F', 'Franco J']</t>
  </si>
  <si>
    <t>Somatic mosaicism caused by monoallelic reversion of a mutation in T cells of a patient with ADA-SCID and the effects of enzyme replacement therapy on the revertant phenotype</t>
  </si>
  <si>
    <t>74(5):471-81</t>
  </si>
  <si>
    <t>https://pubmed.ncbi.nlm.nih.gov/21671975</t>
  </si>
  <si>
    <t>https://europepmc.org/abstract/MED/21671975</t>
  </si>
  <si>
    <t>['Sokolic R', 'Maric I', 'Kesserwan C', 'Garabedian E', 'Hanson IC', 'Dodds M', 'Buckley R', 'Issekutz AC', 'Kamani N', 'Shaw K', 'Tan B', 'Bali P', 'Hershfield MS', 'Kohn DB', 'Wayne AS', 'Candotti F']</t>
  </si>
  <si>
    <t>Myeloid dysplasia and bone marrow hypocellularity in adenosine deaminase-deficient severe combined immune deficiency</t>
  </si>
  <si>
    <t>118(10):2688-94</t>
  </si>
  <si>
    <t>https://pubmed.ncbi.nlm.nih.gov/21725047</t>
  </si>
  <si>
    <t>https://linkinghub.elsevier.com/retrieve/pii/S0006-4971(20)40691-3</t>
  </si>
  <si>
    <t>['Okura Y', 'Yamada M', 'Kobayashi I', 'Santisteban I', 'Arredondo-Santisteban G', 'Kato Z', 'Iguchi A', 'Yoshida M', 'Ohara O', 'Nakagawa N', 'Imai K', 'Hershfield MS', 'Ariga T']</t>
  </si>
  <si>
    <t>ADA-SCID with 'WAZA-ARI' mutations that synergistically abolished ADA protein stability</t>
  </si>
  <si>
    <t>16-Mar-2011</t>
  </si>
  <si>
    <t>153(5):675-6</t>
  </si>
  <si>
    <t>https://pubmed.ncbi.nlm.nih.gov/21410451</t>
  </si>
  <si>
    <t>https://onlinelibrary.wiley.com/resolve/openurl?genre=article&amp;sid=nlm:pubmed&amp;issn=0007-1048&amp;date=2011&amp;volume=153&amp;issue=5&amp;spage=675</t>
  </si>
  <si>
    <t>['Denoble AE', 'Huffman KM', 'Stabler TV', 'Kelly SJ', 'Hershfield MS', 'McDaniel GE', 'Coleman RE', 'Kraus VB']</t>
  </si>
  <si>
    <t>Uric acid is a danger signal of increasing risk for osteoarthritis through inflammasome activation</t>
  </si>
  <si>
    <t>1-Feb-2011</t>
  </si>
  <si>
    <t>18-Jan-2011</t>
  </si>
  <si>
    <t>108(5):2088-93</t>
  </si>
  <si>
    <t>https://pubmed.ncbi.nlm.nih.gov/21245324</t>
  </si>
  <si>
    <t>https://www.pnas.org/doi/10.1073/pnas.1012743108?url_ver=Z39.88-2003&amp;rfr_id=ori:rid:crossref.org&amp;rfr_dat=cr_pub 0pubmed</t>
  </si>
  <si>
    <t>['Hershfield MS', 'Roberts LJ 2nd', 'Ganson NJ', 'Kelly SJ', 'Santisteban I', 'Scarlett E', 'Jaggers D', 'Sundy JS']</t>
  </si>
  <si>
    <t>Treating gout with pegloticase, a PEGylated urate oxidase, provides insight into the importance of uric acid as an antioxidant in vivo</t>
  </si>
  <si>
    <t>10-Aug-2010</t>
  </si>
  <si>
    <t>26-Jul-2010</t>
  </si>
  <si>
    <t>107(32):14351-6</t>
  </si>
  <si>
    <t>https://pubmed.ncbi.nlm.nih.gov/20660758</t>
  </si>
  <si>
    <t>https://www.pnas.org/doi/abs/10.1073/pnas.1001072107?url_ver=Z39.88-2003&amp;rfr_id=ori:rid:crossref.org&amp;rfr_dat=cr_pub 0pubmed</t>
  </si>
  <si>
    <t>['Artac H', 'Göktürk B', 'Bozdemir SE', 'Toy H', 'van der Burg M', 'Santisteban I', 'Hershfield M', 'Reisli I']</t>
  </si>
  <si>
    <t>Late-onset adenosine deaminase deficiency presenting with Heck's disease</t>
  </si>
  <si>
    <t>European journal of pediatrics</t>
  </si>
  <si>
    <t>169(8):1033-6</t>
  </si>
  <si>
    <t>https://pubmed.ncbi.nlm.nih.gov/20039061</t>
  </si>
  <si>
    <t>https://link.springer.com/article/10.1007/s00431-009-1131-9</t>
  </si>
  <si>
    <t>['Aytekin C', 'Dogu F', 'Tanir G', 'Guloglu D', 'Santisteban I', 'Hershfield MS', 'Ikinciogullari A']</t>
  </si>
  <si>
    <t>Purine nucleoside phosphorylase deficiency with fatal course in two sisters</t>
  </si>
  <si>
    <t>169(3):311-4</t>
  </si>
  <si>
    <t>https://pubmed.ncbi.nlm.nih.gov/19657670</t>
  </si>
  <si>
    <t>https://link.springer.com/article/10.1007/s00431-009-1029-6</t>
  </si>
  <si>
    <t>['Al-Saud B', 'Alsmadi O', 'Al-Muhsen S', 'Al-Ghonaium A', 'Al-Dhekri H', 'Arnaout R', 'Hershfield MS', 'Al-Mousa H']</t>
  </si>
  <si>
    <t>A novel mutation in purine nucleoside phosphorylase in a child with normal uric acid levels</t>
  </si>
  <si>
    <t>3-Sep-2009</t>
  </si>
  <si>
    <t>42(16-17):1725-7</t>
  </si>
  <si>
    <t>https://pubmed.ncbi.nlm.nih.gov/19733163</t>
  </si>
  <si>
    <t>https://linkinghub.elsevier.com/retrieve/pii/S0009-9120(09)00354-3</t>
  </si>
  <si>
    <t>['Gaspar HB', 'Aiuti A', 'Porta F', 'Candotti F', 'Hershfield MS', 'Notarangelo LD']</t>
  </si>
  <si>
    <t>How I treat ADA deficiency</t>
  </si>
  <si>
    <t>22-Oct-2009</t>
  </si>
  <si>
    <t>28-Jul-2009</t>
  </si>
  <si>
    <t>114(17):3524-32</t>
  </si>
  <si>
    <t>https://pubmed.ncbi.nlm.nih.gov/19638621</t>
  </si>
  <si>
    <t>https://linkinghub.elsevier.com/retrieve/pii/S0006-4971(20)36728-8</t>
  </si>
  <si>
    <t>['Alangari A', 'Al-Harbi A', 'Al-Ghonaium A', 'Santisteban I', 'Hershfield M']</t>
  </si>
  <si>
    <t>Purine nucleoside phosphorylase deficiency in two unrelated Saudi patients</t>
  </si>
  <si>
    <t>Annals of Saudi medicine</t>
  </si>
  <si>
    <t>29(4):309-12</t>
  </si>
  <si>
    <t>Case Reports | Journal Article | Research Support, N.I.H., Extramural</t>
  </si>
  <si>
    <t>https://pubmed.ncbi.nlm.nih.gov/19584574</t>
  </si>
  <si>
    <t>https://www.annsaudimed.net/doi/10.4103/0256-4947.55320?url_ver=Z39.88-2003&amp;rfr_id=ori:rid:crossref.org&amp;rfr_dat=cr_pub 0pubmed</t>
  </si>
  <si>
    <t>['Hershfield MS']</t>
  </si>
  <si>
    <t>Reassessing serum urate targets in the management of refractory gout: can you go too low?</t>
  </si>
  <si>
    <t>21(2):138-42</t>
  </si>
  <si>
    <t>https://pubmed.ncbi.nlm.nih.gov/19339924</t>
  </si>
  <si>
    <t>https://europepmc.org/abstract/MED/19339924</t>
  </si>
  <si>
    <t>['Liu P', 'Santisteban I', 'Burroughs LM', 'Ochs HD', 'Torgerson TR', 'Hershfield MS', 'Rawlings DJ', 'Scharenberg AM']</t>
  </si>
  <si>
    <t>Immunologic reconstitution during PEG-ADA therapy in an unusual mosaic ADA deficient patient</t>
  </si>
  <si>
    <t>25-Oct-2008</t>
  </si>
  <si>
    <t>130(2):162-74</t>
  </si>
  <si>
    <t>https://pubmed.ncbi.nlm.nih.gov/18952502</t>
  </si>
  <si>
    <t>https://www.clinicalkey.com/content/playBy/pii?v=S1521-6616(08)00810-3</t>
  </si>
  <si>
    <t>['Aytekin C', 'Yuksek M', 'Dogu F', 'Yagmurlu A', 'Yildiran A', 'Fitoz S', 'Kologlu M', 'Babacan E', 'Hershfield MS', 'Ikinciogullari A']</t>
  </si>
  <si>
    <t>An unconditioned bone marrow transplantation in a child with purine nucleoside phosphorylase deficiency and its unique complication</t>
  </si>
  <si>
    <t>14-Jan-2008</t>
  </si>
  <si>
    <t>12(4):479-82</t>
  </si>
  <si>
    <t>https://pubmed.ncbi.nlm.nih.gov/18208442</t>
  </si>
  <si>
    <t>https://onlinelibrary.wiley.com/doi/10.1111/j.1399-3046.2007.00890.x</t>
  </si>
  <si>
    <t>['Bax BE', 'Bain MD', 'Fairbanks LD', 'Webster AD', 'Ind PW', 'Hershfield MS', 'Chalmers RA']</t>
  </si>
  <si>
    <t>A 9-yr evaluation of carrier erythrocyte encapsulated adenosine deaminase (ADA) therapy in a patient with adult-type ADA deficiency</t>
  </si>
  <si>
    <t>79(4):338-48</t>
  </si>
  <si>
    <t>https://pubmed.ncbi.nlm.nih.gov/17680812</t>
  </si>
  <si>
    <t>https://onlinelibrary.wiley.com/doi/10.1111/j.1600-0609.2007.00927.x</t>
  </si>
  <si>
    <t>['Sundy JS', 'Hershfield MS']</t>
  </si>
  <si>
    <t>Uricase and other novel agents for the management of patients with treatment-failure gout</t>
  </si>
  <si>
    <t>9(3):258-64</t>
  </si>
  <si>
    <t>https://pubmed.ncbi.nlm.nih.gov/17531181</t>
  </si>
  <si>
    <t>['Booth C', 'Hershfield M', 'Notarangelo L', 'Buckley R', 'Hoenig M', 'Mahlaoui N', 'Cavazzana-Calvo M', 'Aiuti A', 'Gaspar HB']</t>
  </si>
  <si>
    <t>Management options for adenosine deaminase deficiency; proceedings of the EBMT satellite workshop (Hamburg, March 2006)</t>
  </si>
  <si>
    <t>123(2):139-47</t>
  </si>
  <si>
    <t>https://pubmed.ncbi.nlm.nih.gov/17300989</t>
  </si>
  <si>
    <t>https://www.clinicalkey.com/content/playBy/pii?v=S1521-6616(06)00970-3</t>
  </si>
  <si>
    <t>['Hönig M', 'Albert MH', 'Schulz A', 'Sparber-Sauer M', 'Schütz C', 'Belohradsky B', 'Güngör T', 'Rojewski MT', 'Bode H', 'Pannicke U', 'Lippold D', 'Schwarz K', 'Debatin KM', 'Hershfield MS', 'Friedrich W']</t>
  </si>
  <si>
    <t>Patients with adenosine deaminase deficiency surviving after hematopoietic stem cell transplantation are at high risk of CNS complications</t>
  </si>
  <si>
    <t>15-Apr-2007</t>
  </si>
  <si>
    <t>21-Dec-2006</t>
  </si>
  <si>
    <t>109(8):3595-602</t>
  </si>
  <si>
    <t>https://pubmed.ncbi.nlm.nih.gov/17185467</t>
  </si>
  <si>
    <t>https://linkinghub.elsevier.com/retrieve/pii/S0006-4971(20)41742-2</t>
  </si>
  <si>
    <t>['Engel BC', 'Podsakoff GM', 'Ireland JL', 'Smogorzewska EM', 'Carbonaro DA', 'Wilson K', 'Shah A', 'Kapoor N', 'Sweeney M', 'Borchert M', 'Crooks GM', 'Weinberg KI', 'Parkman R', 'Rosenblatt HM', 'Wu SQ', 'Hershfield MS', 'Candotti F', 'Kohn DB']</t>
  </si>
  <si>
    <t>Prolonged pancytopenia in a gene therapy patient with ADA-deficient SCID and trisomy 8 mosaicism: a case report</t>
  </si>
  <si>
    <t>15-Jan-2007</t>
  </si>
  <si>
    <t>14-Sep-2006</t>
  </si>
  <si>
    <t>109(2):503-6</t>
  </si>
  <si>
    <t>https://pubmed.ncbi.nlm.nih.gov/16973956</t>
  </si>
  <si>
    <t>https://linkinghub.elsevier.com/retrieve/pii/S0006-4971(20)52055-7</t>
  </si>
  <si>
    <t>['Kaufman DA', 'Hershfield MS', 'Bocchini JA', 'Moissidis IJ', 'Jeroudi M', 'Bahna SL']</t>
  </si>
  <si>
    <t>Cerebral lymphoma in an adenosine deaminase-deficient patient with severe combined immunodeficiency receiving polyethylene glycol-conjugated adenosine deaminase</t>
  </si>
  <si>
    <t>116(6):e876-9</t>
  </si>
  <si>
    <t>https://pubmed.ncbi.nlm.nih.gov/16263974</t>
  </si>
  <si>
    <t>https://publications.aap.org/pediatrics/article-lookup/doi/10.1542/peds.2005-1068</t>
  </si>
  <si>
    <t>['Chan B', 'Wara D', 'Bastian J', 'Hershfield MS', 'Bohnsack J', 'Azen CG', 'Parkman R', 'Weinberg K', 'Kohn DB']</t>
  </si>
  <si>
    <t>Long-term efficacy of enzyme replacement therapy for adenosine deaminase (ADA)-deficient severe combined immunodeficiency (SCID)</t>
  </si>
  <si>
    <t>22-Aug-2005</t>
  </si>
  <si>
    <t>117(2):133-43</t>
  </si>
  <si>
    <t>https://pubmed.ncbi.nlm.nih.gov/16112907</t>
  </si>
  <si>
    <t>https://linkinghub.elsevier.com/retrieve/pii/S1521-6616(05)00252-4</t>
  </si>
  <si>
    <t>['Malacarne F', 'Benicchi T', 'Notarangelo LD', 'Mori L', 'Parolini S', 'Caimi L', 'Hershfield M', 'Notarangelo LD', 'Imberti L']</t>
  </si>
  <si>
    <t>Reduced thymic output, increased spontaneous apoptosis and oligoclonal B cells in polyethylene glycol-adenosine deaminase-treated patients</t>
  </si>
  <si>
    <t>35(11):3376-86</t>
  </si>
  <si>
    <t>https://pubmed.ncbi.nlm.nih.gov/16276484</t>
  </si>
  <si>
    <t>https://onlinelibrary.wiley.com/doi/10.1002/eji.200526248</t>
  </si>
  <si>
    <t>['Blanchet F', 'Cardona A', 'Letimier FA', 'Hershfield MS', 'Acuto O']</t>
  </si>
  <si>
    <t>CD28 costimulatory signal induces protein arginine methylation in T cells</t>
  </si>
  <si>
    <t>1-Aug-2005</t>
  </si>
  <si>
    <t>202(3):371-7</t>
  </si>
  <si>
    <t>https://pubmed.ncbi.nlm.nih.gov/16061726</t>
  </si>
  <si>
    <t>https://europepmc.org/abstract/MED/16061726</t>
  </si>
  <si>
    <t>['Lainka E', 'Hershfield MS', 'Santisteban I', 'Bali P', 'Seibt A', 'Neubert J', 'Friedrich W', 'Niehues T']</t>
  </si>
  <si>
    <t>polyethylene glycol-conjugated adenosine deaminase (ADA) therapy provides temporary immune reconstitution to a child with delayed-onset ADA deficiency</t>
  </si>
  <si>
    <t>Jul-2005</t>
  </si>
  <si>
    <t>Clinical and diagnostic laboratory immunology</t>
  </si>
  <si>
    <t>12(7):861-6</t>
  </si>
  <si>
    <t>Case Reports | Journal Article | Research Support, N.I.H., Extramural | Research Support, U.S. Gov't, P.H.S.</t>
  </si>
  <si>
    <t>https://pubmed.ncbi.nlm.nih.gov/16002636</t>
  </si>
  <si>
    <t>https://journals.asm.org/doi/10.1128/CDLI.12.7.861-866.2005?url_ver=Z39.88-2003&amp;rfr_id=ori:rid:crossref.org&amp;rfr_dat=cr_pub 0pubmed</t>
  </si>
  <si>
    <t>New insights into adenosine-receptor-mediated immunosuppression and the role of adenosine in causing the immunodeficiency associated with adenosine deaminase deficiency</t>
  </si>
  <si>
    <t>35(1):25-30</t>
  </si>
  <si>
    <t>Comment | Journal Article | Review</t>
  </si>
  <si>
    <t>https://pubmed.ncbi.nlm.nih.gov/15580654</t>
  </si>
  <si>
    <t>https://onlinelibrary.wiley.com/doi/10.1002/eji.200425738</t>
  </si>
  <si>
    <t>['Myers LA', 'Hershfield MS', 'Neale WT', 'Escolar M', 'Kurtzberg J']</t>
  </si>
  <si>
    <t>Purine nucleoside phosphorylase deficiency (PNP-def) presenting with lymphopenia and developmental delay: successful correction with umbilical cord blood transplantation</t>
  </si>
  <si>
    <t>145(5):710-2</t>
  </si>
  <si>
    <t>https://pubmed.ncbi.nlm.nih.gov/15520787</t>
  </si>
  <si>
    <t>https://linkinghub.elsevier.com/retrieve/pii/S0022-3476(04)00641-9</t>
  </si>
  <si>
    <t>['Gu Y', 'Hershfield MS', 'Cohen A']</t>
  </si>
  <si>
    <t>The danger within</t>
  </si>
  <si>
    <t>24-Jun-2004</t>
  </si>
  <si>
    <t>350(26):2721-2; author reply 2721-2</t>
  </si>
  <si>
    <t>https://pubmed.ncbi.nlm.nih.gov/15215495</t>
  </si>
  <si>
    <t>https://www.nejm.org/doi/10.1056/NEJM200406243502622?url_ver=Z39.88-2003&amp;rfr_id=ori:rid:crossref.org&amp;rfr_dat=cr_pub 0pubmed</t>
  </si>
  <si>
    <t>['Gonzalez-Gronow M', 'Hershfield MS', 'Arredondo-Vega FX', 'Pizzo SV']</t>
  </si>
  <si>
    <t>Cell surface adenosine deaminase binds and stimulates plasminogen activation on 1-LN human prostate cancer cells</t>
  </si>
  <si>
    <t>14-May-2004</t>
  </si>
  <si>
    <t>11-Mar-2004</t>
  </si>
  <si>
    <t>279(20):20993-8</t>
  </si>
  <si>
    <t>https://pubmed.ncbi.nlm.nih.gov/15016824</t>
  </si>
  <si>
    <t>https://linkinghub.elsevier.com/retrieve/pii/S0021-9258(20)66955-1</t>
  </si>
  <si>
    <t>Genotype is an important determinant of phenotype in adenosine deaminase deficiency</t>
  </si>
  <si>
    <t>Oct-2003</t>
  </si>
  <si>
    <t>15(5):571-7</t>
  </si>
  <si>
    <t>Journal Article | Research Support, Non-U.S. Gov't | Research Support, U.S. Gov't, P.H.S. | Review</t>
  </si>
  <si>
    <t>https://pubmed.ncbi.nlm.nih.gov/14499267</t>
  </si>
  <si>
    <t>https://linkinghub.elsevier.com/retrieve/pii/S0952791503001043</t>
  </si>
  <si>
    <t>['Santisteban I', 'Arredondo-Vega FX', 'Daniels S', 'Hershfield MS']</t>
  </si>
  <si>
    <t>E. coli expression system for identifying folding mutations of human adenosine deaminase</t>
  </si>
  <si>
    <t>232:175-82</t>
  </si>
  <si>
    <t>https://pubmed.ncbi.nlm.nih.gov/12840549</t>
  </si>
  <si>
    <t>https://link.springer.com/protocol/10.1385/1-59259-394-1:175</t>
  </si>
  <si>
    <t>['Richard E', 'Alam SM', 'Arredondo-Vega FX', 'Patel DD', 'Hershfield MS']</t>
  </si>
  <si>
    <t>Clustered charged amino acids of human adenosine deaminase comprise a functional epitope for binding the adenosine deaminase complexing protein CD26/dipeptidyl peptidase IV</t>
  </si>
  <si>
    <t>31-May-2002</t>
  </si>
  <si>
    <t>277(22):19720-6</t>
  </si>
  <si>
    <t>https://pubmed.ncbi.nlm.nih.gov/11901152</t>
  </si>
  <si>
    <t>https://linkinghub.elsevier.com/retrieve/pii/S0021-9258(20)85037-6</t>
  </si>
  <si>
    <t>['Otsu M', 'Hershfield MS', 'Tuschong LM', 'Muul LM', 'Onodera M', 'Ariga T', 'Sakiyama Y', 'Candotti F']</t>
  </si>
  <si>
    <t>Flow cytometry analysis of adenosine deaminase (ADA) expression: a simple and reliable tool for the assessment of ADA-deficient patients before and after gene therapy</t>
  </si>
  <si>
    <t>10-Feb-2002</t>
  </si>
  <si>
    <t>13(3):425-32</t>
  </si>
  <si>
    <t>https://pubmed.ncbi.nlm.nih.gov/11860709</t>
  </si>
  <si>
    <t>https://www.liebertpub.com/doi/10.1089/10430340252792558?url_ver=Z39.88-2003&amp;rfr_id=ori:rid:crossref.org&amp;rfr_dat=cr_pub 0pubmed</t>
  </si>
  <si>
    <t>['Arredondo-Vega FX', 'Santisteban I', 'Richard E', 'Bali P', 'Koleilat M', 'Loubser M', 'Al-Ghonaium A', 'Al-Helali M', 'Hershfield MS']</t>
  </si>
  <si>
    <t>Adenosine deaminase deficiency with mosaicism for a "second-site suppressor" of a splicing mutation: decline in revertant T lymphocytes during enzyme replacement therapy</t>
  </si>
  <si>
    <t>1-Feb-2002</t>
  </si>
  <si>
    <t>99(3):1005-13</t>
  </si>
  <si>
    <t>https://pubmed.ncbi.nlm.nih.gov/11807006</t>
  </si>
  <si>
    <t>https://linkinghub.elsevier.com/retrieve/pii/S0006-4971(20)38296-3</t>
  </si>
  <si>
    <t>['Ariga T', 'Oda N', 'Yamaguchi K', 'Kawamura N', 'Kikuta H', 'Taniuchi S', 'Kobayashi Y', 'Terada K', 'Ikeda H', 'Hershfield MS', 'Kobayashi K', 'Sakiyama Y']</t>
  </si>
  <si>
    <t>T-cell lines from 2 patients with adenosine deaminase (ADA) deficiency showed the restoration of ADA activity resulted from the reversion of an inherited mutation</t>
  </si>
  <si>
    <t>1-May-2001</t>
  </si>
  <si>
    <t>97(9):2896-9</t>
  </si>
  <si>
    <t>https://pubmed.ncbi.nlm.nih.gov/11313286</t>
  </si>
  <si>
    <t>https://linkinghub.elsevier.com/retrieve/pii/S0006-4971(20)55724-8</t>
  </si>
  <si>
    <t>['Kelly SJ', 'Delnomdedieu M', 'Oliverio MI', 'Williams LD', 'Saifer MGP', 'Sherman MR', 'Coffman TM', 'Johnson GA', 'Hershfield MS']</t>
  </si>
  <si>
    <t>Diabetes insipidus in uricase-deficient mice: a model for evaluating therapy with poly(ethylene glycol)-modified uricase</t>
  </si>
  <si>
    <t>12(5):1001-1009</t>
  </si>
  <si>
    <t>Journal Article | Research Support, Non-U.S. Gov't | Research Support, U.S. Gov't, Non-P.H.S. | Research Support, U.S. Gov't, P.H.S.</t>
  </si>
  <si>
    <t>https://pubmed.ncbi.nlm.nih.gov/11316859</t>
  </si>
  <si>
    <t>https://journals.lww.com/00001751-200105000-00016</t>
  </si>
  <si>
    <t>['Rubocki RJ', 'Parsa JR', 'Hershfield MS', 'Sanger WG', 'Pirruccello SJ', 'Santisteban I', 'Gordon BG', 'Strandjord SE', 'Warkentin PI', 'Coccia PF']</t>
  </si>
  <si>
    <t>Full hematopoietic engraftment after allogeneic bone marrow transplantation without cytoreduction in a child with severe combined immunodeficiency</t>
  </si>
  <si>
    <t>1-Feb-2001</t>
  </si>
  <si>
    <t>97(3):809-11</t>
  </si>
  <si>
    <t>https://pubmed.ncbi.nlm.nih.gov/11157502</t>
  </si>
  <si>
    <t>https://linkinghub.elsevier.com/retrieve/pii/S0006-4971(20)56410-0</t>
  </si>
  <si>
    <t>['Ariga T', 'Oda N', 'Sanstisteban I', 'Arredondo-Vega FX', 'Shioda M', 'Ueno H', 'Terada K', 'Kobayashi K', 'Hershfield MS', 'Sakiyama Y']</t>
  </si>
  <si>
    <t>Molecular basis for paradoxical carriers of adenosine deaminase (ADA) deficiency that show extremely low levels of ADA activity in peripheral blood cells without immunodeficiency</t>
  </si>
  <si>
    <t>166(3):1698-702</t>
  </si>
  <si>
    <t>https://pubmed.ncbi.nlm.nih.gov/11160213</t>
  </si>
  <si>
    <t>https://journals.aai.org/jimmunol/article-lookup/doi/10.4049/jimmunol.166.3.1698</t>
  </si>
  <si>
    <t>['Vihinen M', 'Arredondo-Vega FX', 'Casanova JL', 'Etzioni A', 'Giliani S', 'Hammarström L', 'Hershfield MS', 'Heyworth PG', 'Hsu AP', 'Lähdesmäki A', 'Lappalainen I', 'Notarangelo LD', 'Puck JM', 'Reith W', 'Roos D', 'Schumacher RF', 'Schwarz K', 'Vezzoni P', 'Villa A', 'Väliaho J', 'Smith CI']</t>
  </si>
  <si>
    <t>Primary immunodeficiency mutation databases</t>
  </si>
  <si>
    <t>Advances in genetics</t>
  </si>
  <si>
    <t>43:103-88</t>
  </si>
  <si>
    <t>https://pubmed.ncbi.nlm.nih.gov/11037300</t>
  </si>
  <si>
    <t>['Richard E', 'Arredondo-Vega FX', 'Santisteban I', 'Kelly SJ', 'Patel DD', 'Hershfield MS']</t>
  </si>
  <si>
    <t>The binding site of human adenosine deaminase for CD26/Dipeptidyl peptidase IV: the Arg142Gln mutation impairs binding to cd26 but does not cause immune deficiency</t>
  </si>
  <si>
    <t>6-Nov-2000</t>
  </si>
  <si>
    <t>192(9):1223-36</t>
  </si>
  <si>
    <t>https://pubmed.ncbi.nlm.nih.gov/11067872</t>
  </si>
  <si>
    <t>https://europepmc.org/abstract/MED/11067872</t>
  </si>
  <si>
    <t>['Thompson LF', 'Van de Wiele CJ', 'Laurent AB', 'Hooker SW', 'Vaughn JG', 'Jiang H', 'Khare K', 'Kellems RE', 'Blackburn MR', 'Hershfield MS', 'Resta R']</t>
  </si>
  <si>
    <t>Metabolites from apoptotic thymocytes inhibit thymopoiesis in adenosine deaminase-deficient fetal thymic organ cultures</t>
  </si>
  <si>
    <t>106(9):1149-57</t>
  </si>
  <si>
    <t>https://pubmed.ncbi.nlm.nih.gov/11067867</t>
  </si>
  <si>
    <t>https://europepmc.org/abstract/MED/11067867</t>
  </si>
  <si>
    <t>['Blackburn MR', 'Aldrich M', 'Volmer JB', 'Chen W', 'Zhong H', 'Kelly S', 'Hershfield MS', 'Datta SK', 'Kellems RE']</t>
  </si>
  <si>
    <t>The use of enzyme therapy to regulate the metabolic and phenotypic consequences of adenosine deaminase deficiency in mice. Differential impact on pulmonary and immunologic abnormalities</t>
  </si>
  <si>
    <t>13-Oct-2000</t>
  </si>
  <si>
    <t>275(41):32114-21</t>
  </si>
  <si>
    <t>https://pubmed.ncbi.nlm.nih.gov/10908569</t>
  </si>
  <si>
    <t>https://linkinghub.elsevier.com/retrieve/pii/S0021-9258(20)89295-3</t>
  </si>
  <si>
    <t>['Arpaia E', 'Benveniste P', 'Di Cristofano A', 'Gu Y', 'Dalal I', 'Kelly S', 'Hershfield M', 'Pandolfi PP', 'Roifman CM', 'Cohen A']</t>
  </si>
  <si>
    <t>Mitochondrial basis for immune deficiency. Evidence from purine nucleoside phosphorylase-deficient mice</t>
  </si>
  <si>
    <t>19-Jun-2000</t>
  </si>
  <si>
    <t>191(12):2197-208</t>
  </si>
  <si>
    <t>https://pubmed.ncbi.nlm.nih.gov/10859343</t>
  </si>
  <si>
    <t>https://europepmc.org/abstract/MED/10859343</t>
  </si>
  <si>
    <t>['Van De Wiel CJ', 'Hooker SW', 'Laurent AB', 'Vaughn JG', 'Blackburn MR', 'Kellems RE', 'Hershfield MS', 'Thompson LF']</t>
  </si>
  <si>
    <t>Inhibition of fetal thymic caspases abrogates the consequences of adenosine deaminase deficiency</t>
  </si>
  <si>
    <t>486:65-70</t>
  </si>
  <si>
    <t>https://pubmed.ncbi.nlm.nih.gov/11783529</t>
  </si>
  <si>
    <t>https://link.springer.com/chapter/10.1007/0-306-46843-3_12</t>
  </si>
  <si>
    <t>['Dunbar C', 'Chang L', 'Mullen C', 'Ramsey WJ', 'Carter C', 'Kohn D', 'Parkman R', 'Lenarsky C', 'Weinberg K', 'Wara D', 'Culver KW', 'Anderson WF', 'Leitman S', 'Fleisher T', 'Klein H', 'Shearer G', 'Clerici M', 'McGarrity G', 'Bastian J', 'Hershfield MS']</t>
  </si>
  <si>
    <t>Amendment to Clinical Research Project. Project 90-C-195. April 1, 1993. Treatment of severe combined immunodeficiency disease (SCID) due to adenosine deaminase deficiency with autologous lymphocytes transduced with a human ADA gene</t>
  </si>
  <si>
    <t>10-Feb-1999</t>
  </si>
  <si>
    <t>10(3):477-88</t>
  </si>
  <si>
    <t>https://pubmed.ncbi.nlm.nih.gov/10048399</t>
  </si>
  <si>
    <t>https://www.liebertpub.com/doi/10.1089/10430349950018913?url_ver=Z39.88-2003&amp;rfr_id=ori:rid:crossref.org&amp;rfr_dat=cr_pub 0pubmed</t>
  </si>
  <si>
    <t>['Arredondo-Vega FX', 'Santisteban I', 'Daniels S', 'Toutain S', 'Hershfield MS']</t>
  </si>
  <si>
    <t>Adenosine deaminase deficiency: genotype-phenotype correlations based on expressed activity of 29 mutant alleles</t>
  </si>
  <si>
    <t>Oct-1998</t>
  </si>
  <si>
    <t>63(4):1049-59</t>
  </si>
  <si>
    <t>https://pubmed.ncbi.nlm.nih.gov/9758612</t>
  </si>
  <si>
    <t>https://linkinghub.elsevier.com/retrieve/pii/S0002-9297(07)61795-9</t>
  </si>
  <si>
    <t>Adenosine deaminase deficiency: clinical expression, molecular basis, and therapy</t>
  </si>
  <si>
    <t>Seminars in hematology</t>
  </si>
  <si>
    <t>35(4):291-8</t>
  </si>
  <si>
    <t>https://pubmed.ncbi.nlm.nih.gov/9801258</t>
  </si>
  <si>
    <t>['Kohn DB', 'Hershfield MS', 'Carbonaro D', 'Shigeoka A', 'Brooks J', 'Smogorzewska EM', 'Barsky LW', 'Chan R', 'Burotto F', 'Annett G', 'Nolta JA', 'Crooks G', 'Kapoor N', 'Elder M', 'Wara D', 'Bowen T', 'Madsen E', 'Snyder FF', 'Bastian J', 'Muul L', 'Blaese RM', 'Weinberg K', 'Parkman R']</t>
  </si>
  <si>
    <t>T lymphocytes with a normal ADA gene accumulate after transplantation of transduced autologous umbilical cord blood CD34+ cells in ADA-deficient SCID neonates</t>
  </si>
  <si>
    <t>4(7):775-80</t>
  </si>
  <si>
    <t>https://pubmed.ncbi.nlm.nih.gov/9662367</t>
  </si>
  <si>
    <t>https://europepmc.org/abstract/MED/9662367</t>
  </si>
  <si>
    <t>['Turner MA', 'Yuan CS', 'Borchardt RT', 'Hershfield MS', 'Smith GD', 'Howell PL']</t>
  </si>
  <si>
    <t>Structure determination of selenomethionyl S-adenosylhomocysteine hydrolase using data at a single wavelength</t>
  </si>
  <si>
    <t>May-1998</t>
  </si>
  <si>
    <t>Nature structural biology</t>
  </si>
  <si>
    <t>5(5):369-76</t>
  </si>
  <si>
    <t>https://pubmed.ncbi.nlm.nih.gov/9586999</t>
  </si>
  <si>
    <t>['Fleischman A', 'Hershfield MS', 'Toutain S', 'Lederman HM', 'Sullivan KE', 'Fasano MB', 'Greene J', 'Winkelstein JA']</t>
  </si>
  <si>
    <t>Adenosine deaminase deficiency and purine nucleoside phosphorylase deficiency in common variable immunodeficiency</t>
  </si>
  <si>
    <t>5(3):399-400</t>
  </si>
  <si>
    <t>https://pubmed.ncbi.nlm.nih.gov/9605997</t>
  </si>
  <si>
    <t>https://journals.asm.org/doi/10.1128/CDLI.5.3.399-400.1998?url_ver=Z39.88-2003&amp;rfr_id=ori:rid:crossref.org&amp;rfr_dat=cr_pub 0pubmed</t>
  </si>
  <si>
    <t>['Sicherer SH', 'Bollinger ME', 'Hershfield MS', 'Sampson HA', 'Lederman HM']</t>
  </si>
  <si>
    <t>Food allergy in a patient with adenosine deaminase deficiency undergoing enzyme replacement with polyethylene glycol-modified adenosine deaminase</t>
  </si>
  <si>
    <t>101(4 Pt 1):561-2</t>
  </si>
  <si>
    <t>https://pubmed.ncbi.nlm.nih.gov/9564814</t>
  </si>
  <si>
    <t>https://linkinghub.elsevier.com/retrieve/pii/S0091-6749(98)70408-7</t>
  </si>
  <si>
    <t>['Arrendondo-Vega FX', 'Santisteban I', 'Notarangelo LD', 'El Dahr J', 'Buckley R', 'Roifman C', 'Conley ME', 'Hershfield MS']</t>
  </si>
  <si>
    <t>Seven novel mutations in the adenosine deaminase (ADA) gene in patients with severe and delayed onset combined immunodeficiency: G74C, V129M, G140E, R149W, Q199P, 462delG, and E337del. Mutations in brief no. 142. Online</t>
  </si>
  <si>
    <t>11(6):482</t>
  </si>
  <si>
    <t>https://pubmed.ncbi.nlm.nih.gov/10200056</t>
  </si>
  <si>
    <t>https://onlinelibrary.wiley.com/doi/10.1002/(SICI)1098-1004(1998)11:6%3C482::AID-HUMU15%3E3.0.CO;2-E</t>
  </si>
  <si>
    <t>['Migchielsen AA', 'Knaän-Schanzer S', 'Breuer ML', 'Hershfield MS', 'Valerio D']</t>
  </si>
  <si>
    <t>Generation of normal lymphocyte populations following transplantation of adenosine-deaminase-deficient fetal liver cells</t>
  </si>
  <si>
    <t>19(11):1137-43</t>
  </si>
  <si>
    <t>https://pubmed.ncbi.nlm.nih.gov/9193758</t>
  </si>
  <si>
    <t>https://www.nature.com/articles/1700802</t>
  </si>
  <si>
    <t>['Hershfield MS', 'Arredondo-Vega FX', 'Santisteban I']</t>
  </si>
  <si>
    <t>Clinical expression, genetics and therapy of adenosine deaminase (ADA) deficiency</t>
  </si>
  <si>
    <t>Journal of inherited metabolic disease</t>
  </si>
  <si>
    <t>20(2):179-85</t>
  </si>
  <si>
    <t>https://pubmed.ncbi.nlm.nih.gov/9211190</t>
  </si>
  <si>
    <t>https://onlinelibrary.wiley.com/resolve/openurl?genre=article&amp;sid=nlm:pubmed&amp;issn=0141-8955&amp;date=1997&amp;volume=20&amp;issue=2&amp;spage=179</t>
  </si>
  <si>
    <t>['Turner MA', 'Dole K', 'Yuan CS', 'Hershfield MS', 'Borchardt RT', 'Howell PL']</t>
  </si>
  <si>
    <t>Crystallization and preliminary X-ray analysis of human placental S-adenosylhomocysteine hydrolase</t>
  </si>
  <si>
    <t>Acta crystallographica. Section D, Biological crystallography</t>
  </si>
  <si>
    <t>53(Pt 3):339-41</t>
  </si>
  <si>
    <t>https://pubmed.ncbi.nlm.nih.gov/15299942</t>
  </si>
  <si>
    <t>['Ozsahin H', 'Arredondo-Vega FX', 'Santisteban I', 'Fuhrer H', 'Tuchschmid P', 'Jochum W', 'Aguzzi A', 'Lederman HM', 'Fleischman A', 'Winkelstein JA', 'Seger RA', 'Hershfield MS']</t>
  </si>
  <si>
    <t>Adenosine deaminase deficiency in adults</t>
  </si>
  <si>
    <t>15-Apr-1997</t>
  </si>
  <si>
    <t>89(8):2849-55</t>
  </si>
  <si>
    <t>Case Reports | Comparative Study | Journal Article | Research Support, Non-U.S. Gov't | Research Support, U.S. Gov't, P.H.S.</t>
  </si>
  <si>
    <t>https://pubmed.ncbi.nlm.nih.gov/9108404</t>
  </si>
  <si>
    <t>https://linkinghub.elsevier.com/retrieve/pii/S0006-4971(20)58998-2</t>
  </si>
  <si>
    <t>['Migchielsen AA', 'Breuer ML', 'Hershfield MS', 'Valerio D']</t>
  </si>
  <si>
    <t>Full genetic rescue of adenosine deaminase-deficient mice through introduction of the human gene</t>
  </si>
  <si>
    <t>Oct-1996</t>
  </si>
  <si>
    <t>5(10):1523-32</t>
  </si>
  <si>
    <t>https://pubmed.ncbi.nlm.nih.gov/8894685</t>
  </si>
  <si>
    <t>https://academic.oup.com/hmg/article-lookup/doi/10.1093/hmg/5.10.1523</t>
  </si>
  <si>
    <t>['Bollinger ME', 'Arredondo-Vega FX', 'Santisteban I', 'Schwarz K', 'Hershfield MS', 'Lederman HM']</t>
  </si>
  <si>
    <t>Brief report: hepatic dysfunction as a complication of adenosine deaminase deficiency</t>
  </si>
  <si>
    <t>23-May-1996</t>
  </si>
  <si>
    <t>334(21):1367-71</t>
  </si>
  <si>
    <t>https://pubmed.ncbi.nlm.nih.gov/8614422</t>
  </si>
  <si>
    <t>https://www.nejm.org/doi/10.1056/NEJM199605233342104?url_ver=Z39.88-2003&amp;rfr_id=ori:rid:crossref.org&amp;rfr_dat=cr_pub 0www.ncbi.nlm.nih.gov</t>
  </si>
  <si>
    <t>['Broome CB', 'Graham ML', 'Saulsbury FT', 'Hershfield MS', 'Buckley RH']</t>
  </si>
  <si>
    <t>Correction of purine nucleoside phosphorylase deficiency by transplantation of allogeneic bone marrow from a sibling</t>
  </si>
  <si>
    <t>128(3):373-6</t>
  </si>
  <si>
    <t>https://pubmed.ncbi.nlm.nih.gov/8774508</t>
  </si>
  <si>
    <t>https://linkinghub.elsevier.com/retrieve/pii/S0022-3476(96)70285-8</t>
  </si>
  <si>
    <t>['Migchielsen AA', 'Breuer ML', 'van Roon MA', 'te Riele H', 'Zurcher C', 'Ossendorp F', 'Toutain S', 'Hershfield MS', 'Berns A', 'Valerio D']</t>
  </si>
  <si>
    <t>Adenosine-deaminase-deficient mice die perinatally and exhibit liver-cell degeneration, atelectasis and small intestinal cell death</t>
  </si>
  <si>
    <t>Jul-1995</t>
  </si>
  <si>
    <t>10(3):279-87</t>
  </si>
  <si>
    <t>https://pubmed.ncbi.nlm.nih.gov/7670465</t>
  </si>
  <si>
    <t>https://academic.oup.com/genetics/article-lookup/doi/10.1038/ng0795-279</t>
  </si>
  <si>
    <t>PEG-ADA: an alternative to haploidentical bone marrow transplantation and an adjunct to gene therapy for adenosine deaminase deficiency</t>
  </si>
  <si>
    <t>5(2):107-12</t>
  </si>
  <si>
    <t>https://pubmed.ncbi.nlm.nih.gov/7749407</t>
  </si>
  <si>
    <t>https://onlinelibrary.wiley.com/doi/10.1002/humu.1380050202</t>
  </si>
  <si>
    <t>['Turner MA', 'Achyuthan AM', 'Hershfield MS', 'McInnes RR', 'Howell PL']</t>
  </si>
  <si>
    <t>Expression, purification, crystallization and preliminary X-ray analysis of human argininosuccinic acid lyase</t>
  </si>
  <si>
    <t>3-Jun-1994</t>
  </si>
  <si>
    <t>Journal of molecular biology</t>
  </si>
  <si>
    <t>239(2):336-8</t>
  </si>
  <si>
    <t>https://pubmed.ncbi.nlm.nih.gov/8196062</t>
  </si>
  <si>
    <t>https://linkinghub.elsevier.com/retrieve/pii/S0022-2836(84)71372-6</t>
  </si>
  <si>
    <t>['Arredondo-Vega FX', 'Santisteban I', 'Kelly S', 'Schlossman CM', 'Umetsu DT', 'Hershfield MS']</t>
  </si>
  <si>
    <t>Correct splicing despite mutation of the invariant first nucleotide of a 5' splice site: a possible basis for disparate clinical phenotypes in siblings with adenosine deaminase deficiency</t>
  </si>
  <si>
    <t>May-1994</t>
  </si>
  <si>
    <t>54(5):820-30</t>
  </si>
  <si>
    <t>https://pubmed.ncbi.nlm.nih.gov/8178821</t>
  </si>
  <si>
    <t>https://europepmc.org/abstract/MED/8178821</t>
  </si>
  <si>
    <t>['Walcott DW', 'Linehan T 4th', 'Hilman BC', 'Hershfield MS', 'el Dahr J']</t>
  </si>
  <si>
    <t>Failure to thrive, diarrhea, cough, and oral candidiasis in a three-month-old boy</t>
  </si>
  <si>
    <t>72(5):408-14</t>
  </si>
  <si>
    <t>Case Reports | Clinical Conference | Journal Article</t>
  </si>
  <si>
    <t>https://pubmed.ncbi.nlm.nih.gov/8179226</t>
  </si>
  <si>
    <t>['Miller MW', 'Duhl DM', 'Winkes BM', 'Arredondo-Vega F', 'Saxon PJ', 'Wolff GL', 'Epstein CJ', 'Hershfield MS', 'Barsh GS']</t>
  </si>
  <si>
    <t>The mouse lethal nonagouti (a(x)) mutation deletes the S-adenosylhomocysteine hydrolase (Ahcy) gene</t>
  </si>
  <si>
    <t>15-Apr-1994</t>
  </si>
  <si>
    <t>13(8):1806-16</t>
  </si>
  <si>
    <t>https://pubmed.ncbi.nlm.nih.gov/8168479</t>
  </si>
  <si>
    <t>https://europepmc.org/abstract/MED/8168479</t>
  </si>
  <si>
    <t>['Umetsu DT', 'Schlossman CM', 'Ochs HD', 'Hershfield MS']</t>
  </si>
  <si>
    <t>Heterogeneity of phenotype in two siblings with adenosine deaminase deficiency</t>
  </si>
  <si>
    <t>93(2):543-50</t>
  </si>
  <si>
    <t>https://pubmed.ncbi.nlm.nih.gov/8120281</t>
  </si>
  <si>
    <t>https://linkinghub.elsevier.com/retrieve/pii/0091-6749(94)90365-4</t>
  </si>
  <si>
    <t>['Gossage DL', 'Norby-Slycord CJ', 'Hershfield MS', 'Markert ML']</t>
  </si>
  <si>
    <t>A homozygous 5 base-pair deletion in exon 10 of the adenosine deaminase (ADA) gene in a child with severe combined immunodeficiency and very low levels of ADA mRNA and protein</t>
  </si>
  <si>
    <t>Sep-1993</t>
  </si>
  <si>
    <t>2(9):1493-4</t>
  </si>
  <si>
    <t>https://pubmed.ncbi.nlm.nih.gov/8242080</t>
  </si>
  <si>
    <t>https://academic.oup.com/hmg/article-lookup/doi/10.1093/hmg/2.9.1493</t>
  </si>
  <si>
    <t>['Weinberg K', 'Hershfield MS', 'Bastian J', 'Kohn D', 'Sender L', 'Parkman R', 'Lenarsky C']</t>
  </si>
  <si>
    <t>T lymphocyte ontogeny in adenosine deaminase-deficient severe combined immune deficiency after treatment with polyethylene glycol-modified adenosine deaminase</t>
  </si>
  <si>
    <t>Aug-1993</t>
  </si>
  <si>
    <t>92(2):596-602</t>
  </si>
  <si>
    <t>https://pubmed.ncbi.nlm.nih.gov/8349799</t>
  </si>
  <si>
    <t>https://europepmc.org/abstract/MED/8349799</t>
  </si>
  <si>
    <t>['Chun JD', 'Lee N', 'Kobayashi RH', 'Chaffee S', 'Hershfield MS', 'Stiehm ER']</t>
  </si>
  <si>
    <t>Suppression of an antibody to adenosine-deaminase (ADA) in an ADA-deficient patient receiving polyethylene glycol modified adenosine deaminase</t>
  </si>
  <si>
    <t>Jun-1993</t>
  </si>
  <si>
    <t>70(6):462-6</t>
  </si>
  <si>
    <t>Case Reports | Journal Article | Research Support, U.S. Gov't, P.H.S.</t>
  </si>
  <si>
    <t>https://pubmed.ncbi.nlm.nih.gov/8507039</t>
  </si>
  <si>
    <t>['Hershfield MS', 'Chaffee S', 'Sorensen RU']</t>
  </si>
  <si>
    <t>Enzyme replacement therapy with polyethylene glycol-adenosine deaminase in adenosine deaminase deficiency: overview and case reports of three patients, including two now receiving gene therapy</t>
  </si>
  <si>
    <t>33(1 Suppl):S42-7; discussion S47-8</t>
  </si>
  <si>
    <t>Case Reports | Journal Article | Research Support, Non-U.S. Gov't | Research Support, U.S. Gov't, P.H.S. | Review</t>
  </si>
  <si>
    <t>https://pubmed.ncbi.nlm.nih.gov/8433874</t>
  </si>
  <si>
    <t>https://www.nature.com/articles/pr1993364</t>
  </si>
  <si>
    <t>Enzyme replacement therapy of adenosine deaminase deficiency with polyethylene glycol-modified adenosine deaminase (PEG-ADA)</t>
  </si>
  <si>
    <t>4(1-4):93-7</t>
  </si>
  <si>
    <t>https://pubmed.ncbi.nlm.nih.gov/8167743</t>
  </si>
  <si>
    <t>['Hershfield M', 'Tarrant T']</t>
  </si>
  <si>
    <t>https://pubmed.ncbi.nlm.nih.gov/20301656</t>
  </si>
  <si>
    <t>https://www.ncbi.nlm.nih.gov/books/NBK1483</t>
  </si>
  <si>
    <t>['Ochs HD', 'Buckley RH', 'Kobayashi RH', 'Kobayashi AL', 'Sorensen RU', 'Douglas SD', 'Hamilton BL', 'Hershfield MS']</t>
  </si>
  <si>
    <t>Antibody responses to bacteriophage phi X174 in patients with adenosine deaminase deficiency</t>
  </si>
  <si>
    <t>1-Sep-1992</t>
  </si>
  <si>
    <t>80(5):1163-71</t>
  </si>
  <si>
    <t>https://pubmed.ncbi.nlm.nih.gov/1387561</t>
  </si>
  <si>
    <t>https://linkinghub.elsevier.com/retrieve/pii/S0006-4971(20)67607-8</t>
  </si>
  <si>
    <t>['Henderson DM', 'Hanson S', 'Allen T', 'Wilson K', 'Coulter-Karis DE', 'Greenberg ML', 'Hershfield MS', 'Ullman B']</t>
  </si>
  <si>
    <t>Cloning of the gene encoding Leishmania donovani S-adenosylhomocysteine hydrolase, a potential target for antiparasitic chemotherapy</t>
  </si>
  <si>
    <t>Molecular and biochemical parasitology</t>
  </si>
  <si>
    <t>53(1-2):169-83</t>
  </si>
  <si>
    <t>https://pubmed.ncbi.nlm.nih.gov/1501636</t>
  </si>
  <si>
    <t>https://linkinghub.elsevier.com/retrieve/pii/0166-6851(92)90019-G</t>
  </si>
  <si>
    <t>['Chaffee S', 'Mary A', 'Stiehm ER', 'Girault D', 'Fischer A', 'Hershfield MS']</t>
  </si>
  <si>
    <t>IgG antibody response to polyethylene glycol-modified adenosine deaminase in patients with adenosine deaminase deficiency</t>
  </si>
  <si>
    <t>89(5):1643-51</t>
  </si>
  <si>
    <t>https://pubmed.ncbi.nlm.nih.gov/1569204</t>
  </si>
  <si>
    <t>https://europepmc.org/abstract/MED/1569204</t>
  </si>
  <si>
    <t>['Girault D', 'Le Deist F', 'Debré M', 'Pérignon JL', 'Herbelin C', 'Griscelli C', 'Sciudery D', 'Hershfield M', 'Fischer A']</t>
  </si>
  <si>
    <t>Treatment of adenosine deaminase deficiency with adenosine deaminase combined with polyethylene glycol</t>
  </si>
  <si>
    <t>Apr-1992</t>
  </si>
  <si>
    <t>Archives francaises de pediatrie</t>
  </si>
  <si>
    <t>49(4):339-43</t>
  </si>
  <si>
    <t>https://pubmed.ncbi.nlm.nih.gov/1497422</t>
  </si>
  <si>
    <t>['Hebert ME', 'Greenberg ML', 'Chaffee S', 'Gravatt L', 'Hershfield MS', 'Elion GB', 'Kurtzberg J']</t>
  </si>
  <si>
    <t>Pharmacologic purging of malignant T cells from human bone marrow using 9-beta-D-arabinofuranosylguanine</t>
  </si>
  <si>
    <t>52(4):634-40</t>
  </si>
  <si>
    <t>https://pubmed.ncbi.nlm.nih.gov/1926342</t>
  </si>
  <si>
    <t>https://journals.lww.com/00007890-199110000-00011</t>
  </si>
  <si>
    <t>['Lahood NN', 'Hershfield MS', 'Leiva LE', 'Sorensen RU']</t>
  </si>
  <si>
    <t>Recurrent infection, chronic diarrhea, and failure to thrive in a seven-month-old infant</t>
  </si>
  <si>
    <t>67(4):389-93</t>
  </si>
  <si>
    <t>Case Reports | Clinical Conference | Journal Article | Research Support, Non-U.S. Gov't | Research Support, U.S. Gov't, P.H.S.</t>
  </si>
  <si>
    <t>https://pubmed.ncbi.nlm.nih.gov/1952294</t>
  </si>
  <si>
    <t>['Hershfield MS', 'Chaffee S', 'Koro-Johnson L', 'Mary A', 'Smith AA', 'Short SA']</t>
  </si>
  <si>
    <t>Use of site-directed mutagenesis to enhance the epitope-shielding effect of covalent modification of proteins with polyethylene glycol</t>
  </si>
  <si>
    <t>15-Aug-1991</t>
  </si>
  <si>
    <t>88(16):7185-9</t>
  </si>
  <si>
    <t>https://pubmed.ncbi.nlm.nih.gov/1714590</t>
  </si>
  <si>
    <t>https://www.pnas.org/doi/10.1073/pnas.88.16.7185?url_ver=Z39.88-2003&amp;rfr_id=ori:rid:crossref.org&amp;rfr_dat=cr_pub 0pubmed</t>
  </si>
  <si>
    <t>['Bory C', 'Boulieu R', 'Souillet G', 'Hershfield MS']</t>
  </si>
  <si>
    <t>Polyethylene glycol-adenosine deaminase: a new adenosine deaminase deficiency therapy. Value of deoxyadenosine triphosphate determination for therapeutic monitoring</t>
  </si>
  <si>
    <t>Aug-1991</t>
  </si>
  <si>
    <t>Therapie</t>
  </si>
  <si>
    <t>46(4):323-6</t>
  </si>
  <si>
    <t>https://pubmed.ncbi.nlm.nih.gov/1948809</t>
  </si>
  <si>
    <t>['Bory C', 'Boulieu R', 'Souillet G', 'Chantin C', 'Guibaud P', 'Hershfield MS']</t>
  </si>
  <si>
    <t>Effect of polyethylene glycol-modified adenosine deaminase (PEG-ADA) therapy in two ADA-deficient children: measurement of erythrocyte deoxyadenosine triphosphate as a useful tool</t>
  </si>
  <si>
    <t>309A:173-6</t>
  </si>
  <si>
    <t>https://pubmed.ncbi.nlm.nih.gov/1789201</t>
  </si>
  <si>
    <t>['Arredondo-Vega FX', 'Kurtzberg J', 'Chaffee S', 'Santisteban I', 'Reisner E', 'Povey MS', 'Hershfield MS']</t>
  </si>
  <si>
    <t>Paradoxical expression of adenosine deaminase in T cells cultured from a patient with adenosine deaminase deficiency and combine immunodeficiency</t>
  </si>
  <si>
    <t>Aug-1990</t>
  </si>
  <si>
    <t>86(2):444-52</t>
  </si>
  <si>
    <t>https://pubmed.ncbi.nlm.nih.gov/1974554</t>
  </si>
  <si>
    <t>https://europepmc.org/abstract/MED/1974554</t>
  </si>
  <si>
    <t>['Bory C', 'Boulieu R', 'Souillet G', 'Chantin C', 'Rolland MO', 'Mathieu M', 'Hershfield M']</t>
  </si>
  <si>
    <t>Comparison of red cell transfusion and polyethylene glycol-modified adenosine deaminase therapy in an adenosine deaminase-deficient child: measurement of erythrocyte deoxyadenosine triphosphate as a useful tool</t>
  </si>
  <si>
    <t>28(2):127-30</t>
  </si>
  <si>
    <t>Case Reports | Comparative Study | Journal Article</t>
  </si>
  <si>
    <t>https://pubmed.ncbi.nlm.nih.gov/2395602</t>
  </si>
  <si>
    <t>https://www.nature.com/articles/pr1990278</t>
  </si>
  <si>
    <t>['Hershfield M', 'Finkelberg Z']</t>
  </si>
  <si>
    <t>ADA deficiency treatment</t>
  </si>
  <si>
    <t>15-Dec-1989</t>
  </si>
  <si>
    <t>246(4936):1375</t>
  </si>
  <si>
    <t>https://pubmed.ncbi.nlm.nih.gov/2595358</t>
  </si>
  <si>
    <t>['Finger LR', 'Kagan J', 'Christopher G', 'Kurtzberg J', 'Hershfield MS', 'Nowell PC', 'Croce CM']</t>
  </si>
  <si>
    <t>Involvement of the TCL5 gene on human chromosome 1 in T-cell leukemia and melanoma</t>
  </si>
  <si>
    <t>Jul-1989</t>
  </si>
  <si>
    <t>86(13):5039-43</t>
  </si>
  <si>
    <t>https://pubmed.ncbi.nlm.nih.gov/2740341</t>
  </si>
  <si>
    <t>https://www.pnas.org/doi/10.1073/pnas.86.13.5039?url_ver=Z39.88-2003&amp;rfr_id=ori:rid:crossref.org&amp;rfr_dat=cr_pub 0pubmed</t>
  </si>
  <si>
    <t>['Coulter-Karis DE', 'Hershfield MS']</t>
  </si>
  <si>
    <t>Sequence of full length cDNA for human S-adenosylhomocysteine hydrolase</t>
  </si>
  <si>
    <t>May-1989</t>
  </si>
  <si>
    <t>Annals of human genetics</t>
  </si>
  <si>
    <t>53(2):169-75</t>
  </si>
  <si>
    <t>https://pubmed.ncbi.nlm.nih.gov/2596825</t>
  </si>
  <si>
    <t>https://onlinelibrary.wiley.com/resolve/openurl?genre=article&amp;sid=nlm:pubmed&amp;issn=0003-4800&amp;date=1989&amp;volume=53&amp;issue=2&amp;spage=169</t>
  </si>
  <si>
    <t>['Begley CG', 'Aplan PD', 'Davey MP', 'Nakahara K', 'Tchorz K', 'Kurtzberg J', 'Hershfield MS', 'Haynes BF', 'Cohen DI', 'Waldmann TA']</t>
  </si>
  <si>
    <t>Chromosomal translocation in a human leukemic stem-cell line disrupts the T-cell antigen receptor delta-chain diversity region and results in a previously unreported fusion transcript</t>
  </si>
  <si>
    <t>86(6):2031-5</t>
  </si>
  <si>
    <t>https://pubmed.ncbi.nlm.nih.gov/2467296</t>
  </si>
  <si>
    <t>https://www.pnas.org/doi/10.1073/pnas.86.6.2031?url_ver=Z39.88-2003&amp;rfr_id=ori:rid:crossref.org&amp;rfr_dat=cr_pub 0pubmed</t>
  </si>
  <si>
    <t>['Greenberg ML', 'Hershfield MS']</t>
  </si>
  <si>
    <t>A radiochemical-high-performance liquid chromatographic assay for urate oxidase in human plasma</t>
  </si>
  <si>
    <t>1-Feb-1989</t>
  </si>
  <si>
    <t>Analytical biochemistry</t>
  </si>
  <si>
    <t>176(2):290-3</t>
  </si>
  <si>
    <t>https://pubmed.ncbi.nlm.nih.gov/2742121</t>
  </si>
  <si>
    <t>https://linkinghub.elsevier.com/retrieve/pii/0003-2697(89)90311-4</t>
  </si>
  <si>
    <t>['Kurtzberg J', 'Waldmann TA', 'Davey MP', 'Bigner SH', 'Moore JO', 'Hershfield MS', 'Haynes BF']</t>
  </si>
  <si>
    <t>CD7+, CD4-, CD8- acute leukemia: a syndrome of malignant pluripotent lymphohematopoietic cells</t>
  </si>
  <si>
    <t>Feb-1989</t>
  </si>
  <si>
    <t>73(2):381-90</t>
  </si>
  <si>
    <t>https://pubmed.ncbi.nlm.nih.gov/2783859</t>
  </si>
  <si>
    <t>https://linkinghub.elsevier.com/retrieve/pii/S0006-4971(20)76281-6</t>
  </si>
  <si>
    <t>['Greenberg ML', 'Chaffee S', 'Hershfield MS']</t>
  </si>
  <si>
    <t>Basis for resistance to 3-deazaaristeromycin, an inhibitor of S-adenosylhomocysteine hydrolase, in human B-lymphoblasts</t>
  </si>
  <si>
    <t>15-Jan-1989</t>
  </si>
  <si>
    <t>264(2):795-803</t>
  </si>
  <si>
    <t>https://pubmed.ncbi.nlm.nih.gov/2783419</t>
  </si>
  <si>
    <t>https://linkinghub.elsevier.com/retrieve/pii/S0021-9258(19)85012-3</t>
  </si>
  <si>
    <t>['Dang-Vu AP', 'Olsen EA', 'Vollmer RT', 'Greenberg ML', 'Hershfield MS']</t>
  </si>
  <si>
    <t>Treatment of cutaneous T cell lymphoma with 2'-deoxycoformycin (pentostatin)</t>
  </si>
  <si>
    <t>Oct-1988</t>
  </si>
  <si>
    <t>19(4):692-8</t>
  </si>
  <si>
    <t>https://pubmed.ncbi.nlm.nih.gov/3263401</t>
  </si>
  <si>
    <t>https://linkinghub.elsevier.com/retrieve/pii/S0190-9622(88)70224-8</t>
  </si>
  <si>
    <t>['Chaffee S', 'Leeds JM', 'Matthews TJ', 'Weinhold KJ', 'Skinner M', 'Bolognesi DP', 'Hershfield MS']</t>
  </si>
  <si>
    <t>Phenotypic variation in the response to the human immunodeficiency virus among derivatives of the CEM T and WIL-2 B cell lines</t>
  </si>
  <si>
    <t>168(2):605-21</t>
  </si>
  <si>
    <t>https://pubmed.ncbi.nlm.nih.gov/3261775</t>
  </si>
  <si>
    <t>https://europepmc.org/abstract/MED/3261775</t>
  </si>
  <si>
    <t>['Levy Y', 'Hershfield MS', 'Fernandez-Mejia C', 'Polmar SH', 'Scudiery D', 'Berger M', 'Sorensen RU']</t>
  </si>
  <si>
    <t>Adenosine deaminase deficiency with late onset of recurrent infections: response to treatment with polyethylene glycol-modified adenosine deaminase</t>
  </si>
  <si>
    <t>Aug-1988</t>
  </si>
  <si>
    <t>113(2):312-7</t>
  </si>
  <si>
    <t>https://pubmed.ncbi.nlm.nih.gov/3260944</t>
  </si>
  <si>
    <t>https://linkinghub.elsevier.com/retrieve/pii/S0022-3476(88)80271-3</t>
  </si>
  <si>
    <t>['Chua CC', 'Greenberg ML', 'Viau AT', 'Nucci M', 'Brenckman WD Jr', 'Hershfield MS']</t>
  </si>
  <si>
    <t>Use of polyethylene glycol-modified uricase (PEG-uricase) to treat hyperuricemia in a patient with non-Hodgkin lymphoma</t>
  </si>
  <si>
    <t>15-Jul-1988</t>
  </si>
  <si>
    <t>109(2):114-7</t>
  </si>
  <si>
    <t>https://pubmed.ncbi.nlm.nih.gov/3289428</t>
  </si>
  <si>
    <t>https://www.acpjournals.org/doi/10.7326/0003-4819-109-2-114?url_ver=Z39.88-2003&amp;rfr_id=ori:rid:crossref.org&amp;rfr_dat=cr_pub 0pubmed</t>
  </si>
  <si>
    <t>['Langlois AJ', 'Matthews TJ', 'Weinhold KJ', 'Chaffee S', 'Hershfield M', 'Bolognesi DP']</t>
  </si>
  <si>
    <t>Detection of HIV-1 neutralizing antibodies by a simple, rapid, colorimetric assay</t>
  </si>
  <si>
    <t>AIDS research and human retroviruses</t>
  </si>
  <si>
    <t>4(1):63-9</t>
  </si>
  <si>
    <t>https://pubmed.ncbi.nlm.nih.gov/3163254</t>
  </si>
  <si>
    <t>https://www.liebertpub.com/doi/10.1089/aid.1988.4.63?url_ver=Z39.88-2003&amp;rfr_id=ori:rid:crossref.org&amp;rfr_dat=cr_pub 0pubmed</t>
  </si>
  <si>
    <t>['Markert ML', 'Hershfield MS', 'Schiff RI', 'Buckley RH']</t>
  </si>
  <si>
    <t>Adenosine deaminase and purine nucleoside phosphorylase deficiencies: evaluation of therapeutic interventions in eight patients</t>
  </si>
  <si>
    <t>Sep-1987</t>
  </si>
  <si>
    <t>7(5):389-99</t>
  </si>
  <si>
    <t>https://pubmed.ncbi.nlm.nih.gov/3116034</t>
  </si>
  <si>
    <t>['Markert ML', 'Hershfield MS', 'Wiginton DA', 'States JC', 'Ward FE', 'Bigner SH', 'Buckley RH', 'Kaufman RE', 'Hutton JJ']</t>
  </si>
  <si>
    <t>Identification of a deletion in the adenosine deaminase gene in a child with severe combined immunodeficiency</t>
  </si>
  <si>
    <t>15-May-1987</t>
  </si>
  <si>
    <t>138(10):3203-6</t>
  </si>
  <si>
    <t>https://pubmed.ncbi.nlm.nih.gov/3571974</t>
  </si>
  <si>
    <t>['Hershfield MS', 'Buckley RH', 'Greenberg ML', 'Melton AL', 'Schiff R', 'Hatem C', 'Kurtzberg J', 'Markert ML', 'Kobayashi RH', 'Kobayashi AL']</t>
  </si>
  <si>
    <t>Treatment of adenosine deaminase deficiency with polyethylene glycol-modified adenosine deaminase</t>
  </si>
  <si>
    <t>5-Mar-1987</t>
  </si>
  <si>
    <t>316(10):589-96</t>
  </si>
  <si>
    <t>https://pubmed.ncbi.nlm.nih.gov/3807953</t>
  </si>
  <si>
    <t>https://www.nejm.org/doi/10.1056/NEJM198703053161005?url_ver=Z39.88-2003&amp;rfr_id=ori:rid:crossref.org&amp;rfr_dat=cr_pub 0pubmed</t>
  </si>
  <si>
    <t>['Davey MP', 'Bongiovanni KF', 'Kaulfersch W', 'Quertermous T', 'Seidman JG', 'Hershfield MS', 'Kurtzberg J', 'Haynes BF', 'Davis MM', 'Waldmann TA']</t>
  </si>
  <si>
    <t>Immunoglobulin and T-cell receptor gene rearrangement and expression in human lymphoid leukemia cells at different stages of maturation</t>
  </si>
  <si>
    <t>83(22):8759-63</t>
  </si>
  <si>
    <t>https://pubmed.ncbi.nlm.nih.gov/3464980</t>
  </si>
  <si>
    <t>https://www.pnas.org/doi/10.1073/pnas.83.22.8759?url_ver=Z39.88-2003&amp;rfr_id=ori:rid:crossref.org&amp;rfr_dat=cr_pub 0pubmed</t>
  </si>
  <si>
    <t>['Daddona PE', 'Wiesmann WP', 'Milhouse W', 'Chern JW', 'Townsend LB', 'Hershfield MS', 'Webster HK']</t>
  </si>
  <si>
    <t>Expression of human malaria parasite purine nucleoside phosphorylase in host enzyme-deficient erythrocyte culture. Enzyme characterization and identification of novel inhibitors</t>
  </si>
  <si>
    <t>5-Sep-1986</t>
  </si>
  <si>
    <t>261(25):11667-73</t>
  </si>
  <si>
    <t>https://pubmed.ncbi.nlm.nih.gov/3091593</t>
  </si>
  <si>
    <t>https://linkinghub.elsevier.com/retrieve/pii/S0021-9258(18)67295-3</t>
  </si>
  <si>
    <t>['Buckley RH', 'Schiff SE', 'Sampson HA', 'Schiff RI', 'Markert ML', 'Knutsen AP', 'Hershfield MS', 'Huang AT', 'Mickey GH', 'Ward FE']</t>
  </si>
  <si>
    <t>Development of immunity in human severe primary T cell deficiency following haploidentical bone marrow stem cell transplantation</t>
  </si>
  <si>
    <t>1-Apr-1986</t>
  </si>
  <si>
    <t>136(7):2398-407</t>
  </si>
  <si>
    <t>https://pubmed.ncbi.nlm.nih.gov/2869085</t>
  </si>
  <si>
    <t>['Aiyar VN', 'Hershfield MS']</t>
  </si>
  <si>
    <t>Covalent labelling of ligand binding sites of human placental S-adenosylhomocysteine hydrolase with 8-azido derivatives of adenosine and cyclic AMP</t>
  </si>
  <si>
    <t>15-Dec-1985</t>
  </si>
  <si>
    <t>The Biochemical journal</t>
  </si>
  <si>
    <t>232(3):643-50</t>
  </si>
  <si>
    <t>https://pubmed.ncbi.nlm.nih.gov/3004411</t>
  </si>
  <si>
    <t>https://europepmc.org/abstract/MED/3004411</t>
  </si>
  <si>
    <t>['Kurtzberg J', 'Bigner SH', 'Hershfield MS']</t>
  </si>
  <si>
    <t>Establishment of the DU.528 human lymphohemopoietic stem cell line</t>
  </si>
  <si>
    <t>1-Nov-1985</t>
  </si>
  <si>
    <t>162(5):1561-78</t>
  </si>
  <si>
    <t>https://pubmed.ncbi.nlm.nih.gov/4056659</t>
  </si>
  <si>
    <t>https://europepmc.org/abstract/MED/4056659</t>
  </si>
  <si>
    <t>['Hershfield MS', 'Aiyar VN', 'Premakumar R', 'Small WC']</t>
  </si>
  <si>
    <t>S-Adenosylhomocysteine hydrolase from human placenta. Affinity purification and characterization</t>
  </si>
  <si>
    <t>15-Aug-1985</t>
  </si>
  <si>
    <t>230(1):43-52</t>
  </si>
  <si>
    <t>https://pubmed.ncbi.nlm.nih.gov/4052045</t>
  </si>
  <si>
    <t>https://europepmc.org/abstract/MED/4052045</t>
  </si>
  <si>
    <t>['Kurtzberg J', 'Hershfield MS']</t>
  </si>
  <si>
    <t>Determinants of deoxyadenosine toxicity in hybrids between human T- and B- lymphoblasts as a model for the development of drug resistance in T-cell acute lymphoblastic leukemia</t>
  </si>
  <si>
    <t>Apr-1985</t>
  </si>
  <si>
    <t>45(4):1579-86</t>
  </si>
  <si>
    <t>https://pubmed.ncbi.nlm.nih.gov/3872167</t>
  </si>
  <si>
    <t>['Hershfield MS', 'Kurtzberg J', 'Aiyar VN', 'Suh EJ', 'Schiff R']</t>
  </si>
  <si>
    <t>Abnormalities in S-adenosylhomocysteine hydrolysis, ATP catabolism, and lymphoid differentiation in adenosine deaminase deficiency</t>
  </si>
  <si>
    <t>451:78-86</t>
  </si>
  <si>
    <t>https://pubmed.ncbi.nlm.nih.gov/3865575</t>
  </si>
  <si>
    <t>https://onlinelibrary.wiley.com/resolve/openurl?genre=article&amp;sid=nlm:pubmed&amp;issn=0077-8923&amp;date=1985&amp;volume=451&amp;spage=78</t>
  </si>
  <si>
    <t>['Mitchell BS', 'Sidi Y', 'Hershfield M', 'Koller CA']</t>
  </si>
  <si>
    <t>Biochemical consequences of adenosine deaminase inhibition in vivo. Differential effects in acute and chronic T cell leukemia</t>
  </si>
  <si>
    <t>451:129-37</t>
  </si>
  <si>
    <t>https://pubmed.ncbi.nlm.nih.gov/3878114</t>
  </si>
  <si>
    <t>http://hdl.handle.net/2027.42/74598</t>
  </si>
  <si>
    <t>['Hershfield MS', 'Kurtzberg J', 'Chaffee S', 'Greenberg ML']</t>
  </si>
  <si>
    <t>Altered regulation of S-adenosylmethionine dependent methylation in adenosine deaminase deficiency</t>
  </si>
  <si>
    <t>Progress in clinical and biological research</t>
  </si>
  <si>
    <t>198:305-12</t>
  </si>
  <si>
    <t>https://pubmed.ncbi.nlm.nih.gov/4070311</t>
  </si>
  <si>
    <t>['Hershfield MS', 'Kurtzberg J', 'Harden E', 'Moore JO', 'Whang-Peng J', 'Haynes BF']</t>
  </si>
  <si>
    <t>Conversion of a stem cell leukemia from a T-lymphoid to a myeloid phenotype induced by the adenosine deaminase inhibitor 2'-deoxycoformycin</t>
  </si>
  <si>
    <t>Jan-1984</t>
  </si>
  <si>
    <t>81(1):253-7</t>
  </si>
  <si>
    <t>https://pubmed.ncbi.nlm.nih.gov/6607471</t>
  </si>
  <si>
    <t>https://www.pnas.org/doi/10.1073/pnas.81.1.253?url_ver=Z39.88-2003&amp;rfr_id=ori:rid:crossref.org&amp;rfr_dat=cr_pub 0pubmed</t>
  </si>
  <si>
    <t>['Mohandas T', 'Sparkes RS', 'Suh EJ', 'Hershfield MS']</t>
  </si>
  <si>
    <t>Regional localization of the human genes for S-adenosylhomocysteine hydrolase (cen----q131) and adenosine deaminase (q131----qter) on chromosome 20</t>
  </si>
  <si>
    <t>66(4):292-5</t>
  </si>
  <si>
    <t>https://pubmed.ncbi.nlm.nih.gov/6586634</t>
  </si>
  <si>
    <t>['Hershfield MS', 'Kredich NM', 'Koller CA', 'Mitchell BS', 'Kurtzberg J', 'Kinney TR', 'Falletta JM']</t>
  </si>
  <si>
    <t>S-adenosylhomocysteine catabolism and basis for acquired resistance during treatment of T-cell acute lymphoblastic leukemia with 2'-deoxycoformycin alone and in combination with 9-beta-D-arabinofuranosyladenine</t>
  </si>
  <si>
    <t>Jul-1983</t>
  </si>
  <si>
    <t>43(7):3451-8</t>
  </si>
  <si>
    <t>https://pubmed.ncbi.nlm.nih.gov/6601986</t>
  </si>
  <si>
    <t>['Hershfield MS', 'Fetter JE', 'Small WC', 'Bagnara AS', 'Williams SR', 'Ullman B', 'Martin DW Jr', 'Wasson DB', 'Carson DA']</t>
  </si>
  <si>
    <t>Effects of mutational loss of adenosine kinase and deoxycytidine kinase on deoxyATP accumulation and deoxyadenosine toxicity in cultured CEM human T-lymphoblastoid cells</t>
  </si>
  <si>
    <t>10-Jun-1982</t>
  </si>
  <si>
    <t>257(11):6380-6</t>
  </si>
  <si>
    <t>https://pubmed.ncbi.nlm.nih.gov/6281270</t>
  </si>
  <si>
    <t>https://linkinghub.elsevier.com/retrieve/pii/S0021-9258(20)65152-3</t>
  </si>
  <si>
    <t>['Hershfield MS', 'Francke U']</t>
  </si>
  <si>
    <t>The human genes for S-adenosylhomocysteine hydrolase and adenosine deaminase are syntenic on chromosome 20</t>
  </si>
  <si>
    <t>14-May-1982</t>
  </si>
  <si>
    <t>216(4547):739-42</t>
  </si>
  <si>
    <t>https://pubmed.ncbi.nlm.nih.gov/7079734</t>
  </si>
  <si>
    <t>https:///www.science.org/doi/10.1126/science.7079734?url_ver=Z39.88-2003&amp;rfr_id=ori:rid:crossref.org&amp;rfr_dat=cr_pub 0pubmed</t>
  </si>
  <si>
    <t>['Bagnara AS', 'Hershfield MS']</t>
  </si>
  <si>
    <t>Mechanism of deoxyadenosine-induced catabolism of adenine ribonucleotides in adenosine deaminase-inhibited human T lymphoblastoid cells</t>
  </si>
  <si>
    <t>79(8):2673-7</t>
  </si>
  <si>
    <t>https://pubmed.ncbi.nlm.nih.gov/6283540</t>
  </si>
  <si>
    <t>https://www.pnas.org/doi/10.1073/pnas.79.8.2673?url_ver=Z39.88-2003&amp;rfr_id=ori:rid:crossref.org&amp;rfr_dat=cr_pub 0pubmed</t>
  </si>
  <si>
    <t>Proposed explanation for S-adenosylhomocysteine hydrolase deficiency in purine nucleoside phosphorylase and hypoxanthine-guanine phosphoribosyltransferase-deficient patients</t>
  </si>
  <si>
    <t>Mar-1981</t>
  </si>
  <si>
    <t>67(3):696-701</t>
  </si>
  <si>
    <t>https://pubmed.ncbi.nlm.nih.gov/6782120</t>
  </si>
  <si>
    <t>https://europepmc.org/abstract/MED/6782120</t>
  </si>
  <si>
    <t>['Ullman B', 'Levinson BB', 'Hershfield MS', 'Martin DW Jr']</t>
  </si>
  <si>
    <t>A biochemical genetic study of the role of specific nucleoside kinases in deoxyadenosine phosphorylation by cultured human cells</t>
  </si>
  <si>
    <t>25-Jan-1981</t>
  </si>
  <si>
    <t>256(2):848-52</t>
  </si>
  <si>
    <t>https://pubmed.ncbi.nlm.nih.gov/6256370</t>
  </si>
  <si>
    <t>https://linkinghub.elsevier.com/retrieve/pii/S0021-9258(19)70056-8</t>
  </si>
  <si>
    <t>['Snyder FF', 'Trafzer RJ', 'Hershfield MS', 'Seegmiller JE']</t>
  </si>
  <si>
    <t>Elucidation of aberrant purine metabolism: application to hypoxanthine-guanine phosphoribosylstransferase- and adenosine kinase-deficient mutants, and IMP dehydrogenase- and adenosine deaminase-inhibited human lymphoblasts</t>
  </si>
  <si>
    <t>17-Oct-1980</t>
  </si>
  <si>
    <t>609(3):492-501</t>
  </si>
  <si>
    <t>https://pubmed.ncbi.nlm.nih.gov/6108130</t>
  </si>
  <si>
    <t>https://linkinghub.elsevier.com/retrieve/pii/0005-2787(80)90123-9</t>
  </si>
  <si>
    <t>['Hershfield MS', 'Kredich NM']</t>
  </si>
  <si>
    <t>Resistance of an adenosine kinase-deficient human lymphoblastoid cell line to effects of deoxyadenosine on growth, S-adenosylhomocysteine hydrolase inactivation, and dATP accumulation</t>
  </si>
  <si>
    <t>Jul-1980</t>
  </si>
  <si>
    <t>77(7):4292-6</t>
  </si>
  <si>
    <t>https://pubmed.ncbi.nlm.nih.gov/6254019</t>
  </si>
  <si>
    <t>https://www.pnas.org/doi/10.1073/pnas.77.7.4292?url_ver=Z39.88-2003&amp;rfr_id=ori:rid:crossref.org&amp;rfr_dat=cr_pub 0pubmed</t>
  </si>
  <si>
    <t>['Kredich NM', 'Hershfield MS']</t>
  </si>
  <si>
    <t>Perturbations in S-adenosylhomocysteine and S-adenosylmethionine metabolism: effects on transmethylation</t>
  </si>
  <si>
    <t>Advances in enzyme regulation</t>
  </si>
  <si>
    <t>18:181-91</t>
  </si>
  <si>
    <t>https://pubmed.ncbi.nlm.nih.gov/6969538</t>
  </si>
  <si>
    <t>S-Adenosylhomocysteine metabolism in adenosine deaminase deficient cells</t>
  </si>
  <si>
    <t>122A:421-5</t>
  </si>
  <si>
    <t>https://pubmed.ncbi.nlm.nih.gov/7424659</t>
  </si>
  <si>
    <t>S-adenosylhomocysteine toxicity in normal and adenosine kinase-deficient lymphoblasts of human origin</t>
  </si>
  <si>
    <t>May-1979</t>
  </si>
  <si>
    <t>76(5):2450-4</t>
  </si>
  <si>
    <t>https://pubmed.ncbi.nlm.nih.gov/221926</t>
  </si>
  <si>
    <t>https://www.pnas.org/doi/10.1073/pnas.76.5.2450?url_ver=Z39.88-2003&amp;rfr_id=ori:rid:crossref.org&amp;rfr_dat=cr_pub 0pubmed</t>
  </si>
  <si>
    <t>['Hershfield MS', 'Kredich NM', 'Ownby DR', 'Ownby H', 'Buckley R']</t>
  </si>
  <si>
    <t>In vivo inactivation of erythrocyte S-adenosylhomocysteine hydrolase by 2'-deoxyadenosine in adenosine deaminase-deficient patients</t>
  </si>
  <si>
    <t>Apr-1979</t>
  </si>
  <si>
    <t>63(4):807-11</t>
  </si>
  <si>
    <t>https://pubmed.ncbi.nlm.nih.gov/312296</t>
  </si>
  <si>
    <t>https://europepmc.org/abstract/MED/312296</t>
  </si>
  <si>
    <t>Apparent suicide inactivation of human lymphoblast S-adenosylhomocysteine hydrolase by 2'-deoxyadenosine and adenine arabinoside. A basis for direct toxic effects of analogs of adenosine</t>
  </si>
  <si>
    <t>10-Jan-1979</t>
  </si>
  <si>
    <t>254(1):22-5</t>
  </si>
  <si>
    <t>https://pubmed.ncbi.nlm.nih.gov/309884</t>
  </si>
  <si>
    <t>https://linkinghub.elsevier.com/retrieve/pii/S0021-9258(17)30263-6</t>
  </si>
  <si>
    <t>['Hershfield MS', 'Krodich NM']</t>
  </si>
  <si>
    <t>S-adenosylhomocysteine hydrolase is an adenosine-binding protein: a target for adenosine toxicity</t>
  </si>
  <si>
    <t>17-Nov-1978</t>
  </si>
  <si>
    <t>202(4369):757-60</t>
  </si>
  <si>
    <t>https://pubmed.ncbi.nlm.nih.gov/715439</t>
  </si>
  <si>
    <t>https:///www.science.org/doi/10.1126/science.715439?url_ver=Z39.88-2003&amp;rfr_id=ori:rid:crossref.org&amp;rfr_dat=cr_pub 0pubmed</t>
  </si>
  <si>
    <t>['Snyder FF', 'Hershfield MS', 'Seegmiller JE']</t>
  </si>
  <si>
    <t>Cytotoxic and metabolic effects of adenosine and adenine on human lymphoblasts</t>
  </si>
  <si>
    <t>38(8):2357-62</t>
  </si>
  <si>
    <t>https://pubmed.ncbi.nlm.nih.gov/667833</t>
  </si>
  <si>
    <t>['Spector EB', 'Hershfield MS', 'Seegmiller JE']</t>
  </si>
  <si>
    <t>Purine reutilization and synthesis de novo in long-term human lymphocyte cell lines deficient in adenine phosphoribosyltransferase activity</t>
  </si>
  <si>
    <t>May-1978</t>
  </si>
  <si>
    <t>Somatic cell genetics</t>
  </si>
  <si>
    <t>4(3):253-64</t>
  </si>
  <si>
    <t>https://pubmed.ncbi.nlm.nih.gov/694720</t>
  </si>
  <si>
    <t>Purine reutilization and synthesis de novo in APRT deficient long-term lymphocyte lines</t>
  </si>
  <si>
    <t>Monographs in human genetics</t>
  </si>
  <si>
    <t>10:108-11</t>
  </si>
  <si>
    <t>https://pubmed.ncbi.nlm.nih.gov/723881</t>
  </si>
  <si>
    <t>['Hershfield MS', 'Snyder FF', 'Seegmiller JE']</t>
  </si>
  <si>
    <t>Adenine and adenosine are toxic to human lymphoblast mutants defective in purine salvage enzymes</t>
  </si>
  <si>
    <t>23-Sep-1977</t>
  </si>
  <si>
    <t>197(4310):1284-7</t>
  </si>
  <si>
    <t>https://pubmed.ncbi.nlm.nih.gov/197600</t>
  </si>
  <si>
    <t>https:///www.science.org/doi/10.1126/science.197600?url_ver=Z39.88-2003&amp;rfr_id=ori:rid:crossref.org&amp;rfr_dat=cr_pub 0pubmed</t>
  </si>
  <si>
    <t>['Hershfield MS', 'Seegmiller JE']</t>
  </si>
  <si>
    <t>Regulation of de novo purine synthesis in human lymphoblasts. Similar rates of de novo synthesis during growth by normal cells and mutants deficient in hypoxanthine-guanine phosphoribosyltransferase activity</t>
  </si>
  <si>
    <t>10-Sep-1977</t>
  </si>
  <si>
    <t>252(17):6002-10</t>
  </si>
  <si>
    <t>Journal Article | Research Support, U.S. Gov't, Non-P.H.S. | Research Support, U.S. Gov't, P.H.S.</t>
  </si>
  <si>
    <t>https://pubmed.ncbi.nlm.nih.gov/893394</t>
  </si>
  <si>
    <t>https://linkinghub.elsevier.com/retrieve/pii/S0021-9258(17)40020-2</t>
  </si>
  <si>
    <t>['Hershfield MS', 'Spector EB', 'Seegmiller JE']</t>
  </si>
  <si>
    <t>Purine synthesis and excretion in mutants of the WI-L2 human lymphoblastoid line deficient in adenosine kinase (AK) and adenine phosphoribosyltransferase (APRT)</t>
  </si>
  <si>
    <t>1977</t>
  </si>
  <si>
    <t>76A:303-13</t>
  </si>
  <si>
    <t>https://pubmed.ncbi.nlm.nih.gov/193373</t>
  </si>
  <si>
    <t>Coordinate regulation of the proximal and distal steps of the pathway of purine synthesis de nono in WI-L2 human lymphoblasts</t>
  </si>
  <si>
    <t>76A:19-29</t>
  </si>
  <si>
    <t>https://pubmed.ncbi.nlm.nih.gov/855704</t>
  </si>
  <si>
    <t>Purine toxicity in human lymphoblasts</t>
  </si>
  <si>
    <t>76A:30-9</t>
  </si>
  <si>
    <t>https://pubmed.ncbi.nlm.nih.gov/855711</t>
  </si>
  <si>
    <t>Regulation of de novo purine biosynthesis in human lymphoblasts. Coordinate control of proximal (rate-determining) steps and the inosinic acid branch point</t>
  </si>
  <si>
    <t>10-Dec-1976</t>
  </si>
  <si>
    <t>251(23):7348-54</t>
  </si>
  <si>
    <t>https://pubmed.ncbi.nlm.nih.gov/1002693</t>
  </si>
  <si>
    <t>https://linkinghub.elsevier.com/retrieve/pii/S0021-9258(17)32856-9</t>
  </si>
  <si>
    <t>Gout and the regulation of purine biosynthesis</t>
  </si>
  <si>
    <t>Horizons in biochemistry and biophysics</t>
  </si>
  <si>
    <t>2:134-62</t>
  </si>
  <si>
    <t>https://pubmed.ncbi.nlm.nih.gov/776767</t>
  </si>
  <si>
    <t>['Hershfield MS', 'Nossal NG']</t>
  </si>
  <si>
    <t>In vitro characterization of a mutator T4 DNA polymerase</t>
  </si>
  <si>
    <t>Apr-1973</t>
  </si>
  <si>
    <t>Genetics</t>
  </si>
  <si>
    <t>73:Suppl 73:131-6</t>
  </si>
  <si>
    <t>https://pubmed.ncbi.nlm.nih.gov/4711554</t>
  </si>
  <si>
    <t>On the role of deoxyribonucleic acid polymerase in determining mutation rates. Characterization of the defect in the T4 deoxyribonucleic acid polymerase caused by the ts L88 mutation</t>
  </si>
  <si>
    <t>25-Feb-1973</t>
  </si>
  <si>
    <t>248(4):1417-23</t>
  </si>
  <si>
    <t>https://pubmed.ncbi.nlm.nih.gov/4568816</t>
  </si>
  <si>
    <t>https://linkinghub.elsevier.com/retrieve/pii/S0021-9258(19)44315-9</t>
  </si>
  <si>
    <t>Hydrolysis of template and newly synthesized deoxyribonucleic acid by the 3' to 5' exonuclease activity of the T4 deoxyribonucleic acid polymerase</t>
  </si>
  <si>
    <t>10-Jun-1972</t>
  </si>
  <si>
    <t>247(11):3393-404</t>
  </si>
  <si>
    <t>https://pubmed.ncbi.nlm.nih.gov/4555423</t>
  </si>
  <si>
    <t>https://linkinghub.elsevier.com/retrieve/pii/S0021-9258(19)45153-3</t>
  </si>
  <si>
    <t>['Hershfield M', 'Dahlen CP']</t>
  </si>
  <si>
    <t>Phimosis with balanoposthitis in previously undiagnosed diabetes mellitus</t>
  </si>
  <si>
    <t>Sep-1968</t>
  </si>
  <si>
    <t>GP</t>
  </si>
  <si>
    <t>38(3):95</t>
  </si>
  <si>
    <t>https://pubmed.ncbi.nlm.nih.gov/5683645</t>
  </si>
  <si>
    <t>['Hershfield MS', 'Nemeth AM']</t>
  </si>
  <si>
    <t>Placental transport of free palmitic and linoleic acids in the guinea pig</t>
  </si>
  <si>
    <t>Jul-1968</t>
  </si>
  <si>
    <t>Journal of lipid research</t>
  </si>
  <si>
    <t>9(4):460-8</t>
  </si>
  <si>
    <t>https://pubmed.ncbi.nlm.nih.gov/5725878</t>
  </si>
  <si>
    <t>https://linkinghub.elsevier.com/retrieve/pii/S0022-2275(20)42724-5</t>
  </si>
  <si>
    <t>Hollenbach JA</t>
  </si>
  <si>
    <t>['Williams J', 'Marin WM', 'Wade KJ', 'Suseno R', 'Kizer K', 'Caillier S', 'Augusto DG', 'Norman PJ', 'Hollenbach JA']</t>
  </si>
  <si>
    <t>Copy number variation at the complement C4 locus is associated with risk for multiple sclerosis</t>
  </si>
  <si>
    <t>15-Mar-2025</t>
  </si>
  <si>
    <t>Multiple sclerosis (Houndmills, Basingstoke, England)</t>
  </si>
  <si>
    <t>https://pubmed.ncbi.nlm.nih.gov/40088042</t>
  </si>
  <si>
    <t>https://journals.sagepub.com/doi/10.1177/13524585251324850?url_ver=Z39.88-2003&amp;rfr_id=ori:rid:crossref.org&amp;rfr_dat=cr_pub 0pubmed</t>
  </si>
  <si>
    <t>['Boquett JA', 'Sauter J', 'Schmidt AH', 'Maiers M', 'Hollenbach JA']</t>
  </si>
  <si>
    <t>Human leukocyte antigen variation is associated with cytomegalovirus serostatus in healthy individuals</t>
  </si>
  <si>
    <t>27-Feb-2025</t>
  </si>
  <si>
    <t>https://pubmed.ncbi.nlm.nih.gov/40049169</t>
  </si>
  <si>
    <t>https://linkinghub.elsevier.com/retrieve/pii/S0002-9297(25)00054-0</t>
  </si>
  <si>
    <t>['Mukisa J', 'Kyobe S', 'Amujal M', 'Katagirya E', 'Diphoko T', 'Sebetso G', 'Mwesigwa S', 'Mboowa G', 'Retshabile G', 'Williams L', 'Mlotshwa B', 'Matshaba M', 'Jjingo D', 'Kateete DP', 'Joloba ML', 'Mardon G', 'Hanchard N', 'Hollenbach JA']</t>
  </si>
  <si>
    <t>High KIR diversity in Uganda and Botswana children living with HIV</t>
  </si>
  <si>
    <t>https://pubmed.ncbi.nlm.nih.gov/39677597</t>
  </si>
  <si>
    <t>https://pmc.ncbi.nlm.nih.gov/articles/pmid/39677597/</t>
  </si>
  <si>
    <t>['Damotte V', 'Zhao C', 'Lin C', 'Williams E', 'Louzoun Y', 'Madbouly A', 'Kotlarz R', 'McDaniel M', 'Norman PJ', 'Wang Y', 'Maiers M', 'Hollenbach JA']</t>
  </si>
  <si>
    <t>Multiple measures for self-identification improve matching donors with patients in unrelated hematopoietic stem cell transplant</t>
  </si>
  <si>
    <t>3-Oct-2024</t>
  </si>
  <si>
    <t>Communications medicine</t>
  </si>
  <si>
    <t>4(1):189</t>
  </si>
  <si>
    <t>https://pubmed.ncbi.nlm.nih.gov/39362987</t>
  </si>
  <si>
    <t>https://utpjournals.press/doi/10.1038/s43856-024-00620-w?url_ver=Z39.88-2003&amp;rfr_id=ori:rid:crossref.org&amp;rfr_dat=cr_pub 0pubmed</t>
  </si>
  <si>
    <t>['Mittl K', 'Hayashi F', 'Dandekar R', 'Schubert RD', 'Gerdts J', 'Oshiro L', 'Loudermilk R', 'Greenfield A', 'Augusto DG', 'Ramesh A', 'Tran E', 'Koshal K', 'Kizer K', 'Dreux J', 'Cagalingan A', 'Schustek F', 'Flood L', 'Moore T', 'Kirkemo LL', 'Cooper T', 'Harms M', 'Gomez R', 'Sibener L', 'Cree BAC', 'Hauser SL', 'Hollenbach JA', 'Gee M', 'Wilson MR', 'Zamvil SS', 'Sabatino JJ']</t>
  </si>
  <si>
    <t>Antigen specificity of clonally-enriched CD8+ T cells in multiple sclerosis</t>
  </si>
  <si>
    <t>https://pubmed.ncbi.nlm.nih.gov/39282370</t>
  </si>
  <si>
    <t>https://pmc.ncbi.nlm.nih.gov/articles/pmid/39282370/</t>
  </si>
  <si>
    <t>['Wade KJ', 'Suseno R', 'Kizer K', 'Williams J', 'Boquett J', 'Caillier S', 'Pollock NR', 'Renschen A', 'Santaniello A', 'Oksenberg JR', 'Norman PJ', 'Augusto DG', 'Hollenbach JA']</t>
  </si>
  <si>
    <t>MHConstructor: a high-throughput, haplotype-informed solution to the MHC assembly challenge</t>
  </si>
  <si>
    <t>25(1):274</t>
  </si>
  <si>
    <t>https://pubmed.ncbi.nlm.nih.gov/39420419</t>
  </si>
  <si>
    <t>https://genomebiology.biomedcentral.com/articles/10.1186/s13059-024-03412-6</t>
  </si>
  <si>
    <t>['Pollock NR', 'Farias TDJ', 'Kichula KM', 'Sauter J', 'Scholz S', 'Nii-Trebi NI', 'Khor SS', 'Tokunaga K', 'Voorter CE', 'Groeneweg M', 'Augusto DG', 'Arrieta-Bolaños E', 'Mayor NP', 'Edinur HA', 'ElGhazali G', 'Issler HC', 'Petzl-Erler ML', 'Oksenberg JR', 'Marin WM', 'Hollenbach JA', 'Gendzekhadze K', 'Cita R', 'Stelet V', 'Rajalingam R', 'Koskela S', 'Clancy J', 'Chatzistamatiou T', 'Houwaart T', 'Kulski J', 'Guethlein LA', 'Parham P', 'Schmidt AH', 'Dilthey A', 'Norman PJ']</t>
  </si>
  <si>
    <t>The 18th International HLA &amp; Immunogenetics workshop project report: Creating fully representative MHC reference haplotypes</t>
  </si>
  <si>
    <t>103(6):e15568</t>
  </si>
  <si>
    <t>Congress | Research Support, N.I.H., Extramural</t>
  </si>
  <si>
    <t>https://pubmed.ncbi.nlm.nih.gov/38923286</t>
  </si>
  <si>
    <t>https://onlinelibrary.wiley.com/doi/10.1111/tan.15568</t>
  </si>
  <si>
    <t>MHConstructor: A high-throughput, haplotype-informed solution to the MHC assembly challenge</t>
  </si>
  <si>
    <t>https://pubmed.ncbi.nlm.nih.gov/38826378</t>
  </si>
  <si>
    <t>https://europepmc.org/abstract/MED/38826378</t>
  </si>
  <si>
    <t>['Zamecnik CR', 'Sowa GM', 'Abdelhak A', 'Dandekar R', 'Bair RD', 'Wade KJ', 'Bartley CM', 'Kizer K', 'Augusto DG', 'Tubati A', 'Gomez R', 'Fouassier C', 'Gerungan C', 'Caspar CM', 'Alexander J', 'Wapniarski AE', 'Loudermilk RP', 'Eggers EL', 'Zorn KC', 'Ananth K', 'Jabassini N', 'Mann SA', 'Ragan NR', 'Santaniello A', 'Henry RG', 'Baranzini SE', 'Zamvil SS', 'Sabatino JJ Jr', 'Bove RM', 'Guo CY', 'Gelfand JM', 'Cuneo R', 'von Büdingen HC', 'Oksenberg JR', 'Cree BAC', 'Hollenbach JA', 'Green AJ', 'Hauser SL', 'Wallin MT', 'DeRisi JL', 'Wilson MR']</t>
  </si>
  <si>
    <t>An autoantibody signature predictive for multiple sclerosis</t>
  </si>
  <si>
    <t>30(5):1300-1308</t>
  </si>
  <si>
    <t>https://pubmed.ncbi.nlm.nih.gov/38641750</t>
  </si>
  <si>
    <t>https://www.nature.com/articles/s41591-024-02938-3</t>
  </si>
  <si>
    <t>['Montero-Martin G', 'Kichula KM', 'Misra MK', 'de Brito Vargas L', 'Marin WM', 'Hollenbach JA', 'Fernández-Viña MA', 'Elfishawi S', 'Norman PJ']</t>
  </si>
  <si>
    <t>Exceptional diversity of KIR and HLA class I in Egypt</t>
  </si>
  <si>
    <t>2-Aug-2023</t>
  </si>
  <si>
    <t>103(1):e15177</t>
  </si>
  <si>
    <t>https://pubmed.ncbi.nlm.nih.gov/37528739</t>
  </si>
  <si>
    <t>https://pmc.ncbi.nlm.nih.gov/articles/pmid/37528739/</t>
  </si>
  <si>
    <t>['Farias TDJ', 'Brugiapaglia S', 'Croci S', 'Magistroni P', 'Curcio C', 'Zguro K', 'Fallerini C', 'Fava F', 'Pettini F', 'Kichula KM', 'Pollock NR', 'Font-Porterias N', 'Palmer WH', 'Marin WM', 'Baldassarri M', 'Bruttini M', 'Hollenbach JA', 'Hendricks AE', 'Meloni I', 'Novelli F', 'Renieri A', 'Furini S', 'Norman PJ', 'Amoroso A']</t>
  </si>
  <si>
    <t>HLA-DPB1*13:01 associates with enhanced, and KIR2DS4*001 with diminished protection from developing severe COVID-19</t>
  </si>
  <si>
    <t>103(1):e15251</t>
  </si>
  <si>
    <t>https://pmc.ncbi.nlm.nih.gov/articles/pmid/37850268/</t>
  </si>
  <si>
    <t>['Marin WM', 'Augusto DG', 'Wade KJ', 'Hollenbach JA']</t>
  </si>
  <si>
    <t>High-throughput complement component 4 genomic sequence analysis with C4Investigator</t>
  </si>
  <si>
    <t>103(1):e15273</t>
  </si>
  <si>
    <t>https://pubmed.ncbi.nlm.nih.gov/37899688</t>
  </si>
  <si>
    <t>https://europepmc.org/abstract/MED/37899688</t>
  </si>
  <si>
    <t>['Mack SJ', 'Schefzyk D', 'Millius RP', 'Maiers M', 'Hollenbach JA', 'Pollack J', 'Heuer ML', 'Gragert L', 'Spellman SR', 'Guethlein LA', 'Schneider J', 'Bochtler W', 'Eberhard HP', 'Robinson J', 'Marsh SGE', 'Schmidt AH', 'Hofmann JA', 'Sauter J']</t>
  </si>
  <si>
    <t>Genotype List String 1.1: Extending the Genotype List String grammar for describing HLA and Killer-cell Immunoglobulin-like Receptor genotypes</t>
  </si>
  <si>
    <t>102(2):206-212</t>
  </si>
  <si>
    <t>Journal Article | Research Support, N.I.H., Extramural | Research Support, U.S. Gov't, Non-P.H.S.</t>
  </si>
  <si>
    <t>https://pubmed.ncbi.nlm.nih.gov/37286192</t>
  </si>
  <si>
    <t>https://pmc.ncbi.nlm.nih.gov/articles/pmid/37286192/</t>
  </si>
  <si>
    <t>['Augusto DG', 'Murdolo LD', 'Chatzileontiadou DSM', 'Sabatino JJ Jr', 'Yusufali T', 'Peyser ND', 'Butcher X', 'Kizer K', 'Guthrie K', 'Murray VW', 'Pae V', 'Sarvadhavabhatla S', 'Beltran F', 'Gill GS', 'Lynch KL', 'Yun C', 'Maguire CT', 'Peluso MJ', 'Hoh R', 'Henrich TJ', 'Deeks SG', 'Davidson M', 'Lu S', 'Goldberg SA', 'Kelly JD', 'Martin JN', 'Vierra-Green CA', 'Spellman SR', 'Langton DJ', 'Dewar-Oldis MJ', 'Smith C', 'Barnard PJ', 'Lee S', 'Marcus GM', 'Olgin JE', 'Pletcher MJ', 'Maiers M', 'Gras S', 'Hollenbach JA']</t>
  </si>
  <si>
    <t>A common allele of HLA is associated with asymptomatic SARS-CoV-2 infection</t>
  </si>
  <si>
    <t>19-Jul-2023</t>
  </si>
  <si>
    <t>620(7972):128-136</t>
  </si>
  <si>
    <t>https://pubmed.ncbi.nlm.nih.gov/37468623</t>
  </si>
  <si>
    <t>https://europepmc.org/abstract/MED/37468623</t>
  </si>
  <si>
    <t>https://pubmed.ncbi.nlm.nih.gov/37503256</t>
  </si>
  <si>
    <t>https://europepmc.org/abstract/MED/37503256</t>
  </si>
  <si>
    <t>['Srivastava A', 'Hollenbach JA']</t>
  </si>
  <si>
    <t>The immunogenetics of COVID-19</t>
  </si>
  <si>
    <t>19-Dec-2022</t>
  </si>
  <si>
    <t>75(3):309-320</t>
  </si>
  <si>
    <t>https://pubmed.ncbi.nlm.nih.gov/36534127</t>
  </si>
  <si>
    <t>https://europepmc.org/abstract/MED/36534127</t>
  </si>
  <si>
    <t>Correction to: The immunogenetics of COVID-19</t>
  </si>
  <si>
    <t>75(3):321</t>
  </si>
  <si>
    <t>https://pubmed.ncbi.nlm.nih.gov/36820894</t>
  </si>
  <si>
    <t>https://europepmc.org/abstract/MED/36820894</t>
  </si>
  <si>
    <t>['Zamecnik CR', 'Sowa GM', 'Abdelhak A', 'Dandekar R', 'Bair RD', 'Wade KJ', 'Bartley CM', 'Tubati A', 'Gomez R', 'Fouassier C', 'Gerungan C', 'Alexander J', 'Wapniarski AE', 'Loudermilk RP', 'Eggers EL', 'Zorn KC', 'Ananth K', 'Jabassini N', 'Mann SA', 'Ragan NR', 'Santaniello A', 'Henry RG', 'Baranzini SE', 'Zamvil SS', 'Bove RM', 'Guo CY', 'Gelfand JM', 'Cuneo R', 'von Büdingen HC', 'Oksenberg JR', 'Cree BA', 'Hollenbach JA', 'Green AJ', 'Hauser SL', 'Wallin MT', 'DeRisi JL', 'Wilson MR']</t>
  </si>
  <si>
    <t>A Predictive Autoantibody Signature in Multiple Sclerosis</t>
  </si>
  <si>
    <t>https://pubmed.ncbi.nlm.nih.gov/37205595</t>
  </si>
  <si>
    <t>https://europepmc.org/abstract/MED/37205595</t>
  </si>
  <si>
    <t>['Marin WM', 'Hollenbach JA']</t>
  </si>
  <si>
    <t>Software update: Interpreting killer-cell immunoglobulin-like receptors from whole genome sequence data with PING</t>
  </si>
  <si>
    <t>101(5):441-448</t>
  </si>
  <si>
    <t>https://pubmed.ncbi.nlm.nih.gov/36565030</t>
  </si>
  <si>
    <t>https://europepmc.org/abstract/MED/36565030</t>
  </si>
  <si>
    <t>['Ho A', 'Orton R', 'Tayler R', 'Asamaphan P', 'Herder V', 'Davis C', 'Tong L', 'Smollett K', 'Manali M', 'Allan J', 'Rawlik K', 'McDonald SE', 'Vink E', 'Pollock L', 'Gannon L', 'Evans C', 'McMenamin J', 'Roy K', 'Marsh K', 'Divala T', 'Holden MTG', 'Lockhart M', 'Yirrell D', 'Currie S', "O'Leary M", 'Henderson D', 'Shepherd SJ', 'Jackson C', 'Gunson R', 'MacLean A', 'McInnes N', 'Bradley-Stewart A', 'Battle R', 'Hollenbach JA', 'Henderson P', 'Odam M', 'Chikowore P', 'Oosthuyzen W', 'Chand M', 'Hamilton MS', 'Estrada-Rivadeneyra D', 'Levin M', 'Avramidis N', 'Pairo-Castineira E', 'Vitart V', 'Wilkie C', 'Palmarini M', 'Ray S', 'Robertson DL', 'da Silva Filipe A', 'Willett BJ', 'Breuer J', 'Semple MG', 'Turner D', 'Baillie JK', 'Thomson EC']</t>
  </si>
  <si>
    <t>Adeno-associated virus 2 infection in children with non-A-E hepatitis</t>
  </si>
  <si>
    <t>617(7961):555-563</t>
  </si>
  <si>
    <t>https://eprints.gla.ac.uk/275164</t>
  </si>
  <si>
    <t>['Ma Q', 'Augusto DG', 'Montero-Martin G', 'Caillier SJ', 'Osoegawa K', 'Cree BAC', 'Hauser SL', 'Didonna A', 'Hollenbach JA', 'Norman PJ', 'Fernandez-Vina M', 'Oksenberg JR']</t>
  </si>
  <si>
    <t>High-resolution DNA methylation screening of the major histocompatibility complex in multiple sclerosis</t>
  </si>
  <si>
    <t>14:1326738</t>
  </si>
  <si>
    <t>https://pubmed.ncbi.nlm.nih.gov/38145128</t>
  </si>
  <si>
    <t>https://europepmc.org/abstract/MED/38145128</t>
  </si>
  <si>
    <t>['Augusto DG', 'Yusufali T', 'Sabatino JJ Jr', 'Peyser ND', 'Murdolo LD', 'Butcher X', 'Murray V', 'Pae V', 'Sarvadhavabhatla S', 'Beltran F', 'Gill G', 'Lynch K', 'Yun C', 'Maguire C', 'Peluso MJ', 'Hoh R', 'Henrich TJ', 'Deeks SG', 'Davidson M', 'Lu S', 'Goldberg SA', 'Kelly JD', 'Martin JN', 'Viera-Green CA', 'Spellman SR', 'Langton DJ', 'Lee S', 'Marcus GM', 'Olgin JE', 'Pletcher MJ', 'Gras S', 'Maiers M', 'Hollenbach JA']</t>
  </si>
  <si>
    <t>A common allele of HLA mediates asymptomatic SARS-CoV-2 infection</t>
  </si>
  <si>
    <t>https://pubmed.ncbi.nlm.nih.gov/34031661</t>
  </si>
  <si>
    <t>https://europepmc.org/abstract/MED/34031661</t>
  </si>
  <si>
    <t>['Feng Q', 'Zhou M', 'Li S', 'Morimoto L', 'Hansen H', 'Myint SS', 'Wang R', 'Metayer C', 'Kang A', 'Fear AL', 'Pappas D', 'Erlich H', 'Hollenbach JA', 'Mancuso N', 'Trachtenberg E', 'de Smith AJ', 'Ma X', 'Wiemels JL']</t>
  </si>
  <si>
    <t>Interaction between maternal killer immunoglobulin-like receptors and offspring HLAs and susceptibility of childhood ALL</t>
  </si>
  <si>
    <t>6(12):3756-3766</t>
  </si>
  <si>
    <t>https://pubmed.ncbi.nlm.nih.gov/35500222</t>
  </si>
  <si>
    <t>https://www.clinicalkey.com/content/playBy/pii?v=485131</t>
  </si>
  <si>
    <t>['Nguyen A', 'Yusufali T', 'Hollenbach JA', 'Nellore A', 'Thompson RF']</t>
  </si>
  <si>
    <t>Minimal observed impact of HLA genotype on hospitalization and severity of SARS-CoV-2 infection</t>
  </si>
  <si>
    <t>99(6):607-613</t>
  </si>
  <si>
    <t>https://pubmed.ncbi.nlm.nih.gov/35118818</t>
  </si>
  <si>
    <t>https://europepmc.org/abstract/MED/35118818</t>
  </si>
  <si>
    <t>['Augusto DG', 'Hollenbach JA']</t>
  </si>
  <si>
    <t>HLA variation and antigen presentation in COVID-19 and SARS-CoV-2 infection</t>
  </si>
  <si>
    <t>25-Mar-2022</t>
  </si>
  <si>
    <t>76:102178</t>
  </si>
  <si>
    <t>https://pubmed.ncbi.nlm.nih.gov/35462277</t>
  </si>
  <si>
    <t>https://www.clinicalkey.com/content/playBy/pii?v=S0952-7915(22)00025-5</t>
  </si>
  <si>
    <t>['Shams H', 'Hollenbach JA', 'Matsunaga A', 'Mofrad MRK', 'Oksenberg JR', 'Didonna A']</t>
  </si>
  <si>
    <t>A short HLA-DRA isoform binds the HLA-DR2 heterodimer on the outer domain of the peptide-binding site</t>
  </si>
  <si>
    <t>15-Apr-2022</t>
  </si>
  <si>
    <t>719:109156</t>
  </si>
  <si>
    <t>https://pubmed.ncbi.nlm.nih.gov/35218721</t>
  </si>
  <si>
    <t>https://linkinghub.elsevier.com/retrieve/pii/S0003-9861(22)00041-8</t>
  </si>
  <si>
    <t>Hollenbach J</t>
  </si>
  <si>
    <t>['Block VJ', 'Pitsch EA', 'Gopal A', 'Zhao C', 'Pletcher MJ', 'Marcus GM', 'Olgin JE', 'Hollenbach J', 'Bove R', 'Cree BAC', 'Gelfand JM']</t>
  </si>
  <si>
    <t>Identifying falls remotely in people with multiple sclerosis</t>
  </si>
  <si>
    <t>269(4):1889-1898</t>
  </si>
  <si>
    <t>https://pubmed.ncbi.nlm.nih.gov/34405267</t>
  </si>
  <si>
    <t>https://europepmc.org/abstract/MED/34405267</t>
  </si>
  <si>
    <t>['Sabatino JJ Jr', 'Mittl K', 'Rowles WM', 'McPolin K', 'Rajan JV', 'Laurie MT', 'Zamecnik CR', 'Dandekar R', 'Alvarenga BD', 'Loudermilk RP', 'Gerungan C', 'Spencer CM', 'Sagan SA', 'Augusto DG', 'Alexander JR', 'DeRisi JL', 'Hollenbach JA', 'Wilson MR', 'Zamvil SS', 'Bove R']</t>
  </si>
  <si>
    <t>Multiple sclerosis therapies differentially affect SARS-CoV-2 vaccine-induced antibody and T cell immunity and function</t>
  </si>
  <si>
    <t>7(4):e156978</t>
  </si>
  <si>
    <t>https://pubmed.ncbi.nlm.nih.gov/35030101</t>
  </si>
  <si>
    <t>https://europepmc.org/abstract/MED/35030101</t>
  </si>
  <si>
    <t>['Vargas LB', 'Beltrame MH', 'Ho B', 'Marin WM', 'Dandekar R', 'Montero-Martín G', 'Fernández-Viña MA', 'Hurtado AM', 'Hill KR', 'Tsuneto LT', 'Hutz MH', 'Salzano FM', 'Petzl-Erler ML', 'Hollenbach JA', 'Augusto DG']</t>
  </si>
  <si>
    <t>Remarkably Low KIR and HLA Diversity in Amerindians Reveals Signatures of Strong Purifying Selection Shaping the Centromeric KIR Region</t>
  </si>
  <si>
    <t>Molecular biology and evolution</t>
  </si>
  <si>
    <t>39(1):msab298</t>
  </si>
  <si>
    <t>https://pubmed.ncbi.nlm.nih.gov/34633459</t>
  </si>
  <si>
    <t>https://europepmc.org/abstract/MED/34633459</t>
  </si>
  <si>
    <t>['Horn DL', 'Mindrinos M', 'Anderson K', 'Krishnakumar S', 'Wang C', 'Li M', 'Hollenbach J', "O'Keefe GE"]</t>
  </si>
  <si>
    <t>HLA-A Locus is Associated With Sepsis and Septic Shock After Traumatic Injury</t>
  </si>
  <si>
    <t>Annals of surgery</t>
  </si>
  <si>
    <t>275(1):203-207</t>
  </si>
  <si>
    <t>Journal Article | Observational Study | Research Support, N.I.H., Extramural | Research Support, U.S. Gov't, Non-P.H.S.</t>
  </si>
  <si>
    <t>https://pubmed.ncbi.nlm.nih.gov/33064392</t>
  </si>
  <si>
    <t>https://europepmc.org/abstract/MED/33064392</t>
  </si>
  <si>
    <t>['Immel A', 'Key FM', 'Szolek A', 'Barquera R', 'Robinson MK', 'Harrison GF', 'Palmer WH', 'Spyrou MA', 'Susat J', 'Krause-Kyora B', 'Bos KI', 'Forrest S', 'Hernández-Zaragoza DI', 'Sauter J', 'Solloch U', 'Schmidt AH', 'Schuenemann VJ', 'Reiter E', 'Kairies MS', 'Weiß R', 'Arnold S', 'Wahl J', 'Hollenbach JA', 'Kohlbacher O', 'Herbig A', 'Norman PJ', 'Krause J']</t>
  </si>
  <si>
    <t>Analysis of Genomic DNA from Medieval Plague Victims Suggests Long-Term Effect of Yersinia pestis on Human Immunity Genes</t>
  </si>
  <si>
    <t>38(10):4059-4076</t>
  </si>
  <si>
    <t>https://pubmed.ncbi.nlm.nih.gov/34002224</t>
  </si>
  <si>
    <t>https://europepmc.org/abstract/MED/34002224</t>
  </si>
  <si>
    <t>['Sabatino JJ Jr', 'Mittl K', 'Rowles W', 'Mcpolin K', 'Rajan JV', 'Zamecnik CR', 'Dandekar R', 'Alvarenga BD', 'Loudermilk RP', 'Gerungan C', 'Spencer CM', 'Sagan SA', 'Augusto DG', 'Alexander J', 'Hollenbach JA', 'Wilson MR', 'Zamvil SS', 'Bove R']</t>
  </si>
  <si>
    <t>Impact of multiple sclerosis disease-modifying therapies on SARS-CoV-2 vaccine-induced antibody and T cell immunity</t>
  </si>
  <si>
    <t>20-Sep-2021</t>
  </si>
  <si>
    <t>https://pubmed.ncbi.nlm.nih.gov/34580672</t>
  </si>
  <si>
    <t>https://europepmc.org/abstract/MED/34580672</t>
  </si>
  <si>
    <t>['Marin WM', 'Dandekar R', 'Augusto DG', 'Yusufali T', 'Heyn B', 'Hofmann J', 'Lange V', 'Sauter J', 'Norman PJ', 'Hollenbach JA']</t>
  </si>
  <si>
    <t>High-throughput Interpretation of Killer-cell Immunoglobulin-like Receptor Short-read Sequencing Data with PING</t>
  </si>
  <si>
    <t>17(8):e1008904</t>
  </si>
  <si>
    <t>https://pubmed.ncbi.nlm.nih.gov/34339413</t>
  </si>
  <si>
    <t>https://europepmc.org/abstract/MED/34339413</t>
  </si>
  <si>
    <t>['Guethlein LA', 'Beyzaie N', 'Nemat-Gorgani N', 'Wang T', 'Ramesh V', 'Marin WM', 'Hollenbach JA', 'Schetelig J', 'Spellman SR', 'Marsh SGE', 'Cooley S', 'Weisdorf DJ', 'Norman PJ', 'Miller JS', 'Parham P']</t>
  </si>
  <si>
    <t>Following Transplantation for Acute Myelogenous Leukemia, Donor KIR Cen B02 Better Protects against Relapse than KIR Cen B01</t>
  </si>
  <si>
    <t>206(12):3064-3072</t>
  </si>
  <si>
    <t>https://pubmed.ncbi.nlm.nih.gov/34117109</t>
  </si>
  <si>
    <t>https://europepmc.org/abstract/MED/34117109</t>
  </si>
  <si>
    <t>['Johfre SS', 'Saperstein A', 'Hollenbach JA']</t>
  </si>
  <si>
    <t>Measuring Race and Ancestry in the Age of Genetic Testing</t>
  </si>
  <si>
    <t>Demography</t>
  </si>
  <si>
    <t>58(3):785-810</t>
  </si>
  <si>
    <t>https://pubmed.ncbi.nlm.nih.gov/33843996</t>
  </si>
  <si>
    <t>['Elfishawi M', 'Mossallam G', 'Augusto DG', 'Montero-Martin G', 'de Bruin H', 'Van de Pasch L', 'Norman PJ', 'Rozemuller E', 'Fernandez-Vina M', 'Abrudescu A', 'Hollenbach JA', 'Zaky K', 'Elfishawi S']</t>
  </si>
  <si>
    <t>Behçet disease, new insights in disease associations and manifestations: a next-generation sequencing study</t>
  </si>
  <si>
    <t>204(1):144-151</t>
  </si>
  <si>
    <t>https://pubmed.ncbi.nlm.nih.gov/33421092</t>
  </si>
  <si>
    <t>https://pmc.ncbi.nlm.nih.gov/articles/pmid/33421092/</t>
  </si>
  <si>
    <t>['Didonna A', 'Damotte V', 'Shams H', 'Matsunaga A', 'Caillier SJ', 'Dandekar R', 'Misra MK', 'Mofrad MRK', 'Oksenberg JR', 'Hollenbach JA']</t>
  </si>
  <si>
    <t>A splice acceptor variant in HLA-DRA affects the conformation and cellular localization of the class II DR alpha-chain</t>
  </si>
  <si>
    <t>162(2):194-207</t>
  </si>
  <si>
    <t>https://pubmed.ncbi.nlm.nih.gov/32986852</t>
  </si>
  <si>
    <t>https://pmc.ncbi.nlm.nih.gov/articles/pmid/32986852/</t>
  </si>
  <si>
    <t>['Amorim LM', 'Augusto DG', 'Nemat-Gorgani N', 'Montero-Martin G', 'Marin WM', 'Shams H', 'Dandekar R', 'Caillier S', 'Parham P', 'Fernández-Viña MA', 'Oksenberg JR', 'Norman PJ', 'Hollenbach JA']</t>
  </si>
  <si>
    <t>High-Resolution Characterization of KIR Genes in a Large North American Cohort Reveals Novel Details of Structural and Sequence Diversity</t>
  </si>
  <si>
    <t>7-May-2021</t>
  </si>
  <si>
    <t>12:674778</t>
  </si>
  <si>
    <t>https://pubmed.ncbi.nlm.nih.gov/34025673</t>
  </si>
  <si>
    <t>https://europepmc.org/abstract/MED/34025673</t>
  </si>
  <si>
    <t>['Creary LE', 'Gangavarapu S', 'Caillier SJ', 'Cavalcante P', 'Frangiamore R', 'Lie BA', 'Bengtsson M', 'Harbo HF', 'Brauner S', 'Hollenbach JA', 'Oksenberg JR', 'Bernasconi P', 'Maniaol AH', 'Hammarström L', 'Mantegazza R', 'Fernández-Viña MA']</t>
  </si>
  <si>
    <t>Next-Generation Sequencing Identifies Extended HLA Class I and II Haplotypes Associated With Early-Onset and Late-Onset Myasthenia Gravis in Italian, Norwegian, and Swedish Populations</t>
  </si>
  <si>
    <t>12:667336</t>
  </si>
  <si>
    <t>https://pubmed.ncbi.nlm.nih.gov/34163474</t>
  </si>
  <si>
    <t>https://europepmc.org/abstract/MED/34163474</t>
  </si>
  <si>
    <t>['Ahn R', 'Vukcevic D', 'Motyer A', 'Nititham J', 'Squire DM', 'Hollenbach JA', 'Norman PJ', 'Ellinghaus E', 'Nair RP', 'Tsoi LC', 'Oksenberg J', 'Foerster J', 'Lieb W', 'Weidinger S', 'Franke A', 'Elder JT', 'Jorgenson E', 'Leslie S', 'Liao W']</t>
  </si>
  <si>
    <t>Large-Scale Imputation of KIR Copy Number and HLA Alleles in North American and European Psoriasis Case-Control Cohorts Reveals Association of Inhibitory KIR2DL2 With Psoriasis</t>
  </si>
  <si>
    <t>12:684326</t>
  </si>
  <si>
    <t>https://pubmed.ncbi.nlm.nih.gov/34177931</t>
  </si>
  <si>
    <t>https://europepmc.org/abstract/MED/34177931</t>
  </si>
  <si>
    <t>['Aguiar VRC', 'Augusto DG', 'Castelli EC', 'Hollenbach JA', 'Meyer D', 'Nunes K', 'Petzl-Erler ML']</t>
  </si>
  <si>
    <t>An immunogenetic view of COVID-19</t>
  </si>
  <si>
    <t>25-Aug-2021</t>
  </si>
  <si>
    <t>44(1 Suppl 1):e20210036</t>
  </si>
  <si>
    <t>https://pubmed.ncbi.nlm.nih.gov/34436508</t>
  </si>
  <si>
    <t>https://europepmc.org/abstract/MED/34436508</t>
  </si>
  <si>
    <t>['Douillard V', 'Castelli EC', 'Mack SJ', 'Hollenbach JA', 'Gourraud PA', 'Vince N', 'Limou S']</t>
  </si>
  <si>
    <t>Current HLA Investigations on SARS-CoV-2 and Perspectives</t>
  </si>
  <si>
    <t>12:774922</t>
  </si>
  <si>
    <t>https://europepmc.org/abstract/MED/34912378</t>
  </si>
  <si>
    <t>Approaching Genetics Through the MHC Lens: Tools and Methods for HLA Research</t>
  </si>
  <si>
    <t>12:774916</t>
  </si>
  <si>
    <t>https://pubmed.ncbi.nlm.nih.gov/34925459</t>
  </si>
  <si>
    <t>https://europepmc.org/abstract/MED/34925459</t>
  </si>
  <si>
    <t>['Anderson KM', 'Augusto DG', 'Dandekar R', 'Shams H', 'Zhao C', 'Yusufali T', 'Montero-Martín G', 'Marin WM', 'Nemat-Gorgani N', 'Creary LE', 'Caillier S', 'Mofrad MRK', 'Parham P', 'Fernández-Viña M', 'Oksenberg JR', 'Norman PJ', 'Hollenbach JA']</t>
  </si>
  <si>
    <t>Killer Cell Immunoglobulin-like Receptor Variants Are Associated with Protection from Symptoms Associated with More Severe Course in Parkinson Disease</t>
  </si>
  <si>
    <t>24-Jul-2020</t>
  </si>
  <si>
    <t>205(5):1323-1330</t>
  </si>
  <si>
    <t>https://pubmed.ncbi.nlm.nih.gov/32709660</t>
  </si>
  <si>
    <t>https://europepmc.org/abstract/MED/32709660</t>
  </si>
  <si>
    <t>['Alicata C', 'Ashouri E', 'Nemat-Gorgani N', 'Guethlein LA', 'Marin WM', 'Tao S', 'Moretta L', 'Hollenbach JA', 'Trowsdale J', 'Traherne JA', 'Ghaderi A', 'Parham P', 'Norman PJ']</t>
  </si>
  <si>
    <t>KIR Variation in Iranians Combines High Haplotype and Allotype Diversity With an Abundance of Functional Inhibitory Receptors</t>
  </si>
  <si>
    <t>11:556</t>
  </si>
  <si>
    <t>https://pubmed.ncbi.nlm.nih.gov/32300348</t>
  </si>
  <si>
    <t>https://europepmc.org/abstract/MED/32300348</t>
  </si>
  <si>
    <t>['Vargas LB', 'Dourado RM', 'Amorim LM', 'Ho B', 'Calonga-Solís V', 'Issler HC', 'Marin WM', 'Beltrame MH', 'Petzl-Erler ML', 'Hollenbach JA', 'Augusto DG']</t>
  </si>
  <si>
    <t>Single Nucleotide Polymorphism in KIR2DL1 Is Associated With HLA-C Expression in Global Populations</t>
  </si>
  <si>
    <t>21-Aug-2020</t>
  </si>
  <si>
    <t>11:1881</t>
  </si>
  <si>
    <t>https://pubmed.ncbi.nlm.nih.gov/32983108</t>
  </si>
  <si>
    <t>https://europepmc.org/abstract/MED/32983108</t>
  </si>
  <si>
    <t>['Block VJ', 'Zhao C', 'Hollenbach JA', 'Olgin JE', 'Marcus GM', 'Pletcher MJ', 'Henry R', 'Gelfand JM', 'Cree BA']</t>
  </si>
  <si>
    <t>Validation of a consumer-grade activity monitor for continuous daily activity monitoring in individuals with multiple sclerosis</t>
  </si>
  <si>
    <t>21-Nov-2019</t>
  </si>
  <si>
    <t>Multiple sclerosis journal experimental, translational and clinical</t>
  </si>
  <si>
    <t>5(4):2055217319888660</t>
  </si>
  <si>
    <t>https://pubmed.ncbi.nlm.nih.gov/31803492</t>
  </si>
  <si>
    <t>https://journals.sagepub.com/doi/10.1177/2055217319888660?url_ver=Z39.88-2003&amp;rfr_id=ori:rid:crossref.org&amp;rfr_dat=cr_pub 0pubmed</t>
  </si>
  <si>
    <t>['Cantó E', 'Barro C', 'Zhao C', 'Caillier SJ', 'Michalak Z', 'Bove R', 'Tomic D', 'Santaniello A', 'Häring DA', 'Hollenbach J', 'Henry RG', 'Cree BAC', 'Kappos L', 'Leppert D', 'Hauser SL', 'Benkert P', 'Oksenberg JR', 'Kuhle J']</t>
  </si>
  <si>
    <t>Association Between Serum Neurofilament Light Chain Levels and Long-term Disease Course Among Patients With Multiple Sclerosis Followed up for 12 Years</t>
  </si>
  <si>
    <t>JAMA neurology</t>
  </si>
  <si>
    <t>76(11):1359-1366</t>
  </si>
  <si>
    <t>https://pubmed.ncbi.nlm.nih.gov/31403661</t>
  </si>
  <si>
    <t>https://europepmc.org/abstract/MED/31403661</t>
  </si>
  <si>
    <t>['Creary LE', 'Gangavarapu S', 'Mallempati KC', 'Montero-Martín G', 'Caillier SJ', 'Santaniello A', 'Hollenbach JA', 'Oksenberg JR', 'Fernández-Viña MA']</t>
  </si>
  <si>
    <t>Next-generation sequencing reveals new information about HLA allele and haplotype diversity in a large European American population</t>
  </si>
  <si>
    <t>22-Jul-2019</t>
  </si>
  <si>
    <t>80(10):807-822</t>
  </si>
  <si>
    <t>https://pubmed.ncbi.nlm.nih.gov/31345698</t>
  </si>
  <si>
    <t>https://www.clinicalkey.com/content/playBy/pii?v=S0198-8859(19)30952-8</t>
  </si>
  <si>
    <t>['Cree BAC', 'Hollenbach JA', 'Bove R', 'Kirkish G', 'Sacco S', 'Caverzasi E', 'Bischof A', 'Gundel T', 'Zhu AH', 'Papinutto N', 'Stern WA', 'Bevan C', 'Romeo A', 'Goodin DS', 'Gelfand JM', 'Graves J', 'Green AJ', 'Wilson MR', 'Zamvil SS', 'Zhao C', 'Gomez R', 'Ragan NR', 'Rush GQ', 'Barba P', 'Santaniello A', 'Baranzini SE', 'Oksenberg JR', 'Henry RG', 'Hauser SL']</t>
  </si>
  <si>
    <t>Silent progression in disease activity-free relapsing multiple sclerosis</t>
  </si>
  <si>
    <t>85(5):653-666</t>
  </si>
  <si>
    <t>https://europepmc.org/abstract/MED/30851128</t>
  </si>
  <si>
    <t>['Block VJ', 'Bove R', 'Zhao C', 'Garcha P', 'Graves J', 'Romeo AR', 'Green AJ', 'Allen DD', 'Hollenbach JA', 'Olgin JE', 'Marcus GM', 'Pletcher MJ', 'Cree BAC', 'Gelfand JM']</t>
  </si>
  <si>
    <t>Association of Continuous Assessment of Step Count by Remote Monitoring With Disability Progression Among Adults With Multiple Sclerosis</t>
  </si>
  <si>
    <t>2(3):e190570</t>
  </si>
  <si>
    <t>https://pubmed.ncbi.nlm.nih.gov/30874777</t>
  </si>
  <si>
    <t>https://europepmc.org/abstract/MED/30874777</t>
  </si>
  <si>
    <t>['Damotte V', 'Lizée A', 'Tremblay M', 'Agrawal A', 'Khankhanian P', 'Santaniello A', 'Gomez R', 'Lincoln R', 'Tang W', 'Chen T', 'Lee N', 'Villoslada P', 'Hollenbach JA', 'Bevan CD', 'Graves J', 'Bove R', 'Goodin DS', 'Green AJ', 'Baranzini SE', 'Cree BA', 'Henry RG', 'Hauser SL', 'Gelfand JM', 'Gourraud PA']</t>
  </si>
  <si>
    <t>Harnessing electronic medical records to advance research on multiple sclerosis</t>
  </si>
  <si>
    <t>25(3):408-418</t>
  </si>
  <si>
    <t>https://pubmed.ncbi.nlm.nih.gov/29310490</t>
  </si>
  <si>
    <t>https://journals.sagepub.com/doi/10.1177/1352458517747407?url_ver=Z39.88-2003&amp;rfr_id=ori:rid:crossref.org&amp;rfr_dat=cr_pub 0pubmed</t>
  </si>
  <si>
    <t>['Misra MK', 'Damotte V', 'Hollenbach JA']</t>
  </si>
  <si>
    <t>Structure-based selection of human metabolite binding P4 pocket of DRB1*15:01 and DRB1*15:03, with implications for multiple sclerosis</t>
  </si>
  <si>
    <t>20-Jan-2018</t>
  </si>
  <si>
    <t>20(1):46-55</t>
  </si>
  <si>
    <t>https://pubmed.ncbi.nlm.nih.gov/29362509</t>
  </si>
  <si>
    <t>https://europepmc.org/abstract/MED/29362509</t>
  </si>
  <si>
    <t>['Leaton LA', 'Shortt J', 'Kichula KM', 'Tao S', 'Nemat-Gorgani N', 'Mentzer AJ', 'Oppenheimer SJ', 'Deng Z', 'Hollenbach JA', 'Gignoux CR', 'Guethlein LA', 'Parham P', 'Carrington M', 'Norman PJ']</t>
  </si>
  <si>
    <t>Conservation, Extensive Heterozygosity, and Convergence of Signaling Potential All Indicate a Critical Role for KIR3DL3 in Higher Primates</t>
  </si>
  <si>
    <t>28-Jan-2019</t>
  </si>
  <si>
    <t>10:24</t>
  </si>
  <si>
    <t>https://pubmed.ncbi.nlm.nih.gov/30745901</t>
  </si>
  <si>
    <t>https://europepmc.org/abstract/MED/30745901</t>
  </si>
  <si>
    <t>['Augusto DG', 'Norman PJ', 'Dandekar R', 'Hollenbach JA']</t>
  </si>
  <si>
    <t>Fluctuating and Geographically Specific Selection Characterize Rapid Evolution of the Human KIR Region</t>
  </si>
  <si>
    <t>10:989</t>
  </si>
  <si>
    <t>https://pubmed.ncbi.nlm.nih.gov/31156615</t>
  </si>
  <si>
    <t>https://europepmc.org/abstract/MED/31156615</t>
  </si>
  <si>
    <t>['Horowitz AL', 'Saperstein A', 'Little J', 'Maiers M', 'Hollenbach JA']</t>
  </si>
  <si>
    <t>Consumer (dis-)interest in Genetic Ancestry Testing: The roles of race, immigration, and ancestral certainty</t>
  </si>
  <si>
    <t>20-Jan-2019</t>
  </si>
  <si>
    <t>New genetics and society</t>
  </si>
  <si>
    <t>38(2):165-194</t>
  </si>
  <si>
    <t>https://pubmed.ncbi.nlm.nih.gov/31814797</t>
  </si>
  <si>
    <t>https://europepmc.org/abstract/MED/31814797</t>
  </si>
  <si>
    <t>['Misra MK', 'Augusto DG', 'Martin GM', 'Nemat-Gorgani N', 'Sauter J', 'Hofmann JA', 'Traherne JA', 'González-Quezada B', 'Gorodezky C', 'Bultitude WP', 'Marin W', 'Vierra-Green C', 'Anderson KM', 'Balas A', 'Caro-Oleas JL', 'Cisneros E', 'Colucci F', 'Dandekar R', 'Elfishawi SM', 'Fernández-Viña MA', 'Fouda M', 'González-Fernández R', 'Große A', 'Herrero-Mata MJ', 'Hollenbach SQ', 'Marsh SGE', 'Mentzer A', 'Middleton D', 'Moffett A', 'Moreno-Hidalgo MA', 'Mossallam GI', 'Nakimuli A', 'Oksenberg JR', 'Oppenheimer SJ', 'Parham P', 'Petzl-Erler ML', 'Planelles D', 'Sánchez-García F', 'Sánchez-Gordo F', 'Schmidt AH', 'Trowsdale J', 'Vargas LB', 'Vicario JL', 'Vilches C', 'Norman PJ', 'Hollenbach JA']</t>
  </si>
  <si>
    <t>Report from the Killer-cell Immunoglobulin-like Receptors (KIR) component of the 17th International HLA and Immunogenetics Workshop</t>
  </si>
  <si>
    <t>79(12):825-833</t>
  </si>
  <si>
    <t>https://pubmed.ncbi.nlm.nih.gov/30321631</t>
  </si>
  <si>
    <t>http://hdl.handle.net/10668/13085</t>
  </si>
  <si>
    <t>['Amorim LM', 'Santos THS', 'Hollenbach JA', 'Norman PJ', 'Marin WM', 'Dandekar R', 'Ribeiro EMSF', 'Petzl-Erler ML', 'Augusto DG']</t>
  </si>
  <si>
    <t>Cost-effective and fast KIR gene-content genotyping by multiplex melting curve analysis</t>
  </si>
  <si>
    <t>92(6):384-391</t>
  </si>
  <si>
    <t>Journal Article | Research Support, N.I.H., Extramural | Research Support, Non-U.S. Gov't | Validation Study</t>
  </si>
  <si>
    <t>https://pubmed.ncbi.nlm.nih.gov/30468002</t>
  </si>
  <si>
    <t>https://europepmc.org/abstract/MED/30468002</t>
  </si>
  <si>
    <t>['Pappas DJ', 'Lizee A', 'Paunic V', 'Beutner KR', 'Motyer A', 'Vukcevic D', 'Leslie S', 'Biesiada J', 'Meller J', 'Taylor KD', 'Zheng X', 'Zhao LP', 'Gourraud PA', 'Hollenbach JA', 'Mack SJ', 'Maiers M']</t>
  </si>
  <si>
    <t>Significant variation between SNP-based HLA imputations in diverse populations: the last mile is the hardest</t>
  </si>
  <si>
    <t>22-May-2018</t>
  </si>
  <si>
    <t>25-Apr-2017</t>
  </si>
  <si>
    <t>The pharmacogenomics journal</t>
  </si>
  <si>
    <t>18(3):367-376</t>
  </si>
  <si>
    <t>https://pubmed.ncbi.nlm.nih.gov/28440342</t>
  </si>
  <si>
    <t>https://europepmc.org/abstract/MED/28440342</t>
  </si>
  <si>
    <t>The immunogenetics of neurological disease</t>
  </si>
  <si>
    <t>11-Dec-2017</t>
  </si>
  <si>
    <t>153(4):399-414</t>
  </si>
  <si>
    <t>https://pubmed.ncbi.nlm.nih.gov/29159928</t>
  </si>
  <si>
    <t>https://pmc.ncbi.nlm.nih.gov/articles/pmid/29159928/</t>
  </si>
  <si>
    <t>['Wagner I', 'Schefzyk D', 'Pruschke J', 'Schöfl G', 'Schöne B', 'Gruber N', 'Lang K', 'Hofmann J', 'Gnahm C', 'Heyn B', 'Marin WM', 'Dandekar R', 'Hollenbach JA', 'Schetelig J', 'Pingel J', 'Norman PJ', 'Sauter J', 'Schmidt AH', 'Lange V']</t>
  </si>
  <si>
    <t>Allele-Level KIR Genotyping of More Than a Million Samples: Workflow, Algorithm, and Observations</t>
  </si>
  <si>
    <t>4-Dec-2018</t>
  </si>
  <si>
    <t>9:2843</t>
  </si>
  <si>
    <t>https://pubmed.ncbi.nlm.nih.gov/30564239</t>
  </si>
  <si>
    <t>https://europepmc.org/abstract/MED/30564239</t>
  </si>
  <si>
    <t>['Norman PJ', 'Norberg SJ', 'Guethlein LA', 'Nemat-Gorgani N', 'Royce T', 'Wroblewski EE', 'Dunn T', 'Mann T', 'Alicata C', 'Hollenbach JA', 'Chang W', 'Shults Won M', 'Gunderson KL', 'Abi-Rached L', 'Ronaghi M', 'Parham P']</t>
  </si>
  <si>
    <t>Sequences of 95 human MHC haplotypes reveal extreme coding variation in genes other than highly polymorphic HLA class I and II</t>
  </si>
  <si>
    <t>30-Mar-2017</t>
  </si>
  <si>
    <t>Genome research</t>
  </si>
  <si>
    <t>27(5):813-823</t>
  </si>
  <si>
    <t>https://pubmed.ncbi.nlm.nih.gov/28360230</t>
  </si>
  <si>
    <t>https://europepmc.org/abstract/MED/28360230</t>
  </si>
  <si>
    <t>['Steele NZ', 'Carr JS', 'Bonham LW', 'Geier EG', 'Damotte V', 'Miller ZA', 'Desikan RS', 'Boehme KL', 'Mukherjee S', 'Crane PK', 'Kauwe JS', 'Kramer JH', 'Miller BL', 'Coppola G', 'Hollenbach JA', 'Huang Y', 'Yokoyama JS']</t>
  </si>
  <si>
    <t>Fine-mapping of the human leukocyte antigen locus as a risk factor for Alzheimer disease: A case-control study</t>
  </si>
  <si>
    <t>PLoS medicine</t>
  </si>
  <si>
    <t>14(3):e1002272</t>
  </si>
  <si>
    <t>https://pubmed.ncbi.nlm.nih.gov/28350795</t>
  </si>
  <si>
    <t>https://europepmc.org/abstract/MED/28350795</t>
  </si>
  <si>
    <t>['Le Gall C', 'Laurent J', 'Vince N', 'Lizee A', 'Agrawal A', 'Walencik A', 'Rettman P', 'Gagne K', 'Retiere C', 'Hollenbach J', 'Cesbron A', 'Limou S', 'Gourraud PA']</t>
  </si>
  <si>
    <t>Multidimensional reduction of multicentric cohort heterogeneity: An alternative method to increase statistical power and robustness</t>
  </si>
  <si>
    <t>1-Jun-2016</t>
  </si>
  <si>
    <t>77(11):1024-1029</t>
  </si>
  <si>
    <t>https://pubmed.ncbi.nlm.nih.gov/27262455</t>
  </si>
  <si>
    <t>https://www.clinicalkey.com/content/playBy/pii?v=S0198-8859(16)30084-2</t>
  </si>
  <si>
    <t>['Norman PJ', 'Hollenbach JA', 'Nemat-Gorgani N', 'Marin WM', 'Norberg SJ', 'Ashouri E', 'Jayaraman J', 'Wroblewski EE', 'Trowsdale J', 'Rajalingam R', 'Oksenberg JR', 'Chiaroni J', 'Guethlein LA', 'Traherne JA', 'Ronaghi M', 'Parham P']</t>
  </si>
  <si>
    <t>Defining KIR and HLA Class I Genotypes at Highest Resolution via High-Throughput Sequencing</t>
  </si>
  <si>
    <t>99(2):375-91</t>
  </si>
  <si>
    <t>https://pubmed.ncbi.nlm.nih.gov/27486779</t>
  </si>
  <si>
    <t>https://linkinghub.elsevier.com/retrieve/pii/S0002-9297(16)30227-0</t>
  </si>
  <si>
    <t>['Isobe N', 'Keshavan A', 'Gourraud PA', 'Zhu AH', 'Datta E', 'Schlaeger R', 'Caillier SJ', 'Santaniello A', 'Lizée A', 'Himmelstein DS', 'Baranzini SE', 'Hollenbach J', 'Cree BA', 'Hauser SL', 'Oksenberg JR', 'Henry RG']</t>
  </si>
  <si>
    <t>Association of HLA Genetic Risk Burden With Disease Phenotypes in Multiple Sclerosis</t>
  </si>
  <si>
    <t>73(7):795-802</t>
  </si>
  <si>
    <t>https://pubmed.ncbi.nlm.nih.gov/27244296</t>
  </si>
  <si>
    <t>https://europepmc.org/abstract/MED/27244296</t>
  </si>
  <si>
    <t>['Hollenbach JA', 'Pando MJ', 'Caillier SJ', 'Gourraud PA', 'Oksenberg JR']</t>
  </si>
  <si>
    <t>The killer immunoglobulin-like receptor KIR3DL1 in combination with HLA-Bw4 is protective against multiple sclerosis in African Americans</t>
  </si>
  <si>
    <t>11-Feb-2016</t>
  </si>
  <si>
    <t>17(3):199-202</t>
  </si>
  <si>
    <t>https://pubmed.ncbi.nlm.nih.gov/26866467</t>
  </si>
  <si>
    <t>https://europepmc.org/abstract/MED/26866467</t>
  </si>
  <si>
    <t>['Milius RP', 'Heuer M', 'George M', 'Pollack J', 'Hollenbach JA', 'Mack SJ', 'Maiers M']</t>
  </si>
  <si>
    <t>The GL service: Web service to exchange GL string encoded HLA &amp; KIR genotypes with complete and accurate allele and genotype ambiguity</t>
  </si>
  <si>
    <t>24-Nov-2015</t>
  </si>
  <si>
    <t>77(3):249-256</t>
  </si>
  <si>
    <t>https://pubmed.ncbi.nlm.nih.gov/26621609</t>
  </si>
  <si>
    <t>https://www.clinicalkey.com/content/playBy/pii?v=S0198-8859(15)00578-9</t>
  </si>
  <si>
    <t>['Pappas DJ', 'Marin W', 'Hollenbach JA', 'Mack SJ']</t>
  </si>
  <si>
    <t>Bridging ImmunoGenomic Data Analysis Workflow Gaps (BIGDAWG): An integrated case-control analysis pipeline</t>
  </si>
  <si>
    <t>77(3):283-287</t>
  </si>
  <si>
    <t>https://pubmed.ncbi.nlm.nih.gov/26708359</t>
  </si>
  <si>
    <t>https://www.clinicalkey.com/content/playBy/pii?v=S0198-8859(15)00586-8</t>
  </si>
  <si>
    <t>['Traherne JA', 'Jiang W', 'Valdes AM', 'Hollenbach JA', 'Jayaraman J', 'Lane JA', 'Johnson C', 'Trowsdale J', 'Noble JA']</t>
  </si>
  <si>
    <t>KIR haplotypes are associated with late-onset type 1 diabetes in European-American families</t>
  </si>
  <si>
    <t>17(1):8-12</t>
  </si>
  <si>
    <t>https://pubmed.ncbi.nlm.nih.gov/26492518</t>
  </si>
  <si>
    <t>https://europepmc.org/abstract/MED/26492518</t>
  </si>
  <si>
    <t>['Milius RP', 'Heuer M', 'Valiga D', 'Doroschak KJ', 'Kennedy CJ', 'Bolon YT', 'Schneider J', 'Pollack J', 'Kim HR', 'Cereb N', 'Hollenbach JA', 'Mack SJ', 'Maiers M']</t>
  </si>
  <si>
    <t>Histoimmunogenetics Markup Language 1.0: Reporting next generation sequencing-based HLA and KIR genotyping</t>
  </si>
  <si>
    <t>28-Aug-2015</t>
  </si>
  <si>
    <t>76(12):963-74</t>
  </si>
  <si>
    <t>https://pubmed.ncbi.nlm.nih.gov/26319908</t>
  </si>
  <si>
    <t>https://www.clinicalkey.com/content/playBy/pii?v=S0198-8859(15)00434-6</t>
  </si>
  <si>
    <t>['Hollenbach JA', 'Oksenberg JR']</t>
  </si>
  <si>
    <t>The immunogenetics of multiple sclerosis: A comprehensive review</t>
  </si>
  <si>
    <t>2-Jul-2015</t>
  </si>
  <si>
    <t>64:13-25</t>
  </si>
  <si>
    <t>https://pubmed.ncbi.nlm.nih.gov/26142251</t>
  </si>
  <si>
    <t>https://www.clinicalkey.com/content/playBy/pii?v=S0896-8411(15)30001-9</t>
  </si>
  <si>
    <t>['Norman PJ', 'Norberg SJ', 'Nemat-Gorgani N', 'Royce T', 'Hollenbach JA', 'Shults Won M', 'Guethlein LA', 'Gunderson KL', 'Ronaghi M', 'Parham P']</t>
  </si>
  <si>
    <t>Very long haplotype tracts characterized at high resolution from HLA homozygous cell lines</t>
  </si>
  <si>
    <t>67(9):479-85</t>
  </si>
  <si>
    <t>https://pubmed.ncbi.nlm.nih.gov/26198775</t>
  </si>
  <si>
    <t>https://europepmc.org/abstract/MED/26198775</t>
  </si>
  <si>
    <t>['Hilton HG', 'Norman PJ', 'Nemat-Gorgani N', 'Goyos A', 'Hollenbach JA', 'Henn BM', 'Gignoux CR', 'Guethlein LA', 'Parham P']</t>
  </si>
  <si>
    <t>Loss and Gain of Natural Killer Cell Receptor Function in an African Hunter-Gatherer Population</t>
  </si>
  <si>
    <t>PLoS genetics</t>
  </si>
  <si>
    <t>11(8):e1005439</t>
  </si>
  <si>
    <t>https://pubmed.ncbi.nlm.nih.gov/26292085</t>
  </si>
  <si>
    <t>https://europepmc.org/abstract/MED/26292085</t>
  </si>
  <si>
    <t>['Augusto DG', 'Hollenbach JA', 'Petzl-Erler ML']</t>
  </si>
  <si>
    <t>A deep look at KIR-HLA in Amerindians: comprehensive meta-analysis reveals limited diversity of KIR haplotypes</t>
  </si>
  <si>
    <t>27-Jan-2015</t>
  </si>
  <si>
    <t>76(4):272-80</t>
  </si>
  <si>
    <t>https://pubmed.ncbi.nlm.nih.gov/25636566</t>
  </si>
  <si>
    <t>https://www.clinicalkey.com/content/playBy/pii?v=S0198-8859(15)00026-9</t>
  </si>
  <si>
    <t>['Hollenbach JA', 'Saperstein A', 'Albrecht M', 'Vierra-Green C', 'Parham P', 'Norman PJ', 'Maiers M']</t>
  </si>
  <si>
    <t>Race, Ethnicity and Ancestry in Unrelated Transplant Matching for the National Marrow Donor Program: A Comparison of Multiple Forms of Self-Identification with Genetics</t>
  </si>
  <si>
    <t>19-Aug-2015</t>
  </si>
  <si>
    <t>10(8):e0135960</t>
  </si>
  <si>
    <t>https://pubmed.ncbi.nlm.nih.gov/26287376</t>
  </si>
  <si>
    <t>https://europepmc.org/abstract/MED/26287376</t>
  </si>
  <si>
    <t>['Nemat-Gorgani N', 'Edinur HA', 'Hollenbach JA', 'Traherne JA', 'Dunn PP', 'Chambers GK', 'Parham P', 'Norman PJ']</t>
  </si>
  <si>
    <t>KIR diversity in Māori and Polynesians: populations in which HLA-B is not a significant KIR ligand</t>
  </si>
  <si>
    <t>21-Aug-2014</t>
  </si>
  <si>
    <t>66(11):597-611</t>
  </si>
  <si>
    <t>https://pubmed.ncbi.nlm.nih.gov/25139336</t>
  </si>
  <si>
    <t>https://europepmc.org/abstract/MED/25139336</t>
  </si>
  <si>
    <t>['Norman PJ', 'Hollenbach JA', 'Nemat-Gorgani N', 'Guethlein LA', 'Hilton HG', 'Pando MJ', 'Koram KA', 'Riley EM', 'Abi-Rached L', 'Parham P']</t>
  </si>
  <si>
    <t>Co-evolution of human leukocyte antigen (HLA) class I ligands with killer-cell immunoglobulin-like receptors (KIR) in a genetically diverse population of sub-Saharan Africans</t>
  </si>
  <si>
    <t>31-Oct-2013</t>
  </si>
  <si>
    <t>9(10):e1003938</t>
  </si>
  <si>
    <t>https://pubmed.ncbi.nlm.nih.gov/24204327</t>
  </si>
  <si>
    <t>https://europepmc.org/abstract/MED/24204327</t>
  </si>
  <si>
    <t>['Hollenbach JA', 'Nocedal I', 'Ladner MB', 'Single RM', 'Trachtenberg EA']</t>
  </si>
  <si>
    <t>Killer cell immunoglobulin-like receptor (KIR) gene content variation in the HGDP-CEPH populations</t>
  </si>
  <si>
    <t>64(10):719-37</t>
  </si>
  <si>
    <t>https://pubmed.ncbi.nlm.nih.gov/22752190</t>
  </si>
  <si>
    <t>https://europepmc.org/abstract/MED/22752190</t>
  </si>
  <si>
    <t>['Hollenbach JA', 'Madbouly A', 'Gragert L', 'Vierra-Green C', 'Flesch S', 'Spellman S', 'Begovich A', 'Noreen H', 'Trachtenberg E', 'Williams T', 'Yu N', 'Shaw B', 'Fleischhauer K', 'Fernandez-Vina M', 'Maiers M']</t>
  </si>
  <si>
    <t>A combined DPA1~DPB1 amino acid epitope is the primary unit of selection on the HLA-DP heterodimer</t>
  </si>
  <si>
    <t>13-Apr-2012</t>
  </si>
  <si>
    <t>64(8):559-69</t>
  </si>
  <si>
    <t>https://pubmed.ncbi.nlm.nih.gov/22526601</t>
  </si>
  <si>
    <t>https://europepmc.org/abstract/MED/22526601</t>
  </si>
  <si>
    <t>['Fernandez Vina MA', 'Hollenbach JA', 'Lyke KE', 'Sztein MB', 'Maiers M', 'Klitz W', 'Cano P', 'Mack S', 'Single R', 'Brautbar C', 'Israel S', 'Raimondi E', 'Khoriaty E', 'Inati A', 'Andreani M', 'Testi M', 'Moraes ME', 'Thomson G', 'Stastny P', 'Cao K']</t>
  </si>
  <si>
    <t>Tracking human migrations by the analysis of the distribution of HLA alleles, lineages and haplotypes in closed and open populations</t>
  </si>
  <si>
    <t>19-Mar-2012</t>
  </si>
  <si>
    <t>367(1590):820-9</t>
  </si>
  <si>
    <t>https://pubmed.ncbi.nlm.nih.gov/22312049</t>
  </si>
  <si>
    <t>https://royalsocietypublishing.org/doi/10.1098/rstb.2011.0320?url_ver=Z39.88-2003&amp;rfr_id=ori:rid:crossref.org&amp;rfr_dat=cr_pub 0pubmed</t>
  </si>
  <si>
    <t>['Gourraud PA', 'Hollenbach JA', 'Barnetche T', 'Single RM', 'Mack SJ']</t>
  </si>
  <si>
    <t>Standard methods for the management of immunogenetic data</t>
  </si>
  <si>
    <t>882:197-213</t>
  </si>
  <si>
    <t>https://pubmed.ncbi.nlm.nih.gov/22665236</t>
  </si>
  <si>
    <t>https://europepmc.org/abstract/MED/22665236</t>
  </si>
  <si>
    <t>['Mack SJ', 'Gourraud PA', 'Single RM', 'Thomson G', 'Hollenbach JA']</t>
  </si>
  <si>
    <t>Analytical methods for immunogenetic population data</t>
  </si>
  <si>
    <t>882:215-44</t>
  </si>
  <si>
    <t>https://pubmed.ncbi.nlm.nih.gov/22665237</t>
  </si>
  <si>
    <t>https://europepmc.org/abstract/MED/22665237</t>
  </si>
  <si>
    <t>['Hollenbach JA', 'Mack SJ', 'Thomson G', 'Gourraud PA']</t>
  </si>
  <si>
    <t>Analytical methods for disease association studies with immunogenetic data</t>
  </si>
  <si>
    <t>882:245-66</t>
  </si>
  <si>
    <t>https://pubmed.ncbi.nlm.nih.gov/22665238</t>
  </si>
  <si>
    <t>https://europepmc.org/abstract/MED/22665238</t>
  </si>
  <si>
    <t>['Vierra-Green C', 'Roe D', 'Hou L', 'Hurley CK', 'Rajalingam R', 'Reed E', 'Lebedeva T', 'Yu N', 'Stewart M', 'Noreen H', 'Hollenbach JA', 'Guethlein LA', 'Wang T', 'Spellman S', 'Maiers M']</t>
  </si>
  <si>
    <t>Allele-level haplotype frequencies and pairwise linkage disequilibrium for 14 KIR loci in 506 European-American individuals</t>
  </si>
  <si>
    <t>7(11):e47491</t>
  </si>
  <si>
    <t>Journal Article | Research Support, U.S. Gov't, Non-P.H.S.</t>
  </si>
  <si>
    <t>https://pubmed.ncbi.nlm.nih.gov/23139747</t>
  </si>
  <si>
    <t>https://europepmc.org/abstract/MED/23139747</t>
  </si>
  <si>
    <t>['Sanchez-Mazas A', 'Fernandez-Viña M', 'Middleton D', 'Hollenbach JA', 'Buhler S', 'Di D', 'Rajalingam R', 'Dugoujon JM', 'Mack SJ', 'Thorsby E']</t>
  </si>
  <si>
    <t>Immunogenetics as a tool in anthropological studies</t>
  </si>
  <si>
    <t>11-Apr-2011</t>
  </si>
  <si>
    <t>133(2):143-64</t>
  </si>
  <si>
    <t>https://pubmed.ncbi.nlm.nih.gov/21480890</t>
  </si>
  <si>
    <t>https://pmc.ncbi.nlm.nih.gov/articles/pmid/21480890/</t>
  </si>
  <si>
    <t>['Hollenbach JA', 'Thompson SD', 'Bugawan TL', 'Ryan M', 'Sudman M', 'Marion M', 'Langefeld CD', 'Thomson G', 'Erlich HA', 'Glass DN']</t>
  </si>
  <si>
    <t>Juvenile idiopathic arthritis and HLA class I and class II interactions and age-at-onset effects</t>
  </si>
  <si>
    <t>62(6):1781-91</t>
  </si>
  <si>
    <t>https://pubmed.ncbi.nlm.nih.gov/20191588</t>
  </si>
  <si>
    <t>https://europepmc.org/abstract/MED/20191588</t>
  </si>
  <si>
    <t>['Thomson G', 'Marthandan N', 'Hollenbach JA', 'Mack SJ', 'Erlich HA', 'Single RM', 'Waller MJ', 'Marsh SG', 'Guidry PA', 'Karp DR', 'Scheuermann RH', 'Thompson SD', 'Glass DN', 'Helmberg W']</t>
  </si>
  <si>
    <t>Sequence feature variant type (SFVT) analysis of the HLA genetic association in juvenile idiopathic arthritis</t>
  </si>
  <si>
    <t>Pacific Symposium on Biocomputing. Pacific Symposium on Biocomputing</t>
  </si>
  <si>
    <t>https://pubmed.ncbi.nlm.nih.gov/19908388</t>
  </si>
  <si>
    <t>https://europepmc.org/abstract/MED/19908388</t>
  </si>
  <si>
    <t>['Hollenbach JA', 'Ladner MB', 'Saeteurn K', 'Taylor KD', 'Mei L', 'Haritunians T', 'McGovern DP', 'Erlich HA', 'Rotter JI', 'Trachtenberg EA']</t>
  </si>
  <si>
    <t>Susceptibility to Crohn's disease is mediated by KIR2DL2/KIR2DL3 heterozygosity and the HLA-C ligand</t>
  </si>
  <si>
    <t>30-Sep-2009</t>
  </si>
  <si>
    <t>61(10):663-71</t>
  </si>
  <si>
    <t>https://pubmed.ncbi.nlm.nih.gov/19789864</t>
  </si>
  <si>
    <t>https://europepmc.org/abstract/MED/19789864</t>
  </si>
  <si>
    <t>['Single RM', 'Meyer D', 'Hollenbach JA', 'Nelson MP', 'Noble JA', 'Erlich HA', 'Thomson G']</t>
  </si>
  <si>
    <t>Haplotype frequency estimation in patient populations: the effect of departures from Hardy-Weinberg proportions and collapsing over a locus in the HLA region</t>
  </si>
  <si>
    <t>Genetic epidemiology</t>
  </si>
  <si>
    <t>22(2):186-95</t>
  </si>
  <si>
    <t>https://pubmed.ncbi.nlm.nih.gov/11788963</t>
  </si>
  <si>
    <t>https://onlinelibrary.wiley.com/doi/10.1002/gepi.0163</t>
  </si>
  <si>
    <t>Lan JH</t>
  </si>
  <si>
    <t>['Lan JH', 'Liwski R', 'Lima ACM', 'Tafulo S']</t>
  </si>
  <si>
    <t>Editorial: Novel applications of epitope biology to improve outcomes in transplantation</t>
  </si>
  <si>
    <t>26-Feb-2025</t>
  </si>
  <si>
    <t>16:1572987</t>
  </si>
  <si>
    <t>https://pubmed.ncbi.nlm.nih.gov/40078477</t>
  </si>
  <si>
    <t>https://pmc.ncbi.nlm.nih.gov/articles/pmid/40078477/</t>
  </si>
  <si>
    <t>Lan J</t>
  </si>
  <si>
    <t>['McMichael LC', 'Gill J', 'Kadatz M', 'Lan J', 'Landsberg D', 'Johnston O', 'Keenan S', 'Ferre E', 'Harriman D', 'Gill JS']</t>
  </si>
  <si>
    <t>High-Functioning Deceased Donor Kidney Transplant System Characteristics: The British Columbia Experience With an Opt-In System</t>
  </si>
  <si>
    <t>Kidney medicine</t>
  </si>
  <si>
    <t>6(5):100812</t>
  </si>
  <si>
    <t>https://pubmed.ncbi.nlm.nih.gov/38665993</t>
  </si>
  <si>
    <t>https://linkinghub.elsevier.com/retrieve/pii/S2590-0595(24)00023-2</t>
  </si>
  <si>
    <t>['Affdal A', 'Issa M', 'Ballesteros F', 'Malo MF', 'Thind G', 'Atkinson T', 'Coldwell K', 'Grewal K', 'Wong K', 'Lan JH', 'Fortin MC']</t>
  </si>
  <si>
    <t>Kidney transplant candidates' perspectives on the implementation of a Canadian Willingness to Cross program: A strategy to increase access to kidney transplantation for highly sensitized patients</t>
  </si>
  <si>
    <t>Clinical transplantation</t>
  </si>
  <si>
    <t>38(5):e15338</t>
  </si>
  <si>
    <t>https://pubmed.ncbi.nlm.nih.gov/38762787</t>
  </si>
  <si>
    <t>https://onlinelibrary.wiley.com/doi/10.1111/ctr.15338</t>
  </si>
  <si>
    <t>['Lan JH']</t>
  </si>
  <si>
    <t>Assessment of Novel Therapeutics to Improve Access to Transplantation for Highly Sensitized Patients in a Shifting Clinical Landscape</t>
  </si>
  <si>
    <t>35(3):259-260</t>
  </si>
  <si>
    <t>https://pubmed.ncbi.nlm.nih.gov/38303118</t>
  </si>
  <si>
    <t>https://pmc.ncbi.nlm.nih.gov/articles/pmid/38303118/</t>
  </si>
  <si>
    <t>['Tran J', 'Alrajhi I', 'Chang D', 'Sherwood KR', 'Keown P', 'Gill J', 'Kadatz M', 'Gill J', 'Lan JH']</t>
  </si>
  <si>
    <t>Clinical relevance of HLA-DQ eplet mismatch and maintenance immunosuppression with risk of allosensitization after kidney transplant failure</t>
  </si>
  <si>
    <t>4-Apr-2024</t>
  </si>
  <si>
    <t>15:1383220</t>
  </si>
  <si>
    <t>https://pubmed.ncbi.nlm.nih.gov/38638120</t>
  </si>
  <si>
    <t>https://europepmc.org/abstract/MED/38638120</t>
  </si>
  <si>
    <t>['Shamseddin MK', 'Paraskevas S', 'Mainra R', 'Maru K', 'Piggott B', 'Jagusic D', 'Yetzer K', 'Gunaratnam L', 'Ribic C', 'Kim J', 'Singh S', 'Hoar S', 'Prasad GVR', 'Masse M', 'Houde I', 'Khalili M', 'West K', 'Liwski R', 'Martin S', 'Gogan N', 'Karpinski M', 'Monroy-Cuadros M', 'Gourishankar S', 'Johnston O', 'Lan J', 'Nguen C', 'Gill J', 'Pâquet M']</t>
  </si>
  <si>
    <t>Canadian Highly Sensitized Patient Program Report: A 1000 Kidney Transplants Story</t>
  </si>
  <si>
    <t>24-Dec-2024</t>
  </si>
  <si>
    <t>11:20543581241306811</t>
  </si>
  <si>
    <t>https://pubmed.ncbi.nlm.nih.gov/39735689</t>
  </si>
  <si>
    <t>https://journals.sagepub.com/doi/10.1177/20543581241306811?url_ver=Z39.88-2003&amp;rfr_id=ori:rid:crossref.org&amp;rfr_dat=cr_pub 0pubmed</t>
  </si>
  <si>
    <t>['Gill M', 'Leung M', 'Luo CY', 'Cheung C', 'Beauchesne A', 'Chang D', 'Lan J', 'Johnston O']</t>
  </si>
  <si>
    <t>Erythrocytosis and thrombotic events in kidney transplant recipients prescribed a sodium glucose cotransport-2 inhibitor</t>
  </si>
  <si>
    <t>37(8):e15013</t>
  </si>
  <si>
    <t>https://pubmed.ncbi.nlm.nih.gov/37170711</t>
  </si>
  <si>
    <t>https://onlinelibrary.wiley.com/doi/10.1111/ctr.15013</t>
  </si>
  <si>
    <t>['Kadatz MJ', 'Gill J', 'Gill J', 'Lan JH', 'McMichael LC', 'Chang DT', 'Gill JS']</t>
  </si>
  <si>
    <t>The Benefits of Preemptive Transplantation Using High-Kidney Donor Profile Index Kidneys</t>
  </si>
  <si>
    <t>7-Apr-2023</t>
  </si>
  <si>
    <t>Clinical journal of the American Society of Nephrology : CJASN</t>
  </si>
  <si>
    <t>18(5):634-643</t>
  </si>
  <si>
    <t>https://pubmed.ncbi.nlm.nih.gov/37027505</t>
  </si>
  <si>
    <t>https://europepmc.org/abstract/MED/37027505</t>
  </si>
  <si>
    <t>['Wong P', 'Cina DP', 'Sherwood KR', 'Fenninger F', 'Sapir-Pichhadze R', 'Polychronakos C', 'Lan J', 'Keown PA']</t>
  </si>
  <si>
    <t>Clinical application of immune repertoire sequencing in solid organ transplant</t>
  </si>
  <si>
    <t>14:1100479</t>
  </si>
  <si>
    <t>https://pubmed.ncbi.nlm.nih.gov/36865546</t>
  </si>
  <si>
    <t>https://europepmc.org/abstract/MED/36865546</t>
  </si>
  <si>
    <t>['Tran JN', 'Sherwood KR', 'Mostafa A', 'Benedicto RV', 'ElaAlim A', 'Greenshields A', 'Keown P', 'Liwski R', 'Lan JH']</t>
  </si>
  <si>
    <t>Novel alleles in the era of next-generation sequencing-based HLA typing calls for standardization and policy</t>
  </si>
  <si>
    <t>13-Oct-2023</t>
  </si>
  <si>
    <t>14:1282834</t>
  </si>
  <si>
    <t>https://pubmed.ncbi.nlm.nih.gov/37900182</t>
  </si>
  <si>
    <t>https://europepmc.org/abstract/MED/37900182</t>
  </si>
  <si>
    <t>['Dobrer S', 'Sherwood KR', 'Hirji I', 'Lan J', 'Gill J', 'Matic N', 'Keown PA']</t>
  </si>
  <si>
    <t>Viral load kinetics and the clinical consequences of cytomegalovirus in kidney transplantation</t>
  </si>
  <si>
    <t>14:1302627</t>
  </si>
  <si>
    <t>https://pubmed.ncbi.nlm.nih.gov/38361528</t>
  </si>
  <si>
    <t>https://europepmc.org/abstract/MED/38361528</t>
  </si>
  <si>
    <t>['Fenninger F', 'Sherwood KR', 'Wu V', 'Wong P', 'DeMarco ML', 'Wang M', 'Benedicto V', 'Dwarka KA', 'Günther OP', 'Tate L', 'Yoshida E', 'Keown PA', 'Kadatz M', 'Lan JH']</t>
  </si>
  <si>
    <t>Comprehensive immune profiling of SARS-CoV-2 infected kidney transplant patients</t>
  </si>
  <si>
    <t>Frontiers in transplantation</t>
  </si>
  <si>
    <t>2:1261023</t>
  </si>
  <si>
    <t>https://pubmed.ncbi.nlm.nih.gov/38993862</t>
  </si>
  <si>
    <t>https://europepmc.org/abstract/MED/38993862</t>
  </si>
  <si>
    <t>['Gragert L', 'Kadatz M', 'Alcorn J', 'Stewart D', 'Chang D', 'Gill J', 'Liwski R', 'Gebel HM', 'Gill J', 'Lan JH']</t>
  </si>
  <si>
    <t>ABO-adjusted calculated panel reactive antibody (cPRA): A unified metric for immunologic compatibility in kidney transplantation</t>
  </si>
  <si>
    <t>30-Aug-2022</t>
  </si>
  <si>
    <t>22(12):3093-3100</t>
  </si>
  <si>
    <t>https://pubmed.ncbi.nlm.nih.gov/35975734</t>
  </si>
  <si>
    <t>https://linkinghub.elsevier.com/retrieve/pii/S1600-6135(23)00061-8</t>
  </si>
  <si>
    <t>['Dahiya M', 'Omar M', 'Hussaini T', 'Lan J', 'Jayakumar S', 'Kim P', 'Yang HM', 'Marquez V', 'Yoshida EM']</t>
  </si>
  <si>
    <t>Isolated Hepatic Chronic Ductopenic Rejection Requiring Liver Retransplant in the Absence of Kidney Graft Rejection After Combined Liver-Kidney Transplant: A Case Report</t>
  </si>
  <si>
    <t>54(10):2784-2786</t>
  </si>
  <si>
    <t>https://pubmed.ncbi.nlm.nih.gov/36328813</t>
  </si>
  <si>
    <t>https://www.clinicalkey.com/content/playBy/pii?v=S0041-1345(22)00689-3</t>
  </si>
  <si>
    <t>['Kadatz M', 'Lan JH', 'Brar S', 'Vaishnav S', 'Chang DT', 'Gill J', 'Gill JS']</t>
  </si>
  <si>
    <t>Transplantation of Patients With Long Dialysis Vintage in the Current Deceased Donor Kidney Allocation System (KAS)</t>
  </si>
  <si>
    <t>American journal of kidney diseases : the official journal of the National Kidney Foundation</t>
  </si>
  <si>
    <t>80(3):319-329.e1</t>
  </si>
  <si>
    <t>https://pubmed.ncbi.nlm.nih.gov/35311661</t>
  </si>
  <si>
    <t>https://www.clinicalkey.com/content/playBy/pii?v=S0272-6386(22)00549-2</t>
  </si>
  <si>
    <t>['Evans RDR', 'Lan JH', 'Kadatz M', 'Brar S', 'Chang DT', 'McMichael L', 'Gill J', 'Gill JS']</t>
  </si>
  <si>
    <t>Use and Outcomes of Induction Therapy in Well-Matched Kidney Transplant Recipients</t>
  </si>
  <si>
    <t>17(2):271-279</t>
  </si>
  <si>
    <t>https://pubmed.ncbi.nlm.nih.gov/35131930</t>
  </si>
  <si>
    <t>https://europepmc.org/abstract/MED/35131930</t>
  </si>
  <si>
    <t>['Liwski RS', 'Tafulo S', 'Carroll R', 'Lan JH', 'Greenshields AL']</t>
  </si>
  <si>
    <t>Cutting through the weeds: Evaluation of a novel adsorption with crossmatch cells and elution protocol to sharpen HLA antibody identification by the single antigen bead assay</t>
  </si>
  <si>
    <t>13:1059650</t>
  </si>
  <si>
    <t>https://pubmed.ncbi.nlm.nih.gov/36531234</t>
  </si>
  <si>
    <t>https://europepmc.org/abstract/MED/36531234</t>
  </si>
  <si>
    <t>['Tran JN', 'Günther OP', 'Sherwood KR', 'Fenninger F', 'Allan LL', 'Lan J', 'Sapir-Pichhadze R', 'Duquesnoy R', 'Claas F', 'Marsh SGE', 'McMaster WR', 'Keown PA']</t>
  </si>
  <si>
    <t>High-throughput sequencing defines donor and recipient HLA B-cell epitope frequencies for prospective matching in transplantation</t>
  </si>
  <si>
    <t>Communications biology</t>
  </si>
  <si>
    <t>4(1):583</t>
  </si>
  <si>
    <t>https://pubmed.ncbi.nlm.nih.gov/33990681</t>
  </si>
  <si>
    <t>https://europepmc.org/abstract/MED/33990681</t>
  </si>
  <si>
    <t>['Lan JH', 'Kadatz M', 'Chang DT', 'Gill J', 'Gebel HM', 'Gill JS']</t>
  </si>
  <si>
    <t>Pretransplant Calculated Panel Reactive Antibody in the Absence of Donor-Specific Antibody and Kidney Allograft Survival</t>
  </si>
  <si>
    <t>16(2):275-283</t>
  </si>
  <si>
    <t>https://pubmed.ncbi.nlm.nih.gov/33495290</t>
  </si>
  <si>
    <t>https://europepmc.org/abstract/MED/33495290</t>
  </si>
  <si>
    <t>['Sherwood KR', 'Nicholl DDM', 'Fenninger F', 'Wu V', 'Wong P', 'Benedicto V', 'Cina DP', 'Wang M', 'Pobran TD', 'De Marco ML', 'Márquez AC', 'Jassem AN', 'Sekirov I', 'Morshed MG', 'Bardi M', 'Sekhon M', 'Keown P', 'Kadatz M', 'Lan JH']</t>
  </si>
  <si>
    <t>Comprehensive Immune Profiling of a Kidney Transplant Recipient With Peri-Operative SARS-CoV-2 Infection: A Case Report</t>
  </si>
  <si>
    <t>12:753558</t>
  </si>
  <si>
    <t>https://pubmed.ncbi.nlm.nih.gov/34630432</t>
  </si>
  <si>
    <t>https://europepmc.org/abstract/MED/34630432</t>
  </si>
  <si>
    <t>['Lan JH', 'Gjertson D', 'Zheng Y', 'Clark S', 'Reed EF', 'Cecka MJ']</t>
  </si>
  <si>
    <t>Clinical utility of complement-dependent C3d assay in kidney recipients presenting with late allograft dysfunction</t>
  </si>
  <si>
    <t>18(12):2934-2944</t>
  </si>
  <si>
    <t>https://linkinghub.elsevier.com/retrieve/pii/S1600-6135(22)09805-7</t>
  </si>
  <si>
    <t>['Lan JH', 'Tinckam K']</t>
  </si>
  <si>
    <t>Clinical Utility of Complement Dependent Assays in Kidney Transplantation</t>
  </si>
  <si>
    <t>102(1S Suppl 1):S14-S22</t>
  </si>
  <si>
    <t>https://pubmed.ncbi.nlm.nih.gov/29266058</t>
  </si>
  <si>
    <t>https://journals.lww.com/00007890-201801001-00003</t>
  </si>
  <si>
    <t>['Yin Y', 'Lan J', 'Zhang Q']</t>
  </si>
  <si>
    <t>Application of High-Throughput Next-Generation Sequencing for HLA Typing on Buccal Extracted DNA</t>
  </si>
  <si>
    <t>1802:101-113</t>
  </si>
  <si>
    <t>https://pubmed.ncbi.nlm.nih.gov/29858804</t>
  </si>
  <si>
    <t>https://link.springer.com/protocol/10.1007/978-1-4939-8546-3_7</t>
  </si>
  <si>
    <t>['Levin A', 'Lan JH']</t>
  </si>
  <si>
    <t>Cystatin C and Cardiovascular Disease: Causality, Association, and Clinical Implications of Knowing the Difference</t>
  </si>
  <si>
    <t>Journal of the American College of Cardiology</t>
  </si>
  <si>
    <t>68(9):946-8</t>
  </si>
  <si>
    <t>https://pubmed.ncbi.nlm.nih.gov/27561769</t>
  </si>
  <si>
    <t>https://www.clinicalkey.com/content/playBy/pii?v=S0735-1097(16)34444-8</t>
  </si>
  <si>
    <t>['Yin Y', 'Lan JH', 'Nguyen D', 'Valenzuela N', 'Takemura P', 'Bolon YT', 'Springer B', 'Saito K', 'Zheng Y', 'Hague T', 'Pasztor A', 'Horvath G', 'Rigo K', 'Reed EF', 'Zhang Q']</t>
  </si>
  <si>
    <t>Application of High-Throughput Next-Generation Sequencing for HLA Typing on Buccal Extracted DNA: Results from over 10,000 Donor Recruitment Samples</t>
  </si>
  <si>
    <t>11(10):e0165810</t>
  </si>
  <si>
    <t>https://pubmed.ncbi.nlm.nih.gov/27798706</t>
  </si>
  <si>
    <t>https://europepmc.org/abstract/MED/27798706</t>
  </si>
  <si>
    <t>['Lan JH', 'Zhang Q']</t>
  </si>
  <si>
    <t>Clinical applications of next-generation sequencing in histocompatibility and transplantation</t>
  </si>
  <si>
    <t>Current opinion in organ transplantation</t>
  </si>
  <si>
    <t>20(4):461-7</t>
  </si>
  <si>
    <t>https://pubmed.ncbi.nlm.nih.gov/26107967</t>
  </si>
  <si>
    <t>https://www.ingentaconnect.com/openurl?genre=article&amp;issn=&amp;volume=20&amp;issue=4&amp;spage=461&amp;aulast=Lan</t>
  </si>
  <si>
    <t>['Lan JH', 'Yin Y', 'Reed EF', 'Moua K', 'Thomas K', 'Zhang Q']</t>
  </si>
  <si>
    <t>Impact of three Illumina library construction methods on GC bias and HLA genotype calling</t>
  </si>
  <si>
    <t>25-Dec-2014</t>
  </si>
  <si>
    <t>76(2-3):166-75</t>
  </si>
  <si>
    <t>Comparative Study | Journal Article | Research Support, N.I.H., Extramural</t>
  </si>
  <si>
    <t>https://pubmed.ncbi.nlm.nih.gov/25543015</t>
  </si>
  <si>
    <t>https://www.clinicalkey.com/content/playBy/pii?v=S0198-8859(14)00516-3</t>
  </si>
  <si>
    <t>Ford ML</t>
  </si>
  <si>
    <t>['Yumoto T', 'Oami T', 'Liang Z', 'Burd EM', 'Ford ML', 'Turner JR', 'Coopersmith CM']</t>
  </si>
  <si>
    <t>INTESTINAL EPITHELIAL-SPECIFIC OCCLUDIN DELETION WORSENS GUT PERMEABILITY AND SURVIVAL FOLLOWING SEPSIS</t>
  </si>
  <si>
    <t>1-Apr-2025</t>
  </si>
  <si>
    <t>63(4):597-605</t>
  </si>
  <si>
    <t>https://pubmed.ncbi.nlm.nih.gov/39637366</t>
  </si>
  <si>
    <t>https://www.ingentaconnect.com/openurl?genre=article&amp;issn=&amp;volume=63&amp;issue=4&amp;spage=597&amp;aulast=Yumoto</t>
  </si>
  <si>
    <t>['Elkins C', 'Ye C', 'Sivasami P', 'Mulpur R', 'Diaz-Saldana PP', 'Peng A', 'Xu M', 'Chiang YP', 'Moll S', 'Rivera-Rodriguez DE', 'Cervantes-Barragan L', 'Wu T', 'Au-Yeung BB', 'Scharer CD', 'Ford ML', 'Kissick H', 'Li C']</t>
  </si>
  <si>
    <t>Obesity reshapes regulatory T cells in the visceral adipose tissue by disrupting cellular cholesterol homeostasis</t>
  </si>
  <si>
    <t>10(103):eadl4909</t>
  </si>
  <si>
    <t>https://pubmed.ncbi.nlm.nih.gov/39792637</t>
  </si>
  <si>
    <t>https:///www.science.org/doi/10.1126/sciimmunol.adl4909?url_ver=Z39.88-2003&amp;rfr_id=ori:rid:crossref.org&amp;rfr_dat=cr_pub 0pubmed</t>
  </si>
  <si>
    <t>['Miller-Handley H', 'Harper G', 'Pham G', 'Turner LH', 'Shao TY', 'Russi AE', 'Erickson JJ', 'Ford ML', 'Araki K', 'Way SS']</t>
  </si>
  <si>
    <t>Immune suppression sustained allograft acceptance requires PD1 inhibition of CD8+ T cells</t>
  </si>
  <si>
    <t>214(1):192-198</t>
  </si>
  <si>
    <t>https://pubmed.ncbi.nlm.nih.gov/40073258</t>
  </si>
  <si>
    <t>https://journals.aai.org/jimmunol/article-lookup/doi/10.1093/jimmun/vkae007</t>
  </si>
  <si>
    <t>['Cravedi P', 'Riella LV', 'Ford ML', 'Valujskikh A', 'Menon MC', 'Kirk AD', 'Alegre ML', 'Alessandrini A', 'Feng S', 'Kehn P', 'Najafian N', 'Hancock WW', 'Heeger PS', 'Maltzman JS', 'Mannon RB', 'Nadig SN', 'Odim J', 'Turnquist H', 'Shaw J', 'West L', 'Luo X', 'Chong AS', 'Bromberg JS']</t>
  </si>
  <si>
    <t>Advancing mouse models for transplantation research</t>
  </si>
  <si>
    <t>24(8):1362-1368</t>
  </si>
  <si>
    <t>https://pubmed.ncbi.nlm.nih.gov/38219866</t>
  </si>
  <si>
    <t>https://linkinghub.elsevier.com/retrieve/pii/S1600-6135(24)00071-6</t>
  </si>
  <si>
    <t>['Liu D', 'Yao H', 'Ferrer IR', 'Ford ML']</t>
  </si>
  <si>
    <t>Differential induction of donor-reactive Foxp3(+) regulatory T cell via blockade of CD154 vs CD40</t>
  </si>
  <si>
    <t>24(8):1369-1381</t>
  </si>
  <si>
    <t>https://pubmed.ncbi.nlm.nih.gov/38552961</t>
  </si>
  <si>
    <t>https://linkinghub.elsevier.com/retrieve/pii/S1600-6135(24)00243-0</t>
  </si>
  <si>
    <t>['Bennion KB', 'Liu D', 'Dawood AS', 'Wyatt MM', 'Alexander KL', 'Abdel-Hakeem MS', 'Paulos CM', 'Ford ML']</t>
  </si>
  <si>
    <t>CD8(+) T cell-derived Fgl2 regulates immunity in a cell-autonomous manner via ligation of FcγRIIB</t>
  </si>
  <si>
    <t>15(1):5280</t>
  </si>
  <si>
    <t>https://pubmed.ncbi.nlm.nih.gov/38902261</t>
  </si>
  <si>
    <t>https://europepmc.org/abstract/MED/38902261</t>
  </si>
  <si>
    <t>['Oami T', 'Abtahi S', 'Shimazui T', 'Chen CW', 'Sweat YY', 'Liang Z', 'Burd EM', 'Farris AB', 'Roland JT', 'Tsukita S', 'Ford ML', 'Turner JR', 'Coopersmith CM']</t>
  </si>
  <si>
    <t>Claudin-2 upregulation enhances intestinal permeability, immune activation, dysbiosis, and mortality in sepsis</t>
  </si>
  <si>
    <t>121(10):e2217877121</t>
  </si>
  <si>
    <t>https://pubmed.ncbi.nlm.nih.gov/38412124</t>
  </si>
  <si>
    <t>https://www.pnas.org/doi/10.1073/pnas.2217877121?url_ver=Z39.88-2003&amp;rfr_id=ori:rid:crossref.org&amp;rfr_dat=cr_pub 0pubmed</t>
  </si>
  <si>
    <t>['Alexander KL', 'Ford ML']</t>
  </si>
  <si>
    <t>The Entangled World of Memory T Cells and Implications in Transplantation</t>
  </si>
  <si>
    <t>13-Dec-2023</t>
  </si>
  <si>
    <t>108(1):137-147</t>
  </si>
  <si>
    <t>https://pubmed.ncbi.nlm.nih.gov/37271872</t>
  </si>
  <si>
    <t>https://pmc.ncbi.nlm.nih.gov/articles/pmid/37271872/</t>
  </si>
  <si>
    <t>['Paterson CW', 'Fay KT', 'Chen CW', 'Klingensmith NJ', 'Gutierrez MB', 'Liang Z', 'Coopersmith CM', 'Ford ML']</t>
  </si>
  <si>
    <t>CTLA-4 Checkpoint Inhibition Improves Sepsis Survival in Alcohol-Exposed Mice</t>
  </si>
  <si>
    <t>8(1):74-88</t>
  </si>
  <si>
    <t>https://pubmed.ncbi.nlm.nih.gov/38226924</t>
  </si>
  <si>
    <t>https://europepmc.org/abstract/MED/38226924</t>
  </si>
  <si>
    <t>['Anyalebechi JC', 'Sun Y', 'Davis C', 'Wagener ME', 'Liang Z', 'Burd EM', 'Coopersmith CM', 'Ford ML']</t>
  </si>
  <si>
    <t>CD8(+) T cells are necessary for improved sepsis survival induced by CD28 agonism in immunologically experienced mice</t>
  </si>
  <si>
    <t>15:1346097</t>
  </si>
  <si>
    <t>https://pubmed.ncbi.nlm.nih.gov/38633258</t>
  </si>
  <si>
    <t>https://europepmc.org/abstract/MED/38633258</t>
  </si>
  <si>
    <t>['Chen C', 'Zheng H', 'Horwitz EM', 'Ando S', 'Araki K', 'Zhao P', 'Li Z', 'Ford ML', 'Ahmed R', 'Qu CK']</t>
  </si>
  <si>
    <t>Mitochondrial metabolic flexibility is critical for CD8(+) T cell antitumor immunity</t>
  </si>
  <si>
    <t>6-Dec-2023</t>
  </si>
  <si>
    <t>9(49):eadf9522</t>
  </si>
  <si>
    <t>https://pubmed.ncbi.nlm.nih.gov/38055827</t>
  </si>
  <si>
    <t>https://www.science.org/doi/abs/10.1126/sciadv.adf9522?url_ver=Z39.88-2003&amp;rfr_id=ori:rid:crossref.org&amp;rfr_dat=cr_pub 0pubmed</t>
  </si>
  <si>
    <t>['Zeng S', 'Crichton ES', 'Ford ML', 'Badell IR']</t>
  </si>
  <si>
    <t>Memory T follicular helper cells drive donor-specific antibodies independent of memory B cells and primary germinal center and alloantibody formation</t>
  </si>
  <si>
    <t>23(10):1511-1525</t>
  </si>
  <si>
    <t>https://pubmed.ncbi.nlm.nih.gov/37302575</t>
  </si>
  <si>
    <t>https://linkinghub.elsevier.com/retrieve/pii/S1600-6135(23)00530-0</t>
  </si>
  <si>
    <t>Ford M</t>
  </si>
  <si>
    <t>['Eichenberger EM', 'Satola S', 'Neujahr D', 'Fowler VG Jr', 'Gupta D', 'Ford M', 'Pouch SM']</t>
  </si>
  <si>
    <t>Candidemia in thoracic solid organ transplant recipients: Characteristics and outcomes relative to matched uninfected and bacteremic thoracic organ transplant recipients</t>
  </si>
  <si>
    <t>37(9):e15038</t>
  </si>
  <si>
    <t>https://pubmed.ncbi.nlm.nih.gov/37229554</t>
  </si>
  <si>
    <t>https://pmc.ncbi.nlm.nih.gov/articles/pmid/37229554/</t>
  </si>
  <si>
    <t>['Bennion KB', 'Tariq M', 'Wyatt MM', 'Duneton C', 'Baecher KM', 'Paulos CM', 'Kudchadkar RR', 'Lowe MC', 'Ford ML']</t>
  </si>
  <si>
    <t>FcγRIIB expressed on CD8(+) T cells limits responsiveness to PD-1 checkpoint inhibition in cancer</t>
  </si>
  <si>
    <t>15(710):eadd1868</t>
  </si>
  <si>
    <t>https://pubmed.ncbi.nlm.nih.gov/37611081</t>
  </si>
  <si>
    <t>https:///www.science.org/doi/10.1126/scitranslmed.add1868?url_ver=Z39.88-2003&amp;rfr_id=ori:rid:crossref.org&amp;rfr_dat=cr_pub 0pubmed</t>
  </si>
  <si>
    <t>['Oami T', 'Yumoto T', 'Shimazui T', 'Sarmiento S', 'Klingensmith NJ', 'Chen CW', 'Otani S', 'Liang Z', 'Burd EM', 'Mahdi ZK', 'Ford ML', 'Coopersmith CM']</t>
  </si>
  <si>
    <t>CHRONIC ETHANOL USE WORSENS GUT PERMEABILITY AND ALTERS TIGHT JUNCTION EXPRESSION IN A MURINE SEPSIS MODEL</t>
  </si>
  <si>
    <t>60(2):280-290</t>
  </si>
  <si>
    <t>https://pubmed.ncbi.nlm.nih.gov/37405872</t>
  </si>
  <si>
    <t>https://www.ingentaconnect.com/openurl?genre=article&amp;issn=1073-2322&amp;volume=60&amp;issue=2&amp;spage=280&amp;aulast=Oami</t>
  </si>
  <si>
    <t>['Williams JC', 'Ford ML', 'Coopersmith CM']</t>
  </si>
  <si>
    <t>Cancer and sepsis</t>
  </si>
  <si>
    <t>14-Jun-2023</t>
  </si>
  <si>
    <t>Clinical science (London, England : )</t>
  </si>
  <si>
    <t>137(11):881-893</t>
  </si>
  <si>
    <t>https://pubmed.ncbi.nlm.nih.gov/37314016</t>
  </si>
  <si>
    <t>https://europepmc.org/abstract/MED/37314016</t>
  </si>
  <si>
    <t>['Lovasik BP', 'Kim SC', 'Higginbotham L', 'Wakwe W', 'Mathews DV', 'Breeden C', 'Farris AB', 'Larsen CP', 'Ford ML', 'Nadler S', 'Adams AB']</t>
  </si>
  <si>
    <t>CD28-Selective Inhibition Prolongs Non-Human Primate Kidney Transplant Survival</t>
  </si>
  <si>
    <t>https://pubmed.ncbi.nlm.nih.gov/37205571</t>
  </si>
  <si>
    <t>https://pmc.ncbi.nlm.nih.gov/articles/pmid/37205571/</t>
  </si>
  <si>
    <t>['Tambur AR', 'Bestard O', 'Campbell P', 'Chong AS', 'Crespo M', 'Ford ML', 'Gebel HM', 'Heidt S', 'Hickey M', 'Jackson A', 'Kosmoliaptsis V', 'Lefaucheur C', 'Louis K', 'Mannon RB', 'Mengel M', 'Morris A', 'Pinelli DF', 'Reed EF', 'Schinstock C', 'Taupin JL', 'Valenzuela N', 'Wiebe C', 'Nickerson P']</t>
  </si>
  <si>
    <t>Corrigendum to 'Sensitization in transplantation: Assessment of Risk 2022 Working Group Meeting Report' [American Journal of Transplantation 23 (2023) 133-149]</t>
  </si>
  <si>
    <t>13-Mar-2023</t>
  </si>
  <si>
    <t>23(5):694</t>
  </si>
  <si>
    <t>https://pubmed.ncbi.nlm.nih.gov/36932020</t>
  </si>
  <si>
    <t>https://linkinghub.elsevier.com/retrieve/pii/S1600-6135(23)00344-1</t>
  </si>
  <si>
    <t>['Chihade DB', 'Smith P', 'Swift DA', 'Otani S', 'Zhang W', 'Chen CW', 'Jeffers LA', 'Liang Z', 'Shimazui T', 'Burd EM', 'Farris AB', 'Staitieh BS', 'Guidot DM', 'Ford ML', 'Koval M', 'Coopersmith CM']</t>
  </si>
  <si>
    <t>MYOSIN LIGHT CHAIN KINASE DELETION WORSENS LUNG PERMEABILITY AND INCREASES MORTALITY IN PNEUMONIA-INDUCED SEPSIS</t>
  </si>
  <si>
    <t>14-Jan-2023</t>
  </si>
  <si>
    <t>59(4):612-620</t>
  </si>
  <si>
    <t>https://pubmed.ncbi.nlm.nih.gov/36640152</t>
  </si>
  <si>
    <t>https://europepmc.org/abstract/MED/36640152</t>
  </si>
  <si>
    <t>['Hartigan CR', 'Tong KP', 'Liu D', 'Laurie SJ', 'Ford ML']</t>
  </si>
  <si>
    <t>TIGIT agonism alleviates costimulation blockade-resistant rejection in a regulatory T cell-dependent manner</t>
  </si>
  <si>
    <t>12-Jan-2023</t>
  </si>
  <si>
    <t>23(2):180-189</t>
  </si>
  <si>
    <t>https://pubmed.ncbi.nlm.nih.gov/36695691</t>
  </si>
  <si>
    <t>https://linkinghub.elsevier.com/retrieve/pii/S1600-6135(22)29301-0</t>
  </si>
  <si>
    <t>['Gondré-Lewis TA', 'Jiang C', 'Ford ML', 'Koelle DM', 'Sette A', 'Shalek AK', 'Thomas PG']</t>
  </si>
  <si>
    <t>NIAID workshop on T cell technologies</t>
  </si>
  <si>
    <t>24(1):14-18</t>
  </si>
  <si>
    <t>https://pubmed.ncbi.nlm.nih.gov/36596894</t>
  </si>
  <si>
    <t>https://europepmc.org/abstract/MED/36596894</t>
  </si>
  <si>
    <t>['Tambur AR', 'Bestard O', 'Campbell P', 'Chong AS', 'Barrio MC', 'Ford ML', 'Gebel HM', 'Heidt S', 'Hickey M', 'Jackson A', 'Kosmoliaptsis V', 'Lefaucheur C', 'Louis K', 'Mannon RB', 'Mengel M', 'Morris A', 'Pinelli DF', 'Reed EF', 'Schinstock C', 'Taupin JL', 'Valenzuela N', 'Wiebe C', 'Nickerson P']</t>
  </si>
  <si>
    <t>Sensitization in transplantation: Assessment of Risk 2022 Working Group Meeting Report</t>
  </si>
  <si>
    <t>11-Jan-2023</t>
  </si>
  <si>
    <t>23(1):133-149</t>
  </si>
  <si>
    <t>https://pubmed.ncbi.nlm.nih.gov/36695615</t>
  </si>
  <si>
    <t>https://linkinghub.elsevier.com/retrieve/pii/S1600-6135(22)24786-8</t>
  </si>
  <si>
    <t>['Paterson CW', 'Gutierrez MB', 'Coopersmith CM', 'Ford ML']</t>
  </si>
  <si>
    <t>Impact of chronic alcohol exposure on conventional and regulatory murine T cell subsets</t>
  </si>
  <si>
    <t>14:1142614</t>
  </si>
  <si>
    <t>https://pubmed.ncbi.nlm.nih.gov/37006296</t>
  </si>
  <si>
    <t>https://europepmc.org/abstract/MED/37006296</t>
  </si>
  <si>
    <t>['Eichenberger EM', 'Troy J', 'Ruffin F', 'Dagher M', 'Thaden JT', 'Ford ML', 'Fowler VG Jr']</t>
  </si>
  <si>
    <t>Gram-negative bacteremia in solid organ transplant recipients: Clinical characteristics and outcomes as compared to immunocompetent non-transplant recipients</t>
  </si>
  <si>
    <t>21-Nov-2022</t>
  </si>
  <si>
    <t>24(6):e13969</t>
  </si>
  <si>
    <t>https://pubmed.ncbi.nlm.nih.gov/36411527</t>
  </si>
  <si>
    <t>https://europepmc.org/abstract/MED/36411527</t>
  </si>
  <si>
    <t>['Duneton C', 'Winterberg PD', 'Ford ML']</t>
  </si>
  <si>
    <t>Activation and regulation of alloreactive T cell immunity in solid organ transplantation</t>
  </si>
  <si>
    <t>Nature reviews. Nephrology</t>
  </si>
  <si>
    <t>18(10):663-676</t>
  </si>
  <si>
    <t>https://pubmed.ncbi.nlm.nih.gov/35902775</t>
  </si>
  <si>
    <t>https://europepmc.org/abstract/MED/35902775</t>
  </si>
  <si>
    <t>['Klingensmith NJ', 'Fay KT', 'Swift DA', 'Bazzano JM', 'Lyons JD', 'Chen CW', 'Meng M', 'Ramonell KM', 'Liang Z', 'Burd EM', 'Parkos CA', 'Ford ML', 'Coopersmith CM']</t>
  </si>
  <si>
    <t>Junctional adhesion molecule-A deletion increases phagocytosis and improves survival in a murine model of sepsis</t>
  </si>
  <si>
    <t>7(16):e156255</t>
  </si>
  <si>
    <t>https://pubmed.ncbi.nlm.nih.gov/35819838</t>
  </si>
  <si>
    <t>https://europepmc.org/abstract/MED/35819838</t>
  </si>
  <si>
    <t>['Habib JG', 'Liu D', 'Crepeau RM', 'Wagener ME', 'Ford ML']</t>
  </si>
  <si>
    <t>Selective CD28 blockade impacts T cell differentiation during homeostatic reconstitution following lymphodepletion</t>
  </si>
  <si>
    <t>13:1081163</t>
  </si>
  <si>
    <t>https://pubmed.ncbi.nlm.nih.gov/36761170</t>
  </si>
  <si>
    <t>https://europepmc.org/abstract/MED/36761170</t>
  </si>
  <si>
    <t>['Baecher KM', 'Ford ML']</t>
  </si>
  <si>
    <t>Intersection of FcγRIIB, the microbiome, and checkpoint inhibitors in antitumor immunity</t>
  </si>
  <si>
    <t>70(12):3397-3404</t>
  </si>
  <si>
    <t>https://pubmed.ncbi.nlm.nih.gov/34241677</t>
  </si>
  <si>
    <t>https://europepmc.org/abstract/MED/34241677</t>
  </si>
  <si>
    <t>['Sun Y', 'Oami T', 'Liang Z', 'Miniet AA', 'Burd EM', 'Ford ML', 'Coopersmith CM']</t>
  </si>
  <si>
    <t>Membrane Permeant Inhibitor of Myosin Light Chain Kinase Worsens Survival in Murine Polymicrobial Sepsis</t>
  </si>
  <si>
    <t>56(4):621-628</t>
  </si>
  <si>
    <t>https://pubmed.ncbi.nlm.nih.gov/33606476</t>
  </si>
  <si>
    <t>https://europepmc.org/abstract/MED/33606476</t>
  </si>
  <si>
    <t>['Sun H', 'Hartigan CR', 'Chen CW', 'Sun Y', 'Tariq M', 'Robertson JM', 'Krummey SM', 'Mehta AK', 'Ford ML']</t>
  </si>
  <si>
    <t>TIGIT regulates apoptosis of risky memory T cell subsets implicated in belatacept-resistant rejection</t>
  </si>
  <si>
    <t>21(10):3256-3267</t>
  </si>
  <si>
    <t>https://pubmed.ncbi.nlm.nih.gov/33756063</t>
  </si>
  <si>
    <t>https://linkinghub.elsevier.com/retrieve/pii/S1600-6135(22)08746-9</t>
  </si>
  <si>
    <t>['Ford ML', 'Mannon RB']</t>
  </si>
  <si>
    <t>Time for increased awareness of sex as a biological variable in transplantation</t>
  </si>
  <si>
    <t>12-Jul-2021</t>
  </si>
  <si>
    <t>21(10):3215-3216</t>
  </si>
  <si>
    <t>https://pubmed.ncbi.nlm.nih.gov/34174152</t>
  </si>
  <si>
    <t>https://linkinghub.elsevier.com/retrieve/pii/S1600-6135(22)08739-1</t>
  </si>
  <si>
    <t>['Zhang W', 'Anyalebechi JC', 'Ramonell KM', 'Chen CW', 'Xie J', 'Liang Z', 'Chihade DB', 'Otani S', 'Coopersmith CM', 'Ford ML']</t>
  </si>
  <si>
    <t>TIGIT modulates sepsis-induced immune dysregulation in mice with preexisting malignancy</t>
  </si>
  <si>
    <t>6(11):e139823</t>
  </si>
  <si>
    <t>https://pubmed.ncbi.nlm.nih.gov/34100383</t>
  </si>
  <si>
    <t>https://europepmc.org/abstract/MED/34100383</t>
  </si>
  <si>
    <t>['Chen CW', 'Bennion KB', 'Swift DA', 'Morrow KN', 'Zhang W', 'Oami T', 'Coopersmith CM', 'Ford ML']</t>
  </si>
  <si>
    <t>Tumor-Specific T Cells Exacerbate Mortality and Immune Dysregulation during Sepsis</t>
  </si>
  <si>
    <t>206(10):2412-2419</t>
  </si>
  <si>
    <t>https://pubmed.ncbi.nlm.nih.gov/33911005</t>
  </si>
  <si>
    <t>https://europepmc.org/abstract/MED/33911005</t>
  </si>
  <si>
    <t>['Kirk AD', 'Adams AB', 'Durrbach A', 'Ford ML', 'Hildeman DA', 'Larsen CP', 'Vincenti F', 'Wojciechowski D', 'Woodle ES']</t>
  </si>
  <si>
    <t>Optimization of de novo belatacept-based immunosuppression administered to renal transplant recipients</t>
  </si>
  <si>
    <t>21(5):1691-1698</t>
  </si>
  <si>
    <t>https://pubmed.ncbi.nlm.nih.gov/33128812</t>
  </si>
  <si>
    <t>https://linkinghub.elsevier.com/retrieve/pii/S1600-6135(22)08533-1</t>
  </si>
  <si>
    <t>['Sun Y', 'Anyalebechi JC', 'Sun H', 'Yumoto T', 'Xue M', 'Liu D', 'Liang Z', 'Coopersmith CM', 'Ford ML']</t>
  </si>
  <si>
    <t>Anti-TIGIT differentially affects sepsis survival in immunologically experienced versus previously naive hosts</t>
  </si>
  <si>
    <t>6(5):e141245</t>
  </si>
  <si>
    <t>https://pubmed.ncbi.nlm.nih.gov/33682797</t>
  </si>
  <si>
    <t>https://europepmc.org/abstract/MED/33682797</t>
  </si>
  <si>
    <t>['Farley CR', 'Morris AB', 'Tariq M', 'Bennion KB', 'Potdar S', 'Kudchadkar R', 'Lowe MC', 'Ford ML']</t>
  </si>
  <si>
    <t>FcγRIIB is a T cell checkpoint in antitumor immunity</t>
  </si>
  <si>
    <t>6(4):e135623</t>
  </si>
  <si>
    <t>https://pubmed.ncbi.nlm.nih.gov/33616086</t>
  </si>
  <si>
    <t>https://europepmc.org/abstract/MED/33616086</t>
  </si>
  <si>
    <t>['Morrow KN', 'Liang Z', 'Xue M', 'Chihade DB', 'Sun Y', 'Chen CW', 'Coopersmith CM', 'Ford ML']</t>
  </si>
  <si>
    <t>The IL-27 receptor regulates TIGIT on memory CD4(+) T cells during sepsis</t>
  </si>
  <si>
    <t>19-Feb-2021</t>
  </si>
  <si>
    <t>27-Jan-2021</t>
  </si>
  <si>
    <t>iScience</t>
  </si>
  <si>
    <t>24(2):102093</t>
  </si>
  <si>
    <t>https://pubmed.ncbi.nlm.nih.gov/33615199</t>
  </si>
  <si>
    <t>https://linkinghub.elsevier.com/retrieve/pii/S2589-0042(21)00061-4</t>
  </si>
  <si>
    <t>['La Muraglia GM 2nd', 'Zeng S', 'Crichton ES', 'Wagener ME', 'Ford ML', 'Badell IR']</t>
  </si>
  <si>
    <t>Superior inhibition of alloantibody responses with selective CD28 blockade is CTLA-4 dependent and T follicular helper cell specific</t>
  </si>
  <si>
    <t>21(1):73-86</t>
  </si>
  <si>
    <t>https://pubmed.ncbi.nlm.nih.gov/32406182</t>
  </si>
  <si>
    <t>https://linkinghub.elsevier.com/retrieve/pii/S1600-6135(22)08319-8</t>
  </si>
  <si>
    <t>['Sun Y', 'Xie J', 'Anyalebechi JC', 'Chen CW', 'Sun H', 'Xue M', 'Liang Z', 'Morrow KN', 'Coopersmith CM', 'Ford ML']</t>
  </si>
  <si>
    <t>CD28 Agonism Improves Survival in Immunologically Experienced Septic Mice via IL-10 Released by Foxp3(+) Regulatory T Cells</t>
  </si>
  <si>
    <t>15-Dec-2020</t>
  </si>
  <si>
    <t>205(12):3358-3371</t>
  </si>
  <si>
    <t>https://pubmed.ncbi.nlm.nih.gov/33158954</t>
  </si>
  <si>
    <t>https://europepmc.org/abstract/MED/33158954</t>
  </si>
  <si>
    <t>['Tambur AR', 'Campbell P', 'Chong AS', 'Feng S', 'Ford ML', 'Gebel H', 'Gill RG', 'Kelsoe G', 'Kosmoliaptsis V', 'Mannon RB', 'Mengel M', 'Reed EF', 'Valenzuela NM', 'Wiebe C', 'Dijke IE', 'Sullivan HC', 'Nickerson P']</t>
  </si>
  <si>
    <t>Sensitization in transplantation: Assessment of risk (STAR) 2019 Working Group Meeting Report</t>
  </si>
  <si>
    <t>27-May-2020</t>
  </si>
  <si>
    <t>20(10):2652-2668</t>
  </si>
  <si>
    <t>https://pubmed.ncbi.nlm.nih.gov/32342639</t>
  </si>
  <si>
    <t>https://linkinghub.elsevier.com/retrieve/pii/S1600-6135(22)22456-3</t>
  </si>
  <si>
    <t>['Ford ML']</t>
  </si>
  <si>
    <t>TOXic signaling: How antigen accelerates T cell exhaustion during transplantation</t>
  </si>
  <si>
    <t>20(9):2303-2304</t>
  </si>
  <si>
    <t>https://pubmed.ncbi.nlm.nih.gov/32419318</t>
  </si>
  <si>
    <t>https://linkinghub.elsevier.com/retrieve/pii/S1600-6135(22)22548-9</t>
  </si>
  <si>
    <t>['Liu D', 'Ford ML']</t>
  </si>
  <si>
    <t>CD11b is a novel alternate receptor for CD154 during alloimmunity</t>
  </si>
  <si>
    <t>20(8):2216-2225</t>
  </si>
  <si>
    <t>https://pubmed.ncbi.nlm.nih.gov/32149455</t>
  </si>
  <si>
    <t>https://linkinghub.elsevier.com/retrieve/pii/S1600-6135(22)22525-8</t>
  </si>
  <si>
    <t>['Morris AB', 'Pinelli DF', 'Liu D', 'Wagener M', 'Ford ML']</t>
  </si>
  <si>
    <t>Memory T cell-mediated rejection is mitigated by FcγRIIB expression on CD8(+) T cells</t>
  </si>
  <si>
    <t>24-Mar-2020</t>
  </si>
  <si>
    <t>20(8):2206-2215</t>
  </si>
  <si>
    <t>https://pubmed.ncbi.nlm.nih.gov/32154641</t>
  </si>
  <si>
    <t>https://linkinghub.elsevier.com/retrieve/pii/S1600-6135(22)22524-6</t>
  </si>
  <si>
    <t>['Crepeau RL', 'Ford ML']</t>
  </si>
  <si>
    <t>Programmed T cell differentiation: Implications for transplantation</t>
  </si>
  <si>
    <t>29-Mar-2020</t>
  </si>
  <si>
    <t>351:104099</t>
  </si>
  <si>
    <t>https://pubmed.ncbi.nlm.nih.gov/32247511</t>
  </si>
  <si>
    <t>https://linkinghub.elsevier.com/retrieve/pii/S0008-8749(20)30085-X</t>
  </si>
  <si>
    <t>['Krummey SM', 'Hartigan CR', 'Liu D', 'Ford ML']</t>
  </si>
  <si>
    <t>CD28-Dependent CTLA-4 Expression Fine-Tunes the Activation of Human Th17 Cells</t>
  </si>
  <si>
    <t>24-Apr-2020</t>
  </si>
  <si>
    <t>14-Feb-2020</t>
  </si>
  <si>
    <t>23(4):100912</t>
  </si>
  <si>
    <t>https://pubmed.ncbi.nlm.nih.gov/32203908</t>
  </si>
  <si>
    <t>https://linkinghub.elsevier.com/retrieve/pii/S2589-0042(20)30096-1</t>
  </si>
  <si>
    <t>['Paterson CW', 'Ford ML', 'Coopersmith CM']</t>
  </si>
  <si>
    <t>Breaking the bond between tetranectin and HMGB1 in sepsis</t>
  </si>
  <si>
    <t>15-Apr-2020</t>
  </si>
  <si>
    <t>12(539):eabb2575</t>
  </si>
  <si>
    <t>https://pubmed.ncbi.nlm.nih.gov/32295899</t>
  </si>
  <si>
    <t>https:///www.science.org/doi/10.1126/scitranslmed.abb2575?url_ver=Z39.88-2003&amp;rfr_id=ori:rid:crossref.org&amp;rfr_dat=cr_pub 0pubmed</t>
  </si>
  <si>
    <t>['Zhang W', 'Chihade DB', 'Xie J', 'Chen CW', 'Ramonell KM', 'Liang Z', 'Coopersmith CM', 'Ford ML']</t>
  </si>
  <si>
    <t>Preexisting malignancy abrogates the beneficial effects of CXCR4 blockade during sepsis</t>
  </si>
  <si>
    <t>27-Jan-2020</t>
  </si>
  <si>
    <t>107(3):485-495</t>
  </si>
  <si>
    <t>https://pubmed.ncbi.nlm.nih.gov/31985098</t>
  </si>
  <si>
    <t>https://europepmc.org/abstract/MED/31985098</t>
  </si>
  <si>
    <t>['Krummey SM', 'Morris AB', 'Jacobs JR', 'McGuire DJ', 'Ando S', 'Tong KP', 'Zhang W', 'Robertson J', 'Guasch SA', 'Araki K', 'Larsen CP', 'Evavold BD', 'Kissick HT', 'Ford ML']</t>
  </si>
  <si>
    <t>CD45RB Status of CD8(+) T Cell Memory Defines T Cell Receptor Affinity and Persistence</t>
  </si>
  <si>
    <t>4-Feb-2020</t>
  </si>
  <si>
    <t>30(5):1282-1291.e5</t>
  </si>
  <si>
    <t>https://pubmed.ncbi.nlm.nih.gov/32023448</t>
  </si>
  <si>
    <t>https://linkinghub.elsevier.com/retrieve/pii/S2211-1247(20)30025-5</t>
  </si>
  <si>
    <t>['Parsons RF', 'Zahid A', 'Bumb S', 'Decker H', 'Sullivan HC', 'Eun-Hyung Lee F', 'Badell IR', 'Ford ML', 'Larsen CP', 'Pearson TC', 'Jackson AM', 'Chen DF', 'Levine M', 'Kamoun M', 'Bray RA', 'Gebel HM']</t>
  </si>
  <si>
    <t>The impact of belatacept on third-party HLA alloantibodies in highly sensitized kidney transplant recipients</t>
  </si>
  <si>
    <t>20(2):573-581</t>
  </si>
  <si>
    <t>https://pubmed.ncbi.nlm.nih.gov/31452332</t>
  </si>
  <si>
    <t>https://linkinghub.elsevier.com/retrieve/pii/S1600-6135(22)22210-2</t>
  </si>
  <si>
    <t>['Morris AB', 'Farley CR', 'Pinelli DF', 'Adams LE', 'Cragg MS', 'Boss JM', 'Scharer CD', 'Fribourg M', 'Cravedi P', 'Heeger PS', 'Ford ML']</t>
  </si>
  <si>
    <t>Signaling through the Inhibitory Fc Receptor FcγRIIB Induces CD8(+) T Cell Apoptosis to Limit T Cell Immunity</t>
  </si>
  <si>
    <t>52(1):136-150.e6</t>
  </si>
  <si>
    <t>https://pubmed.ncbi.nlm.nih.gov/31940267</t>
  </si>
  <si>
    <t>https://linkinghub.elsevier.com/retrieve/pii/S1074-7613(19)30525-4</t>
  </si>
  <si>
    <t>['La Muraglia GM 2nd', 'Wagener ME', 'Ford ML', 'Badell IR']</t>
  </si>
  <si>
    <t>Circulating T follicular helper cells are a biomarker of humoral alloreactivity and predict donor-specific antibody formation after transplantation</t>
  </si>
  <si>
    <t>24-Jul-2019</t>
  </si>
  <si>
    <t>20(1):75-87</t>
  </si>
  <si>
    <t>https://pubmed.ncbi.nlm.nih.gov/31250973</t>
  </si>
  <si>
    <t>https://linkinghub.elsevier.com/retrieve/pii/S1600-6135(22)10044-4</t>
  </si>
  <si>
    <t>['Yoseph BP', 'Breed E', 'Overgaard CE', 'Ward CJ', 'Liang Z', 'Wagener ME', 'Lexcen DR', 'Lusczek ER', 'Beilman GJ', 'Burd EM', 'Farris AB', 'Guidot DM', 'Koval M', 'Ford ML', 'Coopersmith CM']</t>
  </si>
  <si>
    <t>Correction: Chronic Alcohol Ingestion Increases Mortality and Organ Injury in a Murine Model of Septic Peritonitis</t>
  </si>
  <si>
    <t>17-Sep-2020</t>
  </si>
  <si>
    <t>15(9):e0239568</t>
  </si>
  <si>
    <t>https://pubmed.ncbi.nlm.nih.gov/32941549</t>
  </si>
  <si>
    <t>https://europepmc.org/abstract/MED/32941549</t>
  </si>
  <si>
    <t>['Morris AB', 'Ford ML']</t>
  </si>
  <si>
    <t>When rubber meets the road: how innate features of adaptive immune cells play critical roles in transplant alloimmunity</t>
  </si>
  <si>
    <t>24(6):659-663</t>
  </si>
  <si>
    <t>https://pubmed.ncbi.nlm.nih.gov/31577597</t>
  </si>
  <si>
    <t>https://europepmc.org/abstract/MED/31577597</t>
  </si>
  <si>
    <t>['Chen CW', 'Xue M', 'Zhang W', 'Xie J', 'Coopersmith CM', 'Ford ML']</t>
  </si>
  <si>
    <t>2B4 but not PD-1 blockade improves mortality in septic animals with preexisting malignancy</t>
  </si>
  <si>
    <t>4(22):e127867</t>
  </si>
  <si>
    <t>https://pubmed.ncbi.nlm.nih.gov/31723059</t>
  </si>
  <si>
    <t>https://europepmc.org/abstract/MED/31723059</t>
  </si>
  <si>
    <t>['Hartigan CR', 'Sun H', 'Ford ML']</t>
  </si>
  <si>
    <t>Memory T-cell exhaustion and tolerance in transplantation</t>
  </si>
  <si>
    <t>292(1):225-242</t>
  </si>
  <si>
    <t>https://pubmed.ncbi.nlm.nih.gov/31808170</t>
  </si>
  <si>
    <t>https://onlinelibrary.wiley.com/doi/10.1111/imr.12824</t>
  </si>
  <si>
    <t>['Ahmed R', 'Ford ML', 'Sanz I']</t>
  </si>
  <si>
    <t>Regulation of T and B cell responses to chronic antigenic stimulation during Infection, autoimmunity and transplantation</t>
  </si>
  <si>
    <t>292(1):5-8</t>
  </si>
  <si>
    <t>https://pubmed.ncbi.nlm.nih.gov/31883175</t>
  </si>
  <si>
    <t>https://onlinelibrary.wiley.com/doi/10.1111/imr.12836</t>
  </si>
  <si>
    <t>['Fay KT', 'Klingensmith NJ', 'Chen CW', 'Zhang W', 'Sun Y', 'Morrow KN', 'Liang Z', 'Burd EM', 'Ford ML', 'Coopersmith CM']</t>
  </si>
  <si>
    <t>The gut microbiome alters immunophenotype and survival from sepsis</t>
  </si>
  <si>
    <t>33(10):11258-11269</t>
  </si>
  <si>
    <t>https://pubmed.ncbi.nlm.nih.gov/31306584</t>
  </si>
  <si>
    <t>https://europepmc.org/abstract/MED/31306584</t>
  </si>
  <si>
    <t>['Crepeau RL', 'Elengickal JA', 'La Muraglia GM 2nd', 'Ford ML']</t>
  </si>
  <si>
    <t>Impact of selective CD28 blockade on virus-specific immunity to a murine Epstein-Barr virus homolog</t>
  </si>
  <si>
    <t>29-Mar-2019</t>
  </si>
  <si>
    <t>19(8):2199-2209</t>
  </si>
  <si>
    <t>https://pubmed.ncbi.nlm.nih.gov/30801917</t>
  </si>
  <si>
    <t>https://linkinghub.elsevier.com/retrieve/pii/S1600-6135(22)09186-9</t>
  </si>
  <si>
    <t>['Lyons JD', 'Chen CW', 'Liang Z', 'Zhang W', 'Chihade DB', 'Burd EM', 'Farris AB', 'Ford ML', 'Coopersmith CM']</t>
  </si>
  <si>
    <t>Murine Pancreatic Cancer Alters T Cell Activation and Apoptosis and Worsens Survival After Cecal Ligation and Puncture</t>
  </si>
  <si>
    <t>51(6):731-739</t>
  </si>
  <si>
    <t>https://pubmed.ncbi.nlm.nih.gov/29889816</t>
  </si>
  <si>
    <t>https://europepmc.org/abstract/MED/29889816</t>
  </si>
  <si>
    <t>['Xie J', 'Chen CW', 'Sun Y', 'Laurie SJ', 'Zhang W', 'Otani S', 'Martin GS', 'Coopersmith CM', 'Ford ML']</t>
  </si>
  <si>
    <t>Increased attrition of memory T cells during sepsis requires 2B4</t>
  </si>
  <si>
    <t>2-May-2019</t>
  </si>
  <si>
    <t>4(9):e126030</t>
  </si>
  <si>
    <t>https://pubmed.ncbi.nlm.nih.gov/31045575</t>
  </si>
  <si>
    <t>https://europepmc.org/abstract/MED/31045575</t>
  </si>
  <si>
    <t>['Klingensmith NJ', 'Fay KT', 'Lyons JD', 'Chen CW', 'Otani S', 'Liang Z', 'Chihade DB', 'Burd EM', 'Ford ML', 'Coopersmith CM']</t>
  </si>
  <si>
    <t>Chronic Alcohol Ingestion Worsens Survival and Alters Gut Epithelial Apoptosis and CD8+ T Cell Function After Pseudomonas Aeruginosa Pneumonia-Induced Sepsis</t>
  </si>
  <si>
    <t>51(4):453-463</t>
  </si>
  <si>
    <t>https://pubmed.ncbi.nlm.nih.gov/29664837</t>
  </si>
  <si>
    <t>https://europepmc.org/abstract/MED/29664837</t>
  </si>
  <si>
    <t>['Xie J', 'Crepeau RL', 'Chen CW', 'Zhang W', 'Otani S', 'Coopersmith CM', 'Ford ML']</t>
  </si>
  <si>
    <t>Sepsis erodes CD8(+) memory T cell-protective immunity against an EBV homolog in a 2B4-dependent manner</t>
  </si>
  <si>
    <t>105(3):565-575</t>
  </si>
  <si>
    <t>https://pubmed.ncbi.nlm.nih.gov/30624806</t>
  </si>
  <si>
    <t>https://europepmc.org/abstract/MED/30624806</t>
  </si>
  <si>
    <t>['Winterberg PD', 'Robertson JM', 'Kelleman MS', 'George RP', 'Ford ML']</t>
  </si>
  <si>
    <t>T Cells Play a Causal Role in Diastolic Dysfunction during Uremic Cardiomyopathy</t>
  </si>
  <si>
    <t>30(3):407-420</t>
  </si>
  <si>
    <t>https://pubmed.ncbi.nlm.nih.gov/30728178</t>
  </si>
  <si>
    <t>https://europepmc.org/abstract/MED/30728178</t>
  </si>
  <si>
    <t>Coronin-1, King of Alloimmunity</t>
  </si>
  <si>
    <t>50(1):3-5</t>
  </si>
  <si>
    <t>https://pubmed.ncbi.nlm.nih.gov/30650379</t>
  </si>
  <si>
    <t>https://linkinghub.elsevier.com/retrieve/pii/S1074-7613(18)30578-8</t>
  </si>
  <si>
    <t>['Meng M', 'Klingensmith NJ', 'Liang Z', 'Lyons JD', 'Fay KT', 'Chen CW', 'Ford ML', 'Coopersmith CM']</t>
  </si>
  <si>
    <t>Regulators of Intestinal Epithelial Migration in Sepsis</t>
  </si>
  <si>
    <t>51(1):88-96</t>
  </si>
  <si>
    <t>https://pubmed.ncbi.nlm.nih.gov/29424793</t>
  </si>
  <si>
    <t>https://europepmc.org/abstract/MED/29424793</t>
  </si>
  <si>
    <t>['Morrow KN', 'Coopersmith CM', 'Ford ML']</t>
  </si>
  <si>
    <t>IL-17, IL-27, and IL-33: A Novel Axis Linked to Immunological Dysfunction During Sepsis</t>
  </si>
  <si>
    <t>22-Aug-2019</t>
  </si>
  <si>
    <t>10:1982</t>
  </si>
  <si>
    <t>https://pubmed.ncbi.nlm.nih.gov/31507598</t>
  </si>
  <si>
    <t>https://europepmc.org/abstract/MED/31507598</t>
  </si>
  <si>
    <t>['Bozeman AM', 'Laurie SJ', 'Haridas D', 'Wagener ME', 'Ford ML']</t>
  </si>
  <si>
    <t>Transplantation preferentially induces a KLRG-1(lo) CD127(hi) differentiation program in antigen-specific CD8(+) T cells</t>
  </si>
  <si>
    <t>50:34-42</t>
  </si>
  <si>
    <t>https://pubmed.ncbi.nlm.nih.gov/29885905</t>
  </si>
  <si>
    <t>https://www.clinicalkey.com/content/playBy/pii?v=S0966-3274(18)30024-8</t>
  </si>
  <si>
    <t>['Laurie SJ', 'Liu D', 'Wagener ME', 'Stark PC', 'Terhorst C', 'Ford ML']</t>
  </si>
  <si>
    <t>2B4 Mediates Inhibition of CD8(+) T Cell Responses via Attenuation of Glycolysis and Cell Division</t>
  </si>
  <si>
    <t>16-Jul-2018</t>
  </si>
  <si>
    <t>201(5):1536-1548</t>
  </si>
  <si>
    <t>https://pubmed.ncbi.nlm.nih.gov/30012849</t>
  </si>
  <si>
    <t>https://europepmc.org/abstract/MED/30012849</t>
  </si>
  <si>
    <t>['Breed ER', 'Hilliard CA', 'Yoseph B', 'Mittal R', 'Liang Z', 'Chen CW', 'Burd EM', 'Brewster LP', 'Hansen LM', 'Gleason RL Jr', 'Pandita TK', 'Ford ML', 'Hunt CR', 'Coopersmith CM']</t>
  </si>
  <si>
    <t>The small heat shock protein HSPB1 protects mice from sepsis</t>
  </si>
  <si>
    <t>21-Aug-2018</t>
  </si>
  <si>
    <t>8(1):12493</t>
  </si>
  <si>
    <t>https://pubmed.ncbi.nlm.nih.gov/30131526</t>
  </si>
  <si>
    <t>https://europepmc.org/abstract/MED/30131526</t>
  </si>
  <si>
    <t>['Klingensmith NJ', 'Chen CW', 'Liang Z', 'Burd EM', 'Farris AB', 'Arbiser JL', 'Ford ML', 'Coopersmith CM']</t>
  </si>
  <si>
    <t>Honokiol Increases CD4+ T Cell Activation and Decreases TNF but Fails to Improve Survival Following Sepsis</t>
  </si>
  <si>
    <t>50(2):178-186</t>
  </si>
  <si>
    <t>https://pubmed.ncbi.nlm.nih.gov/29023360</t>
  </si>
  <si>
    <t>https://europepmc.org/abstract/MED/29023360</t>
  </si>
  <si>
    <t>['Nganou-Makamdop K', 'Billingsley JM', 'Yaffe Z', "O'Connor G", 'Tharp GK', 'Ransier A', 'Laboune F', 'Matus-Nicodemos R', 'Lerner A', 'Gharu L', 'Robertson JM', 'Ford ML', 'Schlapschy M', 'Kuhn N', 'Lensch A', 'Lifson J', 'Nason M', 'Skerra A', 'Schreiber G', 'Bosinger SE', 'Douek DC']</t>
  </si>
  <si>
    <t>Type I IFN signaling blockade by a PASylated antagonist during chronic SIV infection suppresses specific inflammatory pathways but does not alter T cell activation or virus replication</t>
  </si>
  <si>
    <t>14(8):e1007246</t>
  </si>
  <si>
    <t>https://pubmed.ncbi.nlm.nih.gov/30142226</t>
  </si>
  <si>
    <t>https://europepmc.org/abstract/MED/30142226</t>
  </si>
  <si>
    <t>['Tambur AR', 'Campbell P', 'Claas FH', 'Feng S', 'Gebel HM', 'Jackson AM', 'Mannon RB', 'Reed EF', 'Tinckam K', 'Askar M', 'Chandraker A', 'Chang PP', 'Colvin M', 'Demetris AJ', 'Diamond JM', 'Dipchand AI', 'Fairchild RL', 'Ford ML', 'Friedewald J', 'Gill RG', 'Glotz D', 'Goldberg H', 'Hachem R', 'Knechtle S', 'Kobashigawa J', 'Levine DJ', 'Levitsky J', 'Mengel M', 'Milford E', 'Newell KA', "O'Leary JG", 'Palmer S', 'Randhawa P', 'Smith J', 'Snyder L', 'Starling RC', 'Sweet S', 'Taner T', 'Taylor CJ', 'Woodle S', 'Zeevi A', 'Nickerson P']</t>
  </si>
  <si>
    <t>Sensitization in Transplantation: Assessment of Risk (STAR) 2017 Working Group Meeting Report</t>
  </si>
  <si>
    <t>18(7):1604-1614</t>
  </si>
  <si>
    <t>https://pubmed.ncbi.nlm.nih.gov/29603613</t>
  </si>
  <si>
    <t>https://linkinghub.elsevier.com/retrieve/pii/S1600-6135(22)09607-1</t>
  </si>
  <si>
    <t>['Liu D', 'Badell IR', 'Ford ML']</t>
  </si>
  <si>
    <t>Selective CD28 blockade attenuates CTLA-4-dependent CD8+ memory T cell effector function and prolongs graft survival</t>
  </si>
  <si>
    <t>3(1):e96378</t>
  </si>
  <si>
    <t>https://pubmed.ncbi.nlm.nih.gov/29321374</t>
  </si>
  <si>
    <t>https://europepmc.org/abstract/MED/29321374</t>
  </si>
  <si>
    <t>['Badell IR', 'La Muraglia GM 2nd', 'Liu D', 'Wagener ME', 'Ding G', 'Ford ML']</t>
  </si>
  <si>
    <t>Selective CD28 Blockade Results in Superior Inhibition of Donor-Specific T Follicular Helper Cell and Antibody Responses Relative to CTLA4-Ig</t>
  </si>
  <si>
    <t>18(1):89-101</t>
  </si>
  <si>
    <t>https://pubmed.ncbi.nlm.nih.gov/28637095</t>
  </si>
  <si>
    <t>https://linkinghub.elsevier.com/retrieve/pii/S1600-6135(22)09382-0</t>
  </si>
  <si>
    <t>['Azzi J', 'Raimondi G', 'Mas V', 'Riella LV', 'Elfadawy N', 'Safa K', 'Wojciechowski D', 'Kanak M', 'Nog R', 'Maltzman JS', 'Ford ML', 'Pober JS', 'Luo XR', 'Rothstein D', 'Miller ML', 'Matthews D', 'Burlingham W', 'Levings M', 'Heeger P', 'Higdon L', 'Gill J', 'Gill RG', 'Alegre ML']</t>
  </si>
  <si>
    <t>The outstanding questions in transplantation: It's about time…</t>
  </si>
  <si>
    <t>2-Sep-2017</t>
  </si>
  <si>
    <t>18(1):271-272</t>
  </si>
  <si>
    <t>https://pubmed.ncbi.nlm.nih.gov/28758364</t>
  </si>
  <si>
    <t>https://linkinghub.elsevier.com/retrieve/pii/S1600-6135(22)09403-5</t>
  </si>
  <si>
    <t>['Xie J', 'Robertson JM', 'Chen CW', 'Zhang W', 'Coopersmith CM', 'Ford ML']</t>
  </si>
  <si>
    <t>Pre-existing malignancy results in increased prevalence of distinct populations of CD4+ T cells during sepsis</t>
  </si>
  <si>
    <t>16-Jan-2018</t>
  </si>
  <si>
    <t>13(1):e0191065</t>
  </si>
  <si>
    <t>https://pubmed.ncbi.nlm.nih.gov/29338031</t>
  </si>
  <si>
    <t>https://europepmc.org/abstract/MED/29338031</t>
  </si>
  <si>
    <t>['Morris AB', 'Adams LE', 'Ford ML']</t>
  </si>
  <si>
    <t>Influence of T Cell Coinhibitory Molecules on CD8(+) Recall Responses</t>
  </si>
  <si>
    <t>8-Aug-2018</t>
  </si>
  <si>
    <t>9:1810</t>
  </si>
  <si>
    <t>https://pubmed.ncbi.nlm.nih.gov/30135685</t>
  </si>
  <si>
    <t>https://europepmc.org/abstract/MED/30135685</t>
  </si>
  <si>
    <t>['Fay KT', 'Chihade DB', 'Chen CW', 'Klingensmith NJ', 'Lyons JD', 'Ramonell K', 'Liang Z', 'Coopersmith CM', 'Ford ML']</t>
  </si>
  <si>
    <t>Increased mortality in CD43-deficient mice during sepsis</t>
  </si>
  <si>
    <t>18-Sep-2018</t>
  </si>
  <si>
    <t>13(9):e0202656</t>
  </si>
  <si>
    <t>https://pubmed.ncbi.nlm.nih.gov/30226896</t>
  </si>
  <si>
    <t>https://europepmc.org/abstract/MED/30226896</t>
  </si>
  <si>
    <t>['Lyons JD', 'Klingensmith NJ', 'Otani S', 'Mittal R', 'Liang Z', 'Ford ML', 'Coopersmith CM']</t>
  </si>
  <si>
    <t>Sepsis reveals compartment-specific responses in intestinal proliferation and apoptosis in transgenic mice whose enterocytes re-enter the cell cycle</t>
  </si>
  <si>
    <t>31(12):5507-5519</t>
  </si>
  <si>
    <t>https://pubmed.ncbi.nlm.nih.gov/28842422</t>
  </si>
  <si>
    <t>https://europepmc.org/abstract/MED/28842422</t>
  </si>
  <si>
    <t>['Fay KT', 'Ford ML', 'Coopersmith CM']</t>
  </si>
  <si>
    <t>The intestinal microenvironment in sepsis</t>
  </si>
  <si>
    <t>7-Mar-2017</t>
  </si>
  <si>
    <t>Biochimica et biophysica acta. Molecular basis of disease</t>
  </si>
  <si>
    <t>1863(10 Pt B):2574-2583</t>
  </si>
  <si>
    <t>https://pubmed.ncbi.nlm.nih.gov/28286161</t>
  </si>
  <si>
    <t>https://linkinghub.elsevier.com/retrieve/pii/S0925-4439(17)30081-9</t>
  </si>
  <si>
    <t>['Chen CW', 'Mittal R', 'Klingensmith NJ', 'Burd EM', 'Terhorst C', 'Martin GS', 'Coopersmith CM', 'Ford ML']</t>
  </si>
  <si>
    <t>Cutting Edge: 2B4-Mediated Coinhibition of CD4(+) T Cells Underlies Mortality in Experimental Sepsis</t>
  </si>
  <si>
    <t>199(6):1961-1966</t>
  </si>
  <si>
    <t>https://pubmed.ncbi.nlm.nih.gov/28768726</t>
  </si>
  <si>
    <t>https://europepmc.org/abstract/MED/28768726</t>
  </si>
  <si>
    <t>['Cortes-Cerisuelo M', 'Laurie SJ', 'Mathews DV', 'Winterberg PD', 'Larsen CP', 'Adams AB', 'Ford ML']</t>
  </si>
  <si>
    <t>Increased Pretransplant Frequency of CD28(+) CD4(+) T(EM) Predicts Belatacept-Resistant Rejection in Human Renal Transplant Recipients</t>
  </si>
  <si>
    <t>17(9):2350-2362</t>
  </si>
  <si>
    <t>https://pubmed.ncbi.nlm.nih.gov/28502091</t>
  </si>
  <si>
    <t>https://linkinghub.elsevier.com/retrieve/pii/S1600-6135(22)25128-4</t>
  </si>
  <si>
    <t>['Mathews DV', 'Wakwe WC', 'Kim SC', 'Lowe MC', 'Breeden C', 'Roberts ME', 'Farris AB', 'Strobert EA', 'Jenkins JB', 'Larsen CP', 'Ford ML', 'Townsend R', 'Adams AB']</t>
  </si>
  <si>
    <t>Belatacept-Resistant Rejection Is Associated With CD28(+) Memory CD8 T Cells</t>
  </si>
  <si>
    <t>17(9):2285-2299</t>
  </si>
  <si>
    <t>https://pubmed.ncbi.nlm.nih.gov/28502128</t>
  </si>
  <si>
    <t>https://linkinghub.elsevier.com/retrieve/pii/S1600-6135(22)25123-5</t>
  </si>
  <si>
    <t>Challenges and opportunities in targeting the CD28/CTLA-4 pathway in transplantation and autoimmunity</t>
  </si>
  <si>
    <t>30-May-2017</t>
  </si>
  <si>
    <t>17(8):1001-1012</t>
  </si>
  <si>
    <t>https://pubmed.ncbi.nlm.nih.gov/28525959</t>
  </si>
  <si>
    <t>https://www.tandfonline.com/doi/10.1080/14712598.2017.1333595?url_ver=Z39.88-2003&amp;rfr_id=ori:rid:crossref.org&amp;rfr_dat=cr_pub 0pubmed</t>
  </si>
  <si>
    <t>['Lorentz CA', 'Liang Z', 'Meng M', 'Chen CW', 'Yoseph BP', 'Breed ER', 'Mittal R', 'Klingensmith NJ', 'Farris AB', 'Burd EM', 'Koval M', 'Ford ML', 'Coopersmith CM']</t>
  </si>
  <si>
    <t>Myosin light chain kinase knockout improves gut barrier function and confers a survival advantage in polymicrobial sepsis</t>
  </si>
  <si>
    <t>7-Jun-2017</t>
  </si>
  <si>
    <t>Molecular medicine (Cambridge, Mass.)</t>
  </si>
  <si>
    <t>23:155-165</t>
  </si>
  <si>
    <t>https://pubmed.ncbi.nlm.nih.gov/28598488</t>
  </si>
  <si>
    <t>https://molmed.biomedcentral.com/articles/10.2119/molmed.2016.00256</t>
  </si>
  <si>
    <t>['Kim SC', 'Wang J', 'Dong Y', 'Mathews DV', 'Albrecht JA', 'Breeden CP', 'Farris AB', 'Lukacher AE', 'Ford ML', 'Newell KA', 'Adams AB']</t>
  </si>
  <si>
    <t>Alloimmunity But Not Viral Immunity Promotes Allograft Loss in a Mouse Model of Polyomavirus-Associated Allograft Injury</t>
  </si>
  <si>
    <t>12-May-2017</t>
  </si>
  <si>
    <t>3(6):e161</t>
  </si>
  <si>
    <t>https://pubmed.ncbi.nlm.nih.gov/28620645</t>
  </si>
  <si>
    <t>https://europepmc.org/abstract/MED/28620645</t>
  </si>
  <si>
    <t>['Kim SC', 'Wakwe W', 'Higginbotham LB', 'Mathews DV', 'Breeden CP', 'Stephenson AC', 'Jenkins J', 'Strobert E', 'Price K', 'Price L', 'Kuhn R', 'Wang H', 'Yamniuk A', 'Suchard S', 'Farris AB 3rd', 'Pearson TC', 'Larsen CP', 'Ford ML', 'Suri A', 'Nadler S', 'Adams AB']</t>
  </si>
  <si>
    <t>Fc-Silent Anti-CD154 Domain Antibody Effectively Prevents Nonhuman Primate Renal Allograft Rejection</t>
  </si>
  <si>
    <t>25-Feb-2017</t>
  </si>
  <si>
    <t>17(5):1182-1192</t>
  </si>
  <si>
    <t>https://pubmed.ncbi.nlm.nih.gov/28097811</t>
  </si>
  <si>
    <t>https://linkinghub.elsevier.com/retrieve/pii/S1600-6135(22)24970-3</t>
  </si>
  <si>
    <t>['Laurie SJ', 'Ford ML']</t>
  </si>
  <si>
    <t>Epigenetic Remodeling in Exhausted T Cells: Implications for Transplantation Tolerance</t>
  </si>
  <si>
    <t>101(5):894-895</t>
  </si>
  <si>
    <t>https://pubmed.ncbi.nlm.nih.gov/28437384</t>
  </si>
  <si>
    <t>https://europepmc.org/abstract/MED/28437384</t>
  </si>
  <si>
    <t>['Kitchens WH', 'Dong Y', 'Mathews DV', 'Breeden CP', 'Strobert E', 'Fuentes ME', 'Larsen CP', 'Ford ML', 'Adams AB']</t>
  </si>
  <si>
    <t>Interruption of OX40L signaling prevents costimulation blockade-resistant allograft rejection</t>
  </si>
  <si>
    <t>9-Mar-2017</t>
  </si>
  <si>
    <t>2(5):e90317</t>
  </si>
  <si>
    <t>https://pubmed.ncbi.nlm.nih.gov/28289708</t>
  </si>
  <si>
    <t>https://europepmc.org/abstract/MED/28289708</t>
  </si>
  <si>
    <t>['Russell Knode LM', 'Naradikian MS', 'Myles A', 'Scholz JL', 'Hao Y', 'Liu D', 'Ford ML', 'Tobias JW', 'Cancro MP', 'Gearhart PJ']</t>
  </si>
  <si>
    <t>Age-Associated B Cells Express a Diverse Repertoire of V(H) and Vκ Genes with Somatic Hypermutation</t>
  </si>
  <si>
    <t>198(5):1921-1927</t>
  </si>
  <si>
    <t>https://pubmed.ncbi.nlm.nih.gov/28093524</t>
  </si>
  <si>
    <t>https://europepmc.org/abstract/MED/28093524</t>
  </si>
  <si>
    <t>['Klingensmith NJ', 'Yoseph BP', 'Liang Z', 'Lyons JD', 'Burd EM', 'Margoles LM', 'Koval M', 'Ford ML', 'Coopersmith CM']</t>
  </si>
  <si>
    <t>Epidermal Growth Factor Improves Intestinal Integrity and Survival in Murine Sepsis Following Chronic Alcohol Ingestion</t>
  </si>
  <si>
    <t>47(2):184-192</t>
  </si>
  <si>
    <t>https://pubmed.ncbi.nlm.nih.gov/27465753</t>
  </si>
  <si>
    <t>https://europepmc.org/abstract/MED/27465753</t>
  </si>
  <si>
    <t>['Winterberg PD', 'Ford ML']</t>
  </si>
  <si>
    <t>The effect of chronic kidney disease on T cell alloimmunity</t>
  </si>
  <si>
    <t>22(1):22-28</t>
  </si>
  <si>
    <t>https://pubmed.ncbi.nlm.nih.gov/27926546</t>
  </si>
  <si>
    <t>https://europepmc.org/abstract/MED/27926546</t>
  </si>
  <si>
    <t>['Huang YH', 'Tsai K', 'Tan SY', 'Kang S', 'Ford ML', 'Harder KW', 'Priatel JJ']</t>
  </si>
  <si>
    <t>2B4-SAP signaling is required for the priming of naive CD8(+) T cells by antigen-expressing B cells and B lymphoma cells</t>
  </si>
  <si>
    <t>6(2):e1267094</t>
  </si>
  <si>
    <t>https://pubmed.ncbi.nlm.nih.gov/28344876</t>
  </si>
  <si>
    <t>https://www.tandfonline.com/doi/10.1080/2162402X.2016.1267094?url_ver=Z39.88-2003&amp;rfr_id=ori:rid:crossref.org&amp;rfr_dat=cr_pub 0pubmed</t>
  </si>
  <si>
    <t>['Schroder PM', 'Ezekian B', 'Ford M', 'Knechtle SJ', 'Kwun J']</t>
  </si>
  <si>
    <t>Commentary: Belatacept Does Not Inhibit Follicular T Cell-Dependent B-Cell Differentiation in Kidney Transplantation</t>
  </si>
  <si>
    <t>8:1615</t>
  </si>
  <si>
    <t>https://pubmed.ncbi.nlm.nih.gov/29218048</t>
  </si>
  <si>
    <t>https://europepmc.org/abstract/MED/29218048</t>
  </si>
  <si>
    <t>['Ramonell KM', 'Zhang W', 'Hadley A', 'Chen CW', 'Fay KT', 'Lyons JD', 'Klingensmith NJ', 'McConnell KW', 'Coopersmith CM', 'Ford ML']</t>
  </si>
  <si>
    <t>CXCR4 blockade decreases CD4+ T cell exhaustion and improves survival in a murine model of polymicrobial sepsis</t>
  </si>
  <si>
    <t>12-Dec-2017</t>
  </si>
  <si>
    <t>12(12):e0188882</t>
  </si>
  <si>
    <t>https://pubmed.ncbi.nlm.nih.gov/29232699</t>
  </si>
  <si>
    <t>https://europepmc.org/abstract/MED/29232699</t>
  </si>
  <si>
    <t>['Diller ML', 'Kudchadkar RR', 'Delman KA', 'Lawson DH', 'Ford ML']</t>
  </si>
  <si>
    <t>Exogenous IL-2 Induces FoxP3+ Th17 Cells In Vivo in Melanoma Patients</t>
  </si>
  <si>
    <t>39(9):355-366</t>
  </si>
  <si>
    <t>https://pubmed.ncbi.nlm.nih.gov/27741090</t>
  </si>
  <si>
    <t>https://europepmc.org/abstract/MED/27741090</t>
  </si>
  <si>
    <t>['Serbanescu MA', 'Ramonell KM', 'Hadley A', 'Margoles LM', 'Mittal R', 'Lyons JD', 'Liang Z', 'Coopersmith CM', 'Ford ML', 'McConnell KW']</t>
  </si>
  <si>
    <t>Attrition of memory CD8 T cells during sepsis requires LFA-1</t>
  </si>
  <si>
    <t>10-Jun-2016</t>
  </si>
  <si>
    <t>100(5):1167-1180</t>
  </si>
  <si>
    <t>https://pubmed.ncbi.nlm.nih.gov/27286793</t>
  </si>
  <si>
    <t>https://europepmc.org/abstract/MED/27286793</t>
  </si>
  <si>
    <t>Complete response to high-dose IL-2 and enhanced IFNγ+Th17: TREG ratio in a melanoma patient</t>
  </si>
  <si>
    <t>Melanoma research</t>
  </si>
  <si>
    <t>26(5):535-9</t>
  </si>
  <si>
    <t>https://pubmed.ncbi.nlm.nih.gov/27467756</t>
  </si>
  <si>
    <t>https://europepmc.org/abstract/MED/27467756</t>
  </si>
  <si>
    <t>['Adams AB', 'Ford ML', 'Larsen CP']</t>
  </si>
  <si>
    <t>Costimulation Blockade in Autoimmunity and Transplantation: The CD28 Pathway</t>
  </si>
  <si>
    <t>197(6):2045-50</t>
  </si>
  <si>
    <t>https://pubmed.ncbi.nlm.nih.gov/27591335</t>
  </si>
  <si>
    <t>https://europepmc.org/abstract/MED/27591335</t>
  </si>
  <si>
    <t>['Krummey SM', 'Chen CW', 'Guasch SA', 'Liu D', 'Wagener M', 'Larsen CP', 'Ford ML']</t>
  </si>
  <si>
    <t>Enhanced Requirement for TNFR2 in Graft Rejection Mediated by Low-Affinity Memory CD8+ T Cells during Heterologous Immunity</t>
  </si>
  <si>
    <t>197(5):2009-15</t>
  </si>
  <si>
    <t>https://pubmed.ncbi.nlm.nih.gov/27481849</t>
  </si>
  <si>
    <t>https://europepmc.org/abstract/MED/27481849</t>
  </si>
  <si>
    <t>Micromanaging alloimmunity</t>
  </si>
  <si>
    <t>20-Jun-2016</t>
  </si>
  <si>
    <t>126(7):2422-4</t>
  </si>
  <si>
    <t>https://pubmed.ncbi.nlm.nih.gov/27322057</t>
  </si>
  <si>
    <t>https://europepmc.org/abstract/MED/27322057</t>
  </si>
  <si>
    <t>['Yoseph BP', 'Klingensmith NJ', 'Liang Z', 'Breed ER', 'Burd EM', 'Mittal R', 'Dominguez JA', 'Petrie B', 'Ford ML', 'Coopersmith CM']</t>
  </si>
  <si>
    <t>Mechanisms of Intestinal Barrier Dysfunction in Sepsis</t>
  </si>
  <si>
    <t>46(1):52-9</t>
  </si>
  <si>
    <t>https://pubmed.ncbi.nlm.nih.gov/27299587</t>
  </si>
  <si>
    <t>https://europepmc.org/abstract/MED/27299587</t>
  </si>
  <si>
    <t>['Lyons JD', 'Ford ML', 'Coopersmith CM']</t>
  </si>
  <si>
    <t>The Microbiome in Critical Illness: Firm Conclusions or Bact to Square One?</t>
  </si>
  <si>
    <t>61(6):1420-1</t>
  </si>
  <si>
    <t>Comment | Editorial | Research Support, N.I.H., Extramural</t>
  </si>
  <si>
    <t>https://pubmed.ncbi.nlm.nih.gov/26923947</t>
  </si>
  <si>
    <t>https://europepmc.org/abstract/MED/26923947</t>
  </si>
  <si>
    <t>T Cell Cosignaling Molecules in Transplantation</t>
  </si>
  <si>
    <t>17-May-2016</t>
  </si>
  <si>
    <t>44(5):1020-33</t>
  </si>
  <si>
    <t>https://pubmed.ncbi.nlm.nih.gov/27192567</t>
  </si>
  <si>
    <t>https://linkinghub.elsevier.com/retrieve/pii/S1074-7613(16)30141-8</t>
  </si>
  <si>
    <t>Virally-Induced Heterologous Immunity in Renal Transplant Recipients: Important or Inconsequential?</t>
  </si>
  <si>
    <t>22-Jan-2016</t>
  </si>
  <si>
    <t>16(5):1348-9</t>
  </si>
  <si>
    <t>https://pubmed.ncbi.nlm.nih.gov/26695838</t>
  </si>
  <si>
    <t>https://linkinghub.elsevier.com/retrieve/pii/S1600-6135(22)00829-2</t>
  </si>
  <si>
    <t>['Krummey SM', 'Martinez RJ', 'Andargachew R', 'Liu D', 'Wagener M', 'Kohlmeier JE', 'Evavold BD', 'Larsen CP', 'Ford ML']</t>
  </si>
  <si>
    <t>Low-Affinity Memory CD8+ T Cells Mediate Robust Heterologous Immunity</t>
  </si>
  <si>
    <t>196(6):2838-46</t>
  </si>
  <si>
    <t>https://pubmed.ncbi.nlm.nih.gov/26864034</t>
  </si>
  <si>
    <t>https://europepmc.org/abstract/MED/26864034</t>
  </si>
  <si>
    <t>['Liu D', 'Burd EM', 'Coopersmith CM', 'Ford ML']</t>
  </si>
  <si>
    <t>Retrogenic ICOS Expression Increases Differentiation of KLRG-1hiCD127loCD8+ T Cells during Listeria Infection and Diminishes Recall Responses</t>
  </si>
  <si>
    <t>196(3):1000-12</t>
  </si>
  <si>
    <t>https://pubmed.ncbi.nlm.nih.gov/26729800</t>
  </si>
  <si>
    <t>https://europepmc.org/abstract/MED/26729800</t>
  </si>
  <si>
    <t>['Badell IR', 'Ford ML']</t>
  </si>
  <si>
    <t>T follicular helper cells in the generation of alloantibody and graft rejection</t>
  </si>
  <si>
    <t>21(1):1-6</t>
  </si>
  <si>
    <t>https://pubmed.ncbi.nlm.nih.gov/26727455</t>
  </si>
  <si>
    <t>https://europepmc.org/abstract/MED/26727455</t>
  </si>
  <si>
    <t>['Lyons JD', 'Mittal R', 'Fay KT', 'Chen CW', 'Liang Z', 'Margoles LM', 'Burd EM', 'Farris AB', 'Ford ML', 'Coopersmith CM']</t>
  </si>
  <si>
    <t>Murine Lung Cancer Increases CD4+ T Cell Apoptosis and Decreases Gut Proliferative Capacity in Sepsis</t>
  </si>
  <si>
    <t>28-Mar-2016</t>
  </si>
  <si>
    <t>11(3):e0149069</t>
  </si>
  <si>
    <t>https://pubmed.ncbi.nlm.nih.gov/27018973</t>
  </si>
  <si>
    <t>https://europepmc.org/abstract/MED/27018973</t>
  </si>
  <si>
    <t>Balancing Inflammation: The Link between Th17 and Regulatory T Cells</t>
  </si>
  <si>
    <t>19-Jun-2016</t>
  </si>
  <si>
    <t>2016:6309219</t>
  </si>
  <si>
    <t>https://pubmed.ncbi.nlm.nih.gov/27413254</t>
  </si>
  <si>
    <t>https://europepmc.org/abstract/MED/27413254</t>
  </si>
  <si>
    <t>['Margoles LM', 'Mittal R', 'Klingensmith NJ', 'Lyons JD', 'Liang Z', 'Serbanescu MA', 'Wagener ME', 'Coopersmith CM', 'Ford ML']</t>
  </si>
  <si>
    <t>Chronic Alcohol Ingestion Delays T Cell Activation and Effector Function in Sepsis</t>
  </si>
  <si>
    <t>18-Nov-2016</t>
  </si>
  <si>
    <t>11(11):e0165886</t>
  </si>
  <si>
    <t>https://pubmed.ncbi.nlm.nih.gov/27861506</t>
  </si>
  <si>
    <t>https://europepmc.org/abstract/MED/27861506</t>
  </si>
  <si>
    <t>['Badell IR', 'Kitchens WH', 'Wagener ME', 'Lukacher AE', 'Larsen CP', 'Ford ML']</t>
  </si>
  <si>
    <t>Pathogen Stimulation History Impacts Donor-Specific CD8(+) T Cell Susceptibility to Costimulation/Integrin Blockade-Based Therapy</t>
  </si>
  <si>
    <t>15(12):3081-94</t>
  </si>
  <si>
    <t>https://pubmed.ncbi.nlm.nih.gov/26228897</t>
  </si>
  <si>
    <t>https://linkinghub.elsevier.com/retrieve/pii/S1600-6135(22)00473-7</t>
  </si>
  <si>
    <t>['Higginbotham L', 'Ford ML', 'Newell KA', 'Adams AB']</t>
  </si>
  <si>
    <t>Preventing T cell rejection of pig xenografts</t>
  </si>
  <si>
    <t>International journal of surgery (London, England)</t>
  </si>
  <si>
    <t>23(Pt B):285-290</t>
  </si>
  <si>
    <t>https://pubmed.ncbi.nlm.nih.gov/26306770</t>
  </si>
  <si>
    <t>https://www.clinicalkey.com/content/playBy/pii?v=S1743-9191(15)01128-0</t>
  </si>
  <si>
    <t>['Pinelli DF', 'Wakeman BS', 'Wagener ME', 'Speck SH', 'Ford ML']</t>
  </si>
  <si>
    <t>Rapamycin ameliorates the CTLA4-Ig-mediated defect in CD8(+) T cell immunity during gammaherpesvirus infection</t>
  </si>
  <si>
    <t>15(10):2576-87</t>
  </si>
  <si>
    <t>https://pubmed.ncbi.nlm.nih.gov/25989700</t>
  </si>
  <si>
    <t>https://linkinghub.elsevier.com/retrieve/pii/S1600-6135(22)00401-4</t>
  </si>
  <si>
    <t>['Estrada JL', 'Martens G', 'Li P', 'Adams A', 'Newell KA', 'Ford ML', 'Butler JR', 'Sidner R', 'Tector M', 'Tector J']</t>
  </si>
  <si>
    <t>Evaluation of human and non-human primate antibody binding to pig cells lacking GGTA1/CMAH/β4GalNT2 genes</t>
  </si>
  <si>
    <t>Xenotransplantation</t>
  </si>
  <si>
    <t>22(3):194-202</t>
  </si>
  <si>
    <t>https://pubmed.ncbi.nlm.nih.gov/25728481</t>
  </si>
  <si>
    <t>https://europepmc.org/abstract/MED/25728481</t>
  </si>
  <si>
    <t>['Higginbotham L', 'Mathews D', 'Breeden CA', 'Song M', 'Farris AB 3rd', 'Larsen CP', 'Ford ML', 'Lutz AJ', 'Tector M', 'Newell KA', 'Tector AJ', 'Adams AB']</t>
  </si>
  <si>
    <t>Pre-transplant antibody screening and anti-CD154 costimulation blockade promote long-term xenograft survival in a pig-to-primate kidney transplant model</t>
  </si>
  <si>
    <t>22(3):221-30</t>
  </si>
  <si>
    <t>https://pubmed.ncbi.nlm.nih.gov/25847130</t>
  </si>
  <si>
    <t>https://europepmc.org/abstract/MED/25847130</t>
  </si>
  <si>
    <t>['Mittal R', 'Chen CW', 'Lyons JD', 'Margoles LM', 'Liang Z', 'Coopersmith CM', 'Ford ML']</t>
  </si>
  <si>
    <t>Murine lung cancer induces generalized T-cell exhaustion</t>
  </si>
  <si>
    <t>15-May-2015</t>
  </si>
  <si>
    <t>195(2):541-9</t>
  </si>
  <si>
    <t>https://pubmed.ncbi.nlm.nih.gov/25748104</t>
  </si>
  <si>
    <t>https://www.clinicalkey.com/content/playBy/pii?v=S0022-4804(15)00117-1</t>
  </si>
  <si>
    <t>['Krummey SM', 'Ford ML']</t>
  </si>
  <si>
    <t>New insights into T-cell cosignaling in allograft rejection and survival</t>
  </si>
  <si>
    <t>20(1):43-8</t>
  </si>
  <si>
    <t>https://pubmed.ncbi.nlm.nih.gov/25563991</t>
  </si>
  <si>
    <t>https://europepmc.org/abstract/MED/25563991</t>
  </si>
  <si>
    <t>['Pinelli DF', 'Ford ML']</t>
  </si>
  <si>
    <t>Novel insights into anti-CD40/CD154 immunotherapy in transplant tolerance</t>
  </si>
  <si>
    <t>7(4):399-410</t>
  </si>
  <si>
    <t>https://pubmed.ncbi.nlm.nih.gov/25917630</t>
  </si>
  <si>
    <t>https://www.tandfonline.com/doi/10.2217/imt.15.1?url_ver=Z39.88-2003&amp;rfr_id=ori:rid:crossref.org&amp;rfr_dat=cr_pub 0pubmed</t>
  </si>
  <si>
    <t>['Liu D', 'Suchard SJ', 'Nadler SG', 'Ford ML']</t>
  </si>
  <si>
    <t>Inhibition of Donor-Reactive CD8+ T Cell Responses by Selective CD28 Blockade Is Independent of Reduced ICOS Expression</t>
  </si>
  <si>
    <t>10(6):e0130490</t>
  </si>
  <si>
    <t>https://pubmed.ncbi.nlm.nih.gov/26098894</t>
  </si>
  <si>
    <t>https://europepmc.org/abstract/MED/26098894</t>
  </si>
  <si>
    <t>Braking bad: novel mechanisms of CTLA-4 inhibition of T cell responses</t>
  </si>
  <si>
    <t>14(12):2685-90</t>
  </si>
  <si>
    <t>https://pubmed.ncbi.nlm.nih.gov/25387592</t>
  </si>
  <si>
    <t>https://linkinghub.elsevier.com/retrieve/pii/S1600-6135(22)25691-3</t>
  </si>
  <si>
    <t>['Mittal R', 'Ford ML', 'Coopersmith CM']</t>
  </si>
  <si>
    <t>Getting older can be exhausting</t>
  </si>
  <si>
    <t>29-Jul-2014</t>
  </si>
  <si>
    <t>18(4):465</t>
  </si>
  <si>
    <t>Comment | Journal Article | Research Support, N.I.H., Extramural</t>
  </si>
  <si>
    <t>https://pubmed.ncbi.nlm.nih.gov/25184737</t>
  </si>
  <si>
    <t>https://ccforum.biomedcentral.com/articles/10.1186/s13054-014-0465-5</t>
  </si>
  <si>
    <t>['Krummey SM', 'Floyd TL', 'Liu D', 'Wagener ME', 'Song M', 'Ford ML']</t>
  </si>
  <si>
    <t>Candida-elicited murine Th17 cells express high Ctla-4 compared with Th1 cells and are resistant to costimulation blockade</t>
  </si>
  <si>
    <t>192(5):2495-504</t>
  </si>
  <si>
    <t>https://pubmed.ncbi.nlm.nih.gov/24493820</t>
  </si>
  <si>
    <t>https://europepmc.org/abstract/MED/24493820</t>
  </si>
  <si>
    <t>['Krummey SM', 'Cheeseman JA', 'Conger JA', 'Jang PS', 'Mehta AK', 'Kirk AD', 'Larsen CP', 'Ford ML']</t>
  </si>
  <si>
    <t>High CTLA-4 expression on Th17 cells results in increased sensitivity to CTLA-4 coinhibition and resistance to belatacept</t>
  </si>
  <si>
    <t>14(3):607-14</t>
  </si>
  <si>
    <t>https://pubmed.ncbi.nlm.nih.gov/24730049</t>
  </si>
  <si>
    <t>https://linkinghub.elsevier.com/retrieve/pii/S1600-6135(22)25376-3</t>
  </si>
  <si>
    <t>['Liu D', 'Krummey SM', 'Badell IR', 'Wagener M', 'Schneeweis LA', 'Stetsko DK', 'Suchard SJ', 'Nadler SG', 'Ford ML']</t>
  </si>
  <si>
    <t>2B4 (CD244) induced by selective CD28 blockade functionally regulates allograft-specific CD8+ T cell responses</t>
  </si>
  <si>
    <t>10-Feb-2014</t>
  </si>
  <si>
    <t>211(2):297-311</t>
  </si>
  <si>
    <t>https://pubmed.ncbi.nlm.nih.gov/24493803</t>
  </si>
  <si>
    <t>https://europepmc.org/abstract/MED/24493803</t>
  </si>
  <si>
    <t>['Ford ML', 'Adams AB', 'Pearson TC']</t>
  </si>
  <si>
    <t>Targeting co-stimulatory pathways: transplantation and autoimmunity</t>
  </si>
  <si>
    <t>8-Oct-2013</t>
  </si>
  <si>
    <t>10(1):14-24</t>
  </si>
  <si>
    <t>https://pubmed.ncbi.nlm.nih.gov/24100403</t>
  </si>
  <si>
    <t>https://europepmc.org/abstract/MED/24100403</t>
  </si>
  <si>
    <t>['Mittal R', 'Wagener M', 'Breed ER', 'Liang Z', 'Yoseph BP', 'Burd EM', 'Farris AB 3rd', 'Coopersmith CM', 'Ford ML']</t>
  </si>
  <si>
    <t>Phenotypic T cell exhaustion in a murine model of bacterial infection in the setting of pre-existing malignancy</t>
  </si>
  <si>
    <t>5-May-2014</t>
  </si>
  <si>
    <t>9(5):e93523</t>
  </si>
  <si>
    <t>https://pubmed.ncbi.nlm.nih.gov/24796533</t>
  </si>
  <si>
    <t>https://europepmc.org/abstract/MED/24796533</t>
  </si>
  <si>
    <t>['Pinelli DF', 'Wagener ME', 'Liu D', 'Yamniuk A', 'Tamura J', 'Grant S', 'Larsen CP', 'Suri A', 'Nadler SG', 'Ford ML']</t>
  </si>
  <si>
    <t>An anti-CD154 domain antibody prolongs graft survival and induces Foxp3(+) iTreg in the absence and presence of CTLA-4 Ig</t>
  </si>
  <si>
    <t>5-Sep-2013</t>
  </si>
  <si>
    <t>13(11):3021-30</t>
  </si>
  <si>
    <t>https://pubmed.ncbi.nlm.nih.gov/24007441</t>
  </si>
  <si>
    <t>https://linkinghub.elsevier.com/retrieve/pii/S1600-6135(22)26199-1</t>
  </si>
  <si>
    <t>['Liu D', 'Ferrer IR', 'Konomos M', 'Ford ML']</t>
  </si>
  <si>
    <t>Inhibition of CD8+ T cell-derived CD40 signals is necessary but not sufficient for Foxp3+ induced regulatory T cell generation in vivo</t>
  </si>
  <si>
    <t>15-Jul-2013</t>
  </si>
  <si>
    <t>191(4):1957-64</t>
  </si>
  <si>
    <t>https://pubmed.ncbi.nlm.nih.gov/23858029</t>
  </si>
  <si>
    <t>https://europepmc.org/abstract/MED/23858029</t>
  </si>
  <si>
    <t>Chronic alcohol ingestion increases mortality and organ injury in a murine model of septic peritonitis</t>
  </si>
  <si>
    <t>22-May-2013</t>
  </si>
  <si>
    <t>8(5):e62792</t>
  </si>
  <si>
    <t>https://pubmed.ncbi.nlm.nih.gov/23717394</t>
  </si>
  <si>
    <t>https://europepmc.org/abstract/MED/23717394</t>
  </si>
  <si>
    <t>['Ferrer IR', 'Liu D', 'Pinelli DF', 'Koehn BH', 'Stempora LL', 'Ford ML']</t>
  </si>
  <si>
    <t>CD40/CD154 blockade inhibits dendritic cell expression of inflammatory cytokines but not costimulatory molecules</t>
  </si>
  <si>
    <t>21-Sep-2012</t>
  </si>
  <si>
    <t>189(9):4387-95</t>
  </si>
  <si>
    <t>https://pubmed.ncbi.nlm.nih.gov/23002440</t>
  </si>
  <si>
    <t>https://europepmc.org/abstract/MED/23002440</t>
  </si>
  <si>
    <t>['Badell IR', 'Russell MC', 'Cardona K', 'Shaffer VO', 'Turner AP', 'Avila JG', 'Cano JA', 'Leopardi FV', 'Song M', 'Strobert EA', 'Ford ML', 'Pearson TC', 'Kirk AD', 'Larsen CP']</t>
  </si>
  <si>
    <t>CTLA4Ig prevents alloantibody formation following nonhuman primate islet transplantation using the CD40-specific antibody 3A8</t>
  </si>
  <si>
    <t>28-Mar-2012</t>
  </si>
  <si>
    <t>12(7):1918-23</t>
  </si>
  <si>
    <t>https://pubmed.ncbi.nlm.nih.gov/22458552</t>
  </si>
  <si>
    <t>https://linkinghub.elsevier.com/retrieve/pii/S1600-6135(22)27534-0</t>
  </si>
  <si>
    <t>['Ford ML', 'Bromberg JS']</t>
  </si>
  <si>
    <t>Memory T cells: new insights into the molecular basis of sensitivity and heterogeneity</t>
  </si>
  <si>
    <t>12(6):1361</t>
  </si>
  <si>
    <t>https://pubmed.ncbi.nlm.nih.gov/22642469</t>
  </si>
  <si>
    <t>https://linkinghub.elsevier.com/retrieve/pii/S1600-6135(22)27461-9</t>
  </si>
  <si>
    <t>['Kitchens WH', 'Haridas D', 'Wagener ME', 'Song M', 'Ford ML']</t>
  </si>
  <si>
    <t>Combined costimulatory and leukocyte functional antigen-1 blockade prevents transplant rejection mediated by heterologous immune memory alloresponses</t>
  </si>
  <si>
    <t>27-May-2012</t>
  </si>
  <si>
    <t>93(10):997-1005</t>
  </si>
  <si>
    <t>https://pubmed.ncbi.nlm.nih.gov/22475765</t>
  </si>
  <si>
    <t>https://europepmc.org/abstract/MED/22475765</t>
  </si>
  <si>
    <t>['Hofstetter AR', 'Ford ML', 'Sullivan LC', 'Wilson JJ', 'Hadley A', 'Brooks AG', 'Lukacher AE']</t>
  </si>
  <si>
    <t>MHC class Ib-restricted CD8 T cells differ in dependence on CD4 T cell help and CD28 costimulation over the course of mouse polyomavirus infection</t>
  </si>
  <si>
    <t>5-Mar-2012</t>
  </si>
  <si>
    <t>188(7):3071-9</t>
  </si>
  <si>
    <t>https://pubmed.ncbi.nlm.nih.gov/22393155</t>
  </si>
  <si>
    <t>https://europepmc.org/abstract/MED/22393155</t>
  </si>
  <si>
    <t>['Xiao J', 'Angsana J', 'Wen J', 'Smith SV', 'Park PW', 'Ford ML', 'Haller CA', 'Chaikof EL']</t>
  </si>
  <si>
    <t>Syndecan-1 displays a protective role in aortic aneurysm formation by modulating T cell-mediated responses</t>
  </si>
  <si>
    <t>15-Dec-2011</t>
  </si>
  <si>
    <t>Arteriosclerosis, thrombosis, and vascular biology</t>
  </si>
  <si>
    <t>32(2):386-96</t>
  </si>
  <si>
    <t>https://pubmed.ncbi.nlm.nih.gov/22173227</t>
  </si>
  <si>
    <t>https://www.ahajournals.org/doi/10.1161/ATVBAHA.111.242198?url_ver=Z39.88-2003&amp;rfr_id=ori:rid:crossref.org&amp;rfr_dat=cr_pub 0pubmed</t>
  </si>
  <si>
    <t>['Badell IR', 'Thompson PW', 'Turner AP', 'Russell MC', 'Avila JG', 'Cano JA', 'Robertson JM', 'Leopardi FV', 'Strobert EA', 'Iwakoshi NN', 'Reimann KA', 'Ford ML', 'Kirk AD', 'Larsen CP']</t>
  </si>
  <si>
    <t>Nondepleting anti-CD40-based therapy prolongs allograft survival in nonhuman primates</t>
  </si>
  <si>
    <t>15-Sep-2011</t>
  </si>
  <si>
    <t>12(1):126-35</t>
  </si>
  <si>
    <t>https://pubmed.ncbi.nlm.nih.gov/21920020</t>
  </si>
  <si>
    <t>https://linkinghub.elsevier.com/retrieve/pii/S1600-6135(22)27273-6</t>
  </si>
  <si>
    <t>['Kitchens WH', 'Haridas D', 'Wagener ME', 'Song M', 'Kirk AD', 'Larsen CP', 'Ford ML']</t>
  </si>
  <si>
    <t>Integrin antagonists prevent costimulatory blockade-resistant transplant rejection by CD8(+) memory T cells</t>
  </si>
  <si>
    <t>22-Sep-2011</t>
  </si>
  <si>
    <t>12(1):69-80</t>
  </si>
  <si>
    <t>https://pubmed.ncbi.nlm.nih.gov/21942986</t>
  </si>
  <si>
    <t>https://linkinghub.elsevier.com/retrieve/pii/S1600-6135(22)27268-2</t>
  </si>
  <si>
    <t>Heterogeneity within T Cell Memory: Implications for Transplant Tolerance</t>
  </si>
  <si>
    <t>3:36</t>
  </si>
  <si>
    <t>https://pubmed.ncbi.nlm.nih.gov/22566919</t>
  </si>
  <si>
    <t>https://europepmc.org/abstract/MED/22566919</t>
  </si>
  <si>
    <t>['Ferrer IR', 'Wagener ME', 'Song M', 'Ford ML']</t>
  </si>
  <si>
    <t>CD154 blockade alters innate immune cell recruitment and programs alloreactive CD8+ T cells into KLRG-1(high) short-lived effector T cells</t>
  </si>
  <si>
    <t>5-Jul-2012</t>
  </si>
  <si>
    <t>7(7):e40559</t>
  </si>
  <si>
    <t>https://pubmed.ncbi.nlm.nih.gov/22792369</t>
  </si>
  <si>
    <t>https://europepmc.org/abstract/MED/22792369</t>
  </si>
  <si>
    <t>['Ferrer IR', 'Wagener ME', 'Song M', 'Kirk AD', 'Larsen CP', 'Ford ML']</t>
  </si>
  <si>
    <t>Antigen-specific induced Foxp3+ regulatory T cells are generated following CD40/CD154 blockade</t>
  </si>
  <si>
    <t>20-Dec-2011</t>
  </si>
  <si>
    <t>5-Dec-2011</t>
  </si>
  <si>
    <t>108(51):20701-6</t>
  </si>
  <si>
    <t>https://pubmed.ncbi.nlm.nih.gov/22143783</t>
  </si>
  <si>
    <t>https://www.pnas.org/doi/10.1073/pnas.1105500108?url_ver=Z39.88-2003&amp;rfr_id=ori:rid:crossref.org&amp;rfr_dat=cr_pub 0pubmed</t>
  </si>
  <si>
    <t>['Reisman NM', 'Floyd TL', 'Wagener ME', 'Kirk AD', 'Larsen CP', 'Ford ML']</t>
  </si>
  <si>
    <t>LFA-1 blockade induces effector and regulatory T-cell enrichment in lymph nodes and synergizes with CTLA-4Ig to inhibit effector function</t>
  </si>
  <si>
    <t>24-Nov-2011</t>
  </si>
  <si>
    <t>4-Oct-2011</t>
  </si>
  <si>
    <t>118(22):5851-61</t>
  </si>
  <si>
    <t>https://pubmed.ncbi.nlm.nih.gov/21972294</t>
  </si>
  <si>
    <t>https://linkinghub.elsevier.com/retrieve/pii/S0006-4971(20)40579-8</t>
  </si>
  <si>
    <t>['Ford ML', 'Larsen CP']</t>
  </si>
  <si>
    <t>Transplantation tolerance: memories that haunt us</t>
  </si>
  <si>
    <t>8-Jun-2011</t>
  </si>
  <si>
    <t>3(86):86ps22</t>
  </si>
  <si>
    <t>https://pubmed.ncbi.nlm.nih.gov/21653828</t>
  </si>
  <si>
    <t>https:///www.science.org/doi/10.1126/scitranslmed.3002504?url_ver=Z39.88-2003&amp;rfr_id=ori:rid:crossref.org&amp;rfr_dat=cr_pub 0pubmed</t>
  </si>
  <si>
    <t>['Ferrer IR', 'Araki K', 'Ford ML']</t>
  </si>
  <si>
    <t>Paradoxical aspects of rapamycin immunobiology in transplantation</t>
  </si>
  <si>
    <t>11(4):654-9</t>
  </si>
  <si>
    <t>https://pubmed.ncbi.nlm.nih.gov/21446969</t>
  </si>
  <si>
    <t>https://linkinghub.elsevier.com/retrieve/pii/S1600-6135(22)27882-4</t>
  </si>
  <si>
    <t>['Turner AP', 'Shaffer VO', 'Araki K', 'Martens C', 'Turner PL', 'Gangappa S', 'Ford ML', 'Ahmed R', 'Kirk AD', 'Larsen CP']</t>
  </si>
  <si>
    <t>Sirolimus enhances the magnitude and quality of viral-specific CD8+ T-cell responses to vaccinia virus vaccination in rhesus macaques</t>
  </si>
  <si>
    <t>11(3):613-8</t>
  </si>
  <si>
    <t>https://pubmed.ncbi.nlm.nih.gov/21342450</t>
  </si>
  <si>
    <t>https://linkinghub.elsevier.com/retrieve/pii/S1600-6135(22)27866-6</t>
  </si>
  <si>
    <t>['Kitchens WH', 'Larsen CP', 'Ford ML']</t>
  </si>
  <si>
    <t>Integrin antagonists for transplant immunosuppression: panacea or peril?</t>
  </si>
  <si>
    <t>3(3):305-7</t>
  </si>
  <si>
    <t>https://pubmed.ncbi.nlm.nih.gov/21395371</t>
  </si>
  <si>
    <t>https://www.tandfonline.com/doi/10.2217/imt.10.113?url_ver=Z39.88-2003&amp;rfr_id=ori:rid:crossref.org&amp;rfr_dat=cr_pub 0pubmed</t>
  </si>
  <si>
    <t>['Floyd TL', 'Koehn BH', 'Kitchens WH', 'Robertson JM', 'Cheeseman JA', 'Stempora L', 'Larsen CP', 'Ford ML']</t>
  </si>
  <si>
    <t>Limiting the amount and duration of antigen exposure during priming increases memory T cell requirement for costimulation during recall</t>
  </si>
  <si>
    <t>21-Jan-2011</t>
  </si>
  <si>
    <t>186(4):2033-41</t>
  </si>
  <si>
    <t>https://pubmed.ncbi.nlm.nih.gov/21257960</t>
  </si>
  <si>
    <t>https://europepmc.org/abstract/MED/21257960</t>
  </si>
  <si>
    <t>['Ford ML', 'Stempora LL', 'Larsen CP']</t>
  </si>
  <si>
    <t>CD28 blockade induces division-dependent downregulation of interleukin-2 receptor alpha</t>
  </si>
  <si>
    <t>15-Jan-2011</t>
  </si>
  <si>
    <t>10-Nov-2010</t>
  </si>
  <si>
    <t>24(2):94-9</t>
  </si>
  <si>
    <t>https://pubmed.ncbi.nlm.nih.gov/21073953</t>
  </si>
  <si>
    <t>https://www.clinicalkey.com/content/playBy/pii?v=S0966-3274(10)00134-6</t>
  </si>
  <si>
    <t>['Lo DJ', 'Weaver TA', 'Stempora L', 'Mehta AK', 'Ford ML', 'Larsen CP', 'Kirk AD']</t>
  </si>
  <si>
    <t>Selective targeting of human alloresponsive CD8+ effector memory T cells based on CD2 expression</t>
  </si>
  <si>
    <t>11(1):22-33</t>
  </si>
  <si>
    <t>https://pubmed.ncbi.nlm.nih.gov/21070604</t>
  </si>
  <si>
    <t>https://linkinghub.elsevier.com/retrieve/pii/S1600-6135(22)27774-0</t>
  </si>
  <si>
    <t>['Badell IR', 'Russell MC', 'Thompson PW', 'Turner AP', 'Weaver TA', 'Robertson JM', 'Avila JG', 'Cano JA', 'Johnson BE', 'Song M', 'Leopardi FV', 'Swygert S', 'Strobert EA', 'Ford ML', 'Kirk AD', 'Larsen CP']</t>
  </si>
  <si>
    <t>LFA-1-specific therapy prolongs allograft survival in rhesus macaques</t>
  </si>
  <si>
    <t>120(12):4520-31</t>
  </si>
  <si>
    <t>https://pubmed.ncbi.nlm.nih.gov/21099108</t>
  </si>
  <si>
    <t>https://europepmc.org/abstract/MED/21099108</t>
  </si>
  <si>
    <t>['Ferrer IR', 'Wagener ME', 'Robertson JM', 'Turner AP', 'Araki K', 'Ahmed R', 'Kirk AD', 'Larsen CP', 'Ford ML']</t>
  </si>
  <si>
    <t>Cutting edge: Rapamycin augments pathogen-specific but not graft-reactive CD8+ T cell responses</t>
  </si>
  <si>
    <t>15-Aug-2010</t>
  </si>
  <si>
    <t>14-Jul-2010</t>
  </si>
  <si>
    <t>185(4):2004-8</t>
  </si>
  <si>
    <t>https://pubmed.ncbi.nlm.nih.gov/20631309</t>
  </si>
  <si>
    <t>https://europepmc.org/abstract/MED/20631309</t>
  </si>
  <si>
    <t>Overcoming the memory barrier in tolerance induction: molecular mimicry and functional heterogeneity among pathogen-specific T-cell populations</t>
  </si>
  <si>
    <t>15(4):405-10</t>
  </si>
  <si>
    <t>https://pubmed.ncbi.nlm.nih.gov/20616729</t>
  </si>
  <si>
    <t>https://europepmc.org/abstract/MED/20616729</t>
  </si>
  <si>
    <t>['Floyd TL', 'Orr SB', 'Coley SM', 'Hanna SS', 'Wagener ME', 'Kirk AD', 'Larsen CP', 'Ford ML']</t>
  </si>
  <si>
    <t>High-frequency alloreactive T cells augment effector function of low-frequency CD8+ T-cell responses under CD28/CD154 blockade</t>
  </si>
  <si>
    <t>27-May-2010</t>
  </si>
  <si>
    <t>89(10):1208-17</t>
  </si>
  <si>
    <t>https://pubmed.ncbi.nlm.nih.gov/20407401</t>
  </si>
  <si>
    <t>https://europepmc.org/abstract/MED/20407401</t>
  </si>
  <si>
    <t>['Page AJ', 'Ford ML', 'Kirk AD']</t>
  </si>
  <si>
    <t>Memory T-cell-specific therapeutics in organ transplantation</t>
  </si>
  <si>
    <t>14(6):643-9</t>
  </si>
  <si>
    <t>https://pubmed.ncbi.nlm.nih.gov/19779342</t>
  </si>
  <si>
    <t>https://europepmc.org/abstract/MED/19779342</t>
  </si>
  <si>
    <t>['Gilson CR', 'Milas Z', 'Gangappa S', 'Hollenbaugh D', 'Pearson TC', 'Ford ML', 'Larsen CP']</t>
  </si>
  <si>
    <t>Anti-CD40 monoclonal antibody synergizes with CTLA4-Ig in promoting long-term graft survival in murine models of transplantation</t>
  </si>
  <si>
    <t>1-Aug-2009</t>
  </si>
  <si>
    <t>10-Jul-2009</t>
  </si>
  <si>
    <t>183(3):1625-35</t>
  </si>
  <si>
    <t>https://pubmed.ncbi.nlm.nih.gov/19592649</t>
  </si>
  <si>
    <t>https://europepmc.org/abstract/MED/19592649</t>
  </si>
  <si>
    <t>['Ford ML', 'Kirk AD', 'Larsen CP']</t>
  </si>
  <si>
    <t>Donor-reactive T-cell stimulation history and precursor frequency: barriers to tolerance induction</t>
  </si>
  <si>
    <t>15-May-2009</t>
  </si>
  <si>
    <t>87(9 Suppl):S69-74</t>
  </si>
  <si>
    <t>https://pubmed.ncbi.nlm.nih.gov/19424013</t>
  </si>
  <si>
    <t>https://europepmc.org/abstract/MED/19424013</t>
  </si>
  <si>
    <t>Translating costimulation blockade to the clinic: lessons learned from three pathways</t>
  </si>
  <si>
    <t>229(1):294-306</t>
  </si>
  <si>
    <t>https://pubmed.ncbi.nlm.nih.gov/19426229</t>
  </si>
  <si>
    <t>https://europepmc.org/abstract/MED/19426229</t>
  </si>
  <si>
    <t>['Coley SM', 'Ford ML', 'Hanna SC', 'Wagener ME', 'Kirk AD', 'Larsen CP']</t>
  </si>
  <si>
    <t>IFN-gamma dictates allograft fate via opposing effects on the graft and on recipient CD8 T cell responses</t>
  </si>
  <si>
    <t>1-Jan-2009</t>
  </si>
  <si>
    <t>182(1):225-33</t>
  </si>
  <si>
    <t>https://pubmed.ncbi.nlm.nih.gov/19109153</t>
  </si>
  <si>
    <t>https://europepmc.org/abstract/MED/19109153</t>
  </si>
  <si>
    <t>['Koehn BH', 'Ford ML', 'Ferrer IR', 'Borom K', 'Gangappa S', 'Kirk AD', 'Larsen CP']</t>
  </si>
  <si>
    <t>PD-1-dependent mechanisms maintain peripheral tolerance of donor-reactive CD8+ T cells to transplanted tissue</t>
  </si>
  <si>
    <t>181(8):5313-22</t>
  </si>
  <si>
    <t>https://pubmed.ncbi.nlm.nih.gov/18832687</t>
  </si>
  <si>
    <t>https://europepmc.org/abstract/MED/18832687</t>
  </si>
  <si>
    <t>['Jones DS', 'Reichardt P', 'Ford ML', 'Edwards LJ', 'Evavold BD']</t>
  </si>
  <si>
    <t>TCR antagonism by peptide requires high TCR expression</t>
  </si>
  <si>
    <t>1-Aug-2008</t>
  </si>
  <si>
    <t>181(3):1760-6</t>
  </si>
  <si>
    <t>https://pubmed.ncbi.nlm.nih.gov/18641313</t>
  </si>
  <si>
    <t>https://journals.aai.org/jimmunol/article-lookup/doi/10.4049/jimmunol.181.3.1760</t>
  </si>
  <si>
    <t>['Ford ML', 'Wagener ME', 'Hanna SS', 'Pearson TC', 'Kirk AD', 'Larsen CP']</t>
  </si>
  <si>
    <t>A critical precursor frequency of donor-reactive CD4+ T cell help is required for CD8+ T cell-mediated CD28/CD154-independent rejection</t>
  </si>
  <si>
    <t>1-Jun-2008</t>
  </si>
  <si>
    <t>180(11):7203-11</t>
  </si>
  <si>
    <t>https://pubmed.ncbi.nlm.nih.gov/18490719</t>
  </si>
  <si>
    <t>https://europepmc.org/abstract/MED/18490719</t>
  </si>
  <si>
    <t>['Sabatino JJ Jr', 'Shires J', 'Altman JD', 'Ford ML', 'Evavold BD']</t>
  </si>
  <si>
    <t>Loss of IFN-gamma enables the expansion of autoreactive CD4+ T cells to induce experimental autoimmune encephalomyelitis by a nonencephalitogenic myelin variant antigen</t>
  </si>
  <si>
    <t>180(7):4451-7</t>
  </si>
  <si>
    <t>https://pubmed.ncbi.nlm.nih.gov/18354166</t>
  </si>
  <si>
    <t>https://journals.aai.org/jimmunol/article-lookup/doi/10.4049/jimmunol.180.7.4451</t>
  </si>
  <si>
    <t>['Vorona RD', 'Ware JC', 'Sinacori JT', 'Ford ML 3rd', 'Cross JP']</t>
  </si>
  <si>
    <t>Treatment of severe obstructive sleep apnea syndrome with a chinstrap</t>
  </si>
  <si>
    <t>15-Dec-2007</t>
  </si>
  <si>
    <t>Journal of clinical sleep medicine : JCSM : official publication of the American Academy of Sleep Medicine</t>
  </si>
  <si>
    <t>3(7):729-30</t>
  </si>
  <si>
    <t>https://pubmed.ncbi.nlm.nih.gov/18198808</t>
  </si>
  <si>
    <t>https://europepmc.org/abstract/MED/18198808</t>
  </si>
  <si>
    <t>['Ford ML', 'Wagener ME', 'Gangappa S', 'Pearson TC', 'Larsen CP']</t>
  </si>
  <si>
    <t>Antigenic disparity impacts outcome of agonism but not blockade of costimulatory pathways in experimental transplant models</t>
  </si>
  <si>
    <t>7(6):1471-81</t>
  </si>
  <si>
    <t>https://pubmed.ncbi.nlm.nih.gov/17511677</t>
  </si>
  <si>
    <t>https://linkinghub.elsevier.com/retrieve/pii/S1600-6135(22)02757-5</t>
  </si>
  <si>
    <t>['Ford ML', 'Koehn BH', 'Wagener ME', 'Jiang W', 'Gangappa S', 'Pearson TC', 'Larsen CP']</t>
  </si>
  <si>
    <t>Antigen-specific precursor frequency impacts T cell proliferation, differentiation, and requirement for costimulation</t>
  </si>
  <si>
    <t>19-Feb-2007</t>
  </si>
  <si>
    <t>29-Jan-2007</t>
  </si>
  <si>
    <t>204(2):299-309</t>
  </si>
  <si>
    <t>https://pubmed.ncbi.nlm.nih.gov/17261633</t>
  </si>
  <si>
    <t>https://europepmc.org/abstract/MED/17261633</t>
  </si>
  <si>
    <t>['Ford ML', 'Evavold BD']</t>
  </si>
  <si>
    <t>Modulation of MOG 37-50-specific CD8+ T cell activation and expansion by CD43</t>
  </si>
  <si>
    <t>7-Aug-2006</t>
  </si>
  <si>
    <t>240(1):53-61</t>
  </si>
  <si>
    <t>https://pubmed.ncbi.nlm.nih.gov/16890924</t>
  </si>
  <si>
    <t>https://linkinghub.elsevier.com/retrieve/pii/S0008-8749(06)00099-2</t>
  </si>
  <si>
    <t>['Margot CD', 'Ford ML', 'Evavold BD']</t>
  </si>
  <si>
    <t>Amelioration of established experimental autoimmune encephalomyelitis by an MHC anchor-substituted variant of proteolipid protein 139-151</t>
  </si>
  <si>
    <t>15-Mar-2005</t>
  </si>
  <si>
    <t>174(6):3352-8</t>
  </si>
  <si>
    <t>https://pubmed.ncbi.nlm.nih.gov/15749867</t>
  </si>
  <si>
    <t>https://journals.aai.org/jimmunol/article-lookup/doi/10.4049/jimmunol.174.6.3352</t>
  </si>
  <si>
    <t>Specificity, magnitude, and kinetics of MOG-specific CD8+ T cell responses during experimental autoimmune encephalomyelitis</t>
  </si>
  <si>
    <t>35(1):76-85</t>
  </si>
  <si>
    <t>https://pubmed.ncbi.nlm.nih.gov/15593305</t>
  </si>
  <si>
    <t>https://onlinelibrary.wiley.com/doi/10.1002/eji.200425660</t>
  </si>
  <si>
    <t>An MHC anchor-substituted analog of myelin oligodendrocyte glycoprotein 35-55 induces IFN-gamma and autoantibodies in the absence of experimental autoimmune encephalomyelitis and optic neuritis</t>
  </si>
  <si>
    <t>34(2):388-97</t>
  </si>
  <si>
    <t>https://pubmed.ncbi.nlm.nih.gov/14768043</t>
  </si>
  <si>
    <t>https://onlinelibrary.wiley.com/doi/10.1002/eji.200324502</t>
  </si>
  <si>
    <t>Degenerate recognition of T cell epitopes: impact of T cell receptor reserve and stability of peptide:MHC complexes</t>
  </si>
  <si>
    <t>40(14-15):1019-25</t>
  </si>
  <si>
    <t>https://pubmed.ncbi.nlm.nih.gov/15036905</t>
  </si>
  <si>
    <t>https://linkinghub.elsevier.com/retrieve/pii/S0161589003003365</t>
  </si>
  <si>
    <t>['Kilgore NE', 'Ford ML', 'Margot CD', 'Jones DS', 'Reichardt P', 'Evavold BD']</t>
  </si>
  <si>
    <t>Defining the parameters necessary for T-cell recognition of ligands that vary in potency</t>
  </si>
  <si>
    <t>29(1-3):29-40</t>
  </si>
  <si>
    <t>https://pubmed.ncbi.nlm.nih.gov/15181268</t>
  </si>
  <si>
    <t>https://link.springer.com/article/10.1385/IR:29:1-3:029</t>
  </si>
  <si>
    <t>['Ford ML', 'Onami TM', 'Sperling AI', 'Ahmed R', 'Evavold BD']</t>
  </si>
  <si>
    <t>CD43 modulates severity and onset of experimental autoimmune encephalomyelitis</t>
  </si>
  <si>
    <t>171(12):6527-33</t>
  </si>
  <si>
    <t>https://pubmed.ncbi.nlm.nih.gov/14662853</t>
  </si>
  <si>
    <t>https://journals.aai.org/jimmunol/article-lookup/doi/10.4049/jimmunol.171.12.6527</t>
  </si>
  <si>
    <t>Regulation of polyclonal T cell responses by an MHC anchor-substituted variant of myelin oligodendrocyte glycoprotein 35-55</t>
  </si>
  <si>
    <t>171(3):1247-54</t>
  </si>
  <si>
    <t>https://pubmed.ncbi.nlm.nih.gov/12874212</t>
  </si>
  <si>
    <t>https://journals.aai.org/jimmunol/article-lookup/doi/10.4049/jimmunol.171.3.1247</t>
  </si>
  <si>
    <t>Miano M</t>
  </si>
  <si>
    <t>['Bulté D', 'Barzaghi F', 'Mesa-Nuñez C', 'Rigamonti C', 'Basso-Ricci L', 'Visconti C', 'Crippa S', 'Pettinato E', 'Gilioli D', 'Milani R', 'Quaranta P', 'Caorsi R', 'Cafaro A', 'Cangemi G', 'Lupia M', 'Schena F', 'Grossi A', 'Di Colo G', 'Federici S', 'Insalaco A', 'De Benedetti F', 'Marktel S', 'Di Micco R', 'Bernardo ME', 'Scala S', 'Cicalese MP', 'Conti F', 'Miano M', 'Gattorno M', 'Dufour C', 'Aiuti A', 'Mortellaro A']</t>
  </si>
  <si>
    <t>Early bone marrow alterations in patients with adenosine deaminase 2 deficiency across disease phenotypes and severities</t>
  </si>
  <si>
    <t>14-Sep-2024</t>
  </si>
  <si>
    <t>155(2):616-627.e8</t>
  </si>
  <si>
    <t>https://pubmed.ncbi.nlm.nih.gov/39284370</t>
  </si>
  <si>
    <t>https://www.clinicalkey.com/content/playBy/pii?v=S0091-6749(24)00945-X</t>
  </si>
  <si>
    <t>['Di Filippo M', 'Tallone R', 'Muraca M', 'Pelanconi L', 'Faravelli F', 'Capra V', 'De Marco P', 'Ognibene M', 'Baldassari S', 'Terranova P', 'Livellara V', 'Vellone VG', 'Miano M', 'Amoroso L', 'Beccaria A']</t>
  </si>
  <si>
    <t>Multiple Tumors in a Patient with Interleukin-2-Inducible T-Cell Kinase Deficiency: A Case Report</t>
  </si>
  <si>
    <t>25(23):13181</t>
  </si>
  <si>
    <t>https://pubmed.ncbi.nlm.nih.gov/39684891</t>
  </si>
  <si>
    <t>https://www.mdpi.com/resolver?pii=ijms252313181</t>
  </si>
  <si>
    <t>['Drago E', 'Bertoni A', 'Grossi A', 'Damasio MB', 'Anfigeno L', 'Miano M', 'Papa R', 'Volpi S', 'Ceccherini I', 'Gattorno M', 'Caorsi R']</t>
  </si>
  <si>
    <t>Majeed syndrome: first description in a patient of central-European ancestry</t>
  </si>
  <si>
    <t>https://pubmed.ncbi.nlm.nih.gov/39255247</t>
  </si>
  <si>
    <t>https://academic.oup.com/rheumatology/article-lookup/doi/10.1093/rheumatology/keae480</t>
  </si>
  <si>
    <t>['Eisenhauer N', 'Miano M', 'Naumann-Bartsch N', 'Leyh J', "Dell'Orso G", 'Aigner M', 'Fecker G', 'Hinze C', 'Wittkowski H', 'Bruns H', 'Zierk J', 'Metzler M', 'Arkwright PD', 'Graw F', 'Mackensen A', 'Völkl S']</t>
  </si>
  <si>
    <t>Detection of signature double-negative T cells is a predictive marker to identify autoimmune lymphoproliferative syndrome associated with FAS loss of function</t>
  </si>
  <si>
    <t>99(5):997-1000</t>
  </si>
  <si>
    <t>https://pubmed.ncbi.nlm.nih.gov/38481382</t>
  </si>
  <si>
    <t>https://onlinelibrary.wiley.com/doi/10.1002/ajh.27286</t>
  </si>
  <si>
    <t>['Donkó Á', 'Sharapova SO', 'Kabat J', 'Ganesan S', 'Hauck FH', 'Bergerson JRE', 'Marois L', 'Abbott J', 'Moshous D', 'Williams KW', 'Campbell N', 'Martin PL', 'Lagresle-Peyrou C', 'Trojan T', 'Kuzmenko NB', 'Deordieva EA', 'Raykina EV', 'Abers MS', 'Abolhassani H', 'Barlogis V', 'Milla C', 'Hall G', 'Mousallem T', 'Church J', 'Kapoor N', 'Cros G', 'Chapdelaine H', 'Franco-Jarava C', 'Lopez-Lerma I', 'Miano M', 'Leiding JW', 'Klein C', 'Stasia MJ', 'Fischer A', 'Hsiao KC', 'Martelius T', 'Seppänen MRJ', 'Barmettler S', 'Walter J', 'Masmas TN', 'Mukhina AA', 'Falcone EL', 'Kracker S', 'Shcherbina A', 'Holland SM', 'Leto TL', 'Hsu AP']</t>
  </si>
  <si>
    <t>Clinical and functional spectrum of RAC2-related immunodeficiency</t>
  </si>
  <si>
    <t>143(15):1476-1487</t>
  </si>
  <si>
    <t>https://pubmed.ncbi.nlm.nih.gov/38194689</t>
  </si>
  <si>
    <t>https://linkinghub.elsevier.com/retrieve/pii/S0006-4971(24)00109-5</t>
  </si>
  <si>
    <t>['Fioredda F', 'Beccaria A', 'Casartelli P', 'Turrini E', 'Contratto C', 'Giarratana MC', 'Bagnasco F', 'Saettini F', 'Pillon M', 'Marzollo A', 'Zanardi S', 'Civino A', 'Onofrillo D', 'Lanciotti M', 'Ceccherini I', 'Grossi A', 'Coviello D', 'Terranova P', 'Lupia M', 'Del Borrello G', 'Uva P', 'Cangelosi D', 'Cavalca G', 'Miano M', 'Dufour C']</t>
  </si>
  <si>
    <t>Late-onset and long-lasting neutropenias in the young: A new entity anticipating immune-dysregulation disorders</t>
  </si>
  <si>
    <t>99(4):534-542</t>
  </si>
  <si>
    <t>https://pubmed.ncbi.nlm.nih.gov/38282561</t>
  </si>
  <si>
    <t>https://onlinelibrary.wiley.com/doi/10.1002/ajh.27221</t>
  </si>
  <si>
    <t>['Miano M', 'Bertola N', 'Grossi A', "Dell'Orso G", 'Regis S', 'Rusmini M', 'Uva P', 'Vozzi D', 'Fioredda F', 'Palmisani E', 'Lupia M', 'Lanciotti M', 'Grilli F', 'Corsolini F', 'Arcuri L', 'Giarratana MC', 'Ceccherini I', 'Dufour C', 'Cappelli E', 'Ravera S']</t>
  </si>
  <si>
    <t>Impaired Mitochondrial Function and Marrow Failure in Patients Carrying a Variant of the SRSF4 Gene</t>
  </si>
  <si>
    <t>25(4):2083</t>
  </si>
  <si>
    <t>https://pubmed.ncbi.nlm.nih.gov/38396760</t>
  </si>
  <si>
    <t>https://europepmc.org/abstract/MED/38396760</t>
  </si>
  <si>
    <t>['Wang C', 'Sun B', 'Wu K', 'Farmer JR', 'Ujhazi B', 'Geier CB', 'Gordon S', 'Westermann-Clark E', 'Savic S', 'Secord E', 'Sargur R', 'Chen K', 'Jin JJ', 'Dutmer CM', 'Kanariou MG', 'Adeli M', 'Palma P', 'Bonfim C', 'Lycopoulou E', 'Wolska-Kusnierz B', 'Dbaibo G', 'Bleesing J', 'Moshous D', 'Neven B', 'Schuetz C', 'Geha RS', 'Notarangelo LD', 'Miano M', 'Buchbinder DK', 'Csomos K', 'Wang W', 'Wang JY', 'Wang X', 'Walter JE']</t>
  </si>
  <si>
    <t>Clinical, immunological features, treatments, and outcomes of autoimmune hemolytic anemia in patients with RAG deficiency</t>
  </si>
  <si>
    <t>13-Feb-2024</t>
  </si>
  <si>
    <t>8(3):603-607</t>
  </si>
  <si>
    <t>https://pubmed.ncbi.nlm.nih.gov/37883797</t>
  </si>
  <si>
    <t>https://www.clinicalkey.com/content/playBy/pii?v=498430</t>
  </si>
  <si>
    <t>['Comella M', 'Palmisani E', 'Mariani M', "Dell'Orso G", 'Licciardello M', 'Giarratana MC', 'Arcuri L', 'Pestarino S', 'Grossi A', 'Lanciotti M', 'Brucci G', 'Guardo D', 'Russo G', 'Dufour C', 'Fioredda F', 'Castagnola E', 'Miano M']</t>
  </si>
  <si>
    <t>Infection risk in patients with autoimmune cytopenias and immune dysregulation treated with mycophenolate mofetil and sirolimus</t>
  </si>
  <si>
    <t>15:1415389</t>
  </si>
  <si>
    <t>https://pubmed.ncbi.nlm.nih.gov/38873600</t>
  </si>
  <si>
    <t>https://europepmc.org/abstract/MED/38873600</t>
  </si>
  <si>
    <t>['Giardino S', 'Faraci M', 'Lanino E', 'Morreale G', 'Terranova P', 'Palmisani E', 'Dufour C', 'Miano M']</t>
  </si>
  <si>
    <t>Successful Second Unrelated Donor Hematopoietic Stem Cell Transplant in a Patient With Dyskeratosis Congenital After First Graft Rejection</t>
  </si>
  <si>
    <t>30-Sep-2017</t>
  </si>
  <si>
    <t>Experimental and clinical transplantation : official journal of the Middle East Society for Organ Transplantation</t>
  </si>
  <si>
    <t>21(4):368-374</t>
  </si>
  <si>
    <t>https://pubmed.ncbi.nlm.nih.gov/28969530</t>
  </si>
  <si>
    <t>http://www.ectrx.org/forms/ectrxcontentshow.php?year=2023&amp;volume=21&amp;issue=4&amp;supplement=0&amp;makale_no=0&amp;spage_number=368&amp;content_type=FULL%20TEXT</t>
  </si>
  <si>
    <t>['Palmisani E', 'Miano M', 'Grossi A', 'Lanciotti M', 'Lupia M', 'Terranova P', 'Ceccherini I', 'Montanari E', 'Calvillo M', 'Pierri F', 'Micalizzi C', 'Maggiore R', 'Guardo D', 'Zanardi S', 'Facchini E', 'Maggio A', 'Mastrodicasa E', 'Corti P', 'Russo G', 'Pillon M', 'Farruggia P', 'Cesaro S', 'Barone A', 'Tosetti F', 'Ramenghi U', 'Crescenzio N', 'Bleesing J', 'Dufour C', 'Fioredda F']</t>
  </si>
  <si>
    <t>Autoimmune Lymphoproliferative Syndrome (ALPS) Disease and ALPS Phenotype: Are They Two Distinct Entities?</t>
  </si>
  <si>
    <t>7(3):e845</t>
  </si>
  <si>
    <t>https://pubmed.ncbi.nlm.nih.gov/36844186</t>
  </si>
  <si>
    <t>https://europepmc.org/abstract/MED/36844186</t>
  </si>
  <si>
    <t>['Schuetz C', 'Gerke J', 'Ege M', 'Walter J', 'Kusters M', 'Worth A', 'Kanakry JA', 'Dimitrova D', 'Wolska-Kuśnierz B', 'Chen K', 'Unal E', 'Karakukcu M', 'Pashchenko O', 'Leiding J', 'Kawai T', 'Amrolia PJ', 'Berghuis D', 'Buechner J', 'Buchbinder D', 'Cowan MJ', 'Gennery AR', 'Güngör T', 'Heimall J', 'Miano M', 'Meyts I', 'Morris EC', 'Rivière J', 'Sharapova SO', 'Shaw PJ', 'Slatter M', 'Honig M', 'Veys P', 'Fischer A', 'Cavazzana M', 'Moshous D', 'Schulz A', 'Albert MH', 'Puck JM', 'Lankester AC', 'Notarangelo LD', 'Neven B']</t>
  </si>
  <si>
    <t>Hypomorphic RAG deficiency: impact of disease burden on survival and thymic recovery argues for early diagnosis and HSCT</t>
  </si>
  <si>
    <t>141(7):713-724</t>
  </si>
  <si>
    <t>https://pubmed.ncbi.nlm.nih.gov/36279417</t>
  </si>
  <si>
    <t>https://linkinghub.elsevier.com/retrieve/pii/S0006-4971(22)07823-5</t>
  </si>
  <si>
    <t>['Brisca G', 'Buratti S', 'Basso L', 'Miano M', 'Salvati P', 'Castagnola E', 'Moscatelli A']</t>
  </si>
  <si>
    <t>Necrotizing pneumonia and severe COVID-19 in an infant with catheter-related bloodstream infection by methicillin-sensitive Staphylococcus aureus</t>
  </si>
  <si>
    <t>Pediatrics international : official journal of the Japan Pediatric Society</t>
  </si>
  <si>
    <t>65(1):e15401</t>
  </si>
  <si>
    <t>https://pubmed.ncbi.nlm.nih.gov/36308020</t>
  </si>
  <si>
    <t>https://europepmc.org/abstract/MED/36308020</t>
  </si>
  <si>
    <t>["Dell'Orso G", 'Bagnasco F', 'Giardino S', 'Pierri F', 'Ferrando G', 'Di Martino D', 'Micalizzi C', 'Guardo D', 'Volpi S', 'Sabatini F', 'Miano M', 'Gattorno M', 'Dufour C', 'Faraci M']</t>
  </si>
  <si>
    <t>Hematopoietic stem cell transplantation for inborn errors of immunity: 30-year single-center experience</t>
  </si>
  <si>
    <t>14:1103080</t>
  </si>
  <si>
    <t>https://pubmed.ncbi.nlm.nih.gov/36825011</t>
  </si>
  <si>
    <t>https://europepmc.org/abstract/MED/36825011</t>
  </si>
  <si>
    <t>['Giordano P', 'Lassandro G', 'Barone A', 'Cesaro S', 'Fotzi I', 'Giona F', 'Gorio C', 'Maggio A', 'Miano M', 'Marzollo A', 'Nardi M', 'Pession A', 'Ruggiero A', 'Russo G', 'Saracco P', 'Spinelli M', 'Tolva A', 'Tornesello A', 'Palladino V', 'Del Vecchio GC']</t>
  </si>
  <si>
    <t>Long term use of eltrombopag in children with chronic immune thrombocytopenia: extended real life retrospective multicenter experience of the Italian Association of Pediatric Hematology and Oncology</t>
  </si>
  <si>
    <t>14-Jul-2023</t>
  </si>
  <si>
    <t>10:1214308</t>
  </si>
  <si>
    <t>https://pubmed.ncbi.nlm.nih.gov/37521342</t>
  </si>
  <si>
    <t>https://europepmc.org/abstract/MED/37521342</t>
  </si>
  <si>
    <t>['Chianucci B', 'Grossi A', "Dell'Orso G", 'Palmisani E', 'Lanciotti M', 'Terranova P', 'Pierri F', 'Lupia M', 'Arcuri L', 'Laurino M', 'Ceccherini I', 'Beier F', 'Dufour C', 'Fioredda F', 'Miano M']</t>
  </si>
  <si>
    <t>Autoimmune Neutropenia and Immune-Dysregulation in a Patient Carrying a TINF2 Variant</t>
  </si>
  <si>
    <t>23(23):14535</t>
  </si>
  <si>
    <t>https://pubmed.ncbi.nlm.nih.gov/36498862</t>
  </si>
  <si>
    <t>https://europepmc.org/abstract/MED/36498862</t>
  </si>
  <si>
    <t>['Geier CB', 'Ellison M', 'Cruz R', 'Pawar S', 'Leiss-Piller A', 'Zmajkovicova K', 'McNulty SM', 'Yilmaz M', 'Evans MO 2nd', 'Gordon S', 'Ujhazi B', 'Wiest I', 'Abolhassani H', 'Aghamohammadi A', 'Barmettler S', 'Bhar S', 'Bondarenko A', 'Bolyard AA', 'Buchbinder D', 'Cada M', 'Cavieres M', 'Connelly JA', 'Dale DC', 'Deordieva E', 'Dorsey MJ', 'Drysdale SB', 'Ehl S', 'Elfeky R', 'Fioredda F', 'Firkin F', 'Förster-Waldl E', 'Geng B', 'Goda V', 'Gonzalez-Granado L', 'Grunebaum E', 'Grzesk E', 'Henrickson SE', 'Hilfanova A', 'Hiwatari M', 'Imai C', 'Ip W', 'Jyonouchi S', 'Kanegane H', 'Kawahara Y', 'Khojah AM', 'Kim VH', 'Kojić M', 'Kołtan S', 'Krivan G', 'Langguth D', 'Lau YL', 'Leung D', 'Miano M', 'Mersyanova I', 'Mousallem T', 'Muskat M', 'Naoum FA', 'Noronha SA', 'Ouederni M', 'Ozono S', 'Richmond GW', 'Sakovich I', 'Salzer U', 'Schuetz C', 'Seeborg FO', 'Sharapova SO', 'Sockel K', 'Volokha A', 'von Bonin M', 'Warnatz K', 'Wegehaupt O', 'Weinberg GA', 'Wong KJ', 'Worth A', 'Yu H', 'Zharankova Y', 'Zhao X', 'Devlin L', 'Badarau A', 'Csomos K', 'Keszei M', 'Pereira J', 'Taveras AG', 'Beaussant-Cohen SL', 'Ong MS', 'Shcherbina A', 'Walter JE']</t>
  </si>
  <si>
    <t>Disease Progression of WHIM Syndrome in an International Cohort of 66 Pediatric and Adult Patients</t>
  </si>
  <si>
    <t>42(8):1748-1765</t>
  </si>
  <si>
    <t>https://pubmed.ncbi.nlm.nih.gov/35947323</t>
  </si>
  <si>
    <t>https://europepmc.org/abstract/MED/35947323</t>
  </si>
  <si>
    <t>['Fioredda F', 'Beccaria A', 'Turrini E', 'Casartelli P', 'Coviello D', 'Maffei M', 'Lanciotti M', 'Lupia M', 'Terranova P', 'Grossi A', 'Ceccherini I', 'Miano M', 'Dufour C']</t>
  </si>
  <si>
    <t>TACI variants as underlying condition in autoimmune neutropenia: Description of four cases</t>
  </si>
  <si>
    <t>97(9):E328-E331</t>
  </si>
  <si>
    <t>https://pubmed.ncbi.nlm.nih.gov/35686370</t>
  </si>
  <si>
    <t>https://onlinelibrary.wiley.com/doi/10.1002/ajh.26625</t>
  </si>
  <si>
    <t>['Giardino S', 'Bagnasco F', 'Falco M', 'Miano M', 'Pierri F', 'Risso M', 'Terranova P', 'Di Martino D', 'Massaccesi E', 'Ricci M', 'Chianucci B', "Dell'Orso G", 'Sabatini F', 'Podestà M', 'Lanino E', 'Faraci M']</t>
  </si>
  <si>
    <t>Haploidentical Stem Cell Transplantation After TCR-αβ(+) and CD19(+) Cells Depletion In Children With Congenital Non-Malignant Disease</t>
  </si>
  <si>
    <t>8-Apr-2022</t>
  </si>
  <si>
    <t>28(7):394.e1-394.e9</t>
  </si>
  <si>
    <t>https://pubmed.ncbi.nlm.nih.gov/35405368</t>
  </si>
  <si>
    <t>https://www.clinicalkey.com/content/playBy/pii?v=S2666-6367(22)01196-4</t>
  </si>
  <si>
    <t>['El-Battrawy I', 'Longo F', 'Núñez Gil IJ', 'Abumayyaleh M', 'Gianesin B', 'Estrada V', 'Aparisi Á', 'Arroyo-Espliguero R', 'Balocco M', 'Barella S', 'Beccaria A', 'Bonetti F', 'Casale M', 'De Michele E', 'Denotti AR', 'Fidone C', 'Fortini M', 'Gamberini MR', 'Graziadei G', 'Lisi R', 'Massa A', 'Marcon A', 'Rubinski B', 'Miano M', 'Motta I', 'Pinto VM', 'Piperno A', 'Mariani R', 'Putti MC', 'Quota A', 'Ribersani M', 'Marziali M', 'Roberti D', 'Rosso R', 'Tartaglione I', 'Vitucci A', 'Voi V', 'Zecca M', 'Romero R', 'Marouneld C', 'Fernández-Rozas I', 'Espejo C', 'Marhaeni W', 'Garcia Aguado M', 'Cappellini MD', 'Perrotta S', 'De Franceschi L', 'Piga A', 'Forni GL', 'Akin I']</t>
  </si>
  <si>
    <t>Thalassaemia is paradoxically associated with a reduced risk of in-hospital complications and mortality in COVID-19: Data from an international registry</t>
  </si>
  <si>
    <t>Journal of cellular and molecular medicine</t>
  </si>
  <si>
    <t>26(9):2520-2528</t>
  </si>
  <si>
    <t>https://pubmed.ncbi.nlm.nih.gov/35355397</t>
  </si>
  <si>
    <t>https://air.unimi.it/handle/2434/956371</t>
  </si>
  <si>
    <t>['Oliveira Mendonça L', 'Matucci-Cerinic C', 'Terranova P', 'Casabona F', 'Bovis F', 'Caorsi R', 'Fioredda F', 'Palmisani E', 'Grossi A', 'Guardo D', 'Bustaffa M', 'Volpi S', 'Ceccherini I', 'Ravelli A', 'Dufour C', 'Miano M', 'Gattorno M']</t>
  </si>
  <si>
    <t>The challenge of early diagnosis of autoimmune lymphoproliferative syndrome in children with suspected autoinflammatory/autoimmune disorders</t>
  </si>
  <si>
    <t>61(2):696-704</t>
  </si>
  <si>
    <t>https://pubmed.ncbi.nlm.nih.gov/33909886</t>
  </si>
  <si>
    <t>https://academic.oup.com/rheumatology/article-lookup/doi/10.1093/rheumatology/keab361</t>
  </si>
  <si>
    <t>['Gentile M', 'Miano M', 'Terranova P', 'Giardino S', 'Faraci M', 'Pierri F', 'Drago E', 'Verzola D', 'Ghiggeri G', 'Verrina E', 'Angeletti A', 'Cafferata B', 'Grossi A', 'Ceccherini I', 'Caridi G', 'Lugani F', 'Nescis L', 'Fiaccadori E', 'Lanino L', 'Fenoglio D', 'La Porta E']</t>
  </si>
  <si>
    <t>Case Report: Atypical Manifestations Associated With FOXP3 Mutations. The "Fil Rouge" of Treg Between IPEX Features and Other Clinical Entities?</t>
  </si>
  <si>
    <t>11-Apr-2022</t>
  </si>
  <si>
    <t>13:854749</t>
  </si>
  <si>
    <t>https://pubmed.ncbi.nlm.nih.gov/35479070</t>
  </si>
  <si>
    <t>https://europepmc.org/abstract/MED/35479070</t>
  </si>
  <si>
    <t>['Miano M', 'Guardo D', 'Grossi A', 'Palmisani E', 'Fioredda F', 'Terranova P', 'Cappelli E', 'Lupia M', 'Traverso M', "Dell'Orso G", 'Corsolini F', 'Beccaria A', 'Lanciotti M', 'Ceccherini I', 'Dufour C']</t>
  </si>
  <si>
    <t>Underlying Inborn Errors of Immunity in Patients With Evans Syndrome and Multilineage Cytopenias: A Single-Centre Analysis</t>
  </si>
  <si>
    <t>13:869033</t>
  </si>
  <si>
    <t>https://pubmed.ncbi.nlm.nih.gov/35655776</t>
  </si>
  <si>
    <t>https://europepmc.org/abstract/MED/35655776</t>
  </si>
  <si>
    <t>['Del Borrello G', 'Miano M', 'Micalizzi C', 'Lupia M', 'Ceccherini I', 'Grossi A', 'Cavalli A', 'Gustincich S', 'Rusmini M', 'Faraci M', "Dell'Orso G", 'Ramenghi U', 'Mesini A', 'Ricci E', 'Schiavone M', 'Di Iorgi N', 'Dufour C']</t>
  </si>
  <si>
    <t>Sirolimus Restores Erythropoiesis and Controls Immune Dysregulation in a Child With Cartilage-Hair Hypoplasia: A Case Report</t>
  </si>
  <si>
    <t>13:893000</t>
  </si>
  <si>
    <t>https://pubmed.ncbi.nlm.nih.gov/35663969</t>
  </si>
  <si>
    <t>https://europepmc.org/abstract/MED/35663969</t>
  </si>
  <si>
    <t>['Diaz-de-Heredia C', 'Bresters D', 'Faulkner L', 'Yesilipek A', 'Strahm B', 'Miano M', 'Dalle JH', 'Peffault de Latour R', 'Corbacioglu S']</t>
  </si>
  <si>
    <t>Recommendations on hematopoietic stem cell transplantation for patients with Diamond-Blackfan anemia. On behalf of the Pediatric Diseases and Severe Aplastic Anemia Working Parties of the EBMT</t>
  </si>
  <si>
    <t>56(12):2956-2963</t>
  </si>
  <si>
    <t>https://pubmed.ncbi.nlm.nih.gov/34462566</t>
  </si>
  <si>
    <t>https://www.nature.com/articles/s41409-021-01449-w</t>
  </si>
  <si>
    <t>['Mazzoni M', "Dell'Orso G", 'Grossi A', 'Ceccherini I', 'Viola S', 'Terranova P', 'Micalizzi C', 'Guardo D', 'Massaccesi E', 'Palmisani E', 'Calvillo M', 'Fioredda F', 'Malattia C', 'Dufour C', 'Ravelli A', 'Miano M']</t>
  </si>
  <si>
    <t>Underlying CTLA4 Deficiency in a Patient With Juvenile Idiopathic Arthritis and Autoimmune Lymphoproliferative Syndrome Features Successfully Treated With Abatacept-A Case Report</t>
  </si>
  <si>
    <t>43(8):e1168-e1172</t>
  </si>
  <si>
    <t>https://pubmed.ncbi.nlm.nih.gov/33625086</t>
  </si>
  <si>
    <t>https://www.ingentaconnect.com/openurl?genre=article&amp;issn=&amp;volume=43&amp;issue=8&amp;spage=e1168&amp;aulast=Mazzoni</t>
  </si>
  <si>
    <t>['Miano M', 'Grossi A', "Dell'Orso G", 'Lanciotti M', 'Fioredda F', 'Palmisani E', 'Lanza T', 'Guardo D', 'Beccaria A', 'Ravera S', 'Cossu V', 'Terranova P', 'Giona F', 'Santopietro M', 'Cappelli E', 'Ceccherini I', 'Dufour C']</t>
  </si>
  <si>
    <t>Genetic screening of children with marrow failure. The role of primary Immunodeficiencies</t>
  </si>
  <si>
    <t>96(9):1077-1086</t>
  </si>
  <si>
    <t>https://pubmed.ncbi.nlm.nih.gov/34000087</t>
  </si>
  <si>
    <t>https://onlinelibrary.wiley.com/doi/10.1002/ajh.26242</t>
  </si>
  <si>
    <t>['Munaretto V', 'Voi V', 'Palazzi G', 'Notarangelo LD', 'Corti P', 'Baretta V', 'Casale M', 'Barone A', 'Cuzzubbo D', 'Samperi P', 'Tripodi S', 'Giona F', 'Miano M', 'Nocerino A', 'Del Vecchio GC', 'Piccolo C', 'Sau A', 'Filippini B', 'Casciana ML', 'Arcioni F', 'Migliavacca M', 'Saracco P', 'Gorio C', 'Cesaro S', 'Perrotta S', 'Zecca M', 'Giordano P', 'Fasoli S', 'Coppadoro B', 'Russo G', 'Sainati L', 'Colombatti R']</t>
  </si>
  <si>
    <t>Acute events in children with sickle cell disease in Italy during the COVID-19 pandemic: useful lessons learned</t>
  </si>
  <si>
    <t>194(5):851-854</t>
  </si>
  <si>
    <t>https://pubmed.ncbi.nlm.nih.gov/34036565</t>
  </si>
  <si>
    <t>https://europepmc.org/abstract/MED/34036565</t>
  </si>
  <si>
    <t>['Guarina A', 'Marinoni M', 'Lassandro G', 'Saracco P', 'Perrotta S', 'Facchini E', 'Notarangelo LD', 'Russo G', 'Giordano P', 'Romano F', 'Bertoni E', 'Gorio C', 'Boscarol G', 'Motta M', 'Spinelli M', 'Barone A', 'Zecca M', 'Compagno F', 'Ladogana S', 'Maggio A', 'Miano M', "Dell'Orso G", 'Chiocca E', 'Fotzi I', 'Petrone A', 'Tornesello A', "D'Alba I", 'Salvatore S', 'Casale M', 'Puccio G', 'Ramenghi U', 'Farruggia P']</t>
  </si>
  <si>
    <t>Association of Immune Thrombocytopenia and Celiac Disease in Children: A Retrospective Case Control Study</t>
  </si>
  <si>
    <t>Turkish journal of haematology : official journal of Turkish Society of Haematology</t>
  </si>
  <si>
    <t>38(3):175-180</t>
  </si>
  <si>
    <t>https://pubmed.ncbi.nlm.nih.gov/34002598</t>
  </si>
  <si>
    <t>https://europepmc.org/abstract/MED/34002598</t>
  </si>
  <si>
    <t>['Grossi A', 'Miano M', 'Lanciotti M', 'Fioredda F', 'Guardo D', 'Palmisani E', 'Terranova P', 'Santamaria G', 'Caroli F', 'Caorsi R', 'Volpi S', 'Gattorno M', 'Dufour C', 'Ceccherini I']</t>
  </si>
  <si>
    <t>Targeted NGS Yields Plentiful Ultra-Rare Variants in Inborn Errors of Immunity Patients</t>
  </si>
  <si>
    <t>24-Aug-2021</t>
  </si>
  <si>
    <t>12(9):1299</t>
  </si>
  <si>
    <t>https://pubmed.ncbi.nlm.nih.gov/34573280</t>
  </si>
  <si>
    <t>https://europepmc.org/abstract/MED/34573280</t>
  </si>
  <si>
    <t>['Del Borrello G', 'Guardo D', 'Micalizzi C', 'Ceccherini I', 'Miano M', 'Gattorno M', 'Dufour C']</t>
  </si>
  <si>
    <t>Hemolysis and Neurologic Impairment in PAMI Syndrome: Novel Characteristics of an Elusive Disease</t>
  </si>
  <si>
    <t>147(3):e20200784</t>
  </si>
  <si>
    <t>https://pubmed.ncbi.nlm.nih.gov/33597285</t>
  </si>
  <si>
    <t>https://publications.aap.org/pediatrics/article-lookup/doi/10.1542/peds.2020-0784</t>
  </si>
  <si>
    <t>['Miano M', 'Eikema DJ', 'de la Fuente J', 'Bosman P', 'Ghavamzadeh A', 'Smiers F', 'Sengeløv H', 'Yesilipek A', 'Formankova R', 'Bader P', 'Díaz Pérez MÁ', 'Bertrand Y', 'Niemeyer C', 'Diallo S', 'Ansari M', 'Bykova TA', 'Faraci M', 'Bonanomi S', 'Gozdzik J', 'Satti TM', 'Bodova I', 'Wölfl M', 'Rocha VG', 'Mellgren K', 'Rascon J', 'Holter W', 'Lange A', 'Meisel R', 'Beguin Y', 'Mozo Y', 'Kriván G', 'Sirvent A', 'Bruno B', 'Dalle JH', 'Onofrillo D', 'Giardino S', 'Risitano AM', 'de Latour RP', 'Dufour C']</t>
  </si>
  <si>
    <t>Stem Cell Transplantation for Diamond-Blackfan Anemia. A Retrospective Study on Behalf of the Severe Aplastic Anemia Working Party of the European Blood and Marrow Transplantation Group (EBMT)</t>
  </si>
  <si>
    <t>25-Dec-2020</t>
  </si>
  <si>
    <t>27(3):274.e1-274.e5</t>
  </si>
  <si>
    <t>https://pubmed.ncbi.nlm.nih.gov/33781541</t>
  </si>
  <si>
    <t>https://www.clinicalkey.com/content/playBy/pii?v=S2666-6367(20)30098-1</t>
  </si>
  <si>
    <t>['Maccari ME', 'Fuchs S', 'Kury P', 'Andrieux G', 'Völkl S', 'Bengsch B', 'Lorenz MR', 'Heeg M', 'Rohr J', 'Jägle S', 'Castro CN', 'Groß M', 'Warthorst U', 'König C', 'Fuchs I', 'Speckmann C', 'Thalhammer J', 'Kapp FG', 'Seidel MG', 'Dückers G', 'Schönberger S', 'Schütz C', 'Führer M', 'Kobbe R', 'Holzinger D', 'Klemann C', 'Smisek P', 'Owens S', 'Horneff G', 'Kolb R', 'Naumann-Bartsch N', 'Miano M', 'Staniek J', 'Rizzi M', 'Kalina T', 'Schneider P', 'Erxleben A', 'Backofen R', 'Ekici A', 'Niemeyer CM', 'Warnatz K', 'Grimbacher B', 'Eibel H', 'Mackensen A', 'Frei AP', 'Schwarz K', 'Boerries M', 'Ehl S', 'Rensing-Ehl A']</t>
  </si>
  <si>
    <t>A distinct CD38+CD45RA+ population of CD4+, CD8+, and double-negative T cells is controlled by FAS</t>
  </si>
  <si>
    <t>218(2):e20192191</t>
  </si>
  <si>
    <t>https://pubmed.ncbi.nlm.nih.gov/33170215</t>
  </si>
  <si>
    <t>https://europepmc.org/abstract/MED/33170215</t>
  </si>
  <si>
    <t>['Gaefke CL', 'Metts J', 'Imanirad D', 'Nieves D', 'Terranova P', "Dell'Orso G", 'Gambineri E', 'Miano M', 'Lockey RF', 'Walter JE', 'Westermann-Clark E']</t>
  </si>
  <si>
    <t>Case Report: A Novel Pathogenic Missense Mutation in FAS: A Multi-Generational Case Series of Autoimmune Lymphoproliferative Syndrome</t>
  </si>
  <si>
    <t>9:624116</t>
  </si>
  <si>
    <t>https://pubmed.ncbi.nlm.nih.gov/33816397</t>
  </si>
  <si>
    <t>https://europepmc.org/abstract/MED/33816397</t>
  </si>
  <si>
    <t>["Dell'Orso G", 'Grossi A', 'Penco F', 'Caorsi R', 'Palmisani E', 'Terranova P', 'Schena F', 'Lupia M', 'Ricci E', 'Montalto S', 'Pierri F', 'Ceccherini I', 'Fioredda F', 'Dufour C', 'Gattorno M', 'Miano M']</t>
  </si>
  <si>
    <t>Case Report: Deficiency of Adenosine Deaminase 2 Presenting With Overlapping Features of Autoimmune Lymphoproliferative Syndrome and Bone Marrow Failure</t>
  </si>
  <si>
    <t>12:754029</t>
  </si>
  <si>
    <t>https://pubmed.ncbi.nlm.nih.gov/34721429</t>
  </si>
  <si>
    <t>https://europepmc.org/abstract/MED/34721429</t>
  </si>
  <si>
    <t>['Miano M', 'Madeo A', 'Cappelli E', 'Lanza F', 'Lanza T', 'Stroppiano M', 'Terranova P', 'Venè R', 'Bleesing JJH', 'Di Rocco M']</t>
  </si>
  <si>
    <t>Defective FAS-Mediated Apoptosis and Immune Dysregulation in Gaucher Disease</t>
  </si>
  <si>
    <t>8(10):3535-3542</t>
  </si>
  <si>
    <t>https://pubmed.ncbi.nlm.nih.gov/32702516</t>
  </si>
  <si>
    <t>https://www.clinicalkey.com/content/playBy/pii?v=S2213-2198(20)30710-8</t>
  </si>
  <si>
    <t>['Fioredda F', 'Rotulo GA', 'Farruggia P', 'Dagliano F', 'Pillon M', 'Trizzino A', 'Notarangelo L', 'Luti L', 'Lanza T', 'Terranova P', 'Lanciotti M', 'Ceccherini I', 'Grossi A', 'Porretti L', 'Verzegnassi F', 'Mastrodicasa E', 'Barone A', 'Russo G', 'Bonanomi S', 'Boscarol G', 'Finocchi A', 'Veltroni M', 'Ramenghi U', 'Onofrillo D', 'Martire B', 'Ghilardi R', 'Giordano P', 'Ladogana S', 'Marra N', 'Zanardi S', 'Beier F', 'Miano M', 'Dufour C']</t>
  </si>
  <si>
    <t>Late-onset and long-lasting autoimmune neutropenia: an analysis from the Italian Neutropenia Registry</t>
  </si>
  <si>
    <t>4(22):5644-5649</t>
  </si>
  <si>
    <t>https://pubmed.ncbi.nlm.nih.gov/33206964</t>
  </si>
  <si>
    <t>https://www.clinicalkey.com/content/playBy/pii?v=S2473-9529(20)31961-3</t>
  </si>
  <si>
    <t>['Maggiore R', 'Grossi A', 'Fioredda F', 'Palmisani E', 'Terranova P', 'Cappelli E', 'Lanza T', 'Pierri F', 'Guardo D', 'Calvillo M', 'Micalizzi C', 'Beccaria A', 'Coccia MC', 'Arrigo S', 'Dufour C', 'Ceccherini I', 'Miano M']</t>
  </si>
  <si>
    <t>Unusual Late-onset Enteropathy in a Patient With Lipopolysaccharide-responsive Beige-like Anchor Protein Deficiency</t>
  </si>
  <si>
    <t>42(8):e768-e771</t>
  </si>
  <si>
    <t>https://pubmed.ncbi.nlm.nih.gov/31876783</t>
  </si>
  <si>
    <t>https://www.ingentaconnect.com/openurl?genre=article&amp;issn=&amp;volume=42&amp;issue=8&amp;spage=e768&amp;aulast=Maggiore</t>
  </si>
  <si>
    <t>['Cappelli E', 'Degan P', 'Bruno S', 'Pierri F', 'Miano M', 'Raggi F', 'Farruggia P', 'Mecucci C', 'Crescenzi B', 'Naim V', 'Dufour C', 'Ravera S']</t>
  </si>
  <si>
    <t>The passage from bone marrow niche to bloodstream triggers the metabolic impairment in Fanconi Anemia mononuclear cells</t>
  </si>
  <si>
    <t>Redox biology</t>
  </si>
  <si>
    <t>36:101618</t>
  </si>
  <si>
    <t>https://pubmed.ncbi.nlm.nih.gov/32863220</t>
  </si>
  <si>
    <t>https://linkinghub.elsevier.com/retrieve/pii/S2213-2317(20)30823-5</t>
  </si>
  <si>
    <t>['Giardino S', 'de Latour RP', 'Aljurf M', 'Eikema DJ', 'Bosman P', 'Bertrand Y', 'Tbakhi A', 'Holter W', 'Bornhäuser M', 'Rössig C', 'Burkhardt B', 'Zecca M', 'Afanasyev B', 'Michel G', 'Ganser A', 'Alseraihy A', 'Ayas M', 'Uckan-Cetinkaya D', 'Bruno B', 'Patrick K', 'Bader P', 'Itälä-Remes M', 'Rocha V', 'Jubert C', 'Diaz MA', 'Shaw PJ', 'Junior LGD', 'Locatelli F', 'Kröger N', 'Faraci M', 'Pierri F', 'Lanino E', 'Miano M', 'Risitano A', 'Robin M', 'Dufour C']</t>
  </si>
  <si>
    <t>Outcome of patients with Fanconi anemia developing myelodysplasia and acute leukemia who received allogeneic hematopoietic stem cell transplantation: A retrospective analysis on behalf of EBMT group</t>
  </si>
  <si>
    <t>21-Apr-2020</t>
  </si>
  <si>
    <t>95(7):809-816</t>
  </si>
  <si>
    <t>Comparative Study | Journal Article | Multicenter Study</t>
  </si>
  <si>
    <t>https://pubmed.ncbi.nlm.nih.gov/32267023</t>
  </si>
  <si>
    <t>https://onlinelibrary.wiley.com/doi/10.1002/ajh.25810</t>
  </si>
  <si>
    <t>['Castagnola E', 'Mesini A', 'Saffioti C', 'Barco S', 'Bandettini R', 'Dallorso S', 'Carrega G', 'Miano M', 'Palmisani E', 'Dufour C']</t>
  </si>
  <si>
    <t>Intravenous isavuconazole can be administered 5 days-a-week. A possibility suggested by a real-life observation</t>
  </si>
  <si>
    <t>2-May-2020</t>
  </si>
  <si>
    <t>32(4):217-218</t>
  </si>
  <si>
    <t>https://pubmed.ncbi.nlm.nih.gov/32364049</t>
  </si>
  <si>
    <t>https://www.tandfonline.com/doi/10.1080/1120009X.2020.1755591?url_ver=Z39.88-2003&amp;rfr_id=ori:rid:crossref.org&amp;rfr_dat=cr_pub 0pubmed</t>
  </si>
  <si>
    <t>['Ottaviano G', 'Marinoni M', 'Graziani S', 'Sibson K', 'Barzaghi F', 'Bertolini P', 'Chini L', 'Corti P', 'Cancrini C', "D'Alba I", 'Gabelli M', 'Gallo V', 'Giancotta C', 'Giordano P', 'Lassandro G', 'Martire B', 'Angarano R', 'Mastrodicasa E', 'Bava C', 'Miano M', 'Naviglio S', 'Verzegnassi F', 'Saracco P', 'Trizzino A', 'Biondi A', 'Pignata C', 'Moschese V']</t>
  </si>
  <si>
    <t>Rituximab Unveils Hypogammaglobulinemia and Immunodeficiency in Children with Autoimmune Cytopenia</t>
  </si>
  <si>
    <t>8(1):273-282</t>
  </si>
  <si>
    <t>https://pubmed.ncbi.nlm.nih.gov/31377437</t>
  </si>
  <si>
    <t>https://www.clinicalkey.com/content/playBy/pii?v=S2213-2198(19)30650-6</t>
  </si>
  <si>
    <t>['Giordano P', 'Lassandro G', 'Barone A', 'Cesaro S', 'Fotzi I', 'Giona F', 'Ladogana S', 'Miano M', 'Marzollo A', 'Nardi M', 'Notarangelo LD', 'Pession A', 'Ruggiero A', 'Russo G', 'Saracco P', 'Spinelli M', 'Tolva A', 'Tornesello A', 'Palladino V', 'Del Vecchio GC']</t>
  </si>
  <si>
    <t>Use of Eltrombopag in Children With Chronic Immune Thrombocytopenia (ITP): A Real Life Retrospective Multicenter Experience of the Italian Association of Pediatric Hematology and Oncology (AIEOP)</t>
  </si>
  <si>
    <t>28-Feb-2020</t>
  </si>
  <si>
    <t>7:66</t>
  </si>
  <si>
    <t>https://pubmed.ncbi.nlm.nih.gov/32181255</t>
  </si>
  <si>
    <t>https://europepmc.org/abstract/MED/32181255</t>
  </si>
  <si>
    <t>['Fioredda F', 'Cappelli E', 'Mariani A', 'Beccaria A', 'Palmisani E', 'Grossi A', 'Ceccherini I', 'Venè R', 'Micalizzi C', 'Calvillo M', 'Pierri F', 'Mancini I', 'Peyvandi F', 'Corsolini F', 'Dufour C', 'Miano M']</t>
  </si>
  <si>
    <t>Thrombotic thrombocytopenic purpura and defective apoptosis due to CASP8/10 mutations: the role of mycophenolate mofetil</t>
  </si>
  <si>
    <t>3(21):3432-3435</t>
  </si>
  <si>
    <t>https://pubmed.ncbi.nlm.nih.gov/31714957</t>
  </si>
  <si>
    <t>https://air.unimi.it/handle/2434/719839</t>
  </si>
  <si>
    <t>['Miano M', 'Cappelli E', 'Pezzulla A', 'Venè R', 'Grossi A', 'Terranova P', 'Palmisani E', 'Maggiore R', 'Guardo D', 'Lanza T', 'Calvillo M', 'Micalizzi C', 'Pierri F', 'Vernarecci C', 'Beccaria A', 'Corsolini F', 'Lanciotti M', 'Russo G', 'Ceccherini I', 'Dufour C', 'Fioredda F']</t>
  </si>
  <si>
    <t>FAS-mediated apoptosis impairment in patients with ALPS/ALPS-like phenotype carrying variants on CASP10 gene</t>
  </si>
  <si>
    <t>187(4):502-508</t>
  </si>
  <si>
    <t>https://pubmed.ncbi.nlm.nih.gov/31309545</t>
  </si>
  <si>
    <t>https://onlinelibrary.wiley.com/resolve/openurl?genre=article&amp;sid=nlm:pubmed&amp;issn=0007-1048&amp;date=2019&amp;volume=187&amp;issue=4&amp;spage=502</t>
  </si>
  <si>
    <t>['Miano M', 'Eikema DJ', 'Aljurf M', "Van't Veer PJ", 'Öztürk G', 'Wölfl M', 'Smiers F', 'Schulz A', 'Socié G', 'Vettenranta K', 'de Heredia CD', 'Zecca M', 'Maertens J', 'Rovira M', 'Sierra J', 'Uckan-Cetinkaya D', 'Skorobogatova E', 'Antmen AB', 'Dalle JH', 'Markiewicz M', 'Hamladji RM', 'Kitra-Roussou V', 'La Nasa G', 'Kriván G', 'Al-Seiraihy A', 'Giardino S', 'Risitano AM', 'de Latour RP', 'Dufour C']</t>
  </si>
  <si>
    <t>Stem cell transplantation for congenital dyserythropoietic anemia: an analysis from the European Society for Blood and Marrow Transplantation</t>
  </si>
  <si>
    <t>24-Jan-2019</t>
  </si>
  <si>
    <t>104(8):e335-e339</t>
  </si>
  <si>
    <t>https://pubmed.ncbi.nlm.nih.gov/30679331</t>
  </si>
  <si>
    <t>https://europepmc.org/abstract/MED/30679331</t>
  </si>
  <si>
    <t>['Farmer JR', 'Foldvari Z', 'Ujhazi B', 'De Ravin SS', 'Chen K', 'Bleesing JJH', 'Schuetz C', 'Al-Herz W', 'Abraham RS', 'Joshi AY', 'Costa-Carvalho BT', 'Buchbinder D', 'Booth C', 'Reiff A', 'Ferguson PJ', 'Aghamohammadi A', 'Abolhassani H', 'Puck JM', 'Adeli M', 'Cancrini C', 'Palma P', 'Bertaina A', 'Locatelli F', 'Di Matteo G', 'Geha RS', 'Kanariou MG', 'Lycopoulou L', 'Tzanoudaki M', 'Sleasman JW', 'Parikh S', 'Pinero G', 'Fischer BM', 'Dbaibo G', 'Unal E', 'Patiroglu T', 'Karakukcu M', 'Al-Saad KK', 'Dilley MA', 'Pai SY', 'Dutmer CM', 'Gelfand EW', 'Geier CB', 'Eibl MM', 'Wolf HM', 'Henderson LA', 'Hazen MM', 'Bonfim C', 'Wolska-Kuśnierz B', 'Butte MJ', 'Hernandez JD', 'Nicholas SK', 'Stepensky P', 'Chandrakasan S', 'Miano M', 'Westermann-Clark E', 'Goda V', 'Kriván G', 'Holland SM', 'Fadugba O', 'Henrickson SE', 'Ozen A', 'Karakoc-Aydiner E', 'Baris S', 'Kiykim A', 'Bredius R', 'Hoeger B', 'Boztug K', 'Pashchenko O', 'Neven B', 'Moshous D', 'Villartay JP', 'Bousfiha AA', 'Hill HR', 'Notarangelo LD', 'Walter JE']</t>
  </si>
  <si>
    <t>Outcomes and Treatment Strategies for Autoimmunity and Hyperinflammation in Patients with RAG Deficiency</t>
  </si>
  <si>
    <t>12-Mar-2019</t>
  </si>
  <si>
    <t>7(6):1970-1985.e4</t>
  </si>
  <si>
    <t>https://pubmed.ncbi.nlm.nih.gov/30877075</t>
  </si>
  <si>
    <t>https://www.clinicalkey.com/content/playBy/pii?v=S2213-2198(19)30260-0</t>
  </si>
  <si>
    <t>['Palmisani E', 'Miano M', 'Micalizzi C', 'Calvillo M', 'Pierri F', 'Terranova P', 'Lanza T', 'Lanciotti M', 'Riccardi F', 'Todiere A', 'Zanardi S', 'Caviglia I', 'Dufour C', 'Fioredda F']</t>
  </si>
  <si>
    <t>Clinical features and therapeutic challenges of cytopenias belonging to alps and alps-related (ARS) phenotype</t>
  </si>
  <si>
    <t>184(5):861-864</t>
  </si>
  <si>
    <t>https://pubmed.ncbi.nlm.nih.gov/29527658</t>
  </si>
  <si>
    <t>https://onlinelibrary.wiley.com/resolve/openurl?genre=article&amp;sid=nlm:pubmed&amp;issn=0007-1048&amp;date=2019&amp;volume=184&amp;issue=5&amp;spage=861</t>
  </si>
  <si>
    <t>['Santopietro M', 'Miano M', 'Palumbo G', 'Zhang K', 'Cardarelli L', 'Chiaretti S', 'Peragine N', 'Nanni M', 'Diverio D', 'Mancini F', 'Testi AM', 'Moleti ML', 'Foà R', 'Giona F']</t>
  </si>
  <si>
    <t>Atypical Chronic Myeloid Leukemia in a Patient with Aplastic Anemia</t>
  </si>
  <si>
    <t>21-May-2019</t>
  </si>
  <si>
    <t>142(3):185-186</t>
  </si>
  <si>
    <t>https://pubmed.ncbi.nlm.nih.gov/31112981</t>
  </si>
  <si>
    <t>https://karger.com/AHA/article/doi/10.1159/000497137</t>
  </si>
  <si>
    <t>['Fioredda F', 'Iacobelli S', 'Korthof ET', 'Knol C', 'van Biezen A', 'Bresters D', 'Veys P', 'Yoshimi A', 'Fagioli F', 'Mats B', 'Zecca M', 'Faraci M', 'Miano M', 'Arcuri L', 'Maschan M', "O'Brien T", 'Diaz MA', 'Sevilla J', 'Smith O', 'Peffault de Latour R', 'de la Fuente J', 'Or R', 'Van Lint MT', 'Tolar J', 'Aljurf M', 'Fisher A', 'Skorobogatova EV', 'Diaz de Heredia C', 'Risitano A', 'Dalle JH', 'Sedláček P', 'Ghavamzadeh A', 'Dufour C']</t>
  </si>
  <si>
    <t>Outcome of haematopoietic stem cell transplantation in dyskeratosis congenita</t>
  </si>
  <si>
    <t>9-Jul-2018</t>
  </si>
  <si>
    <t>183(1):110-118</t>
  </si>
  <si>
    <t>https://pubmed.ncbi.nlm.nih.gov/29984823</t>
  </si>
  <si>
    <t>https://onlinelibrary.wiley.com/resolve/openurl?genre=article&amp;sid=nlm:pubmed&amp;issn=0007-1048&amp;date=2018&amp;volume=183&amp;issue=1&amp;spage=110</t>
  </si>
  <si>
    <t>['Miano M', 'Rotulo GA', 'Palmisani E', 'Giaimo M', 'Fioredda F', 'Pierri F', 'Pezzulla A', 'Licciardello M', 'Terranova P', 'Lanza T', 'Cappelli E', 'Maggiore R', 'Calvillo M', 'Micalizzi C', 'Russo G', 'Dufour C']</t>
  </si>
  <si>
    <t>Sirolimus as a rescue therapy in children with immune thrombocytopenia refractory to mycophenolate mofetil</t>
  </si>
  <si>
    <t>6-May-2018</t>
  </si>
  <si>
    <t>93(7):E175-E177</t>
  </si>
  <si>
    <t>Letter | Multicenter Study | Research Support, Non-U.S. Gov't</t>
  </si>
  <si>
    <t>https://pubmed.ncbi.nlm.nih.gov/29675829</t>
  </si>
  <si>
    <t>https://onlinelibrary.wiley.com/doi/10.1002/ajh.25119</t>
  </si>
  <si>
    <t>['Colombatti R', 'Palazzi G', 'Masera N', 'Notarangelo LD', 'Bonetti E', 'Samperi P', 'Barone A', 'Perrotta S', 'Facchini E', 'Miano M', 'Del Vecchio GC', 'Guerzoni ME', 'Corti P', 'Menzato F', 'Cesaro S', 'Casale M', 'Rigano P', 'Forni GL', 'Russo G', 'Sainati L']</t>
  </si>
  <si>
    <t>Hydroxyurea prescription, availability and use for children with sickle cell disease in Italy: Results of a National Multicenter survey</t>
  </si>
  <si>
    <t>65(2)</t>
  </si>
  <si>
    <t>https://onlinelibrary.wiley.com/doi/10.1002/pbc.26774</t>
  </si>
  <si>
    <t>['Westermann-Clark E', 'Grossi A', 'Fioredda F', 'Giardino S', 'Cappelli E', 'Terranova P', 'Palmisani E', 'Farmer JR', 'Foldvari Z', 'Yamazaki Y', 'Faraci M', 'Lanino E', 'Notarangelo LD', 'Dufour C', 'Ceccherini I', 'Walter JE', 'Miano M']</t>
  </si>
  <si>
    <t>RAG deficiency with ALPS features successfully treated with TCRαβ/CD19 cell depleted haploidentical stem cell transplant</t>
  </si>
  <si>
    <t>20-Nov-2017</t>
  </si>
  <si>
    <t>187:102-103</t>
  </si>
  <si>
    <t>https://pubmed.ncbi.nlm.nih.gov/29104089</t>
  </si>
  <si>
    <t>https://www.clinicalkey.com/content/playBy/pii?v=S1521-6616(17)30752-0</t>
  </si>
  <si>
    <t>['Cicalese MP', 'Gerosa J', 'Baronio M', 'Montin D', 'Licciardi F', 'Soresina A', 'Dellepiane RM', 'Miano M', 'Baselli LA', 'Volpi S', 'Dufour C', 'Plebani A', 'Aiuti A', 'Lougaris V', 'Fousteri G']</t>
  </si>
  <si>
    <t>Circulating Follicular Helper and Follicular Regulatory T Cells Are Severely Compromised in Human CD40 Deficiency: A Case Report</t>
  </si>
  <si>
    <t>6-Aug-2018</t>
  </si>
  <si>
    <t>9:1761</t>
  </si>
  <si>
    <t>https://pubmed.ncbi.nlm.nih.gov/30131802</t>
  </si>
  <si>
    <t>https://europepmc.org/abstract/MED/30131802</t>
  </si>
  <si>
    <t>['Cappelli E', 'Cuccarolo P', 'Stroppiana G', 'Miano M', 'Bottega R', 'Cossu V', 'Degan P', 'Ravera S']</t>
  </si>
  <si>
    <t>Defects in mitochondrial energetic function compels Fanconi Anaemia cells to glycolytic metabolism</t>
  </si>
  <si>
    <t>14-Mar-2017</t>
  </si>
  <si>
    <t>1863(6):1214-1221</t>
  </si>
  <si>
    <t>https://pubmed.ncbi.nlm.nih.gov/28315453</t>
  </si>
  <si>
    <t>https://linkinghub.elsevier.com/retrieve/pii/S0925-4439(17)30084-4</t>
  </si>
  <si>
    <t>['Miano M', 'Ramenghi U', 'Russo G', 'Rubert L', 'Barone A', 'Tucci F', 'Farruggia P', 'Petrone A', 'Mondino A', 'Lo Valvo L', 'Crescenzio N', 'Bellia F', 'Olivieri I', 'Palmisani E', 'Caviglia I', 'Dufour C', 'Fioredda F']</t>
  </si>
  <si>
    <t>Mycophenolate mofetil for the treatment of children with immune thrombocytopenia and Evans syndrome. A retrospective data review from the Italian association of paediatric haematology/oncology</t>
  </si>
  <si>
    <t>22-Jul-2016</t>
  </si>
  <si>
    <t>175(3):490-495</t>
  </si>
  <si>
    <t>Journal Article | Meta-Analysis | Multicenter Study</t>
  </si>
  <si>
    <t>https://pubmed.ncbi.nlm.nih.gov/27447678</t>
  </si>
  <si>
    <t>https://onlinelibrary.wiley.com/resolve/openurl?genre=article&amp;sid=nlm:pubmed&amp;issn=0007-1048&amp;date=2016&amp;volume=175&amp;issue=3&amp;spage=490</t>
  </si>
  <si>
    <t>['Dufour C', 'Miano M', 'Fioredda F']</t>
  </si>
  <si>
    <t>Old and new faces of neutropenia in children</t>
  </si>
  <si>
    <t>101(7):789-91</t>
  </si>
  <si>
    <t>https://pubmed.ncbi.nlm.nih.gov/27365457</t>
  </si>
  <si>
    <t>https://europepmc.org/abstract/MED/27365457</t>
  </si>
  <si>
    <t>['Miano M']</t>
  </si>
  <si>
    <t>How I manage Evans Syndrome and AIHA cases in children</t>
  </si>
  <si>
    <t>2-Dec-2015</t>
  </si>
  <si>
    <t>172(4):524-34</t>
  </si>
  <si>
    <t>https://pubmed.ncbi.nlm.nih.gov/26625877</t>
  </si>
  <si>
    <t>https://onlinelibrary.wiley.com/resolve/openurl?genre=article&amp;sid=nlm:pubmed&amp;issn=0007-1048&amp;date=2016&amp;volume=172&amp;issue=4&amp;spage=524</t>
  </si>
  <si>
    <t>['Miano M', 'Scalzone M', 'Perri K', 'Palmisani E', 'Caviglia I', 'Micalizzi C', 'Svahn J', 'Calvillo M', 'Banov L', 'Terranova P', 'Lanza T', 'Dufour C', 'Fioredda F']</t>
  </si>
  <si>
    <t>Mycophenolate mofetil and Sirolimus as second or further line treatment in children with chronic refractory Primitive or Secondary Autoimmune Cytopenias: a single centre experience</t>
  </si>
  <si>
    <t>8-Jun-2015</t>
  </si>
  <si>
    <t>171(2):247-253</t>
  </si>
  <si>
    <t>https://pubmed.ncbi.nlm.nih.gov/26058843</t>
  </si>
  <si>
    <t>https://onlinelibrary.wiley.com/resolve/openurl?genre=article&amp;sid=nlm:pubmed&amp;issn=0007-1048&amp;date=2015&amp;volume=171&amp;issue=2&amp;spage=247</t>
  </si>
  <si>
    <t>['Miano M', 'Lanciotti M', 'Giardino S', 'Dufour C']</t>
  </si>
  <si>
    <t>Ser245Tyr TINF2 mutation in a long-term survivor after a second myeloablative SCT following late graft failure for Aplastic Anaemia</t>
  </si>
  <si>
    <t>17-Jan-2015</t>
  </si>
  <si>
    <t>55(2):187-8</t>
  </si>
  <si>
    <t>https://pubmed.ncbi.nlm.nih.gov/25616367</t>
  </si>
  <si>
    <t>https://linkinghub.elsevier.com/retrieve/pii/S1079-9796(15)00022-4</t>
  </si>
  <si>
    <t>['Miano M', 'Dufour C']</t>
  </si>
  <si>
    <t>The diagnosis and treatment of aplastic anemia: a review</t>
  </si>
  <si>
    <t>101(6):527-35</t>
  </si>
  <si>
    <t>https://pubmed.ncbi.nlm.nih.gov/25837779</t>
  </si>
  <si>
    <t>https://link.springer.com/article/10.1007/s12185-015-1787-z</t>
  </si>
  <si>
    <t>['Miano M', 'Calvillo M', 'Palmisani E', 'Fioredda F', 'Micalizzi C', 'Svahn J', 'Banov L', 'Russo G', 'Lanza T', 'Dufour C']</t>
  </si>
  <si>
    <t>Sirolimus for the treatment of multi-resistant autoimmune haemolytic anaemia in children</t>
  </si>
  <si>
    <t>167(4):571-4</t>
  </si>
  <si>
    <t>https://pubmed.ncbi.nlm.nih.gov/24975111</t>
  </si>
  <si>
    <t>https://onlinelibrary.wiley.com/resolve/openurl?genre=article&amp;sid=nlm:pubmed&amp;issn=0007-1048&amp;date=2014&amp;volume=167&amp;issue=4&amp;spage=571</t>
  </si>
  <si>
    <t>['Miano M', 'Poggi V', 'Banov L', 'Fioredda F', 'Micalizzi C', 'Svahn J', 'Montobbio G', 'Gallicola F', 'Molinari AC', 'Parasole R', 'Petruzziello F', 'Fischer A', 'Calvillo M', 'Dufour C']</t>
  </si>
  <si>
    <t>Sirolimus as maintenance treatment in an infant with life-threatening multiresistant pure red cell anemia/autoimmune hemolytic anemia</t>
  </si>
  <si>
    <t>36(3):e145-8</t>
  </si>
  <si>
    <t>https://pubmed.ncbi.nlm.nih.gov/23588343</t>
  </si>
  <si>
    <t>https://journals.lww.com/00043426-201404000-00024</t>
  </si>
  <si>
    <t>['Miano M', 'Micalizzi C', 'Calvillo M', 'Dufour C']</t>
  </si>
  <si>
    <t>New targets in pediatric Acute Myeloid Leukemia</t>
  </si>
  <si>
    <t>155(1-2):47-50</t>
  </si>
  <si>
    <t>https://pubmed.ncbi.nlm.nih.gov/24113357</t>
  </si>
  <si>
    <t>https://www.clinicalkey.com/content/playBy/pii?v=S0165-2478(13)00135-1</t>
  </si>
  <si>
    <t>['Cangemi G', 'Pistorio A', 'Miano M', 'Gattorno M', 'Acquila M', 'Bicocchi MP', 'Gastaldi R', 'Riccardi F', 'Gatti C', 'Fioredda F', 'Calvillo M', 'Melioli G', 'Martini A', 'Dufour C']</t>
  </si>
  <si>
    <t>Diagnostic potential of hepcidin testing in pediatrics</t>
  </si>
  <si>
    <t>90(4):323-30</t>
  </si>
  <si>
    <t>https://pubmed.ncbi.nlm.nih.gov/23438060</t>
  </si>
  <si>
    <t>https://onlinelibrary.wiley.com/doi/10.1111/ejh.12081</t>
  </si>
  <si>
    <t>['Styczynski J', 'Balduzzi A', 'Gil L', 'Labopin M', 'Hamladji RM', 'Marktel S', 'Yesilipek MA', 'Fagioli F', 'Ehlert K', 'Matulova M', 'Dalle JH', 'Wachowiak J', 'Miano M', 'Messina C', 'Diaz MA', 'Vermylen C', 'Eyrich M', 'Badell I', 'Dreger P', 'Gozdzik J', 'Hutt D', 'Rascon J', 'Dini G', 'Peters C']</t>
  </si>
  <si>
    <t>Risk of complications during hematopoietic stem cell collection in pediatric sibling donors: a prospective European Group for Blood and Marrow Transplantation Pediatric Diseases Working Party study</t>
  </si>
  <si>
    <t>22-Mar-2012</t>
  </si>
  <si>
    <t>119(12):2935-42</t>
  </si>
  <si>
    <t>https://pubmed.ncbi.nlm.nih.gov/22160619</t>
  </si>
  <si>
    <t>https://linkinghub.elsevier.com/retrieve/pii/S0006-4971(20)49226-2</t>
  </si>
  <si>
    <t>['Molinari AC', 'Saracco P', 'Cecinati V', 'Miano M', 'Parodi E', 'Grassi M', 'Banov L', 'De Mattia D', 'Giordano P']</t>
  </si>
  <si>
    <t>Venous thrombosis in children: an emerging issue</t>
  </si>
  <si>
    <t>Blood coagulation &amp; fibrinolysis : an international journal in haemostasis and thrombosis</t>
  </si>
  <si>
    <t>22(5):351-61</t>
  </si>
  <si>
    <t>https://pubmed.ncbi.nlm.nih.gov/21681083</t>
  </si>
  <si>
    <t>https://journals.lww.com/00001721-201107000-00001</t>
  </si>
  <si>
    <t>['Miano M', 'Cuzzubbo D', 'Terranova P', 'Giardino S', 'Lanino E', 'Morreale G', 'Castagnola E', 'Dini G', 'Faraci M']</t>
  </si>
  <si>
    <t>Daclizumab as useful treatment in refractory acute GVHD: a paediatric experience</t>
  </si>
  <si>
    <t>13-Oct-2008</t>
  </si>
  <si>
    <t>43(5):423-7</t>
  </si>
  <si>
    <t>https://pubmed.ncbi.nlm.nih.gov/18850021</t>
  </si>
  <si>
    <t>https://www.nature.com/articles/bmt2008331</t>
  </si>
  <si>
    <t>['Bandettini R', 'Castagnola E', 'Calvillo M', 'Micalizzi C', 'Ravegnani M', 'Pescetto L', 'Manzitti C', 'Soro O', 'Ricagni L', 'Lanino E', 'Miano M', 'Cuzzubbo D', 'Conte M', 'Morreale G', 'Faraci M']</t>
  </si>
  <si>
    <t>Voriconazole for cryptococcal meningitis in children with leukemia or receiving allogeneic hemopoietic stem cell transplant</t>
  </si>
  <si>
    <t>21(1):108-9</t>
  </si>
  <si>
    <t>https://pubmed.ncbi.nlm.nih.gov/19297284</t>
  </si>
  <si>
    <t>https://www.tandfonline.com/doi/10.1179/joc.2009.21.1.108?url_ver=Z39.88-2003&amp;rfr_id=ori:rid:crossref.org&amp;rfr_dat=cr_pub 0pubmed</t>
  </si>
  <si>
    <t>['Wachowiak J', 'Labopin M', 'Miano M', 'Chybicka A', 'Stary J', 'Sterba J', 'Masszi T', 'Labar B', 'Maschan A', 'Kowalczyk JR', 'Lange A', 'Holowiecki J', 'Kalman N', 'Afanassiev BV', 'Dini G']</t>
  </si>
  <si>
    <t>Haematopoietic stem cell transplantation in children in eastern European countries 1985-2004: development, recent activity and role of the EBMT/ESH Outreach Programme</t>
  </si>
  <si>
    <t>41 Suppl 2:S112-7</t>
  </si>
  <si>
    <t>https://pubmed.ncbi.nlm.nih.gov/18545232</t>
  </si>
  <si>
    <t>https://www.nature.com/articles/bmt200868</t>
  </si>
  <si>
    <t>['Miano M', 'Faraci M', 'Dini G', 'Bordigoni P']</t>
  </si>
  <si>
    <t>Early complications following haematopoietic SCT in children</t>
  </si>
  <si>
    <t>41 Suppl 2:S39-42</t>
  </si>
  <si>
    <t>https://pubmed.ncbi.nlm.nih.gov/18545243</t>
  </si>
  <si>
    <t>https://www.nature.com/articles/bmt200853</t>
  </si>
  <si>
    <t>['Savio C', 'Garaventa A', 'Gremmo M', 'Camoriano R', 'Manfredini L', 'Fieramosca S', 'Dini G', 'Miano M']</t>
  </si>
  <si>
    <t>Feasibility of integrated home/hospital physiotherapeutic support for children with cancer</t>
  </si>
  <si>
    <t>29-Aug-2006</t>
  </si>
  <si>
    <t>Supportive care in cancer : official journal of the Multinational Association of Supportive Care in Cancer</t>
  </si>
  <si>
    <t>15(1):101-4</t>
  </si>
  <si>
    <t>https://pubmed.ncbi.nlm.nih.gov/16941134</t>
  </si>
  <si>
    <t>https://link.springer.com/article/10.1007/s00520-006-0118-6</t>
  </si>
  <si>
    <t>['Miano M', 'Labopin M', 'Hartmann O', 'Angelucci E', 'Cornish J', 'Gluckman E', 'Locatelli F', 'Fischer A', 'Egeler RM', 'Or R', 'Peters C', 'Ortega J', 'Veys P', 'Bordigoni P', 'Iori AP', 'Niethammer D', 'Rocha V', 'Dini G']</t>
  </si>
  <si>
    <t>Haematopoietic stem cell transplantation trends in children over the last three decades: a survey by the paediatric diseases working party of the European Group for Blood and Marrow Transplantation</t>
  </si>
  <si>
    <t>39(2):89-99</t>
  </si>
  <si>
    <t>https://pubmed.ncbi.nlm.nih.gov/17213848</t>
  </si>
  <si>
    <t>https://www.nature.com/articles/1705550</t>
  </si>
  <si>
    <t>['Faraci M', 'Barra S', 'Cohen A', 'Lanino E', 'Grisolia F', 'Miano M', 'Foppiano F', 'Sacco O', 'Cabria M', 'De Marco R', 'Stella G', 'Dallorso S', 'Bagnasco F', 'Vitale V', 'Dini G', 'Haupt R']</t>
  </si>
  <si>
    <t>Very late nonfatal consequences of fractionated TBI in children undergoing bone marrow transplant</t>
  </si>
  <si>
    <t>1-Dec-2005</t>
  </si>
  <si>
    <t>28-Jun-2005</t>
  </si>
  <si>
    <t>International journal of radiation oncology, biology, physics</t>
  </si>
  <si>
    <t>63(5):1568-75</t>
  </si>
  <si>
    <t>https://pubmed.ncbi.nlm.nih.gov/15990246</t>
  </si>
  <si>
    <t>https://linkinghub.elsevier.com/retrieve/pii/S0360-3016(05)00759-5</t>
  </si>
  <si>
    <t>['Miano M', 'Cancedda R', 'Hartmann O', 'Cornish J', 'Locatelli F', 'Egeler RM', 'Slavin S', 'Veys P', 'Ortega J', 'Peters C', 'Wynn RF', 'Iori AP', 'Fagioli F', 'Ljungmann P', 'Niethammer D', 'Bordigoni P', 'Dini G']</t>
  </si>
  <si>
    <t>Survey on haematopoietic stem cell transplantation for children in Europe</t>
  </si>
  <si>
    <t>35 Suppl 1:S3-8</t>
  </si>
  <si>
    <t>https://pubmed.ncbi.nlm.nih.gov/15812526</t>
  </si>
  <si>
    <t>https://www.nature.com/articles/1704834</t>
  </si>
  <si>
    <t>['Faraci M', 'Dallorso S', 'Morreale G', 'Dini G', 'Castagnola E', 'Miano M', 'Canepa M', 'Rizzo A', 'Mattioli G', 'Gandullia P', 'Fiore P', 'Marino C', 'Manfredini L', 'Lanino E']</t>
  </si>
  <si>
    <t>Surgery for acute graft-versus-host disease of the bowel: description of a pediatric case</t>
  </si>
  <si>
    <t>26(7):441-3</t>
  </si>
  <si>
    <t>https://pubmed.ncbi.nlm.nih.gov/15218419</t>
  </si>
  <si>
    <t>https://journals.lww.com/00043426-200407000-00008</t>
  </si>
  <si>
    <t>['Miano M', 'Manfredini L', 'Garaventa A', 'Fieramosca S', 'Tanasini R', 'Morreale G', 'Manzitti C', 'Dini G']</t>
  </si>
  <si>
    <t>Home care for children following haematopoietic stem cell transplantation</t>
  </si>
  <si>
    <t>Apr-2003</t>
  </si>
  <si>
    <t>31(7):607-10</t>
  </si>
  <si>
    <t>https://pubmed.ncbi.nlm.nih.gov/12692629</t>
  </si>
  <si>
    <t>https://www.nature.com/articles/1703892</t>
  </si>
  <si>
    <t>['Miano M', 'Manfredini L', 'Garaventa A', 'Fieramosca S', 'Tanasini R', 'Leimer M', 'Trucco D', 'Rossi R', 'Haupt R', 'Dini G']</t>
  </si>
  <si>
    <t>Feasibility of a home care program in a pediatric hematology and oncology department. Results of the first year of activity at a single Institution</t>
  </si>
  <si>
    <t>87(6):637-42</t>
  </si>
  <si>
    <t>https://pubmed.ncbi.nlm.nih.gov/12031921</t>
  </si>
  <si>
    <t>['Miano M', 'Ginevri F', 'Nocera A', 'Dallorso S', 'Fontana I', 'Perfumo F', 'Dini G', 'Dufour C']</t>
  </si>
  <si>
    <t>Successful double bone marrow and renal transplantation in a patient with Fanconi anemia</t>
  </si>
  <si>
    <t>1-May-2002</t>
  </si>
  <si>
    <t>99(9):3482-3</t>
  </si>
  <si>
    <t>https://pubmed.ncbi.nlm.nih.gov/12001906</t>
  </si>
  <si>
    <t>https://linkinghub.elsevier.com/retrieve/pii/S0006-4971(20)61036-9</t>
  </si>
  <si>
    <t>['Castagnola E', 'Miano M', 'Morreale G', 'Cristina E', 'Chierici M', 'Lanino E']</t>
  </si>
  <si>
    <t>Strategies for management of cytomegalovirus (CMV) infection after allogeneic bone marrow transplantation: the "doubling of baseline CMV pp65 antigenemia" and the "cidofovir as rescue treatment approaches</t>
  </si>
  <si>
    <t>1-Sep-2001</t>
  </si>
  <si>
    <t>98(5):1627-8; author reply 1628-9</t>
  </si>
  <si>
    <t>Comment | Comparative Study | Letter</t>
  </si>
  <si>
    <t>https://pubmed.ncbi.nlm.nih.gov/11547769</t>
  </si>
  <si>
    <t>https://linkinghub.elsevier.com/retrieve/pii/S0006-4971(20)61443-4</t>
  </si>
  <si>
    <t>['Miano M', 'Lanino E', 'Gatti R', 'Morreale G', 'Fondelli P', 'Celle ME', 'Stroppiano M', 'Crescenzi F', 'Dini G']</t>
  </si>
  <si>
    <t>Four year follow-up of a case of fucosidosis treated with unrelated donor bone marrow transplantation</t>
  </si>
  <si>
    <t>27(7):747-51</t>
  </si>
  <si>
    <t>https://pubmed.ncbi.nlm.nih.gov/11360116</t>
  </si>
  <si>
    <t>https://www.nature.com/articles/1702994</t>
  </si>
  <si>
    <t>['Dufour C', 'Rondelli R', 'Locatelli F', 'Miano M', 'Di Girolamo G', 'Bacigalupo A', 'Messina C', 'Porta F', 'Balduzzi A', 'Iorio AP', 'Buket E', 'Madon E', 'Pession A', 'Dini G', 'Di Bartolomeo P']</t>
  </si>
  <si>
    <t>Stem cell transplantation from HLA-matched related donor for Fanconi's anaemia: a retrospective review of the multicentric Italian experience on behalf of AIEOP-GITMO</t>
  </si>
  <si>
    <t>112(3):796-805</t>
  </si>
  <si>
    <t>https://pubmed.ncbi.nlm.nih.gov/11260086</t>
  </si>
  <si>
    <t>https://onlinelibrary.wiley.com/resolve/openurl?genre=article&amp;sid=nlm:pubmed&amp;issn=0007-1048&amp;date=2001&amp;volume=112&amp;issue=3&amp;spage=796</t>
  </si>
  <si>
    <t>['Dini G', 'Miano M', 'Morreale G', 'Lanino E']</t>
  </si>
  <si>
    <t>Transplantation of bone marrow from unrelated donors in Italy: activity and results</t>
  </si>
  <si>
    <t>Annali dellIstituto superiore di sanita</t>
  </si>
  <si>
    <t>35(1):7-11</t>
  </si>
  <si>
    <t>https://pubmed.ncbi.nlm.nih.gov/10645639</t>
  </si>
  <si>
    <t>['Miano M', 'Porta F', 'Locatelli F', 'Miniero R', 'La Nasa G', 'Di Bartolomeo P', 'Giardini C', 'Messina C', 'Balduzzi A', 'Testi AM', 'Garbarino L', 'Lanino E', 'Crescenzi F', 'Zecca M', 'Dini G']</t>
  </si>
  <si>
    <t>Unrelated donor marrow transplantation for inborn errors</t>
  </si>
  <si>
    <t>21 Suppl 2:S37-41</t>
  </si>
  <si>
    <t>https://pubmed.ncbi.nlm.nih.gov/9630323</t>
  </si>
  <si>
    <t>['Dini G', 'Cornish JM', 'Gadner H', 'Souillet G', 'Vossen JM', 'Paolucci P', 'Manfredini L', 'Miano M', 'Niethammer D']</t>
  </si>
  <si>
    <t>Bone marrow transplant indications for childhood leukemias: achieving a consensus. The EBMT Pediatric Diseases Working Party</t>
  </si>
  <si>
    <t>18 Suppl 2:4-7</t>
  </si>
  <si>
    <t>https://pubmed.ncbi.nlm.nih.gov/8932789</t>
  </si>
  <si>
    <t>['Dini G', 'Rondelli R', 'Miano M', 'Vossen J', 'Gluckman E', 'Peters C', 'Bordigoni P', 'Locatelli F', 'Miniero R', 'Ljungman P', 'Saarinen U', 'Klingebiel T', 'Ortega J', 'Lanino E']</t>
  </si>
  <si>
    <t>Unrelated-donor bone marrow transplantation for Philadelphia chromosome-positive chronic myelogenous leukemia in children: experience of eight European Countries. The EBMT Paediatric Diseases Working Party</t>
  </si>
  <si>
    <t>18 Suppl 2:80-5</t>
  </si>
  <si>
    <t>https://pubmed.ncbi.nlm.nih.gov/8932805</t>
  </si>
  <si>
    <t>['Dallorso S', 'Dini G', 'Miano M', 'Rivabella L', 'Scarso L', 'Martinengo M', 'Kotitsa Z', 'Franchini E', 'Garaventa A', 'Lanino E', 'Rondelli R']</t>
  </si>
  <si>
    <t>G-CSF primed peripheral blood progenitor cells (PBPC) autotransplantation in stage IV Neuroblastoma and poor risk solid tumors</t>
  </si>
  <si>
    <t>18 Suppl 2:182-4</t>
  </si>
  <si>
    <t>https://pubmed.ncbi.nlm.nih.gov/8932826</t>
  </si>
  <si>
    <t>Bastard P</t>
  </si>
  <si>
    <t>['Weiss S', 'Lin HM', 'Acosta E', 'Komarova NL', 'Chen P', 'Wodarz D', 'Baine I', 'Duerr R', 'Wajnberg A', 'Gervais A', 'Bastard P', 'Casanova JL', 'Arinsburg SA', 'Swartz TH', 'Aberg JA', 'Bouvier NM', 'Liu ST', 'Alvarez RA', 'Chen BK']</t>
  </si>
  <si>
    <t>Post-transfusion activation of coagulation pathways during severe COVID-19 correlates with COVID-19 convalescent plasma antibody profiles</t>
  </si>
  <si>
    <t>135(6):e181136</t>
  </si>
  <si>
    <t>https://pubmed.ncbi.nlm.nih.gov/40091845</t>
  </si>
  <si>
    <t>https://pmc.ncbi.nlm.nih.gov/articles/pmid/40091845/</t>
  </si>
  <si>
    <t>['Boisson-Dupuis S', 'Bastard P', 'Béziat V', 'Bustamante J', 'Cobat A', 'Jouanguy E', 'Puel A', 'Rosain J', 'Zhang Q', 'Zhang SY', 'Boisson B']</t>
  </si>
  <si>
    <t>The monogenic landscape of human infectious diseases</t>
  </si>
  <si>
    <t>155(3):768-783</t>
  </si>
  <si>
    <t>https://pubmed.ncbi.nlm.nih.gov/39724971</t>
  </si>
  <si>
    <t>https://www.clinicalkey.com/content/playBy/pii?v=S0091-6749(24)02411-4</t>
  </si>
  <si>
    <t>['Barzaghi F', 'Visconti C', 'Pipitone GB', 'Bondesan S', 'Molli G', 'Giannelli S', 'Sartirana C', 'Lampasona V', 'Bazzigaluppi E', 'Brigatti C', 'Gervais A', 'Bastard P', 'Tassan Din C', 'Molinari C', 'Piemonti L', 'Casanova JL', 'Carrera P', 'Casari G', 'Aiuti A']</t>
  </si>
  <si>
    <t>Severe West Nile Virus and Severe Acute Respiratory Syndrome Coronavirus 2 Infections in a Patient With Thymoma and Anti-Type I Interferon Antibodies</t>
  </si>
  <si>
    <t>231(1):e206-e212</t>
  </si>
  <si>
    <t>https://pubmed.ncbi.nlm.nih.gov/38976510</t>
  </si>
  <si>
    <t>https://pmc.ncbi.nlm.nih.gov/articles/pmid/38976510/</t>
  </si>
  <si>
    <t>['Al Qureshah F', 'Le Pen J', 'de Weerd NA', 'Moncada-Velez M', 'Materna M', 'Lin DC', 'Milisavljevic B', 'Vianna F', 'Bizien L', 'Lorenzo L', 'Lecuit M', 'Pommier JD', 'Keles S', 'Ozcelik T', 'Pedraza-Sanchez S', 'de Prost N', 'El Zein L', 'Hammoud H', 'Ng LFP', 'Halwani R', 'Saheb Sharif-Askari N', 'Lau YL', 'Tam AR', 'Singh N', 'Bhattad S', 'Berkun Y', 'Chantratita W', 'Aguilar-López R', 'Shahrooei M', 'Abel L', 'Bastard P', 'Jouanguy E', 'Béziat V', 'Zhang P', 'Rice CM', 'Cobat A', 'Zhang SY', 'Hertzog PJ', 'Casanova JL', 'Zhang Q']</t>
  </si>
  <si>
    <t>A common form of dominant human IFNAR1 deficiency impairs IFN-α and -ω but not IFN-β-dependent immunity</t>
  </si>
  <si>
    <t>222(2):e20241413</t>
  </si>
  <si>
    <t>https://pubmed.ncbi.nlm.nih.gov/39680367</t>
  </si>
  <si>
    <t>https://pmc.ncbi.nlm.nih.gov/articles/pmid/39680367/</t>
  </si>
  <si>
    <t>['Gervais A', 'Bastard P', 'Bizien L', 'Delifer C', 'Tiberghien P', 'Rodrigo C', 'Trespidi F', 'Angelini M', 'Rossini G', 'Lazzarotto T', 'Conti F', 'Cassaniti I', 'Baldanti F', 'Rovida F', 'Ferrari A', 'Mileto D', 'Mancon A', 'Abel L', 'Puel A', 'Cobat A', 'Rice CM', 'Cadar D', 'Schmidt-Chanasit J', 'Scheid JF', 'Lemieux JE', 'Rosenberg ES', 'Agudelo M', 'Tangye SG', 'Borghesi A', 'Durand GA', 'Duburcq-Gury E', 'Valencia BM', 'Lloyd AR', 'Nagy A', 'MacDonald MM', 'Simonin Y', 'Zhang SY', 'Casanova JL']</t>
  </si>
  <si>
    <t>Auto-Abs neutralizing type I IFNs in patients with severe Powassan, Usutu, or Ross River virus disease</t>
  </si>
  <si>
    <t>221(12):e20240942</t>
  </si>
  <si>
    <t>https://pubmed.ncbi.nlm.nih.gov/39485284</t>
  </si>
  <si>
    <t>https://pmc.ncbi.nlm.nih.gov/articles/pmid/39485284/</t>
  </si>
  <si>
    <t>['Rosain J', 'Le Voyer T', 'Liu X', 'Gervais A', 'Polivka L', 'Cederholm A', 'Berteloot L', 'Parent AV', 'Pescatore A', 'Spinosa E', 'Minic S', 'Kiszewski AE', 'Tsumura M', 'Thibault C', 'Esnaola Azcoiti M', 'Martinovic J', 'Philippot Q', 'Khan T', 'Marchal A', 'Charmeteau-De Muylder B', 'Bizien L', 'Deswarte C', 'Hadjem L', 'Fauvarque MO', 'Dorgham K', 'Eriksson D', 'Falcone EL', 'Puel M', 'Ünal S', 'Geraldo A', "Le Floc'h C", 'Li H', 'Rheault S', 'Muti C', 'Bobrie-Moyrand C', 'Welfringer-Morin A', 'Fuleihan RL', 'Lévy R', 'Roelens M', 'Gao L', 'Materna M', 'Pellegrini S', 'Piemonti L', 'Catherinot E', 'Goffard JC', 'Fekkar A', 'Sacko-Sow A', 'Soudée C', 'Boucherit S', 'Neehus AL', 'Has C', 'Hübner S', 'Blanchard-Rohner G', 'Amador-Borrero B', 'Utsumi T', 'Taniguchi M', 'Tani H', 'Izawa K', 'Yasumi T', 'Kanai S', 'Migaud M', 'Aubart M', 'Lambert N', 'Gorochov G', 'Picard C', 'Soudais C', "L'Honneur AS", 'Rozenberg F', 'Milner JD', 'Zhang SY', 'Vabres P', 'Trpinac D', 'Marr N', 'Boddaert N', 'Desguerre I', 'Pasparakis M', 'Miller CN', 'Poziomczyk CS', 'Abel L', 'Okada S', 'Jouanguy E', 'Cheynier R', 'Zhang Q', 'Cobat A', 'Béziat V', 'Boisson B', 'Steffann J', 'Fusco F', 'Ursini MV', 'Hadj-Rabia S', 'Bodemer C', 'Bustamante J', 'Luche H', 'Puel A', 'Courtois G', 'Bastard P', 'Landegren N', 'Anderson MS', 'Casanova JL']</t>
  </si>
  <si>
    <t>Incontinentia pigmenti underlies thymic dysplasia, autoantibodies to type I IFNs, and viral diseases</t>
  </si>
  <si>
    <t>221(11):e20231152</t>
  </si>
  <si>
    <t>https://pubmed.ncbi.nlm.nih.gov/39352576</t>
  </si>
  <si>
    <t>https://pmc.ncbi.nlm.nih.gov/articles/pmid/39352576/</t>
  </si>
  <si>
    <t>['Le Stang V', 'Bastard P', 'Langouet E', 'Pineton de Chambrun M', 'Chommeloux J', 'Gervais A', 'Bizien L', 'Puel A', 'Cobat A', 'Mayaux J', 'Demoule A', 'Casanova JL', 'Boutolleau D', 'Combes A', 'Burrel S', 'Luyt CE']</t>
  </si>
  <si>
    <t>Similar Kinetics of Pulmonary SARS-CoV-2 Load in Intensive Care Unit Patients with COVID-19 Pneumonia with or Without Autoantibodies Neutralizing Type I Interferons</t>
  </si>
  <si>
    <t>45(1):45</t>
  </si>
  <si>
    <t>https://pubmed.ncbi.nlm.nih.gov/39565497</t>
  </si>
  <si>
    <t>https://link.springer.com/article/10.1007/s10875-024-01839-x</t>
  </si>
  <si>
    <t>['Gervais A', 'Marchal A', 'Fortova A', 'Berankova M', 'Krbkova L', 'Pychova M', 'Salat J', 'Zhao S', 'Kerrouche N', 'Le Voyer T', 'Stiasny K', 'Raffl S', 'Schieber Pachart A', 'Fafi-Kremer S', 'Gravier S', 'Robbiani DF', 'Abel L', 'MacDonald MR', 'Rice CM', 'Weissmann G', 'Kamal Eldin T', 'Robatscher E', 'Erne EM', 'Pagani E', 'Borghesi A', 'Puel A', 'Bastard P', 'Velay A', 'Martinot M', 'Hansmann Y', 'Aberle JH', 'Ruzek D', 'Cobat A', 'Zhang SY', 'Casanova JL']</t>
  </si>
  <si>
    <t>Autoantibodies neutralizing type I IFNs underlie severe tick-borne encephalitis in ∼10% of patients</t>
  </si>
  <si>
    <t>221(10):e20240637</t>
  </si>
  <si>
    <t>https://pubmed.ncbi.nlm.nih.gov/39316018</t>
  </si>
  <si>
    <t>https://pmc.ncbi.nlm.nih.gov/articles/pmid/39316018/</t>
  </si>
  <si>
    <t>['Gervais A', "Le Floc'h C", 'Le Voyer T', 'Bizien L', 'Bohlen J', 'Celmeli F', 'Al Qureshah F', 'Masson C', 'Rosain J', 'Chbihi M', 'Lévy R', 'Castagnoli R', 'Rothenbuhler A', 'Jouanguy E', 'Zhang Q', 'Zhang SY', 'Béziat V', 'Bustamante J', 'Puel A', 'Bastard P', 'Casanova JL']</t>
  </si>
  <si>
    <t>A sensitive assay for measuring whole-blood responses to type I IFNs</t>
  </si>
  <si>
    <t>121(40):e2402983121</t>
  </si>
  <si>
    <t>https://pubmed.ncbi.nlm.nih.gov/39312669</t>
  </si>
  <si>
    <t>https://www.pnas.org/doi/abs/10.1073/pnas.2402983121?url_ver=Z39.88-2003&amp;rfr_id=ori:rid:crossref.org&amp;rfr_dat=cr_pub 0pubmed</t>
  </si>
  <si>
    <t>['Stiel L', 'Gaudet A', 'Thietart S', 'Vallet H', 'Bastard P', 'Voiriot G', 'Oualha M', 'Sarton B', 'Kallel H', 'Brechot N', 'Kreitmann L', 'Benghanem S', 'Joffre J', 'Jouan Y']</t>
  </si>
  <si>
    <t>Innate immune response in acute critical illness: a narrative review</t>
  </si>
  <si>
    <t>Annals of intensive care</t>
  </si>
  <si>
    <t>14(1):137</t>
  </si>
  <si>
    <t>https://pubmed.ncbi.nlm.nih.gov/39227416</t>
  </si>
  <si>
    <t>https://pmc.ncbi.nlm.nih.gov/articles/pmid/39227416/</t>
  </si>
  <si>
    <t>['Vandoren R', 'Boeren M', 'Schippers J', 'Bartholomeus E', 'Mullan K', 'Michels N', 'Aerts O', 'Leysen J', 'Bervoets A', 'Lambert J', 'Leuridan E', 'Wens J', 'Peeters K', 'Emonds MP', 'Jansens H', 'Casanova JL', 'Bastard P', 'Suls A', 'Van Tendeloo V', 'Ponsaerts P', 'Delputte P', 'Ogunjimi B', 'Laukens K', 'Meysman P']</t>
  </si>
  <si>
    <t>Unraveling the Immune Signature of Herpes Zoster: Insights Into the Pathophysiology and Human Leukocyte Antigen Risk Profile</t>
  </si>
  <si>
    <t>230(3):706-715</t>
  </si>
  <si>
    <t>https://pubmed.ncbi.nlm.nih.gov/38195164</t>
  </si>
  <si>
    <t>https://pmc.ncbi.nlm.nih.gov/articles/pmid/38195164/</t>
  </si>
  <si>
    <t>['Huynh A', 'E Gray P', 'Sullivan A', 'Mackie J', 'Guerin A', 'Rao G', 'Pathmanandavel K', 'Della Mina E', 'Hollway G', 'Hobbs M', 'Enthoven K', "O'Young P", 'McManus S', 'H Wainwright L', 'Higgins M', 'Noon F', 'Wong M', 'Bastard P', 'Zhang Q', 'Casanova JL', 'Hsiao KC', 'Pinzon-Charry A', 'S Ma C', 'G Tangye S']</t>
  </si>
  <si>
    <t>Correction to: A Novel Case of IFNAR1 Deficiency Identified a Common Canonical Splice Site Variant in DOCK8 in Western Polynesia: The Importance of Validating Variants of Unknown Significance in Under-Represented Ancestries</t>
  </si>
  <si>
    <t>19-Sep-2024</t>
  </si>
  <si>
    <t>45(1):11</t>
  </si>
  <si>
    <t>https://pubmed.ncbi.nlm.nih.gov/39297999</t>
  </si>
  <si>
    <t>https://pmc.ncbi.nlm.nih.gov/articles/pmid/39297999/</t>
  </si>
  <si>
    <t>['García-Solís B', 'Tapia-Torres M', 'García-Soidán A', 'Hernández-Brito E', 'Martínez-Saavedra MT', 'Lorenzo-Salazar JM', 'García-Hernández S', 'Van Den Rym A', 'Mayani K', 'Govantes-Rodríguez JV', 'Gervais A', 'Bastard P', 'Puel A', 'Casanova JL', 'Flores C', 'Pérez de Diego R', 'Rodríguez-Gallego C']</t>
  </si>
  <si>
    <t>IgG4-related disease and B-cell malignancy due to an IKZF1 gain-of-function variant</t>
  </si>
  <si>
    <t>154(3):819-826</t>
  </si>
  <si>
    <t>https://pubmed.ncbi.nlm.nih.gov/38579942</t>
  </si>
  <si>
    <t>https://www.clinicalkey.com/content/playBy/pii?v=S0091-6749(24)00330-0</t>
  </si>
  <si>
    <t>['van der Mescht MA', 'de Beer Z', 'Steel HC', 'Anderson R', 'Masenge A', 'Moore PL', 'Bastard P', 'Casanova JL', 'Abdullah F', 'Ueckermann V', 'Rossouw TM']</t>
  </si>
  <si>
    <t>Aberrant innate immune profile associated with COVID-19 mortality in Pretoria, South Africa</t>
  </si>
  <si>
    <t>17-Jul-2024</t>
  </si>
  <si>
    <t>266:110323</t>
  </si>
  <si>
    <t>https://pubmed.ncbi.nlm.nih.gov/39029640</t>
  </si>
  <si>
    <t>https://www.clinicalkey.com/content/playBy/pii?v=S1521-6616(24)00432-7</t>
  </si>
  <si>
    <t>['Arias AA', 'Neehus AL', 'Ogishi M', 'Meynier V', 'Krebs A', 'Lazarov T', 'Lee AM', 'Arango-Franco CA', 'Yang R', 'Orrego J', 'Corcini Berndt M', 'Rojas J', 'Li H', 'Rinchai D', 'Erazo-Borrás L', 'Han JE', 'Pillay B', 'Ponsin K', 'Chaldebas M', 'Philippot Q', 'Bohlen J', 'Rosain J', 'Le Voyer T', 'Janotte T', 'Amarajeeva K', 'Soudée C', 'Brollo M', 'Wiegmann K', 'Marquant Q', 'Seeleuthner Y', 'Lee D', 'Lainé C', 'Kloos D', 'Bailey R', 'Bastard P', 'Keating N', 'Rapaport F', 'Khan T', 'Moncada-Vélez M', 'Carmona MC', 'Obando C', 'Alvarez J', 'Cataño JC', 'Martínez-Rosado LL', 'Sanchez JP', 'Tejada-Giraldo M', "L'Honneur AS", 'Agudelo ML', 'Perez-Zapata LJ', 'Arboleda DM', 'Alzate JF', 'Cabarcas F', 'Zuluaga A', 'Pelham SJ', 'Ensser A', 'Schmidt M', 'Velásquez-Lopera MM', 'Jouanguy E', 'Puel A', 'Krönke M', 'Ghirardello S', 'Borghesi A', 'Pahari S', 'Boisson B', 'Pittaluga S', 'Ma CS', 'Emile JF', 'Notarangelo LD', 'Tangye SG', 'Marr N', 'Lachmann N', 'Salvator H', 'Schlesinger LS', 'Zhang P', 'Glickman MS', 'Nathan CF', 'Geissmann F', 'Abel L', 'Franco JL', 'Bustamante J', 'Casanova JL', 'Boisson-Dupuis S']</t>
  </si>
  <si>
    <t>Tuberculosis in otherwise healthy adults with inherited TNF deficiency</t>
  </si>
  <si>
    <t>28-Aug-2024</t>
  </si>
  <si>
    <t>633(8029):417-425</t>
  </si>
  <si>
    <t>https://pubmed.ncbi.nlm.nih.gov/39198650</t>
  </si>
  <si>
    <t>https://pmc.ncbi.nlm.nih.gov/articles/pmid/39198650/</t>
  </si>
  <si>
    <t>['Huynh A', 'Gray PE', 'Sullivan A', 'Mackie J', 'Guerin A', 'Rao G', 'Pathmanandavel K', 'Mina ED', 'Hollway G', 'Hobbs M', 'Enthoven K', "O'Young P", 'McManus S', 'Wainwright LH', 'Higgins M', 'Noon F', 'Wong M', 'Bastard P', 'Zhang Q', 'Casanova JL', 'Hsiao KC', 'Pinzon-Charry A', 'Ma CS', 'Tangye SG']</t>
  </si>
  <si>
    <t>A Novel Case of IFNAR1 Deficiency Identified a Common Canonical Splice Site Variant in DOCK8 in Western Polynesia: The Importance of Validating Variants of Unknown Significance in Under-Represented Ancestries</t>
  </si>
  <si>
    <t>44(8):170</t>
  </si>
  <si>
    <t>https://pubmed.ncbi.nlm.nih.gov/39098944</t>
  </si>
  <si>
    <t>https://pmc.ncbi.nlm.nih.gov/articles/pmid/39098944/</t>
  </si>
  <si>
    <t>['Bevacqua M', 'Bastard P', 'Pinhas Y', 'Aubart M', 'Roux CJ', 'Taha MK', 'Cohen JF']</t>
  </si>
  <si>
    <t>Severe Meningococcal Meningitis Revealing a Novel Form of Properdin Deficiency in a Previously Healthy 13-Year-old Child</t>
  </si>
  <si>
    <t>43(8):e282-e284</t>
  </si>
  <si>
    <t>https://pubmed.ncbi.nlm.nih.gov/38753997</t>
  </si>
  <si>
    <t>https://www.ingentaconnect.com/openurl?genre=article&amp;issn=&amp;volume=43&amp;issue=8&amp;spage=e282&amp;aulast=Bevacqua</t>
  </si>
  <si>
    <t>['Chan YH', 'Liu Z', 'Bastard P', 'Khobrekar N', 'Hutchison KM', 'Yamazaki Y', 'Fan Q', 'Matuozzo D', 'Harschnitz O', 'Kerrouche N', 'Nakajima K', 'Amin P', 'Yatim A', 'Rinchai D', 'Chen J', 'Zhang P', 'Ciceri G', 'Chen J', 'Dobbs K', 'Belkaya S', 'Lee D', 'Gervais A', 'Aydın K', 'Kartal A', 'Hasek ML', 'Zhao S', 'Reino EG', 'Lee YS', 'Seeleuthner Y', 'Chaldebas M', 'Bailey R', 'Vanhulle C', 'Lorenzo L', 'Boucherit S', 'Rozenberg F', 'Marr N', 'Mogensen TH', 'Aubart M', 'Cobat A', 'Dulac O', 'Emiroglu M', 'Paludan SR', 'Abel L', 'Notarangelo L', 'Longnecker R', 'Smith G', 'Studer L', 'Casanova JL', 'Zhang SY']</t>
  </si>
  <si>
    <t>Human TMEFF1 is a restriction factor for herpes simplex virus in the brain</t>
  </si>
  <si>
    <t>24-Jul-2024</t>
  </si>
  <si>
    <t>632(8024):390-400</t>
  </si>
  <si>
    <t>https://pubmed.ncbi.nlm.nih.gov/39048830</t>
  </si>
  <si>
    <t>https://pmc.ncbi.nlm.nih.gov/articles/pmid/39048830/</t>
  </si>
  <si>
    <t>['Bastard P', 'Cozic N', 'Brion R', 'Gaspar N', 'Piperno-Neumann S', 'Cordero C', 'Leculée-Thébaud E', 'Gomez-Mascard A', 'Rédini F', 'Marchais A', 'Ikonomova R', 'Cleirec M', 'Laurence V', 'Rigaud C', 'Abbas R', 'Verrecchia F', 'Brugières L', 'Minard-Colin V']</t>
  </si>
  <si>
    <t>Prognostic value of hemogram parameters in osteosarcoma: The French OS2006 experience</t>
  </si>
  <si>
    <t>28-Apr-2024</t>
  </si>
  <si>
    <t>71(7):e31029</t>
  </si>
  <si>
    <t>https://pubmed.ncbi.nlm.nih.gov/38679845</t>
  </si>
  <si>
    <t>https://onlinelibrary.wiley.com/doi/10.1002/pbc.31029</t>
  </si>
  <si>
    <t>['Casanova JL', 'Peel J', 'Donadieu J', 'Neehus AL', 'Puel A', 'Bastard P']</t>
  </si>
  <si>
    <t>The ouroboros of autoimmunity</t>
  </si>
  <si>
    <t>25(5):743-754</t>
  </si>
  <si>
    <t>https://pubmed.ncbi.nlm.nih.gov/38698239</t>
  </si>
  <si>
    <t>https://www.nature.com/articles/s41590-024-01815-y</t>
  </si>
  <si>
    <t>['Martin E', 'Winter S', 'Garcin C', 'Tanita K', 'Hoshino A', 'Lenoir C', 'Fournier B', 'Migaud M', 'Boutboul D', 'Simonin M', 'Fernandes A', 'Bastard P', 'Le Voyer T', 'Roupie AL', 'Ben Ahmed Y', 'Leruez-Ville M', 'Burgard M', 'Rao G', 'Ma CS', 'Masson C', 'Soudais C', 'Picard C', 'Bustamante J', 'Tangye SG', 'Cheikh N', 'Seppänen M', 'Puel A', 'Daly M', 'Casanova JL', 'Neven B', 'Fischer A', 'Latour S']</t>
  </si>
  <si>
    <t>Role of IL-27 in Epstein-Barr virus infection revealed by IL-27RA deficiency</t>
  </si>
  <si>
    <t>20-Mar-2024</t>
  </si>
  <si>
    <t>628(8008):620-629</t>
  </si>
  <si>
    <t>https://pubmed.ncbi.nlm.nih.gov/38509369</t>
  </si>
  <si>
    <t>https://www.nature.com/articles/s41586-024-07213-6</t>
  </si>
  <si>
    <t>['Peel JN', 'Yang R', 'Le Voyer T', 'Gervais A', 'Rosain J', 'Bastard P', 'Behere A', 'Cederholm A', 'Bodansky A', 'Seeleuthner Y', 'Conil C', 'Ding JY', 'Lei WT', 'Bizien L', 'Soudee C', 'Migaud M', 'Ogishi M', 'Yatim A', 'Lee D', 'Bohlen J', 'Perpoint T', 'Perez L', 'Messina F', 'Genet R', 'Karkowski L', 'Blot M', 'Lafont E', 'Toullec L', 'Goulvestre C', 'Mehlal-Sedkaoui S', 'Sallette J', 'Martin F', 'Puel A', 'Jouanguy E', 'Anderson MS', 'Landegren N', 'Tiberghien P', 'Abel L', 'Boisson-Dupuis S', 'Bustamante J', 'Ku CL', 'Casanova JL']</t>
  </si>
  <si>
    <t>Neutralizing IFN-γ autoantibodies are rare and pathogenic in HLA-DRB1*15:02 or 16:02 individuals</t>
  </si>
  <si>
    <t>134(8):e178263</t>
  </si>
  <si>
    <t>https://europepmc.org/abstract/MED/38470480</t>
  </si>
  <si>
    <t>['Bastard P', 'Gervais A', 'Le Voyer T', 'Philippot Q', 'Cobat A', 'Rosain J', 'Jouanguy E', 'Abel L', 'Zhang SY', 'Zhang Q', 'Puel A', 'Casanova JL']</t>
  </si>
  <si>
    <t>Human autoantibodies neutralizing type I IFNs: From 1981 to 2023</t>
  </si>
  <si>
    <t>9-Jan-2024</t>
  </si>
  <si>
    <t>322(1):98-112</t>
  </si>
  <si>
    <t>https://pubmed.ncbi.nlm.nih.gov/38193358</t>
  </si>
  <si>
    <t>https://pmc.ncbi.nlm.nih.gov/articles/pmid/38193358/</t>
  </si>
  <si>
    <t>['Materna M', 'Delmonte OM', 'Bosticardo M', 'Momenilandi M', 'Conrey PE', 'Charmeteau-De Muylder B', 'Bravetti C', 'Bellworthy R', 'Cederholm A', 'Staels F', 'Ganoza CA', 'Darko S', 'Sayed S', "Le Floc'h C", 'Ogishi M', 'Rinchai D', 'Guenoun A', 'Bolze A', 'Khan T', 'Gervais A', 'Krüger R', 'Völler M', 'Palterer B', 'Sadeghi-Shabestari M', 'Langlois de Septenville A', 'Schramm CA', 'Shah S', 'Tello-Cajiao JJ', 'Pala F', 'Amini K', 'Campos JS', 'Lima NS', 'Eriksson D', 'Lévy R', 'Seeleuthner Y', 'Jyonouchi S', 'Ata M', 'Al Ali F', 'Stittrich A', 'Deswarte C', 'Pereira A', 'Mégret J', 'Le Voyer T', 'Bastard P', 'Berteloot L', 'Dussiot M', 'Vladikine N', 'Cardenas PP', 'Jouanguy E', 'Alqahtani M', 'Hasan A', 'Thanaraj TA', 'Rosain J', 'Al Qureshah F', 'Sabato V', 'Alyanakian MA', 'Leruez-Ville M', 'Rozenberg F', 'Haddad E', 'Regueiro JR', 'Toribio ML', 'Kelsen JR', 'Salehi M', 'Nasiri S', 'Torabizadeh M', 'Rokni-Zadeh H', 'Changi-Ashtiani M', 'Vatandoost N', 'Moravej H', 'Akrami SM', 'Mazloomrezaei M', 'Cobat A', 'Meyts I', 'Toyofuku E', 'Nishimura M', 'Moriya K', 'Mizukami T', 'Imai K', 'Abel L', 'Malissen B', 'Al-Mulla F', 'Alkuraya FS', 'Parvaneh N', 'von Bernuth H', 'Beetz C', 'Davi F', 'Douek DC', 'Cheynier R', 'Langlais D', 'Landegren N', 'Marr N', 'Morio T', 'Shahrooei M', 'Schrijvers R', 'Henrickson SE', 'Luche H', 'Notarangelo LD', 'Casanova JL', 'Béziat V']</t>
  </si>
  <si>
    <t>The immunopathological landscape of human pre-TCRα deficiency: From rare to common variants</t>
  </si>
  <si>
    <t>383(6686):eadh4059</t>
  </si>
  <si>
    <t>https://pubmed.ncbi.nlm.nih.gov/38422122</t>
  </si>
  <si>
    <t>https:///www.science.org/doi/10.1126/science.adh4059?url_ver=Z39.88-2003&amp;rfr_id=ori:rid:crossref.org&amp;rfr_dat=cr_pub 0pubmed</t>
  </si>
  <si>
    <t>['Sokal A', 'Bastard P', 'Casanova JL', 'Weill JC', 'Chappert P', 'Mahévas M']</t>
  </si>
  <si>
    <t>Type I interferon deficiency does not impair humoral immune response to SARS-CoV-2 vaccination</t>
  </si>
  <si>
    <t>40(1):99-101</t>
  </si>
  <si>
    <t>https://pubmed.ncbi.nlm.nih.gov/38299911</t>
  </si>
  <si>
    <t>https://publications.edpsciences.org/10.1051/medsci/2023182</t>
  </si>
  <si>
    <t>['Lafont Rapnouil B', 'Zaarour Y', 'Arrestier R', 'Bastard P', 'Peiffer B', 'Moncomble E', 'Parfait M', 'Bellaïche R', 'Casanova JL', 'Mekontso Dessap A', 'Mule S', 'de Prost N']</t>
  </si>
  <si>
    <t>Chest Computed Tomography Characteristics of Critically Ill COVID-19 Patients with Auto-antibodies Against Type I Interferons</t>
  </si>
  <si>
    <t>44(1):15</t>
  </si>
  <si>
    <t>https://pubmed.ncbi.nlm.nih.gov/38129345</t>
  </si>
  <si>
    <t>https://europepmc.org/abstract/MED/38129345</t>
  </si>
  <si>
    <t>['Lévy R', 'Escudier A', 'Bastard P', 'Briand C', 'Polivka L', 'Stoupa A', 'Talbotec C', 'Rothenbuhler A', 'Charbit M', 'Debray D', 'Bodemer C', 'Casanova JL', 'Linglart A', 'Neven B']</t>
  </si>
  <si>
    <t>Ruxolitinib Rescues Multiorgan Clinical Autoimmunity in Patients with APS-1</t>
  </si>
  <si>
    <t>44(1):5</t>
  </si>
  <si>
    <t>https://pubmed.ncbi.nlm.nih.gov/38112858</t>
  </si>
  <si>
    <t>https://europepmc.org/abstract/MED/38112858</t>
  </si>
  <si>
    <t>['Benezech S', 'Khoryati L', 'Cognard J', 'Netea SA', 'Khan T', 'Moreews M', 'Saker K', 'De Guillebon JM', 'Khaldi-Plassart S', 'Pescarmona R', 'Viel S', 'Malcus C', 'Perret M', 'Ar Gouilh M', 'Vabret A', 'Venet F', 'Remy S', 'Chopin E', 'Lina G', 'Vandenesch F', 'Rousseaux N', 'Bastard P', 'Zhang SY', 'Casanova JL', 'Trouillet-Assant S', 'Walzer T', 'Kuijpers TW', 'Javouhey E', 'Dauwalder O', 'Marr N', 'Belot A']</t>
  </si>
  <si>
    <t>Pre-Covid-19, SARS-CoV-2-Negative Multisystem Inflammatory Syndrome in Children</t>
  </si>
  <si>
    <t>389(22):2105-2107</t>
  </si>
  <si>
    <t>https://pubmed.ncbi.nlm.nih.gov/38048195</t>
  </si>
  <si>
    <t>https://www.nejm.org/doi/10.1056/NEJMc2307574?url_ver=Z39.88-2003&amp;rfr_id=ori:rid:crossref.org&amp;rfr_dat=cr_pub 0pubmed</t>
  </si>
  <si>
    <t>['Le Voyer T', 'Parent AV', 'Liu X', 'Cederholm A', 'Gervais A', 'Rosain J', 'Nguyen T', 'Perez Lorenzo M', 'Rackaityte E', 'Rinchai D', 'Zhang P', 'Bizien L', 'Hancioglu G', 'Ghillani-Dalbin P', 'Charuel JL', 'Philippot Q', 'Gueye MS', 'Maglorius Renkilaraj MRL', 'Ogishi M', 'Soudée C', 'Migaud M', 'Rozenberg F', 'Momenilandi M', 'Riller Q', 'Imberti L', 'Delmonte OM', 'Müller G', 'Keller B', 'Orrego J', 'Franco Gallego WA', 'Rubin T', 'Emiroglu M', 'Parvaneh N', 'Eriksson D', 'Aranda-Guillen M', 'Berrios DI', 'Vong L', 'Katelaris CH', 'Mustillo P', 'Raedler J', 'Bohlen J', 'Bengi Celik J', 'Astudillo C', 'Winter S', 'McLean C', 'Guffroy A', 'DeRisi JL', 'Yu D', 'Miller C', 'Feng Y', 'Guichard A', 'Béziat V', 'Bustamante J', 'Pan-Hammarström Q', 'Zhang Y', 'Rosen LB', 'Holland SM', 'Bosticardo M', 'Kenney H', 'Castagnoli R', 'Slade CA', 'Boztuğ K', 'Mahlaoui N', 'Latour S', 'Abraham RS', 'Lougaris V', 'Hauck F', 'Sediva A', 'Atschekzei F', 'Sogkas G', 'Poli MC', 'Slatter MA', 'Palterer B', 'Keller MD', 'Pinzon-Charry A', 'Sullivan A', 'Droney L', 'Suan D', 'Wong M', 'Kane A', 'Hu H', 'Ma C', 'Grombiříková H', 'Ciznar P', 'Dalal I', 'Aladjidi N', 'Hie M', 'Lazaro E', 'Franco J', 'Keles S', 'Malphettes M', 'Pasquet M', 'Maccari ME', 'Meinhardt A', 'Ikinciogullari A', 'Shahrooei M', 'Celmeli F', 'Frosk P', 'Goodnow CC', 'Gray PE', 'Belot A', 'Kuehn HS', 'Rosenzweig SD', 'Miyara M', 'Licciardi F', 'Servettaz A', 'Barlogis V', 'Le Guenno G', 'Herrmann VM', 'Kuijpers T', 'Ducoux G', 'Sarrot-Reynauld F', 'Schuetz C', 'Cunningham-Rundles C', 'Rieux-Laucat F', 'Tangye SG', 'Sobacchi C', 'Doffinger R', 'Warnatz K', 'Grimbacher B', 'Fieschi C', 'Berteloot L', 'Bryant VL', 'Trouillet Assant S', 'Su H', 'Neven B', 'Abel L', 'Zhang Q', 'Boisson B', 'Cobat A', 'Jouanguy E', 'Kampe O', 'Bastard P', 'Roifman CM', 'Landegren N', 'Notarangelo LD', 'Anderson MS', 'Casanova JL', 'Puel A']</t>
  </si>
  <si>
    <t>Autoantibodies against type I IFNs in humans with alternative NF-κB pathway deficiency</t>
  </si>
  <si>
    <t>623(7988):803-813</t>
  </si>
  <si>
    <t>https://europepmc.org/abstract/MED/37938781</t>
  </si>
  <si>
    <t>['Armangué T', 'Olivé-Cirera G', 'Martínez-Hernandez E', 'Rodes M', 'Peris-Sempere V', 'Guasp M', 'Ruiz R', 'Palou E', 'González A', 'Marcos MÁ', 'Erro ME', 'Bataller L', 'Corral-Corral Í', 'Planagumà J', 'Caballero E', 'Vlagea A', 'Chen J', 'Bastard P', 'Materna M', 'Marchal A', 'Abel L', 'Cobat A', 'Alsina L', 'Fortuny C', 'Saiz A', 'Mignot E', 'Vanderver A', 'Casanova JL', 'Zhang SY', 'Dalmau J']</t>
  </si>
  <si>
    <t>Neurologic complications in herpes simplex encephalitis: clinical, immunological and genetic studies</t>
  </si>
  <si>
    <t>146(10):4306-4319</t>
  </si>
  <si>
    <t>https://pubmed.ncbi.nlm.nih.gov/37453099</t>
  </si>
  <si>
    <t>https://academic.oup.com/brain/article-lookup/doi/10.1093/brain/awad238</t>
  </si>
  <si>
    <t>['Gervais A', 'Rovida F', 'Avanzini MA', 'Croce S', 'Marchal A', 'Lin SC', 'Ferrari A', 'Thorball CW', 'Constant O', 'Le Voyer T', 'Philippot Q', 'Rosain J', 'Angelini M', 'Pérez Lorenzo M', 'Bizien L', 'Achille C', 'Trespidi F', 'Burdino E', 'Cassaniti I', 'Lilleri D', 'Fornara C', 'Sammartino JC', 'Cereda D', 'Marrocu C', 'Piralla A', 'Valsecchi C', 'Ricagno S', 'Cogo P', 'Neth O', 'Marín-Cruz I', 'Pacenti M', 'Sinigaglia A', 'Trevisan M', 'Volpe A', 'Marzollo A', 'Conti F', 'Lazzarotto T', 'Pession A', 'Viale P', 'Fellay J', 'Ghirardello S', 'Aubart M', 'Ghisetti V', 'Aiuti A', 'Jouanguy E', 'Bastard P', 'Percivalle E', 'Baldanti F', 'Puel A', 'MacDonald MR', 'Rice CM', 'Rossini G', 'Murray KO', 'Simonin Y', 'Nagy A', 'Barzon L', 'Abel L', 'Diamond MS', 'Cobat A', 'Zhang SY', 'Casanova JL', 'Borghesi A']</t>
  </si>
  <si>
    <t>Autoantibodies neutralizing type I IFNs underlie West Nile virus encephalitis in ∼40% of patients</t>
  </si>
  <si>
    <t>220(9):e20230661</t>
  </si>
  <si>
    <t>https://pubmed.ncbi.nlm.nih.gov/37347462</t>
  </si>
  <si>
    <t>https://europepmc.org/abstract/MED/37347462</t>
  </si>
  <si>
    <t>['Vanker M', 'Särekannu K', 'Fekkar A', 'Jørgensen SE', 'Haljasmägi L', 'Kallaste A', 'Kisand K', 'Lember M', 'Peterson P', 'Menon M', 'Hussell T', 'Knight S', 'Moore-Stanley J', 'Bastard P', 'Zhang SY', 'Mogensen TH', 'Philippot Q', 'Zhang Q', 'Puel A', 'Casanova JL', 'Kisand K']</t>
  </si>
  <si>
    <t>Autoantibodies Neutralizing Type III Interferons Are Uncommon in Patients with Severe Coronavirus Disease 2019 Pneumonia</t>
  </si>
  <si>
    <t>43(9):379-393</t>
  </si>
  <si>
    <t>https://pubmed.ncbi.nlm.nih.gov/37253131</t>
  </si>
  <si>
    <t>https://www.liebertpub.com/doi/10.1089/jir.2023.0003?url_ver=Z39.88-2003&amp;rfr_id=ori:rid:crossref.org&amp;rfr_dat=cr_pub 0pubmed</t>
  </si>
  <si>
    <t>['Philippot Q', 'Fekkar A', 'Gervais A', 'Le Voyer T', 'Boers LS', 'Conil C', 'Bizien L', 'de Brabander J', 'Duitman JW', 'Romano A', 'Rosain J', 'Blaize M', 'Migaud M', 'Jeljeli M', 'Hammadi B', 'Desmons A', 'Marchal A', 'Mayaux J', 'Zhang Q', 'Jouanguy E', 'Borie R', 'Crestani B', 'Luyt CE', 'Adle-Biassette H', 'Sene D', 'Megarbane B', 'Cobat A', 'Bastard P', 'Bos LDJ', 'Casanova JL', 'Puel A']</t>
  </si>
  <si>
    <t>Autoantibodies Neutralizing Type I IFNs in the Bronchoalveolar Lavage of at Least 10% of Patients During Life-Threatening COVID-19 Pneumonia</t>
  </si>
  <si>
    <t>20-May-2023</t>
  </si>
  <si>
    <t>43(6):1093-1103</t>
  </si>
  <si>
    <t>https://europepmc.org/abstract/MED/37209324</t>
  </si>
  <si>
    <t>['Avramescu M', 'Isnard P', 'Temmam S', 'Chevalier A', 'Bastard P', 'Attia M', 'Berthaud R', 'Fila M', 'Dossier C', 'Hogan J', 'Ulinski T', 'Leguevaques D', 'Louillet F', 'Casado EM', 'Halimi JM', 'Cloarec S', 'Zaloszyc A', 'Faudeux C', 'Rousset-Rouvière C', 'Clavé S', 'Harambat J', 'Rollot E', 'Simon T', 'Nallet-Amate M', 'Ranchin B', 'Bacchetta J', 'Porcheret F', 'Bernard J', 'Ryckewaert A', 'Jamet A', 'Fourgeaud J', 'Da Rocha N', 'Pérot P', 'Kuperwasser N', 'Bouazza N', 'Rabant M', 'Duong Van Huyen JP', 'Robert MP', 'Zuber J', 'Casanova JL', 'Eloit M', 'Sermet-Gaudelus I', 'Boyer O']</t>
  </si>
  <si>
    <t>Acute tubulointerstitial nephritis with or without uveitis: a novel form of post-acute COVID-19 syndrome in children</t>
  </si>
  <si>
    <t>103(6):1193-1198</t>
  </si>
  <si>
    <t>https://pubmed.ncbi.nlm.nih.gov/36918081</t>
  </si>
  <si>
    <t>https://linkinghub.elsevier.com/retrieve/pii/S0085-2538(23)00165-5</t>
  </si>
  <si>
    <t>['García-García A', 'Pérez de Diego R', 'Flores C', 'Rinchai D', 'Solé-Violán J', 'Deyà-Martínez À', 'García-Solis B', 'Lorenzo-Salazar JM', 'Hernández-Brito E', 'Lanz AL', 'Moens L', 'Bucciol G', 'Almuqamam M', 'Domachowske JB', 'Colino E', 'Santos-Perez JL', 'Marco FM', 'Pignata C', 'Bousfiha A', 'Turvey SE', 'Bauer S', 'Haerynck F', 'Ocejo-Vinyals JG', 'Lendinez F', 'Prader S', 'Naumann-Bartsch N', 'Pachlopnik Schmid J', 'Biggs CM', 'Hildebrand K', 'Dreesman A', 'Cárdenes MÁ', 'Ailal F', 'Benhsaien I', 'Giardino G', 'Molina-Fuentes A', 'Fortuny C', 'Madhavarapu S', 'Conway DH', 'Prando C', 'Schidlowski L', 'Martínez de Saavedra Álvarez MT', 'Alfaro R', 'Rodríguez de Castro F', 'Meyts I', 'Hauck F', 'Puel A', 'Bastard P', 'Boisson B', 'Jouanguy E', 'Abel L', 'Cobat A', 'Zhang Q', 'Casanova JL', 'Alsina L', 'Rodríguez-Gallego C']</t>
  </si>
  <si>
    <t>Humans with inherited MyD88 and IRAK-4 deficiencies are predisposed to hypoxemic COVID-19 pneumonia</t>
  </si>
  <si>
    <t>3-Mar-2023</t>
  </si>
  <si>
    <t>220(5):e20220170</t>
  </si>
  <si>
    <t>https://pubmed.ncbi.nlm.nih.gov/36880831</t>
  </si>
  <si>
    <t>https://europepmc.org/abstract/MED/36880831</t>
  </si>
  <si>
    <t>['Liu Z', 'Garcia Reino EJ', 'Harschnitz O', 'Guo H', 'Chan YH', 'Khobrekar NV', 'Hasek ML', 'Dobbs K', 'Rinchai D', 'Materna M', 'Matuozzo D', 'Lee D', 'Bastard P', 'Chen J', 'Lee YS', 'Kim SK', 'Zhao S', 'Amin P', 'Lorenzo L', 'Seeleuthner Y', 'Chevalier R', 'Mazzola L', 'Gay C', 'Stephan JL', 'Milisavljevic B', 'Boucherit S', 'Rozenberg F', 'Perez de Diego R', 'Dix RD', 'Marr N', 'Béziat V', 'Cobat A', 'Aubart M', 'Abel L', 'Chabrier S', 'Smith GA', 'Notarangelo LD', 'Mocarski ES', 'Studer L', 'Casanova JL', 'Zhang SY']</t>
  </si>
  <si>
    <t>Encephalitis and poor neuronal death-mediated control of herpes simplex virus in human inherited RIPK3 deficiency</t>
  </si>
  <si>
    <t>21-Apr-2023</t>
  </si>
  <si>
    <t>8(82):eade2860</t>
  </si>
  <si>
    <t>https://pubmed.ncbi.nlm.nih.gov/37083451</t>
  </si>
  <si>
    <t>https:///www.science.org/doi/10.1126/sciimmunol.ade2860?url_ver=Z39.88-2003&amp;rfr_id=ori:rid:crossref.org&amp;rfr_dat=cr_pub 0pubmed</t>
  </si>
  <si>
    <t>['Philippot Q', 'Bastard P', 'Puel A', 'Casanova JL', 'Cobat A', 'Laouénan C', 'Tardivon C', 'Crestani B', 'Borie R']</t>
  </si>
  <si>
    <t>No increased prevalence of autoantibodies neutralizing type I IFNs in idiopathic pulmonary fibrosis patients</t>
  </si>
  <si>
    <t>Respiratory research</t>
  </si>
  <si>
    <t>24(1):87</t>
  </si>
  <si>
    <t>https://pubmed.ncbi.nlm.nih.gov/36941652</t>
  </si>
  <si>
    <t>https://respiratory-research.biomedcentral.com/articles/10.1186/s12931-023-02396-4</t>
  </si>
  <si>
    <t>['Malle L', 'Patel RS', 'Martin-Fernandez M', 'Stewart OJ', 'Philippot Q', 'Buta S', 'Richardson A', 'Barcessat V', 'Taft J', 'Bastard P', 'Samuels J', 'Mircher C', 'Rebillat AS', 'Maillebouis L', 'Vilaire-Meunier M', 'Tuballes K', 'Rosenberg BR', 'Trachtman R', 'Casanova JL', 'Notarangelo LD', 'Gnjatic S', 'Bush D', 'Bogunovic D']</t>
  </si>
  <si>
    <t>Autoimmunity in Down's syndrome via cytokines, CD4 T cells and CD11c(+) B cells</t>
  </si>
  <si>
    <t>615(7951):305-314</t>
  </si>
  <si>
    <t>https://pubmed.ncbi.nlm.nih.gov/36813963</t>
  </si>
  <si>
    <t>https://europepmc.org/abstract/MED/36813963</t>
  </si>
  <si>
    <t>['Rosain J', 'Neehus AL', 'Manry J', 'Yang R', 'Le Pen J', 'Daher W', 'Liu Z', 'Chan YH', 'Tahuil N', 'Türel Ö', 'Bourgey M', 'Ogishi M', 'Doisne JM', 'Izquierdo HM', 'Shirasaki T', 'Le Voyer T', 'Guérin A', 'Bastard P', 'Moncada-Vélez M', 'Han JE', 'Khan T', 'Rapaport F', 'Hong SH', 'Cheung A', 'Haake K', 'Mindt BC', 'Pérez L', 'Philippot Q', 'Lee D', 'Zhang P', 'Rinchai D', 'Al Ali F', 'Ahmad Ata MM', 'Rahman M', 'Peel JN', 'Heissel S', 'Molina H', 'Kendir-Demirkol Y', 'Bailey R', 'Zhao S', 'Bohlen J', 'Mancini M', 'Seeleuthner Y', 'Roelens M', 'Lorenzo L', 'Soudée C', 'Paz MEJ', 'González ML', 'Jeljeli M', 'Soulier J', 'Romana S', "L'Honneur AS", 'Materna M', 'Martínez-Barricarte R', 'Pochon M', 'Oleaga-Quintas C', 'Michev A', 'Migaud M', 'Lévy R', 'Alyanakian MA', 'Rozenberg F', 'Croft CA', 'Vogt G', 'Emile JF', 'Kremer L', 'Ma CS', 'Fritz JH', 'Lemon SM', 'Spaan AN', 'Manel N', 'Abel L', 'MacDonald MR', 'Boisson-Dupuis S', 'Marr N', 'Tangye SG', 'Di Santo JP', 'Zhang Q', 'Zhang SY', 'Rice CM', 'Béziat V', 'Lachmann N', 'Langlais D', 'Casanova JL', 'Gros P', 'Bustamante J']</t>
  </si>
  <si>
    <t>Human IRF1 governs macrophagic IFN-γ immunity to mycobacteria</t>
  </si>
  <si>
    <t>186(3):621-645.e33</t>
  </si>
  <si>
    <t>https://pubmed.ncbi.nlm.nih.gov/36736301</t>
  </si>
  <si>
    <t>https://linkinghub.elsevier.com/retrieve/pii/S0092-8674(22)01581-1</t>
  </si>
  <si>
    <t>['Philippot Q', 'Ogishi M', 'Bohlen J', 'Puchan J', 'Arias AA', 'Nguyen T', 'Martin-Fernandez M', 'Conil C', 'Rinchai D', 'Momenilandi M', 'Mahdaviani SA', 'Keramatipour M', 'Rosain J', 'Yang R', 'Khan T', 'Neehus AL', 'Materna M', 'Han JE', 'Peel J', 'Mele F', 'Weisshaar M', 'Jovic S', 'Bastard P', 'Lévy R', 'Le Voyer T', 'Zhang P', 'Maglorius Renkilaraj MRL', 'Arango-Franco CA', 'Pelham S', 'Seeleuthner Y', 'Pochon M', 'Ata MMA', 'Al Ali F', 'Migaud M', 'Soudée C', 'Kochetkov T', 'Molitor A', 'Carapito R', 'Bahram S', 'Boisson B', 'Fieschi C', 'Mansouri D', 'Marr N', 'Okada S', 'Shahrooei M', 'Parvaneh N', 'Chavoshzadeh Z', 'Cobat A', 'Bogunovic D', 'Abel L', 'Tangye SG', 'Ma CS', 'Béziat V', 'Sallusto F', 'Boisson-Dupuis S', 'Bustamante J', 'Casanova JL', 'Puel A']</t>
  </si>
  <si>
    <t>Human IL-23 is essential for IFN-γ-dependent immunity to mycobacteria</t>
  </si>
  <si>
    <t>17-Feb-2023</t>
  </si>
  <si>
    <t>8(80):eabq5204</t>
  </si>
  <si>
    <t>https://pubmed.ncbi.nlm.nih.gov/36763636</t>
  </si>
  <si>
    <t>https:///www.science.org/doi/10.1126/sciimmunol.abq5204?url_ver=Z39.88-2003&amp;rfr_id=ori:rid:crossref.org&amp;rfr_dat=cr_pub 0pubmed</t>
  </si>
  <si>
    <t>['Lee D', 'Le Pen J', 'Yatim A', 'Dong B', 'Aquino Y', 'Ogishi M', 'Pescarmona R', 'Talouarn E', 'Rinchai D', 'Zhang P', 'Perret M', 'Liu Z', 'Jordan I', 'Elmas Bozdemir S', 'Bayhan GI', 'Beaufils C', 'Bizien L', 'Bisiaux A', 'Lei W', 'Hasan M', 'Chen J', 'Gaughan C', 'Asthana A', 'Libri V', 'Luna JM', 'Jaffré F', 'Hoffmann HH', 'Michailidis E', 'Moreews M', 'Seeleuthner Y', 'Bilguvar K', 'Mane S', 'Flores C', 'Zhang Y', 'Arias AA', 'Bailey R', 'Schlüter A', 'Milisavljevic B', 'Bigio B', 'Le Voyer T', 'Materna M', 'Gervais A', 'Moncada-Velez M', 'Pala F', 'Lazarov T', 'Levy R', 'Neehus AL', 'Rosain J', 'Peel J', 'Chan YH', 'Morin MP', 'Pino-Ramirez RM', 'Belkaya S', 'Lorenzo L', 'Anton J', 'Delafontaine S', 'Toubiana J', 'Bajolle F', 'Fumadó V', 'DeDiego ML', 'Fidouh N', 'Rozenberg F', 'Pérez-Tur J', 'Chen S', 'Evans T', 'Geissmann F', 'Lebon P', 'Weiss SR', 'Bonnet D', 'Duval X', 'Pan-Hammarström Q', 'Planas AM', 'Meyts I', 'Haerynck F', 'Pujol A', 'Sancho-Shimizu V', 'Dalgard CL', 'Bustamante J', 'Puel A', 'Boisson-Dupuis S', 'Boisson B', 'Maniatis T', 'Zhang Q', 'Bastard P', 'Notarangelo L', 'Béziat V', 'Perez de Diego R', 'Rodriguez-Gallego C', 'Su HC', 'Lifton RP', 'Jouanguy E', 'Cobat A', 'Alsina L', 'Keles S', 'Haddad E', 'Abel L', 'Belot A', 'Quintana-Murci L', 'Rice CM', 'Silverman RH', 'Zhang SY', 'Casanova JL']</t>
  </si>
  <si>
    <t>Inborn errors of OAS-RNase L in SARS-CoV-2-related multisystem inflammatory syndrome in children</t>
  </si>
  <si>
    <t>379(6632):eabo3627</t>
  </si>
  <si>
    <t>https://air.unimi.it/handle/2434/1116488</t>
  </si>
  <si>
    <t>['Sokal A', 'Bastard P', 'Chappert P', 'Barba-Spaeth G', 'Fourati S', 'Vanderberghe A', 'Lagouge-Roussey P', 'Meyts I', 'Gervais A', 'Bouvier-Alias M', 'Azzaoui I', 'Fernández I', 'de la Selle A', 'Zhang Q', 'Bizien L', 'Pellier I', 'Linglart A', 'Rothenbuhler A', 'Marcoux E', 'Anxionnat R', 'Cheikh N', 'Léger J', 'Amador-Borrero B', 'Fouyssac F', 'Menut V', 'Goffard JC', 'Storey C', 'Demily C', 'Mallebranche C', 'Troya J', 'Pujol A', 'Zins M', 'Tiberghien P', 'Gray PE', 'McNaughton P', 'Sullivan A', 'Peake J', 'Levy R', 'Languille L', 'Rodiguez-Gallego C', 'Boisson B', 'Gallien S', 'Neven B', 'Michel M', 'Godeau B', 'Abel L', 'Rey FA', 'Weill JC', 'Reynaud CA', 'Tangye SG', 'Casanova JL', 'Mahévas M']</t>
  </si>
  <si>
    <t>Human type I IFN deficiency does not impair B cell response to SARS-CoV-2 mRNA vaccination</t>
  </si>
  <si>
    <t>7-Nov-2022</t>
  </si>
  <si>
    <t>220(1):e20220258</t>
  </si>
  <si>
    <t>https://pubmed.ncbi.nlm.nih.gov/36342455</t>
  </si>
  <si>
    <t>https://europepmc.org/abstract/MED/36342455</t>
  </si>
  <si>
    <t>['Cognasse F', 'Hamzeh-Cognasse H', 'Rosa M', 'Corseaux D', 'Bonneaudeau B', 'Pierre C', 'Huet J', 'Arthaud CA', 'Eyraud MA', 'Prier A', 'Duchez AC', 'Ebermeyer T', 'Heestermans M', 'Audoux-Caire E', 'Philippot Q', 'Le Voyer T', 'Hequet O', 'Fillet AM', 'Chavarin P', 'Legrand D', 'Richard P', 'Pirenne F', 'Gallian P', 'Casanova JL', 'Susen S', 'Morel P', 'Lacombe K', 'Bastard P', 'Tiberghien P']</t>
  </si>
  <si>
    <t>Inflammatory markers and auto-Abs to type I IFNs in COVID-19 convalescent plasma cohort study</t>
  </si>
  <si>
    <t>87:104414</t>
  </si>
  <si>
    <t>https://pubmed.ncbi.nlm.nih.gov/36535107</t>
  </si>
  <si>
    <t>https://www.clinicalkey.com/content/playBy/pii?v=S2352-3964(22)00596-5</t>
  </si>
  <si>
    <t>['Joly C', 'Desjardins D', 'Porcher R', 'Péré H', 'Bruneau T', 'Zhang Q', 'Bastard P', 'Cobat A', 'Resmini L', 'Lenoir O', 'Savale L', 'Lécuroux C', 'Verstuyft C', 'Roque-Afonso AM', 'Veyer D', 'Baron G', 'Resche-Rigon M', 'Ravaud P', 'Casanova JL', 'Le Grand R', 'Hermine O', 'Tharaux PL', 'Mariette X']</t>
  </si>
  <si>
    <t>More rapid blood interferon α2 decline in fatal versus surviving COVID-19 patients</t>
  </si>
  <si>
    <t>21-Nov-2023</t>
  </si>
  <si>
    <t>14:1250214</t>
  </si>
  <si>
    <t>https://pubmed.ncbi.nlm.nih.gov/38077399</t>
  </si>
  <si>
    <t>https://europepmc.org/abstract/MED/38077399</t>
  </si>
  <si>
    <t>['de Castro MV', 'Silva MVR', 'Naslavsky MS', 'Scliar MO', 'Nunes K', 'Passos-Bueno MR', 'Castelli EC', 'Magawa JY', 'Adami FL', 'Moretti AIS', 'de Oliveira VL', 'Boscardin SB', 'Cunha-Neto E', 'Kalil J', 'Jouanguy E', 'Bastard P', 'Casanova JL', 'Quiñones-Vega M', 'Sosa-Acosta P', 'Guedes JS', 'de Almeida NP', 'Nogueira FCS', 'Domont GB', 'Santos KS', 'Zatz M']</t>
  </si>
  <si>
    <t>Correction: The oldest unvaccinated Covid-19 survivors in South America</t>
  </si>
  <si>
    <t>Immunity &amp; ageing : I &amp; A</t>
  </si>
  <si>
    <t>19(1):61</t>
  </si>
  <si>
    <t>https://pubmed.ncbi.nlm.nih.gov/36476248</t>
  </si>
  <si>
    <t>https://immunityageing.biomedcentral.com/articles/10.1186/s12979-022-00319-3</t>
  </si>
  <si>
    <t>['Arrestier R', 'Bastard P', 'Belmondo T', 'Voiriot G', 'Urbina T', 'Luyt CE', 'Gervais A', 'Bizien L', 'Segaux L', 'Ben Ahmed M', 'Bellaïche R', 'Pham T', 'Ait-Hamou Z', 'Roux D', 'Clere-Jehl R', 'Azoulay E', 'Gaudry S', 'Mayaux J', 'Fage N', 'Ait-Oufella H', 'Moncomble E', 'Parfait M', 'Dorgham K', 'Gorochov G', 'Mekontso-Dessap A', 'Canoui-Poitrine F', 'Casanova JL', 'Hue S', 'de Prost N']</t>
  </si>
  <si>
    <t>Auto-antibodies against type I IFNs in&gt;10% of critically ill COVID-19 patients: a prospective multicentre study</t>
  </si>
  <si>
    <t>12(1):121</t>
  </si>
  <si>
    <t>https://pubmed.ncbi.nlm.nih.gov/36586050</t>
  </si>
  <si>
    <t>https://europepmc.org/abstract/MED/36586050</t>
  </si>
  <si>
    <t>['Mathian A', 'Breillat P', 'Dorgham K', 'Bastard P', 'Charre C', 'Lhote R', 'Quentric P', 'Moyon Q', 'Mariaggi AA', 'Mouries-Martin S', 'Mellot C', 'Anna F', 'Haroche J', 'Cohen-Aubart F', 'Sterlin D', 'Zahr N', 'Gervais A', 'Le Voyer T', 'Bizien L', 'Amiot Q', 'Pha M', 'Hié M', 'Chasset F', 'Yssel H', 'Miyara M', 'Charneau P', 'Ghillani-Dalbin P', 'Casanova JL', 'Rozenberg F', 'Amoura Z', 'Gorochov G']</t>
  </si>
  <si>
    <t>Lower disease activity but higher risk of severe COVID-19 and herpes zoster in patients with systemic lupus erythematosus with pre-existing autoantibodies neutralising IFN-α</t>
  </si>
  <si>
    <t>81(12):1695-1703</t>
  </si>
  <si>
    <t>https://pubmed.ncbi.nlm.nih.gov/35973806</t>
  </si>
  <si>
    <t>https://linkinghub.elsevier.com/retrieve/pii/S0003-4967(24)08736-3</t>
  </si>
  <si>
    <t>['Zhang Q', 'Pizzorno A', 'Miorin L', 'Bastard P', 'Gervais A', 'Le Voyer T', 'Bizien L', 'Manry J', 'Rosain J', 'Philippot Q', 'Goavec K', 'Padey B', 'Cupic A', 'Laurent E', 'Saker K', 'Vanker M', 'Särekannu K', 'García-Salum T', 'Ferres M', 'Le Corre N', 'Sánchez-Céspedes J', 'Balsera-Manzanero M', 'Carratala J', 'Retamar-Gentil P', 'Abelenda-Alonso G', 'Valiente A', 'Tiberghien P', 'Zins M', 'Debette S', 'Meyts I', 'Haerynck F', 'Castagnoli R', 'Notarangelo LD', 'Gonzalez-Granado LI', 'Dominguez-Pinilla N', 'Andreakos E', 'Triantafyllia V', 'Rodríguez-Gallego C', 'Solé-Violán J', 'Ruiz-Hernandez JJ', 'Rodríguez de Castro F', 'Ferreres J', 'Briones M', 'Wauters J', 'Vanderbeke L', 'Feys S', 'Kuo CY', 'Lei WT', 'Ku CL', 'Tal G', 'Etzioni A', 'Hanna S', 'Fournet T', 'Casalegno JS', 'Queromes G', 'Argaud L', 'Javouhey E', 'Rosa-Calatrava M', 'Cordero E', 'Aydillo T', 'Medina RA', 'Kisand K', 'Puel A', 'Jouanguy E', 'Abel L', 'Cobat A', 'Trouillet-Assant S', 'García-Sastre A', 'Casanova JL']</t>
  </si>
  <si>
    <t>Autoantibodies against type I IFNs in patients with critical influenza pneumonia</t>
  </si>
  <si>
    <t>16-Sep-2022</t>
  </si>
  <si>
    <t>219(11):e20220514</t>
  </si>
  <si>
    <t>https://pubmed.ncbi.nlm.nih.gov/36112363</t>
  </si>
  <si>
    <t>http://hdl.handle.net/10668/19700</t>
  </si>
  <si>
    <t>['Smith N', 'Possémé C', 'Bondet V', 'Sugrue J', 'Townsend L', 'Charbit B', 'Rouilly V', 'Saint-André V', 'Dott T', 'Pozo AR', 'Yatim N', 'Schwartz O', 'Cervantes-Gonzalez M', 'Ghosn J', 'Bastard P', 'Casanova JL', 'Szwebel TA', 'Terrier B', 'Conlon N', "O'Farrelly C", 'Cheallaigh CN', 'Bourke NM', 'Duffy D']</t>
  </si>
  <si>
    <t>Defective activation and regulation of type I interferon immunity is associated with increasing COVID-19 severity</t>
  </si>
  <si>
    <t>25-Nov-2022</t>
  </si>
  <si>
    <t>13(1):7254</t>
  </si>
  <si>
    <t>https://pubmed.ncbi.nlm.nih.gov/36434007</t>
  </si>
  <si>
    <t>https://europepmc.org/abstract/MED/36434007</t>
  </si>
  <si>
    <t>The oldest unvaccinated Covid-19 survivors in South America</t>
  </si>
  <si>
    <t>19(1):57</t>
  </si>
  <si>
    <t>https://pubmed.ncbi.nlm.nih.gov/36384671</t>
  </si>
  <si>
    <t>https://immunityageing.biomedcentral.com/articles/10.1186/s12979-022-00310-y</t>
  </si>
  <si>
    <t>['Abolhassani H', 'Delavari S', 'Landegren N', 'Shokri S', 'Bastard P', 'Du L', 'Zuo F', 'Hajebi R', 'Abolnezhadian F', 'Iranparast S', 'Modaresi M', 'Vosughimotlagh A', 'Salami F', 'Aranda-Guillén M', 'Cobat A', 'Marcotte H', 'Zhang SY', 'Zhang Q', 'Rezaei N', 'Casanova JL', 'Kämpe O', 'Hammarström L', 'Pan-Hammarström Q']</t>
  </si>
  <si>
    <t>Genetic and immunologic evaluation of children with inborn errors of immunity and severe or critical COVID-19</t>
  </si>
  <si>
    <t>13-Sep-2022</t>
  </si>
  <si>
    <t>150(5):1059-1073</t>
  </si>
  <si>
    <t>https://pubmed.ncbi.nlm.nih.gov/36113674</t>
  </si>
  <si>
    <t>https://www.clinicalkey.com/content/playBy/pii?v=S0091-6749(22)01185-X</t>
  </si>
  <si>
    <t>['Vazquez SE', 'Mann SA', 'Bodansky A', 'Kung AF', 'Quandt Z', 'Ferré EMN', 'Landegren N', 'Eriksson D', 'Bastard P', 'Zhang SY', 'Liu J', 'Mitchell A', 'Proekt I', 'Yu D', 'Mandel-Brehm C', 'Wang CY', 'Miao B', 'Sowa G', 'Zorn K', 'Chan AY', 'Tagi VM', 'Shimizu C', 'Tremoulet A', 'Lynch K', 'Wilson MR', 'Kämpe O', 'Dobbs K', 'Delmonte OM', 'Bacchetta R', 'Notarangelo LD', 'Burns JC', 'Casanova JL', 'Lionakis MS', 'Torgerson TR', 'Anderson MS', 'DeRisi JL']</t>
  </si>
  <si>
    <t>Autoantibody discovery across monogenic, acquired, and COVID-19-associated autoimmunity with scalable PhIP-seq</t>
  </si>
  <si>
    <t>11:e78550</t>
  </si>
  <si>
    <t>https://pubmed.ncbi.nlm.nih.gov/36300623</t>
  </si>
  <si>
    <t>https://europepmc.org/abstract/MED/36300623</t>
  </si>
  <si>
    <t>['Eto S', 'Nukui Y', 'Tsumura M', 'Nakagama Y', 'Kashimada K', 'Mizoguchi Y', 'Utsumi T', 'Taniguchi M', 'Sakura F', 'Noma K', 'Yoshida Y', 'Ohshimo S', 'Nagashima S', 'Okamoto K', 'Endo A', 'Imai K', 'Kanegane H', 'Ohnishi H', 'Hirata S', 'Sugiyama E', 'Shime N', 'Ito M', 'Ohge H', 'Kido Y', 'Bastard P', 'Casanova JL', 'Ohara O', 'Tanaka J', 'Morio T', 'Okada S']</t>
  </si>
  <si>
    <t>Neutralizing Type I Interferon Autoantibodies in Japanese Patients with Severe COVID-19</t>
  </si>
  <si>
    <t>29-Jun-2022</t>
  </si>
  <si>
    <t>42(7):1360-1370</t>
  </si>
  <si>
    <t>https://pubmed.ncbi.nlm.nih.gov/35764767</t>
  </si>
  <si>
    <t>https://europepmc.org/abstract/MED/35764767</t>
  </si>
  <si>
    <t>['Richard JC', 'Frobert E', 'Destras G', 'Yonis H', 'Mezidi M', 'Dhelft F', 'Trouillet-Assant S', 'Bastard P', 'Gervais A', 'Danjou W', 'Aubrun F', 'Roumieu F', 'Labaune JM', 'Josset L', 'Bal A', 'Simon B', 'Casanova JL', 'Lina B', 'Picaud JC', 'Dupont C', 'Huissoud C', 'Bitker L']</t>
  </si>
  <si>
    <t>Virological and clinical features of acute respiratory failure associated with COVID-19 in pregnancy: a case-control study</t>
  </si>
  <si>
    <t>Critical care and resuscitation : journal of the Australasian Academy of Critical Care Medicine</t>
  </si>
  <si>
    <t>24(3):242-250</t>
  </si>
  <si>
    <t>https://pubmed.ncbi.nlm.nih.gov/38046204</t>
  </si>
  <si>
    <t>https://linkinghub.elsevier.com/retrieve/pii/S1441-2772(23)00052-2</t>
  </si>
  <si>
    <t>['Zhang Q', 'Matuozzo D', 'Le Pen J', 'Lee D', 'Moens L', 'Asano T', 'Bohlen J', 'Liu Z', 'Moncada-Velez M', 'Kendir-Demirkol Y', 'Jing H', 'Bizien L', 'Marchal A', 'Abolhassani H', 'Delafontaine S', 'Bucciol G', 'Bayhan GI', 'Keles S', 'Kiykim A', 'Hancerli S', 'Haerynck F', 'Florkin B', 'Hatipoglu N', 'Ozcelik T', 'Morelle G', 'Zatz M', 'Ng LFP', 'Lye DC', 'Young BE', 'Leo YS', 'Dalgard CL', 'Lifton RP', 'Renia L', 'Meyts I', 'Jouanguy E', 'Hammarström L', 'Pan-Hammarström Q', 'Boisson B', 'Bastard P', 'Su HC', 'Boisson-Dupuis S', 'Abel L', 'Rice CM', 'Zhang SY', 'Cobat A', 'Casanova JL']</t>
  </si>
  <si>
    <t>Recessive inborn errors of type I IFN immunity in children with COVID-19 pneumonia</t>
  </si>
  <si>
    <t>16-Jun-2022</t>
  </si>
  <si>
    <t>219(8):e20220131</t>
  </si>
  <si>
    <t>https://pubmed.ncbi.nlm.nih.gov/35708626</t>
  </si>
  <si>
    <t>https://europepmc.org/abstract/MED/35708626</t>
  </si>
  <si>
    <t>['Chauvineau-Grenier A', 'Bastard P', 'Casanova JL', 'Rossi B']</t>
  </si>
  <si>
    <t>Autoantibodies Neutralizing Type I INFs May Be Associated with Efficacy of Tocilizumab in COVID-19 Pneumonia</t>
  </si>
  <si>
    <t>42(6):1107-1110</t>
  </si>
  <si>
    <t>https://pubmed.ncbi.nlm.nih.gov/35676568</t>
  </si>
  <si>
    <t>https://europepmc.org/abstract/MED/35676568</t>
  </si>
  <si>
    <t>['Planès R', 'Pinilla M', 'Santoni K', 'Hessel A', 'Passemar C', 'Lay K', 'Paillette P', 'Valadão AC', 'Robinson KS', 'Bastard P', 'Lam N', 'Fadrique R', 'Rossi I', 'Pericat D', 'Bagayoko S', 'Leon-Icaza SA', 'Rombouts Y', 'Perouzel E', 'Tiraby M', 'Zhang Q', 'Cicuta P', 'Jouanguy E', 'Neyrolles O', 'Bryant CE', 'Floto AR', 'Goujon C', 'Lei FZ', 'Martin-Blondel G', 'Silva S', 'Casanova JL', 'Cougoule C', 'Reversade B', 'Marcoux J', 'Ravet E', 'Meunier E']</t>
  </si>
  <si>
    <t>Human NLRP1 is a sensor of pathogenic coronavirus 3CL proteases in lung epithelial cells</t>
  </si>
  <si>
    <t>82(13):2385-2400.e9</t>
  </si>
  <si>
    <t>https://pubmed.ncbi.nlm.nih.gov/35594856</t>
  </si>
  <si>
    <t>https://linkinghub.elsevier.com/retrieve/pii/S1097-2765(22)00433-6</t>
  </si>
  <si>
    <t>['Campbell TM', 'Liu Z', 'Zhang Q', 'Moncada-Velez M', 'Covill LE', 'Zhang P', 'Alavi Darazam I', 'Bastard P', 'Bizien L', 'Bucciol G', 'Lind Enoksson S', 'Jouanguy E', 'Karabela ŞN', 'Khan T', 'Kendir-Demirkol Y', 'Arias AA', 'Mansouri D', 'Marits P', 'Marr N', 'Migeotte I', 'Moens L', 'Ozcelik T', 'Pellier I', 'Sendel A', 'Şenoğlu, S', 'Shahrooei M', 'Smith CIE', 'Vandernoot I', 'Willekens K', 'Kart Yaşar K', 'Bergman P', 'Abel L', 'Cobat A', 'Casanova JL', 'Meyts I', 'Bryceson YT']</t>
  </si>
  <si>
    <t>Respiratory viral infections in otherwise healthy humans with inherited IRF7 deficiency</t>
  </si>
  <si>
    <t>4-Jul-2022</t>
  </si>
  <si>
    <t>219(7):e20220202</t>
  </si>
  <si>
    <t>https://pubmed.ncbi.nlm.nih.gov/35670811</t>
  </si>
  <si>
    <t>https://europepmc.org/abstract/MED/35670811</t>
  </si>
  <si>
    <t>['Bastard P', 'Hsiao KC', 'Zhang Q', 'Choin J', 'Best E', 'Chen J', 'Gervais A', 'Bizien L', 'Materna M', 'Harmant C', 'Roux M', 'Hawley NL', 'Weeks DE', 'McGarvey ST', 'Sandoval K', 'Barberena-Jonas C', 'Quinto-Cortés CD', 'Hagelberg E', 'Mentzer AJ', 'Robson K', 'Coulibaly B', 'Seeleuthner Y', 'Bigio B', 'Li Z', 'Uzé G', 'Pellegrini S', 'Lorenzo L', 'Sbihi Z', 'Latour S', 'Besnard M', 'Adam de Beaumais T', 'Jacqz Aigrain E', 'Béziat V', 'Deka R', 'Esera Tulifau L', 'Viali S', 'Reupena MS', 'Naseri T', 'McNaughton P', 'Sarkozy V', 'Peake J', 'Blincoe A', 'Primhak S', 'Stables S', 'Gibson K', 'Woon ST', 'Drake KM', 'Hill AVS', 'Chan CY', 'King R', 'Ameratunga R', 'Teiti I', 'Aubry M', 'Cao-Lormeau VM', 'Tangye SG', 'Zhang SY', 'Jouanguy E', 'Gray P', 'Abel L', 'Moreno-Estrada A', 'Minster RL', 'Quintana-Murci L', 'Wood AC', 'Casanova JL']</t>
  </si>
  <si>
    <t>A loss-of-function IFNAR1 allele in Polynesia underlies severe viral diseases in homozygotes</t>
  </si>
  <si>
    <t>219(6):e20220028</t>
  </si>
  <si>
    <t>https://pubmed.ncbi.nlm.nih.gov/35442418</t>
  </si>
  <si>
    <t>https://europepmc.org/abstract/MED/35442418</t>
  </si>
  <si>
    <t>['Bailly B', 'Péré H', 'Veyer D', 'Berceanu A', 'Daguindau E', 'Roux P', 'Hermine O', 'de Lamballerie X', 'Bastard P', 'Lacombe K', 'Autran B', 'Angelot Delettre F', 'Laurent Casanova J', 'Imbeaud S', 'Laure Clairet A', 'Kroemer M', 'Spehner L', 'Robillard N', 'Puech J', 'Marty-Quinternet S', 'Lepiller Q', 'Chirouze C', 'Bouiller K']</t>
  </si>
  <si>
    <t>Persistent Coronavirus Disease 2019 (COVID-19) in an Immunocompromised Host Treated by Severe Acute Respiratory Syndrome Coronavirus 2 (SARS-CoV-2)-Specific Monoclonal Antibodies</t>
  </si>
  <si>
    <t>74(9):1706-1707</t>
  </si>
  <si>
    <t>https://pubmed.ncbi.nlm.nih.gov/34598278</t>
  </si>
  <si>
    <t>https://europepmc.org/abstract/MED/34598278</t>
  </si>
  <si>
    <t>['Armani-Tourret M', 'Dufloo J', 'Delphin M', 'Rat V', 'Arragain B', 'Bastard P', 'Guseva S', 'Delrez N']</t>
  </si>
  <si>
    <t>Joint Thesis Award 2021 of the Société Française de Virologie and ANRS | Maladies infectieuses émergentes</t>
  </si>
  <si>
    <t>Virologie (Montrouge, France)</t>
  </si>
  <si>
    <t>26(3):256-267</t>
  </si>
  <si>
    <t>https://pubmed.ncbi.nlm.nih.gov/35792845</t>
  </si>
  <si>
    <t>https://www.jle.com/10.1684/vir.2022.0959</t>
  </si>
  <si>
    <t>['Troya J', 'Bastard P', 'Casanova JL', 'Abel L', 'Pujol A']</t>
  </si>
  <si>
    <t>Low Lymphocytes and IFN-Neutralizing Autoantibodies as Biomarkers of COVID-19 Mortality</t>
  </si>
  <si>
    <t>3-Mar-2022</t>
  </si>
  <si>
    <t>42(4):738-741</t>
  </si>
  <si>
    <t>https://pubmed.ncbi.nlm.nih.gov/35243564</t>
  </si>
  <si>
    <t>https://europepmc.org/abstract/MED/35243564</t>
  </si>
  <si>
    <t>['Puel A', 'Bastard P', 'Bustamante J', 'Casanova JL']</t>
  </si>
  <si>
    <t>Human autoantibodies underlying infectious diseases</t>
  </si>
  <si>
    <t>4-Apr-2022</t>
  </si>
  <si>
    <t>23-Mar-2022</t>
  </si>
  <si>
    <t>219(4):e20211387</t>
  </si>
  <si>
    <t>https://pubmed.ncbi.nlm.nih.gov/35319722</t>
  </si>
  <si>
    <t>https://europepmc.org/abstract/MED/35319722</t>
  </si>
  <si>
    <t>['Borsani O', 'Bastard P', 'Rosain J', 'Gervais A', "Sant'Antonio E", 'Vanni D', 'Casetti IC', 'Pietra D', 'Trotti C', 'Catricalà S', 'Ferretti VV', 'Malcovati L', 'Arcaini L', 'Casanova JL', 'Borghesi A', 'Rumi E']</t>
  </si>
  <si>
    <t>Autoantibodies against type I IFNs in patients with Ph-negative myeloproliferative neoplasms</t>
  </si>
  <si>
    <t>139(17):2716-2720</t>
  </si>
  <si>
    <t>https://pubmed.ncbi.nlm.nih.gov/35100354</t>
  </si>
  <si>
    <t>https://linkinghub.elsevier.com/retrieve/pii/S0006-4971(22)00141-0</t>
  </si>
  <si>
    <t>['Chauvineau-Grenier A', 'Bastard P', 'Servajean A', 'Gervais A', 'Rosain J', 'Jouanguy E', 'Cobat A', 'Casanova JL', 'Rossi B']</t>
  </si>
  <si>
    <t>Autoantibodies Neutralizing Type I Interferons in 20% of COVID-19 Deaths in a French Hospital</t>
  </si>
  <si>
    <t>27-Jan-2022</t>
  </si>
  <si>
    <t>42(3):459-470</t>
  </si>
  <si>
    <t>https://pubmed.ncbi.nlm.nih.gov/35083626</t>
  </si>
  <si>
    <t>https://europepmc.org/abstract/MED/35083626</t>
  </si>
  <si>
    <t>['Abolhassani H', 'Landegren N', 'Bastard P', 'Materna M', 'Modaresi M', 'Du L', 'Aranda-Guillén M', 'Sardh F', 'Zuo F', 'Zhang P', 'Marcotte H', 'Marr N', 'Khan T', 'Ata M', 'Al-Ali F', 'Pescarmona R', 'Belot A', 'Béziat V', 'Zhang Q', 'Casanova JL', 'Kämpe O', 'Zhang SY', 'Hammarström L', 'Pan-Hammarström Q']</t>
  </si>
  <si>
    <t>Inherited IFNAR1 Deficiency in a Child with Both Critical COVID-19 Pneumonia and Multisystem Inflammatory Syndrome</t>
  </si>
  <si>
    <t>42(3):471-483</t>
  </si>
  <si>
    <t>https://pubmed.ncbi.nlm.nih.gov/35091979</t>
  </si>
  <si>
    <t>https://europepmc.org/abstract/MED/35091979</t>
  </si>
  <si>
    <t>['Vazquez SE', 'Mann SA', 'Bodansky A', 'Kung AF', 'Quandt Z', 'Ferré EMN', 'Landegren N', 'Eriksson D', 'Bastard P', 'Zhang SY', 'Liu J', 'Mitchell A', 'Mandel-Brehm C', 'Miao B', 'Sowa G', 'Zorn K', 'Chan AY', 'Shimizu C', 'Tremoulet A', 'Lynch K', 'Wilson MR', 'Kampe O', 'Dobbs K', 'Delmonte OM', 'Notarangelo LD', 'Burns JC', 'Casanova JL', 'Lionakis MS', 'Torgerson TR', 'Anderson MS', 'DeRisi JL']</t>
  </si>
  <si>
    <t>Autoantibody discovery across monogenic, acquired, and COVID19-associated autoimmunity with scalable PhIP-Seq</t>
  </si>
  <si>
    <t>https://pubmed.ncbi.nlm.nih.gov/35350199</t>
  </si>
  <si>
    <t>https://europepmc.org/abstract/MED/35350199</t>
  </si>
  <si>
    <t>['Eto S', 'Nukui Y', 'Tsumura M', 'Nakagama Y', 'Kashimada K', 'Mizoguchi Y', 'Utsumi T', 'Taniguchi M', 'Sakura F', 'Noma K', 'Yoshida Y', 'Ohshimo S', 'Nagashima S', 'Okamoto K', 'Endo A', 'Imai K', 'Kanegane H', 'Ohnishi H', 'Hirata S', 'Sugiyama E', 'Shime N', 'Ito M', 'Ohge H', 'Kido Y', 'Bastard P', 'Casanova JL', 'Tanaka J', 'Morio T', 'Okada S']</t>
  </si>
  <si>
    <t>Neutralizing Type I Interferon Autoantibodies in Japanese Patients With Severe COVID-19</t>
  </si>
  <si>
    <t>https://pubmed.ncbi.nlm.nih.gov/35291303</t>
  </si>
  <si>
    <t>https://europepmc.org/abstract/MED/35291303</t>
  </si>
  <si>
    <t>['Damoiseaux J', 'Dotan A', 'Fritzler MJ', 'Bogdanos DP', 'Meroni PL', 'Roggenbuck D', 'Goldman M', 'Landegren N', 'Bastard P', 'Shoenfeld Y', 'Conrad K']</t>
  </si>
  <si>
    <t>Autoantibodies and SARS-CoV2 infection: The spectrum from association to clinical implication: Report of the 15th Dresden Symposium on Autoantibodies</t>
  </si>
  <si>
    <t>21(3):103012</t>
  </si>
  <si>
    <t>https://pubmed.ncbi.nlm.nih.gov/34896650</t>
  </si>
  <si>
    <t>https://www.clinicalkey.com/content/playBy/pii?v=S1568-9972(21)00294-9</t>
  </si>
  <si>
    <t>['Zhang Q', 'Bastard P', 'Cobat A', 'Casanova JL']</t>
  </si>
  <si>
    <t>Human genetic and immunological determinants of critical COVID-19 pneumonia</t>
  </si>
  <si>
    <t>603(7902):587-598</t>
  </si>
  <si>
    <t>https://pubmed.ncbi.nlm.nih.gov/35090163</t>
  </si>
  <si>
    <t>https://europepmc.org/abstract/MED/35090163</t>
  </si>
  <si>
    <t>['Hoste L', 'Roels L', 'Naesens L', 'Bosteels V', 'Vanhee S', 'Dupont S', 'Bosteels C', 'Browaeys R', 'Vandamme N', 'Verstaen K', 'Roels J', 'Van Damme KFA', 'Maes B', 'De Leeuw E', 'Declercq J', 'Aegerter H', 'Seys L', 'Smole U', 'De Prijck S', 'Vanheerswynghels M', 'Claes K', 'Debacker V', 'Van Isterdael G', 'Backers L', 'Claes KBM', 'Bastard P', 'Jouanguy E', 'Zhang SY', 'Mets G', 'Dehoorne J', 'Vandekerckhove K', 'Schelstraete P', 'Willems J', 'Stordeur P', 'Janssens S', 'Beyaert R', 'Saeys Y', 'Casanova JL', 'Lambrecht BN', 'Haerynck F', 'Tavernier SJ']</t>
  </si>
  <si>
    <t>TIM3+ TRBV11-2 T cells and IFNγ signature in patrolling monocytes and CD16+ NK cells delineate MIS-C</t>
  </si>
  <si>
    <t>7-Feb-2022</t>
  </si>
  <si>
    <t>219(2):e20211381</t>
  </si>
  <si>
    <t>https://europepmc.org/abstract/MED/34914824</t>
  </si>
  <si>
    <t>['Bastard P']</t>
  </si>
  <si>
    <t>Why do people die from COVID-19?</t>
  </si>
  <si>
    <t>375(6583):829-830</t>
  </si>
  <si>
    <t>https://pubmed.ncbi.nlm.nih.gov/35201875</t>
  </si>
  <si>
    <t>https://www.science.org/doi/abs/10.1126/science.abn9649?url_ver=Z39.88-2003&amp;rfr_id=ori:rid:crossref.org&amp;rfr_dat=cr_pub 0pubmed</t>
  </si>
  <si>
    <t>['Bastard P', 'Zhang Q', 'Zhang SY', 'Jouanguy E', 'Casanova JL']</t>
  </si>
  <si>
    <t>Type I interferons and SARS-CoV-2: from cells to organisms</t>
  </si>
  <si>
    <t>74:172-182</t>
  </si>
  <si>
    <t>https://pubmed.ncbi.nlm.nih.gov/35149239</t>
  </si>
  <si>
    <t>https://www.clinicalkey.com/content/playBy/pii?v=S0952-7915(22)00003-6</t>
  </si>
  <si>
    <t>['Carapito R', 'Li R', 'Helms J', 'Carapito C', 'Gujja S', 'Rolli V', 'Guimaraes R', 'Malagon-Lopez J', 'Spinnhirny P', 'Lederle A', 'Mohseninia R', 'Hirschler A', 'Muller L', 'Bastard P', 'Gervais A', 'Zhang Q', 'Danion F', 'Ruch Y', 'Schenck M', 'Collange O', 'Chamaraux-Tran TN', 'Molitor A', 'Pichot A', 'Bernard A', 'Tahar O', 'Bibi-Triki S', 'Wu H', 'Paul N', 'Mayeur S', 'Larnicol A', 'Laumond G', 'Frappier J', 'Schmidt S', 'Hanauer A', 'Macquin C', 'Stemmelen T', 'Simons M', 'Mariette X', 'Hermine O', 'Fafi-Kremer S', 'Goichot B', 'Drenou B', 'Kuteifan K', 'Pottecher J', 'Mertes PM', 'Kailasan S', 'Aman MJ', 'Pin E', 'Nilsson P', 'Thomas A', 'Viari A', 'Sanlaville D', 'Schneider F', 'Sibilia J', 'Tharaux PL', 'Casanova JL', 'Hansmann Y', 'Lidar D', 'Radosavljevic M', 'Gulcher JR', 'Meziani F', 'Moog C', 'Chittenden TW', 'Bahram S']</t>
  </si>
  <si>
    <t>Identification of driver genes for critical forms of COVID-19 in a deeply phenotyped young patient cohort</t>
  </si>
  <si>
    <t>14(628):eabj7521</t>
  </si>
  <si>
    <t>https://pubmed.ncbi.nlm.nih.gov/34698500</t>
  </si>
  <si>
    <t>https://www.science.org/doi/abs/10.1126/scitranslmed.abj7521?url_ver=Z39.88-2003&amp;rfr_id=ori:rid:crossref.org&amp;rfr_dat=cr_pub 0pubmed</t>
  </si>
  <si>
    <t>['Abolhassani H', 'Vosughimotlagh A', 'Asano T', 'Landegren N', 'Boisson B', 'Delavari S', 'Bastard P', 'Aranda-Guillén M', 'Wang Y', 'Zuo F', 'Sardh F', 'Marcotte H', 'Du L', 'Zhang SY', 'Zhang Q', 'Rezaei N', 'Kämpe O', 'Casanova JL', 'Hammarström L', 'Pan-Hammarström Q']</t>
  </si>
  <si>
    <t>X-Linked TLR7 Deficiency Underlies Critical COVID-19 Pneumonia in a Male Patient with Ataxia-Telangiectasia</t>
  </si>
  <si>
    <t>23-Oct-2021</t>
  </si>
  <si>
    <t>42(1):1-9</t>
  </si>
  <si>
    <t>https://pubmed.ncbi.nlm.nih.gov/34686943</t>
  </si>
  <si>
    <t>https://europepmc.org/abstract/MED/34686943</t>
  </si>
  <si>
    <t>['Chen J', 'Jing H', 'Martin-Nalda A', 'Bastard P', 'Rivière JG', 'Liu Z', 'Colobran R', 'Lee D', 'Tung W', 'Manry J', 'Hasek M', 'Boucherit S', 'Lorenzo L', 'Rozenberg F', 'Aubart M', 'Abel L', 'Su HC', 'Soler Palacin P', 'Casanova JL', 'Zhang SY']</t>
  </si>
  <si>
    <t>Inborn errors of TLR3- or MDA5-dependent type I IFN immunity in children with enterovirus rhombencephalitis</t>
  </si>
  <si>
    <t>2-Nov-2021</t>
  </si>
  <si>
    <t>218(12):e20211349</t>
  </si>
  <si>
    <t>https://pubmed.ncbi.nlm.nih.gov/34726731</t>
  </si>
  <si>
    <t>https://europepmc.org/abstract/MED/34726731</t>
  </si>
  <si>
    <t>['Lévy R', 'Zhang P', 'Bastard P', 'Dorgham K', 'Melki I', 'Hadchouel A', 'Hartoularos GC', 'Neven B', 'Castelle M', 'Roy C', 'Toin T', 'Berteloot L', 'Bizien L', 'Abid H', 'Burgard M', 'Houhou-Fidouh N', 'Rozenberg F', 'Jouanguy E', 'Ye CJ', 'Gorochov G', 'Zhang Q', 'Casanova JL']</t>
  </si>
  <si>
    <t>Monoclonal antibody-mediated neutralization of SARS-CoV-2 in an IRF9-deficient child</t>
  </si>
  <si>
    <t>9-Nov-2021</t>
  </si>
  <si>
    <t>118(45):e2114390118</t>
  </si>
  <si>
    <t>https://pubmed.ncbi.nlm.nih.gov/34702736</t>
  </si>
  <si>
    <t>https://www.pnas.org/doi/abs/10.1073/pnas.2114390118?url_ver=Z39.88-2003&amp;rfr_id=ori:rid:crossref.org&amp;rfr_dat=cr_pub 0pubmed</t>
  </si>
  <si>
    <t>['Solanich X', 'Rigo-Bonnin R', 'Gumucio VD', 'Bastard P', 'Rosain J', 'Philippot Q', 'Perez-Fernandez XL', 'Fuset-Cabanes MP', 'Gordillo-Benitez MÁ', 'Suarez-Cuartin G', 'Boza-Hernandez E', 'Riera-Mestre A', 'Parra-Martínez A', 'Colobran R', 'Antolí A', 'Navarro S', 'Rocamora-Blanch G', 'Framil M', 'Calatayud L', 'Corbella X', 'Casanova JL', 'Morandeira F', 'Sabater-Riera J']</t>
  </si>
  <si>
    <t>Pre-existing Autoantibodies Neutralizing High Concentrations of Type I Interferons in Almost 10% of COVID-19 Patients Admitted to Intensive Care in Barcelona</t>
  </si>
  <si>
    <t>41(8):1733-1744</t>
  </si>
  <si>
    <t>https://pubmed.ncbi.nlm.nih.gov/34570326</t>
  </si>
  <si>
    <t>https://europepmc.org/abstract/MED/34570326</t>
  </si>
  <si>
    <t>['Lopez J', 'Mommert M', 'Mouton W', 'Pizzorno A', 'Brengel-Pesce K', 'Mezidi M', 'Villard M', 'Lina B', 'Richard JC', 'Fassier JB', 'Cheynet V', 'Padey B', 'Duliere V', 'Julien T', 'Paul S', 'Bastard P', 'Belot A', 'Bal A', 'Casanova JL', 'Rosa-Calatrava M', 'Morfin F', 'Walzer T', 'Trouillet-Assant S']</t>
  </si>
  <si>
    <t>Early nasal type I IFN immunity against SARS-CoV-2 is compromised in patients with autoantibodies against type I IFNs</t>
  </si>
  <si>
    <t>218(10):e20211211</t>
  </si>
  <si>
    <t>https://pubmed.ncbi.nlm.nih.gov/34357402</t>
  </si>
  <si>
    <t>https://europepmc.org/abstract/MED/34357402</t>
  </si>
  <si>
    <t>Correction: Early nasal type I IFN immunity against SARS-CoV-2 is compromised in patients with autoantibodies against type I IFNs</t>
  </si>
  <si>
    <t>20-Aug-2021</t>
  </si>
  <si>
    <t>218(10):jem.2021121108132021c</t>
  </si>
  <si>
    <t>https://pubmed.ncbi.nlm.nih.gov/34415984</t>
  </si>
  <si>
    <t>https://europepmc.org/abstract/MED/34415984</t>
  </si>
  <si>
    <t>Autoantibodies neutralizing type I interferons in 20% of COVID-19 deaths in a French hospital</t>
  </si>
  <si>
    <t>https://pubmed.ncbi.nlm.nih.gov/34611657</t>
  </si>
  <si>
    <t>https://europepmc.org/abstract/MED/34611657</t>
  </si>
  <si>
    <t>['Malle L', 'Bastard P', 'Martin-Nalda A', 'Carpenter T', 'Bush D', 'Patel R', 'Colobran R', 'Soler-Palacin P', 'Casanova JL', 'Gans M', 'Rivière JG', 'Bogunovic D']</t>
  </si>
  <si>
    <t>Atypical Inflammatory Syndrome Triggered by SARS-CoV-2 in Infants with Down Syndrome</t>
  </si>
  <si>
    <t>41(7):1457-1462</t>
  </si>
  <si>
    <t>https://pubmed.ncbi.nlm.nih.gov/34089457</t>
  </si>
  <si>
    <t>https://europepmc.org/abstract/MED/34089457</t>
  </si>
  <si>
    <t>['Abers MS', 'Rosen LB', 'Delmonte OM', 'Shaw E', 'Bastard P', 'Imberti L', 'Quaresima V', 'Biondi A', 'Bonfanti P', 'Castagnoli R', 'Casanova JL', 'Su HC', 'Notarangelo LD', 'Holland SM', 'Lionakis MS']</t>
  </si>
  <si>
    <t>Neutralizing type-I interferon autoantibodies are associated with delayed viral clearance and intensive care unit admission in patients with COVID-19</t>
  </si>
  <si>
    <t>Immunology and cell biology</t>
  </si>
  <si>
    <t>99(9):917-921</t>
  </si>
  <si>
    <t>https://pubmed.ncbi.nlm.nih.gov/34309902</t>
  </si>
  <si>
    <t>https://europepmc.org/abstract/MED/34309902</t>
  </si>
  <si>
    <t>['van der Wijst MGP', 'Vazquez SE', 'Hartoularos GC', 'Bastard P', 'Grant T', 'Bueno R', 'Lee DS', 'Greenland JR', 'Sun Y', 'Perez R', 'Ogorodnikov A', 'Ward A', 'Mann SA', 'Lynch KL', 'Yun C', 'Havlir DV', 'Chamie G', 'Marquez C', 'Greenhouse B', 'Lionakis MS', 'Norris PJ', 'Dumont LJ', 'Kelly K', 'Zhang P', 'Zhang Q', 'Gervais A', 'Le Voyer T', 'Whatley A', 'Si Y', 'Byrne A', 'Combes AJ', 'Rao AA', 'Song YS', 'Fragiadakis GK', 'Kangelaris K', 'Calfee CS', 'Erle DJ', 'Hendrickson C', 'Krummel MF', 'Woodruff PG', 'Langelier CR', 'Casanova JL', 'Derisi JL', 'Anderson MS', 'Ye CJ']</t>
  </si>
  <si>
    <t>Type I interferon autoantibodies are associated with systemic immune alterations in patients with COVID-19</t>
  </si>
  <si>
    <t>13(612):eabh2624</t>
  </si>
  <si>
    <t>https://pubmed.ncbi.nlm.nih.gov/34429372</t>
  </si>
  <si>
    <t>https://www.science.org/doi/abs/10.1126/scitranslmed.abh2624?url_ver=Z39.88-2003&amp;rfr_id=ori:rid:crossref.org&amp;rfr_dat=cr_pub 0pubmed</t>
  </si>
  <si>
    <t>['Yang R', 'Weisshaar M', 'Mele F', 'Benhsaien I', 'Dorgham K', 'Han J', 'Croft CA', 'Notarbartolo S', 'Rosain J', 'Bastard P', 'Puel A', 'Fleckenstein B', 'Glimcher LH', 'Di Santo JP', 'Ma CS', 'Gorochov G', 'Bousfiha A', 'Abel L', 'Tangye SG', 'Casanova JL', 'Bustamante J', 'Sallusto F']</t>
  </si>
  <si>
    <t>High Th2 cytokine levels and upper airway inflammation in human inherited T-bet deficiency</t>
  </si>
  <si>
    <t>218(8):e20202726</t>
  </si>
  <si>
    <t>https://pubmed.ncbi.nlm.nih.gov/34160550</t>
  </si>
  <si>
    <t>https://europepmc.org/abstract/MED/34160550</t>
  </si>
  <si>
    <t>['Zhang Q', 'Cobat A', 'Bastard P', 'Notarangelo LD', 'Su HC', 'Abel L', 'Casanova JL']</t>
  </si>
  <si>
    <t>Association of rare predicted loss-of-function variants of influenza-related type I IFN genes with critical COVID-19 pneumonia</t>
  </si>
  <si>
    <t>131(15):e152474</t>
  </si>
  <si>
    <t>https://europepmc.org/abstract/MED/34166232</t>
  </si>
  <si>
    <t>['Asano T', 'Boisson B', 'Onodi F', 'Matuozzo D', 'Moncada-Velez M', 'Maglorius Renkilaraj MRL', 'Zhang P', 'Meertens L', 'Bolze A', 'Materna M', 'Korniotis S', 'Gervais A', 'Talouarn E', 'Bigio B', 'Seeleuthner Y', 'Bilguvar K', 'Zhang Y', 'Neehus AL', 'Ogishi M', 'Pelham SJ', 'Le Voyer T', 'Rosain J', 'Philippot Q', 'Soler-Palacín P', 'Colobran R', 'Martin-Nalda A', 'Rivière JG', 'Tandjaoui-Lambiotte Y', 'Chaïbi K', 'Shahrooei M', 'Darazam IA', 'Olyaei NA', 'Mansouri D', 'Hatipoğlu N', 'Palabiyik F', 'Ozcelik T', 'Novelli G', 'Novelli A', 'Casari G', 'Aiuti A', 'Carrera P', 'Bondesan S', 'Barzaghi F', 'Rovere-Querini P', 'Tresoldi C', 'Franco JL', 'Rojas J', 'Reyes LF', 'Bustos IG', 'Arias AA', 'Morelle G', 'Christèle K', 'Troya J', 'Planas-Serra L', 'Schlüter A', 'Gut M', 'Pujol A', 'Allende LM', 'Rodriguez-Gallego C', 'Flores C', 'Cabrera-Marante O', 'Pleguezuelo DE', 'de Diego RP', 'Keles S', 'Aytekin G', 'Akcan OM', 'Bryceson YT', 'Bergman P', 'Brodin P', 'Smole D', 'Smith CIE', 'Norlin AC', 'Campbell TM', 'Covill LE', 'Hammarström L', 'Pan-Hammarström Q', 'Abolhassani H', 'Mane S', 'Marr N', 'Ata M', 'Al Ali F', 'Khan T', 'Spaan AN', 'Dalgard CL', 'Bonfanti P', 'Biondi A', 'Tubiana S', 'Burdet C', 'Nussbaum R', 'Kahn-Kirby A', 'Snow AL', 'Bustamante J', 'Puel A', 'Boisson-Dupuis S', 'Zhang SY', 'Béziat V', 'Lifton RP', 'Bastard P', 'Notarangelo LD', 'Abel L', 'Su HC', 'Jouanguy E', 'Amara A', 'Soumelis V', 'Cobat A', 'Zhang Q', 'Casanova JL']</t>
  </si>
  <si>
    <t>X-linked recessive TLR7 deficiency in ~1% of men under 60 years old with life-threatening COVID-19</t>
  </si>
  <si>
    <t>6(62):eabl4348</t>
  </si>
  <si>
    <t>https://www.science.org/doi/abs/10.1126/sciimmunol.abl4348?url_ver=Z39.88-2003&amp;rfr_id=ori:rid:crossref.org&amp;rfr_dat=cr_pub 0pubmed</t>
  </si>
  <si>
    <t>['Vazquez SE', 'Bastard P', 'Kelly K', 'Gervais A', 'Norris PJ', 'Dumont LJ', 'Casanova JL', 'Anderson MS', 'DeRisi JL']</t>
  </si>
  <si>
    <t>Neutralizing Autoantibodies to Type I Interferons in COVID-19 Convalescent Donor Plasma</t>
  </si>
  <si>
    <t>41(6):1169-1171</t>
  </si>
  <si>
    <t>https://pubmed.ncbi.nlm.nih.gov/34009544</t>
  </si>
  <si>
    <t>https://europepmc.org/abstract/MED/34009544</t>
  </si>
  <si>
    <t>['Bastard P', 'Orlova E', 'Sozaeva L', 'Lévy R', 'James A', 'Schmitt MM', 'Ochoa S', 'Kareva M', 'Rodina Y', 'Gervais A', 'Le Voyer T', 'Rosain J', 'Philippot Q', 'Neehus AL', 'Shaw E', 'Migaud M', 'Bizien L', 'Ekwall O', 'Berg S', 'Beccuti G', 'Ghizzoni L', 'Thiriez G', 'Pavot A', 'Goujard C', 'Frémond ML', 'Carter E', 'Rothenbuhler A', 'Linglart A', 'Mignot B', 'Comte A', 'Cheikh N', 'Hermine O', 'Breivik L', 'Husebye ES', 'Humbert S', 'Rohrlich P', 'Coaquette A', 'Vuoto F', 'Faure K', 'Mahlaoui N', 'Kotnik P', 'Battelino T', 'Trebušak Podkrajšek K', 'Kisand K', 'Ferré EMN', 'DiMaggio T', 'Rosen LB', 'Burbelo PD', 'McIntyre M', 'Kann NY', 'Shcherbina A', 'Pavlova M', 'Kolodkina A', 'Holland SM', 'Zhang SY', 'Crow YJ', 'Notarangelo LD', 'Su HC', 'Abel L', 'Anderson MS', 'Jouanguy E', 'Neven B', 'Puel A', 'Casanova JL', 'Lionakis MS']</t>
  </si>
  <si>
    <t>Preexisting autoantibodies to type I IFNs underlie critical COVID-19 pneumonia in patients with APS-1</t>
  </si>
  <si>
    <t>218(7):e20210554</t>
  </si>
  <si>
    <t>https://pubmed.ncbi.nlm.nih.gov/33890986</t>
  </si>
  <si>
    <t>https://europepmc.org/abstract/MED/33890986</t>
  </si>
  <si>
    <t>['Bastard P', 'Lévy R', 'Henriquez S', 'Bodemer C', 'Szwebel TA', 'Casanova JL']</t>
  </si>
  <si>
    <t>Interferon-β Therapy in a Patient with Incontinentia Pigmenti and Autoantibodies against Type I IFNs Infected with SARS-CoV-2</t>
  </si>
  <si>
    <t>41(5):931-933</t>
  </si>
  <si>
    <t>https://pubmed.ncbi.nlm.nih.gov/33763778</t>
  </si>
  <si>
    <t>https://europepmc.org/abstract/MED/33763778</t>
  </si>
  <si>
    <t>['Troya J', 'Bastard P', 'Planas-Serra L', 'Ryan P', 'Ruiz M', 'de Carranza M', 'Torres J', 'Martínez A', 'Abel L', 'Casanova JL', 'Pujol A']</t>
  </si>
  <si>
    <t>Neutralizing Autoantibodies to Type I IFNs in &gt;10% of Patients with Severe COVID-19 Pneumonia Hospitalized in Madrid, Spain</t>
  </si>
  <si>
    <t>13-Apr-2021</t>
  </si>
  <si>
    <t>41(5):914-922</t>
  </si>
  <si>
    <t>https://pubmed.ncbi.nlm.nih.gov/33851338</t>
  </si>
  <si>
    <t>http://hdl.handle.net/2445/177730</t>
  </si>
  <si>
    <t>['Bastard P', 'Zhang Q', 'Cobat A', 'Jouanguy E', 'Zhang SY', 'Abel L', 'Casanova JL']</t>
  </si>
  <si>
    <t>Insufficient type I IFN immunity underlies life-threatening COVID-19 pneumonia</t>
  </si>
  <si>
    <t>Comptes rendus biologies</t>
  </si>
  <si>
    <t>344(1):19-25</t>
  </si>
  <si>
    <t>https://pubmed.ncbi.nlm.nih.gov/34213846</t>
  </si>
  <si>
    <t>https://comptes-rendus.academie-sciences.fr/biologies/articles/10.5802/crbiol.36/</t>
  </si>
  <si>
    <t>['Koning R', 'Bastard P', 'Casanova JL', 'Brouwer MC', 'van de Beek D']</t>
  </si>
  <si>
    <t>Autoantibodies against type I interferons are associated with multi-organ failure in COVID-19 patients</t>
  </si>
  <si>
    <t>Intensive care medicine</t>
  </si>
  <si>
    <t>47(6):704-706</t>
  </si>
  <si>
    <t>https://europepmc.org/abstract/MED/33835207</t>
  </si>
  <si>
    <t>['Moreews M', 'Le Gouge K', 'Khaldi-Plassart S', 'Pescarmona R', 'Mathieu AL', 'Malcus C', 'Djebali S', 'Bellomo A', 'Dauwalder O', 'Perret M', 'Villard M', 'Chopin E', 'Rouvet I', 'Vandenesh F', 'Dupieux C', 'Pouyau R', 'Teyssedre S', 'Guerder M', 'Louazon T', 'Moulin-Zinsch A', 'Duperril M', 'Patural H', 'Giovannini-Chami L', 'Portefaix A', 'Kassai B', 'Venet F', 'Monneret G', 'Lombard C', 'Flodrops H', 'De Guillebon JM', 'Bajolle F', 'Launay V', 'Bastard P', 'Zhang SY', 'Dubois V', 'Thaunat O', 'Richard JC', 'Mezidi M', 'Allatif O', 'Saker K', 'Dreux M', 'Abel L', 'Casanova JL', 'Marvel J', 'Trouillet-Assant S', 'Klatzmann D', 'Walzer T', 'Mariotti-Ferrandiz E', 'Javouhey E', 'Belot A']</t>
  </si>
  <si>
    <t>Polyclonal expansion of TCR Vbeta 21.3(+) CD4(+) and CD8(+) T cells is a hallmark of Multisystem Inflammatory Syndrome in Children</t>
  </si>
  <si>
    <t>6(59):eabh1516</t>
  </si>
  <si>
    <t>https://pubmed.ncbi.nlm.nih.gov/34035116</t>
  </si>
  <si>
    <t>https://www.science.org/doi/abs/10.1126/sciimmunol.abh1516?url_ver=Z39.88-2003&amp;rfr_id=ori:rid:crossref.org&amp;rfr_dat=cr_pub 0pubmed</t>
  </si>
  <si>
    <t>['Le Voyer T', 'Neehus AL', 'Yang R', 'Ogishi M', 'Rosain J', 'Alroqi F', 'Alshalan M', 'Blumental S', 'Al Ali F', 'Khan T', 'Ata M', 'Rozen L', 'Demulder A', 'Bastard P', 'Gruber C', 'Roynard M', 'Seeleuthener Y', 'Rapaport F', 'Bigio B', 'Chrabieh M', 'Sng D', 'Berteloot L', 'Boddaert N', 'Rozenberg F', 'Al-Muhsen S', 'Bertoli-Avella A', 'Abel L', 'Bogunovic D', 'Marr N', 'Mansouri D', 'Al Mutairi F', 'Béziat V', 'Weil D', 'Mahdaviani SA', 'Ferster A', 'Zhang SY', 'Reversade B', 'Boisson-Dupuis S', 'Casanova JL', 'Bustamante J']</t>
  </si>
  <si>
    <t>Inherited deficiency of stress granule ZNFX1 in patients with monocytosis and mycobacterial disease</t>
  </si>
  <si>
    <t>118(15):e2102804118</t>
  </si>
  <si>
    <t>https://pubmed.ncbi.nlm.nih.gov/33876776</t>
  </si>
  <si>
    <t>https://www.pnas.org/doi/10.1073/pnas.2102804118?url_ver=Z39.88-2003&amp;rfr_id=ori:rid:crossref.org&amp;rfr_dat=cr_pub 0pubmed</t>
  </si>
  <si>
    <t>['de Prost N', 'Bastard P', 'Arrestier R', 'Fourati S', 'Mahévas M', 'Burrel S', 'Dorgham K', 'Gorochov G', 'Tandjaoui-Lambiotte Y', 'Azzaoui I', 'Fernandes I', 'Combes A', 'Casanova JL', 'Mekontso-Dessap A', 'Luyt CE']</t>
  </si>
  <si>
    <t>Plasma Exchange to Rescue Patients with Autoantibodies Against Type I Interferons and Life-Threatening COVID-19 Pneumonia</t>
  </si>
  <si>
    <t>41(3):536-544</t>
  </si>
  <si>
    <t>https://pubmed.ncbi.nlm.nih.gov/33616813</t>
  </si>
  <si>
    <t>https://europepmc.org/abstract/MED/33616813</t>
  </si>
  <si>
    <t>Longitudinal single-cell epitope and RNA-sequencing reveals the immunological impact of type 1 interferon autoantibodies in critical COVID-19: Anti-IFN antibodies in critical COVID-19 correlate with poor ISG response and upregulation of LAIR1 surface protein in PBMCs</t>
  </si>
  <si>
    <t>https://europepmc.org/abstract/MED/33758859</t>
  </si>
  <si>
    <t>['Khan T', 'Rahman M', 'Ali FA', 'Huang SSY', 'Ata M', 'Zhang Q', 'Bastard P', 'Liu Z', 'Jouanguy E', 'Béziat V', 'Cobat A', 'Nasrallah GK', 'Yassine HM', 'Smatti MK', 'Saeed A', 'Vandernoot I', 'Goffard JC', 'Smits G', 'Migeotte I', 'Haerynck F', 'Meyts I', 'Abel L', 'Casanova JL', 'Hasan MR', 'Marr N']</t>
  </si>
  <si>
    <t>Distinct antibody repertoires against endemic human coronaviruses in children and adults</t>
  </si>
  <si>
    <t>6(4):e144499</t>
  </si>
  <si>
    <t>https://pubmed.ncbi.nlm.nih.gov/33497357</t>
  </si>
  <si>
    <t>https://europepmc.org/abstract/MED/33497357</t>
  </si>
  <si>
    <t>['Bastard P', 'Manry J', 'Chen J', 'Rosain J', 'Seeleuthner Y', 'AbuZaitun O', 'Lorenzo L', 'Khan T', 'Hasek M', 'Hernandez N', 'Bigio B', 'Zhang P', 'Lévy R', 'Shrot S', 'Reino EJG', 'Lee YS', 'Boucherit S', 'Aubart M', 'Gijsbers R', 'Béziat V', 'Li Z', 'Pellegrini S', 'Rozenberg F', 'Marr N', 'Meyts I', 'Boisson B', 'Cobat A', 'Bustamante J', 'Zhang Q', 'Jouangy E', 'Abel L', 'Somech R', 'Casanova JL', 'Zhang SY']</t>
  </si>
  <si>
    <t>Herpes simplex encephalitis in a patient with a distinctive form of inherited IFNAR1 deficiency</t>
  </si>
  <si>
    <t>131(1):e139980</t>
  </si>
  <si>
    <t>Case Reports | Journal Article | Research Support, N.I.H., Extramural | Research Support, Non-U.S. Gov't | Research Support, U.S. Gov't, Non-P.H.S.</t>
  </si>
  <si>
    <t>https://pubmed.ncbi.nlm.nih.gov/32960813</t>
  </si>
  <si>
    <t>https://europepmc.org/abstract/MED/32960813</t>
  </si>
  <si>
    <t>['Lévy R', 'Bastard P', 'Lanternier F', 'Lecuit M', 'Zhang SY', 'Casanova JL']</t>
  </si>
  <si>
    <t>IFN-α2a Therapy in Two Patients with Inborn Errors of TLR3 and IRF3 Infected with SARS-CoV-2</t>
  </si>
  <si>
    <t>3-Jan-2021</t>
  </si>
  <si>
    <t>41(1):26-27</t>
  </si>
  <si>
    <t>https://pubmed.ncbi.nlm.nih.gov/33392853</t>
  </si>
  <si>
    <t>https://europepmc.org/abstract/MED/33392853</t>
  </si>
  <si>
    <t>Correction to: IFN-α2a Therapy in Two Patients with Inborn Errors of TLR3 and IRF3 Infected with SARS-CoV-2</t>
  </si>
  <si>
    <t>41(1):28</t>
  </si>
  <si>
    <t>https://pubmed.ncbi.nlm.nih.gov/33474625</t>
  </si>
  <si>
    <t>https://europepmc.org/abstract/MED/33474625</t>
  </si>
  <si>
    <t>['Goncalves D', 'Mezidi M', 'Bastard P', 'Perret M', 'Saker K', 'Fabien N', 'Pescarmona R', 'Lombard C', 'Walzer T', 'Casanova JL', 'Belot A', 'Richard JC', 'Trouillet-Assant S']</t>
  </si>
  <si>
    <t>Antibodies against type I interferon: detection and association with severe clinical outcome in COVID-19 patients</t>
  </si>
  <si>
    <t>Clinical &amp; translational immunology</t>
  </si>
  <si>
    <t>10(8):e1327</t>
  </si>
  <si>
    <t>https://pubmed.ncbi.nlm.nih.gov/34429968</t>
  </si>
  <si>
    <t>https://europepmc.org/abstract/MED/34429968</t>
  </si>
  <si>
    <t>['Zhang Q', 'Bastard P', 'Bolze A', 'Jouanguy E', 'Zhang SY', 'Cobat A', 'Notarangelo LD', 'Su HC', 'Abel L', 'Casanova JL']</t>
  </si>
  <si>
    <t>Life-Threatening COVID-19: Defective Interferons Unleash Excessive Inflammation</t>
  </si>
  <si>
    <t>1(1):14-20</t>
  </si>
  <si>
    <t>https://pubmed.ncbi.nlm.nih.gov/33363283</t>
  </si>
  <si>
    <t>https://linkinghub.elsevier.com/retrieve/pii/S2666-6340(20)30029-5</t>
  </si>
  <si>
    <t>['Bastard P', 'Galerne A', 'Lefevre-Utile A', 'Briand C', 'Baruchel A', 'Durand P', 'Landman-Parker J', 'Gouache E', 'Boddaert N', 'Moshous D', 'Gaudelus J', 'Cohen R', 'Deschenes G', 'Fischer A', 'Blanche S', 'de Pontual L', 'Neven B']</t>
  </si>
  <si>
    <t>Different Clinical Presentations and Outcomes of Disseminated Varicella in Children With Primary and Acquired Immunodeficiencies</t>
  </si>
  <si>
    <t>11:595478</t>
  </si>
  <si>
    <t>https://pubmed.ncbi.nlm.nih.gov/33250898</t>
  </si>
  <si>
    <t>https://europepmc.org/abstract/MED/33250898</t>
  </si>
  <si>
    <t>['Lim HK', 'Huang SXL', 'Chen J', 'Kerner G', 'Gilliaux O', 'Bastard P', 'Dobbs K', 'Hernandez N', 'Goudin N', 'Hasek ML', 'García Reino EJ', 'Lafaille FG', 'Lorenzo L', 'Luthra P', 'Kochetkov T', 'Bigio B', 'Boucherit S', 'Rozenberg F', 'Vedrinne C', 'Keller MD', 'Itan Y', 'García-Sastre A', 'Celard M', 'Orange JS', 'Ciancanelli MJ', 'Meyts I', 'Zhang Q', 'Abel L', 'Notarangelo LD', 'Snoeck HW', 'Casanova JL', 'Zhang SY']</t>
  </si>
  <si>
    <t>Severe influenza pneumonitis in children with inherited TLR3 deficiency</t>
  </si>
  <si>
    <t>19-Jun-2019</t>
  </si>
  <si>
    <t>216(9):2038-2056</t>
  </si>
  <si>
    <t>https://pubmed.ncbi.nlm.nih.gov/31217193</t>
  </si>
  <si>
    <t>https://europepmc.org/abstract/MED/31217193</t>
  </si>
  <si>
    <t>['Belkaya S', 'Michailidis E', 'Korol CB', 'Kabbani M', 'Cobat A', 'Bastard P', 'Lee YS', 'Hernandez N', 'Drutman S', 'de Jong YP', 'Vivier E', 'Bruneau J', 'Béziat V', 'Boisson B', 'Lorenzo-Diaz L', 'Boucherit S', 'Sebagh M', 'Jacquemin E', 'Emile JF', 'Abel L', 'Rice CM', 'Jouanguy E', 'Casanova JL']</t>
  </si>
  <si>
    <t>Inherited IL-18BP deficiency in human fulminant viral hepatitis</t>
  </si>
  <si>
    <t>5-Aug-2019</t>
  </si>
  <si>
    <t>18-Jun-2019</t>
  </si>
  <si>
    <t>216(8):1777-1790</t>
  </si>
  <si>
    <t>https://pubmed.ncbi.nlm.nih.gov/31213488</t>
  </si>
  <si>
    <t>https://europepmc.org/abstract/MED/31213488</t>
  </si>
  <si>
    <t>['Niel O', 'Bastard P', 'Boussard C', 'Hogan J', 'Kwon T', 'Deschênes G']</t>
  </si>
  <si>
    <t>Artificial intelligence outperforms experienced nephrologists to assess dry weight in pediatric patients on chronic hemodialysis</t>
  </si>
  <si>
    <t>33(10):1799-1803</t>
  </si>
  <si>
    <t>https://pubmed.ncbi.nlm.nih.gov/29987454</t>
  </si>
  <si>
    <t>https://link.springer.com/article/10.1007/s00467-018-4015-2</t>
  </si>
  <si>
    <t>Mousallem T</t>
  </si>
  <si>
    <t>['Klangkalya N', 'Esteve-Sole A', 'Gil Silva AA', 'Stoddard JL', 'Niemela JE', 'Prader S', 'Dueckers G', 'Igel L', 'Niehues T', 'Stewart-Bates BC', 'Mousallem T', 'Fleisher TA', 'Rosenzweig SD', 'Kuehn HS']</t>
  </si>
  <si>
    <t>IKAROS protein stability is regulated by its early N-terminal region and C-terminal dimerization domain</t>
  </si>
  <si>
    <t>274:110469</t>
  </si>
  <si>
    <t>https://pubmed.ncbi.nlm.nih.gov/40024461</t>
  </si>
  <si>
    <t>https://www.clinicalkey.com/content/playBy/pii?v=S1521-6616(25)00044-0</t>
  </si>
  <si>
    <t>['Cresoe-Ortiz S', 'Hall G', 'Randell RL', 'Lawrence MG', 'Patel A', 'Peroutka C', 'Yao Q', 'Mousallem T']</t>
  </si>
  <si>
    <t>Yao syndrome in a child with C2 deficiency</t>
  </si>
  <si>
    <t>12(11):3159-3162</t>
  </si>
  <si>
    <t>https://pubmed.ncbi.nlm.nih.gov/39151691</t>
  </si>
  <si>
    <t>https://www.clinicalkey.com/content/playBy/pii?v=S2213-2198(24)00837-7</t>
  </si>
  <si>
    <t>['Koutlas N', 'Stallings A', 'Hall G', 'Zhou C', 'Kim-Chang J', 'Mousallem T']</t>
  </si>
  <si>
    <t>Pediatric oral food challenges in the outpatient setting: A single-center experience</t>
  </si>
  <si>
    <t>3(1):100187</t>
  </si>
  <si>
    <t>https://pubmed.ncbi.nlm.nih.gov/38187866</t>
  </si>
  <si>
    <t>https://linkinghub.elsevier.com/retrieve/pii/S2772-8293(23)00112-1</t>
  </si>
  <si>
    <t>Mousallem TI</t>
  </si>
  <si>
    <t>['Hall G', 'Donkó Á', 'Pratt C', 'Kim-Chang JJ', 'Martin PL', 'Stallings AP', 'Sleasman JW', 'Holland SM', 'Hsu AP', 'Leto TL', 'Mousallem T']</t>
  </si>
  <si>
    <t>Case Report: Profound newborn leukopenia related to a novel RAC2 variant</t>
  </si>
  <si>
    <t>7-Mar-2024</t>
  </si>
  <si>
    <t>12:1365187</t>
  </si>
  <si>
    <t>https://pubmed.ncbi.nlm.nih.gov/38516355</t>
  </si>
  <si>
    <t>https://europepmc.org/abstract/MED/38516355</t>
  </si>
  <si>
    <t>['Hall G', 'Markle JG', 'Maiarana J', 'Martin PL', 'Rothman JA', 'Sleasman JW', 'Lederman H', 'Azar AE', 'Brodsky RA', 'Mousallem T']</t>
  </si>
  <si>
    <t>Case Report: Aplastic anemia related to a novel CTLA4 variant</t>
  </si>
  <si>
    <t>16-Aug-2024</t>
  </si>
  <si>
    <t>12:1434076</t>
  </si>
  <si>
    <t>https://pubmed.ncbi.nlm.nih.gov/39220156</t>
  </si>
  <si>
    <t>https://pmc.ncbi.nlm.nih.gov/articles/pmid/39220156/</t>
  </si>
  <si>
    <t>['Purswani P', 'Hall G', 'Moorthy G', 'Mousallem T']</t>
  </si>
  <si>
    <t>Clinical implications of inherited chromosomally integrated HHV-6 in the setting of ADA-deficient severe combined immunodeficiency (SCID)</t>
  </si>
  <si>
    <t>9-Aug-2023</t>
  </si>
  <si>
    <t>11(11):3553-3555.e1</t>
  </si>
  <si>
    <t>https://pubmed.ncbi.nlm.nih.gov/37567344</t>
  </si>
  <si>
    <t>https://www.clinicalkey.com/content/playBy/pii?v=S2213-2198(23)00903-0</t>
  </si>
  <si>
    <t>['Leiding JW', 'Vogel TP', 'Santarlas VGJ', 'Mhaskar R', 'Smith MR', 'Carisey A', 'Vargas-Hernández A', 'Silva-Carmona M', 'Heeg M', 'Rensing-Ehl A', 'Neven B', 'Hadjadj J', 'Hambleton S', 'Ronan Leahy T', 'Meesilpavikai K', 'Cunningham-Rundles C', 'Dutmer CM', 'Sharapova SO', 'Taskinen M', 'Chua I', 'Hague R', 'Klemann C', 'Kostyuchenko L', 'Morio T', 'Thatayatikom A', 'Ozen A', 'Scherbina A', 'Bauer CS', 'Flanagan SE', 'Gambineri E', 'Giovannini-Chami L', 'Heimall J', 'Sullivan KE', 'Allenspach E', 'Romberg N', 'Deane SG', 'Prince BT', 'Rose MJ', 'Bohnsack J', 'Mousallem T', 'Jesudas R', 'Santos Vilela MMD', "O'Sullivan M", 'Pachlopnik Schmid J', 'Průhová Š', 'Klocperk A', 'Rees M', 'Su H', 'Bahna S', 'Baris S', 'Bartnikas LM', 'Chang Berger A', 'Briggs TA', 'Brothers S', 'Bundy V', 'Chan AY', 'Chandrakasan S', 'Christiansen M', 'Cole T', 'Cook MC', 'Desai MM', 'Fischer U', 'Fulcher DA', 'Gallo S', 'Gauthier A', 'Gennery AR', 'Gonçalo Marques J', 'Gottrand F', 'Grimbacher B', 'Grunebaum E', 'Haapaniemi E', 'Hämäläinen S', 'Heiskanen K', 'Heiskanen-Kosma T', 'Hoffman HM', 'Gonzalez-Granado LI', 'Guerrerio AL', 'Kainulainen L', 'Kumar A', 'Lawrence MG', 'Levin C', 'Martelius T', 'Neth O', 'Olbrich P', 'Palma A', 'Patel NC', 'Pozos T', 'Preece K', 'Lugo Reyes SO', 'Russell MA', 'Schejter Y', 'Seroogy C', 'Sinclair J', 'Skevofilax E', 'Suan D', 'Suez D', 'Szabolcs P', 'Velasco H', 'Warnatz K', 'Walkovich K', 'Worth A', 'Seppänen MRJ', 'Torgerson TR', 'Sogkas G', 'Ehl S', 'Tangye SG', 'Cooper MA', 'Milner JD', 'Forbes Satter LR']</t>
  </si>
  <si>
    <t>Monogenic early-onset lymphoproliferation and autoimmunity: Natural history of STAT3 gain-of-function syndrome</t>
  </si>
  <si>
    <t>11-Oct-2022</t>
  </si>
  <si>
    <t>151(4):1081-1095</t>
  </si>
  <si>
    <t>https://www.clinicalkey.com/content/playBy/pii?v=S0091-6749(22)01182-4</t>
  </si>
  <si>
    <t>['Anastasio AT', 'Johnson LG', 'Willhite JP', 'Mousallem T', 'Hendershot EF', 'Parekh SG']</t>
  </si>
  <si>
    <t>Team Approach: Metal Hypersensitivity in Total Joint Arthroplasty</t>
  </si>
  <si>
    <t>JBJS reviews</t>
  </si>
  <si>
    <t>11(1)</t>
  </si>
  <si>
    <t>https://pubmed.ncbi.nlm.nih.gov/36722837</t>
  </si>
  <si>
    <t>https://journals.lww.com/10.2106/JBJS.RVW.22.00157</t>
  </si>
  <si>
    <t>['Sayour EJ', 'Mousallem T', 'Van Mater D', 'Wang E', 'Martin P', 'Buckley RH', 'Barfield RC']</t>
  </si>
  <si>
    <t>Bone marrow transplantation for CVID-like humoral immune deficiency associated with red cell aplasia</t>
  </si>
  <si>
    <t>8-Jun-2016</t>
  </si>
  <si>
    <t>63(10):1856-9</t>
  </si>
  <si>
    <t>https://pubmed.ncbi.nlm.nih.gov/27273469</t>
  </si>
  <si>
    <t>https://onlinelibrary.wiley.com/doi/10.1002/pbc.26092</t>
  </si>
  <si>
    <t>['Petrovski S', 'Parrott RE', 'Roberts JL', 'Huang H', 'Yang J', 'Gorentla B', 'Mousallem T', 'Wang E', 'Armstrong M', 'McHale D', 'MacIver NJ', 'Goldstein DB', 'Zhong XP', 'Buckley RH']</t>
  </si>
  <si>
    <t>Dominant Splice Site Mutations in PIK3R1 Cause Hyper IgM Syndrome, Lymphadenopathy and Short Stature</t>
  </si>
  <si>
    <t>13-Apr-2016</t>
  </si>
  <si>
    <t>36(5):462-71</t>
  </si>
  <si>
    <t>https://pubmed.ncbi.nlm.nih.gov/27076228</t>
  </si>
  <si>
    <t>https://europepmc.org/abstract/MED/27076228</t>
  </si>
  <si>
    <t>['Mousallem T', 'Urban TJ', 'McSweeney KM', 'Kleinstein SE', 'Zhu M', 'Adeli M', 'Parrott RE', 'Roberts JL', 'Krueger B', 'Buckley RH', 'Goldstein DB']</t>
  </si>
  <si>
    <t>Clinical application of whole-genome sequencing in patients with primary immunodeficiency</t>
  </si>
  <si>
    <t>14-May-2015</t>
  </si>
  <si>
    <t>136(2):476-9.e6</t>
  </si>
  <si>
    <t>https://pubmed.ncbi.nlm.nih.gov/25981738</t>
  </si>
  <si>
    <t>https://www.clinicalkey.com/content/playBy/pii?v=S0091-6749(15)00428-5</t>
  </si>
  <si>
    <t>['Mousallem T', 'Yang J', 'Urban TJ', 'Wang H', 'Adeli M', 'Parrott RE', 'Roberts JL', 'Goldstein DB', 'Buckley RH', 'Zhong XP']</t>
  </si>
  <si>
    <t>A nonsense mutation in IKBKB causes combined immunodeficiency</t>
  </si>
  <si>
    <t>25-Sep-2014</t>
  </si>
  <si>
    <t>18-Aug-2014</t>
  </si>
  <si>
    <t>124(13):2046-50</t>
  </si>
  <si>
    <t>https://pubmed.ncbi.nlm.nih.gov/25139357</t>
  </si>
  <si>
    <t>https://linkinghub.elsevier.com/retrieve/pii/S0006-4971(20)35515-4</t>
  </si>
  <si>
    <t>['McWilliams LM', 'Mousallem T', 'Burks AW']</t>
  </si>
  <si>
    <t>Future therapies for food allergy</t>
  </si>
  <si>
    <t>8(10):1479-84</t>
  </si>
  <si>
    <t>https://pubmed.ncbi.nlm.nih.gov/22894951</t>
  </si>
  <si>
    <t>https://www.tandfonline.com/doi/10.4161/hv.20868?url_ver=Z39.88-2003&amp;rfr_id=ori:rid:crossref.org&amp;rfr_dat=cr_pub 0pubmed</t>
  </si>
  <si>
    <t>['Mousallem T', 'Burks AW']</t>
  </si>
  <si>
    <t>Immunology in the Clinic Review Series; focus on allergies: immunotherapy for food allergy</t>
  </si>
  <si>
    <t>167(1):26-31</t>
  </si>
  <si>
    <t>https://pubmed.ncbi.nlm.nih.gov/22132881</t>
  </si>
  <si>
    <t>https://pmc.ncbi.nlm.nih.gov/articles/pmid/22132881/</t>
  </si>
  <si>
    <t>['Guo R', 'Wan CK', 'Carpenter JH', 'Mousallem T', 'Boustany RM', 'Kuan CT', 'Burks AW', 'Zhong XP']</t>
  </si>
  <si>
    <t>Synergistic control of T cell development and tumor suppression by diacylglycerol kinase alpha and zeta</t>
  </si>
  <si>
    <t>19-Aug-2008</t>
  </si>
  <si>
    <t>105(33):11909-14</t>
  </si>
  <si>
    <t>https://pubmed.ncbi.nlm.nih.gov/18689679</t>
  </si>
  <si>
    <t>https://www.pnas.org/doi/10.1073/pnas.0711856105?url_ver=Z39.88-2003&amp;rfr_id=ori:rid:crossref.org&amp;rfr_dat=cr_pub 0pubmed</t>
  </si>
  <si>
    <t>['Rusyn E', 'Mousallem T', 'Persaud-Sawin DA', 'Miller S', 'Boustany RM']</t>
  </si>
  <si>
    <t>CLN3p impacts galactosylceramide transport, raft morphology, and lipid content</t>
  </si>
  <si>
    <t>63(6):625-31</t>
  </si>
  <si>
    <t>https://pubmed.ncbi.nlm.nih.gov/18317235</t>
  </si>
  <si>
    <t>https://www.nature.com/articles/pr2008119</t>
  </si>
  <si>
    <t>['Persaud-Sawin DA', 'Mousallem T', 'Wang C', 'Zucker A', 'Kominami E', 'Boustany RM']</t>
  </si>
  <si>
    <t>Neuronal ceroid lipofuscinosis: a common pathway?</t>
  </si>
  <si>
    <t>61(2):146-52</t>
  </si>
  <si>
    <t>https://pubmed.ncbi.nlm.nih.gov/17237713</t>
  </si>
  <si>
    <t>https://www.nature.com/articles/pr200732</t>
  </si>
  <si>
    <t>['Schulz A', 'Mousallem T', 'Venkataramani M', 'Persaud-Sawin DA', 'Zucker A', 'Luberto C', 'Bielawska A', 'Bielawski J', 'Holthuis JC', 'Jazwinski SM', 'Kozhaya L', 'Dbaibo GS', 'Boustany RM']</t>
  </si>
  <si>
    <t>The CLN9 protein, a regulator of dihydroceramide synthase</t>
  </si>
  <si>
    <t>3-Feb-2006</t>
  </si>
  <si>
    <t>22-Nov-2005</t>
  </si>
  <si>
    <t>281(5):2784-94</t>
  </si>
  <si>
    <t>https://pubmed.ncbi.nlm.nih.gov/16303764</t>
  </si>
  <si>
    <t>https://linkinghub.elsevier.com/retrieve/pii/S0021-9258(20)70702-7</t>
  </si>
  <si>
    <t>Wall LA</t>
  </si>
  <si>
    <t>['Tran KL', 'Wisner EL', 'Jeha GM', 'Wall LA']</t>
  </si>
  <si>
    <t>Development of IgE-mediated food allergies in children with history of food protein-induced allergic proctocolitis: a series of five cases</t>
  </si>
  <si>
    <t>5:1354106</t>
  </si>
  <si>
    <t>https://pubmed.ncbi.nlm.nih.gov/38650862</t>
  </si>
  <si>
    <t>https://europepmc.org/abstract/MED/38650862</t>
  </si>
  <si>
    <t>['Paris K', 'Wall LA']</t>
  </si>
  <si>
    <t>The Treatment of Primary Immune Deficiencies: Lessons Learned and Future Opportunities</t>
  </si>
  <si>
    <t>65(1):19-30</t>
  </si>
  <si>
    <t>https://pubmed.ncbi.nlm.nih.gov/35776401</t>
  </si>
  <si>
    <t>https://europepmc.org/abstract/MED/35776401</t>
  </si>
  <si>
    <t>['Wall LA', 'Wisner EL', 'Gipson KS', 'Sorensen RU']</t>
  </si>
  <si>
    <t>Bronchiectasis in Primary Antibody Deficiencies: A Multidisciplinary Approach</t>
  </si>
  <si>
    <t>11:522</t>
  </si>
  <si>
    <t>https://pubmed.ncbi.nlm.nih.gov/32296433</t>
  </si>
  <si>
    <t>https://europepmc.org/abstract/MED/32296433</t>
  </si>
  <si>
    <t>['Sorensen RU', 'Wall LA']</t>
  </si>
  <si>
    <t>Influenza immunization in patients with common variable immunodeficiency</t>
  </si>
  <si>
    <t>21-Oct-2018</t>
  </si>
  <si>
    <t>142(6):1759-1761</t>
  </si>
  <si>
    <t>https://pubmed.ncbi.nlm.nih.gov/30352201</t>
  </si>
  <si>
    <t>https://www.clinicalkey.com/content/playBy/pii?v=S0091-6749(18)31481-7</t>
  </si>
  <si>
    <t>['Avery RH', 'Wall LA', 'Verhoeve VI', 'Gipson KS', 'Malone JB']</t>
  </si>
  <si>
    <t>Molecular Confirmation of Ascaris suum: Further Investigation into the Zoonotic Origin of Infection in an 8-Year-Old Boy with Loeffler Syndrome</t>
  </si>
  <si>
    <t>7-Aug-2018</t>
  </si>
  <si>
    <t>Vector borne and zoonotic diseases (Larchmont, N.Y.)</t>
  </si>
  <si>
    <t>18(11):638-640</t>
  </si>
  <si>
    <t>https://pubmed.ncbi.nlm.nih.gov/30085905</t>
  </si>
  <si>
    <t>https://www.liebertpub.com/doi/10.1089/vbz.2018.2306?url_ver=Z39.88-2003&amp;rfr_id=ori:rid:crossref.org&amp;rfr_dat=cr_pub 0pubmed</t>
  </si>
  <si>
    <t>['Korah-Sedgwick MM', 'Wall LA']</t>
  </si>
  <si>
    <t>EBV Infection in XLP1 Manifested Solely by Behavioral Aggression and Effective Treatment Using Rituximab</t>
  </si>
  <si>
    <t>7-Jun-2018</t>
  </si>
  <si>
    <t>2018:3705376</t>
  </si>
  <si>
    <t>https://pubmed.ncbi.nlm.nih.gov/29977631</t>
  </si>
  <si>
    <t>https://europepmc.org/abstract/MED/29977631</t>
  </si>
  <si>
    <t>['Gipson K', 'Avery R', 'Shah H', 'Pepiak D', 'Bégué RE', 'Malone J', 'Wall LA']</t>
  </si>
  <si>
    <t>Löffler syndrome on a Louisiana pig farm</t>
  </si>
  <si>
    <t>16-Sep-2016</t>
  </si>
  <si>
    <t>19:128-131</t>
  </si>
  <si>
    <t>https://pubmed.ncbi.nlm.nih.gov/27709064</t>
  </si>
  <si>
    <t>https://linkinghub.elsevier.com/retrieve/pii/S2213-0071(16)30103-4</t>
  </si>
  <si>
    <t>['Wall LA', 'Dimitriades VR', 'Sorensen RU']</t>
  </si>
  <si>
    <t>Specific Antibody Deficiencies</t>
  </si>
  <si>
    <t>25-Aug-2015</t>
  </si>
  <si>
    <t>35(4):659-70</t>
  </si>
  <si>
    <t>https://pubmed.ncbi.nlm.nih.gov/26454312</t>
  </si>
  <si>
    <t>https://www.clinicalkey.com/content/playBy/pii?v=S0889-8561(15)00052-1</t>
  </si>
  <si>
    <t>['Wall LA', 'Sorensen RU']</t>
  </si>
  <si>
    <t>Atopic dermatitis: looking beyond the skin</t>
  </si>
  <si>
    <t>163(6):1547-8</t>
  </si>
  <si>
    <t>https://pubmed.ncbi.nlm.nih.gov/24119873</t>
  </si>
  <si>
    <t>https://www.clinicalkey.com/content/playBy/pii?v=S0022-3476(13)01093-7</t>
  </si>
  <si>
    <t>Wall L</t>
  </si>
  <si>
    <t>['Wall L', 'Mumphrey C']</t>
  </si>
  <si>
    <t>Rebirth: Pediatrics residency training 5 years after Hurricane Katrina through the eyes of trainees</t>
  </si>
  <si>
    <t>128 Suppl 1:S3-5</t>
  </si>
  <si>
    <t>https://pubmed.ncbi.nlm.nih.gov/21807711</t>
  </si>
  <si>
    <t>https://publications.aap.org/pediatrics/article-lookup/doi/10.1542/peds.2010-3724C</t>
  </si>
  <si>
    <t>['Reesink HW', 'Engelfriet CP', 'Schennach H', 'Gassner C', 'Wendel S', 'Fontão-Wendel R', 'de Brito MA', 'Sistonen P', 'Matilainen J', 'Peyrard T', 'Pham BN', 'Rouger P', 'Le Pennec PY', 'Flegel WA', 'von Zabern I', 'Lin CK', 'Tsoi WC', 'Hoffer I', 'Barotine-Toth K', 'Joshi SR', 'Vasantha K', 'Yahalom V', 'Asher O', 'Levene C', 'Villa MA', 'Revelli N', 'Greppi N', 'Marconi M', 'Tani Y', 'Folman CC', 'de Haas M', 'Koopman MM', 'Beckers E', 'Gounder DS', 'Flanagan P', 'Wall L', 'Aranburu Urtasun E', 'Hustinx H', 'Niederhauser C', 'Flickinger C', 'Nance SJ', 'Meny GM']</t>
  </si>
  <si>
    <t>Donors with a rare pheno (geno) type</t>
  </si>
  <si>
    <t>95(3):236-53</t>
  </si>
  <si>
    <t>https://pubmed.ncbi.nlm.nih.gov/19121189</t>
  </si>
  <si>
    <t>https://onlinelibrary.wiley.com/doi/10.1111/j.1423-0410.2008.01084.x</t>
  </si>
  <si>
    <t>['Davies AR', 'Deans DA', 'Penman I', 'Plevris JN', 'Fletcher J', 'Wall L', 'Phillips H', 'Gilmour H', 'Patel D', 'de Beaux A', 'Paterson-Brown S']</t>
  </si>
  <si>
    <t>The multidisciplinary team meeting improves staging accuracy and treatment selection for gastro-esophageal cancer</t>
  </si>
  <si>
    <t>Diseases of the esophagus : official journal of the International Society for Diseases of the Esophagus</t>
  </si>
  <si>
    <t>19(6):496-503</t>
  </si>
  <si>
    <t>https://pubmed.ncbi.nlm.nih.gov/17069595</t>
  </si>
  <si>
    <t>https://academic.oup.com/dote/article-lookup/doi/10.1111/j.1442-2050.2006.00629.x</t>
  </si>
  <si>
    <t>['Dahele M', 'Wall L']</t>
  </si>
  <si>
    <t>Optimizing end points and outcomes in cancer-associated wasting</t>
  </si>
  <si>
    <t>20-Apr-2005</t>
  </si>
  <si>
    <t>23(12):2871-2; author reply 2872-3</t>
  </si>
  <si>
    <t>https://pubmed.ncbi.nlm.nih.gov/15838010</t>
  </si>
  <si>
    <t>https://ascopubs.org/doi/10.1200/JCO.2005.05.269?url_ver=Z39.88-2003&amp;rfr_id=ori:rid:crossref.org&amp;rfr_dat=cr_pub 0pubmed</t>
  </si>
  <si>
    <t>['Bobbin RP', 'Parker M', 'Wall L']</t>
  </si>
  <si>
    <t>Thapsigargin suppresses cochlear potentials and DPOAEs and is toxic to hair cells</t>
  </si>
  <si>
    <t>Hearing research</t>
  </si>
  <si>
    <t>184(1-2):51-60</t>
  </si>
  <si>
    <t>https://pubmed.ncbi.nlm.nih.gov/14553903</t>
  </si>
  <si>
    <t>https://linkinghub.elsevier.com/retrieve/pii/S0378595503002302</t>
  </si>
  <si>
    <t>['Mei Q', 'Kothary R', 'Wall L']</t>
  </si>
  <si>
    <t>The tkNeo gene, but not the pgkPuro gene, can influence the ability of the beta-globin LCR to enhance and confer position-independent expression onto the beta-globin gene</t>
  </si>
  <si>
    <t>1-Nov-2000</t>
  </si>
  <si>
    <t>Experimental cell research</t>
  </si>
  <si>
    <t>260(2):304-12</t>
  </si>
  <si>
    <t>https://pubmed.ncbi.nlm.nih.gov/11035925</t>
  </si>
  <si>
    <t>https://linkinghub.elsevier.com/retrieve/pii/S0014-4827(00)95030-4</t>
  </si>
  <si>
    <t>['Guy LG', 'Delvoye N', 'Wall L']</t>
  </si>
  <si>
    <t>Expression of a human beta-globin transgene in mice with the CACC motif and upstream sequences deleted from the promoter still depends on erythroid Krüppel-like factor</t>
  </si>
  <si>
    <t>4-Feb-2000</t>
  </si>
  <si>
    <t>275(5):3675-80</t>
  </si>
  <si>
    <t>https://pubmed.ncbi.nlm.nih.gov/10652365</t>
  </si>
  <si>
    <t>https://linkinghub.elsevier.com/retrieve/pii/S0021-9258(18)30954-2</t>
  </si>
  <si>
    <t>['Zibari GB', 'Edwin D', 'Wall L', 'Diehl A', 'Fair J', 'Burdick J', 'Klein A']</t>
  </si>
  <si>
    <t>Liver transplantation for alcoholic liver disease</t>
  </si>
  <si>
    <t>Dec-1996</t>
  </si>
  <si>
    <t>10(6 Pt 2):676-9</t>
  </si>
  <si>
    <t>https://pubmed.ncbi.nlm.nih.gov/8996764</t>
  </si>
  <si>
    <t>Camacho JV</t>
  </si>
  <si>
    <t>['Mickey D', 'Camacho JV', 'Khan A', 'Kaufman D']</t>
  </si>
  <si>
    <t>Immunodeficiency: Quantitative and qualitative phagocytic cell defects</t>
  </si>
  <si>
    <t>45(5):299-304</t>
  </si>
  <si>
    <t>https://pubmed.ncbi.nlm.nih.gov/39294912</t>
  </si>
  <si>
    <t>https://www.ingentaconnect.com/openurl?genre=article&amp;issn=&amp;volume=45&amp;issue=5&amp;spage=299&amp;aulast=Mickey</t>
  </si>
  <si>
    <t>['Khan A', 'Camacho JV', 'Cummins H', 'Tahir H', 'Shi R', 'Kaufman D', 'Bahna SL']</t>
  </si>
  <si>
    <t>Not all marketed skin cleansers' pH is optimal for atopic dermatitis</t>
  </si>
  <si>
    <t>45(4):284-287</t>
  </si>
  <si>
    <t>https://pubmed.ncbi.nlm.nih.gov/38982600</t>
  </si>
  <si>
    <t>https://www.ingentaconnect.com/openurl?genre=article&amp;issn=&amp;volume=45&amp;issue=4&amp;spage=284&amp;aulast=Khan</t>
  </si>
  <si>
    <t>Valdes Camacho J</t>
  </si>
  <si>
    <t>['Bourgoyne K', 'Sampognaro L', 'Bhat A', 'Valdes Camacho J', 'Mhanna M', 'Kaufman D']</t>
  </si>
  <si>
    <t>Health disparities in hymenoptera venom allergy management</t>
  </si>
  <si>
    <t>45(1):50-52</t>
  </si>
  <si>
    <t>https://pubmed.ncbi.nlm.nih.gov/38151734</t>
  </si>
  <si>
    <t>https://www.ingentaconnect.com/openurl?genre=article&amp;issn=&amp;volume=45&amp;issue=1&amp;spage=50&amp;aulast=Bourgoyne</t>
  </si>
  <si>
    <t>['Marrero Castillo M', 'Kaufman D', 'Valdes Camacho J', 'Bourgoyne K', 'Jacob J', 'Amalraj B', 'Gulati N']</t>
  </si>
  <si>
    <t>Chlorthalidone-Induced Fixed-Drug Eruption: Unmasking an Uncommon Reaction to a Common Diuretic</t>
  </si>
  <si>
    <t>29-Sep-2023</t>
  </si>
  <si>
    <t>Cureus</t>
  </si>
  <si>
    <t>15(9):e46199</t>
  </si>
  <si>
    <t>https://pubmed.ncbi.nlm.nih.gov/37908922</t>
  </si>
  <si>
    <t>https://europepmc.org/abstract/MED/37908922</t>
  </si>
  <si>
    <t>['Gernez Y', 'Narula M', 'Cepika AM', 'Valdes Camacho J', 'Hoyte EG', 'Mouradian K', 'Glader B', 'Singh D', 'Sathi B', 'Rao L', 'Tolin AL', 'Weinberg KI', 'Lewis DB', 'Bacchetta R', 'Weinacht KG']</t>
  </si>
  <si>
    <t>Case report: Refractory Evans syndrome in two patients with spondyloenchondrodysplasia with immune dysregulation treated successfully with JAK1/JAK2 inhibition</t>
  </si>
  <si>
    <t>14:1328005</t>
  </si>
  <si>
    <t>https://pubmed.ncbi.nlm.nih.gov/38347954</t>
  </si>
  <si>
    <t>https://europepmc.org/abstract/MED/38347954</t>
  </si>
  <si>
    <t>['Balijepally R', 'Kwong D', 'Zhu L', 'Camacho JV', 'Liu A']</t>
  </si>
  <si>
    <t>Elexacaftor/tezacaftor/ivacaftor outpatient desensitization</t>
  </si>
  <si>
    <t>13-Aug-2021</t>
  </si>
  <si>
    <t>128(1):104-105</t>
  </si>
  <si>
    <t>https://pubmed.ncbi.nlm.nih.gov/34391901</t>
  </si>
  <si>
    <t>https://www.clinicalkey.com/content/playBy/pii?v=S1081-1206(21)00568-8</t>
  </si>
  <si>
    <t>Cheminant M</t>
  </si>
  <si>
    <t>['Mozas P', 'Ould Ammar R', 'Chartier L', 'Nastoupil L', 'Bachy E', 'Bezsera SM', 'Barnes J', 'Bijou F', 'Goy A', 'Zerazhi H', 'Cartron G', 'Ojeda-Uribe M', 'Choquet S', 'Joly B', 'Cheminant M', 'Martín García-Sancho A', 'Eradat H', 'Gressin R', 'Abrisqueta P', 'Parcelier A', 'Rodríguez Salazar MJ', 'Bonnet C', 'Johnson NA', 'López-Guillermo A', 'Morschhauser F']</t>
  </si>
  <si>
    <t>A low lymphocyte-to-monocyte ratio is independently associated with early relapse (POD24) in high tumour burden follicular lymphoma: A RELEVANCE subanalysis</t>
  </si>
  <si>
    <t>3-Mar-2025</t>
  </si>
  <si>
    <t>https://pubmed.ncbi.nlm.nih.gov/40031898</t>
  </si>
  <si>
    <t>https://onlinelibrary.wiley.com/doi/10.1111/bjh.20038</t>
  </si>
  <si>
    <t>['Hadjadj J', 'Wolfers A', 'Borisov O', 'Hazard D', 'Leahy R', 'Jeanpierre M', 'Belot A', 'Bakhtiar S', 'Hauck F', 'Lee PY', 'Volpi S', 'Palmeri S', 'Barlogis V', 'Aladjidi N', 'Ebetsberger-Dachs G', 'Avouac J', 'Charbit-Henrion F', 'Cheminant M', 'Donadieu J', 'Ghosh S', 'Hoytema van Konijnenburg DP', 'Körholz J', 'Bustamante J', 'Rosain J', 'Forbes Satter L', 'Selmeryd I', 'Sogkas G', 'Neven B', 'Rieux-Laucat F', 'Ehl S']</t>
  </si>
  <si>
    <t>Clinical manifestations, disease penetrance, and treatment in individuals with SOCS1 insufficiency: a registry-based and population-based study</t>
  </si>
  <si>
    <t>https://linkinghub.elsevier.com/retrieve/pii/S2665-9913(24)00348-5</t>
  </si>
  <si>
    <t>['Guillemin C', 'Bellon N', 'Jachiet M', 'Barbarot S', 'Bourrat E', 'Chiaverini C', 'Cougoul P', 'Ebbo M', 'Herber M', 'Hubiche T', 'Mallet S', 'Tauber M', 'Béziat V', 'Castelle M', 'Du Thanh A', 'Farhi J', 'Fieschi C', 'Fournier B', 'Gourguechon C', 'Guiddir T', 'Lipsker D', 'Raison-Peyron N', 'Garcelon N', 'Cheminant M', 'Suarez F', 'Hermine O', 'Blanche S', 'Moshous D', 'Mahlaoui N', 'Neven B', 'Bodemer C', 'Lévy R', 'Polivka L']</t>
  </si>
  <si>
    <t>Dupilumab in atopic-dermatitis-like eczema associated with inborn errors of immunity: A nationwide study</t>
  </si>
  <si>
    <t>92(1):165-168</t>
  </si>
  <si>
    <t>https://pubmed.ncbi.nlm.nih.gov/39343308</t>
  </si>
  <si>
    <t>https://www.clinicalkey.com/content/playBy/pii?v=S0190-9622(24)02885-8</t>
  </si>
  <si>
    <t>['Marouf A', 'Chaubard S', 'Liévin R', 'Michot JM', 'Molinari N', 'Rossignol J', 'Cavalieri D', 'Golfier C', 'Allangba O', 'Philippe L', 'Tessoulin B', 'Chauchet A', 'Deau B', 'Oberic L', 'Vargaftig J', 'Moignet A', 'Clavert A', 'Dulery R', 'Brisou G', 'Tardy S', 'Fataccioli V', 'Houot R', 'Casasnovas RO', 'Thieblemont C', 'Ghesquières H', 'Carras S', 'Le Gouill S', 'Cartron G', 'Ribrag V', 'Cheminant M', 'Marçais A', 'Suarez F', 'Marabelle A', 'Tournilhac O', 'Damaj G', 'Gaulard P', 'De Leval L', 'Lemonnier F', 'Bachy E', 'Chevret S', 'Hermine O', 'Couronné L', 'Jaccard A']</t>
  </si>
  <si>
    <t>Efficacy of anti-PD1 therapy in extranodal NK/T cell lymphoma: A matched cohort analysis from the LYSA</t>
  </si>
  <si>
    <t>20-Jan-2025</t>
  </si>
  <si>
    <t>9(1):e70081</t>
  </si>
  <si>
    <t>https://pubmed.ncbi.nlm.nih.gov/39840381</t>
  </si>
  <si>
    <t>https://pmc.ncbi.nlm.nih.gov/articles/pmid/39840381/</t>
  </si>
  <si>
    <t>['Driouich JS', 'Cochin M', 'Lingas G', 'Luciani L', 'Baronti C', 'Bernadin O', 'Gilles M', 'Villarroel PMS', 'Moureau G', 'Petit PR', 'Dupont A', 'Izopet J', 'Kamar N', 'Autran B', 'Paintaud G', 'Caillard S', 'le Bourgeois A', 'Richez C', 'Couzi L', 'Xhaard A', 'Marjanovic Z', 'Avouac J', 'Jacquet C', 'Anglicheau D', 'Cheminant M', 'Nguyen S', 'Terrier B', 'Gottenberg JE', 'Besson C', 'Letrou S', 'Tine J', 'Basilua JM', 'Angoulvant D', 'Tardivon C', 'Blancho G', 'Martin-Blondel G', 'Yazdanpanah Y', 'Mentré F', 'Lévy V', 'Touret F', 'Guedj J', 'de Lamballerie X', 'Nougairède A']</t>
  </si>
  <si>
    <t>Preclinical in vivo assessment of the activity of AZD7442 anti-SARS-CoV-2 monoclonal antibodies against Omicron sublineages</t>
  </si>
  <si>
    <t>Biomedicine &amp; pharmacotherapy = Biomedecine &amp; pharmacotherapie</t>
  </si>
  <si>
    <t>177:116988</t>
  </si>
  <si>
    <t>https://pubmed.ncbi.nlm.nih.gov/38897157</t>
  </si>
  <si>
    <t>https://www.clinicalkey.com/content/playBy/pii?v=S0753-3322(24)00872-2</t>
  </si>
  <si>
    <t>['Houot R', 'Bachy E', 'Cartron G', 'Gros FX', 'Morschhauser F', 'Oberic L', 'Gastinne T', 'Feugier P', 'Duléry R', 'Thieblemont C', 'Joris M', 'Jardin F', 'Choquet S', 'Casasnovas O', 'Brisou G', 'Cheminant M', 'Bay JO', 'Gutierrez FL', 'Menard C', 'Tarte K', 'Delfau MH', 'Portugues C', 'Itti E', 'Palard-Novello X', 'Blanc-Durand P', 'Al Tabaa Y', 'Bailly C', 'Laurent C', 'Lemonnier F']</t>
  </si>
  <si>
    <t>Author Correction: Axicabtagene ciloleucel as second-line therapy in large B cell lymphoma ineligible for autologous stem cell transplantation: a phase 2 trial</t>
  </si>
  <si>
    <t>30(7):2089</t>
  </si>
  <si>
    <t>https://pubmed.ncbi.nlm.nih.gov/38745012</t>
  </si>
  <si>
    <t>https://pmc.ncbi.nlm.nih.gov/articles/pmid/38745012/</t>
  </si>
  <si>
    <t>['Durot E', 'Roos-Weil D', 'Chauchet A', 'Decroocq J', 'Di Blasi R', 'Gastinne T', 'Bensaber H', 'Cheminant M', 'Jacquet C', 'Guidez S', 'Gros FX', 'Bachy E', 'Coste A', 'Cony-Makhoul P', 'Treon SP', 'Delmer A', 'Reshef R', 'Le Gouill S', 'Castillo JJ', 'Houot R']</t>
  </si>
  <si>
    <t>High efficacy of CD19 CAR T cells in patients with transformed Waldenström macroglobulinemia</t>
  </si>
  <si>
    <t>143(26):2804-2807</t>
  </si>
  <si>
    <t>https://pubmed.ncbi.nlm.nih.gov/38669635</t>
  </si>
  <si>
    <t>https://linkinghub.elsevier.com/retrieve/pii/515912</t>
  </si>
  <si>
    <t>['Sarkozy C', 'Thieblemont C', 'Oberic L', 'Moreau A', 'Bouabdallah K', 'Damaj G', 'Gastinne T', 'Tessoulin B', 'Ribrag V', 'Casasnovas O', 'Haioun C', 'Houot R', 'Jardin F', 'Van Den Neste E', 'Cheminant M', 'Morschhauser F', 'Callanan M', 'Safar V', 'Gressin R', 'Hermine O', 'Le Gouill S']</t>
  </si>
  <si>
    <t>Long-Term Follow-Up of Rituximab Maintenance in Young Patients With Mantle-Cell Lymphoma Included in the LYMA Trial: A LYSA Study</t>
  </si>
  <si>
    <t>42(7):769-773</t>
  </si>
  <si>
    <t>https://pubmed.ncbi.nlm.nih.gov/38109684</t>
  </si>
  <si>
    <t>https://ascopubs.org/doi/10.1200/JCO.23.01586?url_ver=Z39.88-2003&amp;rfr_id=ori:rid:crossref.org&amp;rfr_dat=cr_pub 0pubmed</t>
  </si>
  <si>
    <t>['Melenotte C', 'Chavarot N', "L'Honneur AS", 'Bodard S', 'Cheminant M', 'Flahault A', 'Nguyen Y', 'Burgard M', 'Dannaoui E', 'Bougnoux ME', 'Parize P', 'Rouzaud C', 'Scemla A', 'Canouï E', 'Lafont E', 'Vimpere D', 'Zuber J', 'Charlier C', 'Suarez F', 'Anglicheau D', 'Hermine O', 'Lanternier F', 'Mouthon L', 'Lortholary O']</t>
  </si>
  <si>
    <t>Increased Risk of Invasive Aspergillosis in Immunocompromised Patients With Persistent SARS-CoV-2 Viral Shedding &gt;8 Weeks, Retrospective Case-control Study</t>
  </si>
  <si>
    <t>Open forum infectious diseases</t>
  </si>
  <si>
    <t>11(2):ofae012</t>
  </si>
  <si>
    <t>https://pubmed.ncbi.nlm.nih.gov/38390457</t>
  </si>
  <si>
    <t>https://europepmc.org/abstract/MED/38390457</t>
  </si>
  <si>
    <t>['Debureaux PE', 'Forgeard N', 'Elessa D', 'Harel S', 'Frenzel L', 'Royer B', 'Talbot A', 'Choquet S', 'Davi F', 'Nguyen-Khac F', 'Cuccuini W', 'Cheminant M', 'Bravetti C', 'Lazarian G', 'Kaltenbach S', 'Hermine O', 'Roos-Weil D', 'Espéli M', 'Balabanian K', 'Arnulf B']</t>
  </si>
  <si>
    <t>Inflammation is predictive of outcome in Waldenström macroglobulinemia treated by Bruton tyrosine kinase inhibitors: a multicentric real-life study</t>
  </si>
  <si>
    <t>109(1):325-330</t>
  </si>
  <si>
    <t>https://pubmed.ncbi.nlm.nih.gov/37584289</t>
  </si>
  <si>
    <t>https://europepmc.org/abstract/MED/37584289</t>
  </si>
  <si>
    <t>['Bloch C', 'Jais JP', 'Gil M', 'Boubaya M', 'Lepelletier Y', 'Bader-Meunier B', 'Mahlaoui N', 'Garcelon N', 'Lambotte O', 'Launay D', 'Larroche C', 'Lazaro E', 'Liffermann F', 'Lortholary O', 'Michel M', 'Michot JM', 'Morel P', 'Cheminant M', 'Suarez F', 'Terriou L', 'Urbanski G', 'Viallard JF', 'Alcais A', 'Fischer A', 'de Saint Basile G', 'Hermine O']</t>
  </si>
  <si>
    <t>Severe adult hemophagocytic lymphohistiocytosis (HLHa) correlates with HLH-related gene variants</t>
  </si>
  <si>
    <t>153(1):256-264</t>
  </si>
  <si>
    <t>https://www.clinicalkey.com/content/playBy/pii?v=S0091-6749(23)01109-0</t>
  </si>
  <si>
    <t>['Pellé O', 'Moreno S', 'Lorenz MR', 'Riller Q', 'Fuehrer M', 'Stolzenberg MC', 'Maccari ME', 'Lenoir C', 'Cheminant M', 'Hinze T', 'Hebart HF', 'König C', 'Schvartz A', 'Schmitt Y', 'Vinit A', 'Henry E', 'Touzart A', 'Villarese P', 'Isnard P', 'Neveux N', 'Landman-Parker J', 'Picard C', 'Fouyssac F', 'Neven B', 'Grimbacher B', 'Speckmann C', 'Fischer A', 'Latour S', 'Schwarz K', 'Ehl S', 'Rieux-Laucat F', 'Rensing-Ehl A', 'Magérus A']</t>
  </si>
  <si>
    <t>Combined germline and somatic human FADD mutations cause autoimmune lymphoproliferative syndrome</t>
  </si>
  <si>
    <t>153(1):203-215</t>
  </si>
  <si>
    <t>https://pubmed.ncbi.nlm.nih.gov/37793571</t>
  </si>
  <si>
    <t>https://www.clinicalkey.com/content/playBy/pii?v=S0091-6749(23)01209-5</t>
  </si>
  <si>
    <t>['Decroos A', 'Cheminant M', 'Bruneau J', 'Carras S', 'Parinet V', 'Pelletier L', 'Lacroix L', 'Martin N', 'Giustiniani J', 'Lhermitte L', 'Asnafi V', 'Battistella M', 'Lemonnier F', 'De Leval L', 'Sicard H', 'Bonnafous C', 'Gauthier L', 'Genestier L', 'Caruso S', 'Gaulard P', 'Hermine O', 'Ortonne N']</t>
  </si>
  <si>
    <t>KIR3DL2 may represent a novel therapeutic target in aggressive systemic peripheral T-cell lymphoma</t>
  </si>
  <si>
    <t>1-Oct-2023</t>
  </si>
  <si>
    <t>108(10):2830-2836</t>
  </si>
  <si>
    <t>https://pubmed.ncbi.nlm.nih.gov/37165836</t>
  </si>
  <si>
    <t>https://europepmc.org/abstract/MED/37165836</t>
  </si>
  <si>
    <t>['Maccari ME', 'Wolkewitz M', 'Schwab C', 'Lorenzini T', 'Leiding JW', 'Aladjdi N', 'Abolhassani H', 'Abou-Chahla W', 'Aiuti A', 'Azarnoush S', 'Baris S', 'Barlogis V', 'Barzaghi F', 'Baumann U', 'Bloomfield M', 'Bohynikova N', 'Bodet D', 'Boutboul D', 'Bucciol G', 'Buckland MS', 'Burns SO', 'Cancrini C', 'Cathébras P', 'Cavazzana M', 'Cheminant M', 'Chinello M', 'Ciznar P', 'Coulter TI', "D'Aveni M", 'Ekwall O', 'Eric Z', 'Eren E', 'Fasth A', 'Frange P', 'Fournier B', 'Garcia-Prat M', 'Gardembas M', 'Geier C', 'Ghosh S', 'Goda V', 'Hammarström L', 'Hauck F', 'Heeg M', 'Heropolitanska-Pliszka E', 'Hilfanova A', 'Jolles S', 'Karakoc-Aydiner E', 'Kindle GR', 'Kiykim A', 'Klemann C', 'Koletsi P', 'Koltan S', 'Kondratenko I', 'Körholz J', 'Krüger R', 'Jeziorski E', 'Levy R', 'Le Guenno G', 'Lefevre G', 'Lougaris V', 'Marzollo A', 'Mahlaoui N', 'Malphettes M', 'Meinhardt A', 'Merlin E', 'Meyts I', 'Milota T', 'Moreira F', 'Moshous D', 'Mukhina A', 'Neth O', 'Neubert J', 'Neven B', 'Nieters A', 'Nove-Josserand R', 'Oksenhendler E', 'Ozen A', 'Olbrich P', 'Perlat A', 'Pac M', 'Schmid JP', 'Pacillo L', 'Parra-Martinez A', 'Paschenko O', 'Pellier I', 'Sefer AP', 'Plebani A', 'Plantaz D', 'Prader S', 'Raffray L', 'Ritterbusch H', 'Riviere JG', 'Rivalta B', 'Rusch S', 'Sakovich I', 'Savic S', 'Scheible R', 'Schleinitz N', 'Schuetz C', 'Schulz A', 'Sediva A', 'Semeraro M', 'Sharapova SO', 'Shcherbina A', 'Slatter MA', 'Sogkas G', 'Soler-Palacin P', 'Speckmann C', 'Stephan JL', 'Suarez F', 'Tommasini A', 'Trück J', 'Uhlmann A', 'van Aerde KJ', 'van Montfrans J', 'von Bernuth H', 'Warnatz K', 'Williams T', 'Worth AJJ', 'Ip W', 'Picard C', 'Catherinot E', 'Nademi Z', 'Grimbacher B', 'Forbes Satter LR', 'Kracker S', 'Chandra A', 'Condliffe AM', 'Ehl S']</t>
  </si>
  <si>
    <t>Activated phosphoinositide 3-kinase δ syndrome: Update from the ESID Registry and comparison with other autoimmune-lymphoproliferative inborn errors of immunity</t>
  </si>
  <si>
    <t>152(4):984-996.e10</t>
  </si>
  <si>
    <t>https://pubmed.ncbi.nlm.nih.gov/37390899</t>
  </si>
  <si>
    <t>https://hdl.handle.net/11368/3069233</t>
  </si>
  <si>
    <t>Publisher Correction: Axicabtagene ciloleucel as second-line therapy in large B cell lymphoma ineligible for autologous stem cell transplantation: a phase 2 trial</t>
  </si>
  <si>
    <t>29(10):2665</t>
  </si>
  <si>
    <t>https://pubmed.ncbi.nlm.nih.gov/37814064</t>
  </si>
  <si>
    <t>https://europepmc.org/abstract/MED/37814064</t>
  </si>
  <si>
    <t>['Charbit-Henrion F', 'Haas M', 'Chaussade S', 'Cellier C', 'Cerf-Bensussan N', 'Malamut G', 'Khater S', 'Khiat A', 'Cording S', 'Parlato M', 'Dragon-Durey MA', 'Beuvon F', 'Brousse N', 'Terris B', 'Picard C', 'Fusaro M', 'Rieux-Laucat F', 'Stolzenberg MC', 'Jannot AS', 'Mathian A', 'Allez M', 'Malphettes M', 'Fieschi C', 'Aubourg A', 'Zallot C', 'Roblin X', 'Abitbol V', 'Belle A', 'Wils P', 'Cheminant M', 'Matysiak-Budnik T', 'Vuitton L', 'Pouderoux P', 'Abramowitz L', 'Castelle M', 'Suarez F', 'Hermine O', 'Ruemmele F', 'Mouthon L']</t>
  </si>
  <si>
    <t>Genetic Diagnosis Guides Treatment of Autoimmune Enteropathy</t>
  </si>
  <si>
    <t>6-Aug-2022</t>
  </si>
  <si>
    <t>21(5):1368-1371.e2</t>
  </si>
  <si>
    <t>https://www.clinicalkey.com/content/playBy/pii?v=S1542-3565(22)00730-3</t>
  </si>
  <si>
    <t>['Touret F', 'Martin-Blondel G', 'de Lamballerie X', 'Dupont A', 'Izopet J', 'Mentré F', 'Kamar N', 'Autran B', 'Paintaud G', 'Caillard S', 'Richez C', 'Couzi L', 'Xhaard A', 'Marjanovic Z', 'Avouac J', 'Jacquet C', 'Anglicheau D', 'Cheminant M', 'Yazdanpanah Y', "N'Guyen S", 'Terrier B', 'Gottenberg JE', 'Besson C', 'Letrou S', 'Kali S', 'Angoulvant D', 'Barthélémy K', 'Priet S', 'Nurtop E', 'Sanchez VP', 'Tardivon C', 'Blancho G', 'Le Bourgeois A', 'Lévy V']</t>
  </si>
  <si>
    <t>Low to undetectable Omicron BQ.1.1 neutralization by patient's sera a month after initiation of AZD7442 600 mg</t>
  </si>
  <si>
    <t>86(5):e126-e129</t>
  </si>
  <si>
    <t>https://pubmed.ncbi.nlm.nih.gov/36750165</t>
  </si>
  <si>
    <t>https://www.clinicalkey.com/content/playBy/pii?v=S0163-4453(23)00071-3</t>
  </si>
  <si>
    <t>['Lévy R', 'Gothe F', 'Momenilandi M', 'Magg T', 'Materna M', 'Peters P', 'Raedler J', 'Philippot Q', 'Rack-Hoch AL', 'Langlais D', 'Bourgey M', 'Lanz AL', 'Ogishi M', 'Rosain J', 'Martin E', 'Latour S', 'Vladikine N', 'Distefano M', 'Khan T', 'Rapaport F', 'Schulz MS', 'Holzer U', 'Fasth A', 'Sogkas G', 'Speckmann C', 'Troilo A', 'Bigley V', 'Roppelt A', 'Dinur-Schejter Y', 'Toker O', 'Bronken Martinsen KH', 'Sherkat R', 'Somekh I', 'Somech R', 'Shouval DS', 'Kühl JS', 'Ip W', 'McDermott EM', 'Cliffe L', 'Ozen A', 'Baris S', 'Rangarajan HG', 'Jouanguy E', 'Puel A', 'Bustamante J', 'Alyanakian MA', 'Fusaro M', 'Wang Y', 'Kong XF', 'Cobat A', 'Boutboul D', 'Castelle M', 'Aguilar C', 'Hermine O', 'Cheminant M', 'Suarez F', 'Yildiran A', 'Bousfiha A', 'Al-Mousa H', 'Alsohime F', 'Cagdas D', 'Abraham RS', 'Knutsen AP', 'Fevang B', 'Bhattad S', 'Kiykim A', 'Erman B', 'Arikoglu T', 'Unal E', 'Kumar A', 'Geier CB', 'Baumann U', 'Neven B', 'Rohlfs M', 'Walz C', 'Abel L', 'Malissen B', 'Marr N', 'Klein C', 'Casanova JL', 'Hauck F', 'Béziat V']</t>
  </si>
  <si>
    <t>Human CARMIL2 deficiency underlies a broader immunological and clinical phenotype than CD28 deficiency</t>
  </si>
  <si>
    <t>6-Feb-2023</t>
  </si>
  <si>
    <t>220(2):e20220275</t>
  </si>
  <si>
    <t>https://europepmc.org/abstract/MED/36515678</t>
  </si>
  <si>
    <t>['Cheminant M', 'Fox TA', 'Alligon M', 'Bouaziz O', 'Neven B', 'Moshous D', 'Blanche S', 'Guffroy A', 'Fieschi C', 'Malphettes M', 'Schleinitz N', 'Perlat A', 'Viallard JF', 'Dhedin N', 'Sarrot-Reynauld F', 'Durieu I', 'Humbert S', 'Fouyssac F', 'Barlogis V', 'Carpenter B', 'Hough R', 'Laurence A', 'Marçais A', 'Chakraverty R', 'Hermine O', 'Fischer A', 'Burns SO', 'Mahlaoui N', 'Morris EC', 'Suarez F']</t>
  </si>
  <si>
    <t>Allogeneic stem cell transplantation compared to conservative management in adults with inborn errors of immunity</t>
  </si>
  <si>
    <t>5-Jan-2023</t>
  </si>
  <si>
    <t>141(1):60-71</t>
  </si>
  <si>
    <t>https://pubmed.ncbi.nlm.nih.gov/36167031</t>
  </si>
  <si>
    <t>https://linkinghub.elsevier.com/retrieve/pii/S0006-4971(22)07926-5</t>
  </si>
  <si>
    <t>['de Lamballerie X', 'Martin-Blondel G', 'Dupont A', 'Izopet J', 'Mentré F', 'Kamar N', 'Autran B', 'Paintaud G', 'Caillard S', 'le Bourgeois A', 'Richez C', 'Couzi L', 'Xhaard A', 'Marjanovic Z', 'Avouac J', 'Jacquet C', 'Anglicheau D', 'Cheminant M', 'Yazdanpanah Y', 'Guyen SN', 'Terrier B', 'Gottenberg JE', 'Besson C', 'Letrou S', 'Kali S', 'Angoulvant D', 'Sanchez VP', 'Tardivon C', 'Blancho G', 'Lévy V']</t>
  </si>
  <si>
    <t>Low serum neutralization of Omicron variants a month after AZD7442 prophylaxis initiation</t>
  </si>
  <si>
    <t>86(1):66-117</t>
  </si>
  <si>
    <t>https://pubmed.ncbi.nlm.nih.gov/36216187</t>
  </si>
  <si>
    <t>https://www.clinicalkey.com/content/playBy/pii?v=S0163-4453(22)00565-5</t>
  </si>
  <si>
    <t>['Nguyen Y', 'Flahault A', 'Chavarot N', 'Melenotte C', 'Cheminant M', 'Deschamps P', 'Carlier N', 'Lafont E', 'Thomas M', 'Flamarion E', 'Lebeaux D', 'Charlier C', 'Rachline A', 'Guérin C', 'Ratiney R', 'Touchard J', 'Péré H', 'Rozenberg F', 'Lanternier F', 'Arlet JB', 'Avouac J', 'Boussaud V', 'Guillemain R', 'Vignon M', 'Thervet E', 'Scemla A', 'Weiss L', 'Mouthon L']</t>
  </si>
  <si>
    <t>Pre-exposure prophylaxis with tixagevimab and cilgavimab (Evusheld) for COVID-19 among 1112 severely immunocompromised patients</t>
  </si>
  <si>
    <t>Clinical microbiology and infection : the official publication of the European Society of Clinical Microbiology and Infectious Diseases</t>
  </si>
  <si>
    <t>28(12):1654.e1-1654.e4</t>
  </si>
  <si>
    <t>https://linkinghub.elsevier.com/retrieve/pii/S1198-743X(22)00383-4</t>
  </si>
  <si>
    <t>['Kohn M', 'Alsuliman T', 'Lamure S', 'Cheminant M', 'Delage J', 'Merle De Boever C', 'Tudesq JJ', 'Marjanovic Z', 'Van de Wyngaert Z', 'Malard F', 'Brissot E', 'Rigaudeau S', 'Marque-Juillet S', 'Therby A', 'Cartron G', 'Rousselot P', 'Hermine O', 'Duléry R', 'Besson C']</t>
  </si>
  <si>
    <t>Characteristics of SARS-CoV-2 infection in lymphoma/chronic lymphocytic leukemia patients during the Omicron outbreak</t>
  </si>
  <si>
    <t>63(11):2686-2690</t>
  </si>
  <si>
    <t>https://pubmed.ncbi.nlm.nih.gov/35719107</t>
  </si>
  <si>
    <t>https://www.tandfonline.com/doi/10.1080/10428194.2022.2086249?url_ver=Z39.88-2003&amp;rfr_id=ori:rid:crossref.org&amp;rfr_dat=cr_pub 0pubmed</t>
  </si>
  <si>
    <t>['Marçais A', 'Mahlaoui N', 'Neven B', 'Lanternier F', 'Catherinot É', 'Salvator H', 'Cheminant M', 'Jeljeli M', 'Asnafi V', 'van Endert P', 'Couderc LJ', 'Lortholary O', 'Picard C', 'Moshous D', 'Hermine O', 'Fischer A', 'Suarez F']</t>
  </si>
  <si>
    <t>Curative allogeneic hematopoietic stem cell transplantation following reduced toxicity conditioning in adults with primary immunodeficiency</t>
  </si>
  <si>
    <t>6-Jul-2022</t>
  </si>
  <si>
    <t>57(10):1520-1530</t>
  </si>
  <si>
    <t>https://pubmed.ncbi.nlm.nih.gov/35794259</t>
  </si>
  <si>
    <t>https://europepmc.org/abstract/MED/35794259</t>
  </si>
  <si>
    <t>['Saleh K', 'Cheminant M', 'Chiron D', 'Burroni B', 'Ribrag V', 'Sarkozy C']</t>
  </si>
  <si>
    <t>Tumor Microenvironment and Immunotherapy-Based Approaches in Mantle Cell Lymphoma</t>
  </si>
  <si>
    <t>14(13):3229</t>
  </si>
  <si>
    <t>https://pubmed.ncbi.nlm.nih.gov/35804999</t>
  </si>
  <si>
    <t>https://europepmc.org/abstract/MED/35804999</t>
  </si>
  <si>
    <t>['Hoshino A', 'Boutboul D', 'Zhang Y', 'Kuehn HS', 'Hadjadj J', 'Özdemir N', 'Celkan T', 'Walz C', 'Picard C', 'Lenoir C', 'Mahlaoui N', 'Klein C', 'Peng X', 'Azar A', 'Reigh E', 'Cheminant M', 'Fischer A', 'Rieux-Laucat F', 'Callebaut I', 'Hauck F', 'Milner J', 'Rosenzweig SD', 'Latour S']</t>
  </si>
  <si>
    <t>Gain-of-function IKZF1 variants in humans cause immune dysregulation associated with abnormal T/B cell late differentiation</t>
  </si>
  <si>
    <t>7(69):eabi7160</t>
  </si>
  <si>
    <t>https://pubmed.ncbi.nlm.nih.gov/35333544</t>
  </si>
  <si>
    <t>https:///www.science.org/doi/10.1126/sciimmunol.abi7160?url_ver=Z39.88-2003&amp;rfr_id=ori:rid:crossref.org&amp;rfr_dat=cr_pub 0pubmed</t>
  </si>
  <si>
    <t>['Cording S', 'Lhermitte L', 'Malamut G', 'Berrabah S', 'Trinquand A', 'Guegan N', 'Villarese P', 'Kaltenbach S', 'Meresse B', 'Khater S', 'Dussiot M', 'Bras M', 'Cheminant M', 'Tesson B', 'Bole-Feysot C', 'Bruneau J', 'Molina TJ', 'Sibon D', 'Macintyre E', 'Hermine O', 'Cellier C', 'Asnafi V', 'Cerf-Bensussan N']</t>
  </si>
  <si>
    <t>Oncogenetic landscape of lymphomagenesis in coeliac disease</t>
  </si>
  <si>
    <t>12-Feb-2021</t>
  </si>
  <si>
    <t>71(3):497-508</t>
  </si>
  <si>
    <t>https://pubmed.ncbi.nlm.nih.gov/33579790</t>
  </si>
  <si>
    <t>https://europepmc.org/abstract/MED/33579790</t>
  </si>
  <si>
    <t>['Crickx E', 'Audia S', 'Robbins A', 'Boutboul D', 'Comont T', 'Cheminant M', 'Oksenhendler E', 'Godeau B', 'Michel M', 'Mahevas M']</t>
  </si>
  <si>
    <t>Daratumumab, an original approach for treating multi-refractory autoimmune cytopenia</t>
  </si>
  <si>
    <t>106(12):3198-3201</t>
  </si>
  <si>
    <t>https://pubmed.ncbi.nlm.nih.gov/34348453</t>
  </si>
  <si>
    <t>https://europepmc.org/abstract/MED/34348453</t>
  </si>
  <si>
    <t>['El Hajj H', 'Hleihel R', 'El Sabban M', 'Bruneau J', 'Zaatari G', 'Cheminant M', 'Marçais A', 'Akkouche A', 'Hasegawa H', 'Hall W', 'De Thé H', 'Hermine O', 'Bazarbachi A']</t>
  </si>
  <si>
    <t>Loss of interleukin-10 activates innate immunity to eradicate adult T-cell leukemia-initiating cells</t>
  </si>
  <si>
    <t>106(5):1443-1456</t>
  </si>
  <si>
    <t>https://pubmed.ncbi.nlm.nih.gov/33567810</t>
  </si>
  <si>
    <t>https://europepmc.org/abstract/MED/33567810</t>
  </si>
  <si>
    <t>['Marçais A', 'Lhermitte L', 'Artesi M', 'Laurent C', 'Durkin K', 'Hahaut V', 'Rosewick N', 'Suarez F', 'Sibon D', 'Cheminant M', 'Avettand-Fenoel V', 'Bruneau J', 'Georges M', 'Pique C', 'Van den Broeke A', 'Asnafi V', 'Hermine O']</t>
  </si>
  <si>
    <t>Targeted deep sequencing reveals clonal and subclonal mutational signatures in Adult T-cell leukemia/lymphoma and defines an unfavorable indolent subtype</t>
  </si>
  <si>
    <t>17-Jun-2020</t>
  </si>
  <si>
    <t>35(3):764-776</t>
  </si>
  <si>
    <t>https://pubmed.ncbi.nlm.nih.gov/32555298</t>
  </si>
  <si>
    <t>https://hdl.handle.net/2268/259610</t>
  </si>
  <si>
    <t>['Pincez T', 'Bruneau J', 'Berteloot L', 'Piekarski E', 'Thomas C', 'Marçais A', 'Trinquand A', 'Castelle M', 'Garcelon N', 'Plantaz D', 'Cheminant M', 'Moshous D', 'Molina TJ', 'Hermine O', 'Macintyre E', 'Fischer A', 'Blanche S', 'Suarez F', 'Neven B']</t>
  </si>
  <si>
    <t>Safety and efficacy of brentuximab vedotin as a treatment for lymphoproliferative disorders in primary immunodeficiencies</t>
  </si>
  <si>
    <t>105(9):e461-464</t>
  </si>
  <si>
    <t>https://pubmed.ncbi.nlm.nih.gov/33054064</t>
  </si>
  <si>
    <t>https://europepmc.org/abstract/MED/33054064</t>
  </si>
  <si>
    <t>['Drandi D', 'Alcantara M', 'Benmaad I', 'Söhlbrandt A', 'Lhermitte L', 'Zaccaria G', 'Ferrante M', 'Genuardi E', 'Mantoan B', 'Villarese P', 'Cheminant M', 'Starza ID', 'Ciabatti E', 'Bomben R', 'Jimenez C', 'Callanan M', 'Abdo C', 'Eckert C', 'Ribrag V', 'Cortelazzo S', 'Dreyling M', 'Hermine O', 'Delfau-Larue MH', 'Pott C', 'Ladetto M', 'Ferrero S', 'Macintyre E']</t>
  </si>
  <si>
    <t>Droplet Digital PCR Quantification of Mantle Cell Lymphoma Follow-up Samples From Four Prospective Trials of the European MCL Network</t>
  </si>
  <si>
    <t>3-Apr-2020</t>
  </si>
  <si>
    <t>4(2):e347</t>
  </si>
  <si>
    <t>https://pubmed.ncbi.nlm.nih.gov/32309784</t>
  </si>
  <si>
    <t>https://europepmc.org/abstract/MED/32309784</t>
  </si>
  <si>
    <t>['Marçais A', 'Cook L', 'Witkover A', 'Asnafi V', 'Avettand-Fenoel V', 'Delarue R', 'Cheminant M', 'Sibon D', 'Frenzel L', 'de Thé H', 'Bangham CRM', 'Bazarbachi A', 'Hermine O', 'Suarez F']</t>
  </si>
  <si>
    <t>Arsenic trioxide (As(2)O(3)) as a maintenance therapy for adult T cell leukemia/lymphoma</t>
  </si>
  <si>
    <t>21-Mar-2020</t>
  </si>
  <si>
    <t>Retrovirology</t>
  </si>
  <si>
    <t>17(1):5</t>
  </si>
  <si>
    <t>https://pubmed.ncbi.nlm.nih.gov/32199462</t>
  </si>
  <si>
    <t>https://retrovirology.biomedcentral.com/articles/10.1186/s12977-020-0513-y</t>
  </si>
  <si>
    <t>['El Hajj H', 'Tsukasaki K', 'Cheminant M', 'Bazarbachi A', 'Watanabe T', 'Hermine O']</t>
  </si>
  <si>
    <t>Novel Treatments of Adult T Cell Leukemia Lymphoma</t>
  </si>
  <si>
    <t>11:1062</t>
  </si>
  <si>
    <t>https://pubmed.ncbi.nlm.nih.gov/32547515</t>
  </si>
  <si>
    <t>https://europepmc.org/abstract/MED/32547515</t>
  </si>
  <si>
    <t>['Cheminant M', 'Bruneau J', 'Malamut G', 'Sibon D', 'Guegan N', 'van Gils T', 'Cording S', 'Trinquand A', 'Verkarre V', 'Lhermitte L', 'Brousse N', 'Jannot AS', 'Khater S', 'Frenzel L', 'Delarue R', 'Suarez F', 'Marçais A', 'Mulder CJ', 'Macintyre E', 'Asnafi V', 'Pouyet L', 'Bonnafous C', 'Lhospice F', 'Molina TJ', 'Meresse B', 'Cellier C', 'Cerf-Bensussan N', 'Hermine O']</t>
  </si>
  <si>
    <t>NKp46 is a diagnostic biomarker and may be a therapeutic target in gastrointestinal T-cell lymphoproliferative diseases: a CELAC study</t>
  </si>
  <si>
    <t>17-Nov-2018</t>
  </si>
  <si>
    <t>68(8):1396-1405</t>
  </si>
  <si>
    <t>https://pubmed.ncbi.nlm.nih.gov/30448772</t>
  </si>
  <si>
    <t>https://gut.bmj.com/lookup/pmidlookup?view=long&amp;pmid=30448772</t>
  </si>
  <si>
    <t>['Cheminant M', 'Mahlaoui N', 'Desconclois C', 'Canioni D', 'Ysebaert L', 'Dupré L', 'Vasconcelos Z', 'Malphettes M', 'Moshous D', 'Neven B', 'Rohrlich PS', 'Bernard M', 'Bertrand Y', 'Fischer A', 'Suarez F']</t>
  </si>
  <si>
    <t>Lymphoproliferative disease in patients with Wiskott-Aldrich syndrome: Analysis of the French Registry of Primary Immunodeficiencies</t>
  </si>
  <si>
    <t>143(6):2311-2315.e7</t>
  </si>
  <si>
    <t>https://pubmed.ncbi.nlm.nih.gov/30796981</t>
  </si>
  <si>
    <t>https://www.clinicalkey.com/content/playBy/pii?v=S0091-6749(19)30271-4</t>
  </si>
  <si>
    <t>['Cheminant M', 'Suarez F']</t>
  </si>
  <si>
    <t>When should we think to primary immune deficiency in adult patients ?</t>
  </si>
  <si>
    <t>La Revue du praticien</t>
  </si>
  <si>
    <t>69(6):659-665</t>
  </si>
  <si>
    <t>https://pubmed.ncbi.nlm.nih.gov/31626429</t>
  </si>
  <si>
    <t>['Sarkozy C', 'Copie-Bergman C', 'Damotte D', 'Ben-Neriah S', 'Burroni B', 'Cornillon J', 'Lemal R', 'Golfier C', 'Fabiani B', 'Chassagne-Clément C', 'Parrens M', 'Herbaux C', 'Xerri L', 'Bossard C', 'Laurent C', 'Cheminant M', 'Cartron G', 'Cabecadas J', 'Molina T', 'Salles G', 'Steidl C', 'Ghesquières H', 'Mottok A', 'Traverse-Glehen A']</t>
  </si>
  <si>
    <t>Gray-zone Lymphoma Between cHL and Large B-Cell Lymphoma: A Histopathologic Series From the LYSA</t>
  </si>
  <si>
    <t>The American journal of surgical pathology</t>
  </si>
  <si>
    <t>43(3):341-351</t>
  </si>
  <si>
    <t>https://pubmed.ncbi.nlm.nih.gov/30540571</t>
  </si>
  <si>
    <t>https://www.ingentaconnect.com/openurl?genre=article&amp;issn=&amp;volume=43&amp;issue=3&amp;spage=341&amp;aulast=Sarkozy</t>
  </si>
  <si>
    <t>['Lemonnier F', 'Dupuis J', 'Sujobert P', 'Tournillhac O', 'Cheminant M', 'Sarkozy C', 'Pelletier L', 'Marçais A', 'Robe C', 'Fataccioli V', 'Haioun C', 'Hermine O', 'Gaulard P', 'Delarue R']</t>
  </si>
  <si>
    <t>Treatment with 5-azacytidine induces a sustained response in patients with angioimmunoblastic T-cell lymphoma</t>
  </si>
  <si>
    <t>132(21):2305-2309</t>
  </si>
  <si>
    <t>https://pubmed.ncbi.nlm.nih.gov/30279227</t>
  </si>
  <si>
    <t>https://linkinghub.elsevier.com/retrieve/pii/S0006-4971(20)42995-7</t>
  </si>
  <si>
    <t>['Sicre de Fontbrune F', 'Arnaud C', 'Cheminant M', 'Boulay A', 'Konopacki J', 'Lapusan S', 'Robin C', 'Bernaudin F', 'Suarez F', 'Simon F', 'Socié G', 'Colin de Verdière N', 'Consigny PH']</t>
  </si>
  <si>
    <t>Immunogenicity and Safety of Yellow Fever Vaccine in Allogeneic Hematopoietic Stem Cell Transplant Recipients After Withdrawal of Immunosuppressive Therapy</t>
  </si>
  <si>
    <t>17-Jan-2018</t>
  </si>
  <si>
    <t>217(3):494-497</t>
  </si>
  <si>
    <t>https://pubmed.ncbi.nlm.nih.gov/29087520</t>
  </si>
  <si>
    <t>https://academic.oup.com/jid/article-lookup/doi/10.1093/infdis/jix564</t>
  </si>
  <si>
    <t>['Saillard C', 'Guermouche H', 'Derrieux C', 'Bruneau J', 'Frenzel L', 'Couronne L', 'Asnafi V', 'Macintyre E', 'Trinquand A', 'Lhermitte L', 'Molina T', 'Suarez F', 'Lemonnier F', 'Kosmider O', 'Delarue R', 'Hermine O', 'Cheminant M']</t>
  </si>
  <si>
    <t>Response to 5-azacytidine in a patient with TET2-mutated angioimmunoblastic T-cell lymphoma and chronic myelomonocytic leukaemia preceded by an EBV-positive large B-cell lymphoma</t>
  </si>
  <si>
    <t>Hematological oncology</t>
  </si>
  <si>
    <t>35(4):864-868</t>
  </si>
  <si>
    <t>https://pubmed.ncbi.nlm.nih.gov/27353473</t>
  </si>
  <si>
    <t>https://onlinelibrary.wiley.com/doi/10.1002/hon.2319</t>
  </si>
  <si>
    <t>['Guery R', 'Aguilar C', 'Schuffenecker I', 'Leruez-Ville M', 'Cheminant M', 'Lanternier F', 'Lecuit M', 'Lortholary O']</t>
  </si>
  <si>
    <t>A Transmissible Rash of Palms and Soles in a 58-Year-Old Man</t>
  </si>
  <si>
    <t>65(1):176-177</t>
  </si>
  <si>
    <t>https://pubmed.ncbi.nlm.nih.gov/29319786</t>
  </si>
  <si>
    <t>https://academic.oup.com/cid/article-lookup/doi/10.1093/cid/cix256</t>
  </si>
  <si>
    <t>['Suarez F', 'Cheminant M']</t>
  </si>
  <si>
    <t>Immunodeficiency disorders</t>
  </si>
  <si>
    <t>67(6):e303-e311</t>
  </si>
  <si>
    <t>https://pubmed.ncbi.nlm.nih.gov/30512758</t>
  </si>
  <si>
    <t>['Cheminant M', 'Robinson S', 'Ribrag V', 'Le Gouill S', 'Suarez F', 'Delarue R', 'Hermine O']</t>
  </si>
  <si>
    <t>Prognosis and outcome of stem cell transplantation for mantle cell lymphoma</t>
  </si>
  <si>
    <t>19-Jun-2015</t>
  </si>
  <si>
    <t>8(4):493-504</t>
  </si>
  <si>
    <t>https://pubmed.ncbi.nlm.nih.gov/26091558</t>
  </si>
  <si>
    <t>https://www.tandfonline.com/doi/10.1586/17474086.2015.1047759?url_ver=Z39.88-2003&amp;rfr_id=ori:rid:crossref.org&amp;rfr_dat=cr_pub 0pubmed</t>
  </si>
  <si>
    <t>['Cheminant M', 'Bruneau J', 'Kosmider O', 'Lefrere F', 'Delarue R', 'Gaulard P', 'Radford I', 'Derrieux C', 'Hermine O', 'Lemonnier F']</t>
  </si>
  <si>
    <t>Efficacy of 5-azacytidine in a TET2 mutated angioimmunoblastic T cell lymphoma</t>
  </si>
  <si>
    <t>14-Oct-2014</t>
  </si>
  <si>
    <t>168(6):913-6</t>
  </si>
  <si>
    <t>https://pubmed.ncbi.nlm.nih.gov/25312805</t>
  </si>
  <si>
    <t>https://onlinelibrary.wiley.com/resolve/openurl?genre=article&amp;sid=nlm:pubmed&amp;issn=0007-1048&amp;date=2015&amp;volume=168&amp;issue=6&amp;spage=913</t>
  </si>
  <si>
    <t>['Canet E', 'Cheminant M', 'Zafrani L', 'Thieblemont C', 'Galicier L', 'Lengline E', 'Schnell D', 'Reuter D', 'Darmon M', 'Schlemmer B', 'Azoulay E']</t>
  </si>
  <si>
    <t>Plasma uric acid response to rasburicase: early marker for acute kidney injury in tumor lysis syndrome?</t>
  </si>
  <si>
    <t>24-Feb-2014</t>
  </si>
  <si>
    <t>55(10):2362-7</t>
  </si>
  <si>
    <t>https://pubmed.ncbi.nlm.nih.gov/24325633</t>
  </si>
  <si>
    <t>https://www.tandfonline.com/doi/10.3109/10428194.2013.874010?url_ver=Z39.88-2003&amp;rfr_id=ori:rid:crossref.org&amp;rfr_dat=cr_pub 0pubmed</t>
  </si>
  <si>
    <t>['Cheminant M', 'Delarue R']</t>
  </si>
  <si>
    <t>Investigation and management of patients presenting with thrombocytosis</t>
  </si>
  <si>
    <t>14-Mar-2013</t>
  </si>
  <si>
    <t>34(8):465-71</t>
  </si>
  <si>
    <t>https://pubmed.ncbi.nlm.nih.gov/23498669</t>
  </si>
  <si>
    <t>https://linkinghub.elsevier.com/retrieve/pii/S0248-8663(13)00066-0</t>
  </si>
  <si>
    <t>['Levy A', 'Chargari C', 'Cheminant M', 'Simon N', 'Bourgier C', 'Deutsch E']</t>
  </si>
  <si>
    <t>Radiation therapy and immunotherapy: implications for a combined cancer treatment</t>
  </si>
  <si>
    <t>1-Oct-2012</t>
  </si>
  <si>
    <t>85(3):278-87</t>
  </si>
  <si>
    <t>https://pubmed.ncbi.nlm.nih.gov/23036459</t>
  </si>
  <si>
    <t>https://www.clinicalkey.com/content/playBy/pii?v=S1040-8428(12)00175-8</t>
  </si>
  <si>
    <t>['Cheminant M', 'Galicier L', 'Brière J', 'Boutboul D', 'Micléa JM', 'Venon MD', 'Robin M', 'Thieblemont C', 'Brice P']</t>
  </si>
  <si>
    <t>Therapy-related classical Hodgkin lymphoma after a primary haematological malignancy: a report on 13 cases</t>
  </si>
  <si>
    <t>26-Jun-2012</t>
  </si>
  <si>
    <t>158(5):644-8</t>
  </si>
  <si>
    <t>https://pubmed.ncbi.nlm.nih.gov/22734472</t>
  </si>
  <si>
    <t>https://onlinelibrary.wiley.com/resolve/openurl?genre=article&amp;sid=nlm:pubmed&amp;issn=0007-1048&amp;date=2012&amp;volume=158&amp;issue=5&amp;spage=644</t>
  </si>
  <si>
    <t>['Maldini C', 'Lavalley MP', 'Cheminant M', 'de Menthon M', 'Mahr A']</t>
  </si>
  <si>
    <t>Relationships of HLA-B51 or B5 genotype with Behcet's disease clinical characteristics: systematic review and meta-analyses of observational studies</t>
  </si>
  <si>
    <t>11-Jan-2012</t>
  </si>
  <si>
    <t>51(5):887-900</t>
  </si>
  <si>
    <t>https://pubmed.ncbi.nlm.nih.gov/22240504</t>
  </si>
  <si>
    <t>https://academic.oup.com/rheumatology/article-lookup/doi/10.1093/rheumatology/ker428</t>
  </si>
  <si>
    <t>Rosain J</t>
  </si>
  <si>
    <t>['Rosain J', 'Casanova JL', 'Bustamante J']</t>
  </si>
  <si>
    <t>Human genetics of Whipple's disease</t>
  </si>
  <si>
    <t>11-Mar-2025</t>
  </si>
  <si>
    <t>https://pubmed.ncbi.nlm.nih.gov/40062480</t>
  </si>
  <si>
    <t>https://journals.lww.com/10.1097/BOR.0000000000001088</t>
  </si>
  <si>
    <t>['Puel M', 'Rwayane K', 'Vieira Martins P', 'Chbihi M', 'Rieux-Laucat F', 'Rosain J', 'Jeziorski E', 'Boisson B', 'Casanova JL', 'Frémeaux-Bacchi V', 'El Sissy C']</t>
  </si>
  <si>
    <t>Two New Kindreds with Complete Factor D Deficiency</t>
  </si>
  <si>
    <t>55(3):e202451536</t>
  </si>
  <si>
    <t>https://pubmed.ncbi.nlm.nih.gov/40071669</t>
  </si>
  <si>
    <t>https://pmc.ncbi.nlm.nih.gov/articles/pmid/40071669/</t>
  </si>
  <si>
    <t>['Brakta C', 'Tabet AC', 'Puel M', 'Pacault M', 'Stolzenberg MC', 'Goudet C', 'Merger M', 'Reumaux H', 'Lambert N', 'Alioua N', 'Malan V', 'Hanein S', 'Dupin-Deguine D', 'Treiner E', 'Lefèvre G', 'Farhat MM', 'Luca LE', 'Hureaux M', 'Li H', 'Chelloug N', 'Dehak R', 'Boussion S', 'Ouachée-Chardin M', 'Schleinitz N', 'Abou Chahla W', 'Barlogis V', 'Vély F', 'Oksenhendler E', 'Quartier P', 'Pasquet M', 'Suarez F', 'Bustamante J', 'Neven B', 'Picard C', 'Rieux-Laucat F', 'Lévy J', 'Rosain J']</t>
  </si>
  <si>
    <t>2q33 Deletions Underlying Syndromic and Non-syndromic CTLA4 Deficiency</t>
  </si>
  <si>
    <t>23-Nov-2024</t>
  </si>
  <si>
    <t>45(1):46</t>
  </si>
  <si>
    <t>https://pubmed.ncbi.nlm.nih.gov/39578275</t>
  </si>
  <si>
    <t>https://link.springer.com/article/10.1007/s10875-024-01831-5</t>
  </si>
  <si>
    <t>['Bohlen J', 'Bagarić I', 'Vatovec T', 'Ogishi M', 'Ahmed SF', 'Cederholm A', 'Buetow L', 'Sobrino S', "Le Floc'h C", 'Arango-Franco CA', 'Seabra L', 'Michelet M', 'Barzaghi F', 'Leardini D', 'Saettini F', 'Vendemini F', 'Baccelli F', 'Catala A', 'Gambineri E', 'Veltroni M', 'Aguilar de la Red Y', 'Rice GI', 'Consonni F', 'Berteloot L', 'Largeaud L', 'Conti F', 'Roullion C', 'Masson C', 'Bessot B', 'Seeleuthner Y', 'Le Voyer T', 'Rinchai D', 'Rosain J', 'Neehus AL', 'Erazo-Borrás L', 'Li H', 'Janda Z', 'Cho EJ', 'Muratore E', 'Soudée C', 'Lainé C', 'Delabesse E', 'Goulvestre C', 'Ma CS', 'Puel A', 'Tangye SG', 'André I', 'Bole-Feysot C', 'Abel L', 'Erlacher M', 'Zhang SY', 'Béziat V', 'Lagresle-Peyrou C', 'Six E', 'Pasquet M', 'Alsina L', 'Aiuti A', 'Zhang P', 'Crow YJ', 'Landegren N', 'Masetti R', 'Huang DT', 'Casanova JL', 'Bustamante J']</t>
  </si>
  <si>
    <t>Autoinflammation in patients with leukocytic CBL loss of heterozygosity is caused by constitutive ERK-mediated monocyte activation</t>
  </si>
  <si>
    <t>134(20):e181604</t>
  </si>
  <si>
    <t>https://pubmed.ncbi.nlm.nih.gov/39403923</t>
  </si>
  <si>
    <t>https://pmc.ncbi.nlm.nih.gov/articles/pmid/39403923/</t>
  </si>
  <si>
    <t>['Gemici Karaaslan B', 'Rosain J', 'Bustamante J', 'Kıykım A']</t>
  </si>
  <si>
    <t>Interferon Gamma in Sickness Predisposing to Mycobacterial Infectious Diseases</t>
  </si>
  <si>
    <t>26-Aug-2024</t>
  </si>
  <si>
    <t>Balkan medical journal</t>
  </si>
  <si>
    <t>41(5):326-332</t>
  </si>
  <si>
    <t>https://pubmed.ncbi.nlm.nih.gov/39183693</t>
  </si>
  <si>
    <t>https://pmc.ncbi.nlm.nih.gov/articles/pmid/39183693/</t>
  </si>
  <si>
    <t>['Chan YH', 'Lundberg V', 'Le Pen J', 'Yuan J', 'Lee D', 'Pinci F', 'Volpi S', 'Nakajima K', 'Bondet V', 'Åkesson S', 'Khobrekar NV', 'Bodansky A', 'Du L', 'Melander T', 'Mariaggi AA', 'Seeleuthner Y', 'Saleh TS', 'Chakravarty D', 'Marits P', 'Dobbs K', 'Vonlanthen S', 'Hennings V', 'Thörn K', 'Rinchai D', 'Bizien L', 'Chaldebas M', 'Sobh A', 'Özçelik T', 'Keles S', 'AlKhater SA', 'Prando C', 'Meyts I', 'Wilson MR', 'Rosain J', 'Jouanguy E', 'Aubart M', 'Abel L', 'Mogensen TH', 'Pan-Hammarström Q', 'Gao D', 'Duffy D', 'Cobat A', 'Berg S', 'Notarangelo LD', 'Harschnitz O', 'Rice CM', 'Studer L', 'Casanova JL', 'Ekwall O', 'Zhang SY']</t>
  </si>
  <si>
    <t>SARS-CoV-2 brainstem encephalitis in human inherited DBR1 deficiency</t>
  </si>
  <si>
    <t>221(9):e20231725</t>
  </si>
  <si>
    <t>https://pubmed.ncbi.nlm.nih.gov/39023559</t>
  </si>
  <si>
    <t>https://pmc.ncbi.nlm.nih.gov/articles/pmid/39023559/</t>
  </si>
  <si>
    <t>['Horesh ME', 'Martin-Fernandez M', 'Gruber C', 'Buta S', 'Le Voyer T', 'Puzenat E', 'Lesmana H', 'Wu Y', 'Richardson A', 'Stein D', 'Hodeib S', 'Youssef M', 'Kurowski JA', 'Feuille E', 'Pedroza LA', 'Fuleihan RL', 'Haseley A', 'Hovnanian A', 'Quartier P', 'Rosain J', 'Davis G', 'Mullan D', 'Stewart O', 'Patel R', 'Lee AE', 'Rubinstein R', 'Ewald L', 'Maheshwari N', 'Rahming V', 'Chinn IK', 'Lupski JR', 'Orange JS', 'Sancho-Shimizu V', 'Casanova JL', 'Abul-Husn NS', 'Itan Y', 'Milner JD', 'Bustamante J', 'Bogunovic D']</t>
  </si>
  <si>
    <t>Individuals with JAK1 variants are affected by syndromic features encompassing autoimmunity, atopy, colitis, and dermatitis</t>
  </si>
  <si>
    <t>221(6):e20232387</t>
  </si>
  <si>
    <t>https://pubmed.ncbi.nlm.nih.gov/38563820</t>
  </si>
  <si>
    <t>https://pmc.ncbi.nlm.nih.gov/articles/pmid/38563820/</t>
  </si>
  <si>
    <t>Correction: Individuals with JAK1 variants are affected by syndromic features encompassing autoimmunity, atopy, colitis, and dermatitis</t>
  </si>
  <si>
    <t>6-May-2024</t>
  </si>
  <si>
    <t>221(6):e2023238704302024c</t>
  </si>
  <si>
    <t>https://pubmed.ncbi.nlm.nih.gov/38709237</t>
  </si>
  <si>
    <t>https://europepmc.org/abstract/MED/38709237</t>
  </si>
  <si>
    <t>['Neehus AL', 'Carey B', 'Landekic M', 'Panikulam P', 'Deutsch G', 'Ogishi M', 'Arango-Franco CA', 'Philippot Q', 'Modaresi M', 'Mohammadzadeh I', 'Berndt MC', 'Rinchai D', 'Le Voyer T', 'Rosain J', 'Momenilandi M', 'Martin-Fernandez M', 'Khan T', 'Bohlen J', 'Han JE', 'Deslys A', 'Bernard M', 'Gajardo-Carrasco T', 'Soudée C', "Le Floc'h C", 'Migaud M', 'Seeleuthner Y', 'Jang MS', 'Nikolouli E', 'Seyedpour S', 'Begueret H', 'Emile JF', 'Le Guen P', 'Tavazzi G', 'Julia Colombo CN', 'Marzani FC', 'Angelini M', 'Trespidi F', 'Ghirardello S', 'Alipour N', 'Molitor A', 'Carapito R', 'Mazloomrezaei M', 'Rokni-Zadeh H', 'Changi-Ashtiani M', 'Brouzes C', 'Vargas P', 'Borghesi A', 'Lachmann N', 'Bahram S', 'Crestani B', 'Fayon M', 'Galode F', 'Pahari S', 'Schlesinger LS', 'Marr N', 'Bogunovic D', 'Boisson-Dupuis S', 'Béziat V', 'Abel L', 'Borie R', 'Young LR', 'Deterding R', 'Shahrooei M', 'Rezaei N', 'Parvaneh N', 'Craven D', 'Gros P', 'Malo D', 'Sepulveda FE', 'Nogee LM', 'Aladjidi N', 'Trapnell BC', 'Casanova JL', 'Bustamante J']</t>
  </si>
  <si>
    <t>Human inherited CCR2 deficiency underlies progressive polycystic lung disease</t>
  </si>
  <si>
    <t>187(13):3460</t>
  </si>
  <si>
    <t>https://pubmed.ncbi.nlm.nih.gov/38776920</t>
  </si>
  <si>
    <t>https://linkinghub.elsevier.com/retrieve/pii/S0092-8674(24)00530-0</t>
  </si>
  <si>
    <t>['Guérin A', 'Moncada-Vélez M', 'Jackson K', 'Ogishi M', 'Rosain J', 'Mancini M', 'Langlais D', 'Nunez A', 'Webster S', 'Goyette J', 'Khan T', 'Marr N', 'Avery DT', 'Rao G', 'Waterboer T', 'Michels B', 'Neves E', 'Iracema Morais C', 'London J', 'Mestrallet S', 'Quartier Dit Maire P', 'Neven B', 'Rapaport F', 'Seeleuthner Y', 'Lev A', 'Simon AJ', 'Montoya J', 'Barel O', 'Gómez-Rodríguez J', 'Orrego JC', "L'Honneur AS", 'Soudée C', 'Rojas J', 'Velez AC', 'Sereti I', 'Terrier B', 'Marin N', 'García LF', 'Abel L', 'Boisson-Dupuis S', 'Reis J', 'Marinho A', 'Lisco A', 'Faria E', 'Goodnow CC', 'Vasconcelos J', 'Béziat V', 'Ma CS', 'Somech R', 'Casanova JL', 'Bustamante J', 'Franco JL', 'Tangye SG']</t>
  </si>
  <si>
    <t>Helper T cell immunity in humans with inherited CD4 deficiency</t>
  </si>
  <si>
    <t>221(5):e20231044</t>
  </si>
  <si>
    <t>https://pubmed.ncbi.nlm.nih.gov/38557723</t>
  </si>
  <si>
    <t>https://europepmc.org/abstract/MED/38557723</t>
  </si>
  <si>
    <t>['Consonni F', 'Moreno S', 'Vinuales Colell B', 'Stolzenberg MC', 'Fernandes A', 'Parisot M', 'Masson C', 'Neveux N', 'Rosain J', 'Bamberger S', 'Vigue MG', 'Malphettes M', 'Quartier P', 'Picard C', 'Rieux-Laucat F', 'Magerus A']</t>
  </si>
  <si>
    <t>Study of the potential role of CASPASE-10 mutations in the development of autoimmune lymphoproliferative syndrome</t>
  </si>
  <si>
    <t>15(5):315</t>
  </si>
  <si>
    <t>https://pubmed.ncbi.nlm.nih.gov/38704374</t>
  </si>
  <si>
    <t>https://europepmc.org/abstract/MED/38704374</t>
  </si>
  <si>
    <t>['Rosain J', 'Kiykim A', 'Michev A', 'Kendir-Demirkol Y', 'Rinchai D', 'Peel JN', 'Li H', 'Ocak S', 'Ozdemir PG', 'Le Voyer T', 'Philippot Q', 'Khan T', 'Neehus AL', 'Migaud M', 'Soudée C', 'Boisson-Dupuis S', 'Marr N', 'Borghesi A', 'Casanova JL', 'Bustamante J']</t>
  </si>
  <si>
    <t>Recombinant IFN-γ1b Treatment in a Patient with Inherited IFN-γ Deficiency</t>
  </si>
  <si>
    <t>16-Feb-2024</t>
  </si>
  <si>
    <t>44(3):62</t>
  </si>
  <si>
    <t>https://pubmed.ncbi.nlm.nih.gov/38363432</t>
  </si>
  <si>
    <t>https://europepmc.org/abstract/MED/38363432</t>
  </si>
  <si>
    <t>['Neehus AL', 'Carey B', 'Landekic M', 'Panikulam P', 'Deutsch G', 'Ogishi M', 'Arango-Franco CA', 'Philippot Q', 'Modaresi M', 'Mohammadzadeh I', 'Corcini Berndt M', 'Rinchai D', 'Le Voyer T', 'Rosain J', 'Momenilandi M', 'Martin-Fernandez M', 'Khan T', 'Bohlen J', 'Han JE', 'Deslys A', 'Bernard M', 'Gajardo-Carrasco T', 'Soudée C', "Le Floc'h C", 'Migaud M', 'Seeleuthner Y', 'Jang MS', 'Nikolouli E', 'Seyedpour S', 'Begueret H', 'Emile JF', 'Le Guen P', 'Tavazzi G', 'Colombo CNJ', 'Marzani FC', 'Angelini M', 'Trespidi F', 'Ghirardello S', 'Alipour N', 'Molitor A', 'Carapito R', 'Mazloomrezaei M', 'Rokni-Zadeh H', 'Changi-Ashtiani M', 'Brouzes C', 'Vargas P', 'Borghesi A', 'Lachmann N', 'Bahram S', 'Crestani B', 'Fayon M', 'Galode F', 'Pahari S', 'Schlesinger LS', 'Marr N', 'Bogunovic D', 'Boisson-Dupuis S', 'Béziat V', 'Abel L', 'Borie R', 'Young LR', 'Deterding R', 'Shahrooei M', 'Rezaei N', 'Parvaneh N', 'Craven D', 'Gros P', 'Malo D', 'Sepulveda FE', 'Nogee LM', 'Aladjidi N', 'Trapnell BC', 'Casanova JL', 'Bustamante J']</t>
  </si>
  <si>
    <t>28-Dec-2023</t>
  </si>
  <si>
    <t>187(2):390-408.e23</t>
  </si>
  <si>
    <t>https://pubmed.ncbi.nlm.nih.gov/38157855</t>
  </si>
  <si>
    <t>https://linkinghub.elsevier.com/retrieve/pii/S0092-8674(23)01323-5</t>
  </si>
  <si>
    <t>['Bohlen J', 'Zhou Q', 'Philippot Q', 'Ogishi M', 'Rinchai D', 'Nieminen T', 'Seyedpour S', 'Parvaneh N', 'Rezaei N', 'Yazdanpanah N', 'Momenilandi M', 'Conil C', 'Neehus AL', 'Schmidt C', 'Arango-Franco CA', 'Voyer TL', 'Khan T', 'Yang R', 'Puchan J', 'Erazo L', 'Roiuk M', 'Vatovec T', 'Janda Z', 'Bagarić I', 'Materna M', 'Gervais A', 'Li H', 'Rosain J', 'Peel JN', 'Seeleuthner Y', 'Han JE', "L'Honneur AS", 'Moncada-Vélez M', 'Martin-Fernandez M', 'Horesh ME', 'Kochetkov T', 'Schmidt M', 'AlShehri MA', 'Salo E', 'Saxen H', 'ElGhazali G', 'Yatim A', 'Soudée C', 'Sallusto F', 'Ensser A', 'Marr N', 'Zhang P', 'Bogunovic D', 'Cobat A', 'Shahrooei M', 'Béziat V', 'Abel L', 'Wang X', 'Boisson-Dupuis S', 'Teleman AA', 'Bustamante J', 'Zhang Q', 'Casanova JL']</t>
  </si>
  <si>
    <t>Human MCTS1-dependent translation of JAK2 is essential for IFN-γ immunity to mycobacteria</t>
  </si>
  <si>
    <t>186(23):5114-5134.e27</t>
  </si>
  <si>
    <t>https://pubmed.ncbi.nlm.nih.gov/37875108</t>
  </si>
  <si>
    <t>https://linkinghub.elsevier.com/retrieve/pii/S0092-8674(23)01078-4</t>
  </si>
  <si>
    <t>['Ogishi M', 'Yang R', 'Rosain J', 'Bustamante J', 'Casanova JL', 'Boisson-Dupuis S']</t>
  </si>
  <si>
    <t>Inborn errors of human transcription factors governing IFN-γ antimycobacterial immunity</t>
  </si>
  <si>
    <t>81:102296</t>
  </si>
  <si>
    <t>https://pubmed.ncbi.nlm.nih.gov/36867972</t>
  </si>
  <si>
    <t>https://www.clinicalkey.com/content/playBy/pii?v=S0952-7915(23)00015-8</t>
  </si>
  <si>
    <t>['Allain V', 'Grandin V', 'Meignin V', 'Bertinchamp R', 'Boutboul D', 'Fieschi C', 'Galicier L', 'Gérard L', 'Malphettes M', 'Bustamante J', 'Fusaro M', 'Lambert N', 'Rosain J', 'Lenoir C', 'Kracker S', 'Rieux-Laucat F', 'Latour S', 'de Villartay JP', 'Picard C', 'Oksenhendler E']</t>
  </si>
  <si>
    <t>Lymphoma as an Exclusion Criteria for CVID Diagnosis Revisited</t>
  </si>
  <si>
    <t>26-Sep-2022</t>
  </si>
  <si>
    <t>43(1):181-191</t>
  </si>
  <si>
    <t>https://pubmed.ncbi.nlm.nih.gov/36155879</t>
  </si>
  <si>
    <t>https://link.springer.com/article/10.1007/s10875-022-01368-5</t>
  </si>
  <si>
    <t>['Yang R', 'Avery DT', 'Jackson KJL', 'Ogishi M', 'Benhsaien I', 'Du L', 'Ye X', 'Han J', 'Rosain J', 'Peel JN', 'Alyanakian MA', 'Neven B', 'Winter S', 'Puel A', 'Boisson B', 'Payne KJ', 'Wong M', 'Russell AJ', 'Mizoguchi Y', 'Okada S', 'Uzel G', 'Goodnow CC', 'Latour S', 'El Bakkouri J', 'Bousfiha A', 'Preece K', 'Gray PE', 'Keller B', 'Warnatz K', 'Boisson-Dupuis S', 'Abel L', 'Pan-Hammarström Q', 'Bustamante J', 'Ma CS', 'Casanova JL', 'Tangye SG']</t>
  </si>
  <si>
    <t>Human T-bet governs the generation of a distinct subset of CD11c(high)CD21(low) B cells</t>
  </si>
  <si>
    <t>7(73):eabq3277</t>
  </si>
  <si>
    <t>https://pubmed.ncbi.nlm.nih.gov/35867801</t>
  </si>
  <si>
    <t>https:///www.science.org/doi/10.1126/sciimmunol.abq3277?url_ver=Z39.88-2003&amp;rfr_id=ori:rid:crossref.org&amp;rfr_dat=cr_pub 0pubmed</t>
  </si>
  <si>
    <t>['Minić S', 'Trpinac D', 'Novaković I', 'Cerovac N', 'Dobrosavljević Vukojević D', 'Rosain J']</t>
  </si>
  <si>
    <t>Challenges in Rare Diseases Diagnostics: Incontinentia Pigmenti with Heterozygous GBA Mutation</t>
  </si>
  <si>
    <t>12(7):1711</t>
  </si>
  <si>
    <t>https://pubmed.ncbi.nlm.nih.gov/35885615</t>
  </si>
  <si>
    <t>https://europepmc.org/abstract/MED/35885615</t>
  </si>
  <si>
    <t>['Rosain J', 'Bernasconi A', 'Prieto E', 'Caputi L', 'Le Voyer T', 'Buda G', 'Marti M', 'Bohlen J', 'Neehus AL', 'Castaños C', 'Gallagher R', 'Dorgham K', 'Oleastro M', 'Perez L', 'Danielian S', 'Dipierri JE', 'Casanova JL', 'Bustamante J', 'Villa M']</t>
  </si>
  <si>
    <t>Pulmonary Alveolar Proteinosis and Multiple Infectious Diseases in a Child with Autosomal Recessive Complete IRF8 Deficiency</t>
  </si>
  <si>
    <t>26-Mar-2022</t>
  </si>
  <si>
    <t>42(5):975-985</t>
  </si>
  <si>
    <t>https://pubmed.ncbi.nlm.nih.gov/35338423</t>
  </si>
  <si>
    <t>https://europepmc.org/abstract/MED/35338423</t>
  </si>
  <si>
    <t>['Martin-Fernandez M', 'Buta S', 'Le Voyer T', 'Li Z', 'Dynesen LT', 'Vuillier F', 'Franklin L', 'Ailal F', 'Muglia Amancio A', 'Malle L', 'Gruber C', 'Benhsaien I', 'Altman J', 'Taft J', 'Deswarte C', 'Roynard M', 'Nieto-Patlan A', 'Moriya K', 'Rosain J', 'Boddaert N', 'Bousfiha A', 'Crow YJ', 'Jankovic D', 'Sher A', 'Casanova JL', 'Pellegrini S', 'Bustamante J', 'Bogunovic D']</t>
  </si>
  <si>
    <t>A partial form of inherited human USP18 deficiency underlies infection and inflammation</t>
  </si>
  <si>
    <t>219(4):e20211273</t>
  </si>
  <si>
    <t>https://pubmed.ncbi.nlm.nih.gov/35258551</t>
  </si>
  <si>
    <t>https://europepmc.org/abstract/MED/35258551</t>
  </si>
  <si>
    <t>['Daza-Cajigal V', 'Albuquerque AS', 'Young DF', 'Ciancanelli MJ', 'Moulding D', 'Angulo I', 'Jeanne-Julien V', 'Rosain J', 'Minskaia E', 'Casanova JL', 'Boisson-Dupuis S', 'Bustamante J', 'Randall RE', 'McHugh TD', 'Thrasher AJ', 'Burns SO']</t>
  </si>
  <si>
    <t>Partial human Janus kinase 1 deficiency predominantly impairs responses to interferon gamma and intracellular control of mycobacteria</t>
  </si>
  <si>
    <t>13:888427</t>
  </si>
  <si>
    <t>https://pubmed.ncbi.nlm.nih.gov/36159783</t>
  </si>
  <si>
    <t>https://europepmc.org/abstract/MED/36159783</t>
  </si>
  <si>
    <t>['Li J', 'Lei WT', 'Zhang P', 'Rapaport F', 'Seeleuthner Y', 'Lyu B', 'Asano T', 'Rosain J', 'Hammadi B', 'Zhang Y', 'Pelham SJ', 'Spaan AN', 'Migaud M', 'Hum D', 'Bigio B', 'Chrabieh M', 'Béziat V', 'Bustamante J', 'Zhang SY', 'Jouanguy E', 'Boisson-Dupuis S', 'El Baghdadi J', 'Aimanianda V', 'Thoma K', 'Fliegauf M', 'Grimbacher B', 'Korganow AS', 'Saunders C', 'Rao VK', 'Uzel G', 'Freeman AF', 'Holland SM', 'Su HC', 'Cunningham-Rundles C', 'Fieschi C', 'Abel L', 'Puel A', 'Cobat A', 'Casanova JL', 'Zhang Q', 'Boisson B']</t>
  </si>
  <si>
    <t>Biochemically deleterious human NFKB1 variants underlie an autosomal dominant form of common variable immunodeficiency</t>
  </si>
  <si>
    <t>2-Sep-2021</t>
  </si>
  <si>
    <t>218(11):e20210566</t>
  </si>
  <si>
    <t>https://pubmed.ncbi.nlm.nih.gov/34473196</t>
  </si>
  <si>
    <t>https://europepmc.org/abstract/MED/34473196</t>
  </si>
  <si>
    <t>['Lévy R', 'Langlais D', 'Béziat V', 'Rapaport F', 'Rao G', 'Lazarov T', 'Bourgey M', 'Zhou YJ', 'Briand C', 'Moriya K', 'Ailal F', 'Avery DT', 'Markle J', 'Lim AI', 'Ogishi M', 'Yang R', 'Pelham S', 'Emam M', 'Migaud M', 'Deswarte C', 'Habib T', 'Saraiva LR', 'Moussa EA', 'Guennoun A', 'Boisson B', 'Belkaya S', 'Martinez-Barricarte R', 'Rosain J', 'Belkadi A', 'Breton S', 'Payne K', 'Benhsaien I', 'Plebani A', 'Lougaris V', 'Di Santo JP', 'Neven B', 'Abel L', 'Ma CS', 'Bousfiha AA', 'Marr N', 'Bustamante J', 'Liu K', 'Gros P', 'Geissmann F', 'Tangye SG', 'Casanova JL', 'Puel A']</t>
  </si>
  <si>
    <t>Inherited human c-Rel deficiency disrupts myeloid and lymphoid immunity to multiple infectious agents</t>
  </si>
  <si>
    <t>131(17):e150143</t>
  </si>
  <si>
    <t>https://pubmed.ncbi.nlm.nih.gov/34623332</t>
  </si>
  <si>
    <t>https://europepmc.org/abstract/MED/34623332</t>
  </si>
  <si>
    <t>['Ogishi M', 'Yang R', 'Aytekin C', 'Langlais D', 'Bourgey M', 'Khan T', 'Ali FA', 'Rahman M', 'Delmonte OM', 'Chrabieh M', 'Zhang P', 'Gruber C', 'Pelham SJ', 'Spaan AN', 'Rosain J', 'Lei WT', 'Drutman S', 'Hellmann MD', 'Callahan MK', 'Adamow M', 'Wong P', 'Wolchok JD', 'Rao G', 'Ma CS', 'Nakajima Y', 'Yaguchi T', 'Chamoto K', 'Williams SC', 'Emile JF', 'Rozenberg F', 'Glickman MS', 'Rapaport F', 'Kerner G', 'Allington G', 'Tezcan I', 'Cagdas D', 'Hosnut FO', 'Dogu F', 'Ikinciogullari A', 'Rao VK', 'Kainulainen L', 'Béziat V', 'Bustamante J', 'Vilarinho S', 'Lifton RP', 'Boisson B', 'Abel L', 'Bogunovic D', 'Marr N', 'Notarangelo LD', 'Tangye SG', 'Honjo T', 'Gros P', 'Boisson-Dupuis S', 'Casanova JL']</t>
  </si>
  <si>
    <t>Inherited PD-1 deficiency underlies tuberculosis and autoimmunity in a child</t>
  </si>
  <si>
    <t>27(9):1646-1654</t>
  </si>
  <si>
    <t>https://pubmed.ncbi.nlm.nih.gov/34183838</t>
  </si>
  <si>
    <t>https://europepmc.org/abstract/MED/34183838</t>
  </si>
  <si>
    <t>['Béziat V', 'Rapaport F', 'Hu J', 'Titeux M', 'Bonnet des Claustres M', 'Bourgey M', 'Griffin H', 'Bandet É', 'Ma CS', 'Sherkat R', 'Rokni-Zadeh H', 'Louis DM', 'Changi-Ashtiani M', 'Delmonte OM', 'Fukushima T', 'Habib T', 'Guennoun A', 'Khan T', 'Bender N', 'Rahman M', 'About F', 'Yang R', 'Rao G', 'Rouzaud C', 'Li J', 'Shearer D', 'Balogh K', 'Al Ali F', 'Ata M', 'Dabiri S', 'Momenilandi M', 'Nammour J', 'Alyanakian MA', 'Leruez-Ville M', 'Guenat D', 'Materna M', 'Marcot L', 'Vladikine N', 'Soret C', 'Vahidnezhad H', 'Youssefian L', 'Saeidian AH', 'Uitto J', 'Catherinot É', 'Navabi SS', 'Zarhrate M', 'Woodley DT', 'Jeljeli M', 'Abraham T', 'Belkaya S', 'Lorenzo L', 'Rosain J', 'Bayat M', 'Lanternier F', 'Lortholary O', 'Zakavi F', 'Gros P', 'Orth G', 'Abel L', 'Prétet JL', 'Fraitag S', 'Jouanguy E', 'Davis MM', 'Tangye SG', 'Notarangelo LD', 'Marr N', 'Waterboer T', 'Langlais D', 'Doorbar J', 'Hovnanian A', 'Christensen N', 'Bossuyt X', 'Shahrooei M', 'Casanova JL']</t>
  </si>
  <si>
    <t>Humans with inherited T cell CD28 deficiency are susceptible to skin papillomaviruses but are otherwise healthy</t>
  </si>
  <si>
    <t>8-Jul-2021</t>
  </si>
  <si>
    <t>184(14):3812-3828.e30</t>
  </si>
  <si>
    <t>https://pubmed.ncbi.nlm.nih.gov/34214472</t>
  </si>
  <si>
    <t>https://linkinghub.elsevier.com/retrieve/pii/S0092-8674(21)00705-4</t>
  </si>
  <si>
    <t>['Le Voyer T', 'Sakata S', 'Tsumura M', 'Khan T', 'Esteve-Sole A', 'Al-Saud BK', 'Gungor HE', 'Taur P', 'Jeanne-Julien V', 'Christiansen M', 'Köhler LM', 'ElGhazali GE', 'Rosain J', 'Nishimura S', 'Sakura F', 'Bouaziz M', 'Oleaga-Quintas C', 'Nieto-Patlán A', 'Deyà-Martinez À', 'Altuner Torun Y', 'Neehus AL', 'Roynard M', 'Bozdemir SE', 'Al Kaabi N', 'Al Hassani M', 'Mersiyanova I', 'Rozenberg F', 'Speckmann C', 'Hainmann I', 'Hauck F', 'Alzahrani MH', 'Alhajjar SH', 'Al-Muhsen S', 'Cole T', 'Fuleihan R', 'Arkwright PD', 'Badolato R', 'Alsina L', 'Abel L', 'Desai M', 'Al-Mousa H', 'Shcherbina A', 'Marr N', 'Boisson-Dupuis S', 'Casanova JL', 'Okada S', 'Bustamante J']</t>
  </si>
  <si>
    <t>Genetic, Immunological, and Clinical Features of 32 Patients with Autosomal Recessive STAT1 Deficiency</t>
  </si>
  <si>
    <t>207(1):133-152</t>
  </si>
  <si>
    <t>https://pubmed.ncbi.nlm.nih.gov/34183371</t>
  </si>
  <si>
    <t>https://europepmc.org/abstract/MED/34183371</t>
  </si>
  <si>
    <t>['Fusaro M', 'Vincent A', 'Castelle M', 'Rosain J', 'Fournier B', 'Veiga-da-Cunha M', 'Kentache T', 'Serre J', 'Fallet-Bianco C', 'Delezoide AL', 'Renesme L', 'Picard FM', 'Lasseaux E', 'Aladjidi N', 'Seta N', 'Cormier-Daire V', 'Schaftingen EV', 'Neven B', 'Moshous D', 'Blesson S', 'Picard C']</t>
  </si>
  <si>
    <t>Two Novel Homozygous Mutations in Phosphoglucomutase 3 Leading to Severe Combined Immunodeficiency, Skeletal Dysplasia, and Malformations</t>
  </si>
  <si>
    <t>41(5):958-966</t>
  </si>
  <si>
    <t>https://pubmed.ncbi.nlm.nih.gov/33534079</t>
  </si>
  <si>
    <t>https://link.springer.com/article/10.1007/s10875-021-00985-w</t>
  </si>
  <si>
    <t>['Bigio B', 'Seeleuthner Y', 'Kerner G', 'Migaud M', 'Rosain J', 'Boisson B', 'Nasca C', 'Puel A', 'Bustamante J', 'Casanova JL', 'Abel L', 'Cobat A']</t>
  </si>
  <si>
    <t>Detection of homozygous and hemizygous complete or partial exon deletions by whole-exome sequencing</t>
  </si>
  <si>
    <t>22-May-2021</t>
  </si>
  <si>
    <t>3(2):lqab037</t>
  </si>
  <si>
    <t>https://pubmed.ncbi.nlm.nih.gov/34046589</t>
  </si>
  <si>
    <t>https://europepmc.org/abstract/MED/34046589</t>
  </si>
  <si>
    <t>['Fusaro M', 'Rosain J', 'Grandin V', 'Lambert N', 'Hanein S', 'Fourrage C', 'Renaud N', 'Gil M', 'Chevalier S', 'Chahla WA', 'Bader-Meunier B', 'Barlogis V', 'Blanche S', 'Boutboul D', 'Castelle M', 'Comont T', 'Diana JS', 'Fieschi C', 'Galicier L', 'Hermine O', 'Lefèvre-Utile A', 'Malphettes M', 'Merlin E', 'Oksenhendler E', 'Pasquet M', 'Suarez F', 'André I', 'Béziat V', 'De Saint Basile G', 'De Villartay JP', 'Kracker S', 'Lagresle-Peyrou C', 'Latour S', 'Rieux-Laucat F', 'Mahlaoui N', 'Bole C', 'Nitschke P', 'Hulier-Ammar E', 'Fischer A', 'Moshous D', 'Neven B', 'Alcais A', 'Vogt G', 'Bustamante J', 'Picard C']</t>
  </si>
  <si>
    <t>Improving the diagnostic efficiency of primary immunodeficiencies with targeted next-generation sequencing</t>
  </si>
  <si>
    <t>147(2):734-737</t>
  </si>
  <si>
    <t>https://pubmed.ncbi.nlm.nih.gov/32531373</t>
  </si>
  <si>
    <t>https://www.clinicalkey.com/content/playBy/pii?v=S0091-6749(20)30816-2</t>
  </si>
  <si>
    <t>['Rapaport F', 'Boisson B', 'Gregor A', 'Béziat V', 'Boisson-Dupuis S', 'Bustamante J', 'Jouanguy E', 'Puel A', 'Rosain J', 'Zhang Q', 'Zhang SY', 'Gleeson JG', 'Quintana-Murci L', 'Casanova JL', 'Abel L', 'Patin E']</t>
  </si>
  <si>
    <t>Negative selection on human genes underlying inborn errors depends on disease outcome and both the mode and mechanism of inheritance</t>
  </si>
  <si>
    <t>19-Jan-2021</t>
  </si>
  <si>
    <t>118(3):e2001248118</t>
  </si>
  <si>
    <t>https://pubmed.ncbi.nlm.nih.gov/33408250</t>
  </si>
  <si>
    <t>https://www.pnas.org/doi/10.1073/pnas.2001248118?url_ver=Z39.88-2003&amp;rfr_id=ori:rid:crossref.org&amp;rfr_dat=cr_pub 0pubmed</t>
  </si>
  <si>
    <t>['Ogishi M', 'Yang R', 'Gruber C', 'Zhang P', 'Pelham SJ', 'Spaan AN', 'Rosain J', 'Chbihi M', 'Han JE', 'Rao VK', 'Kainulainen L', 'Bustamante J', 'Boisson B', 'Bogunovic D', 'Boisson-Dupuis S', 'Casanova JL']</t>
  </si>
  <si>
    <t>Multibatch Cytometry Data Integration for Optimal Immunophenotyping</t>
  </si>
  <si>
    <t>23-Nov-2020</t>
  </si>
  <si>
    <t>206(1):206-213</t>
  </si>
  <si>
    <t>https://pubmed.ncbi.nlm.nih.gov/33229441</t>
  </si>
  <si>
    <t>https://europepmc.org/abstract/MED/33229441</t>
  </si>
  <si>
    <t>['Diana JS', 'Bouazza N', 'Couzin C', 'Castelle M', 'Magnani A', 'Magrin E', 'Rosain J', 'Treluyer JM', 'Picard C', 'Moshous D', 'Blanche S', 'Neven B', 'Cavazzana M']</t>
  </si>
  <si>
    <t>Bayesian Modeling Immune Reconstitution Apply to CD34+ Selected Stem Cell Transplantation for Severe Combined Immunodeficiency</t>
  </si>
  <si>
    <t>9:804912</t>
  </si>
  <si>
    <t>https://pubmed.ncbi.nlm.nih.gov/35242727</t>
  </si>
  <si>
    <t>https://europepmc.org/abstract/MED/35242727</t>
  </si>
  <si>
    <t>['Yang R', 'Mele F', 'Worley L', 'Langlais D', 'Rosain J', 'Benhsaien I', 'Elarabi H', 'Croft CA', 'Doisne JM', 'Zhang P', 'Weisshaar M', 'Jarrossay D', 'Latorre D', 'Shen Y', 'Han J', 'Ogishi M', 'Gruber C', 'Markle J', 'Al Ali F', 'Rahman M', 'Khan T', 'Seeleuthner Y', 'Kerner G', 'Husquin LT', 'Maclsaac JL', 'Jeljeli M', 'Errami A', 'Ailal F', 'Kobor MS', 'Oleaga-Quintas C', 'Roynard M', 'Bourgey M', 'El Baghdadi J', 'Boisson-Dupuis S', 'Puel A', 'Batteux F', 'Rozenberg F', 'Marr N', 'Pan-Hammarström Q', 'Bogunovic D', 'Quintana-Murci L', 'Carroll T', 'Ma CS', 'Abel L', 'Bousfiha A', 'Di Santo JP', 'Glimcher LH', 'Gros P', 'Tangye SG', 'Sallusto F', 'Bustamante J', 'Casanova JL']</t>
  </si>
  <si>
    <t>Human T-bet Governs Innate and Innate-like Adaptive IFN-γ Immunity against Mycobacteria</t>
  </si>
  <si>
    <t>23-Dec-2020</t>
  </si>
  <si>
    <t>8-Dec-2020</t>
  </si>
  <si>
    <t>183(7):1826-1847.e31</t>
  </si>
  <si>
    <t>https://pubmed.ncbi.nlm.nih.gov/33296702</t>
  </si>
  <si>
    <t>https://linkinghub.elsevier.com/retrieve/pii/S0092-8674(20)31453-7</t>
  </si>
  <si>
    <t>['Kerner G', 'Rosain J', 'Guérin A', 'Al-Khabaz A', 'Oleaga-Quintas C', 'Rapaport F', 'Massaad MJ', 'Ding JY', 'Khan T', 'Ali FA', 'Rahman M', 'Deswarte C', 'Martinez-Barricarte R', 'Geha RS', 'Jeanne-Julien V', 'Garcia D', 'Chi CY', 'Yang R', 'Roynard M', 'Fleckenstein B', 'Rozenberg F', 'Boisson-Dupuis S', 'Ku CL', 'Seeleuthner Y', 'Béziat V', 'Marr N', 'Abel L', 'Al-Herz W', 'Casanova JL', 'Bustamante J']</t>
  </si>
  <si>
    <t>Inherited human IFN-γ deficiency underlies mycobacterial disease</t>
  </si>
  <si>
    <t>130(6):3158-3171</t>
  </si>
  <si>
    <t>https://pubmed.ncbi.nlm.nih.gov/32163377</t>
  </si>
  <si>
    <t>https://europepmc.org/abstract/MED/32163377</t>
  </si>
  <si>
    <t>['Gruber C', 'Martin-Fernandez M', 'Ailal F', 'Qiu X', 'Taft J', 'Altman J', 'Rosain J', 'Buta S', 'Bousfiha A', 'Casanova JL', 'Bustamante J', 'Bogunovic D']</t>
  </si>
  <si>
    <t>Homozygous STAT2 gain-of-function mutation by loss of USP18 activity in a patient with type I interferonopathy</t>
  </si>
  <si>
    <t>4-May-2020</t>
  </si>
  <si>
    <t>217(5):e20192319</t>
  </si>
  <si>
    <t>https://pubmed.ncbi.nlm.nih.gov/32092142</t>
  </si>
  <si>
    <t>https://europepmc.org/abstract/MED/32092142</t>
  </si>
  <si>
    <t>['Rosain J', 'Deswarte C', 'Hancioglu G', 'Oleaga-Quintas C', 'Kutlug S', 'Kartal I', 'Kuzu I', 'Toullec L', 'Tusseau M', 'Casanova JL', 'Yildiran A', 'Bustamante J']</t>
  </si>
  <si>
    <t>LINE-1-Mediated AluYa5 Insertion Underlying Complete Autosomal Recessive IFN-γR1 Deficiency</t>
  </si>
  <si>
    <t>3-Aug-2019</t>
  </si>
  <si>
    <t>39(7):739-742</t>
  </si>
  <si>
    <t>https://pubmed.ncbi.nlm.nih.gov/31377971</t>
  </si>
  <si>
    <t>https://europepmc.org/abstract/MED/31377971</t>
  </si>
  <si>
    <t>['Hadjadj J', 'Aladjidi N', 'Fernandes H', 'Leverger G', 'Magérus-Chatinet A', 'Mazerolles F', 'Stolzenberg MC', 'Jacques S', 'Picard C', 'Rosain J', 'Fourrage C', 'Hanein S', 'Zarhrate M', 'Pasquet M', 'Abou Chahla W', 'Barlogis V', 'Bertrand Y', 'Pellier I', 'Colomb Bottollier E', 'Fouyssac F', 'Blouin P', 'Thomas C', 'Cheikh N', 'Dore E', 'Pondarre C', 'Plantaz D', 'Jeziorski E', 'Millot F', 'Garcelon N', 'Ducassou S', 'Perel Y', 'Leblanc T', 'Neven B', 'Fischer A', 'Rieux-Laucat F']</t>
  </si>
  <si>
    <t>Pediatric Evans syndrome is associated with a high frequency of potentially damaging variants in immune genes</t>
  </si>
  <si>
    <t>2-Apr-2019</t>
  </si>
  <si>
    <t>134(1):9-21</t>
  </si>
  <si>
    <t>https://linkinghub.elsevier.com/retrieve/pii/S0006-4971(20)42435-8</t>
  </si>
  <si>
    <t>['Rosain J', 'Kong XF', 'Martinez-Barricarte R', 'Oleaga-Quintas C', 'Ramirez-Alejo N', 'Markle J', 'Okada S', 'Boisson-Dupuis S', 'Casanova JL', 'Bustamante J']</t>
  </si>
  <si>
    <t>Mendelian susceptibility to mycobacterial disease: 2014-2018 update</t>
  </si>
  <si>
    <t>97(4):360-367</t>
  </si>
  <si>
    <t>https://pubmed.ncbi.nlm.nih.gov/30264912</t>
  </si>
  <si>
    <t>https://europepmc.org/abstract/MED/30264912</t>
  </si>
  <si>
    <t>['Magnani A', 'Jouannic JM', 'Rosain J', 'Gabrion A', 'Touzot F', 'Roudaut C', 'Kracker S', 'Mahlaoui N', 'Toubert A', 'Clave E', 'Macintyre EA', 'Radford-Weiss I', 'Alcantara M', 'Magrin E', 'Ternaux B', 'Nisoy J', 'Caccavelli L', 'Darras AM', 'Picard C', 'Blanche S', 'Cavazzana M']</t>
  </si>
  <si>
    <t>Successful in utero stem cell transplantation in X-linked severe combined immunodeficiency</t>
  </si>
  <si>
    <t>3(3):237-241</t>
  </si>
  <si>
    <t>https://pubmed.ncbi.nlm.nih.gov/30683657</t>
  </si>
  <si>
    <t>https://www.clinicalkey.com/content/playBy/pii?v=bloodadvances.2018023176</t>
  </si>
  <si>
    <t>['Hadjadj J', 'Guffroy A', 'Delavaud C', 'Taieb G', 'Meyts I', 'Fresard A', 'Streichenberger N', "L'Honneur AS", 'Rozenberg F', "D'Aveni M", 'Aguilar C', 'Rosain J', 'Picard C', 'Mahlaoui N', 'Lecuit M', 'Hermine O', 'Lortholary O', 'Suarez F']</t>
  </si>
  <si>
    <t>Progressive Multifocal Leukoencephalopathy in Primary Immunodeficiencies</t>
  </si>
  <si>
    <t>39(1):55-64</t>
  </si>
  <si>
    <t>https://pubmed.ncbi.nlm.nih.gov/30552536</t>
  </si>
  <si>
    <t>https://link.springer.com/article/10.1007/s10875-018-0578-8</t>
  </si>
  <si>
    <t>['El Sissy C', 'Rosain J', 'Vieira-Martins P', 'Bordereau P', 'Gruber A', 'Devriese M', 'de Pontual L', 'Taha MK', 'Fieschi C', 'Picard C', 'Frémeaux-Bacchi V']</t>
  </si>
  <si>
    <t>Clinical and Genetic Spectrum of a Large Cohort With Total and Sub-total Complement Deficiencies</t>
  </si>
  <si>
    <t>8-Aug-2019</t>
  </si>
  <si>
    <t>10:1936</t>
  </si>
  <si>
    <t>https://pubmed.ncbi.nlm.nih.gov/31440263</t>
  </si>
  <si>
    <t>https://europepmc.org/abstract/MED/31440263</t>
  </si>
  <si>
    <t>['Nguyen Y', 'Rosain J', 'Aguilar C', 'Picard C', 'Malphettes M']</t>
  </si>
  <si>
    <t>Long-term follow-up of an activated PI3K-δ syndrome 2 in patient presenting with an agammaglobulinemia phenotype</t>
  </si>
  <si>
    <t>4-Aug-2018</t>
  </si>
  <si>
    <t>121(6):739-740.e1</t>
  </si>
  <si>
    <t>https://pubmed.ncbi.nlm.nih.gov/30081089</t>
  </si>
  <si>
    <t>https://www.clinicalkey.com/content/playBy/pii?v=S1081-1206(18)30629-X</t>
  </si>
  <si>
    <t>['Brigida I', 'Zoccolillo M', 'Cicalese MP', 'Pfajfer L', 'Barzaghi F', 'Scala S', 'Oleaga-Quintas C', 'Álvarez-Álvarez JA', 'Sereni L', 'Giannelli S', 'Sartirana C', 'Dionisio F', 'Pavesi L', 'Benavides-Nieto M', 'Basso-Ricci L', 'Capasso P', 'Mazzi B', 'Rosain J', 'Marcus N', 'Lee YN', 'Somech R', 'Degano M', 'Raiola G', 'Caorsi R', 'Picco P', 'Moncada Velez M', 'Khourieh J', 'Arias AA', 'Bousfiha A', 'Issekutz T', 'Issekutz A', 'Boisson B', 'Dobbs K', 'Villa A', 'Lombardo A', 'Neven B', 'Moshous D', 'Casanova JL', 'Franco JL', 'Notarangelo LD', 'Scielzo C', 'Volpi S', 'Dupré L', 'Bustamante J', 'Gattorno M', 'Aiuti A']</t>
  </si>
  <si>
    <t>T-cell defects in patients with ARPC1B germline mutations account for combined immunodeficiency</t>
  </si>
  <si>
    <t>25-Sep-2018</t>
  </si>
  <si>
    <t>132(22):2362-2374</t>
  </si>
  <si>
    <t>https://pubmed.ncbi.nlm.nih.gov/30254128</t>
  </si>
  <si>
    <t>https://linkinghub.elsevier.com/retrieve/pii/S0006-4971(20)42972-6</t>
  </si>
  <si>
    <t>['Dominguez-Pinilla N', 'Allende LM', 'Rosain J', 'Gallego MDC', 'Chaves F', 'Deswarte C', 'Viedma E', 'de Inocencio Arocena J', 'Ruiz-Contreras J', 'Bustamante J', 'Gonzalez-Granado LI']</t>
  </si>
  <si>
    <t>Disseminated abscesses due to Mycoplasma faucium in a patient with activated PI3Kδ syndrome type 2</t>
  </si>
  <si>
    <t>6(5):1796-1798.e2</t>
  </si>
  <si>
    <t>https://pubmed.ncbi.nlm.nih.gov/29486251</t>
  </si>
  <si>
    <t>https://www.clinicalkey.com/content/playBy/pii?v=S2213-2198(18)30106-5</t>
  </si>
  <si>
    <t>['Nekooie-Marnany N', 'Deswarte C', 'Ostadi V', 'Bagherpour B', 'Taleby E', 'Ganjalikhani-Hakemi M', 'Le Voyer T', 'Rahimi H', 'Rosain J', 'Pourmoghadas Z', 'Sheikhbahaei S', 'Khoshnevisan R', 'Petersheim D', 'Kotlarz D', 'Klein C', 'Boisson-Dupuis S', 'Casanova JL', 'Bustamante J', 'Sherkat R']</t>
  </si>
  <si>
    <t>Impaired IL-12- and IL-23-Mediated Immunity Due to IL-12Rβ1 Deficiency in Iranian Patients with Mendelian Susceptibility to Mycobacterial Disease</t>
  </si>
  <si>
    <t>38(7):787-793</t>
  </si>
  <si>
    <t>https://pubmed.ncbi.nlm.nih.gov/30255293</t>
  </si>
  <si>
    <t>https://europepmc.org/abstract/MED/30255293</t>
  </si>
  <si>
    <t>['Rosain J', 'Oleaga-Quintas C', 'Deswarte C', 'Verdin H', 'Marot S', 'Syridou G', 'Mansouri M', 'Mahdaviani SA', 'Venegas-Montoya E', 'Tsolia M', 'Mesdaghi M', 'Chernyshova L', 'Stepanovskiy Y', 'Parvaneh N', 'Mansouri D', 'Pedraza-Sánchez S', 'Bondarenko A', 'Espinosa-Padilla SE', 'Yamazaki-Nakashimada MA', 'Nieto-Patlán A', 'Kerner G', 'Lambert N', 'Jacques C', 'Corvilain E', 'Migaud M', 'Grandin V', 'Herrera MT', 'Jabot-Hanin F', 'Boisson-Dupuis S', 'Picard C', 'Nitschke P', 'Puel A', 'Tores F', 'Abel L', 'Blancas-Galicia L', 'De Baere E', 'Bole-Feysot C', 'Casanova JL', 'Bustamante J']</t>
  </si>
  <si>
    <t>A Variety of Alu-Mediated Copy Number Variations Can Underlie IL-12Rβ1 Deficiency</t>
  </si>
  <si>
    <t>11-Jul-2018</t>
  </si>
  <si>
    <t>38(5):617-627</t>
  </si>
  <si>
    <t>Case Reports | Journal Article | Research Support, N.I.H., Extramural | Research Support, Non-U.S. Gov't | Review</t>
  </si>
  <si>
    <t>https://pubmed.ncbi.nlm.nih.gov/29995221</t>
  </si>
  <si>
    <t>https://europepmc.org/abstract/MED/29995221</t>
  </si>
  <si>
    <t>['Charbit-Henrion F', 'Bègue B', 'Sierra A', 'Hanein S', 'Stolzenberg MC', 'Li Z', 'Pellegrini S', 'Garcelon N', 'Jeanpierre M', 'Neven B', 'Loge I', 'Picard C', 'Rosain J', 'Bustamante J', "Le Lorc'h M", 'Pigneur B', 'Fernandes A', 'Rieux-Laucat F', 'Amil Dias J', 'Ruemmele FM', 'Cerf-Bensussan N']</t>
  </si>
  <si>
    <t>Copy number variations and founder effect underlying complete IL-10Rβ deficiency in Portuguese kindreds</t>
  </si>
  <si>
    <t>26-Oct-2018</t>
  </si>
  <si>
    <t>13(10):e0205826</t>
  </si>
  <si>
    <t>https://europepmc.org/abstract/MED/30365510</t>
  </si>
  <si>
    <t>['Rosain J', 'Miot C', 'Lambert N', 'Rousselet MC', 'Pellier I', 'Picard C']</t>
  </si>
  <si>
    <t>CD21 deficiency in 2 siblings with recurrent respiratory infections and hypogammaglobulinemia</t>
  </si>
  <si>
    <t>10-May-2017</t>
  </si>
  <si>
    <t>5(6):1765-1767.e3</t>
  </si>
  <si>
    <t>https://pubmed.ncbi.nlm.nih.gov/28499783</t>
  </si>
  <si>
    <t>https://www.clinicalkey.com/content/playBy/pii?v=S2213-2198(17)30254-4</t>
  </si>
  <si>
    <t>['Gendron N', 'Arlet JB', 'Gaussem P', 'Radford-Weiss I', 'Dupeux S', 'Rosain J', 'La Tour RP', 'Darnige L']</t>
  </si>
  <si>
    <t>Hemolytic anemia, iron deficiency and personal history of deep vein thrombosis: consider paroxysmal nocturnal hemoglobinuria</t>
  </si>
  <si>
    <t>Annales de biologie clinique</t>
  </si>
  <si>
    <t>75(5):580-588</t>
  </si>
  <si>
    <t>https://pubmed.ncbi.nlm.nih.gov/28958970</t>
  </si>
  <si>
    <t>http://www.jle.com/medline.md?issn=&amp;vol=75&amp;iss=5&amp;page=580</t>
  </si>
  <si>
    <t>['Sanges S', 'Wallet F', 'Blondiaux N', 'Theis D', 'Vérin I', 'Vachée A', 'Dessein R', 'Faure K', 'Viget N', 'Senneville E', 'Leroy O', 'Maury F', 'Just N', 'Poissy J', 'Mathieu D', 'Prévotat A', 'Chenivesse C', 'Scherpereel A', 'Smith G', 'Lopez B', 'Rosain J', 'Frémeaux-Bacchi V', 'Hachulla E', 'Hatron PY', 'Bahuaud M', 'Batteux F', 'Launay D', 'Labalette M', 'Lefèvre G']</t>
  </si>
  <si>
    <t>Diagnosis of primary antibody and complement deficiencies in young adults after a first invasive bacterial infection</t>
  </si>
  <si>
    <t>10-Feb-2017</t>
  </si>
  <si>
    <t>23(8):576.e1-576.e5</t>
  </si>
  <si>
    <t>https://pubmed.ncbi.nlm.nih.gov/28192236</t>
  </si>
  <si>
    <t>https://linkinghub.elsevier.com/retrieve/pii/S1198-743X(17)30093-9</t>
  </si>
  <si>
    <t>['Heurtier L', 'Lamrini H', 'Chentout L', 'Deau MC', 'Bouafia A', 'Rosain J', 'Plaza JM', 'Parisot M', 'Dumont B', 'Turpin D', 'Merlin E', 'Moshous D', 'Aladjidi N', 'Neven B', 'Picard C', 'Cavazzana M', 'Fischer A', 'Durandy A', 'Stephan JL', 'Kracker S']</t>
  </si>
  <si>
    <t>Mutations in the adaptor-binding domain and associated linker region of p110δ cause Activated PI3K-δ Syndrome 1 (APDS1)</t>
  </si>
  <si>
    <t>102(7):e278-e281</t>
  </si>
  <si>
    <t>https://pubmed.ncbi.nlm.nih.gov/28428270</t>
  </si>
  <si>
    <t>https://europepmc.org/abstract/MED/28428270</t>
  </si>
  <si>
    <t>['Rosain J', 'Hong E', 'Fieschi C', 'Martins PV', 'El Sissy C', 'Deghmane AE', 'Ouachée M', 'Thomas C', 'Launay D', 'de Pontual L', 'Suarez F', 'Moshous D', 'Picard C', 'Taha MK', 'Frémeaux-Bacchi V']</t>
  </si>
  <si>
    <t>Strains Responsible for Invasive Meningococcal Disease in Patients With Terminal Complement Pathway Deficiencies</t>
  </si>
  <si>
    <t>15-Apr-2017</t>
  </si>
  <si>
    <t>215(8):1331-1338</t>
  </si>
  <si>
    <t>https://pubmed.ncbi.nlm.nih.gov/28368462</t>
  </si>
  <si>
    <t>https://hal.archives-ouvertes.fr/pasteur-02013257</t>
  </si>
  <si>
    <t>['Vieira-Martins P', 'El Sissy C', 'Bordereau P', 'Gruber A', 'Rosain J', 'Fremeaux-Bacchi V']</t>
  </si>
  <si>
    <t>Defining the genetics of thrombotic microangiopathies</t>
  </si>
  <si>
    <t>Transfusion and apheresis science : official journal of the World Apheresis Association : official journal of the European Society for Haemapheresis</t>
  </si>
  <si>
    <t>54(2):212-9</t>
  </si>
  <si>
    <t>https://pubmed.ncbi.nlm.nih.gov/27177491</t>
  </si>
  <si>
    <t>https://www.clinicalkey.com/content/playBy/pii?v=S1473-0502(16)30013-1</t>
  </si>
  <si>
    <t>['Rosain J', 'Froissart A', 'Estrangin E', 'Rozenberg F']</t>
  </si>
  <si>
    <t>Severe acute pharyngotonsillitis due to herpes simplex virus type 2 in a young woman</t>
  </si>
  <si>
    <t>27-Dec-2014</t>
  </si>
  <si>
    <t>Journal of clinical virology : the official publication of the Pan American Society for Clinical Virology</t>
  </si>
  <si>
    <t>63:63-5</t>
  </si>
  <si>
    <t>https://pubmed.ncbi.nlm.nih.gov/25600608</t>
  </si>
  <si>
    <t>https://www.clinicalkey.com/content/playBy/pii?v=S1386-6532(14)00487-9</t>
  </si>
  <si>
    <t>['Peffault de Latour R', 'Fremeaux-Bacchi V', 'Porcher R', 'Xhaard A', 'Rosain J', 'Castaneda DC', 'Vieira-Martins P', 'Roncelin S', 'Rodriguez-Otero P', 'Plessier A', 'Sicre de Fontbrune F', 'Abbes S', 'Robin M', 'Socié G']</t>
  </si>
  <si>
    <t>Assessing complement blockade in patients with paroxysmal nocturnal hemoglobinuria receiving eculizumab</t>
  </si>
  <si>
    <t>29-Jan-2015</t>
  </si>
  <si>
    <t>4-Dec-2014</t>
  </si>
  <si>
    <t>125(5):775-83</t>
  </si>
  <si>
    <t>https://pubmed.ncbi.nlm.nih.gov/25477495</t>
  </si>
  <si>
    <t>https://linkinghub.elsevier.com/retrieve/pii/S0006-4971(20)35293-9</t>
  </si>
  <si>
    <t>['Rosain J', 'Ngo S', 'Bordereau P', 'Poulain N', 'Roncelin S', 'Vieira Martins P', 'Dragon-Durey MA', 'Frémeaux-Bacchi V']</t>
  </si>
  <si>
    <t>Complement deficiencies and human diseases</t>
  </si>
  <si>
    <t>72(3):271-80</t>
  </si>
  <si>
    <t>https://pubmed.ncbi.nlm.nih.gov/24876138</t>
  </si>
  <si>
    <t>http://www.jle.com/medline.md?issn=&amp;vol=72&amp;iss=3&amp;page=271</t>
  </si>
  <si>
    <t>['Rosain J', 'Le Saché F', 'Birenbaum A', 'Boisson-Gaudin C', 'Bernard M']</t>
  </si>
  <si>
    <t>Last updates about amniotic fluid embolism and a case report</t>
  </si>
  <si>
    <t>71(6):633-7</t>
  </si>
  <si>
    <t>Case Reports | English Abstract | Journal Article | Review</t>
  </si>
  <si>
    <t>https://pubmed.ncbi.nlm.nih.gov/24342783</t>
  </si>
  <si>
    <t>http://www.jle.com/medline.md?issn=&amp;vol=71&amp;iss=6&amp;page=633</t>
  </si>
  <si>
    <t>Malphettes M</t>
  </si>
  <si>
    <t>['Debureaux PE', 'Poulain S', 'Harel S', 'Passet M', 'Templé M', 'Friedrich C', 'Forgeard N', 'Elessa D', 'Plas W', 'Chat L', 'Lazarian G', 'Willems L', 'Royer B', 'Talbot A', 'Vaugeois T', 'Theves F', 'Terré A', 'Brignier A', 'Malphettes M', 'Krzisch D', 'Frenzel L', 'Davi F', 'Bravetti C', 'Nguyen-Khac F', 'Dupuis J', 'Cuccuini W', 'Bouscary D', 'Hermine O', 'Roos-Weil D', 'Kosmider O', 'Clappier E', 'Espéli M', 'Balabanian K', 'Arnulf B']</t>
  </si>
  <si>
    <t>Inflammatory Waldenström macroglobulinemia is associated with clonal hematopoiesis: a multicentric cohort</t>
  </si>
  <si>
    <t>23-Jan-2025</t>
  </si>
  <si>
    <t>145(4):450-454</t>
  </si>
  <si>
    <t>https://pubmed.ncbi.nlm.nih.gov/39571148</t>
  </si>
  <si>
    <t>https://linkinghub.elsevier.com/retrieve/pii/526099</t>
  </si>
  <si>
    <t>['Jeanpierre M', 'Cognard J', 'Tusseau M', 'Riller Q', 'Bui LC', 'Berthelet J', 'Laurent A', 'Crickx E', 'Parlato M', 'Stolzenberg MC', 'Suarez F', 'Leverger G', 'Aladjidi N', 'Collardeau-Frachon S', 'Pietrement C', 'Malphettes M', 'Froissart A', 'Bole-Feysot C', 'Cagnard N', 'Rodrigues Lima F', 'Walzer T', 'Rieux-Laucat F', 'Belot A', 'Mathieu AL']</t>
  </si>
  <si>
    <t>Haploinsufficiency in PTPN2 leads to early-onset systemic autoimmunity from Evans syndrome to lupus</t>
  </si>
  <si>
    <t>221(9):e20232337</t>
  </si>
  <si>
    <t>https://pubmed.ncbi.nlm.nih.gov/39028869</t>
  </si>
  <si>
    <t>https://pmc.ncbi.nlm.nih.gov/articles/pmid/39028869/</t>
  </si>
  <si>
    <t>['Elessa D', 'Grosjean V', 'Lozeron P', 'Harel S', 'Royer B', 'Forgeard N', 'Thèves F', 'Talbot A', 'Malphettes M', 'Bengoufa D', 'Kubis N', 'Arnulf B']</t>
  </si>
  <si>
    <t>Rituximab with alkylating agent in anti-myelin-associated glycoprotein neuropathy: A retrospective study of 26 cases</t>
  </si>
  <si>
    <t>18-Mar-2024</t>
  </si>
  <si>
    <t>204(6):2484-2486</t>
  </si>
  <si>
    <t>https://pubmed.ncbi.nlm.nih.gov/38500363</t>
  </si>
  <si>
    <t>https://onlinelibrary.wiley.com/doi/10.1111/bjh.19412</t>
  </si>
  <si>
    <t>['Moreno-Sabater A', 'Sterlin D', 'Imamovic L', 'Bon F', 'Normand AC', 'Gonnin C', 'Gazzano M', 'Bensalah M', 'Dorgham K', 'Ben Salah E', 'Acherar A', 'Parizot C', 'Rigourd V', 'Begue H', 'Dalle F', 'Bachmeyer C', 'Hennequin C', 'Yssel H', 'Malphettes M', 'Fieschi C', 'Fadlallah J', 'Gorochov G']</t>
  </si>
  <si>
    <t>Intestinal Candida albicans overgrowth in IgA deficiency</t>
  </si>
  <si>
    <t>9-May-2023</t>
  </si>
  <si>
    <t>152(3):748-759.e3</t>
  </si>
  <si>
    <t>https://pubmed.ncbi.nlm.nih.gov/37169153</t>
  </si>
  <si>
    <t>https://www.clinicalkey.com/content/playBy/pii?v=S0091-6749(23)00566-3</t>
  </si>
  <si>
    <t>['Sorin B', 'Fadlallah J', 'Garzaro M', 'Vigneron J', 'Bertinchamp R', 'Boutboul D', 'Oksenhendler E', 'Fieschi C', 'Malphettes M', 'Galicier L']</t>
  </si>
  <si>
    <t>Real-life use of mTOR inhibitor-based therapy in adults with autoimmune cytopenia highlights strong efficacy in relapsing/refractory multi-lineage autoimmune cytopenia</t>
  </si>
  <si>
    <t>102(8):2059-2068</t>
  </si>
  <si>
    <t>https://pubmed.ncbi.nlm.nih.gov/37386347</t>
  </si>
  <si>
    <t>https://link.springer.com/article/10.1007/s00277-023-05340-0</t>
  </si>
  <si>
    <t>['Guillet S', 'Crickx E', 'Azzaoui I', 'Chappert P', 'Boutin E', 'Viallard JF', 'Rivière E', 'Gobert D', 'Galicier L', 'Malphettes M', 'Cheze S', 'Lefrere F', 'Audia S', 'Bonnotte B', 'Lambotte O', 'Noel N', 'Fain O', 'Moulis G', 'Hamidou M', 'Gerfaud-Valentin M', 'Marolleau JP', 'Terriou L', 'Martis N', 'Morin AS', 'Perlat A', 'Le Gallou T', 'Roy-Peaud F', 'Robbins A', 'Lega JC', 'Puyade M', 'Comont T', 'Limal N', 'Languille L', 'Zarrour A', 'Luka M', 'Menager M', 'Belmondo T', 'Hue S', 'Canoui-Poitrine F', 'Michel M', 'Godeau B', 'Mahévas M']</t>
  </si>
  <si>
    <t>Prolonged response after TPO-RA discontinuation in primary ITP: results of a prospective multicenter study</t>
  </si>
  <si>
    <t>141(23):2867-2877</t>
  </si>
  <si>
    <t>https://pubmed.ncbi.nlm.nih.gov/36893453</t>
  </si>
  <si>
    <t>https://linkinghub.elsevier.com/retrieve/pii/S0006-4971(23)00608-0</t>
  </si>
  <si>
    <t>['Bintalib HM', 'van de Ven A', 'Jacob J', 'Davidsen JR', 'Fevang B', 'Hanitsch LG', 'Malphettes M', 'van Montfrans J', 'Maglione PJ', 'Milito C', 'Routes J', 'Warnatz K', 'Hurst JR']</t>
  </si>
  <si>
    <t>Diagnostic testing for interstitial lung disease in common variable immunodeficiency: a systematic review</t>
  </si>
  <si>
    <t>8-May-2023</t>
  </si>
  <si>
    <t>14:1190235</t>
  </si>
  <si>
    <t>https://pubmed.ncbi.nlm.nih.gov/37223103</t>
  </si>
  <si>
    <t>https://europepmc.org/abstract/MED/37223103</t>
  </si>
  <si>
    <t>['Laurent C', 'Lefèvre G', 'Kahn JE', 'Staumont-Salle D', 'Felten R', 'Puget M', 'Moulinet T', 'Machelart I', 'Launay D', 'Charvet E', 'Bouaziz JD', 'Jachiet M', 'Espitia A', 'Mahr A', 'Le Clech C', 'Malphettes M', 'Morice C', 'Mourah S', 'Moins-Teisserenc H', 'Lifermann F', 'Soulier-Guérin K', 'Villate A', 'Baillou C', 'Grados A', 'Robbins A', 'Abisror N', 'Bagot M', 'Boutboul D', 'Panel K', 'Vignon-Pennamen MD', 'Rivet J', 'Battistella M', 'Groh M', 'de Masson A']</t>
  </si>
  <si>
    <t>Cutaneous manifestations of lymphoid-variant hypereosinophilic syndrome</t>
  </si>
  <si>
    <t>12-Aug-2022</t>
  </si>
  <si>
    <t>187(6):1011-1013</t>
  </si>
  <si>
    <t>https://europepmc.org/abstract/MED/35862277</t>
  </si>
  <si>
    <t>['Gérard L', 'Garzaro M', 'Ferrer V', 'Malphettes M', 'Fieschi C', 'Garnier JL', 'Just N', 'Masseau A', 'Delaugerre C', 'Izopet J', 'Oksenhendler E', 'Abravanel F']</t>
  </si>
  <si>
    <t>Hepatitis E infection in adults with primary immunodeficiency with or without immunoglobulin replacement therapy</t>
  </si>
  <si>
    <t>20(6):516-524</t>
  </si>
  <si>
    <t>https://pubmed.ncbi.nlm.nih.gov/35175187</t>
  </si>
  <si>
    <t>https://europepmc.org/abstract/MED/35175187</t>
  </si>
  <si>
    <t>['Garzaro M', 'Zhao LP', 'De Castro N', 'Mercier-Delarue S', 'Camelena F', 'Pereyre S', 'Gardette M', 'Berçot B', 'Malphettes M', 'Bébéar C', 'Bouaziz JD', 'Le Goff J', 'Galicier L', 'Salmona M']</t>
  </si>
  <si>
    <t>Metagenomic next-generation sequencing restores the diagnosis of a rare infectious complication of B cell depletion</t>
  </si>
  <si>
    <t>24-Aug-2022</t>
  </si>
  <si>
    <t>41(10):1269-1273</t>
  </si>
  <si>
    <t>https://pubmed.ncbi.nlm.nih.gov/36001207</t>
  </si>
  <si>
    <t>https://link.springer.com/article/10.1007/s10096-022-04484-7</t>
  </si>
  <si>
    <t>['Elessa D', 'Debureaux PE', 'Villesuzanne C', 'Davi F', 'Bravetti C', 'Harel S', 'Talbot A', 'Oksenhendler E', 'Malphettes M', 'Thieblemont C', 'Moatti H', 'Maarek O', 'Arnulf B', 'Royer B']</t>
  </si>
  <si>
    <t>Inflammatory Waldenström's macroglobulinaemia: A French monocentric retrospective study of 67 patients</t>
  </si>
  <si>
    <t>197(6):728-735</t>
  </si>
  <si>
    <t>https://pubmed.ncbi.nlm.nih.gov/35393650</t>
  </si>
  <si>
    <t>https://onlinelibrary.wiley.com/doi/10.1111/bjh.18157</t>
  </si>
  <si>
    <t>['Sorin B', 'Vigneron J', 'Fadlallah J', 'Mondesir J', 'Fieschi C', 'Oksenhendler E', 'Galicier L', 'Malphettes M']</t>
  </si>
  <si>
    <t>Campylobacter infection in 4 patients treated with ibrutinib</t>
  </si>
  <si>
    <t>41(5):849-852</t>
  </si>
  <si>
    <t>https://pubmed.ncbi.nlm.nih.gov/35304678</t>
  </si>
  <si>
    <t>https://link.springer.com/article/10.1007/s10096-022-04433-4</t>
  </si>
  <si>
    <t>['Mettler C', 'Petit C', 'Ernest V', 'Asli B', 'Daniel MT', 'Mathis S', 'Zini JM', 'Faucher B', 'Ebbo M', 'Legendre P', 'Malphettes M']</t>
  </si>
  <si>
    <t>Erythroblastic synartesis associated with lymphoproliferative disorder: There can be more than meets the eye</t>
  </si>
  <si>
    <t>5-Feb-2022</t>
  </si>
  <si>
    <t>236:108951</t>
  </si>
  <si>
    <t>https://pubmed.ncbi.nlm.nih.gov/35134549</t>
  </si>
  <si>
    <t>https://www.clinicalkey.com/content/playBy/pii?v=S1521-6616(22)00031-6</t>
  </si>
  <si>
    <t>['Maisonobe L', 'Bertinchamp R', 'Damian L', 'Gérard L', 'Berisha M', 'Guillet S', 'Fieschi C', 'Malphettes M', 'Fadlallah J', 'Hié M', 'Dunogué B', 'De Wilde V', 'Vandergheynst F', 'Zafrani L', 'Grall M', 'Saada N', 'Garzaro M', 'Oksenhendler E', 'Galicier L', 'Boutboul D']</t>
  </si>
  <si>
    <t>Characteristics of thrombocytopenia, anasarca, fever, reticulin fibrosis and organomegaly syndrome: a retrospective study from a large Western cohort</t>
  </si>
  <si>
    <t>196(3):599-605</t>
  </si>
  <si>
    <t>https://pubmed.ncbi.nlm.nih.gov/34585382</t>
  </si>
  <si>
    <t>https://hal.archives-ouvertes.fr/hal-03524186</t>
  </si>
  <si>
    <t>['Ballul T', 'Belfeki N', 'de Masson A', 'Meignin V', 'Woerther PL', 'Martin A', 'Poullot E', 'Wargnier A', 'Fadlallah J', 'Garzaro M', 'Malphettes M', 'Fieschi C', 'Maisonobe L', 'Bensekhri H', 'Guillot H', 'Bertinchamp R', 'Jachiet M', 'Poirot J', 'Galicier L', 'Oksenhendler E', 'Boutboul D']</t>
  </si>
  <si>
    <t>Leg-type form of idiopathic multicentric Castleman disease associated with severe lower extremity chronic venous/lymphatic disease</t>
  </si>
  <si>
    <t>EJHaem</t>
  </si>
  <si>
    <t>3(1):175-179</t>
  </si>
  <si>
    <t>https://pubmed.ncbi.nlm.nih.gov/35846183</t>
  </si>
  <si>
    <t>https://europepmc.org/abstract/MED/35846183</t>
  </si>
  <si>
    <t>['Dhunputh C', 'Ducassou S', 'Fernandes H', 'Picard C', 'Rieux-Laucat F', 'Viallard JF', 'Lazaro E', 'Hermine O', 'Jouvray M', 'Machelard I', 'Lambilliotte A', 'Malphettes M', 'Moshous D', 'Neven B', 'Gauthier A', 'Garnier N', 'Leblanc T', 'Landman-Parker J', 'Leverger G', 'Aladjidi N']</t>
  </si>
  <si>
    <t>Abatacept is useful in autoimmune cytopenia with immunopathologic manifestations caused by CTLA-4 defects</t>
  </si>
  <si>
    <t>139(2):300-304</t>
  </si>
  <si>
    <t>https://pubmed.ncbi.nlm.nih.gov/34714911</t>
  </si>
  <si>
    <t>https://linkinghub.elsevier.com/retrieve/pii/S0006-4971(21)01813-9</t>
  </si>
  <si>
    <t>['Elkrief L', 'Lazareth M', 'Chevret S', 'Paradis V', 'Magaz M', 'Blaise L', 'Rubbia-Brandt L', 'Moga L', 'Durand F', 'Payancé A', 'Plessier A', 'Chaffaut C', 'Valla D', 'Malphettes M', 'Diaz A', 'Nault JC', 'Nahon P', 'Audureau E', 'Ratziu V', 'Castera L', 'Garcia Pagan JC', 'Ganne-Carrie N', 'Rautou PE']</t>
  </si>
  <si>
    <t>Liver Stiffness by Transient Elastography to Detect Porto-Sinusoidal Vascular Liver Disease With Portal Hypertension</t>
  </si>
  <si>
    <t>74(1):364-378</t>
  </si>
  <si>
    <t>https://journals.lww.com/10.1002/hep.31688</t>
  </si>
  <si>
    <t>['Pérot P', 'Bielle F', 'Bigot T', 'Foulongne V', 'Bolloré K', 'Chrétien D', 'Gil P', 'Gutiérrez S', "L'Ambert G", 'Mokhtari K', 'Hellert J', 'Flamand M', 'Tamietti C', 'Coulpier M', 'Huard de Verneuil A', 'Temmam S', 'Couderc T', 'De Sousa Cunha E', 'Boluda S', 'Plu I', 'Delisle MB', 'Bonneville F', 'Brassat D', 'Fieschi C', 'Malphettes M', 'Duyckaerts C', 'Mathon B', 'Demeret S', 'Seilhean D', 'Eloit M']</t>
  </si>
  <si>
    <t>Identification of Umbre Orthobunyavirus as a Novel Zoonotic Virus Responsible for Lethal Encephalitis in 2 French Patients with Hypogammaglobulinemia</t>
  </si>
  <si>
    <t>72(10):1701-1708</t>
  </si>
  <si>
    <t>https://pubmed.ncbi.nlm.nih.gov/32516409</t>
  </si>
  <si>
    <t>https://hal.archives-ouvertes.fr/pasteur-02863210</t>
  </si>
  <si>
    <t>['Arnautou P', 'Auclair M', 'Fellahi S', 'Bouché C', 'Fieschi C', 'Barrak E', 'Queyrel-Moranne V', 'Chaillous L', 'Blin N', 'Malphettes M', 'Fadlallah J', 'Bertinchamp R', 'Gérard L', 'Bengoufa D', 'Galicier L', 'Oksenhendler E', 'Vigouroux C', 'Boutboul D']</t>
  </si>
  <si>
    <t>Autoimmune hypoglycemia expands the biological spectrum of HHV8+ multicentric Castleman disease</t>
  </si>
  <si>
    <t>5(7):1848-1852</t>
  </si>
  <si>
    <t>https://pubmed.ncbi.nlm.nih.gov/33787862</t>
  </si>
  <si>
    <t>https://www.clinicalkey.com/content/playBy/pii?v=S2473-9529(21)00230-5</t>
  </si>
  <si>
    <t>['Fournier B', 'Boutboul D', 'Bruneau J', 'Miot C', 'Boulanger C', 'Malphettes M', 'Pellier I', 'Dunogué B', 'Terrier B', 'Suarez F', 'Blanche S', 'Castelle M', 'Winter S', 'Delecluse HJ', 'Molina T', 'Picard C', 'Ehl S', 'Moshous D', 'Galicier L', 'Barlogis V', 'Fischer A', 'Neven B', 'Latour S']</t>
  </si>
  <si>
    <t>Rapid identification and characterization of infected cells in blood during chronic active Epstein-Barr virus infection</t>
  </si>
  <si>
    <t>2-Nov-2020</t>
  </si>
  <si>
    <t>217(11):e20192262</t>
  </si>
  <si>
    <t>https://pubmed.ncbi.nlm.nih.gov/32812031</t>
  </si>
  <si>
    <t>https://europepmc.org/abstract/MED/32812031</t>
  </si>
  <si>
    <t>['Mirouse A', 'Malphettes M', 'Battistella M', 'Valade S']</t>
  </si>
  <si>
    <t>Extensive cutaneous necrosis associated with cryofibrinogenemia</t>
  </si>
  <si>
    <t>46(8):1618-1619</t>
  </si>
  <si>
    <t>https://pubmed.ncbi.nlm.nih.gov/32232503</t>
  </si>
  <si>
    <t>https://link.springer.com/article/10.1007/s00134-020-05988-6</t>
  </si>
  <si>
    <t>['Coignard-Biehler H', 'Mahlaoui N', 'Pilmis B', 'Barlogis V', 'Brosselin P', 'De Vergnes N', 'Debré M', 'Malphettes M', 'Frange P', 'Catherinot E', 'Pellier I', 'Durieu I', 'Perlat A', 'Royer B', 'Quellec AL', 'Jeziorski E', 'Fischer A', 'Lortholary O']</t>
  </si>
  <si>
    <t>Correction to: A 1-Year Prospective French Nationwide Study of Emergency Hospital Admissions in Children and Adults with Primary Immunodeficiency</t>
  </si>
  <si>
    <t>40(5):786-787</t>
  </si>
  <si>
    <t>https://pubmed.ncbi.nlm.nih.gov/32578002</t>
  </si>
  <si>
    <t>https://link.springer.com/article/10.1007/s10875-020-00793-8</t>
  </si>
  <si>
    <t>['Kohn M', 'Karras A', 'Zaidan M', 'Bénière C', 'de Fréminville JB', 'Laribi K', 'Perrin MC', 'Malphettes M', 'Le Calloch R', 'Anglaret B', 'Martiniuc J', 'Bailly S', 'Chevret S', 'Molina T', 'Thervet E', 'Thieblemont C']</t>
  </si>
  <si>
    <t>Lymphomas with kidney involvement: the French multicenter retrospective LyKID study</t>
  </si>
  <si>
    <t>10-Feb-2020</t>
  </si>
  <si>
    <t>61(4):887-895</t>
  </si>
  <si>
    <t>https://pubmed.ncbi.nlm.nih.gov/32037948</t>
  </si>
  <si>
    <t>https://www.tandfonline.com/doi/10.1080/10428194.2019.1697811?url_ver=Z39.88-2003&amp;rfr_id=ori:rid:crossref.org&amp;rfr_dat=cr_pub 0pubmed</t>
  </si>
  <si>
    <t>['Baulier G', 'Asli B', 'Galicier L', 'Fieschi C', 'Brice P', 'Malphettes M']</t>
  </si>
  <si>
    <t>Romidepsin is an effective and well-tolerated therapy in CD3(-)CD4(+) lymphocyte-variant hypereosinophilic syndrome: A case report</t>
  </si>
  <si>
    <t>10-May-2019</t>
  </si>
  <si>
    <t>7(8):2885-2887.e1</t>
  </si>
  <si>
    <t>https://pubmed.ncbi.nlm.nih.gov/31078759</t>
  </si>
  <si>
    <t>https://www.clinicalkey.com/content/playBy/pii?v=S2213-2198(19)30443-X</t>
  </si>
  <si>
    <t>['Ruchlemer R', 'Ben-Ami R', 'Bar-Meir M', 'Brown JR', 'Malphettes M', 'Mous R', 'Tonino SH', 'Soussain C', 'Barzic N', 'Messina JA', 'Jain P', 'Cohen R', 'Hill B', 'Mulligan SP', 'Nijland M', 'Herishanu Y', 'Benjamini O', 'Tadmor T', 'Okamoto K', 'Arthurs B', 'Gottesman B', 'Kater AP', 'Talha M', 'Eichhorst B', 'Korem M', 'Bogot N', 'De Boer F', 'Rowe JM', 'Lachish T']</t>
  </si>
  <si>
    <t>Ibrutinib-associated invasive fungal diseases in patients with chronic lymphocytic leukaemia and non-Hodgkin lymphoma: An observational study</t>
  </si>
  <si>
    <t>62(12):1140-1147</t>
  </si>
  <si>
    <t>https://pubmed.ncbi.nlm.nih.gov/31520441</t>
  </si>
  <si>
    <t>https://onlinelibrary.wiley.com/doi/10.1111/myc.13001</t>
  </si>
  <si>
    <t>['Rech JS', 'Arnulf B', 'de Margerie-Mellon C', 'Talbot A', 'Malphettes M', 'Vignon M', 'Royer B', 'Lavergne D', 'Kambouchner M', 'Meignin V', 'Bergeron A', 'Prevot G', 'Brillet PY', 'Martinod E', 'Bridoux F', 'Nunes H', 'Jaccard A', 'Valeyre D', 'Uzunhan Y']</t>
  </si>
  <si>
    <t>Lower respiratory tract amyloidosis: Presentation, survival and prognostic factors. A multicenter consecutive case series</t>
  </si>
  <si>
    <t>23-Aug-2019</t>
  </si>
  <si>
    <t>94(11):1214-1226</t>
  </si>
  <si>
    <t>https://pubmed.ncbi.nlm.nih.gov/31396978</t>
  </si>
  <si>
    <t>https://onlinelibrary.wiley.com/doi/10.1002/ajh.25608</t>
  </si>
  <si>
    <t>['Fadlallah J', 'Michel M', 'Crickx E', 'Limal N', 'Costedoat N', 'Malphettes M', 'Fieschi C', 'Galicier L', 'Oksenhendler E', 'Godeau B', 'Audia S', 'Mahévas M']</t>
  </si>
  <si>
    <t>Bortezomib and dexamethasone, an original approach for treating multi-refractory warm autoimmune haemolytic anaemia</t>
  </si>
  <si>
    <t>2-Jun-2019</t>
  </si>
  <si>
    <t>187(1):124-128</t>
  </si>
  <si>
    <t>https://pubmed.ncbi.nlm.nih.gov/31155716</t>
  </si>
  <si>
    <t>https://onlinelibrary.wiley.com/resolve/openurl?genre=article&amp;sid=nlm:pubmed&amp;issn=0007-1048&amp;date=2019&amp;volume=187&amp;issue=1&amp;spage=124</t>
  </si>
  <si>
    <t>['Coignard-Biehler H', 'Mahlaoui N', 'Pilmis B', 'Barlogis V', 'Brosselin P', 'De Vergnes N', 'Debré M', 'Malphettes M', 'Frange P', 'Catherinot E', 'Pellier I', 'Durieu I', 'Perlat A', 'Royer B', 'Le Quellec A', 'Jeziorski E', 'Fischer A', 'Lortholary O', 'Aaron L', 'Adoue D', 'Aguilar C', 'Aladjidi N', 'Alcais A', 'Amoura Z', 'Arlet P', 'Armari-Alla C', 'Bader-Meunier B', 'Bayart S', 'Bertrand Y', 'Bienvenu B', 'Blanche S', 'Bodet D', 'Bonnotte B', 'Borie R', 'Boutard P', 'Briandet C', 'Brion JP', 'Brouard J', 'Cohen-Beaussant S', 'Costes L', 'Couderc LJ', 'Cougoul P', 'Courteille V', 'de Saint Basile G', 'Devoldere C', 'Deville A', 'Donadieu J', 'Dore E', 'Dulieu F', 'Edan C', 'Entz-Werle N', 'Fieschi C', 'Forestier A', 'Fouyssac F', 'Gajdos V', 'Galicier L', 'Gandemer V', 'Gardembas M', 'Gaud C', 'Guillerm G', 'Hachulla E', 'Hamidou M', 'Hermine O', 'Hoarau C', 'Humbert S', 'Jaccard A', 'Jacquot S', 'Jais JP', 'Jaussaud R', 'Jeandel PY', 'Kebaili K', 'Korganow AS', 'Lambotte O', 'Lanternier F', 'Larroche C', 'Lascaux AS', 'Le Moigne E', 'Le Moing V', 'Lebranchu Y', 'Lecuit M', 'Lefevre G', 'Lemal R', 'Te VLT', 'Marie-Cardine A', 'Silva NM', 'Masseau A', 'Massot C', 'Mazingue F', 'Merlin E', 'Michel G', 'Millot F', 'Monlibert B', 'Monpoux F', 'Moshous D', 'Mouthon L', 'Munzer M', 'Neven B', 'Nove-Josserand R', 'Oksenhendler E', 'Ouachée-Chardin M', 'Oudot C', 'Pagnier A', 'Pasquali JL', 'Pasquet M', 'Perel Y', 'Picard C', 'Piguet C', 'Plantaz D', 'Provot J', 'Quartier P', 'Rieux-Laucat F', 'Roblot P', 'Roger PM', 'Rohrlich PS', 'Rubie H', 'Salle V', 'Sarrot-Reynauld F', 'Servettaz A', 'Stephan JL', 'Schleinitz N', 'Suarez F', 'Swiader L', 'Taque S', 'Thomas C', 'Tournilhac O', 'Thumerelle C', 'Tron F', 'Vannier JP', 'Viallard JF']</t>
  </si>
  <si>
    <t>A 1-Year Prospective French Nationwide Study of Emergency Hospital Admissions in Children and Adults with Primary Immunodeficiency</t>
  </si>
  <si>
    <t>10-Aug-2019</t>
  </si>
  <si>
    <t>39(7):702-712</t>
  </si>
  <si>
    <t>https://link.springer.com/article/10.1007/s10875-019-00658-9</t>
  </si>
  <si>
    <t>['Boutboul D', 'Fadlallah J', 'Chawki S', 'Fieschi C', 'Malphettes M', 'Dossier A', 'Gérard L', 'Mordant P', 'Meignin V', 'Oksenhendler E', 'Galicier L']</t>
  </si>
  <si>
    <t>Treatment and outcome of Unicentric Castleman Disease: a retrospective analysis of 71 cases</t>
  </si>
  <si>
    <t>23-Apr-2019</t>
  </si>
  <si>
    <t>186(2):269-273</t>
  </si>
  <si>
    <t>https://pubmed.ncbi.nlm.nih.gov/31016730</t>
  </si>
  <si>
    <t>https://onlinelibrary.wiley.com/resolve/openurl?genre=article&amp;sid=nlm:pubmed&amp;issn=0007-1048&amp;date=2019&amp;volume=186&amp;issue=2&amp;spage=269</t>
  </si>
  <si>
    <t>['Fadlallah J', 'Sterlin D', 'Fieschi C', 'Parizot C', 'Dorgham K', 'El Kafsi H', 'Autaa G', 'Ghillani-Dalbin P', 'Juste C', 'Lepage P', 'Malphettes M', 'Galicier L', 'Boutboul D', 'Clément K', 'André S', 'Marquet F', 'Tresallet C', 'Mathian A', 'Miyara M', 'Oksenhendler E', 'Amoura Z', 'Yssel H', 'Larsen M', 'Gorochov G']</t>
  </si>
  <si>
    <t>Synergistic convergence of microbiota-specific systemic IgG and secretory IgA</t>
  </si>
  <si>
    <t>143(4):1575-1585.e4</t>
  </si>
  <si>
    <t>https://pubmed.ncbi.nlm.nih.gov/30554723</t>
  </si>
  <si>
    <t>https://www.clinicalkey.com/content/playBy/pii?v=S0091-6749(18)31570-7</t>
  </si>
  <si>
    <t>['Dion J', 'Malphettes M', 'Bénéjat L', 'Mégraud F', 'Wargnier A', 'Boutboul D', 'Galicier L', 'Le Moing V', 'Giraud P', 'Jaccard A', 'Nove-Josserand R', 'Fieschi C', 'Oksenhendler E', 'Gérard L']</t>
  </si>
  <si>
    <t>Campylobacter infection in adult patients with primary antibody deficiency</t>
  </si>
  <si>
    <t>6-Jul-2018</t>
  </si>
  <si>
    <t>7(3):1038-1041.e4</t>
  </si>
  <si>
    <t>https://pubmed.ncbi.nlm.nih.gov/29981862</t>
  </si>
  <si>
    <t>https://www.clinicalkey.com/content/playBy/pii?v=S2213-2198(18)30415-X</t>
  </si>
  <si>
    <t>['Sterlin D', 'Fieschi C', 'Malphettes M', 'Larsen M', 'Gorochov G', 'Fadlallah J']</t>
  </si>
  <si>
    <t>Immune/microbial interface perturbation in human IgA deficiency</t>
  </si>
  <si>
    <t>18-Nov-2018</t>
  </si>
  <si>
    <t>Gut microbes</t>
  </si>
  <si>
    <t>10(3):429-433</t>
  </si>
  <si>
    <t>https://pubmed.ncbi.nlm.nih.gov/30449244</t>
  </si>
  <si>
    <t>https://www.tandfonline.com/doi/10.1080/19490976.2018.1546520?url_ver=Z39.88-2003&amp;rfr_id=ori:rid:crossref.org&amp;rfr_dat=cr_pub 0pubmed</t>
  </si>
  <si>
    <t>['Jachiet M', 'Harel S', 'Saussine A', 'Battistella M', 'Rybojad M', 'Asli B', 'Bengoufa D', 'Mahevas T', 'Bessis D', 'Galicier L', 'Schmutz JL', 'Hadj-Rabia S', 'Boutboul D', 'Lebbé C', 'Bagot M', 'Malphettes M', 'Lipsker D', 'Fermand JP', 'Bouaziz JD', 'Arnulf B']</t>
  </si>
  <si>
    <t>Cutis laxa associated with monoclonal gammopathy: 14 new cases and review of the literature</t>
  </si>
  <si>
    <t>3-Apr-2018</t>
  </si>
  <si>
    <t>79(5):945-947</t>
  </si>
  <si>
    <t>https://www.clinicalkey.com/content/playBy/pii?v=S0190-9622(18)30493-6</t>
  </si>
  <si>
    <t>['Chavarot N', 'Battistella M', 'Vignon M', 'Baron M', 'Girerd S', 'Jachiet M', 'Asli B', 'Galicier L', 'Malphettes M']</t>
  </si>
  <si>
    <t>Cutis laxa for diagnosis of γ1-heavy-chain deposition disease: Report of four cases</t>
  </si>
  <si>
    <t>The Journal of dermatology</t>
  </si>
  <si>
    <t>45(10):1211-1215</t>
  </si>
  <si>
    <t>https://pubmed.ncbi.nlm.nih.gov/30035313</t>
  </si>
  <si>
    <t>https://onlinelibrary.wiley.com/doi/10.1111/1346-8138.14544</t>
  </si>
  <si>
    <t>['Vince N', 'Mouillot G', 'Malphettes M', 'Limou S', 'Boutboul D', 'Guignet A', 'Bertrand V', 'Pellet P', 'Gourraud PA', 'Debré P', 'Oksenhendler E', 'Théodorou I', 'Fieschi C']</t>
  </si>
  <si>
    <t>Genetic screening of male patients with primary hypogammaglobulinemia can guide diagnosis and clinical management</t>
  </si>
  <si>
    <t>79(7):571-577</t>
  </si>
  <si>
    <t>https://pubmed.ncbi.nlm.nih.gov/29709555</t>
  </si>
  <si>
    <t>https://www.clinicalkey.com/content/playBy/pii?v=S0198-8859(18)30138-1</t>
  </si>
  <si>
    <t>['Fadlallah J', 'El Kafsi H', 'Sterlin D', 'Juste C', 'Parizot C', 'Dorgham K', 'Autaa G', 'Gouas D', 'Almeida M', 'Lepage P', 'Pons N', 'Le Chatelier E', 'Levenez F', 'Kennedy S', 'Galleron N', 'de Barros JP', 'Malphettes M', 'Galicier L', 'Boutboul D', 'Mathian A', 'Miyara M', 'Oksenhendler E', 'Amoura Z', 'Doré J', 'Fieschi C', 'Ehrlich SD', 'Larsen M', 'Gorochov G']</t>
  </si>
  <si>
    <t>Microbial ecology perturbation in human IgA deficiency</t>
  </si>
  <si>
    <t>2-May-2018</t>
  </si>
  <si>
    <t>10(439):eaan1217</t>
  </si>
  <si>
    <t>https://pubmed.ncbi.nlm.nih.gov/29720448</t>
  </si>
  <si>
    <t>https:///www.science.org/doi/10.1126/scitranslmed.aan1217?url_ver=Z39.88-2003&amp;rfr_id=ori:rid:crossref.org&amp;rfr_dat=cr_pub 0pubmed</t>
  </si>
  <si>
    <t>['Malphettes M', 'Bonnet P', 'Schneider P', 'Vignon M', 'Baron M', 'Bouaziz JD', 'Battistella M']</t>
  </si>
  <si>
    <t>Light Chain Deposition Disease with Bullous Skin Lesions Mimicking Atypical Bullous Pemphigoid</t>
  </si>
  <si>
    <t>98(1):140-141</t>
  </si>
  <si>
    <t>https://pubmed.ncbi.nlm.nih.gov/29135016</t>
  </si>
  <si>
    <t>https://medicaljournalssweden.se/actadv/article/view/2789</t>
  </si>
  <si>
    <t>['Oksenhendler E', 'Boutboul D', 'Fajgenbaum D', 'Mirouse A', 'Fieschi C', 'Malphettes M', 'Vercellino L', 'Meignin V', 'Gérard L', 'Galicier L']</t>
  </si>
  <si>
    <t>The full spectrum of Castleman disease: 273 patients studied over 20 years</t>
  </si>
  <si>
    <t>16-Nov-2017</t>
  </si>
  <si>
    <t>180(2):206-216</t>
  </si>
  <si>
    <t>https://pubmed.ncbi.nlm.nih.gov/29143319</t>
  </si>
  <si>
    <t>https://onlinelibrary.wiley.com/resolve/openurl?genre=article&amp;sid=nlm:pubmed&amp;issn=0007-1048&amp;date=2018&amp;volume=180&amp;issue=2&amp;spage=206</t>
  </si>
  <si>
    <t>['Lemaire A', 'Parquet N', 'Galicier L', 'Boutboul D', 'Bertinchamp R', 'Malphettes M', 'Dumas G', 'Mariotte E', 'Peraldi MN', 'Souppart V', 'Schlemmer B', 'Azoulay E', 'Canet E']</t>
  </si>
  <si>
    <t>Plasma exchange in the intensive care unit: Technical aspects and complications</t>
  </si>
  <si>
    <t>1-Feb-2017</t>
  </si>
  <si>
    <t>Journal of clinical apheresis</t>
  </si>
  <si>
    <t>32(6):405-412</t>
  </si>
  <si>
    <t>https://pubmed.ncbi.nlm.nih.gov/28146331</t>
  </si>
  <si>
    <t>https://onlinelibrary.wiley.com/doi/10.1002/jca.21529</t>
  </si>
  <si>
    <t>['Baron M', 'Zini JM', 'Challan Belval T', 'Vignon M', 'Denis B', 'Alanio A', 'Malphettes M']</t>
  </si>
  <si>
    <t>Fungal infections in patients treated with ibrutinib: two unusual cases of invasive aspergillosis and cryptococcal meningoencephalitis</t>
  </si>
  <si>
    <t>58(12):2981-2982</t>
  </si>
  <si>
    <t>https://pubmed.ncbi.nlm.nih.gov/28554246</t>
  </si>
  <si>
    <t>https://www.tandfonline.com/doi/10.1080/10428194.2017.1320710?url_ver=Z39.88-2003&amp;rfr_id=ori:rid:crossref.org&amp;rfr_dat=cr_pub 0pubmed</t>
  </si>
  <si>
    <t>['Bahuaud M', 'Bodilis H', 'Malphettes M', 'Maugard Landre A', 'Matondo C', 'Bouscary D', 'Batteux F', 'Launay O', 'Fermand JP']</t>
  </si>
  <si>
    <t>Immunogenicity and persistence of the 13-valent Pneumococcal Conjugate Vaccine (PCV13) in patients with untreated Smoldering Multiple Myeloma (SMM): A pilot study</t>
  </si>
  <si>
    <t>3(11):e00441</t>
  </si>
  <si>
    <t>https://pubmed.ncbi.nlm.nih.gov/29159320</t>
  </si>
  <si>
    <t>https://linkinghub.elsevier.com/retrieve/pii/S2405-8440(17)30608-4</t>
  </si>
  <si>
    <t>['Vignon M', 'Placais L', 'Malphettes M', 'Bouaziz JD', 'Asli B', 'Bedossa P', 'Rivet J', 'Szalat R', 'Zagdanski AM', 'Rybojad M', 'Fermand JP', 'Baron M', 'Rautou PE', 'Arnulf B']</t>
  </si>
  <si>
    <t>Non-cirrhotic portal hypertension in necrobiotic xanthogranuloma associated with monoclonal gammopathy</t>
  </si>
  <si>
    <t>31(9):e403-e405</t>
  </si>
  <si>
    <t>https://pubmed.ncbi.nlm.nih.gov/28295661</t>
  </si>
  <si>
    <t>https://onlinelibrary.wiley.com/doi/10.1111/jdv.14213</t>
  </si>
  <si>
    <t>['Birsen R', 'Boutboul D', 'Crestani B', 'Seguin-Givelet A', 'Fieschi C', 'Bertinchamp R', 'Giol M', 'Malphettes M', 'Oksenhendler E', 'Galicier L']</t>
  </si>
  <si>
    <t>Talc pleurodesis allows long-term remission in HIV-unrelated Human Herpesvirus 8-associated primary effusion lymphoma</t>
  </si>
  <si>
    <t>13-Jan-2017</t>
  </si>
  <si>
    <t>58(8):1993-1998</t>
  </si>
  <si>
    <t>Case Reports | Letter | Review</t>
  </si>
  <si>
    <t>https://pubmed.ncbi.nlm.nih.gov/28084853</t>
  </si>
  <si>
    <t>https://www.tandfonline.com/doi/10.1080/10428194.2016.1271947?url_ver=Z39.88-2003&amp;rfr_id=ori:rid:crossref.org&amp;rfr_dat=cr_pub 0pubmed</t>
  </si>
  <si>
    <t>['Baron M', 'Lozeron P', 'Harel S', 'Bengoufa D', 'Vignon M', 'Asli B', 'Malphettes M', 'Parquet N', 'Brignier A', 'Fermand JP', 'Kubis N', 'Arnulf B']</t>
  </si>
  <si>
    <t>Plasma exchanges for severe acute neurological deterioration in patients with IgM anti-myelin-associated glycoprotein (anti-MAG) neuropathy</t>
  </si>
  <si>
    <t>8-May-2017</t>
  </si>
  <si>
    <t>264(6):1132-1135</t>
  </si>
  <si>
    <t>https://pubmed.ncbi.nlm.nih.gov/28484839</t>
  </si>
  <si>
    <t>https://link.springer.com/article/10.1007/s00415-017-8502-3</t>
  </si>
  <si>
    <t>['AlGain M', 'Szalat R', 'Vignon-Pennamen MD', 'Malphettes M', 'Vignon M', 'de Masson A', 'Bagot M', 'Rybojad M', 'Asli B', 'Arnulf B', 'Bouaziz JD']</t>
  </si>
  <si>
    <t>A rare case of disseminated skin and mucosal necrobiotic xanthogranuloma and xanthoma</t>
  </si>
  <si>
    <t>25-Jan-2016</t>
  </si>
  <si>
    <t>31(1):e3-e5</t>
  </si>
  <si>
    <t>https://pubmed.ncbi.nlm.nih.gov/26810089</t>
  </si>
  <si>
    <t>https://onlinelibrary.wiley.com/doi/10.1111/jdv.13577</t>
  </si>
  <si>
    <t>['AlGain M', 'Damade R', 'Aucouturier F', 'Rivet J', 'Jachiet M', 'Malphettes M', 'Hickman G', 'Szalat R', 'Saussine A', 'de Masson A', 'Petit A', 'Rybojad M', 'Bagot M', 'Arnulf B', 'Bouaziz JD']</t>
  </si>
  <si>
    <t>Catastrophic cryofibrinogenaemia associated with chronic lymphocytic leukaemia and salvage therapy using plasmapheresis and cyclophosphamide</t>
  </si>
  <si>
    <t>31(1):e38-e39</t>
  </si>
  <si>
    <t>https://pubmed.ncbi.nlm.nih.gov/27297832</t>
  </si>
  <si>
    <t>https://onlinelibrary.wiley.com/doi/10.1111/jdv.13628</t>
  </si>
  <si>
    <t>['Bertinchamp R', 'Gérard L', 'Boutboul D', 'Malphettes M', 'Fieschi C', 'Oksenhendler E']</t>
  </si>
  <si>
    <t>Exclusion of Patients with a Severe T-Cell Defect Improves the Definition of Common Variable Immunodeficiency</t>
  </si>
  <si>
    <t>4(6):1147-1157</t>
  </si>
  <si>
    <t>https://pubmed.ncbi.nlm.nih.gov/27522107</t>
  </si>
  <si>
    <t>https://www.clinicalkey.com/content/playBy/pii?v=S2213-2198(16)30268-9</t>
  </si>
  <si>
    <t>['Lozeron P', 'Ribrag V', 'Adams D', 'Brisset M', 'Vignon M', 'Baron M', 'Malphettes M', 'Theaudin M', 'Arnulf B', 'Kubis N']</t>
  </si>
  <si>
    <t>Is distal motor and/or sensory demyelination a distinctive feature of anti-MAG neuropathy?</t>
  </si>
  <si>
    <t>17-Jun-2016</t>
  </si>
  <si>
    <t>263(9):1761-70</t>
  </si>
  <si>
    <t>https://pubmed.ncbi.nlm.nih.gov/27314957</t>
  </si>
  <si>
    <t>https://link.springer.com/article/10.1007/s00415-016-8187-z</t>
  </si>
  <si>
    <t>['Ebbo M', 'Gérard L', 'Carpentier S', 'Vély F', 'Cypowyj S', 'Farnarier C', 'Vince N', 'Malphettes M', 'Fieschi C', 'Oksenhendler E', 'Schleinitz N', 'Vivier E']</t>
  </si>
  <si>
    <t>Low Circulating Natural Killer Cell Counts are Associated With Severe Disease in Patients With Common Variable Immunodeficiency</t>
  </si>
  <si>
    <t>6:222-230</t>
  </si>
  <si>
    <t>https://pubmed.ncbi.nlm.nih.gov/27211564</t>
  </si>
  <si>
    <t>https://www.clinicalkey.com/content/playBy/pii?v=S2352-3964(16)30064-0</t>
  </si>
  <si>
    <t>['Hadjadj J', 'Malphettes M', 'Fieschi C', 'Oksenhendler E', 'Tazi A', 'Bergeron A']</t>
  </si>
  <si>
    <t>Lung disease in adult common variable immunodeficiency</t>
  </si>
  <si>
    <t>9-Jun-2015</t>
  </si>
  <si>
    <t>Revue des maladies respiratoires</t>
  </si>
  <si>
    <t>32(10):991-1001</t>
  </si>
  <si>
    <t>https://pubmed.ncbi.nlm.nih.gov/26071128</t>
  </si>
  <si>
    <t>https://linkinghub.elsevier.com/retrieve/pii/S0761-8425(15)00223-5</t>
  </si>
  <si>
    <t>['Szalat R', 'Monsel G', 'Le Goff W', 'Battistella M', 'Bengouffa D', 'Schlageter MH', 'Bouaziz JD', 'Arnulf B', 'Vignon M', 'Lesnik P', 'Saussine A', 'Malphettes M', 'Lazareth A', 'Vignon-Pennamen MD', 'Bagot M', 'Brouet JC', 'Fermand JP', 'Rybojad M', 'Asli B']</t>
  </si>
  <si>
    <t>The spectrum of neutrophilic dermatoses associated with monoclonal gammopathy: Association with IgA isotype and inflammatory profile</t>
  </si>
  <si>
    <t>11-Sep-2015</t>
  </si>
  <si>
    <t>73(5):809-20</t>
  </si>
  <si>
    <t>https://pubmed.ncbi.nlm.nih.gov/26365596</t>
  </si>
  <si>
    <t>https://www.clinicalkey.com/content/playBy/pii?v=S0190-9622(15)01976-3</t>
  </si>
  <si>
    <t>['Malphettes M', 'Gérard L', 'Galicier L', 'Boutboul D', 'Asli B', 'Szalat R', 'Perlat A', 'Masseau A', 'Schleinitz N', 'Le Guenno G', 'Viallard JF', 'Bonnotte B', 'Thiercelin-Legrand MF', 'Sanhes L', 'Borie R', 'Georgin-Lavialle S', 'Fieschi C', 'Oksenhendler E']</t>
  </si>
  <si>
    <t>Good syndrome: an adult-onset immunodeficiency remarkable for its high incidence of invasive infections and autoimmune complications</t>
  </si>
  <si>
    <t>61(2):e13-9</t>
  </si>
  <si>
    <t>https://pubmed.ncbi.nlm.nih.gov/25828999</t>
  </si>
  <si>
    <t>https://academic.oup.com/cid/article-lookup/doi/10.1093/cid/civ269</t>
  </si>
  <si>
    <t>['Aguilar C', 'Malphettes M', 'Donadieu J', 'Chandesris O', 'Coignard-Biehler H', 'Catherinot E', 'Pellier I', 'Stephan JL', 'Le Moing V', 'Barlogis V', 'Suarez F', 'Gérart S', 'Lanternier F', 'Jaccard A', 'Consigny PH', 'Moulin F', 'Launay O', 'Lecuit M', 'Hermine O', 'Oksenhendler E', 'Picard C', 'Blanche S', 'Fischer A', 'Mahlaoui N', 'Lortholary O']</t>
  </si>
  <si>
    <t>Prevention of infections during primary immunodeficiency</t>
  </si>
  <si>
    <t>15-Nov-2014</t>
  </si>
  <si>
    <t>59(10):1462-70</t>
  </si>
  <si>
    <t>https://pubmed.ncbi.nlm.nih.gov/25124061</t>
  </si>
  <si>
    <t>https://academic.oup.com/cid/article-lookup/doi/10.1093/cid/ciu646</t>
  </si>
  <si>
    <t>['Ghesquières H', 'Stamatoullas A', 'Casasnovas O', 'Morschhauser F', 'Gyan E', 'Gabarre J', 'Malphettes M', 'Clément L', 'Ferlay C', 'Brice P']</t>
  </si>
  <si>
    <t>Clinical experience of bendamustine in relapsed or refractory Hodgkin lymphoma: a retrospective analysis of the French compassionate use program in 28 patients</t>
  </si>
  <si>
    <t>13-Mar-2013</t>
  </si>
  <si>
    <t>54(11):2399-404</t>
  </si>
  <si>
    <t>https://pubmed.ncbi.nlm.nih.gov/23410099</t>
  </si>
  <si>
    <t>https://www.tandfonline.com/doi/10.3109/10428194.2013.776165?url_ver=Z39.88-2003&amp;rfr_id=ori:rid:crossref.org&amp;rfr_dat=cr_pub 0pubmed</t>
  </si>
  <si>
    <t>['Xhaard A', 'Epelboin L', 'Schnell D', 'Vincent F', 'Levy V', 'Malphettes M', 'Azoulay E', 'Darmon M']</t>
  </si>
  <si>
    <t>Outcomes in critically ill chronic lymphocytic leukemia patients</t>
  </si>
  <si>
    <t>15-Feb-2013</t>
  </si>
  <si>
    <t>21(7):1885-91</t>
  </si>
  <si>
    <t>https://pubmed.ncbi.nlm.nih.gov/23411999</t>
  </si>
  <si>
    <t>https://link.springer.com/article/10.1007/s00520-013-1744-4</t>
  </si>
  <si>
    <t>['Pavic M', 'Pasquet F', 'Fieschi C', 'Malphettes M', 'Sève P']</t>
  </si>
  <si>
    <t>Granulomatosis and primary immunodeficiency in adulthood</t>
  </si>
  <si>
    <t>15-Mar-2012</t>
  </si>
  <si>
    <t>34(3):154-8</t>
  </si>
  <si>
    <t>https://pubmed.ncbi.nlm.nih.gov/22425132</t>
  </si>
  <si>
    <t>https://linkinghub.elsevier.com/retrieve/pii/S0248-8663(12)00049-5</t>
  </si>
  <si>
    <t>['Gouilleux-Gruart V', 'Chapel H', 'Chevret S', 'Lucas M', 'Malphettes M', 'Fieschi C', 'Patel S', 'Boutboul D', 'Marson MN', 'Gérard L', 'Lee M', 'Watier H', 'Oksenhendler E']</t>
  </si>
  <si>
    <t>Efficiency of immunoglobulin G replacement therapy in common variable immunodeficiency: correlations with clinical phenotype and polymorphism of the neonatal Fc receptor</t>
  </si>
  <si>
    <t>171(2):186-94</t>
  </si>
  <si>
    <t>https://pubmed.ncbi.nlm.nih.gov/23286945</t>
  </si>
  <si>
    <t>https://pmc.ncbi.nlm.nih.gov/articles/pmid/23286945/</t>
  </si>
  <si>
    <t>['Boursiquot JN', 'Gérard L', 'Malphettes M', 'Fieschi C', 'Galicier L', 'Boutboul D', 'Borie R', 'Viallard JF', 'Soulas-Sprauel P', 'Berezne A', 'Jaccard A', 'Hachulla E', 'Haroche J', 'Schleinitz N', 'Têtu L', 'Oksenhendler E']</t>
  </si>
  <si>
    <t>Granulomatous disease in CVID: retrospective analysis of clinical characteristics and treatment efficacy in a cohort of 59 patients</t>
  </si>
  <si>
    <t>18-Sep-2012</t>
  </si>
  <si>
    <t>33(1):84-95</t>
  </si>
  <si>
    <t>https://pubmed.ncbi.nlm.nih.gov/22986767</t>
  </si>
  <si>
    <t>https://link.springer.com/article/10.1007/s10875-012-9778-9</t>
  </si>
  <si>
    <t>['Delyon J', 'Bezier M', 'Cordoliani F', 'Malphettes M', 'Szalat R', 'Bagot M', 'Rybojad M']</t>
  </si>
  <si>
    <t>Cutaneous manifestations revealing cryofibrinogenaemia associated with monoclonal gammopathy</t>
  </si>
  <si>
    <t>Annales de dermatologie et de venereologie</t>
  </si>
  <si>
    <t>140(1):30-5</t>
  </si>
  <si>
    <t>https://pubmed.ncbi.nlm.nih.gov/23328357</t>
  </si>
  <si>
    <t>https://linkinghub.elsevier.com/retrieve/pii/S0151-9638(12)01310-5</t>
  </si>
  <si>
    <t>['Rivoisy C', 'Gérard L', 'Boutboul D', 'Malphettes M', 'Fieschi C', 'Durieu I', 'Tron F', 'Masseau A', 'Bordigoni P', 'Alric L', 'Haroche J', 'Hoarau C', 'Bérézné A', 'Carmagnat M', 'Mouillot G', 'Oksenhendler E']</t>
  </si>
  <si>
    <t>Parental consanguinity is associated with a severe phenotype in common variable immunodeficiency</t>
  </si>
  <si>
    <t>15-Oct-2011</t>
  </si>
  <si>
    <t>32(1):98-105</t>
  </si>
  <si>
    <t>https://pubmed.ncbi.nlm.nih.gov/22002594</t>
  </si>
  <si>
    <t>https://link.springer.com/article/10.1007/s10875-011-9604-9</t>
  </si>
  <si>
    <t>['Szalat R', 'Arnulf B', 'Karlin L', 'Rybojad M', 'Asli B', 'Malphettes M', 'Galicier L', 'Vignon-Pennamen MD', 'Harel S', 'Cordoliani F', 'Fuzibet JG', 'Oksenhendler E', 'Clauvel JP', 'Brouet JC', 'Fermand JP']</t>
  </si>
  <si>
    <t>Pathogenesis and treatment of xanthomatosis associated with monoclonal gammopathy</t>
  </si>
  <si>
    <t>6-Oct-2011</t>
  </si>
  <si>
    <t>118(14):3777-84</t>
  </si>
  <si>
    <t>https://pubmed.ncbi.nlm.nih.gov/21757618</t>
  </si>
  <si>
    <t>https://linkinghub.elsevier.com/retrieve/pii/S0006-4971(20)38500-1</t>
  </si>
  <si>
    <t>['Karlin L', 'Arnulf B', 'Chevret S', 'Ades L', 'Robin M', 'De Latour RP', 'Malphettes M', 'Kabbara N', 'Asli B', 'Rocha V', 'Fermand JP', 'Socie G']</t>
  </si>
  <si>
    <t>Tandem autologous non-myeloablative allogeneic transplantation in patients with multiple myeloma relapsing after a first high dose therapy</t>
  </si>
  <si>
    <t>19-Apr-2010</t>
  </si>
  <si>
    <t>46(2):250-6</t>
  </si>
  <si>
    <t>https://pubmed.ncbi.nlm.nih.gov/20400980</t>
  </si>
  <si>
    <t>https://www.nature.com/articles/bmt201090</t>
  </si>
  <si>
    <t>['Vince N', 'Boutboul D', 'Mouillot G', 'Just N', 'Peralta M', 'Casanova JL', 'Conley ME', 'Bories JC', 'Oksenhendler E', 'Malphettes M', 'Fieschi C']</t>
  </si>
  <si>
    <t>Defects in the CD19 complex predispose to glomerulonephritis, as well as IgG1 subclass deficiency</t>
  </si>
  <si>
    <t>14-Dec-2010</t>
  </si>
  <si>
    <t>127(2):538-541.e1-5</t>
  </si>
  <si>
    <t>https://pubmed.ncbi.nlm.nih.gov/21159371</t>
  </si>
  <si>
    <t>https://www.clinicalkey.com/content/playBy/pii?v=S0091-6749(10)01633-7</t>
  </si>
  <si>
    <t>['Karlin L', 'Soulier J', 'Chandesris O', 'Choquet S', 'Belhadj K', 'Macro M', 'Bouscary D', 'Porcher R', 'Ghez D', 'Malphettes M', 'Asli B', 'Brouet JC', 'Bories JC', 'Hermine O', 'Fermand JP', 'Arnulf B']</t>
  </si>
  <si>
    <t>Clinical and biological features of t(4;14) multiple myeloma: a prospective study</t>
  </si>
  <si>
    <t>24-Jan-2011</t>
  </si>
  <si>
    <t>52(2):238-46</t>
  </si>
  <si>
    <t>https://pubmed.ncbi.nlm.nih.gov/21261498</t>
  </si>
  <si>
    <t>https://www.tandfonline.com/doi/10.3109/10428194.2010.537795?url_ver=Z39.88-2003&amp;rfr_id=ori:rid:crossref.org&amp;rfr_dat=cr_pub 0pubmed</t>
  </si>
  <si>
    <t>['Malphettes M', 'Gérard L', 'Carmagnat M', 'Mouillot G', 'Vince N', 'Boutboul D', 'Bérezné A', 'Nove-Josserand R', 'Lemoing V', 'Tetu L', 'Viallard JF', 'Bonnotte B', 'Pavic M', 'Haroche J', 'Larroche C', 'Brouet JC', 'Fermand JP', 'Rabian C', 'Fieschi C', 'Oksenhendler E']</t>
  </si>
  <si>
    <t>Late-onset combined immune deficiency: a subset of common variable immunodeficiency with severe T cell defect</t>
  </si>
  <si>
    <t>1-Nov-2009</t>
  </si>
  <si>
    <t>49(9):1329-38</t>
  </si>
  <si>
    <t>https://pubmed.ncbi.nlm.nih.gov/19807277</t>
  </si>
  <si>
    <t>https://academic.oup.com/cid/article-lookup/doi/10.1086/606059</t>
  </si>
  <si>
    <t>['Oksenhendler E', 'Gérard L', 'Fieschi C', 'Malphettes M', 'Mouillot G', 'Jaussaud R', 'Viallard JF', 'Gardembas M', 'Galicier L', 'Schleinitz N', 'Suarez F', 'Soulas-Sprauel P', 'Hachulla E', 'Jaccard A', 'Gardeur A', 'Théodorou I', 'Rabian C', 'Debré P']</t>
  </si>
  <si>
    <t>Infections in 252 patients with common variable immunodeficiency</t>
  </si>
  <si>
    <t>46(10):1547-54</t>
  </si>
  <si>
    <t>https://academic.oup.com/cid/article-lookup/doi/10.1086/587669</t>
  </si>
  <si>
    <t>['Malphettes M', 'Oksenhendler E', 'Galicier L', 'Fieschi C']</t>
  </si>
  <si>
    <t>Granulomatous disease in common variable immunodeficiency</t>
  </si>
  <si>
    <t>30-Oct-2007</t>
  </si>
  <si>
    <t>29(1):28-32</t>
  </si>
  <si>
    <t>https://pubmed.ncbi.nlm.nih.gov/18054123</t>
  </si>
  <si>
    <t>https://linkinghub.elsevier.com/retrieve/pii/S0248-8663(07)00852-1</t>
  </si>
  <si>
    <t>['Asli B', 'Bienvenu B', 'Cordoliani F', 'Brouet JC', 'Uzunhan Y', 'Arnulf B', 'Malphettes M', 'Rybojad M', 'Fermand JP']</t>
  </si>
  <si>
    <t>Chronic urticaria and monoclonal IgM gammopathy (Schnitzler syndrome): report of 11 cases treated with pefloxacin</t>
  </si>
  <si>
    <t>Archives of dermatology</t>
  </si>
  <si>
    <t>143(8):1046-50</t>
  </si>
  <si>
    <t>https://pubmed.ncbi.nlm.nih.gov/17709664</t>
  </si>
  <si>
    <t>https://jamanetwork.com/journals/jamadermatology/fullarticle/10.1001/archderm.143.8.1046</t>
  </si>
  <si>
    <t>['Chandesris MO', 'Soulier J', 'Labaume S', 'Crinquette A', 'Repellini L', 'Chemin K', 'Malphettes M', 'Fieschi C', 'Asli B', 'Uzunhan Y', 'Fermand JP', 'Bories JC', 'Arnulf B']</t>
  </si>
  <si>
    <t>Detection and follow-up of fibroblast growth factor receptor 3 expression on bone marrow and circulating plasma cells by flow cytometry in patients with t(4;14) multiple myeloma</t>
  </si>
  <si>
    <t>136(4):609-14</t>
  </si>
  <si>
    <t>https://pubmed.ncbi.nlm.nih.gov/17223917</t>
  </si>
  <si>
    <t>https://onlinelibrary.wiley.com/resolve/openurl?genre=article&amp;sid=nlm:pubmed&amp;issn=0007-1048&amp;date=2007&amp;volume=136&amp;issue=4&amp;spage=609</t>
  </si>
  <si>
    <t>['Lidove O', 'Gervais A', 'Malphettes M', 'Sauvanet A', 'Moretti JL', 'Papo T']</t>
  </si>
  <si>
    <t>Infection after cyanoacrylate injection: a fatal complication in a patient with portal hypertension associated with common variable immunodeficiency</t>
  </si>
  <si>
    <t>Endoscopy</t>
  </si>
  <si>
    <t>39 Suppl 1:E180-1</t>
  </si>
  <si>
    <t>https://pubmed.ncbi.nlm.nih.gov/17614065</t>
  </si>
  <si>
    <t>https://www.thieme-connect.com/DOI/DOI?10.1055/s-2007-966547</t>
  </si>
  <si>
    <t>['Fieschi C', 'Malphettes M', 'Galicier L', 'Oksenhendler E']</t>
  </si>
  <si>
    <t>Adult-onset primary hypogammaglobulinemia</t>
  </si>
  <si>
    <t>35(5 Pt 2):887-94</t>
  </si>
  <si>
    <t>https://pubmed.ncbi.nlm.nih.gov/16710162</t>
  </si>
  <si>
    <t>https://linkinghub.elsevier.com/retrieve/pii/S0755-4982(06)74708-X</t>
  </si>
  <si>
    <t>['Ducancelle A', 'Belloc S', 'Alain S', 'Scieux C', 'Malphettes M', 'Petit F', 'Brouet JC', 'Sanson Le Pors MJ', 'Mazeron MC']</t>
  </si>
  <si>
    <t>Comparison of sequential cytomegalovirus isolates in a patient with lymphoma and failing antiviral therapy</t>
  </si>
  <si>
    <t>29(4):241-7</t>
  </si>
  <si>
    <t>https://pubmed.ncbi.nlm.nih.gov/15018851</t>
  </si>
  <si>
    <t>https://core.ac.uk/reader/186452006?utm_source=linkout</t>
  </si>
  <si>
    <t>['Malphettes M', 'Fermand JP']</t>
  </si>
  <si>
    <t>Thalidomide and others: new treatment for myeloma</t>
  </si>
  <si>
    <t>15-Oct-2003</t>
  </si>
  <si>
    <t>53(15):1633-5</t>
  </si>
  <si>
    <t>https://pubmed.ncbi.nlm.nih.gov/14689905</t>
  </si>
  <si>
    <t>['Autran B', 'Malphettes M', 'Dhédin N', 'Gorochov G', 'Leblond V', 'Debré P']</t>
  </si>
  <si>
    <t>Studies of T cell reconstitution after hematopoietic stem cell transplant</t>
  </si>
  <si>
    <t>Hematology and cell therapy</t>
  </si>
  <si>
    <t>39(5):252-6</t>
  </si>
  <si>
    <t>https://pubmed.ncbi.nlm.nih.gov/9395899</t>
  </si>
  <si>
    <t>Ishigaki K</t>
  </si>
  <si>
    <t>['Kock KH', 'Tan LM', 'Han KY', 'Ando Y', 'Jevapatarakul D', 'Chatterjee A', 'Lin QXX', 'Buyamin EV', 'Sonthalia R', 'Rajagopalan D', 'Tomofuji Y', 'Sankaran S', 'Park MS', 'Abe M', 'Chantaraamporn J', 'Furukawa S', 'Ghosh S', 'Inoue G', 'Kojima M', 'Kouno T', 'Lim J', 'Myouzen K', 'Nguantad S', 'Oh JM', 'Rayan NA', 'Sarkar S', 'Suzuki A', 'Thungsatianpun N', 'Venkatesh PN', 'Moody J', 'Nakano M', 'Chen Z', 'Tian C', 'Zhang Y', 'Tong Y', 'Tan CTY', 'Tizazu AM', 'Loh M', 'Hwang YY', 'Ho RC', 'Larbi A', 'Ng TP', 'Won HH', 'Wright FA', 'Villani AC', 'Park JE', 'Choi M', 'Liu B', 'Maitra A', 'Pithukpakorn M', 'Suktitipat B', 'Ishigaki K', 'Okada Y', 'Yamamoto K', 'Carninci P', 'Chambers JC', 'Hon CC', 'Matangkasombut P', 'Charoensawan V', 'Majumder PP', 'Shin JW', 'Park WY', 'Prabhakar S']</t>
  </si>
  <si>
    <t>Asian diversity in human immune cells</t>
  </si>
  <si>
    <t>18-Mar-2025</t>
  </si>
  <si>
    <t>https://pubmed.ncbi.nlm.nih.gov/40112801</t>
  </si>
  <si>
    <t>https://linkinghub.elsevier.com/retrieve/pii/S0092-8674(25)00202-8</t>
  </si>
  <si>
    <t>['Kubo S', 'Miyazaki Y', 'Nishino T', 'Fujita Y', 'Kono M', 'Kawashima T', 'Ishigaki K', 'Kusaka K', 'Tanaka H', 'Ueno M', 'Satoh-Kanda Y', 'Inoue Y', 'Todoroki Y', 'Miyagawa I', 'Hanami K', 'Nakayamada S', 'Tanaka Y']</t>
  </si>
  <si>
    <t>Peripheral blood immunophenotypic diversity in patients with rheumatoid arthritis and its impact on therapeutic responsiveness</t>
  </si>
  <si>
    <t>2-Jan-2025</t>
  </si>
  <si>
    <t>84(2):210-220</t>
  </si>
  <si>
    <t>https://pubmed.ncbi.nlm.nih.gov/39919895</t>
  </si>
  <si>
    <t>https://linkinghub.elsevier.com/retrieve/pii/S0003-4967(24)00580-6</t>
  </si>
  <si>
    <t>['Kawajiri A', 'Li J', 'Koinuma K', 'Yang Z', 'Yoon HJ', 'Yi J', 'Nagashima H', 'Ishii M', 'Gao F', 'Sato K', 'Tayama S', 'Harigae H', 'Iwakura Y', 'Ishii N', 'Sher A', 'Ishigaki K', 'Zhu J', 'Kim KS', 'Kawabe T']</t>
  </si>
  <si>
    <t>Naturally arising memory-phenotype CD4(+) T lymphocytes contain an undifferentiated population that can generate T(H)1, T(H)17, and T(reg) cells</t>
  </si>
  <si>
    <t>10(49):eadq6618</t>
  </si>
  <si>
    <t>https://pubmed.ncbi.nlm.nih.gov/39630890</t>
  </si>
  <si>
    <t>https://www.science.org/doi/abs/10.1126/sciadv.adq6618?url_ver=Z39.88-2003&amp;rfr_id=ori:rid:crossref.org&amp;rfr_dat=cr_pub 0pubmed</t>
  </si>
  <si>
    <t>['Flanagan J', 'Liu X', 'Ortega-Reyes D', 'Tomizuka K', 'Matoba N', 'Akiyama M', 'Koido M', 'Ishigaki K', 'Ashikawa K', 'Takata S', 'Shi M', 'Aoi T', 'Momozawa Y', 'Ito K', 'Murakami Y', 'Matsuda K', 'Kamatani Y', 'Morris AP', 'Horikoshi M', 'Terao C']</t>
  </si>
  <si>
    <t>Population-specific reference panel improves imputation quality for genome-wide association studies conducted on the Japanese population</t>
  </si>
  <si>
    <t>19-Dec-2024</t>
  </si>
  <si>
    <t>7(1):1665</t>
  </si>
  <si>
    <t>https://pubmed.ncbi.nlm.nih.gov/39702642</t>
  </si>
  <si>
    <t>https://pmc.ncbi.nlm.nih.gov/articles/pmid/39702642/</t>
  </si>
  <si>
    <t>['Tian C', 'Zhang Y', 'Tong Y', 'Kock KH', 'Sim DY', 'Liu F', 'Dong J', 'Jing Z', 'Wang W', 'Gao J', 'Tan LM', 'Han KY', 'Tomofuji Y', 'Nakano M', 'Buyamin EV', 'Sonthalia R', 'Ando Y', 'Hatano H', 'Sonehara K', 'Jin X', 'Loh M', 'Chambers J', 'Hon CC', 'Choi M', 'Park JE', 'Ishigaki K', 'Okamura T', 'Fujio K', 'Okada Y', 'Park WY', 'Shin JW', 'Roca X', 'Prabhakar S', 'Liu B']</t>
  </si>
  <si>
    <t>Single-cell RNA sequencing of peripheral blood links cell-type-specific regulation of splicing to autoimmune and inflammatory diseases</t>
  </si>
  <si>
    <t>56(12):2739-2752</t>
  </si>
  <si>
    <t>https://pmc.ncbi.nlm.nih.gov/articles/pmid/39627432/</t>
  </si>
  <si>
    <t>['Luo Y', 'Huang CC', 'Howard NC', 'Wang X', 'Liu Q', 'Li X', 'Zhu J', 'Amariuta T', 'Asgari S', 'Ishigaki K', 'Calderon R', 'Raman S', 'Ramnarine AK', 'Mayfield JA', 'Moody DB', 'Lecca L', 'Fortune SM', 'Murray MB', 'Raychaudhuri S']</t>
  </si>
  <si>
    <t>Paired analysis of host and pathogen genomes identifies determinants of human tuberculosis</t>
  </si>
  <si>
    <t>29-Nov-2024</t>
  </si>
  <si>
    <t>15(1):10393</t>
  </si>
  <si>
    <t>https://pubmed.ncbi.nlm.nih.gov/39613754</t>
  </si>
  <si>
    <t>https://pmc.ncbi.nlm.nih.gov/articles/pmid/39613754/</t>
  </si>
  <si>
    <t>['Hitomi Y', 'Ueno K', 'Aiba Y', 'Nishida N', 'Kono M', 'Sugihara M', 'Kawai Y', 'Kawashima M', 'Khor SS', 'Sugi K', 'Kouno H', 'Kohno H', 'Naganuma A', 'Iwamoto S', 'Katsushima S', 'Furuta K', 'Nikami T', 'Mannami T', 'Yamashita T', 'Ario K', 'Komatsu T', 'Makita F', 'Shimada M', 'Hirashima N', 'Yokohama S', 'Nishimura H', 'Sugimoto R', 'Komura T', 'Ota H', 'Kojima M', 'Nakamuta M', 'Fujimori N', 'Yoshizawa K', 'Mano Y', 'Takahashi H', 'Hirooka K', 'Tsuruta S', 'Sato T', 'Yamasaki K', 'Kugiyama Y', 'Motoyoshi Y', 'Suehiro T', 'Saeki A', 'Matsumoto K', 'Nagaoka S', 'Abiru S', 'Yatsuhashi H', 'Ito M', 'Kawata K', 'Takaki A', 'Arai K', 'Arinaga-Hino T', 'Abe M', 'Harada M', 'Taniai M', 'Zeniya M', 'Ohira H', 'Shimoda S', 'Komori A', 'Tanaka A', 'Ishigaki K', 'Nagasaki M', 'Tokunaga K', 'Nakamura M']</t>
  </si>
  <si>
    <t>A genome-wide association study identified PTPN2 as a population-specific susceptibility gene locus for primary biliary cholangitis</t>
  </si>
  <si>
    <t>80(4):776-790</t>
  </si>
  <si>
    <t>Journal Article | Meta-Analysis | Research Support, N.I.H., Intramural | Research Support, Non-U.S. Gov't</t>
  </si>
  <si>
    <t>https://pubmed.ncbi.nlm.nih.gov/38652555</t>
  </si>
  <si>
    <t>https://journals.lww.com/10.1097/HEP.0000000000000894</t>
  </si>
  <si>
    <t>['Oguchi A', 'Suzuki A', 'Komatsu S', 'Yoshitomi H', 'Bhagat S', 'Son R', 'Bonnal RJP', 'Kojima S', 'Koido M', 'Takeuchi K', 'Myouzen K', 'Inoue G', 'Hirai T', 'Sano H', 'Takegami Y', 'Kanemaru A', 'Yamaguchi I', 'Ishikawa Y', 'Tanaka N', 'Hirabayashi S', 'Konishi R', 'Sekito S', 'Inoue T', 'Kere J', 'Takeda S', 'Takaori-Kondo A', 'Endo I', 'Kawaoka S', 'Kawaji H', 'Ishigaki K', 'Ueno H', 'Hayashizaki Y', 'Pagani M', 'Carninci P', 'Yanagita M', 'Parrish N', 'Terao C', 'Yamamoto K', 'Murakawa Y']</t>
  </si>
  <si>
    <t>An atlas of transcribed enhancers across helper T cell diversity for decoding human diseases</t>
  </si>
  <si>
    <t>385(6704):eadd8394</t>
  </si>
  <si>
    <t>https://pubmed.ncbi.nlm.nih.gov/38963856</t>
  </si>
  <si>
    <t>https:///www.science.org/doi/10.1126/science.add8394?url_ver=Z39.88-2003&amp;rfr_id=ori:rid:crossref.org&amp;rfr_dat=cr_pub 0pubmed</t>
  </si>
  <si>
    <t>['Bang SY', 'Suh-Yun Joh C', 'Itamiya T', 'Jeong S', 'Lee JH', 'Kwon H', 'Jin H', 'Jung J', 'Chung H', 'Lee BH', 'Gong JR', 'Ishigaki K', 'Fujio K', 'Bae SC', 'Je Kim H', 'Lee HS']</t>
  </si>
  <si>
    <t>Unveiling the dynamics of B lymphocytes in systemic lupus erythematosus patients treated with belimumab through longitudinal single-cell RNA sequencing</t>
  </si>
  <si>
    <t>22-Jul-2024</t>
  </si>
  <si>
    <t>https://pubmed.ncbi.nlm.nih.gov/39037931</t>
  </si>
  <si>
    <t>https://academic.oup.com/rheumatology/article-lookup/doi/10.1093/rheumatology/keae364</t>
  </si>
  <si>
    <t>['Inamo J', 'Suzuki A', 'Ueda MT', 'Yamaguchi K', 'Nishida H', 'Suzuki K', 'Kaneko Y', 'Takeuchi T', 'Hatano H', 'Ishigaki K', 'Ishihama Y', 'Yamamoto K', 'Kochi Y']</t>
  </si>
  <si>
    <t>Long-read sequencing for 29 immune cell subsets reveals disease-linked isoforms</t>
  </si>
  <si>
    <t>15(1):4285</t>
  </si>
  <si>
    <t>https://pubmed.ncbi.nlm.nih.gov/38806455</t>
  </si>
  <si>
    <t>https://europepmc.org/abstract/MED/38806455</t>
  </si>
  <si>
    <t>['Goto M', 'Takahashi H', 'Yoshida R', 'Itamiya T', 'Nakano M', 'Nagafuchi Y', 'Harada H', 'Shimizu T', 'Maeda M', 'Kubota A', 'Toda T', 'Hatano H', 'Sugimori Y', 'Kawahata K', 'Yamamoto K', 'Shoda H', 'Ishigaki K', 'Ota M', 'Okamura T', 'Fujio K']</t>
  </si>
  <si>
    <t>Age-associated CD4(+) T cells with B cell-promoting functions are regulated by ZEB2 in autoimmunity</t>
  </si>
  <si>
    <t>9(93):eadk1643</t>
  </si>
  <si>
    <t>https://pubmed.ncbi.nlm.nih.gov/38330141</t>
  </si>
  <si>
    <t>https:///www.science.org/doi/10.1126/sciimmunol.adk1643?url_ver=Z39.88-2003&amp;rfr_id=ori:rid:crossref.org&amp;rfr_dat=cr_pub 0pubmed</t>
  </si>
  <si>
    <t>['Lagattuta KA', 'Park HL', 'Rumker L', 'Ishigaki K', 'Nathan A', 'Raychaudhuri S']</t>
  </si>
  <si>
    <t>The genetic basis of autoimmunity seen through the lens of T cell functional traits</t>
  </si>
  <si>
    <t>15(1):1204</t>
  </si>
  <si>
    <t>https://pubmed.ncbi.nlm.nih.gov/38331990</t>
  </si>
  <si>
    <t>https://europepmc.org/abstract/MED/38331990</t>
  </si>
  <si>
    <t>['Wang Q', 'Martínez-Bonet M', 'Kim T', 'Sparks JA', 'Ishigaki K', 'Chen X', 'Sudman M', 'Aguiar V', 'Sim S', 'Hernandez MC', 'Chiu DJ', 'Wactor A', 'Wauford B', 'Marion MC', 'Gutierrez-Arcelus M', 'Bowes J', 'Eyre S', 'Nordal E', 'Prahalad S', 'Rygg M', 'Videm V', 'Raychaudhuri S', 'Weirauch MT', 'Langefeld CD', 'Thompson SD', 'Nigrovic PA']</t>
  </si>
  <si>
    <t>Identification of a regulatory pathway governing TRAF1 via an arthritis-associated non-coding variant</t>
  </si>
  <si>
    <t>4(2):100502</t>
  </si>
  <si>
    <t>https://pubmed.ncbi.nlm.nih.gov/38359789</t>
  </si>
  <si>
    <t>https://www.clinicalkey.com/content/playBy/pii?v=S2666-979X(24)00029-6</t>
  </si>
  <si>
    <t>['Shiraishi K', 'Takahashi A', 'Momozawa Y', 'Daigo Y', 'Kaneko S', 'Kawaguchi T', 'Kunitoh H', 'Matsumoto S', 'Horinouchi H', 'Goto A', 'Honda T', 'Shimizu K', 'Torasawa M', 'Takayanagi D', 'Saito M', 'Saito A', 'Ohe Y', 'Watanabe SI', 'Goto K', 'Tsuboi M', 'Tsuchihara K', 'Takata S', 'Aoi T', 'Takano A', 'Kobayashi M', 'Miyagi Y', 'Tanaka K', 'Suzuki H', 'Maeda D', 'Yamaura T', 'Matsuda M', 'Shimada Y', 'Mizuno T', 'Sakamoto H', 'Yoshida T', 'Goto Y', 'Yoshida T', 'Yamaji T', 'Sonobe M', 'Toyooka S', 'Yoneda K', 'Masago K', 'Tanaka F', 'Hara M', 'Fuse N', 'Nishizuka SS', 'Motoi N', 'Sawada N', 'Nishida Y', 'Kumada K', 'Takeuchi K', 'Tanno K', 'Yatabe Y', 'Sunami K', 'Hishida T', 'Miyazaki Y', 'Ito H', 'Amemiya M', 'Totsuka H', 'Nakayama H', 'Yokose T', 'Ishigaki K', 'Nagashima T', 'Ohtaki Y', 'Imai K', 'Takasawa K', 'Minamiya Y', 'Kobayashi K', 'Okubo K', 'Wakai K', 'Shimizu A', 'Yamamoto M', 'Iwasaki M', 'Matsuda K', 'Inazawa J', 'Shiraishi Y', 'Nishikawa H', 'Murakami Y', 'Kubo M', 'Matsuda F', 'Kamatani Y', 'Hamamoto R', 'Matsuo K', 'Kohno T']</t>
  </si>
  <si>
    <t>Identification of telomere maintenance gene variations related to lung adenocarcinoma risk by genome-wide association and whole genome sequencing analyses</t>
  </si>
  <si>
    <t>Cancer communications (London, England)</t>
  </si>
  <si>
    <t>44(2):287-293</t>
  </si>
  <si>
    <t>https://pubmed.ncbi.nlm.nih.gov/37882647</t>
  </si>
  <si>
    <t>https://europepmc.org/abstract/MED/37882647</t>
  </si>
  <si>
    <t>['Yamamoto K', 'Ishigaki K', 'Okada Y']</t>
  </si>
  <si>
    <t>How can genetics analysis allow for early detection of rheumatoid arthritis</t>
  </si>
  <si>
    <t>Seminars in arthritis and rheumatism</t>
  </si>
  <si>
    <t>64S:152323</t>
  </si>
  <si>
    <t>https://pubmed.ncbi.nlm.nih.gov/38151400</t>
  </si>
  <si>
    <t>https://www.clinicalkey.com/content/playBy/pii?v=S0049-0172(23)00165-8</t>
  </si>
  <si>
    <t>3(11):100420</t>
  </si>
  <si>
    <t>https://pubmed.ncbi.nlm.nih.gov/38020975</t>
  </si>
  <si>
    <t>https://linkinghub.elsevier.com/retrieve/pii/S2666-979X(23)00246-X</t>
  </si>
  <si>
    <t>['Ota M', 'Nakano M', 'Nagafuchi Y', 'Kobayashi S', 'Hatano H', 'Yoshida R', 'Akutsu Y', 'Itamiya T', 'Ban N', 'Tsuchida Y', 'Shoda H', 'Yamamoto K', 'Ishigaki K', 'Okamura T', 'Fujio K']</t>
  </si>
  <si>
    <t>Multimodal repertoire analysis unveils B cell biology in immune-mediated diseases</t>
  </si>
  <si>
    <t>82(11):1455-1463</t>
  </si>
  <si>
    <t>https://pubmed.ncbi.nlm.nih.gov/37468219</t>
  </si>
  <si>
    <t>https://linkinghub.elsevier.com/retrieve/pii/S0003-4967(24)10271-3</t>
  </si>
  <si>
    <t>['Xiao Q', 'Mears J', 'Nathan A', 'Ishigaki K', 'Baglaenko Y', 'Lim N', 'Cooney LA', 'Harris KM', 'Anderson MS', 'Fox DA', 'Smilek DE', 'Krueger JG', 'Raychaudhuri S']</t>
  </si>
  <si>
    <t>Immunosuppression causes dynamic changes in expression QTLs in psoriatic skin</t>
  </si>
  <si>
    <t>7-Oct-2023</t>
  </si>
  <si>
    <t>14(1):6268</t>
  </si>
  <si>
    <t>https://pubmed.ncbi.nlm.nih.gov/37805522</t>
  </si>
  <si>
    <t>https://europepmc.org/abstract/MED/37805522</t>
  </si>
  <si>
    <t>['Sakaue S', 'Gurajala S', 'Curtis M', 'Luo Y', 'Choi W', 'Ishigaki K', 'Kang JB', 'Rumker L', 'Deutsch AJ', 'Schönherr S', 'Forer L', 'LeFaive J', 'Fuchsberger C', 'Han B', 'Lenz TL', 'de Bakker PIW', 'Okada Y', 'Smith AV', 'Raychaudhuri S']</t>
  </si>
  <si>
    <t>Tutorial: a statistical genetics guide to identifying HLA alleles driving complex disease</t>
  </si>
  <si>
    <t>Nature protocols</t>
  </si>
  <si>
    <t>18(9):2625-2641</t>
  </si>
  <si>
    <t>https://pubmed.ncbi.nlm.nih.gov/37495751</t>
  </si>
  <si>
    <t>https://europepmc.org/abstract/MED/37495751</t>
  </si>
  <si>
    <t>['Koido M', 'Hon CC', 'Koyama S', 'Kawaji H', 'Murakawa Y', 'Ishigaki K', 'Ito K', 'Sese J', 'Parrish NF', 'Kamatani Y', 'Carninci P', 'Terao C']</t>
  </si>
  <si>
    <t>Prediction of the cell-type-specific transcription of non-coding RNAs from genome sequences via machine learning</t>
  </si>
  <si>
    <t>7(6):830-844</t>
  </si>
  <si>
    <t>https://pubmed.ncbi.nlm.nih.gov/36411359</t>
  </si>
  <si>
    <t>https://www.nature.com/articles/s41551-022-00961-8</t>
  </si>
  <si>
    <t>['Yamada S', 'Nagafuchi Y', 'Wang M', 'Ota M', 'Hatano H', 'Takeshima Y', 'Okubo M', 'Kobayashi S', 'Sugimori Y', 'Masahiro N', 'Yoshida R', 'Hanata N', 'Suwa Y', 'Tsuchida Y', 'Iwasaki Y', 'Sumitomo S', 'Kubo K', 'Shimane K', 'Setoguchi K', 'Azuma T', 'Kanda H', 'Shoda H', 'Zhang X', 'Yamamoto K', 'Ishigaki K', 'Okamura T', 'Fujio K']</t>
  </si>
  <si>
    <t>Immunomics analysis of rheumatoid arthritis identified precursor dendritic cells as a key cell subset of treatment resistance</t>
  </si>
  <si>
    <t>82(6):809-819</t>
  </si>
  <si>
    <t>https://pubmed.ncbi.nlm.nih.gov/36918189</t>
  </si>
  <si>
    <t>https://linkinghub.elsevier.com/retrieve/pii/S0003-4967(24)08393-6</t>
  </si>
  <si>
    <t>['Kojima S', 'Koyama S', 'Ka M', 'Saito Y', 'Parrish EH', 'Endo M', 'Takata S', 'Mizukoshi M', 'Hikino K', 'Takeda A', 'Gelinas AF', 'Heaton SM', 'Koide R', 'Kamada AJ', 'Noguchi M', 'Hamada M', 'Kamatani Y', 'Murakawa Y', 'Ishigaki K', 'Nakamura Y', 'Ito K', 'Terao C', 'Momozawa Y', 'Parrish NF']</t>
  </si>
  <si>
    <t>Mobile element variation contributes to population-specific genome diversification, gene regulation and disease risk</t>
  </si>
  <si>
    <t>55(6):939-951</t>
  </si>
  <si>
    <t>https://pubmed.ncbi.nlm.nih.gov/37169872</t>
  </si>
  <si>
    <t>https://academic.oup.com/genetics/article-lookup/doi/10.1038/s41588-023-01390-2</t>
  </si>
  <si>
    <t>['Akiyama M', 'Miyake M', 'Momozawa Y', 'Arakawa S', 'Maruyama-Inoue M', 'Endo M', 'Iwasaki Y', 'Ishigaki K', 'Matoba N', 'Okada Y', 'Yasuda M', 'Oshima Y', 'Yoshida S', 'Nakao SY', 'Morino K', 'Mori Y', 'Kido A', 'Kato A', 'Yasukawa T', 'Obata R', 'Nagai Y', 'Takahashi K', 'Fujisawa K', 'Miki A', 'Nakamura M', 'Honda S', 'Ushida H', 'Yasuma T', 'Nishiguchi KM', 'Mori R', 'Tanaka K', 'Wakatsuki Y', 'Yamashiro K', 'Kadonosono K', 'Terao C', 'Ishibashi T', 'Tsujikawa A', 'Sonoda KH', 'Kubo M', 'Kamatani Y']</t>
  </si>
  <si>
    <t>Genome-Wide Association Study of Age-Related Macular Degeneration Reveals 2 New Loci Implying Shared Genetic Components with Central Serous Chorioretinopathy</t>
  </si>
  <si>
    <t>Ophthalmology</t>
  </si>
  <si>
    <t>130(4):361-372</t>
  </si>
  <si>
    <t>https://pubmed.ncbi.nlm.nih.gov/36423732</t>
  </si>
  <si>
    <t>https://www.clinicalkey.com/content/playBy/pii?v=S0161-6420(22)00900-9</t>
  </si>
  <si>
    <t>['Akiyama M', 'Sakaue S', 'Takahashi A', 'Ishigaki K', 'Hirata M', 'Matsuda K', 'Momozawa Y', 'Okada Y', 'Ninomiya T', 'Terao C', 'Murakami Y', 'Kubo M', 'Kamatani Y']</t>
  </si>
  <si>
    <t>Genome-wide association study reveals BET1L associated with survival time in the 137,693 Japanese individuals</t>
  </si>
  <si>
    <t>6(1):143</t>
  </si>
  <si>
    <t>https://pubmed.ncbi.nlm.nih.gov/36737517</t>
  </si>
  <si>
    <t>https://europepmc.org/abstract/MED/36737517</t>
  </si>
  <si>
    <t>['Hatano H', 'Ishigaki K']</t>
  </si>
  <si>
    <t>Functional Genetics to Understand the Etiology of Autoimmunity</t>
  </si>
  <si>
    <t>24-Feb-2023</t>
  </si>
  <si>
    <t>14(3):572</t>
  </si>
  <si>
    <t>https://pubmed.ncbi.nlm.nih.gov/36980846</t>
  </si>
  <si>
    <t>https://europepmc.org/abstract/MED/36980846</t>
  </si>
  <si>
    <t>['Ishigaki K']</t>
  </si>
  <si>
    <t>T CELL RECEPTOR-MEDIATED REGULATION OF IMMUNE SYSTEM</t>
  </si>
  <si>
    <t>72(8):1021-1025</t>
  </si>
  <si>
    <t>https://pubmed.ncbi.nlm.nih.gov/37730344</t>
  </si>
  <si>
    <t>https://www.medicalonline.jp/meteo_linkout.php?issn=0021-4884&amp;volume=72&amp;issue=8&amp;spage=1021</t>
  </si>
  <si>
    <t>['Nagafuchi Y', 'Ota M', 'Hatano H', 'Inoue M', 'Kobayashi S', 'Okubo M', 'Sugimori Y', 'Nakano M', 'Yamada S', 'Yoshida R', 'Tsuchida Y', 'Iwasaki Y', 'Shoda H', 'Okada Y', 'Yamamoto K', 'Ishigaki K', 'Okamura T', 'Fujio K']</t>
  </si>
  <si>
    <t>Control of naive and effector CD4 T cell receptor repertoires by rheumatoid-arthritis-risk HLA alleles</t>
  </si>
  <si>
    <t>18-Sep-2022</t>
  </si>
  <si>
    <t>133:102907</t>
  </si>
  <si>
    <t>https://pubmed.ncbi.nlm.nih.gov/36126366</t>
  </si>
  <si>
    <t>https://www.clinicalkey.com/content/playBy/pii?v=S0896-8411(22)00115-9</t>
  </si>
  <si>
    <t>['Aragam KG', 'Jiang T', 'Goel A', 'Kanoni S', 'Wolford BN', 'Atri DS', 'Weeks EM', 'Wang M', 'Hindy G', 'Zhou W', 'Grace C', 'Roselli C', 'Marston NA', 'Kamanu FK', 'Surakka I', 'Venegas LM', 'Sherliker P', 'Koyama S', 'Ishigaki K', 'Åsvold BO', 'Brown MR', 'Brumpton B', 'de Vries PS', 'Giannakopoulou O', 'Giardoglou P', 'Gudbjartsson DF', 'Güldener U', 'Haider SMI', 'Helgadottir A', 'Ibrahim M', 'Kastrati A', 'Kessler T', 'Kyriakou T', 'Konopka T', 'Li L', 'Ma L', 'Meitinger T', 'Mucha S', 'Munz M', 'Murgia F', 'Nielsen JB', 'Nöthen MM', 'Pang S', 'Reinberger T', 'Schnitzler G', 'Smedley D', 'Thorleifsson G', 'von Scheidt M', 'Ulirsch JC', 'Arnar DO', 'Burtt NP', 'Costanzo MC', 'Flannick J', 'Ito K', 'Jang DK', 'Kamatani Y', 'Khera AV', 'Komuro I', 'Kullo IJ', 'Lotta LA', 'Nelson CP', 'Roberts R', 'Thorgeirsson G', 'Thorsteinsdottir U', 'Webb TR', 'Baras A', 'Björkegren JLM', 'Boerwinkle E', 'Dedoussis G', 'Holm H', 'Hveem K', 'Melander O', 'Morrison AC', 'Orho-Melander M', 'Rallidis LS', 'Ruusalepp A', 'Sabatine MS', 'Stefansson K', 'Zalloua P', 'Ellinor PT', 'Farrall M', 'Danesh J', 'Ruff CT', 'Finucane HK', 'Hopewell JC', 'Clarke R', 'Gupta RM', 'Erdmann J', 'Samani NJ', 'Schunkert H', 'Watkins H', 'Willer CJ', 'Deloukas P', 'Kathiresan S', 'Butterworth AS']</t>
  </si>
  <si>
    <t>Discovery and systematic characterization of risk variants and genes for coronary artery disease in over a million participants</t>
  </si>
  <si>
    <t>6-Dec-2022</t>
  </si>
  <si>
    <t>54(12):1803-1815</t>
  </si>
  <si>
    <t>Journal Article | Meta-Analysis | Research Support, N.I.H., Extramural | Research Support, Non-U.S. Gov't | Research Support, U.S. Gov't, Non-P.H.S.</t>
  </si>
  <si>
    <t>https://pubmed.ncbi.nlm.nih.gov/36474045</t>
  </si>
  <si>
    <t>https://europepmc.org/abstract/MED/36474045</t>
  </si>
  <si>
    <t>['Nakano M', 'Ota M', 'Takeshima Y', 'Iwasaki Y', 'Hatano H', 'Nagafuchi Y', 'Itamiya T', 'Maeda J', 'Yoshida R', 'Yamada S', 'Nishiwaki A', 'Takahashi H', 'Takahashi H', 'Akutsu Y', 'Kusuda T', 'Suetsugu H', 'Liu L', 'Kim K', 'Yin X', 'Bang SY', 'Cui Y', 'Lee HS', 'Shoda H', 'Zhang X', 'Bae SC', 'Terao C', 'Yamamoto K', 'Okamura T', 'Ishigaki K', 'Fujio K']</t>
  </si>
  <si>
    <t>Distinct transcriptome architectures underlying lupus establishment and exacerbation</t>
  </si>
  <si>
    <t>185(18):3375-3389.e21</t>
  </si>
  <si>
    <t>https://pubmed.ncbi.nlm.nih.gov/35998627</t>
  </si>
  <si>
    <t>https://linkinghub.elsevier.com/retrieve/pii/S0092-8674(22)00924-2</t>
  </si>
  <si>
    <t>['Yamaguchi K', 'Ishigaki K', 'Suzuki A', 'Tsuchida Y', 'Tsuchiya H', 'Sumitomo S', 'Nagafuchi Y', 'Miya F', 'Tsunoda T', 'Shoda H', 'Fujio K', 'Yamamoto K', 'Kochi Y']</t>
  </si>
  <si>
    <t>Splicing QTL analysis focusing on coding sequences reveals mechanisms for disease susceptibility loci</t>
  </si>
  <si>
    <t>13(1):4659</t>
  </si>
  <si>
    <t>https://pubmed.ncbi.nlm.nih.gov/36002455</t>
  </si>
  <si>
    <t>https://europepmc.org/abstract/MED/36002455</t>
  </si>
  <si>
    <t>['Yin X', 'Kim K', 'Suetsugu H', 'Bang SY', 'Wen L', 'Koido M', 'Ha E', 'Liu L', 'Sakamoto Y', 'Jo S', 'Leng RX', 'Otomo N', 'Kwon YC', 'Sheng Y', 'Sugano N', 'Hwang MY', 'Li W', 'Mukai M', 'Yoon K', 'Cai M', 'Ishigaki K', 'Chung WT', 'Huang H', 'Takahashi D', 'Lee SS', 'Wang M', 'Karino K', 'Shim SC', 'Zheng X', 'Miyamura T', 'Kang YM', 'Ye D', 'Nakamura J', 'Suh CH', 'Tang Y', 'Motomura G', 'Park YB', 'Ding H', 'Kuroda T', 'Choe JY', 'Li C', 'Niiro H', 'Park Y', 'Shen C', 'Miyamoto T', 'Ahn GY', 'Fei W', 'Takeuchi T', 'Shin JM', 'Li K', 'Kawaguchi Y', 'Lee YK', 'Wang YF', 'Amano K', 'Park DJ', 'Yang W', 'Tada Y', 'Lau YL', 'Yamaji K', 'Zhu Z', 'Shimizu M', 'Atsumi T', 'Suzuki A', 'Sumida T', 'Okada Y', 'Matsuda K', 'Matsuo K', 'Kochi Y', 'Yamamoto K', 'Ohmura K', 'Kim TH', 'Yang S', 'Yamamoto T', 'Kim BJ', 'Shen N', 'Ikegawa S', 'Lee HS', 'Zhang X', 'Terao C', 'Cui Y', 'Bae SC']</t>
  </si>
  <si>
    <t>Biological insights into systemic lupus erythematosus through an immune cell-specific transcriptome-wide association study</t>
  </si>
  <si>
    <t>81(9):1273-1280</t>
  </si>
  <si>
    <t>https://pubmed.ncbi.nlm.nih.gov/35609976</t>
  </si>
  <si>
    <t>https://linkinghub.elsevier.com/retrieve/pii/S0003-4967(24)20927-4</t>
  </si>
  <si>
    <t>['Tcheandjieu C', 'Zhu X', 'Hilliard AT', 'Clarke SL', 'Napolioni V', 'Ma S', 'Lee KM', 'Fang H', 'Chen F', 'Lu Y', 'Tsao NL', 'Raghavan S', 'Koyama S', 'Gorman BR', 'Vujkovic M', 'Klarin D', 'Levin MG', 'Sinnott-Armstrong N', 'Wojcik GL', 'Plomondon ME', 'Maddox TM', 'Waldo SW', 'Bick AG', 'Pyarajan S', 'Huang J', 'Song R', 'Ho YL', 'Buyske S', 'Kooperberg C', 'Haessler J', 'Loos RJF', 'Do R', 'Verbanck M', 'Chaudhary K', 'North KE', 'Avery CL', 'Graff M', 'Haiman CA', 'Le Marchand L', 'Wilkens LR', 'Bis JC', 'Leonard H', 'Shen B', 'Lange LA', 'Giri A', 'Dikilitas O', 'Kullo IJ', 'Stanaway IB', 'Jarvik GP', 'Gordon AS', 'Hebbring S', 'Namjou B', 'Kaufman KM', 'Ito K', 'Ishigaki K', 'Kamatani Y', 'Verma SS', 'Ritchie MD', 'Kember RL', 'Baras A', 'Lotta LA', 'Kathiresan S', 'Hauser ER', 'Miller DR', 'Lee JS', 'Saleheen D', 'Reaven PD', 'Cho K', 'Gaziano JM', 'Natarajan P', 'Huffman JE', 'Voight BF', 'Rader DJ', 'Chang KM', 'Lynch JA', 'Damrauer SM', 'Wilson PWF', 'Tang H', 'Sun YV', 'Tsao PS', "O'Donnell CJ", 'Assimes TL']</t>
  </si>
  <si>
    <t>Large-scale genome-wide association study of coronary artery disease in genetically diverse populations</t>
  </si>
  <si>
    <t>28(8):1679-1692</t>
  </si>
  <si>
    <t>https://europepmc.org/abstract/MED/35915156</t>
  </si>
  <si>
    <t>['Takeshima Y', 'Iwasaki Y', 'Nakano M', 'Narushima Y', 'Ota M', 'Nagafuchi Y', 'Sumitomo S', 'Okamura T', 'Elkon K', 'Ishigaki K', 'Suzuki A', 'Kochi Y', 'Yamamoto K', 'Fujio K']</t>
  </si>
  <si>
    <t>Immune cell multiomics analysis reveals contribution of oxidative phosphorylation to B-cell functions and organ damage of lupus</t>
  </si>
  <si>
    <t>81(6):845-853</t>
  </si>
  <si>
    <t>https://pubmed.ncbi.nlm.nih.gov/35236659</t>
  </si>
  <si>
    <t>https://linkinghub.elsevier.com/retrieve/pii/S0003-4967(24)21080-3</t>
  </si>
  <si>
    <t>['Nathan A', 'Asgari S', 'Ishigaki K', 'Valencia C', 'Amariuta T', 'Luo Y', 'Beynor JI', 'Baglaenko Y', 'Suliman S', 'Price AL', 'Lecca L', 'Murray MB', 'Moody DB', 'Raychaudhuri S']</t>
  </si>
  <si>
    <t>Single-cell eQTL models reveal dynamic T cell state dependence of disease loci</t>
  </si>
  <si>
    <t>11-May-2022</t>
  </si>
  <si>
    <t>606(7912):120-128</t>
  </si>
  <si>
    <t>https://pubmed.ncbi.nlm.nih.gov/35545678</t>
  </si>
  <si>
    <t>https://europepmc.org/abstract/MED/35545678</t>
  </si>
  <si>
    <t>['Ishigaki K', 'Lagattuta KA', 'Luo Y', 'James EA', 'Buckner JH', 'Raychaudhuri S']</t>
  </si>
  <si>
    <t>HLA autoimmune risk alleles restrict the hypervariable region of T cell receptors</t>
  </si>
  <si>
    <t>54(4):393-402</t>
  </si>
  <si>
    <t>https://pubmed.ncbi.nlm.nih.gov/35332318</t>
  </si>
  <si>
    <t>https://europepmc.org/abstract/MED/35332318</t>
  </si>
  <si>
    <t>['Lagattuta KA', 'Kang JB', 'Nathan A', 'Pauken KE', 'Jonsson AH', 'Rao DA', 'Sharpe AH', 'Ishigaki K', 'Raychaudhuri S']</t>
  </si>
  <si>
    <t>Repertoire analyses reveal T cell antigen receptor sequence features that influence T cell fate</t>
  </si>
  <si>
    <t>23(3):446-457</t>
  </si>
  <si>
    <t>https://pubmed.ncbi.nlm.nih.gov/35177831</t>
  </si>
  <si>
    <t>https://europepmc.org/abstract/MED/35177831</t>
  </si>
  <si>
    <t>Beyond GWAS: from simple associations to functional insights</t>
  </si>
  <si>
    <t>44(1):3-14</t>
  </si>
  <si>
    <t>https://pubmed.ncbi.nlm.nih.gov/34605948</t>
  </si>
  <si>
    <t>https://link.springer.com/article/10.1007/s00281-021-00894-5</t>
  </si>
  <si>
    <t>['Sakaue S', 'Kanai M', 'Tanigawa Y', 'Karjalainen J', 'Kurki M', 'Koshiba S', 'Narita A', 'Konuma T', 'Yamamoto K', 'Akiyama M', 'Ishigaki K', 'Suzuki A', 'Suzuki K', 'Obara W', 'Yamaji K', 'Takahashi K', 'Asai S', 'Takahashi Y', 'Suzuki T', 'Shinozaki N', 'Yamaguchi H', 'Minami S', 'Murayama S', 'Yoshimori K', 'Nagayama S', 'Obata D', 'Higashiyama M', 'Masumoto A', 'Koretsune Y', 'Ito K', 'Terao C', 'Yamauchi T', 'Komuro I', 'Kadowaki T', 'Tamiya G', 'Yamamoto M', 'Nakamura Y', 'Kubo M', 'Murakami Y', 'Yamamoto K', 'Kamatani Y', 'Palotie A', 'Rivas MA', 'Daly MJ', 'Matsuda K', 'Okada Y']</t>
  </si>
  <si>
    <t>A cross-population atlas of genetic associations for 220 human phenotypes</t>
  </si>
  <si>
    <t>53(10):1415-1424</t>
  </si>
  <si>
    <t>https://academic.oup.com/genetics/article-lookup/doi/10.1038/s41588-021-00931-x</t>
  </si>
  <si>
    <t>['Bing N', 'Zhou H', 'Chen X', 'Hirose T', 'Kochi Y', 'Tsuchida Y', 'Ishigaki K', 'Sumitomo S', 'Fujio K', 'Zhang B', 'Valdez H', 'Vincent MS', 'Martin D', 'Clark JD']</t>
  </si>
  <si>
    <t>Contribution of a European-Prevalent Variant near CD83 and an East Asian-Prevalent Variant near IL17RB to Herpes Zoster Risk in Tofacitinib Treatment: Results of Genome-Wide Association Study Meta-Analyses</t>
  </si>
  <si>
    <t>73(7):1155-1166</t>
  </si>
  <si>
    <t>https://pubmed.ncbi.nlm.nih.gov/33455090</t>
  </si>
  <si>
    <t>https://europepmc.org/abstract/MED/33455090</t>
  </si>
  <si>
    <t>['Nathan A', 'Beynor JI', 'Baglaenko Y', 'Suliman S', 'Ishigaki K', 'Asgari S', 'Huang CC', 'Luo Y', 'Zhang Z', 'Lopez K', 'Lindestam Arlehamn CS', 'Ernst JD', 'Jimenez J', 'Calderón RI', 'Lecca L', 'Van Rhijn I', 'Moody DB', 'Murray MB', 'Raychaudhuri S']</t>
  </si>
  <si>
    <t>Multimodally profiling memory T cells from a tuberculosis cohort identifies cell state associations with demographics, environment and disease</t>
  </si>
  <si>
    <t>22(6):781-793</t>
  </si>
  <si>
    <t>Journal Article | Multicenter Study | Observational Study | Research Support, N.I.H., Extramural</t>
  </si>
  <si>
    <t>https://pubmed.ncbi.nlm.nih.gov/34031617</t>
  </si>
  <si>
    <t>https://europepmc.org/abstract/MED/34031617</t>
  </si>
  <si>
    <t>['Ota M', 'Nagafuchi Y', 'Hatano H', 'Ishigaki K', 'Terao C', 'Takeshima Y', 'Yanaoka H', 'Kobayashi S', 'Okubo M', 'Shirai H', 'Sugimori Y', 'Maeda J', 'Nakano M', 'Yamada S', 'Yoshida R', 'Tsuchiya H', 'Tsuchida Y', 'Akizuki S', 'Yoshifuji H', 'Ohmura K', 'Mimori T', 'Yoshida K', 'Kurosaka D', 'Okada M', 'Setoguchi K', 'Kaneko H', 'Ban N', 'Yabuki N', 'Matsuki K', 'Mutoh H', 'Oyama S', 'Okazaki M', 'Tsunoda H', 'Iwasaki Y', 'Sumitomo S', 'Shoda H', 'Kochi Y', 'Okada Y', 'Yamamoto K', 'Okamura T', 'Fujio K']</t>
  </si>
  <si>
    <t>Dynamic landscape of immune cell-specific gene regulation in immune-mediated diseases</t>
  </si>
  <si>
    <t>184(11):3006-3021.e17</t>
  </si>
  <si>
    <t>https://pubmed.ncbi.nlm.nih.gov/33930287</t>
  </si>
  <si>
    <t>https://linkinghub.elsevier.com/retrieve/pii/S0092-8674(21)00429-3</t>
  </si>
  <si>
    <t>['Yin X', 'Kim K', 'Suetsugu H', 'Bang SY', 'Wen L', 'Koido M', 'Ha E', 'Liu L', 'Sakamoto Y', 'Jo S', 'Leng RX', 'Otomo N', 'Laurynenka V', 'Kwon YC', 'Sheng Y', 'Sugano N', 'Hwang MY', 'Li W', 'Mukai M', 'Yoon K', 'Cai M', 'Ishigaki K', 'Chung WT', 'Huang H', 'Takahashi D', 'Lee SS', 'Wang M', 'Karino K', 'Shim SC', 'Zheng X', 'Miyamura T', 'Kang YM', 'Ye D', 'Nakamura J', 'Suh CH', 'Tang Y', 'Motomura G', 'Park YB', 'Ding H', 'Kuroda T', 'Choe JY', 'Li C', 'Niiro H', 'Park Y', 'Shen C', 'Miyamoto T', 'Ahn GY', 'Fei W', 'Takeuchi T', 'Shin JM', 'Li K', 'Kawaguchi Y', 'Lee YK', 'Wang Y', 'Amano K', 'Park DJ', 'Yang W', 'Tada Y', 'Yamaji K', 'Shimizu M', 'Atsumi T', 'Suzuki A', 'Sumida T', 'Okada Y', 'Matsuda K', 'Matsuo K', 'Kochi Y', 'Kottyan LC', 'Weirauch MT', 'Parameswaran S', 'Eswar S', 'Salim H', 'Chen X', 'Yamamoto K', 'Harley JB', 'Ohmura K', 'Kim TH', 'Yang S', 'Yamamoto T', 'Kim BJ', 'Shen N', 'Ikegawa S', 'Lee HS', 'Zhang X', 'Terao C', 'Cui Y', 'Bae SC']</t>
  </si>
  <si>
    <t>Meta-analysis of 208370 East Asians identifies 113 susceptibility loci for systemic lupus erythematosus</t>
  </si>
  <si>
    <t>80(5):632-640</t>
  </si>
  <si>
    <t>https://linkinghub.elsevier.com/retrieve/pii/S0003-4967(24)10229-4</t>
  </si>
  <si>
    <t>['Tsuchiya H', 'Ota M', 'Sumitomo S', 'Ishigaki K', 'Suzuki A', 'Sakata T', 'Tsuchida Y', 'Inui H', 'Hirose J', 'Kochi Y', 'Kadono Y', 'Shirahige K', 'Tanaka S', 'Yamamoto K', 'Fujio K']</t>
  </si>
  <si>
    <t>Parsing multiomics landscape of activated synovial fibroblasts highlights drug targets linked to genetic risk of rheumatoid arthritis</t>
  </si>
  <si>
    <t>80(4):440-450</t>
  </si>
  <si>
    <t>https://pubmed.ncbi.nlm.nih.gov/33139312</t>
  </si>
  <si>
    <t>https://linkinghub.elsevier.com/retrieve/pii/S0003-4967(24)10185-9</t>
  </si>
  <si>
    <t>['Amariuta T', 'Ishigaki K', 'Sugishita H', 'Ohta T', 'Koido M', 'Dey KK', 'Matsuda K', 'Murakami Y', 'Price AL', 'Kawakami E', 'Terao C', 'Raychaudhuri S']</t>
  </si>
  <si>
    <t>Improving the trans-ancestry portability of polygenic risk scores by prioritizing variants in predicted cell-type-specific regulatory elements</t>
  </si>
  <si>
    <t>52(12):1346-1354</t>
  </si>
  <si>
    <t>https://pubmed.ncbi.nlm.nih.gov/33257898</t>
  </si>
  <si>
    <t>https://europepmc.org/abstract/MED/33257898</t>
  </si>
  <si>
    <t>['Terao C', 'Suzuki A', 'Momozawa Y', 'Akiyama M', 'Ishigaki K', 'Yamamoto K', 'Matsuda K', 'Murakami Y', 'McCarroll SA', 'Kubo M', 'Loh PR', 'Kamatani Y']</t>
  </si>
  <si>
    <t>Chromosomal alterations among age-related haematopoietic clones in Japan</t>
  </si>
  <si>
    <t>584(7819):130-135</t>
  </si>
  <si>
    <t>https://pubmed.ncbi.nlm.nih.gov/32581364</t>
  </si>
  <si>
    <t>https://europepmc.org/abstract/MED/32581364</t>
  </si>
  <si>
    <t>['Chen M', 'Sidore C', 'Akiyama M', 'Ishigaki K', 'Kamatani Y', 'Schlessinger D', 'Cucca F', 'Okada Y', 'Chiang CWK']</t>
  </si>
  <si>
    <t>Evidence of Polygenic Adaptation in Sardinia at Height-Associated Loci Ascertained from the Biobank Japan</t>
  </si>
  <si>
    <t>107(1):60-71</t>
  </si>
  <si>
    <t>https://pubmed.ncbi.nlm.nih.gov/32533944</t>
  </si>
  <si>
    <t>https://linkinghub.elsevier.com/retrieve/pii/S0002-9297(20)30161-0</t>
  </si>
  <si>
    <t>['Ishigaki K', 'Akiyama M', 'Kanai M', 'Takahashi A', 'Kawakami E', 'Sugishita H', 'Sakaue S', 'Matoba N', 'Low SK', 'Okada Y', 'Terao C', 'Amariuta T', 'Gazal S', 'Kochi Y', 'Horikoshi M', 'Suzuki K', 'Ito K', 'Koyama S', 'Ozaki K', 'Niida S', 'Sakata Y', 'Sakata Y', 'Kohno T', 'Shiraishi K', 'Momozawa Y', 'Hirata M', 'Matsuda K', 'Ikeda M', 'Iwata N', 'Ikegawa S', 'Kou I', 'Tanaka T', 'Nakagawa H', 'Suzuki A', 'Hirota T', 'Tamari M', 'Chayama K', 'Miki D', 'Mori M', 'Nagayama S', 'Daigo Y', 'Miki Y', 'Katagiri T', 'Ogawa O', 'Obara W', 'Ito H', 'Yoshida T', 'Imoto I', 'Takahashi T', 'Tanikawa C', 'Suzuki T', 'Sinozaki N', 'Minami S', 'Yamaguchi H', 'Asai S', 'Takahashi Y', 'Yamaji K', 'Takahashi K', 'Fujioka T', 'Takata R', 'Yanai H', 'Masumoto A', 'Koretsune Y', 'Kutsumi H', 'Higashiyama M', 'Murayama S', 'Minegishi N', 'Suzuki K', 'Tanno K', 'Shimizu A', 'Yamaji T', 'Iwasaki M', 'Sawada N', 'Uemura H', 'Tanaka K', 'Naito M', 'Sasaki M', 'Wakai K', 'Tsugane S', 'Yamamoto M', 'Yamamoto K', 'Murakami Y', 'Nakamura Y', 'Raychaudhuri S', 'Inazawa J', 'Yamauchi T', 'Kadowaki T', 'Kubo M', 'Kamatani Y']</t>
  </si>
  <si>
    <t>Large-scale genome-wide association study in a Japanese population identifies novel susceptibility loci across different diseases</t>
  </si>
  <si>
    <t>52(7):669-679</t>
  </si>
  <si>
    <t>https://pubmed.ncbi.nlm.nih.gov/32514122</t>
  </si>
  <si>
    <t>https://europepmc.org/abstract/MED/32514122</t>
  </si>
  <si>
    <t>['Lin Y', 'Nakatochi M', 'Hosono Y', 'Ito H', 'Kamatani Y', 'Inoko A', 'Sakamoto H', 'Kinoshita F', 'Kobayashi Y', 'Ishii H', 'Ozaka M', 'Sasaki T', 'Matsuyama M', 'Sasahira N', 'Morimoto M', 'Kobayashi S', 'Fukushima T', 'Ueno M', 'Ohkawa S', 'Egawa N', 'Kuruma S', 'Mori M', 'Nakao H', 'Adachi Y', 'Okuda M', 'Osaki T', 'Kamiya S', 'Wang C', 'Hara K', 'Shimizu Y', 'Miyamoto T', 'Hayashi Y', 'Ebi H', 'Kohmoto T', 'Imoto I', 'Kasugai Y', 'Murakami Y', 'Akiyama M', 'Ishigaki K', 'Matsuda K', 'Hirata M', 'Shimada K', 'Okusaka T', 'Kawaguchi T', 'Takahashi M', 'Watanabe Y', 'Kuriki K', 'Kadota A', 'Okada R', 'Mikami H', 'Takezaki T', 'Suzuki S', 'Yamaji T', 'Iwasaki M', 'Sawada N', 'Goto A', 'Kinoshita K', 'Fuse N', 'Katsuoka F', 'Shimizu A', 'Nishizuka SS', 'Tanno K', 'Suzuki K', 'Okada Y', 'Horikoshi M', 'Yamauchi T', 'Kadowaki T', 'Yu H', 'Zhong J', 'Amundadottir LT', 'Doki Y', 'Ishii H', 'Eguchi H', 'Bogumil D', 'Haiman CA', 'Le Marchand L', 'Mori M', 'Risch H', 'Setiawan VW', 'Tsugane S', 'Wakai K', 'Yoshida T', 'Matsuda F', 'Kubo M', 'Kikuchi S', 'Matsuo K']</t>
  </si>
  <si>
    <t>Genome-wide association meta-analysis identifies GP2 gene risk variants for pancreatic cancer</t>
  </si>
  <si>
    <t>11(1):3175</t>
  </si>
  <si>
    <t>https://pubmed.ncbi.nlm.nih.gov/32581250</t>
  </si>
  <si>
    <t>https://europepmc.org/abstract/MED/32581250</t>
  </si>
  <si>
    <t>['Akiyama M', 'Ishigaki K', 'Sakaue S', 'Momozawa Y', 'Horikoshi M', 'Hirata M', 'Matsuda K', 'Ikegawa S', 'Takahashi A', 'Kanai M', 'Suzuki S', 'Matsui D', 'Naito M', 'Yamaji T', 'Iwasaki M', 'Sawada N', 'Tanno K', 'Sasaki M', 'Hozawa A', 'Minegishi N', 'Wakai K', 'Tsugane S', 'Shimizu A', 'Yamamoto M', 'Okada Y', 'Murakami Y', 'Kubo M', 'Kamatani Y']</t>
  </si>
  <si>
    <t>Author Correction: Characterizing rare and low-frequency height-associated variants in the Japanese population</t>
  </si>
  <si>
    <t>9-Mar-2020</t>
  </si>
  <si>
    <t>11(1):1350</t>
  </si>
  <si>
    <t>https://pubmed.ncbi.nlm.nih.gov/32152314</t>
  </si>
  <si>
    <t>https://europepmc.org/abstract/MED/32152314</t>
  </si>
  <si>
    <t>['Matoba N', 'Akiyama M', 'Ishigaki K', 'Kanai M', 'Takahashi A', 'Momozawa Y', 'Ikegawa S', 'Ikeda M', 'Iwata N', 'Hirata M', 'Matsuda K', 'Murakami Y', 'Kubo M', 'Kamatani Y', 'Okada Y']</t>
  </si>
  <si>
    <t>GWAS of 165,084 Japanese individuals identified nine loci associated with dietary habits</t>
  </si>
  <si>
    <t>Nature human behaviour</t>
  </si>
  <si>
    <t>4(3):308-316</t>
  </si>
  <si>
    <t>https://pubmed.ncbi.nlm.nih.gov/31959922</t>
  </si>
  <si>
    <t>https://www.nature.com/articles/s41562-019-0805-1</t>
  </si>
  <si>
    <t>['Terao C', 'Momozawa Y', 'Ishigaki K', 'Kawakami E', 'Akiyama M', 'Loh PR', 'Genovese G', 'Sugishita H', 'Ohta T', 'Hirata M', 'Perry JRB', 'Matsuda K', 'Murakami Y', 'Kubo M', 'Kamatani Y']</t>
  </si>
  <si>
    <t>GWAS of mosaic loss of chromosome Y highlights genetic effects on blood cell differentiation</t>
  </si>
  <si>
    <t>17-Oct-2019</t>
  </si>
  <si>
    <t>10(1):4719</t>
  </si>
  <si>
    <t>https://pubmed.ncbi.nlm.nih.gov/31624269</t>
  </si>
  <si>
    <t>https://europepmc.org/abstract/MED/31624269</t>
  </si>
  <si>
    <t>Characterizing rare and low-frequency height-associated variants in the Japanese population</t>
  </si>
  <si>
    <t>10(1):4393</t>
  </si>
  <si>
    <t>https://pubmed.ncbi.nlm.nih.gov/31562340</t>
  </si>
  <si>
    <t>https://europepmc.org/abstract/MED/31562340</t>
  </si>
  <si>
    <t>['Luo Y', 'Suliman S', 'Asgari S', 'Amariuta T', 'Baglaenko Y', 'Martínez-Bonet M', 'Ishigaki K', 'Gutierrez-Arcelus M', 'Calderon R', 'Lecca L', 'León SR', 'Jimenez J', 'Yataco R', 'Contreras C', 'Galea JT', 'Becerra M', 'Nejentsev S', 'Nigrovic PA', 'Moody DB', 'Murray MB', 'Raychaudhuri S']</t>
  </si>
  <si>
    <t>Early progression to active tuberculosis is a highly heritable trait driven by 3q23 in Peruvians</t>
  </si>
  <si>
    <t>21-Aug-2019</t>
  </si>
  <si>
    <t>10(1):3765</t>
  </si>
  <si>
    <t>https://pubmed.ncbi.nlm.nih.gov/31434886</t>
  </si>
  <si>
    <t>https://europepmc.org/abstract/MED/31434886</t>
  </si>
  <si>
    <t>['Amariuta T', 'Luo Y', 'Gazal S', 'Davenport EE', 'van de Geijn B', 'Ishigaki K', 'Westra HJ', 'Teslovich N', 'Okada Y', 'Yamamoto K', 'Price AL', 'Raychaudhuri S']</t>
  </si>
  <si>
    <t>IMPACT: Genomic Annotation of Cell-State-Specific Regulatory Elements Inferred from the Epigenome of Bound Transcription Factors</t>
  </si>
  <si>
    <t>104(5):879-895</t>
  </si>
  <si>
    <t>https://linkinghub.elsevier.com/retrieve/pii/S0002-9297(19)30108-9</t>
  </si>
  <si>
    <t>['Matoba N', 'Akiyama M', 'Ishigaki K', 'Kanai M', 'Takahashi A', 'Momozawa Y', 'Ikegawa S', 'Ikeda M', 'Iwata N', 'Hirata M', 'Matsuda K', 'Kubo M', 'Okada Y', 'Kamatani Y']</t>
  </si>
  <si>
    <t>GWAS of smoking behaviour in 165,436 Japanese people reveals seven new loci and shared genetic architecture</t>
  </si>
  <si>
    <t>3(5):471-477</t>
  </si>
  <si>
    <t>https://pubmed.ncbi.nlm.nih.gov/31089300</t>
  </si>
  <si>
    <t>https://www.nature.com/articles/s41562-019-0557-y</t>
  </si>
  <si>
    <t>['Akizuki S', 'Ishigaki K', 'Kochi Y', 'Law SM', 'Matsuo K', 'Ohmura K', 'Suzuki A', 'Nakayama M', 'Iizuka Y', 'Koseki H', 'Ohara O', 'Hirata J', 'Kamatani Y', 'Matsuda F', 'Sumida T', 'Yamamoto K', 'Okada Y', 'Mimori T', 'Terao C']</t>
  </si>
  <si>
    <t>PLD4 is a genetic determinant to systemic lupus erythematosus and involved in murine autoimmune phenotypes</t>
  </si>
  <si>
    <t>78(4):509-518</t>
  </si>
  <si>
    <t>https://pubmed.ncbi.nlm.nih.gov/30679154</t>
  </si>
  <si>
    <t>https://linkinghub.elsevier.com/retrieve/pii/S0003-4967(24)00733-7</t>
  </si>
  <si>
    <t>['Hirata J', 'Hosomichi K', 'Sakaue S', 'Kanai M', 'Nakaoka H', 'Ishigaki K', 'Suzuki K', 'Akiyama M', 'Kishikawa T', 'Ogawa K', 'Masuda T', 'Yamamoto K', 'Hirata M', 'Matsuda K', 'Momozawa Y', 'Inoue I', 'Kubo M', 'Kamatani Y', 'Okada Y']</t>
  </si>
  <si>
    <t>Genetic and phenotypic landscape of the major histocompatibilty complex region in the Japanese population</t>
  </si>
  <si>
    <t>51(3):470-480</t>
  </si>
  <si>
    <t>https://pubmed.ncbi.nlm.nih.gov/30692682</t>
  </si>
  <si>
    <t>https://academic.oup.com/genetics/article-lookup/doi/10.1038/s41588-018-0336-0</t>
  </si>
  <si>
    <t>['Tsuchida Y', 'Sumitomo S', 'Ota M', 'Tsuchiya H', 'Nagafuchi Y', 'Shoda H', 'Fujio K', 'Ishigaki K', 'Yamaguchi K', 'Suzuki A', 'Kochi Y', 'Yamamoto K']</t>
  </si>
  <si>
    <t>Reduction of CD83 Expression on B Cells and the Genetic Basis for Rheumatoid Arthritis: Comment on the Article by Thalayasingam et al</t>
  </si>
  <si>
    <t>70(10):1695-1696</t>
  </si>
  <si>
    <t>https://pubmed.ncbi.nlm.nih.gov/29938925</t>
  </si>
  <si>
    <t>https://acrjournals.onlinelibrary.wiley.com/doi/10.1002/art.40652</t>
  </si>
  <si>
    <t>['Sakurai K', 'Ishigaki K', 'Shoda H', 'Nagafuchi Y', 'Tsuchida Y', 'Sumitomo S', 'Kanda H', 'Suzuki A', 'Kochi Y', 'Yamamoto K', 'Fujio K']</t>
  </si>
  <si>
    <t>HLA-DRB1 Shared Epitope Alleles and Disease Activity Are Correlated with Reduced T Cell Receptor Repertoire Diversity in CD4+ T Cells in Rheumatoid Arthritis</t>
  </si>
  <si>
    <t>15-Apr-2018</t>
  </si>
  <si>
    <t>45(7):905-914</t>
  </si>
  <si>
    <t>https://pubmed.ncbi.nlm.nih.gov/29657145</t>
  </si>
  <si>
    <t>http://www.jrheum.org/lookup/pmidlookup?view=long&amp;pmid=29657145</t>
  </si>
  <si>
    <t>['Horikoshi M', 'Day FR', 'Akiyama M', 'Hirata M', 'Kamatani Y', 'Matsuda K', 'Ishigaki K', 'Kanai M', 'Wright H', 'Toro CA', 'Ojeda SR', 'Lomniczi A', 'Kubo M', 'Ong KK', 'Perry JRB']</t>
  </si>
  <si>
    <t>Elucidating the genetic architecture of reproductive ageing in the Japanese population</t>
  </si>
  <si>
    <t>9(1):1977</t>
  </si>
  <si>
    <t>https://pubmed.ncbi.nlm.nih.gov/29773799</t>
  </si>
  <si>
    <t>https://europepmc.org/abstract/MED/29773799</t>
  </si>
  <si>
    <t>['Sumitomo S', 'Nagafuchi Y', 'Tsuchida Y', 'Tsuchiya H', 'Ota M', 'Ishigaki K', 'Nakachi S', 'Kato R', 'Sakurai K', 'Hanata N', 'Tateishi S', 'Kanda H', 'Suzuki A', 'Kochi Y', 'Fujio K', 'Yamamoto K']</t>
  </si>
  <si>
    <t>A gene module associated with dysregulated TCR signaling pathways in CD4(+) T cell subsets in rheumatoid arthritis</t>
  </si>
  <si>
    <t>13-Nov-2017</t>
  </si>
  <si>
    <t>89:21-29</t>
  </si>
  <si>
    <t>https://pubmed.ncbi.nlm.nih.gov/29146547</t>
  </si>
  <si>
    <t>https://www.clinicalkey.com/content/playBy/pii?v=S0896-8411(17)30514-0</t>
  </si>
  <si>
    <t>['Okada Y', 'Momozawa Y', 'Sakaue S', 'Kanai M', 'Ishigaki K', 'Akiyama M', 'Kishikawa T', 'Arai Y', 'Sasaki T', 'Kosaki K', 'Suematsu M', 'Matsuda K', 'Yamamoto K', 'Kubo M', 'Hirose N', 'Kamatani Y']</t>
  </si>
  <si>
    <t>Deep whole-genome sequencing reveals recent selection signatures linked to evolution and disease risk of Japanese</t>
  </si>
  <si>
    <t>24-Apr-2018</t>
  </si>
  <si>
    <t>9(1):1631</t>
  </si>
  <si>
    <t>https://pubmed.ncbi.nlm.nih.gov/29691385</t>
  </si>
  <si>
    <t>https://europepmc.org/abstract/MED/29691385</t>
  </si>
  <si>
    <t>['Kochi Y', 'Kamatani Y', 'Kondo Y', 'Suzuki A', 'Kawakami E', 'Hiwa R', 'Momozawa Y', 'Fujimoto M', 'Jinnin M', 'Tanaka Y', 'Kanda T', 'Cooper RG', 'Chinoy H', 'Rothwell S', 'Lamb JA', 'Vencovský J', 'Mann H', 'Ohmura K', 'Myouzen K', 'Ishigaki K', 'Nakashima R', 'Hosono Y', 'Tsuboi H', 'Kawasumi H', 'Iwasaki Y', 'Kajiyama H', 'Horita T', 'Ogawa-Momohara M', 'Takamura A', 'Tsunoda S', 'Shimizu J', 'Fujio K', 'Amano H', 'Mimori A', 'Kawakami A', 'Umehara H', 'Takeuchi T', 'Sano H', 'Muro Y', 'Atsumi T', 'Mimura T', 'Kawaguchi Y', 'Mimori T', 'Takahashi A', 'Kubo M', 'Kohsaka H', 'Sumida T', 'Yamamoto K']</t>
  </si>
  <si>
    <t>Splicing variant of WDFY4 augments MDA5 signalling and the risk of clinically amyopathic dermatomyositis</t>
  </si>
  <si>
    <t>13-Jan-2018</t>
  </si>
  <si>
    <t>77(4):602-611</t>
  </si>
  <si>
    <t>https://pubmed.ncbi.nlm.nih.gov/29331962</t>
  </si>
  <si>
    <t>https://linkinghub.elsevier.com/retrieve/pii/S0003-4967(24)00942-7</t>
  </si>
  <si>
    <t>['Ishigaki K', 'Kochi Y', 'Yamamoto K']</t>
  </si>
  <si>
    <t>Genetics of human autoimmunity: From genetic information to functional insights</t>
  </si>
  <si>
    <t>186:9-13</t>
  </si>
  <si>
    <t>https://pubmed.ncbi.nlm.nih.gov/28867252</t>
  </si>
  <si>
    <t>https://www.clinicalkey.com/content/playBy/pii?v=S1521-6616(17)30623-X</t>
  </si>
  <si>
    <t>['Sumitomo S', 'Nagafuchi Y', 'Tsuchida Y', 'Tsuchiya H', 'Ota M', 'Ishigaki K', 'Suzuki A', 'Kochi Y', 'Fujio K', 'Yamamoto K']</t>
  </si>
  <si>
    <t>Transcriptome analysis of peripheral blood from patients with rheumatoid arthritis: a systematic review</t>
  </si>
  <si>
    <t>38:21</t>
  </si>
  <si>
    <t>https://pubmed.ncbi.nlm.nih.gov/30410636</t>
  </si>
  <si>
    <t>https://inflammregen.biomedcentral.com/articles/10.1186/s41232-018-0078-5</t>
  </si>
  <si>
    <t>['Ishigaki K', 'Kochi Y', 'Suzuki A', 'Tsuchida Y', 'Tsuchiya H', 'Sumitomo S', 'Yamaguchi K', 'Nagafuchi Y', 'Nakachi S', 'Kato R', 'Sakurai K', 'Shoda H', 'Ikari K', 'Taniguchi A', 'Yamanaka H', 'Miya F', 'Tsunoda T', 'Okada Y', 'Momozawa Y', 'Kamatani Y', 'Yamada R', 'Kubo M', 'Fujio K', 'Yamamoto K']</t>
  </si>
  <si>
    <t>Polygenic burdens on cell-specific pathways underlie the risk of rheumatoid arthritis</t>
  </si>
  <si>
    <t>29-May-2017</t>
  </si>
  <si>
    <t>49(7):1120-1125</t>
  </si>
  <si>
    <t>https://pubmed.ncbi.nlm.nih.gov/28553958</t>
  </si>
  <si>
    <t>https://academic.oup.com/genetics/article-lookup/doi/10.1038/ng.3885</t>
  </si>
  <si>
    <t>['Higashihara T', 'Okada A', 'Kusano T', 'Ishigaki K', 'Shimizu A', 'Takano H']</t>
  </si>
  <si>
    <t>A novel case of renal pathergy reaction in a Behçet's disease patient complicated by IgA vasculitis</t>
  </si>
  <si>
    <t>28-Jan-2017</t>
  </si>
  <si>
    <t>BMC nephrology</t>
  </si>
  <si>
    <t>18(1):40</t>
  </si>
  <si>
    <t>https://pubmed.ncbi.nlm.nih.gov/28129738</t>
  </si>
  <si>
    <t>https://bmcnephrol.biomedcentral.com/articles/10.1186/s12882-017-0451-7</t>
  </si>
  <si>
    <t>['Tsuchida Y', 'Sumitomo S', 'Ishigaki K', 'Suzuki A', 'Kochi Y', 'Tsuchiya H', 'Ota M', 'Komai T', 'Inoue M', 'Morita K', 'Okamura T', 'Yamamoto K', 'Fujio K']</t>
  </si>
  <si>
    <t>TGF-β3 Inhibits Antibody Production by Human B Cells</t>
  </si>
  <si>
    <t>12(1):e0169646</t>
  </si>
  <si>
    <t>https://pubmed.ncbi.nlm.nih.gov/28052118</t>
  </si>
  <si>
    <t>https://europepmc.org/abstract/MED/28052118</t>
  </si>
  <si>
    <t>['Nagafuchi Y', 'Shoda H', 'Sumitomo S', 'Nakachi S', 'Kato R', 'Tsuchida Y', 'Tsuchiya H', 'Sakurai K', 'Hanata N', 'Tateishi S', 'Kanda H', 'Ishigaki K', 'Okada Y', 'Suzuki A', 'Kochi Y', 'Fujio K', 'Yamamoto K']</t>
  </si>
  <si>
    <t>Immunophenotyping of rheumatoid arthritis reveals a linkage between HLA-DRB1 genotype, CXCR4 expression on memory CD4(+) T cells, and disease activity</t>
  </si>
  <si>
    <t>7-Jul-2016</t>
  </si>
  <si>
    <t>6:29338</t>
  </si>
  <si>
    <t>https://pubmed.ncbi.nlm.nih.gov/27385284</t>
  </si>
  <si>
    <t>https://europepmc.org/abstract/MED/27385284</t>
  </si>
  <si>
    <t>['Ishigaki K', 'Shoda H', 'Kochi Y', 'Yasui T', 'Kadono Y', 'Tanaka S', 'Fujio K', 'Yamamoto K']</t>
  </si>
  <si>
    <t>Quantitative and qualitative characterization of expanded CD4+ T cell clones in rheumatoid arthritis patients</t>
  </si>
  <si>
    <t>6-Aug-2015</t>
  </si>
  <si>
    <t>5:12937</t>
  </si>
  <si>
    <t>https://pubmed.ncbi.nlm.nih.gov/26245356</t>
  </si>
  <si>
    <t>https://europepmc.org/abstract/MED/26245356</t>
  </si>
  <si>
    <t>['Shoda H', 'Fujio K', 'Sakurai K', 'Ishigaki K', 'Nagafuchi Y', 'Shibuya M', 'Sumitomo S', 'Okamura T', 'Yamamoto K']</t>
  </si>
  <si>
    <t>Autoantigen BiP-Derived HLA-DR4 Epitopes Differentially Recognized by Effector and Regulatory T Cells in Rheumatoid Arthritis</t>
  </si>
  <si>
    <t>67(5):1171-81</t>
  </si>
  <si>
    <t>https://pubmed.ncbi.nlm.nih.gov/25778936</t>
  </si>
  <si>
    <t>https://acrjournals.onlinelibrary.wiley.com/doi/10.1002/art.39054</t>
  </si>
  <si>
    <t>['Sumitomo S', 'Fujio K', 'Okamura T', 'Morita K', 'Ishigaki K', 'Suzukawa K', 'Kanaya K', 'Kondo K', 'Yamasoba T', 'Furukawa A', 'Kitahara N', 'Shoda H', 'Shibuya M', 'Okamoto A', 'Yamamoto K']</t>
  </si>
  <si>
    <t>Transcription factor early growth response 3 is associated with the TGF-β1 expression and the regulatory activity of CD4-positive T cells in vivo</t>
  </si>
  <si>
    <t>31-Jul-2013</t>
  </si>
  <si>
    <t>191(5):2351-9</t>
  </si>
  <si>
    <t>https://pubmed.ncbi.nlm.nih.gov/23904169</t>
  </si>
  <si>
    <t>https://journals.aai.org/jimmunol/article-lookup/doi/10.4049/jimmunol.1202106</t>
  </si>
  <si>
    <t>['Ishigaki K', 'Maruyama J', 'Hagino N', 'Murota A', 'Takizawa Y', 'Nakashima R', 'Mimori T', 'Setoguchi K']</t>
  </si>
  <si>
    <t>Skin ulcer is a predictive and prognostic factor of acute or subacute interstitial lung disease in dermatomyositis</t>
  </si>
  <si>
    <t>4-Apr-2013</t>
  </si>
  <si>
    <t>33(9):2381-9</t>
  </si>
  <si>
    <t>https://pubmed.ncbi.nlm.nih.gov/23553518</t>
  </si>
  <si>
    <t>https://link.springer.com/article/10.1007/s00296-013-2735-y</t>
  </si>
  <si>
    <t>['Takizawa Y', 'Ishigaki K', 'Maruyama J', 'Setoguchi K', 'Ishida T']</t>
  </si>
  <si>
    <t>A case of severe bilateral lupus chorioretinopathy without major organ involvement</t>
  </si>
  <si>
    <t>27-Jul-2011</t>
  </si>
  <si>
    <t>15(6):e153-5</t>
  </si>
  <si>
    <t>https://pubmed.ncbi.nlm.nih.gov/23253244</t>
  </si>
  <si>
    <t>https://onlinelibrary.wiley.com/doi/10.1111/j.1756-185X.2011.01640.x</t>
  </si>
  <si>
    <t>['Miki H', 'Okamoto A', 'Ishigaki K', 'Sasaki O', 'Sumitomo S', 'Fujio K', 'Yamamoto K']</t>
  </si>
  <si>
    <t>Cardiopulmonary arrest after severe anaphylactic reaction to second infusion of infliximab in a patient with ankylosing spondylitis</t>
  </si>
  <si>
    <t>38(6):1220</t>
  </si>
  <si>
    <t>https://pubmed.ncbi.nlm.nih.gov/21632692</t>
  </si>
  <si>
    <t>http://www.jrheum.org/lookup/pmidlookup?view=long&amp;pmid=21632692</t>
  </si>
  <si>
    <t>['Ishigaki K', 'Takizawa Y', 'Maruyama J', 'Setoguchi K']</t>
  </si>
  <si>
    <t>Pulmonary thrombotic microangiopathic hemolytic anemia treated successfully with anticoagulant monotherapy</t>
  </si>
  <si>
    <t>15-Jun-2010</t>
  </si>
  <si>
    <t>49(12):1217-20</t>
  </si>
  <si>
    <t>https://pubmed.ncbi.nlm.nih.gov/20558947</t>
  </si>
  <si>
    <t>https://joi.jlc.jst.go.jp/JST.JSTAGE/internalmedicine/49.3315?from=PubMed</t>
  </si>
  <si>
    <t>Kelleher P</t>
  </si>
  <si>
    <t>['Migaud P', 'Dalla Pria A', 'Hosmann K', 'Kelleher P', 'Fulgenzi CAM', 'Stocker H', 'Bower M']</t>
  </si>
  <si>
    <t>Haemophagocytic lymphohistiocytosis in HIV-associated HHV-8-positive multicentric Castleman disease</t>
  </si>
  <si>
    <t>39(5):519-525</t>
  </si>
  <si>
    <t>https://pubmed.ncbi.nlm.nih.gov/39693491</t>
  </si>
  <si>
    <t>https://www.ingentaconnect.com/openurl?genre=article&amp;issn=&amp;volume=39&amp;issue=5&amp;spage=519&amp;aulast=Migaud</t>
  </si>
  <si>
    <t>['Palmer BS', 'Tang A', 'Winchester S', 'Atkins M', 'Barton S', 'Kelleher P']</t>
  </si>
  <si>
    <t>Is the level of varicella-zoster virus IgG associated with symptomatic status of genital herpes simplex virus infection? A case-control study</t>
  </si>
  <si>
    <t>International journal of STD &amp; AIDS</t>
  </si>
  <si>
    <t>35(4):314-318</t>
  </si>
  <si>
    <t>https://pubmed.ncbi.nlm.nih.gov/38093464</t>
  </si>
  <si>
    <t>https://journals.sagepub.com/doi/10.1177/09564624231221172?url_ver=Z39.88-2003&amp;rfr_id=ori:rid:crossref.org&amp;rfr_dat=cr_pub 0pubmed</t>
  </si>
  <si>
    <t>['Barnes E', 'Goodyear CS', 'Willicombe M', 'Gaskell C', 'Siebert S', 'I de Silva T', 'Murray SM', 'Rea D', 'Snowden JA', 'Carroll M', 'Pirrie S', 'Bowden SJ', 'Dunachie SJ', 'Richter A', 'Lim Z', 'Satsangi J', 'Cook G', 'Pope A', 'Hughes A', 'Harrison M', 'Lim SH', 'Miller P', 'Klenerman P', 'Basu N', 'Gilmour A', 'Irwin S', 'Meacham G', 'Marjot T', 'Dimitriadis S', 'Kelleher P', 'Prendecki M', 'Clarke C', 'Mortimer P', 'McIntyre S', 'Selby R', 'Meardon N', 'Nguyen D', 'Tipton T', 'Longet S', 'Laidlaw S', 'Orchard K', 'Ireland G', 'Thomas D', 'Kearns P', 'Kirkham A', 'McInnes IB']</t>
  </si>
  <si>
    <t>SARS-CoV-2-specific immune responses and clinical outcomes after COVID-19 vaccination in patients with immune-suppressive disease</t>
  </si>
  <si>
    <t>6-Jul-2023</t>
  </si>
  <si>
    <t>29(7):1760-1774</t>
  </si>
  <si>
    <t>https://europepmc.org/abstract/MED/37414897</t>
  </si>
  <si>
    <t>['Harding D', 'Rosadas C', 'Tsoti SM', 'Heslegrave A', 'Stewart M', 'Kelleher P', 'Zetterberg H', 'Taylor GP', 'Dhasmana D']</t>
  </si>
  <si>
    <t>Refining the risk of HTLV-1-associated myelopathy in people living with HTLV-1: identification of a HAM-like phenotype in a proportion of asymptomatic carriers</t>
  </si>
  <si>
    <t>Journal of neurovirology</t>
  </si>
  <si>
    <t>28(4-6):473-482</t>
  </si>
  <si>
    <t>https://pubmed.ncbi.nlm.nih.gov/35908019</t>
  </si>
  <si>
    <t>https://europepmc.org/abstract/MED/35908019</t>
  </si>
  <si>
    <t>['George PM', 'Reed A', 'Desai SR', 'Devaraj A', 'Faiez TS', 'Laverty S', 'Kanwal A', 'Esneau C', 'Liu MKC', 'Kamal F', 'Man WD', 'Kaul S', 'Singh S', 'Lamb G', 'Faizi FK', 'Schuliga M', 'Read J', 'Burgoyne T', 'Pinto AL', 'Micallef J', 'Bauwens E', 'Candiracci J', 'Bougoussa M', 'Herzog M', 'Raman L', 'Ahmetaj-Shala B', 'Turville S', 'Aggarwal A', 'Farne HA', 'Dalla Pria A', 'Aswani AD', 'Patella F', 'Borek WE', 'Mitchell JA', 'Bartlett NW', 'Dokal A', 'Xu XN', 'Kelleher P', 'Shah A', 'Singanayagam A']</t>
  </si>
  <si>
    <t>A persistent neutrophil-associated immune signature characterizes post-COVID-19 pulmonary sequelae</t>
  </si>
  <si>
    <t>14(671):eabo5795</t>
  </si>
  <si>
    <t>https://pubmed.ncbi.nlm.nih.gov/36383686</t>
  </si>
  <si>
    <t>https://www.science.org/doi/abs/10.1126/scitranslmed.abo5795?url_ver=Z39.88-2003&amp;rfr_id=ori:rid:crossref.org&amp;rfr_dat=cr_pub 0pubmed</t>
  </si>
  <si>
    <t>['Thomson T', 'Prendecki M', 'Gleeson S', 'Martin P', 'Spensley K', 'De Aguiar RC', 'Sandhu B', 'Seneschall C', 'Gan J', 'Clarke CL', 'Lewis S', 'Pickard G', 'Thomas D', 'McAdoo SP', 'Lightstone L', 'Cox A', 'Kelleher P', 'Willicombe M']</t>
  </si>
  <si>
    <t>Immune responses following 3rd and 4th doses of heterologous and homologous COVID-19 vaccines in kidney transplant recipients</t>
  </si>
  <si>
    <t>53:101642</t>
  </si>
  <si>
    <t>https://pubmed.ncbi.nlm.nih.gov/36105874</t>
  </si>
  <si>
    <t>https://www.clinicalkey.com/content/playBy/pii?v=S2589-5370(22)00372-8</t>
  </si>
  <si>
    <t>['Martin P', 'Gleeson S', 'Clarke CL', 'Thomson T', 'Edwards H', 'Spensley K', 'Mortimer P', 'McIntyre S', 'Cox A', 'Pickard G', 'Lightstone L', 'Thomas D', 'McAdoo SP', 'Kelleher P', 'Prendecki M', 'Willicombe M']</t>
  </si>
  <si>
    <t>Comparison of immunogenicity and clinical effectiveness between BNT162b2 and ChAdOx1 SARS-CoV-2 vaccines in people with end-stage kidney disease receiving haemodialysis: A prospective, observational cohort study</t>
  </si>
  <si>
    <t>The Lancet regional health. Europe</t>
  </si>
  <si>
    <t>21:100478</t>
  </si>
  <si>
    <t>https://pubmed.ncbi.nlm.nih.gov/36105885</t>
  </si>
  <si>
    <t>https://www.clinicalkey.com/content/playBy/pii?v=S2666-7762(22)00174-0</t>
  </si>
  <si>
    <t>['Gerovasili V', 'Shah A', 'Singanayagam A', 'George PM', 'Njafuh R', 'Prendecki M', 'Carby M', 'Willicombe M', 'Kelleher P', 'Reed A']</t>
  </si>
  <si>
    <t>Impaired Humoral and Cellular Responses to COVID-19 Vaccine in Heart and Lung Transplant Recipients</t>
  </si>
  <si>
    <t>15-Jun-2022</t>
  </si>
  <si>
    <t>205(12):1476-1479</t>
  </si>
  <si>
    <t>https://pubmed.ncbi.nlm.nih.gov/35333143</t>
  </si>
  <si>
    <t>https://www.atsjournals.org/doi/10.1164/rccm.202109-2026LE?url_ver=Z39.88-2003&amp;rfr_id=ori:rid:crossref.org&amp;rfr_dat=cr_pub 0pubmed</t>
  </si>
  <si>
    <t>['Spensley KJ', 'Gleeson S', 'Martin P', 'Thomson T', 'Clarke CL', 'Pickard G', 'Thomas D', 'McAdoo SP', 'Randell P', 'Kelleher P', 'Bedi R', 'Lightstone L', 'Prendecki M', 'Willicombe M']</t>
  </si>
  <si>
    <t>Comparison of Vaccine Effectiveness Against the Omicron (B.1.1.529) Variant in Hemodialysis Patients</t>
  </si>
  <si>
    <t>13-Apr-2022</t>
  </si>
  <si>
    <t>Kidney international reports</t>
  </si>
  <si>
    <t>7(6):1406-1409</t>
  </si>
  <si>
    <t>https://pubmed.ncbi.nlm.nih.gov/35434428</t>
  </si>
  <si>
    <t>https://linkinghub.elsevier.com/retrieve/pii/S2468-0249(22)01261-X</t>
  </si>
  <si>
    <t>['Cuthbertson L', 'Turner SEG', 'Jackson A', 'Ranson C', 'Loosemore M', 'Kelleher P', 'Moffatt MF', 'Cookson WOC', 'Hull JH', 'Shah A']</t>
  </si>
  <si>
    <t>Evidence of immunometabolic dysregulation and airway dysbiosis in athletes susceptible to respiratory illness</t>
  </si>
  <si>
    <t>79:104024</t>
  </si>
  <si>
    <t>https://pubmed.ncbi.nlm.nih.gov/35490556</t>
  </si>
  <si>
    <t>https://www.clinicalkey.com/content/playBy/pii?v=S2352-3964(22)00208-0</t>
  </si>
  <si>
    <t>['Chanchlani N', 'Lin S', 'Chee D', 'Hamilton B', 'Nice R', 'Arkir Z', 'Bewshea C', 'Cipriano B', 'Derikx LAAP', 'Dunlop A', 'Greathead L', 'Griffiths RL', 'Ibraheim H', 'Kelleher P', 'Kok KB', 'Lees CW', 'MacDonald J', 'Sebastian S', 'Smith PJ', 'McDonald TJ', 'Irving PM', 'Powell N', 'Kennedy NA', 'Goodhand JR', 'Ahmad T']</t>
  </si>
  <si>
    <t>Adalimumab and Infliximab Impair SARS-CoV-2 Antibody Responses: Results from a Therapeutic Drug Monitoring Study in 11 422 Biologic-Treated Patients</t>
  </si>
  <si>
    <t>16(3):389-397</t>
  </si>
  <si>
    <t>https://pubmed.ncbi.nlm.nih.gov/34473254</t>
  </si>
  <si>
    <t>https://europepmc.org/abstract/MED/34473254</t>
  </si>
  <si>
    <t>['Pallett SJC', 'Wake R', 'Youngs J', 'Pope C', 'Tan NK', 'Taylor J', 'Hawkins L', 'Witney AA', 'Laing KG', 'Monahan IM', 'Akay M', 'Cox A', 'Groppelli E', 'Kelleher P', 'Miller P', 'Bicanic T']</t>
  </si>
  <si>
    <t>Adjunctive viral cell culture supports treatment decision-making in patients with secondary humoral immunodeficiency and persistent SARS-CoV-2 infection</t>
  </si>
  <si>
    <t>196(5):1170-1174</t>
  </si>
  <si>
    <t>https://pubmed.ncbi.nlm.nih.gov/34766331</t>
  </si>
  <si>
    <t>https://europepmc.org/abstract/MED/34766331</t>
  </si>
  <si>
    <t>['Gleeson S', 'Martin P', 'Thomson T', 'Spensley KJ', 'Goodall D', 'Bedi R', 'Thind AK', 'Seneschall C', 'Gan J', 'McAdoo S', 'Lightstone L', 'Kelleher P', 'Prendecki M', 'Willicombe M']</t>
  </si>
  <si>
    <t>Lack of seroresponse to SARS-CoV-2 booster vaccines given early post-transplant in patients primed pre-transplantation</t>
  </si>
  <si>
    <t>13:1083167</t>
  </si>
  <si>
    <t>https://pubmed.ncbi.nlm.nih.gov/36726970</t>
  </si>
  <si>
    <t>https://europepmc.org/abstract/MED/36726970</t>
  </si>
  <si>
    <t>['Turner SEG', 'Hull JH', 'Jackson A', 'Loosemore M', 'Ranson C', 'Kelleher P', 'Shah A']</t>
  </si>
  <si>
    <t>Screening Identifies Suboptimal Vaccination Protection in Illness-Susceptible Elite Athletes</t>
  </si>
  <si>
    <t>Clinical journal of sport medicine : official journal of the Canadian Academy of Sport Medicine</t>
  </si>
  <si>
    <t>31(6):e470-e472</t>
  </si>
  <si>
    <t>https://pubmed.ncbi.nlm.nih.gov/34483239</t>
  </si>
  <si>
    <t>https://www.ingentaconnect.com/openurl?genre=article&amp;issn=&amp;volume=31&amp;issue=6&amp;spage=e470&amp;aulast=Turner</t>
  </si>
  <si>
    <t>['Prendecki M', 'Thomson T', 'Clarke CL', 'Martin P', 'Gleeson S', 'De Aguiar RC', 'Edwards H', 'Mortimer P', 'McIntyre S', 'Mokreri D', 'Cox A', 'Pickard G', 'Lightstone L', 'Thomas D', 'McAdoo SP', 'Kelleher P', 'Willicombe M']</t>
  </si>
  <si>
    <t>Immunological responses to SARS-CoV-2 vaccines in kidney transplant recipients</t>
  </si>
  <si>
    <t>398(10310):1482-1484</t>
  </si>
  <si>
    <t>https://www.clinicalkey.com/content/playBy/pii?v=S0140-6736(21)02096-1</t>
  </si>
  <si>
    <t>Kelleher WP</t>
  </si>
  <si>
    <t>['Periselneris J', 'Schelenz S', 'Loebinger M', 'Macedo P', 'Adhya Z', 'Armstrong-James D', 'Kelleher WP']</t>
  </si>
  <si>
    <t>Bronchiectasis severity correlates with outcome in patients with primary antibody deficiency</t>
  </si>
  <si>
    <t>76(10):1036-1039</t>
  </si>
  <si>
    <t>https://pubmed.ncbi.nlm.nih.gov/33632768</t>
  </si>
  <si>
    <t>https://thorax.bmj.com/lookup/pmidlookup?view=long&amp;pmid=33632768</t>
  </si>
  <si>
    <t>['Prendecki M', 'Clarke C', 'Edwards H', 'McIntyre S', 'Mortimer P', 'Gleeson S', 'Martin P', 'Thomson T', 'Randell P', 'Shah A', 'Singanayagam A', 'Lightstone L', 'Cox A', 'Kelleher P', 'Willicombe M', 'McAdoo SP']</t>
  </si>
  <si>
    <t>Humoral and T-cell responses to SARS-CoV-2 vaccination in patients receiving immunosuppression</t>
  </si>
  <si>
    <t>80(10):1322-1329</t>
  </si>
  <si>
    <t>https://pubmed.ncbi.nlm.nih.gov/34362747</t>
  </si>
  <si>
    <t>https://linkinghub.elsevier.com/retrieve/pii/S0003-4967(24)09617-1</t>
  </si>
  <si>
    <t>['Breathnach AS', 'Duncan CJA', 'Bouzidi KE', 'Hanrath AT', 'Payne BAI', 'Randell PA', 'Habibi MS', 'Riley PA', 'Planche TD', 'Busby JS', 'Sudhanva M', 'Pallett SJC', 'Kelleher WP']</t>
  </si>
  <si>
    <t>Prior COVID-19 protects against reinfection, even in the absence of detectable antibodies</t>
  </si>
  <si>
    <t>83(2):237-279</t>
  </si>
  <si>
    <t>https://pubmed.ncbi.nlm.nih.gov/34052242</t>
  </si>
  <si>
    <t>https://www.clinicalkey.com/content/playBy/pii?v=S0163-4453(21)00266-8</t>
  </si>
  <si>
    <t>['Kelleher P']</t>
  </si>
  <si>
    <t>The battle of testing in COVID-19: the secrets of victory against the virus</t>
  </si>
  <si>
    <t>7-Jul-2021</t>
  </si>
  <si>
    <t>Cardiovascular research</t>
  </si>
  <si>
    <t>117(8):e101-e103</t>
  </si>
  <si>
    <t>https://pubmed.ncbi.nlm.nih.gov/34195811</t>
  </si>
  <si>
    <t>https://europepmc.org/abstract/MED/34195811</t>
  </si>
  <si>
    <t>['Clarke CL', 'Prendecki M', 'Dhutia A', 'Gan J', 'Edwards C', 'Prout V', 'Lightstone L', 'Parker E', 'Marchesin F', 'Griffith M', 'Charif R', 'Pickard G', 'Cox A', 'McClure M', 'Tedder R', 'Randell P', 'Greathead L', 'Guckian M', 'McAdoo SP', 'Kelleher P', 'Willicombe M']</t>
  </si>
  <si>
    <t>Longevity of SARS-CoV-2 immune responses in hemodialysis patients and protection against reinfection</t>
  </si>
  <si>
    <t>99(6):1470-1477</t>
  </si>
  <si>
    <t>https://pubmed.ncbi.nlm.nih.gov/33774082</t>
  </si>
  <si>
    <t>https://linkinghub.elsevier.com/retrieve/pii/S0085-2538(21)00295-7</t>
  </si>
  <si>
    <t>['Froneman C', 'Kelleher P', 'José RJ']</t>
  </si>
  <si>
    <t>Pneumococcal Vaccination in Immunocompromised Hosts: An Update</t>
  </si>
  <si>
    <t>9(6):536</t>
  </si>
  <si>
    <t>https://pubmed.ncbi.nlm.nih.gov/34063785</t>
  </si>
  <si>
    <t>https://europepmc.org/abstract/MED/34063785</t>
  </si>
  <si>
    <t>['Turner-Stokes T', 'Jiang E', 'Johnson N', 'Khakhria K', 'Kong E', 'Cairns T', 'Clarke C', 'Greathead L', 'Griffith M', 'Guckian M', 'Kelleher P', 'McClure MO', 'Prendecki M', 'Rosadas C', 'Tedder R', 'Lightstone L', 'Willicombe M', 'McAdoo SP']</t>
  </si>
  <si>
    <t>Serologic Screening for Coronavirus Disease 2019 in Patients With Glomerular Disease</t>
  </si>
  <si>
    <t>6(5):1402-1406</t>
  </si>
  <si>
    <t>https://linkinghub.elsevier.com/retrieve/pii/S2468-0249(21)00077-2</t>
  </si>
  <si>
    <t>['Samri A', 'Chalouni M', 'Blanco J', 'Behrens G', 'Kelleher P', 'Massanella M', 'Ahmad F', 'Clotet B', 'Plettenberg A', 'Katlama C', 'Richert L', 'Raffi F', 'Thiebaut R', 'Autran B']</t>
  </si>
  <si>
    <t>Influence of the Antiretroviral Regimen on the Early Changes in Plasma HIV RNA and Immune Activation at Initiation of Antiretroviral Therapy in Naïve HIV-1-Infected Patients</t>
  </si>
  <si>
    <t>Journal of acquired immune deficiency syndromes ()</t>
  </si>
  <si>
    <t>86(5):e146-e149</t>
  </si>
  <si>
    <t>https://journals.lww.com/10.1097/QAI.0000000000002594</t>
  </si>
  <si>
    <t>['Prendecki M', 'Clarke C', 'Brown J', 'Cox A', 'Gleeson S', 'Guckian M', 'Randell P', 'Pria AD', 'Lightstone L', 'Xu XN', 'Barclay W', 'McAdoo SP', 'Kelleher P', 'Willicombe M']</t>
  </si>
  <si>
    <t>Effect of previous SARS-CoV-2 infection on humoral and T-cell responses to single-dose BNT162b2 vaccine</t>
  </si>
  <si>
    <t>27-Mar-2021</t>
  </si>
  <si>
    <t>397(10280):1178-1181</t>
  </si>
  <si>
    <t>https://pubmed.ncbi.nlm.nih.gov/33640037</t>
  </si>
  <si>
    <t>https://www.clinicalkey.com/content/playBy/pii?v=S0140-6736(21)00502-X</t>
  </si>
  <si>
    <t>['Turner SEG', 'Loosemore M', 'Shah A', 'Kelleher P', 'Hull JH']</t>
  </si>
  <si>
    <t>Salivary IgA as a Potential Biomarker in the Evaluation of Respiratory Tract Infection Risk in Athletes</t>
  </si>
  <si>
    <t>9-Aug-2020</t>
  </si>
  <si>
    <t>9(1):151-159</t>
  </si>
  <si>
    <t>https://pubmed.ncbi.nlm.nih.gov/32781048</t>
  </si>
  <si>
    <t>https://www.clinicalkey.com/content/playBy/pii?v=S2213-2198(20)30807-2</t>
  </si>
  <si>
    <t>['Cann A', 'Clarke C', 'Brown J', 'Thomson T', 'Prendecki M', 'Moshe M', 'Badhan A', 'Simmons B', 'Klaber B', 'Elliott P', 'Darzi A', 'Riley S', 'Ashby D', 'Martin P', 'Gleeson S', 'Willicombe M', 'Kelleher P', 'Ward H', 'Barclay WS', 'Cooke GS']</t>
  </si>
  <si>
    <t>Severe acute respiratory syndrome coronavirus 2 (SARS-CoV-2) antibody lateral flow assay for antibody prevalence studies following vaccination: a diagnostic accuracy study</t>
  </si>
  <si>
    <t>https://pubmed.ncbi.nlm.nih.gov/35673545</t>
  </si>
  <si>
    <t>https://europepmc.org/abstract/MED/35673545</t>
  </si>
  <si>
    <t>['Prendecki M', 'Clarke C', 'Gleeson S', 'Greathead L', 'Santos E', 'McLean A', 'Randell P', 'Moore LSP', 'Mughal N', 'Guckian M', 'Kelleher P', 'Mcadoo SP', 'Willicombe M']</t>
  </si>
  <si>
    <t>Detection of SARS-CoV-2 Antibodies in Kidney Transplant Recipients</t>
  </si>
  <si>
    <t>31(12):2753-2756</t>
  </si>
  <si>
    <t>https://pubmed.ncbi.nlm.nih.gov/33122285</t>
  </si>
  <si>
    <t>https://europepmc.org/abstract/MED/33122285</t>
  </si>
  <si>
    <t>['Miguens Blanco J', 'Borghese F', 'McHugh N', 'Kelleher P', 'Sengupta R', 'Marchesi JR', 'Abraham S']</t>
  </si>
  <si>
    <t>Longitudinal profiling of the gut microbiome in patients with psoriatic arthritis and ankylosing spondylitis: a multicentre, prospective, observational study</t>
  </si>
  <si>
    <t>BMC rheumatology</t>
  </si>
  <si>
    <t>4(1):60</t>
  </si>
  <si>
    <t>https://pubmed.ncbi.nlm.nih.gov/33292821</t>
  </si>
  <si>
    <t>https://bmcrheumatol.biomedcentral.com/articles/10.1186/s41927-020-00155-2</t>
  </si>
  <si>
    <t>['Lou H', 'Wojciak-Stothard B', 'Ruseva MM', 'Cook HT', 'Kelleher P', 'Pickering MC', 'Mongkolsapaya J', 'Screaton GR', 'Xu XN']</t>
  </si>
  <si>
    <t>Autoantibody-dependent amplification of inflammation in SLE</t>
  </si>
  <si>
    <t>9-Sep-2020</t>
  </si>
  <si>
    <t>11(9):729</t>
  </si>
  <si>
    <t>https://pubmed.ncbi.nlm.nih.gov/32908129</t>
  </si>
  <si>
    <t>https://europepmc.org/abstract/MED/32908129</t>
  </si>
  <si>
    <t>['Clarke C', 'Prendecki M', 'Dhutia A', 'Ali MA', 'Sajjad H', 'Shivakumar O', 'Lightstone L', 'Kelleher P', 'Pickering MC', 'Thomas D', 'Charif R', 'Griffith M', 'McAdoo SP', 'Willicombe M']</t>
  </si>
  <si>
    <t>High Prevalence of Asymptomatic COVID-19 Infection in Hemodialysis Patients Detected Using Serologic Screening</t>
  </si>
  <si>
    <t>31(9):1969-1975</t>
  </si>
  <si>
    <t>https://pubmed.ncbi.nlm.nih.gov/32732391</t>
  </si>
  <si>
    <t>https://europepmc.org/abstract/MED/32732391</t>
  </si>
  <si>
    <t>['Williams A', 'Kelleher WP', 'Nicholson AG', 'Devaraj A', 'Pavesio C', 'Chua F']</t>
  </si>
  <si>
    <t>Diffuse granulomatous disease: looking inside and outside the lungs</t>
  </si>
  <si>
    <t>6-Jan-2020</t>
  </si>
  <si>
    <t>75(2):189-191</t>
  </si>
  <si>
    <t>https://pubmed.ncbi.nlm.nih.gov/31907202</t>
  </si>
  <si>
    <t>https://europepmc.org/abstract/MED/31907202</t>
  </si>
  <si>
    <t>['Shah NM', 'Imami N', 'Kelleher P', 'Barclay WS', 'Johnson MR']</t>
  </si>
  <si>
    <t>Pregnancy-related immune suppression leads to altered influenza vaccine recall responses</t>
  </si>
  <si>
    <t>27-Aug-2019</t>
  </si>
  <si>
    <t>208:108254</t>
  </si>
  <si>
    <t>https://pubmed.ncbi.nlm.nih.gov/31470087</t>
  </si>
  <si>
    <t>https://www.clinicalkey.com/content/playBy/pii?v=S1521-6616(19)30213-X</t>
  </si>
  <si>
    <t>['Maurice JB', 'Garvey L', 'Tsochatzis EA', 'Wiltshire M', 'Cooke G', 'Guppy N', 'McDonald J', 'Marchesi J', 'Nelson M', 'Kelleher P', 'Goldin R', 'Thursz M', 'Lemoine M']</t>
  </si>
  <si>
    <t>Monocyte-macrophage activation is associated with nonalcoholic fatty liver disease and liver fibrosis in HIV monoinfection independently of the gut microbiome and bacterial translocation</t>
  </si>
  <si>
    <t>33(5):805-814</t>
  </si>
  <si>
    <t>https://pubmed.ncbi.nlm.nih.gov/30882489</t>
  </si>
  <si>
    <t>http://hdl.handle.net/10044/1/67865</t>
  </si>
  <si>
    <t>['Evans D', 'Papadimitriou KI', 'Vasilakis N', 'Pantelidis P', 'Kelleher P', 'Morgan H', 'Prodromakis T']</t>
  </si>
  <si>
    <t>A Novel Microfluidic Point-of-Care Biosensor System on Printed Circuit Board for Cytokine Detection</t>
  </si>
  <si>
    <t>Sensors (Basel, Switzerland)</t>
  </si>
  <si>
    <t>18(11):4011</t>
  </si>
  <si>
    <t>https://pubmed.ncbi.nlm.nih.gov/30453609</t>
  </si>
  <si>
    <t>https://europepmc.org/abstract/MED/30453609</t>
  </si>
  <si>
    <t>['Shillitoe B', 'Bangs C', 'Guzman D', 'Gennery AR', 'Longhurst HJ', 'Slatter M', 'Edgar DM', 'Thomas M', 'Worth A', 'Huissoon A', 'Arkwright PD', 'Jolles S', 'Bourne H', 'Alachkar H', 'Savic S', 'Kumararatne DS', 'Patel S', 'Baxendale H', 'Noorani S', 'Yong PFK', 'Waruiru C', 'Pavaladurai V', 'Kelleher P', 'Herriot R', 'Bernatonienne J', 'Bhole M', 'Steele C', 'Hayman G', 'Richter A', 'Gompels M', 'Chopra C', 'Garcez T', 'Buckland M']</t>
  </si>
  <si>
    <t>The United Kingdom Primary Immune Deficiency (UKPID) registry 2012 to 2017</t>
  </si>
  <si>
    <t>192(3):284-291</t>
  </si>
  <si>
    <t>https://pubmed.ncbi.nlm.nih.gov/29878323</t>
  </si>
  <si>
    <t>https://pmc.ncbi.nlm.nih.gov/articles/pmid/29878323/</t>
  </si>
  <si>
    <t>['Eades CP', 'Armstrong-James DPH', 'Periselneris J', 'Jones A', 'Simmonds N', 'Kelleher P', 'Shah A']</t>
  </si>
  <si>
    <t>Improvement in Exophiala dermatitidis airway persistence and respiratory decline in response to interferon-gamma therapy in a patient with cystic fibrosis</t>
  </si>
  <si>
    <t>Journal of cystic fibrosis : official journal of the European Cystic Fibrosis Society</t>
  </si>
  <si>
    <t>17(3):e32-e34</t>
  </si>
  <si>
    <t>https://pubmed.ncbi.nlm.nih.gov/29456196</t>
  </si>
  <si>
    <t>https://www.clinicalkey.com/content/playBy/pii?v=S1569-1993(18)30017-1</t>
  </si>
  <si>
    <t>['Kelleher P', 'Xu XN']</t>
  </si>
  <si>
    <t>Hard-to-kill macrophages lead to chronic inflammation in HIV</t>
  </si>
  <si>
    <t>19(5):433-434</t>
  </si>
  <si>
    <t>https://pubmed.ncbi.nlm.nih.gov/29670235</t>
  </si>
  <si>
    <t>https://www.nature.com/articles/s41590-018-0089-z</t>
  </si>
  <si>
    <t>['Cowman SA', 'Jacob J', 'Hansell DM', 'Kelleher P', 'Wilson R', 'Cookson WOC', 'Moffatt MF', 'Loebinger MR']</t>
  </si>
  <si>
    <t>Whole-Blood Gene Expression in Pulmonary Nontuberculous Mycobacterial Infection</t>
  </si>
  <si>
    <t>58(4):510-518</t>
  </si>
  <si>
    <t>https://pubmed.ncbi.nlm.nih.gov/29206475</t>
  </si>
  <si>
    <t>https://www.atsjournals.org/doi/10.1165/rcmb.2017-0230OC?url_ver=Z39.88-2003&amp;rfr_id=ori:rid:crossref.org&amp;rfr_dat=cr_pub 0pubmed</t>
  </si>
  <si>
    <t>['Santiago V', 'Rezvani K', 'Sekine T', 'Stebbing J', 'Kelleher P', 'Armstrong-James D']</t>
  </si>
  <si>
    <t>Human NK Cells Develop an Exhaustion Phenotype During Polar Degranulation at the Aspergillus fumigatus Hyphal Synapse</t>
  </si>
  <si>
    <t>9:2344</t>
  </si>
  <si>
    <t>https://pubmed.ncbi.nlm.nih.gov/30405602</t>
  </si>
  <si>
    <t>https://europepmc.org/abstract/MED/30405602</t>
  </si>
  <si>
    <t>['Evans D', 'Papadimitriou KI', 'Greathead L', 'Vasilakis N', 'Pantelidis P', 'Kelleher P', 'Morgan H', 'Prodromakis T']</t>
  </si>
  <si>
    <t>An Assay System for Point-of-Care Diagnosis of Tuberculosis using Commercially Manufactured PCB Technology</t>
  </si>
  <si>
    <t>7(1):685</t>
  </si>
  <si>
    <t>https://pubmed.ncbi.nlm.nih.gov/28386077</t>
  </si>
  <si>
    <t>https://europepmc.org/abstract/MED/28386077</t>
  </si>
  <si>
    <t>['Moschou D', 'Greathead L', 'Pantelidis P', 'Kelleher P', 'Morgan H', 'Prodromakis T']</t>
  </si>
  <si>
    <t>Amperometric IFN-γ immunosensors with commercially fabricated PCB sensing electrodes</t>
  </si>
  <si>
    <t>25-Jul-2016</t>
  </si>
  <si>
    <t>Biosensors &amp; bioelectronics</t>
  </si>
  <si>
    <t>86:805-810</t>
  </si>
  <si>
    <t>https://pubmed.ncbi.nlm.nih.gov/27479047</t>
  </si>
  <si>
    <t>https://linkinghub.elsevier.com/retrieve/pii/S0956-5663(16)30705-9</t>
  </si>
  <si>
    <t>['Vera JH', 'Guo Q', 'Cole JH', 'Boasso A', 'Greathead L', 'Kelleher P', 'Rabiner EA', 'Kalk N', 'Bishop C', 'Gunn RN', 'Matthews PM', 'Winston A']</t>
  </si>
  <si>
    <t>Neuroinflammation in treated HIV-positive individuals: A TSPO PET study</t>
  </si>
  <si>
    <t>12-Apr-2016</t>
  </si>
  <si>
    <t>86(15):1425-1432</t>
  </si>
  <si>
    <t>https://pubmed.ncbi.nlm.nih.gov/26911637</t>
  </si>
  <si>
    <t>https://www.neurology.org/doi/10.1212/WNL.0000000000002485?url_ver=Z39.88-2003&amp;rfr_id=ori:rid:crossref.org&amp;rfr_dat=cr_pub 0pubmed</t>
  </si>
  <si>
    <t>['Bamford A', 'Hart M', 'Lyall H', 'Goldblatt D', 'Kelleher P', 'Kampmann B']</t>
  </si>
  <si>
    <t>The influence of paediatric HIV infection on circulating B cell subsets and CXCR5(+) T helper cells</t>
  </si>
  <si>
    <t>6-May-2015</t>
  </si>
  <si>
    <t>181(1):110-7</t>
  </si>
  <si>
    <t>https://pubmed.ncbi.nlm.nih.gov/25737039</t>
  </si>
  <si>
    <t>https://europepmc.org/abstract/MED/25737039</t>
  </si>
  <si>
    <t>['Benlahrech A', 'Duraisingham S', 'King D', 'Verhagen L', 'Rozis G', 'Amjadi P', 'Ford T', 'Kelleher P', 'Patterson S']</t>
  </si>
  <si>
    <t>Human blood CD1c dendritic cells stimulate IL-12-independent IFN-γ responses and have a strikingly low inflammatory profile</t>
  </si>
  <si>
    <t>12-Mar-2015</t>
  </si>
  <si>
    <t>97(5):873-885</t>
  </si>
  <si>
    <t>https://pubmed.ncbi.nlm.nih.gov/25765676</t>
  </si>
  <si>
    <t>https://academic.oup.com/jleukbio/article-lookup/doi/10.1189/jlb.1A0114-058RR</t>
  </si>
  <si>
    <t>['Rawson TM', 'Dubb S', 'Pozniak A', 'Kelleher WP', 'Mandalia S', 'Gazzard B', 'Barber TJ']</t>
  </si>
  <si>
    <t>Assessing the role of peripheral CD8 T cells in neurocognitive impairment in HIV-infected men who have sex with men: data from the MSM Neurocog Study</t>
  </si>
  <si>
    <t>22-Apr-2014</t>
  </si>
  <si>
    <t>26(2):128-32</t>
  </si>
  <si>
    <t>https://pubmed.ncbi.nlm.nih.gov/24759562</t>
  </si>
  <si>
    <t>https://journals.sagepub.com/doi/10.1177/0956462414531934?url_ver=Z39.88-2003&amp;rfr_id=ori:rid:crossref.org&amp;rfr_dat=cr_pub 0pubmed</t>
  </si>
  <si>
    <t>['Singh S', 'Grover V', 'Christie L', 'Charles P', 'Kelleher P', 'Shah PL']</t>
  </si>
  <si>
    <t>A comparative study of bronchoscopic microsample probe versus bronchoalveolar lavage in patients with burns-related inhalational injury, acute lung injury and chronic stable lung disease</t>
  </si>
  <si>
    <t>89(1):19-26</t>
  </si>
  <si>
    <t>Comparative Study | Journal Article | Observational Study | Research Support, Non-U.S. Gov't</t>
  </si>
  <si>
    <t>https://pubmed.ncbi.nlm.nih.gov/25573649</t>
  </si>
  <si>
    <t>https://karger.com/RES/article/doi/10.1159/000368367</t>
  </si>
  <si>
    <t>['Page EE', 'Greathead L', 'Metcalf R', 'Clark SA', 'Hart M', 'Fuchs D', 'Pantelidis P', 'Gotch F', 'Pozniak A', 'Nelson M', 'Boasso A', 'Gazzard B', 'Kelleher P']</t>
  </si>
  <si>
    <t>Loss of Th22 cells is associated with increased immune activation and IDO-1 activity in HIV-1 infection</t>
  </si>
  <si>
    <t>67(3):227-35</t>
  </si>
  <si>
    <t>https://pubmed.ncbi.nlm.nih.gov/25314246</t>
  </si>
  <si>
    <t>https://journals.lww.com/00126334-201411010-00001</t>
  </si>
  <si>
    <t>['Bamford A', 'Kelleher P', 'Lyall H', 'Haston M', 'Zancolli M', 'Goldblatt D', 'Kampmann B']</t>
  </si>
  <si>
    <t>Serological response to 13-valent pneumococcal conjugate vaccine in children and adolescents with perinatally acquired HIV infection</t>
  </si>
  <si>
    <t>10-Sep-2014</t>
  </si>
  <si>
    <t>28(14):2033-43</t>
  </si>
  <si>
    <t>https://pubmed.ncbi.nlm.nih.gov/25222526</t>
  </si>
  <si>
    <t>https://europepmc.org/abstract/MED/25222526</t>
  </si>
  <si>
    <t>['Greathead L', 'Metcalf R', 'Gazzard B', 'Gotch F', 'Steel A', 'Kelleher P']</t>
  </si>
  <si>
    <t>CD8+/CD161++ mucosal-associated invariant T-cell levels in the colon are restored on long-term antiretroviral therapy and correlate with CD8+ T-cell immune activation</t>
  </si>
  <si>
    <t>17-Jul-2014</t>
  </si>
  <si>
    <t>28(11):1690-2</t>
  </si>
  <si>
    <t>https://pubmed.ncbi.nlm.nih.gov/24911351</t>
  </si>
  <si>
    <t>https://journals.lww.com/00002030-201407170-00018</t>
  </si>
  <si>
    <t>['Herath S', 'Benlahrech A', 'Papagatsias T', 'Athanasopoulos T', 'Bouzeboudjen Z', 'Hervouet C', 'Klavinskis L', 'Meiser A', 'Kelleher P', 'Dickson G', 'Patterson S']</t>
  </si>
  <si>
    <t>Fusion of ubiquitin to HIV gag impairs human monocyte-derived dendritic cell maturation and reduces ability to induce gag T cell responses</t>
  </si>
  <si>
    <t>5-Feb-2014</t>
  </si>
  <si>
    <t>9(2):e88327</t>
  </si>
  <si>
    <t>https://pubmed.ncbi.nlm.nih.gov/24505475</t>
  </si>
  <si>
    <t>https://europepmc.org/abstract/MED/24505475</t>
  </si>
  <si>
    <t>['Grover V', 'Pantelidis P', 'Soni N', 'Takata M', 'Shah PL', 'Wells AU', 'Henderson DC', 'Kelleher P', 'Singh S']</t>
  </si>
  <si>
    <t>A biomarker panel (Bioscore) incorporating monocytic surface and soluble TREM-1 has high discriminative value for ventilator-associated pneumonia: a prospective observational study</t>
  </si>
  <si>
    <t>7-Oct-2014</t>
  </si>
  <si>
    <t>9(10):e109686</t>
  </si>
  <si>
    <t>https://pubmed.ncbi.nlm.nih.gov/25289689</t>
  </si>
  <si>
    <t>https://europepmc.org/abstract/MED/25289689</t>
  </si>
  <si>
    <t>['de Lavallade H', 'Khoder A', 'Hart M', 'Sarvaria A', 'Sekine T', 'Alsuliman A', 'Mielke S', 'Bazeos A', 'Stringaris K', 'Ali S', 'Milojkovic D', 'Foroni L', 'Chaidos A', 'Cooper N', 'Gabriel I', 'Apperley J', 'Belsey S', 'Flanagan RJ', 'Goldman J', 'Shpall EJ', 'Kelleher P', 'Marin D', 'Rezvani K']</t>
  </si>
  <si>
    <t>Tyrosine kinase inhibitors impair B-cell immune responses in CML through off-target inhibition of kinases important for cell signaling</t>
  </si>
  <si>
    <t>11-Jul-2013</t>
  </si>
  <si>
    <t>29-May-2013</t>
  </si>
  <si>
    <t>122(2):227-38</t>
  </si>
  <si>
    <t>https://pubmed.ncbi.nlm.nih.gov/23719297</t>
  </si>
  <si>
    <t>https://linkinghub.elsevier.com/retrieve/pii/S0006-4971(20)56094-1</t>
  </si>
  <si>
    <t>['Wells AU', 'Kelleher WP']</t>
  </si>
  <si>
    <t>Idiopathic pulmonary fibrosis pathogenesis and novel approaches to immunomodulation: we must not be tyrannized by the PANTHER data</t>
  </si>
  <si>
    <t>187(7):677-9</t>
  </si>
  <si>
    <t>https://pubmed.ncbi.nlm.nih.gov/23540877</t>
  </si>
  <si>
    <t>https://www.atsjournals.org/doi/10.1164/rccm.201302-0336ed?url_ver=Z39.88-2003&amp;rfr_id=ori:rid:crossref.org&amp;rfr_dat=cr_pub 0pubmed</t>
  </si>
  <si>
    <t>['Chen J', 'Benlahrech A', 'Kelleher P', 'Patterson S']</t>
  </si>
  <si>
    <t>Increased activity of extrinsic and intrinsic apoptosis pathways in different mononuclear cell types in HIV type 1-infected patients regardless of whether they are depleted in disease</t>
  </si>
  <si>
    <t>23-Jan-2013</t>
  </si>
  <si>
    <t>29(4):709-17</t>
  </si>
  <si>
    <t>https://pubmed.ncbi.nlm.nih.gov/23259400</t>
  </si>
  <si>
    <t>https://www.liebertpub.com/doi/10.1089/AID.2012.0179?url_ver=Z39.88-2003&amp;rfr_id=ori:rid:crossref.org&amp;rfr_dat=cr_pub 0pubmed</t>
  </si>
  <si>
    <t>['De Lauretis A', 'Sestini P', 'Pantelidis P', 'Hoyles R', 'Hansell DM', 'Goh NS', 'Zappala CJ', 'Visca D', 'Maher TM', 'Denton CP', 'Ong VH', 'Abraham DJ', 'Kelleher P', 'Hector L', 'Wells AU', 'Renzoni EA']</t>
  </si>
  <si>
    <t>Serum interleukin 6 is predictive of early functional decline and mortality in interstitial lung disease associated with systemic sclerosis</t>
  </si>
  <si>
    <t>1-Feb-2013</t>
  </si>
  <si>
    <t>40(4):435-46</t>
  </si>
  <si>
    <t>https://pubmed.ncbi.nlm.nih.gov/23378460</t>
  </si>
  <si>
    <t>http://www.jrheum.org/lookup/pmidlookup?view=long&amp;pmid=23378460</t>
  </si>
  <si>
    <t>['Benlahrech A', 'Yasmin A', 'Westrop SJ', 'Coleman A', 'Herasimtschuk A', 'Page E', 'Kelleher P', 'Gotch F', 'Imami N', 'Patterson S']</t>
  </si>
  <si>
    <t>Dysregulated immunophenotypic attributes of plasmacytoid but not myeloid dendritic cells in HIV-1 infected individuals in the absence of highly active anti-retroviral therapy</t>
  </si>
  <si>
    <t>170(2):212-21</t>
  </si>
  <si>
    <t>https://pubmed.ncbi.nlm.nih.gov/23039892</t>
  </si>
  <si>
    <t>https://pmc.ncbi.nlm.nih.gov/articles/pmid/23039892/</t>
  </si>
  <si>
    <t>['Manson AL', 'Zaheri S', 'Kelleher P', 'Wakelin S', 'Nelson-Piercy C', 'Seneviratne SL', 'Cooper N']</t>
  </si>
  <si>
    <t>Management of granulomatous common variable immunodeficiency diagnosed in pregnancy: a case report</t>
  </si>
  <si>
    <t>Journal of perinatology : official journal of the California Perinatal Association</t>
  </si>
  <si>
    <t>32(5):387-9</t>
  </si>
  <si>
    <t>https://pubmed.ncbi.nlm.nih.gov/22538377</t>
  </si>
  <si>
    <t>https://www.nature.com/articles/jp2011127</t>
  </si>
  <si>
    <t>['Page EE', 'Nelson M', 'Kelleher P']</t>
  </si>
  <si>
    <t>HIV and hepatitis C coinfection: pathogenesis and microbial translocation</t>
  </si>
  <si>
    <t>Current opinion in HIV and AIDS</t>
  </si>
  <si>
    <t>6(6):472-7</t>
  </si>
  <si>
    <t>https://pubmed.ncbi.nlm.nih.gov/21918438</t>
  </si>
  <si>
    <t>https://journals.lww.com/01222929-201111000-00006</t>
  </si>
  <si>
    <t>['Benlahrech A', 'Gotch F', 'Kelleher P', 'Patterson S']</t>
  </si>
  <si>
    <t>Loss of NK stimulatory capacity by plasmacytoid and monocyte-derived DC but not myeloid DC in HIV-1 infected patients</t>
  </si>
  <si>
    <t>8-Mar-2011</t>
  </si>
  <si>
    <t>6(3):e17525</t>
  </si>
  <si>
    <t>https://pubmed.ncbi.nlm.nih.gov/21408163</t>
  </si>
  <si>
    <t>https://europepmc.org/abstract/MED/21408163</t>
  </si>
  <si>
    <t>['de Lavallade H', 'Garland P', 'Sekine T', 'Hoschler K', 'Marin D', 'Stringaris K', 'Loucaides E', 'Howe K', 'Szydlo R', 'Kanfer E', 'Macdonald D', 'Kelleher P', 'Cooper N', 'Khoder A', 'Gabriel IH', 'Milojkovic D', 'Pavlu J', 'Goldman JM', 'Apperley JF', 'Rezvani K']</t>
  </si>
  <si>
    <t>Repeated vaccination is required to optimize seroprotection against H1N1 in the immunocompromised host</t>
  </si>
  <si>
    <t>22-Oct-2010</t>
  </si>
  <si>
    <t>96(2):307-14</t>
  </si>
  <si>
    <t>https://pubmed.ncbi.nlm.nih.gov/20971824</t>
  </si>
  <si>
    <t>https://europepmc.org/abstract/MED/20971824</t>
  </si>
  <si>
    <t>HIV immunology: what lessons can we learn from recent vaccine trials?</t>
  </si>
  <si>
    <t>Journal of HIV therapy</t>
  </si>
  <si>
    <t>15(1):2-5</t>
  </si>
  <si>
    <t>https://pubmed.ncbi.nlm.nih.gov/21180231</t>
  </si>
  <si>
    <t>['Beirne P', 'Pantelidis P', 'Charles P', 'Wells AU', 'Abraham DJ', 'Denton CP', 'Welsh KI', 'Shah PL', 'du Bois RM', 'Kelleher P']</t>
  </si>
  <si>
    <t>Multiplex immune serum biomarker profiling in sarcoidosis and systemic sclerosis</t>
  </si>
  <si>
    <t>18-Jun-2009</t>
  </si>
  <si>
    <t>34(6):1376-82</t>
  </si>
  <si>
    <t>https://pubmed.ncbi.nlm.nih.gov/19541722</t>
  </si>
  <si>
    <t>https://publications.ersnet.org/lookup/pmid/19541722</t>
  </si>
  <si>
    <t>AIDS vaccines: where are we?</t>
  </si>
  <si>
    <t>Expert review of clinical pharmacology</t>
  </si>
  <si>
    <t>2(6):581-3</t>
  </si>
  <si>
    <t>https://pubmed.ncbi.nlm.nih.gov/22112252</t>
  </si>
  <si>
    <t>https://www.tandfonline.com/doi/10.1586/ecp.09.38?url_ver=Z39.88-2003&amp;rfr_id=ori:rid:crossref.org&amp;rfr_dat=cr_pub 0pubmed</t>
  </si>
  <si>
    <t>['Buisson S', 'Benlahrech A', 'Gazzard B', 'Gotch F', 'Kelleher P', 'Patterson S']</t>
  </si>
  <si>
    <t>Monocyte-derived dendritic cells from HIV type 1-infected individuals show reduced ability to stimulate T cells and have altered production of interleukin (IL)-12 and IL-10</t>
  </si>
  <si>
    <t>15-Jun-2009</t>
  </si>
  <si>
    <t>199(12):1862-71</t>
  </si>
  <si>
    <t>https://pubmed.ncbi.nlm.nih.gov/19419334</t>
  </si>
  <si>
    <t>https://academic.oup.com/jid/article-lookup/doi/10.1086/599122</t>
  </si>
  <si>
    <t>['Bower M', 'Veraitch O', 'Szydlo R', 'Charles P', 'Kelleher P', 'Gazzard B', 'Nelson M', 'Stebbing J']</t>
  </si>
  <si>
    <t>Cytokine changes during rituximab therapy in HIV-associated multicentric Castleman disease</t>
  </si>
  <si>
    <t>7-May-2009</t>
  </si>
  <si>
    <t>17-Feb-2009</t>
  </si>
  <si>
    <t>113(19):4521-4</t>
  </si>
  <si>
    <t>https://pubmed.ncbi.nlm.nih.gov/19224759</t>
  </si>
  <si>
    <t>https://linkinghub.elsevier.com/retrieve/pii/S0006-4971(20)39177-1</t>
  </si>
  <si>
    <t>['Stebbing J', 'Ngan S', 'Ibrahim H', 'Charles P', 'Nelson M', 'Kelleher P', 'Naresh KN', 'Bower M']</t>
  </si>
  <si>
    <t>The successful treatment of haemophagocytic syndrome in patients with human immunodeficiency virus-associated multi-centric Castleman's disease</t>
  </si>
  <si>
    <t>154(3):399-405</t>
  </si>
  <si>
    <t>https://pubmed.ncbi.nlm.nih.gov/19222502</t>
  </si>
  <si>
    <t>https://pmc.ncbi.nlm.nih.gov/articles/pmid/19222502/</t>
  </si>
  <si>
    <t>Immune activation and viraemia: reciprocal interactions in disease pathogenesis</t>
  </si>
  <si>
    <t>13(4):76-8</t>
  </si>
  <si>
    <t>https://pubmed.ncbi.nlm.nih.gov/19418656</t>
  </si>
  <si>
    <t>['Turcanu V', 'Winterbotham M', 'Kelleher P', 'Lack G']</t>
  </si>
  <si>
    <t>Peanut-specific B and T cell responses are correlated in peanut-allergic but not in non-allergic individuals</t>
  </si>
  <si>
    <t>38(7):1132-9</t>
  </si>
  <si>
    <t>https://pubmed.ncbi.nlm.nih.gov/18564333</t>
  </si>
  <si>
    <t>https://onlinelibrary.wiley.com/doi/10.1111/j.1365-2222.2008.03016.x</t>
  </si>
  <si>
    <t>['Steel A', 'John L', 'Shamji MH', 'Henderson DC', 'Gotch FM', 'Gazzard BG', 'Kelleher P']</t>
  </si>
  <si>
    <t>CD38 expression on CD8 T cells has a weak association with CD4 T-cell recovery and is a poor marker of viral replication in HIV-1-infected patients on antiretroviral therapy</t>
  </si>
  <si>
    <t>HIV medicine</t>
  </si>
  <si>
    <t>9(2):118-25</t>
  </si>
  <si>
    <t>https://pubmed.ncbi.nlm.nih.gov/18257774</t>
  </si>
  <si>
    <t>https://onlinelibrary.wiley.com/doi/10.1111/j.1468-1293.2007.00528.x</t>
  </si>
  <si>
    <t>['Clark SA', 'Martin SL', 'Pozniak A', 'Steel A', 'Ward B', 'Dunning J', 'Henderson DC', 'Nelson M', 'Gazzard B', 'Kelleher P']</t>
  </si>
  <si>
    <t>Tuberculosis antigen-specific immune responses can be detected using enzyme-linked immunospot technology in human immunodeficiency virus (HIV)-1 patients with advanced disease</t>
  </si>
  <si>
    <t>2-Aug-2007</t>
  </si>
  <si>
    <t>150(2):238-44</t>
  </si>
  <si>
    <t>https://pubmed.ncbi.nlm.nih.gov/17672869</t>
  </si>
  <si>
    <t>https://pmc.ncbi.nlm.nih.gov/articles/pmid/17672869/</t>
  </si>
  <si>
    <t>['Hart M', 'Steel A', 'Clark SA', 'Moyle G', 'Nelson M', 'Henderson DC', 'Wilson R', 'Gotch F', 'Gazzard B', 'Kelleher P']</t>
  </si>
  <si>
    <t>Loss of discrete memory B cell subsets is associated with impaired immunization responses in HIV-1 infection and may be a risk factor for invasive pneumococcal disease</t>
  </si>
  <si>
    <t>15-Jun-2007</t>
  </si>
  <si>
    <t>178(12):8212-20</t>
  </si>
  <si>
    <t>https://pubmed.ncbi.nlm.nih.gov/17548660</t>
  </si>
  <si>
    <t>https://journals.aai.org/jimmunol/article-lookup/doi/10.4049/jimmunol.178.12.8212</t>
  </si>
  <si>
    <t>['Steel A', 'Cox AE', 'Shamji MH', 'John L', 'Nelson M', 'Henderson DC', 'Gotch FM', 'Gazzard BG', 'Kelleher P']</t>
  </si>
  <si>
    <t>HIV-1 viral replication below 50 copies/ml in patients on antiretroviral therapy is not associated with CD8+ T-cell activation</t>
  </si>
  <si>
    <t>Antiviral therapy</t>
  </si>
  <si>
    <t>12(6):971-5</t>
  </si>
  <si>
    <t>https://pubmed.ncbi.nlm.nih.gov/17926652</t>
  </si>
  <si>
    <t>['Steel A', 'Clark S', 'Teo I', 'Shaunak S', 'Nelson M', 'Gazzard B', 'Kelleher P']</t>
  </si>
  <si>
    <t>No change to HIV-1 latency with valproate therapy</t>
  </si>
  <si>
    <t>20(12):1681-2</t>
  </si>
  <si>
    <t>https://pubmed.ncbi.nlm.nih.gov/16868456</t>
  </si>
  <si>
    <t>https://journals.lww.com/00002030-200608010-00020</t>
  </si>
  <si>
    <t>['Kelleher P', 'Goodsall A', 'Mulgirigama A', 'Kunst H', 'Henderson DC', 'Wilson R', 'Newman-Taylor A', 'Levin M']</t>
  </si>
  <si>
    <t>Interferon-gamma therapy in two patients with progressive chronic pulmonary aspergillosis</t>
  </si>
  <si>
    <t>27(6):1307-10</t>
  </si>
  <si>
    <t>https://pubmed.ncbi.nlm.nih.gov/16772392</t>
  </si>
  <si>
    <t>https://publications.ersnet.org/lookup/pmid/16772392</t>
  </si>
  <si>
    <t>['Patterson S', 'Donaghy H', 'Amjadi P', 'Gazzard B', 'Gotch F', 'Kelleher P']</t>
  </si>
  <si>
    <t>Human BDCA-1-positive blood dendritic cells differentiate into phenotypically distinct immature and mature populations in the absence of exogenous maturational stimuli: differentiation failure in HIV infection</t>
  </si>
  <si>
    <t>174(12):8200-9</t>
  </si>
  <si>
    <t>https://pubmed.ncbi.nlm.nih.gov/15944329</t>
  </si>
  <si>
    <t>https://journals.aai.org/jimmunol/article-lookup/doi/10.4049/jimmunol.174.12.8200</t>
  </si>
  <si>
    <t>['Kerr JR', 'Cunniffe VS', 'Kelleher P', 'Coats AJ', 'Mattey DL']</t>
  </si>
  <si>
    <t>Circulating cytokines and chemokines in acute symptomatic parvovirus B19 infection: negative association between levels of pro-inflammatory cytokines and development of B19-associated arthritis</t>
  </si>
  <si>
    <t>74(1):147-55</t>
  </si>
  <si>
    <t>https://pubmed.ncbi.nlm.nih.gov/15258981</t>
  </si>
  <si>
    <t>https://onlinelibrary.wiley.com/doi/10.1002/jmv.20158</t>
  </si>
  <si>
    <t>['Bateman EA', 'Ferry BL', 'Hall A', 'Misbah SA', 'Anderson R', 'Kelleher P']</t>
  </si>
  <si>
    <t>IgA antibodies of coeliac disease patients recognise a dominant T cell epitope of A-gliadin</t>
  </si>
  <si>
    <t>53(9):1274-8</t>
  </si>
  <si>
    <t>https://pubmed.ncbi.nlm.nih.gov/15306584</t>
  </si>
  <si>
    <t>https://europepmc.org/abstract/MED/15306584</t>
  </si>
  <si>
    <t>Autoantibodies before the clinical onset of systemic lupus erythematosus</t>
  </si>
  <si>
    <t>15-Jan-2004</t>
  </si>
  <si>
    <t>350(3):305; author reply 305</t>
  </si>
  <si>
    <t>https://pubmed.ncbi.nlm.nih.gov/14724314</t>
  </si>
  <si>
    <t>https://www.nejm.org/doi/10.1056/NEJM200401153500320?url_ver=Z39.88-2003&amp;rfr_id=ori:rid:crossref.org&amp;rfr_dat=cr_pub 0pubmed</t>
  </si>
  <si>
    <t>['Kerr JR', 'Cunniffe VS', 'Kelleher P', 'Bernstein RM', 'Bruce IN']</t>
  </si>
  <si>
    <t>Successful intravenous immunoglobulin therapy in 3 cases of parvovirus B19-associated chronic fatigue syndrome</t>
  </si>
  <si>
    <t>1-May-2003</t>
  </si>
  <si>
    <t>22-Apr-2003</t>
  </si>
  <si>
    <t>36(9):e100-6</t>
  </si>
  <si>
    <t>https://pubmed.ncbi.nlm.nih.gov/12715326</t>
  </si>
  <si>
    <t>https://academic.oup.com/cid/article-lookup/doi/10.1086/374666</t>
  </si>
  <si>
    <t>['Kelleher P', 'Misbah SA']</t>
  </si>
  <si>
    <t>What is Good's syndrome? Immunological abnormalities in patients with thymoma</t>
  </si>
  <si>
    <t>Jan-2003</t>
  </si>
  <si>
    <t>Journal of clinical pathology</t>
  </si>
  <si>
    <t>56(1):12-6</t>
  </si>
  <si>
    <t>https://pubmed.ncbi.nlm.nih.gov/12499426</t>
  </si>
  <si>
    <t>https://europepmc.org/abstract/MED/12499426</t>
  </si>
  <si>
    <t>['Kerr JR', 'Barah F', 'Chiswick ML', 'McDonnell GV', 'Smith J', 'Chapman MD', 'Bingham JB', 'Kelleher P', 'Sheppard MN']</t>
  </si>
  <si>
    <t>Evidence for the role of demyelination, HLA-DR alleles, and cytokines in the pathogenesis of parvovirus B19 meningoencephalitis and its sequelae</t>
  </si>
  <si>
    <t>Journal of neurology, neurosurgery, and psychiatry</t>
  </si>
  <si>
    <t>73(6):739-46</t>
  </si>
  <si>
    <t>https://pubmed.ncbi.nlm.nih.gov/12438480</t>
  </si>
  <si>
    <t>https://europepmc.org/abstract/MED/12438480</t>
  </si>
  <si>
    <t>Detection of intracellular cytokines in dendritic cells</t>
  </si>
  <si>
    <t>Methods in molecular medicine</t>
  </si>
  <si>
    <t>64:423-7</t>
  </si>
  <si>
    <t>https://pubmed.ncbi.nlm.nih.gov/21374279</t>
  </si>
  <si>
    <t>['Kelleher P', 'Maroof A', 'Knight SC']</t>
  </si>
  <si>
    <t>Retrovirally induced switch from production of IL-12 to IL-4 in dendritic cells</t>
  </si>
  <si>
    <t>29(7):2309-18</t>
  </si>
  <si>
    <t>https://pubmed.ncbi.nlm.nih.gov/10427994</t>
  </si>
  <si>
    <t>https://onlinelibrary.wiley.com/doi/10.1002/(SICI)1521-4141(199907)29:07&lt;2309::AID-IMMU2309&gt;3.0.CO;2-5</t>
  </si>
  <si>
    <t>['Kelleher P', 'Williams NJ', 'Knight SC']</t>
  </si>
  <si>
    <t>Interleukin-12 administration in retroviral infection of mice increases the potential to produce functional dendritic cells from bone marrow stem cells</t>
  </si>
  <si>
    <t>65(1-2):51-4</t>
  </si>
  <si>
    <t>https://pubmed.ncbi.nlm.nih.gov/10065627</t>
  </si>
  <si>
    <t>https://linkinghub.elsevier.com/retrieve/pii/S0165-2478(98)00124-2</t>
  </si>
  <si>
    <t>['Kelleher P', 'Knight SC']</t>
  </si>
  <si>
    <t>IL-12 increases CD80 expression and the stimulatory capacity of bone marrow-derived dendritic cells</t>
  </si>
  <si>
    <t>10(6):749-55</t>
  </si>
  <si>
    <t>https://pubmed.ncbi.nlm.nih.gov/9678755</t>
  </si>
  <si>
    <t>https://academic.oup.com/intimm/article-lookup/doi/10.1093/intimm/10.6.749</t>
  </si>
  <si>
    <t>['Kelleher P', 'Cox S', 'McKeogh M']</t>
  </si>
  <si>
    <t>HIV infection: the spectrum of symptoms and disease in male and female patients attending a London hospice</t>
  </si>
  <si>
    <t>Palliative medicine</t>
  </si>
  <si>
    <t>11(2):152-8</t>
  </si>
  <si>
    <t>https://pubmed.ncbi.nlm.nih.gov/9156112</t>
  </si>
  <si>
    <t>https://journals.sagepub.com/doi/10.1177/026921639701100210?url_ver=Z39.88-2003&amp;rfr_id=ori:rid:crossref.org&amp;rfr_dat=cr_pub 0pubmed</t>
  </si>
  <si>
    <t>['Kelleher P', 'Helbert M', 'Sweeney J', 'Anderson J', 'Parkin J', 'Pinching A']</t>
  </si>
  <si>
    <t>Uveitis associated with rifabutin and macrolide therapy for Mycobacterium avium intracellulare infection in AIDS patients</t>
  </si>
  <si>
    <t>Genitourinary medicine</t>
  </si>
  <si>
    <t>72(6):419-21</t>
  </si>
  <si>
    <t>https://pubmed.ncbi.nlm.nih.gov/9038637</t>
  </si>
  <si>
    <t>https://europepmc.org/abstract/MED/9038637</t>
  </si>
  <si>
    <t>['Kelleher P', 'Severn A', 'Tomson C', 'Lucas S', 'Parkin J', 'Pinching A', 'Miller R']</t>
  </si>
  <si>
    <t>The haemolytic uraemic syndrome in patients with AIDS</t>
  </si>
  <si>
    <t>72(3):172-5</t>
  </si>
  <si>
    <t>https://pubmed.ncbi.nlm.nih.gov/8707317</t>
  </si>
  <si>
    <t>https://europepmc.org/abstract/MED/8707317</t>
  </si>
  <si>
    <t>['Kelleher P', 'Coakley J', 'Anderson J', 'Moore-Gillon J']</t>
  </si>
  <si>
    <t>Multidrug-resistant tuberculosis in an HIV-positive man in the United Kingdom</t>
  </si>
  <si>
    <t>32(2):153-4</t>
  </si>
  <si>
    <t>https://pubmed.ncbi.nlm.nih.gov/8708375</t>
  </si>
  <si>
    <t>https://linkinghub.elsevier.com/retrieve/pii/S0163-4453(96)91498-X</t>
  </si>
  <si>
    <t>Kobayashi T</t>
  </si>
  <si>
    <t>['Komatsu M', 'Sagami S', 'Kobayashi T']</t>
  </si>
  <si>
    <t>Editorial: Leucine-Rich Alpha-2 Glycoprotein Is Associated With Transmural Inflammation Assessed by Intestinal Ultrasound in Patients With Crohn's Disease: Its Potential in Early-Stage Disease-Authors' Reply</t>
  </si>
  <si>
    <t>61(5):897-898</t>
  </si>
  <si>
    <t>https://pubmed.ncbi.nlm.nih.gov/39797383</t>
  </si>
  <si>
    <t>https://onlinelibrary.wiley.com/doi/10.1111/apt.18493</t>
  </si>
  <si>
    <t>['Ikenouchi M', 'Fukui H', 'Yagi S', 'Nogami A', 'Kaku K', 'Sato T', 'Kawai M', 'Kamikozuru K', 'Yokoyama Y', 'Takagawa T', 'Tomita T', 'Kobayashi T', 'Shinzaki S']</t>
  </si>
  <si>
    <t>Propensity score-matched real-world comparative treatment outcomes of Janus kinase inhibitors for ulcerative colitis in patients with and without prior exposure to anti-tumor necrosis factor α antibody</t>
  </si>
  <si>
    <t>Intestinal research</t>
  </si>
  <si>
    <t>https://pubmed.ncbi.nlm.nih.gov/39894450</t>
  </si>
  <si>
    <t>https://irjournal.org/journal/view.php?doi=10.5217/ir.2024.00148</t>
  </si>
  <si>
    <t>['Hibi T', 'Kobayashi T', 'Tanaka M', 'Osaga S', 'Potts Bleakman AJ', 'Hunter Gibble T', 'Nedeljkovic Protic M', 'Redondo I', 'Matsuo K', 'Hisamatsu T']</t>
  </si>
  <si>
    <t>Patient and Health Care Professional Perspectives on the Burden and Daily Life Impact of Ulcerative Colitis and Crohn's Disease: Results from the Japanese CONFIDE Study</t>
  </si>
  <si>
    <t>Advances in therapy</t>
  </si>
  <si>
    <t>https://pubmed.ncbi.nlm.nih.gov/40016440</t>
  </si>
  <si>
    <t>https://pmc.ncbi.nlm.nih.gov/articles/pmid/40016440/</t>
  </si>
  <si>
    <t>['Komatsu M', 'Sagami S', 'Hojo A', 'Karashima R', 'Maeda M', 'Yamana Y', 'Serizawa K', 'Umeda S', 'Asonuma K', 'Nakano M', 'Hibi T', 'Matsuda T', 'Kobayashi T']</t>
  </si>
  <si>
    <t>Leucine-Rich Alpha-2 Glycoprotein Is Associated With Transmural Inflammation Assessed by Intestinal Ultrasound in Patients With Crohn's Disease</t>
  </si>
  <si>
    <t>61(4):658-666</t>
  </si>
  <si>
    <t>https://pubmed.ncbi.nlm.nih.gov/39641226</t>
  </si>
  <si>
    <t>https://onlinelibrary.wiley.com/doi/10.1111/apt.18430</t>
  </si>
  <si>
    <t>['Kobayashi T', 'Hisamatsu T', 'Motoya S', 'Fujii T', 'Kunisaki R', 'Shibuya T', 'Matsuura M', 'Takeuchi K', 'Hiraoka S', 'Yasuda H', 'Yokoyama K', 'Takatsu N', 'Maemoto A', 'Tahara T', 'Tominaga K', 'Shimada M', 'Kuno N', 'Fernandez JL', 'Ishiguro K', 'Cavaliere M', 'Deguchi H', 'Hibi T']</t>
  </si>
  <si>
    <t>Factors affecting 1-year persistence with vedolizumab for ulcerative colitis: a multicenter, retrospective real-world study</t>
  </si>
  <si>
    <t>https://pubmed.ncbi.nlm.nih.gov/39818201</t>
  </si>
  <si>
    <t>https://irjournal.org/journal/view.php?doi=10.5217/ir.2024.00063</t>
  </si>
  <si>
    <t>['Kobayashi T', 'Dignass A', 'Roblin X', 'Takatori Y', 'Kaise T', 'Oortwijn A', 'Jamoul C', 'Hibi T']</t>
  </si>
  <si>
    <t>Filgotinib induction-study baseline characteristics of patients with ulcerative colitis who achieve sustained corticosteroid-free remission: post hoc analysis of the phase 2b/3 SELECTION study</t>
  </si>
  <si>
    <t>23(1):65-75</t>
  </si>
  <si>
    <t>https://pubmed.ncbi.nlm.nih.gov/39026439</t>
  </si>
  <si>
    <t>https://irjournal.org/journal/view.php?doi=10.5217/ir.2024.00007</t>
  </si>
  <si>
    <t>['Akyüz F', 'An YK', 'Begun J', 'Aniwan S', 'Bui HH', 'Chan W', 'Choi CH', 'Chopdat N', 'Connor SJ', 'Desai D', 'Flanagan E', 'Kobayashi T', 'Lai AY', 'Leong RW', 'Leow AH', 'Leung WK', 'Limsrivilai J', 'Muzellina VN', 'Peddi K', 'Ran Z', 'Wei SC', 'Sollano J', 'Teo MMH', 'Wu K', 'Ye BD', 'Ooi CJ']</t>
  </si>
  <si>
    <t>Optimizing 5-aminosalicylate for moderate ulcerative colitis: expert recommendations from the Asia-Pacific, Middle East, and Africa Inflammatory Bowel Disease Coalition</t>
  </si>
  <si>
    <t>23(1):37-55</t>
  </si>
  <si>
    <t>https://pubmed.ncbi.nlm.nih.gov/39492666</t>
  </si>
  <si>
    <t>https://irjournal.org/journal/view.php?doi=10.5217/ir.2024.00089</t>
  </si>
  <si>
    <t>['Nakade Y', 'Iwata Y', 'Harada K', 'Sato Y', 'Mita M', 'Hamase K', 'Konno R', 'Hayashi M', 'Kobayashi T', 'Yamamura Y', 'Toyama T', 'Tajima A', 'Wada T']</t>
  </si>
  <si>
    <t>Effect of D-amino acid metabolic enzyme deficiency on cancer development-diffuse large B-cell lymphoma onset and gene expression analyses in DASPO-knockout mice</t>
  </si>
  <si>
    <t>57(1):4</t>
  </si>
  <si>
    <t>https://pubmed.ncbi.nlm.nih.gov/39718666</t>
  </si>
  <si>
    <t>https://pmc.ncbi.nlm.nih.gov/articles/pmid/39718666/</t>
  </si>
  <si>
    <t>['Takenaka K', 'Hisamatsu T', 'Kobayashi T', 'Yamamoto H', 'Ohmiya N', 'Hayashi R', 'Matsuoka K', 'Saruta M', 'Andoh A', 'Fukata N', 'Watanabe K', 'Imaeda H', 'Hirai F', 'Matsumoto T', 'Hirakawa A', 'Yano T', 'Matsuura M', 'Okamoto R', 'Ohtsuka K', 'Watanabe M']</t>
  </si>
  <si>
    <t>Inadequate Efficacy of Biologics for Treating Proximal Ileal Lesions in Crohn's Disease; A Prospective Multicenter Study</t>
  </si>
  <si>
    <t>https://pubmed.ncbi.nlm.nih.gov/39694212</t>
  </si>
  <si>
    <t>https://www.clinicalkey.com/content/playBy/pii?v=S1542-3565(24)01084-X</t>
  </si>
  <si>
    <t>['Honap S', 'Jairath V', 'Sands BE', 'Dulai PS', 'Higgins PDR', 'De Cruz P', 'Gutiérrez A', 'Kotze PG', 'Ye BD', 'Kobayashi T', 'Gearry RB', 'Olivera PA', 'Amiot A', 'Mosli MH', 'Al Awadhi S', 'Halfvarson J', 'Patel KV', 'Sebastian S', 'Danese S', 'Peyrin-Biroulet L']</t>
  </si>
  <si>
    <t>Acute Severe Ulcerative Colitis: An International Delphi Consensus on Clinical Trial Design and Endpoints</t>
  </si>
  <si>
    <t>15-Dec-2024</t>
  </si>
  <si>
    <t>https://pubmed.ncbi.nlm.nih.gov/39681225</t>
  </si>
  <si>
    <t>https://www.clinicalkey.com/content/playBy/pii?v=S1542-3565(24)01082-6</t>
  </si>
  <si>
    <t>['Kiyohara H', 'Yamazaki H', 'Moriya K', 'Akimoto N', 'Kawai S', 'Takenaka K', 'Fukuda T', 'Tominaga K', 'Umeno J', 'Shinzaki S', 'Honzawa Y', 'Takagi T', 'Ichikawa H', 'Endo T', 'Ozaki R', 'Andoh A', 'Matsuoka K', 'Hibi T', 'Kobayashi T']</t>
  </si>
  <si>
    <t>White Blood Cell Counts and Future Relapse in Ulcerative Colitis under Low-Dose Thiopurine Treatment in Real-World Practice: A 3-Year Japanese Multi-Center Retrospective Cohort Study</t>
  </si>
  <si>
    <t>Inflammatory intestinal diseases</t>
  </si>
  <si>
    <t>9(1):1-10</t>
  </si>
  <si>
    <t>https://pubmed.ncbi.nlm.nih.gov/38298887</t>
  </si>
  <si>
    <t>https://europepmc.org/abstract/MED/38298887</t>
  </si>
  <si>
    <t>['Nogami A', 'Asonuma K', 'Okabayashi S', 'Ikenouchi M', 'Matsuda T', 'Shinzaki S', 'Fukata M', 'Kobayashi T']</t>
  </si>
  <si>
    <t>Real-World Comparative Effectiveness and Safety of Filgotinib and Upadacitinib for Ulcerative Colitis: A Multicentre Cohort Study</t>
  </si>
  <si>
    <t>United European gastroenterology journal</t>
  </si>
  <si>
    <t>12(10):1357-1366</t>
  </si>
  <si>
    <t>Comparative Study | Journal Article | Multicenter Study | Observational Study</t>
  </si>
  <si>
    <t>https://pubmed.ncbi.nlm.nih.gov/39535492</t>
  </si>
  <si>
    <t>https://journals.sagepub.com/doi/10.1002/ueg2.12704?url_ver=Z39.88-2003&amp;rfr_id=ori:rid:crossref.org&amp;rfr_dat=cr_pub 0pubmed</t>
  </si>
  <si>
    <t>['Morikubo H', 'Nagahama T', 'Nagai K', 'Yamazaki H', 'Kobayashi T']</t>
  </si>
  <si>
    <t>Impact of Concomitant Prescriptions and Lifestyle Factors on the Initial Course of Newly Diagnosed Inflammatory Bowel Disease</t>
  </si>
  <si>
    <t>14-Oct-2024</t>
  </si>
  <si>
    <t>9(1):260-270</t>
  </si>
  <si>
    <t>https://pubmed.ncbi.nlm.nih.gov/39563684</t>
  </si>
  <si>
    <t>https://pmc.ncbi.nlm.nih.gov/articles/pmid/39563684/</t>
  </si>
  <si>
    <t>['Nakase H', 'Wagatsuma K', 'Kobayashi T', 'Matsumoto T', 'Esaki M', 'Watanabe K', 'Kunisaki R', 'Takeda T', 'Arai K', 'Ibuka T', 'Ishikawa D', 'Matsuno Y', 'Sakuraba H', 'Ueno N', 'Yokoyama K', 'Saruta M', 'Hokari R', 'Yokoyama J', 'Tamano S', 'Nojima M', 'Hisamatsu T']</t>
  </si>
  <si>
    <t>Involvement of Mediterranean fever gene mutations in colchicine-responsive enterocolitis: a retrospective cohort study</t>
  </si>
  <si>
    <t>110:105454</t>
  </si>
  <si>
    <t>https://www.clinicalkey.com/content/playBy/pii?v=S2352-3964(24)00490-0</t>
  </si>
  <si>
    <t>['Hotta N', 'Ohmiya N', 'Hiraga H', 'Nakaji K', 'Osawa S', 'Omori T', 'Mitsufuji S', 'Hosoe N', 'Nouda S', 'Kobayashi T', 'Nakamura M', 'Oka S', 'Nonogaki K', 'Baba Y', 'Mukai R', 'Matsumoto H', 'Ikebuchi Y', 'Shimada M', 'Togashi K', 'Katsuki S', 'Sasaki Y', 'Sawada R', 'Kawano S', 'Furuta T', 'Tajiri H', 'Tanaka S']</t>
  </si>
  <si>
    <t>Nationwide multicenter prospective study on the usefulness, safety, and acceptability of colon capsule endoscopy in Japan</t>
  </si>
  <si>
    <t>https://www.clinicalkey.com/content/playBy/pii?v=S0016-5107(24)03685-X</t>
  </si>
  <si>
    <t>['Parigi TL', 'Solitano V', 'Armuzzi A', 'Barreiro de Acosta M', 'Begun J', 'Ben-Horin S', 'Biedermann L', 'Colombel JF', 'Dignass A', 'Fumery M', 'Ghosh S', 'Kobayashi T', 'Louis E', 'Magro F', 'Panaccione R', 'Rausch A', 'Reinisch W', 'Selinger C', 'Jairath V', 'Danese S', 'Peyrin-Biroulet L']</t>
  </si>
  <si>
    <t>Defining mucosal healing in randomized controlled trials of inflammatory bowel disease: A systematic review and future perspective</t>
  </si>
  <si>
    <t>5-Oct-2024</t>
  </si>
  <si>
    <t>12(9):1266-1279</t>
  </si>
  <si>
    <t>Journal Article | Review | Systematic Review</t>
  </si>
  <si>
    <t>https://pubmed.ncbi.nlm.nih.gov/39367753</t>
  </si>
  <si>
    <t>https://journals.sagepub.com/doi/10.1002/ueg2.12671?url_ver=Z39.88-2003&amp;rfr_id=ori:rid:crossref.org&amp;rfr_dat=cr_pub 0pubmed</t>
  </si>
  <si>
    <t>['Sands BE', "D'Haens G", 'Clemow DB', 'Irving PM', 'Johns JT', 'Gibble TH', 'Abreu MT', 'Lee SD', 'Hisamatsu T', 'Kobayashi T', 'Dubinsky MC', 'Vermeire S', 'Siegel CA', 'Peyrin-Biroulet L', 'Moses RE', 'Milata J', 'Panaccione R', 'Dignass A']</t>
  </si>
  <si>
    <t>Three-Year Efficacy and Safety of Mirikizumab Following 152 Weeks of Continuous Treatment for Ulcerative Colitis: Results From the LUCENT-3 Open-Label Extension Study</t>
  </si>
  <si>
    <t>25-Oct-2024</t>
  </si>
  <si>
    <t>https://pubmed.ncbi.nlm.nih.gov/39448057</t>
  </si>
  <si>
    <t>https://academic.oup.com/ibdjournal/article-lookup/doi/10.1093/ibd/izae253</t>
  </si>
  <si>
    <t>['Kobayashi T', 'Mizuno N', 'Sato N', 'Kawaguchi Y', 'Ikawa Y', 'Komorita N', 'Ishikawa H']</t>
  </si>
  <si>
    <t>Patient preferences for advanced therapies in ulcerative colitis using conjoint analysis</t>
  </si>
  <si>
    <t>https://pubmed.ncbi.nlm.nih.gov/39397286</t>
  </si>
  <si>
    <t>https://irjournal.org/journal/view.php?doi=10.5217/ir.2024.00101</t>
  </si>
  <si>
    <t>['Karashima R', 'Sagami S', 'Yamana Y', 'Maeda M', 'Hojo A', 'Miyatani Y', 'Nakano M', 'Matsuda T', 'Hibi T', 'Kobayashi T']</t>
  </si>
  <si>
    <t>Early change in serum leucine-rich α-2-glycoprotein predicts clinical and endoscopic response in ulcerative colitis</t>
  </si>
  <si>
    <t>22(4):473-483</t>
  </si>
  <si>
    <t>https://pubmed.ncbi.nlm.nih.gov/38835140</t>
  </si>
  <si>
    <t>https://irjournal.org/journal/view.php?doi=10.5217/ir.2023.00135</t>
  </si>
  <si>
    <t>['Misaki M', 'Sagami S', 'Yamana Y', 'Maeda M', 'Hojo A', 'Miyatani Y', 'Maeda I', 'Nakano M', 'Hibi T', 'Kobayashi T']</t>
  </si>
  <si>
    <t>A case of cytomegalovirus esophagitis difficult to distinguish from Crohn's disease exacerbation</t>
  </si>
  <si>
    <t>Clinical journal of gastroenterology</t>
  </si>
  <si>
    <t>17(4):593-597</t>
  </si>
  <si>
    <t>https://pubmed.ncbi.nlm.nih.gov/38782847</t>
  </si>
  <si>
    <t>https://link.springer.com/article/10.1007/s12328-024-01978-z</t>
  </si>
  <si>
    <t>['Kobayashi T', 'Moriya K', 'Fujii T', 'Bamba S', 'Shinzaki S', 'Yamada A', 'Hisabe T', 'Sagami S', 'Hibiya S', 'Amano T', 'Takatsu N', 'Inagaki K', 'Iwayama KI', 'Hibi T']</t>
  </si>
  <si>
    <t>Early resolution of bowel urgency by budesonide foam enema results in improved quality of life in patients with ulcerative colitis: a multicenter prospective observational study</t>
  </si>
  <si>
    <t>https://pubmed.ncbi.nlm.nih.gov/39004512</t>
  </si>
  <si>
    <t>https://irjournal.org/journal/view.php?doi=10.5217/ir.2024.00005</t>
  </si>
  <si>
    <t>['Matsuoka K', 'Yamazaki H', 'Nagahori M', 'Kobayashi T', 'Omori T', 'Mikami Y', 'Fujii T', 'Shinzaki S', 'Saruta M', 'Matsuura M', 'Yamamoto T', 'Motoya S', 'Hibi T', 'Watanabe M', 'Fernandez J', 'Fukuhara S', 'Hisamatsu T']</t>
  </si>
  <si>
    <t>Correction: Association of ulcerative colitis symptom severity and proctocolectomy with multidimensional patient-reported outcomes: a cross-sectional study</t>
  </si>
  <si>
    <t>Journal of gastroenterology</t>
  </si>
  <si>
    <t>59(7):644-646</t>
  </si>
  <si>
    <t>https://pubmed.ncbi.nlm.nih.gov/38814336</t>
  </si>
  <si>
    <t>https://europepmc.org/abstract/MED/38814336</t>
  </si>
  <si>
    <t>["D'Amico F", 'Magro F', 'Siegmund B', 'Kobayashi T', 'Kotze PG', 'Solitano V', 'Caron B', 'Al Awadhi S', 'Hart A', 'Jairath V', 'Dignass A', 'Peyrin-Biroulet L', 'Danese S']</t>
  </si>
  <si>
    <t>Disease Clearance as a New Outcome in Ulcerative Colitis: a Systematic Review and Expert Consensus</t>
  </si>
  <si>
    <t>30(6):1009-1017</t>
  </si>
  <si>
    <t>https://pubmed.ncbi.nlm.nih.gov/37549104</t>
  </si>
  <si>
    <t>https://academic.oup.com/ibdjournal/article-lookup/doi/10.1093/ibd/izad159</t>
  </si>
  <si>
    <t>['Yamada S', 'Honzawa Y', 'Yamamoto S', 'Matsuura M', 'Kitamoto H', 'Okabe M', 'Kakiuchi N', 'Toyonaga T', 'Kobayashi T', 'Hibi T', 'Seno H', 'Nakase H']</t>
  </si>
  <si>
    <t>Single Nucleotide Polymorphisms of the MEFV Gene E148Q Are Highly Associated With Disease Phenotype in Crohn's Disease</t>
  </si>
  <si>
    <t>30(6):970-980</t>
  </si>
  <si>
    <t>https://pubmed.ncbi.nlm.nih.gov/37951297</t>
  </si>
  <si>
    <t>https://academic.oup.com/ibdjournal/article-lookup/doi/10.1093/ibd/izad259</t>
  </si>
  <si>
    <t>['Okabayashi S', 'Kobayashi T']</t>
  </si>
  <si>
    <t>Editorial: Exploring the influence of diet on later-onset ulcerative colitis-Are eggs and spicy foods the key factors in Asia?</t>
  </si>
  <si>
    <t>59(11):1451-1452</t>
  </si>
  <si>
    <t>https://pubmed.ncbi.nlm.nih.gov/38643502</t>
  </si>
  <si>
    <t>https://onlinelibrary.wiley.com/doi/10.1111/apt.17983</t>
  </si>
  <si>
    <t>['Takabayashi K', 'Kobayashi T', 'Matsuoka K', 'Levesque BG', 'Kawamura T', 'Tanaka K', 'Kadota T', 'Bise R', 'Uchida S', 'Kanai T', 'Ogata H']</t>
  </si>
  <si>
    <t>Artificial intelligence quantifying endoscopic severity of ulcerative colitis in gradation scale</t>
  </si>
  <si>
    <t>Digestive endoscopy : official journal of the Japan Gastroenterological Endoscopy Society</t>
  </si>
  <si>
    <t>36(5):582-590</t>
  </si>
  <si>
    <t>https://pubmed.ncbi.nlm.nih.gov/37690125</t>
  </si>
  <si>
    <t>https://onlinelibrary.wiley.com/doi/10.1111/den.14677</t>
  </si>
  <si>
    <t>["D'Haens G", 'Baert F', 'Danese S', 'Kobayashi T', 'Loftus EV Jr', 'Sandborn WJ', 'Dornic Q', 'Lindner D', 'Kisfalvi K', 'Marins EG', 'Vermeire S']</t>
  </si>
  <si>
    <t>Efficacy of vedolizumab during intravenous induction therapy in ulcerative colitis and Crohn's disease: post hoc analysis of patient-reported outcomes from the VISIBLE 1 and 2 studies</t>
  </si>
  <si>
    <t>21-Feb-2024</t>
  </si>
  <si>
    <t>36(4):404-415</t>
  </si>
  <si>
    <t>https://pubmed.ncbi.nlm.nih.gov/38417060</t>
  </si>
  <si>
    <t>https://europepmc.org/abstract/MED/38417060</t>
  </si>
  <si>
    <t>['Naganuma M', 'Nakamura N', 'Kunisaki R', 'Matsuoka K', 'Yamamoto S', 'Kawamoto A', 'Saito D', 'Kobayashi T', 'Nanki K', 'Narimatsu K', 'Shiga H', 'Esaki M', 'Yoshioka S', 'Kato S', 'Saruta M', 'Tanaka S', 'Yasutomi E', 'Yokoyama K', 'Moriya K', 'Tsuzuki Y', 'Ooi M', 'Fujiya M', 'Nakazawa A', 'Takagi T', 'Omori T', 'Tahara T', 'Hisamatsu T']</t>
  </si>
  <si>
    <t>Medical treatment selection and outcomes for hospitalized patients with severe ulcerative colitis as defined by the Japanese criteria</t>
  </si>
  <si>
    <t>26-Jan-2024</t>
  </si>
  <si>
    <t>59(4):302-314</t>
  </si>
  <si>
    <t>https://pubmed.ncbi.nlm.nih.gov/38277006</t>
  </si>
  <si>
    <t>https://link.springer.com/article/10.1007/s00535-024-02079-x</t>
  </si>
  <si>
    <t>['Asonuma K', 'Sagami S', 'Kobayashi T']</t>
  </si>
  <si>
    <t>Letter: Modifying the Mayo endoscopic subscore for improved prognostic insights</t>
  </si>
  <si>
    <t>59(8):1005-1006</t>
  </si>
  <si>
    <t>https://pubmed.ncbi.nlm.nih.gov/38523122</t>
  </si>
  <si>
    <t>https://onlinelibrary.wiley.com/doi/10.1111/apt.17912</t>
  </si>
  <si>
    <t>['Kobayashi T', 'Matsuoka K', 'Watanabe M', 'Hisamatsu T', 'Hirai F', 'Milata J', 'Li X', 'Morris N', 'Arora V', 'Ishizuka T', 'Matsuo K', 'Satoi Y', 'Milch C', 'Hibi T']</t>
  </si>
  <si>
    <t>Efficacy and safety of mirikizumab as induction and maintenance therapy for Japanese patients with moderately to severely active ulcerative colitis: a subgroup analysis of the global phase 3 LUCENT-1 and LUCENT-2 studies</t>
  </si>
  <si>
    <t>22(2):172-185</t>
  </si>
  <si>
    <t>https://pubmed.ncbi.nlm.nih.gov/38720466</t>
  </si>
  <si>
    <t>https://europepmc.org/abstract/MED/38720466</t>
  </si>
  <si>
    <t>['Okamoto H', 'Tanaka Y', 'Shibagaki Y', 'Kuronuma S', 'Miyatani Y', 'Umeda S', 'Mishiro-Sato E', 'Takeuchi O', 'Hattori S', 'Kobayashi T', 'Okuwaki M']</t>
  </si>
  <si>
    <t>Measurement of the intracellular active metabolites of thiopurine drugs to evaluate the enzymatic activity of nudix hydrolase 15 in human blood samples</t>
  </si>
  <si>
    <t>1234:123993</t>
  </si>
  <si>
    <t>https://pubmed.ncbi.nlm.nih.gov/38246006</t>
  </si>
  <si>
    <t>https://linkinghub.elsevier.com/retrieve/pii/S1570-0232(24)00001-1</t>
  </si>
  <si>
    <t>['Sagami S', 'Kobayashi T']</t>
  </si>
  <si>
    <t>Editorial: Extending upadacitinib induction dosing in ulcerative colitis-A delicate balance of efficacy and safety</t>
  </si>
  <si>
    <t>59(4):579-580</t>
  </si>
  <si>
    <t>https://pubmed.ncbi.nlm.nih.gov/38247151</t>
  </si>
  <si>
    <t>https://onlinelibrary.wiley.com/doi/10.1111/apt.17829</t>
  </si>
  <si>
    <t>['Pai RK', "D'Haens G", 'Kobayashi T', 'Sands BE', 'Travis S', 'Jairath V', 'De Hertogh G', 'Park B', 'McGinnis K', 'Redondo I', 'Lipitz NG', 'Gibble TH', 'Magro F']</t>
  </si>
  <si>
    <t>Histologic assessments in ulcerative colitis: the evidence behind a new endpoint in clinical trials</t>
  </si>
  <si>
    <t>18(1-3):73-87</t>
  </si>
  <si>
    <t>https://pubmed.ncbi.nlm.nih.gov/38509826</t>
  </si>
  <si>
    <t>https://www.tandfonline.com/doi/abs/10.1080/17474124.2024.2326838?url_ver=Z39.88-2003&amp;rfr_id=ori:rid:crossref.org&amp;rfr_dat=cr_pub 0pubmed</t>
  </si>
  <si>
    <t>['Katibian DJ', 'Solitano V', 'Polk DB', 'Nguyen T', 'Ma C', 'Syal G', 'Kobayashi T', 'Hibi T', 'Buhl S', 'Ainsworth MA', 'Jairath V', 'Singh S']</t>
  </si>
  <si>
    <t>Withdrawal of Immunomodulators or TNF Antagonists in Patients With Inflammatory Bowel Diseases in Remission on Combination Therapy: A Systematic Review and Meta-analysis</t>
  </si>
  <si>
    <t>15-Sep-2023</t>
  </si>
  <si>
    <t>22(1):22-33.e6</t>
  </si>
  <si>
    <t>Journal Article | Meta-Analysis | Research Support, N.I.H., Extramural | Review | Systematic Review</t>
  </si>
  <si>
    <t>https://pubmed.ncbi.nlm.nih.gov/37716619</t>
  </si>
  <si>
    <t>https://www.clinicalkey.com/content/playBy/pii?v=S1542-3565(23)00709-7</t>
  </si>
  <si>
    <t>['Asonuma K', 'Ozeki K', 'Yamazaki H', 'Okabayashi S', 'Okano S', 'Ozaki R', 'Nishimata N', 'Kiyohara H', 'Ichinari N', 'Kobayashi T', 'Yamada M', 'Matsubayashi M', 'Yokoyama Y', 'Arimitsu S', 'Umeno J', 'Munetomo Y', 'Andoh A', 'Shinzaki S']</t>
  </si>
  <si>
    <t>Immunomodulators after the discontinuation of anti-tumor necrosis factor-alpha antibody treatment and relapse in ulcerative colitis: A multicenter cohort study</t>
  </si>
  <si>
    <t>Journal of gastroenterology and hepatology</t>
  </si>
  <si>
    <t>39(1):66-73</t>
  </si>
  <si>
    <t>https://pubmed.ncbi.nlm.nih.gov/37823425</t>
  </si>
  <si>
    <t>https://onlinelibrary.wiley.com/doi/10.1111/jgh.16376</t>
  </si>
  <si>
    <t>['Matsuoka K', 'Hibiya S', 'Ando K', 'Tani Y', 'Torisu T', 'Ogino H', 'Yamashita T', 'Andoh A', 'Sugimoto Y', 'Matsumoto T', 'Iwanaga Y', 'Suda T', 'Kobayashi T']</t>
  </si>
  <si>
    <t>A Continuous Registry of Medical Record, Patient Input, and Epidemiological Data of Patients With Ulcerative Colitis: a Multicentre, Prospective, Observational Clinical Registry Study in Japan</t>
  </si>
  <si>
    <t>Annals of clinical epidemiology</t>
  </si>
  <si>
    <t>6(3):65-72</t>
  </si>
  <si>
    <t>https://pubmed.ncbi.nlm.nih.gov/39034943</t>
  </si>
  <si>
    <t>https://pmc.ncbi.nlm.nih.gov/articles/pmid/39034943/</t>
  </si>
  <si>
    <t>['Ueda T', 'Koyama F', 'Sugita A', 'Ikeuchi H', 'Futami K', 'Fukushima K', 'Nezu R', 'Iijima H', 'Mizushima T', 'Itabashi M', 'Watanabe K', 'Hata K', 'Shinagawa T', 'Matsuoka K', 'Takenaka K', 'Sasaki M', 'Nagayama M', 'Yamamoto H', 'Shinozaki M', 'Fujiya M', 'Kato J', 'Ueno Y', 'Tanaka S', 'Okita Y', 'Hashimoto Y', 'Kobayashi T', 'Koganei K', 'Uchino M', 'Fujii H', 'Suzuki Y', 'Hisamatsu T']</t>
  </si>
  <si>
    <t>Endoscopic Lesions of Postoperative Anastomotic Area in Patients With Crohn's Disease in the Biologic Era: A Japanese Multi-Centre Nationwide Cohort Study</t>
  </si>
  <si>
    <t>30-Dec-2023</t>
  </si>
  <si>
    <t>17(12):1968-1979</t>
  </si>
  <si>
    <t>https://pubmed.ncbi.nlm.nih.gov/37450892</t>
  </si>
  <si>
    <t>https://academic.oup.com/ecco-jcc/article-lookup/doi/10.1093/ecco-jcc/jjad116</t>
  </si>
  <si>
    <t>['Asonuma K', 'Kobayashi T', 'Kikkawa N', 'Nakano M', 'Sagami S', 'Morikubo H', 'Miyatani Y', 'Hojo A', 'Fukuda T', 'Hibi T']</t>
  </si>
  <si>
    <t>Optimal Use of Serum Leucine-Rich Alpha-2 Glycoprotein as a Biomarker for Small Bowel Lesions of Crohn's Disease</t>
  </si>
  <si>
    <t>8(1):13-22</t>
  </si>
  <si>
    <t>https://pubmed.ncbi.nlm.nih.gov/37404381</t>
  </si>
  <si>
    <t>https://europepmc.org/abstract/MED/37404381</t>
  </si>
  <si>
    <t>['Naganuma M', 'Kobayashi T', 'Kunisaki R', 'Matsuoka K', 'Yamamoto S', 'Kawamoto A', 'Saito D', 'Nanki K', 'Narimatsu K', 'Shiga H', 'Esaki M', 'Yoshioka S', 'Kato S', 'Saruta M', 'Tanaka S', 'Yasutomi E', 'Yokoyama K', 'Moriya K', 'Tsuzuki Y', 'Ooi M', 'Fujiya M', 'Nakazawa A', 'Abe T', 'Hisamatsu T']</t>
  </si>
  <si>
    <t>Real-world efficacy and safety of advanced therapies in hospitalized patients with ulcerative colitis</t>
  </si>
  <si>
    <t>58(12):1198-1210</t>
  </si>
  <si>
    <t>https://link.springer.com/article/10.1007/s00535-023-02048-w</t>
  </si>
  <si>
    <t>['Maeda M', 'Sagami S', 'Tashima M', 'Yamana Y', 'Karashima R', 'Miyatani Y', 'Hojo A', 'Nakano M', 'Hibi T', 'Kobayashi T']</t>
  </si>
  <si>
    <t>Milan Ultrasound Criteria Predict Relapse of Ulcerative Colitis in Remission</t>
  </si>
  <si>
    <t>8(3):95-104</t>
  </si>
  <si>
    <t>https://pubmed.ncbi.nlm.nih.gov/38098495</t>
  </si>
  <si>
    <t>https://europepmc.org/abstract/MED/38098495</t>
  </si>
  <si>
    <t>["D'Amico F", 'Solitano V', 'Magro F', 'Olivera PA', 'Halfvarson J', 'Rubin D', 'Dignass A', 'Al Awadhi S', 'Kobayashi T', 'Queiroz NSF', 'Calvo M', 'Kotze PG', 'Ghosh S', 'Peyrin-Biroulet L', 'Danese S']</t>
  </si>
  <si>
    <t>Practical Management of Biosimilar Use in Inflammatory Bowel Disease (IBD): A Global Survey and an International Delphi Consensus</t>
  </si>
  <si>
    <t>12(19):6350</t>
  </si>
  <si>
    <t>https://pubmed.ncbi.nlm.nih.gov/37834994</t>
  </si>
  <si>
    <t>https://europepmc.org/abstract/MED/37834994</t>
  </si>
  <si>
    <t>['Watanabe K', 'Nojima M', 'Nakase H', 'Sato T', 'Matsuura M', 'Aoyama N', 'Kobayashi T', 'Sakuraba H', 'Nishishita M', 'Yokoyama K', 'Esaki M', 'Hirai F', 'Nagahori M', 'Nanjo S', 'Omori T', 'Tanida S', 'Yokoyama Y', 'Moriya K', 'Maemoto A', 'Handa O', 'Ohmiya N', 'Tsuchiya K', 'Shinzaki S', 'Kato S', 'Uraoka T', 'Tanaka H', 'Takatsu N', 'Nishida A', 'Umeno J', 'Nakamura M', 'Mishima Y', 'Fujiya M', 'Tsuchida K', 'Hiraoka S', 'Okabe M', 'Toyonaga T', 'Matsuoka K', 'Andoh A', 'Hirota Y', 'Hisamatsu T']</t>
  </si>
  <si>
    <t>Trajectory analyses to identify persistently low responders to COVID-19 vaccination in patients with inflammatory bowel disease: a prospective multicentre controlled study, J-COMBAT</t>
  </si>
  <si>
    <t>58(10):1015-1029</t>
  </si>
  <si>
    <t>https://link.springer.com/article/10.1007/s00535-023-02029-z</t>
  </si>
  <si>
    <t>['Sagami S', 'Hojo A', 'Asonuma K', 'Kobayashi T']</t>
  </si>
  <si>
    <t>Letter: Transperineal ultrasonography for ulcerative proctitis-Applicability in the pregnant population? Authors' reply</t>
  </si>
  <si>
    <t>58(8):836-837</t>
  </si>
  <si>
    <t>https://pubmed.ncbi.nlm.nih.gov/37768292</t>
  </si>
  <si>
    <t>['Yamamoto T', 'Nakase H', 'Watanabe K', 'Shinzaki S', 'Takatsu N', 'Fujii T', 'Okamoto R', 'Matsuoka K', 'Yamada A', 'Kunisaki R', 'Matsuura M', 'Shiga H', 'Bamba S', 'Mikami Y', 'Shimoyama T', 'Motoya S', 'Torisu T', 'Kobayashi T', 'Ohmiya N', 'Saruta M', 'Matsuda K', 'Matsumoto T', 'Maemoto A', 'Murata Y', 'Yoshigoe S', 'Nagasaka S', 'Yajima T', 'Hisamatsu T']</t>
  </si>
  <si>
    <t>Diagnosis and Clinical Features of Perianal Lesions in Newly Diagnosed Crohn's Disease: Subgroup Analysis from Inception Cohort Registry Study of Patients with Crohn's Disease (iCREST-CD)</t>
  </si>
  <si>
    <t>17(8):1193-1206</t>
  </si>
  <si>
    <t>https://europepmc.org/abstract/MED/36869815</t>
  </si>
  <si>
    <t>Association of ulcerative colitis symptom severity and proctocolectomy with multidimensional patient-reported outcomes: a cross-sectional study</t>
  </si>
  <si>
    <t>58(8):751-765</t>
  </si>
  <si>
    <t>https://pubmed.ncbi.nlm.nih.gov/37351647</t>
  </si>
  <si>
    <t>https://europepmc.org/abstract/MED/37351647</t>
  </si>
  <si>
    <t>['Wada H', 'Miyoshi J', 'Kuronuma S', 'Nishinarita Y', 'Oguri N', 'Hibi N', 'Takeuchi O', 'Akimoto Y', 'Lee STM', 'Matsuura M', 'Kobayashi T', 'Hibi T', 'Hisamatsu T']</t>
  </si>
  <si>
    <t>5-Aminosalicylic acid alters the gut microbiota and altered microbiota transmitted vertically to offspring have protective effects against colitis</t>
  </si>
  <si>
    <t>13(1):12241</t>
  </si>
  <si>
    <t>https://pubmed.ncbi.nlm.nih.gov/37507482</t>
  </si>
  <si>
    <t>https://europepmc.org/abstract/MED/37507482</t>
  </si>
  <si>
    <t>['Matsuoka K', 'Fujii T', 'Okamoto R', 'Yamada A', 'Kunisaki R', 'Matsuura M', 'Watanabe K', 'Shiga H', 'Takatsu N', 'Bamba S', 'Mikami Y', 'Yamamoto T', 'Shimoyama T', 'Motoya S', 'Torisu T', 'Kobayashi T', 'Ohmiya N', 'Saruta M', 'Matsuda K', 'Matsumoto T', 'Nakase H', 'Maemoto A', 'Shinzaki S', 'Murata Y', 'Yoshigoe S', 'Sasaki A', 'Yajima T', 'Hisamatsu T']</t>
  </si>
  <si>
    <t>Correction: Characteristics of adult patients newly diagnosed with Crohn's disease: interim analysis of the nation-wide inception cohort registry study of patients with Crohn's disease in Japan (iCREST-CD)</t>
  </si>
  <si>
    <t>58(6):602-603</t>
  </si>
  <si>
    <t>https://pubmed.ncbi.nlm.nih.gov/37145253</t>
  </si>
  <si>
    <t>https://link.springer.com/article/10.1007/s00535-023-01998-5</t>
  </si>
  <si>
    <t>['Kobayashi T', 'Hoshi M', 'Yuasa A', 'Arai S', 'Ikeda M', 'Matsuda H', 'Kim SW', 'Hibi T']</t>
  </si>
  <si>
    <t>Cost-Effectiveness Analysis of Tofacitinib Compared with Biologics in Biologic-Naïve Patients with Moderate-to-Severe Ulcerative Colitis in Japan</t>
  </si>
  <si>
    <t>8-Mar-2023</t>
  </si>
  <si>
    <t>PharmacoEconomics</t>
  </si>
  <si>
    <t>41(5):589-604</t>
  </si>
  <si>
    <t>https://pubmed.ncbi.nlm.nih.gov/36884164</t>
  </si>
  <si>
    <t>https://europepmc.org/abstract/MED/36884164</t>
  </si>
  <si>
    <t>['Kobayashi T', 'Udagawa E', 'Hirose L', 'Hibi T']</t>
  </si>
  <si>
    <t>Performing colonoscopy before steroid induction is associated with shorter steroid use in patients with ulcerative colitis</t>
  </si>
  <si>
    <t>21(2):205-215</t>
  </si>
  <si>
    <t>https://pubmed.ncbi.nlm.nih.gov/36516820</t>
  </si>
  <si>
    <t>https://europepmc.org/abstract/MED/36516820</t>
  </si>
  <si>
    <t>['Nakase H', 'Esaki M', 'Hirai F', 'Kobayashi T', 'Matsuoka K', 'Matsuura M', 'Naganuma M', 'Saruta M', 'Tsuchiya K', 'Uchino M', 'Watanabe K', 'Hisamatsu T']</t>
  </si>
  <si>
    <t>Treatment escalation and de-escalation decisions in Crohn's disease: Delphi consensus recommendations from Japan, 2021</t>
  </si>
  <si>
    <t>58(4):313-345</t>
  </si>
  <si>
    <t>https://europepmc.org/abstract/MED/36773075</t>
  </si>
  <si>
    <t>['Miyatani Y', 'Kobayashi T']</t>
  </si>
  <si>
    <t>De-escalation of Therapy in Patients with Quiescent Inflammatory Bowel Disease</t>
  </si>
  <si>
    <t>Gut and liver</t>
  </si>
  <si>
    <t>17(2):181-189</t>
  </si>
  <si>
    <t>https://pubmed.ncbi.nlm.nih.gov/36375794</t>
  </si>
  <si>
    <t>https://europepmc.org/abstract/MED/36375794</t>
  </si>
  <si>
    <t>['Kobayashi T', 'Hibi T']</t>
  </si>
  <si>
    <t>Author Correction: Improving IBD outcomes in the era of many treatment options</t>
  </si>
  <si>
    <t>20(3):195</t>
  </si>
  <si>
    <t>https://pubmed.ncbi.nlm.nih.gov/36717709</t>
  </si>
  <si>
    <t>https://europepmc.org/abstract/MED/36717709</t>
  </si>
  <si>
    <t>['Nagano K', 'Imai Y', 'Ukyo Y', 'Kobayashi T', 'Yokoyama S']</t>
  </si>
  <si>
    <t>Early-Phase Partial Mayo Score following Golimumab Treatment Is Associated with Endoscopic Improvement at 1 Year in Ulcerative Colitis: A post hoc Analysis of PURSUIT-J Randomized Controlled Trial</t>
  </si>
  <si>
    <t>2-Aug-2022</t>
  </si>
  <si>
    <t>7(3-4):155-162</t>
  </si>
  <si>
    <t>https://pubmed.ncbi.nlm.nih.gov/37064537</t>
  </si>
  <si>
    <t>https://europepmc.org/abstract/MED/37064537</t>
  </si>
  <si>
    <t>['Shor J', 'Miyatani Y', 'Arita E', 'Chen P', 'Ito Y', 'Kayama H', 'Reiter J', 'Kobayashi K', 'Kobayashi T']</t>
  </si>
  <si>
    <t>Reducing Health Anxiety in Patients With Inflammatory Bowel Disease Using Video Testimonials: Pilot Assessment of a Video Intervention</t>
  </si>
  <si>
    <t>JMIR formative research</t>
  </si>
  <si>
    <t>7:e39945</t>
  </si>
  <si>
    <t>https://pubmed.ncbi.nlm.nih.gov/36757761</t>
  </si>
  <si>
    <t>https://europepmc.org/abstract/MED/36757761</t>
  </si>
  <si>
    <t>["D'Amico F", 'Magro F', 'Caron B', 'Dignass A', 'Jairath V', 'Hart A', 'Kotze PG', 'Paridaens K', 'Awadhi SA', 'Kobayashi T', 'Siegmund B', 'Peyrin-Biroulet L', 'Danese S']</t>
  </si>
  <si>
    <t>iSTART-II: An Update on the i Support Therapy-Access to Rapid Treatment (iSTART) Approach for Patient-Centered Therapy in Mild-to-Moderate Ulcerative Colitis</t>
  </si>
  <si>
    <t>12(3):1142</t>
  </si>
  <si>
    <t>https://pubmed.ncbi.nlm.nih.gov/36769791</t>
  </si>
  <si>
    <t>https://europepmc.org/abstract/MED/36769791</t>
  </si>
  <si>
    <t>Improving IBD outcomes in the era of many treatment options</t>
  </si>
  <si>
    <t>20(2):79-80</t>
  </si>
  <si>
    <t>https://pubmed.ncbi.nlm.nih.gov/36635556</t>
  </si>
  <si>
    <t>https://europepmc.org/abstract/MED/36635556</t>
  </si>
  <si>
    <t>['Caron B', 'Jairath V', "D'Amico F", 'Al Awadhi S', 'Dignass A', 'Hart AL', 'Kobayashi T', 'Kotze PG', 'Magro F', 'Siegmund B', 'Paridaens K', 'Danese S', 'Peyrin-Biroulet L']</t>
  </si>
  <si>
    <t>International Consensus on Definition of Mild-to-Moderate Ulcerative Colitis Disease Activity in Adult Patients</t>
  </si>
  <si>
    <t>Medicina (Kaunas, Lithuania)</t>
  </si>
  <si>
    <t>59(1):183</t>
  </si>
  <si>
    <t>https://pubmed.ncbi.nlm.nih.gov/36676807</t>
  </si>
  <si>
    <t>https://europepmc.org/abstract/MED/36676807</t>
  </si>
  <si>
    <t>['Hibi T', 'Motoya S', 'Hisamatsu T', 'Hirai F', 'Watanabe K', 'Matsuoka K', 'Saruta M', 'Kobayashi T', 'Feagan BG', 'Tasset C', 'Besuyen R', 'Yun C', 'Crans G', 'Zhang J', 'Kondo A', 'Watanabe M']</t>
  </si>
  <si>
    <t>Efficacy and safety of filgotinib as induction and maintenance therapy for Japanese patients with moderately to severely active ulcerative colitis: a post-hoc analysis of the phase 2b/3 SELECTION trial</t>
  </si>
  <si>
    <t>21(1):110-125</t>
  </si>
  <si>
    <t>https://pubmed.ncbi.nlm.nih.gov/35263963</t>
  </si>
  <si>
    <t>https://europepmc.org/abstract/MED/35263963</t>
  </si>
  <si>
    <t>Evidence-Based Approach to the Discontinuation of Immunomodulators or Biologics in Inflammatory Bowel Disease</t>
  </si>
  <si>
    <t>104(1):66-73</t>
  </si>
  <si>
    <t>https://pubmed.ncbi.nlm.nih.gov/36450267</t>
  </si>
  <si>
    <t>https://europepmc.org/abstract/MED/36450267</t>
  </si>
  <si>
    <t>Characteristics of adult patients newly diagnosed with Crohn's disease: interim analysis of the nation-wide inception cohort registry study of patients with Crohn's disease in Japan (iCREST-CD)</t>
  </si>
  <si>
    <t>5-Aug-2022</t>
  </si>
  <si>
    <t>57(11):867-878</t>
  </si>
  <si>
    <t>https://pubmed.ncbi.nlm.nih.gov/35930087</t>
  </si>
  <si>
    <t>https://link.springer.com/article/10.1007/s00535-022-01907-2</t>
  </si>
  <si>
    <t>['Hojo A', 'Kobayashi T', 'Matsubayashi M', 'Morikubo H', 'Miyatani Y', 'Fukuda T', 'Asonuma K', 'Sagami S', 'Nakano M', 'Matsuda T', 'Hibi T']</t>
  </si>
  <si>
    <t>Usefulness of colestimide for diarrhea in postoperative Crohn's disease</t>
  </si>
  <si>
    <t>JGH open : an open access journal of gastroenterology and hepatology</t>
  </si>
  <si>
    <t>6(8):547-553</t>
  </si>
  <si>
    <t>https://pubmed.ncbi.nlm.nih.gov/35928696</t>
  </si>
  <si>
    <t>https://europepmc.org/abstract/MED/35928696</t>
  </si>
  <si>
    <t>['Okabayashi S', 'Yamazaki H', 'Yamamoto R', 'Anan K', 'Matsuoka K', 'Kobayashi T', 'Shinzaki S', 'Honzawa Y', 'Kataoka Y', 'Tsujimoto Y', 'Watanabe N']</t>
  </si>
  <si>
    <t>Certolizumab pegol for maintenance of medically induced remission in Crohn's disease</t>
  </si>
  <si>
    <t>The Cochrane database of systematic reviews</t>
  </si>
  <si>
    <t>6(6):CD013747</t>
  </si>
  <si>
    <t>https://pubmed.ncbi.nlm.nih.gov/35771590</t>
  </si>
  <si>
    <t>https://europepmc.org/abstract/MED/35771590</t>
  </si>
  <si>
    <t>['Yamamoto N', 'Kobayashi T']</t>
  </si>
  <si>
    <t>A Case Presenting with Solitary Pelvic Kidney</t>
  </si>
  <si>
    <t>61(12):1923-1924</t>
  </si>
  <si>
    <t>https://pubmed.ncbi.nlm.nih.gov/34776491</t>
  </si>
  <si>
    <t>https://europepmc.org/abstract/MED/34776491</t>
  </si>
  <si>
    <t>['Okabayashi S', 'Yamazaki H', 'Tominaga K', 'Miura M', 'Sagami S', 'Matsuoka K', 'Yamaguchi Y', 'Noake T', 'Ozeki K', 'Miyazaki R', 'Kamano T', 'Fukuda T', 'Yoshioka K', 'Ando K', 'Fukuzawa M', 'Andoh A', 'Yamamoto Y', 'Hibi T', 'Kobayashi T']</t>
  </si>
  <si>
    <t>Lower effectiveness of intravenous steroid treatment for moderate-to-severe ulcerative colitis in hospitalised patients with older onset: a multicentre cohort study</t>
  </si>
  <si>
    <t>55(12):1569-1580</t>
  </si>
  <si>
    <t>https://onlinelibrary.wiley.com/doi/10.1111/apt.16865</t>
  </si>
  <si>
    <t>['Sagami S', 'Kobayashi T', 'Aihara K', 'Umeda M', 'Odajima K', 'Morikubo H', 'Asonuma K', 'Miyatani Y', 'Fukuda T', 'Matsubayashi M', 'Kiyohara H', 'Nakano M', 'Hibi T']</t>
  </si>
  <si>
    <t>Early improvement in bowel wall thickness on transperineal ultrasonography predicts treatment success in active ulcerative colitis</t>
  </si>
  <si>
    <t>55(10):1320-1329</t>
  </si>
  <si>
    <t>https://pubmed.ncbi.nlm.nih.gov/35218038</t>
  </si>
  <si>
    <t>https://onlinelibrary.wiley.com/doi/10.1111/apt.16817</t>
  </si>
  <si>
    <t>Editorial: the importance of utilising gastrointestinal ultrasound via transperineal approach in ulcerative colitis-an accurate early predictor of response to treatment. Authors' reply</t>
  </si>
  <si>
    <t>55(9):1204-1205</t>
  </si>
  <si>
    <t>https://pubmed.ncbi.nlm.nih.gov/35429023</t>
  </si>
  <si>
    <t>['Okabayashi S', 'Yamazaki H', 'Matsuoka K', 'Yamamoto Y', 'Kobayashi T']</t>
  </si>
  <si>
    <t>Editorial: is older-onset ulcerative colitis more severe or less aggressively managed? Authors' reply</t>
  </si>
  <si>
    <t>55(10):1352-1353</t>
  </si>
  <si>
    <t>https://pubmed.ncbi.nlm.nih.gov/35472177</t>
  </si>
  <si>
    <t>['Ohmiya N', 'Oka S', 'Nakayama Y', 'Iwama I', 'Nakamura M', 'Shimizu H', 'Sumioka A', 'Abe N', 'Kudo T', 'Osawa S', 'Honma H', 'Okuhira T', 'Mtsufuji S', 'Imaeda H', 'Ota K', 'Matsuoka R', 'Hotta N', 'Inoue M', 'Nakaji K', 'Takamaru H', 'Ozeki K', 'Kobayashi T', 'Hosoe N', 'Tajiri H', 'Tanaka S']</t>
  </si>
  <si>
    <t>Safety and efficacy of the endoscopic delivery of capsule endoscopes in adult and pediatric patients: Multicenter Japanese study (AdvanCE-J study)</t>
  </si>
  <si>
    <t>10-Sep-2021</t>
  </si>
  <si>
    <t>34(3):543-552</t>
  </si>
  <si>
    <t>https://pubmed.ncbi.nlm.nih.gov/34379849</t>
  </si>
  <si>
    <t>https://onlinelibrary.wiley.com/doi/10.1111/den.14104</t>
  </si>
  <si>
    <t>['Ogino H', 'Morikubo H', 'Fukaura K', 'Okui T', 'Gardiner S', 'Sugiyama N', 'Yoshii N', 'Kawaguchi T', 'Chen H', 'Nonnenmacher E', 'Setoguchi S', 'Nakashima N', 'Kobayashi T']</t>
  </si>
  <si>
    <t>Validation of a claims-based algorithm to identify cases of ulcerative colitis in Japan</t>
  </si>
  <si>
    <t>37(3):499-506</t>
  </si>
  <si>
    <t>https://pubmed.ncbi.nlm.nih.gov/34738649</t>
  </si>
  <si>
    <t>https://europepmc.org/abstract/MED/34738649</t>
  </si>
  <si>
    <t>['Asonuma K', 'Kobayashi T', 'Nakano M', 'Sagami S', 'Kiyohara H', 'Matsubayashi M', 'Morikubo H', 'Miyatani Y', 'Okabayashi S', 'Yamazaki H', 'Kuroki Y', 'Hibi T']</t>
  </si>
  <si>
    <t>Residual Short-Segment Distal Inflammation Has No Significant Impact on the Major Relapse of Extensive Ulcerative Colitis</t>
  </si>
  <si>
    <t>28(2):200-207</t>
  </si>
  <si>
    <t>https://pubmed.ncbi.nlm.nih.gov/33847348</t>
  </si>
  <si>
    <t>https://academic.oup.com/ibdjournal/article-lookup/doi/10.1093/ibd/izab062</t>
  </si>
  <si>
    <t>['Ben-Horin S', 'Novack L', 'Mao R', 'Guo J', 'Zhao Y', 'Sergienko R', 'Zhang J', 'Kobayashi T', 'Hibi T', 'Chowers Y', 'Peyrin-Biroulet L', 'Colombel JF', 'Kaplan GG', 'Chen MH']</t>
  </si>
  <si>
    <t>Efficacy of Biologic Drugs in Short-Duration Versus Long-Duration Inflammatory Bowel Disease: A Systematic Review and an Individual-Patient Data Meta-Analysis of Randomized Controlled Trials</t>
  </si>
  <si>
    <t>162(2):482-494</t>
  </si>
  <si>
    <t>https://pubmed.ncbi.nlm.nih.gov/34757139</t>
  </si>
  <si>
    <t>https://www.clinicalkey.com/content/playBy/pii?v=S0016-5085(21)03709-4</t>
  </si>
  <si>
    <t>['Papamichael K', 'Afif W', 'Drobne D', 'Dubinsky MC', 'Ferrante M', 'Irving PM', 'Kamperidis N', 'Kobayashi T', 'Kotze PG', 'Lambert J', 'Noor NM', 'Roblin X', 'Roda G', 'Vande Casteele N', 'Yarur AJ', 'Arebi N', 'Danese S', 'Paul S', 'Sandborn WJ', 'Vermeire S', 'Cheifetz AS', 'Peyrin-Biroulet L']</t>
  </si>
  <si>
    <t>Therapeutic drug monitoring of biologics in inflammatory bowel disease: unmet needs and future perspectives</t>
  </si>
  <si>
    <t>The lancet. Gastroenterology &amp; hepatology</t>
  </si>
  <si>
    <t>7(2):171-185</t>
  </si>
  <si>
    <t>https://linkinghub.elsevier.com/retrieve/pii/S2468-1253(21)00223-5</t>
  </si>
  <si>
    <t>['Suzuki K', 'Kakuta Y', 'Naito T', 'Takagawa T', 'Hanai H', 'Araki H', 'Sasaki Y', 'Sakuraba H', 'Sasaki M', 'Hisamatsu T', 'Motoya S', 'Matsumoto T', 'Onodera M', 'Ishiguro Y', 'Nakase H', 'Andoh A', 'Hiraoka S', 'Shinozaki M', 'Fujii T', 'Katsurada T', 'Kobayashi T', 'Fujiya M', 'Otsuka T', 'Oshima N', 'Suzuki Y', 'Sato Y', 'Hokari R', 'Noguchi M', 'Ohta Y', 'Matsuura M', 'Kawai Y', 'Tokunaga K', 'Nagasaki M', 'Kudo H', 'Minegishi N', 'Okamoto D', 'Shimoyama Y', 'Moroi R', 'Kuroha M', 'Shiga H', 'Li D', 'McGovern DPB', 'Kinouchi Y', 'Masamune A']</t>
  </si>
  <si>
    <t>Genetic Background of Mesalamine-induced Fever and Diarrhea in Japanese Patients with Inflammatory Bowel Disease</t>
  </si>
  <si>
    <t>28(1):21-31</t>
  </si>
  <si>
    <t>https://pubmed.ncbi.nlm.nih.gov/33501934</t>
  </si>
  <si>
    <t>https://academic.oup.com/ibdjournal/article-lookup/doi/10.1093/ibd/izab004</t>
  </si>
  <si>
    <t>['Kobayashi T']</t>
  </si>
  <si>
    <t>Stopping Anti-TNF in CD Remitters: Cons</t>
  </si>
  <si>
    <t>7(1):59-63</t>
  </si>
  <si>
    <t>https://pubmed.ncbi.nlm.nih.gov/35224019</t>
  </si>
  <si>
    <t>https://europepmc.org/abstract/MED/35224019</t>
  </si>
  <si>
    <t>['Kobayashi T', 'Udagawa E', 'Hibi T']</t>
  </si>
  <si>
    <t>Lack of Increased Risk of Lymphoma with Thiopurine Therapy Regardless of Dose and Duration of Treatment in Japanese Patients with Inflammatory Bowel Diseases</t>
  </si>
  <si>
    <t>103(2):169-173</t>
  </si>
  <si>
    <t>https://pubmed.ncbi.nlm.nih.gov/34983046</t>
  </si>
  <si>
    <t>https://europepmc.org/abstract/MED/34983046</t>
  </si>
  <si>
    <t>['Ando K', 'Fujiya M', 'Watanabe K', 'Hiraoka S', 'Shiga H', 'Tanaka S', 'Iijima H', 'Mizushima T', 'Kobayashi T', 'Nagahori M', 'Ikeuchi H', 'Kato S', 'Torisu T', 'Kobayashi K', 'Higashiyama M', 'Fukui T', 'Kagaya T', 'Esaki M', 'Yanai S', 'Abukawa D', 'Naganuma M', 'Motoya S', 'Saruta M', 'Bamba S', 'Sasaki M', 'Uchiyama K', 'Fukuda K', 'Suzuki H', 'Nakase H', 'Shimizu T', 'Iizuka M', 'Watanabe M', 'Suzuki Y', 'Hisamatsu T']</t>
  </si>
  <si>
    <t>A nationwide survey concerning the mortality and risk of progressing severity due to arterial and venous thromboembolism in inflammatory bowel disease in Japan</t>
  </si>
  <si>
    <t>56(12):1062-1079</t>
  </si>
  <si>
    <t>https://pubmed.ncbi.nlm.nih.gov/34611740</t>
  </si>
  <si>
    <t>https://europepmc.org/abstract/MED/34611740</t>
  </si>
  <si>
    <t>['Bargo D', 'Tritton T', 'Cappelleri JC', 'DiBonaventura M', 'Smith TW', 'Tsuchiya T', 'Gardiner S', 'Modesto I', 'Holbrook T', 'Bluff D', 'Kobayashi T']</t>
  </si>
  <si>
    <t>Living with Ulcerative Colitis in Japan: Biologic Persistence and Health-Care Resource Use</t>
  </si>
  <si>
    <t>6(4):186-198</t>
  </si>
  <si>
    <t>https://pubmed.ncbi.nlm.nih.gov/35083284</t>
  </si>
  <si>
    <t>https://europepmc.org/abstract/MED/35083284</t>
  </si>
  <si>
    <t>['Toyonaga T', 'Kobayashi T', 'Kuronuma S', 'Ueno A', 'Kiyohara H', 'Okabayashi S', 'Takeuchi O', 'Redfern CPF', 'Terai H', 'Ozaki R', 'Sagami S', 'Nakano M', 'Coulthard SA', 'Tanaka Y', 'Hibi T']</t>
  </si>
  <si>
    <t>Increased DNA-incorporated thiopurine metabolite as a possible mechanism for leukocytopenia through cell apoptosis in inflammatory bowel disease patients with NUDT15 mutation</t>
  </si>
  <si>
    <t>56(11):999-1007</t>
  </si>
  <si>
    <t>https://pubmed.ncbi.nlm.nih.gov/34480209</t>
  </si>
  <si>
    <t>https://link.springer.com/article/10.1007/s00535-021-01820-0</t>
  </si>
  <si>
    <t>['Kobayashi T', 'Ito H', 'Ashida T', 'Yokoyama T', 'Nagahori M', 'Inaba T', 'Shikamura M', 'Yamaguchi T', 'Hori T', 'Pinton P', 'Watanabe M', 'Hibi T']</t>
  </si>
  <si>
    <t>Efficacy and safety of a new vedolizumab subcutaneous formulation in Japanese patients with moderately to severely active ulcerative colitis</t>
  </si>
  <si>
    <t>19(4):448-460</t>
  </si>
  <si>
    <t>https://pubmed.ncbi.nlm.nih.gov/32806876</t>
  </si>
  <si>
    <t>https://europepmc.org/abstract/MED/32806876</t>
  </si>
  <si>
    <t>Stringent criteria for withdrawal of biologics in ulcerative colitis - Authors' reply</t>
  </si>
  <si>
    <t>6(9):688</t>
  </si>
  <si>
    <t>https://pubmed.ncbi.nlm.nih.gov/34391518</t>
  </si>
  <si>
    <t>https://linkinghub.elsevier.com/retrieve/pii/S2468-1253(21)00253-3</t>
  </si>
  <si>
    <t>['Shen B', 'Bortlik M', 'Bruining DH', 'Coelho-Prabhu N', 'El-Hachem S', 'Farraye FA', 'Iacucci M', 'Kobayashi T', 'Kochhar GS', 'Kotze PG', 'Lama YG', 'Levy AN', 'Liu X', 'Mao R', 'Navaneethan U', 'Schwartz DA', 'Shergill A', 'Sood A', 'Suárez BG']</t>
  </si>
  <si>
    <t>Endoscopic evaluation after surgery in inflammatory bowel disease - Authors' reply</t>
  </si>
  <si>
    <t>6(9):691-692</t>
  </si>
  <si>
    <t>https://pubmed.ncbi.nlm.nih.gov/34391522</t>
  </si>
  <si>
    <t>https://linkinghub.elsevier.com/retrieve/pii/S2468-1253(21)00255-7</t>
  </si>
  <si>
    <t>['Morikubo H', 'Kobayashi T', 'Ozaki R', 'Okabayashi S', 'Kuronuma S', 'Takeuchi O', 'Shiba T', 'Kiyohara H', 'Matsubayashi M', 'Sagami S', 'Nakano M', 'Ikezaki O', 'Hisamatsu T', 'Tanaka Y', 'Hibi T']</t>
  </si>
  <si>
    <t>Differential effects of mesalazine formulations on thiopurine metabolism through thiopurine S-methyltransferase inhibition</t>
  </si>
  <si>
    <t>36(8):2116-2124</t>
  </si>
  <si>
    <t>https://pubmed.ncbi.nlm.nih.gov/33470487</t>
  </si>
  <si>
    <t>https://onlinelibrary.wiley.com/doi/10.1111/jgh.15411</t>
  </si>
  <si>
    <t>['Yoshihara T', 'Shinzaki S', 'Amano T', 'Iijima H', 'Takehara T', 'Inoue N', 'Uchino M', 'Esaki M', 'Kobayashi T', 'Saruta M', 'Sugimoto K', 'Nakamura S', 'Hata K', 'Hirai F', 'Hiraoka S', 'Fujii T', 'Matsuura M', 'Matsuoka K', 'Watanabe K', 'Nakase H', 'Watanabe M']</t>
  </si>
  <si>
    <t>Concomitant use of an immunomodulator with ustekinumab as an induction therapy for Crohn's disease: A systematic review and meta-analysis</t>
  </si>
  <si>
    <t>36(7):1744-1753</t>
  </si>
  <si>
    <t>https://pubmed.ncbi.nlm.nih.gov/33450096</t>
  </si>
  <si>
    <t>https://onlinelibrary.wiley.com/doi/10.1111/jgh.15401</t>
  </si>
  <si>
    <t>['Shinzaki S', 'Matsuoka K', 'Tanaka H', 'Takeshima F', 'Kato S', 'Torisu T', 'Ohta Y', 'Watanabe K', 'Nakamura S', 'Yoshimura N', 'Kobayashi T', 'Shiotani A', 'Hirai F', 'Hiraoka S', 'Watanabe M', 'Matsuura M', 'Nishimoto S', 'Mizuno S', 'Iijima H', 'Takehara T', 'Naka T', 'Kanai T', 'Matsumoto T']</t>
  </si>
  <si>
    <t>Leucine-rich alpha-2 glycoprotein is a potential biomarker to monitor disease activity in inflammatory bowel disease receiving adalimumab: PLANET study</t>
  </si>
  <si>
    <t>3-May-2021</t>
  </si>
  <si>
    <t>56(6):560-569</t>
  </si>
  <si>
    <t>https://pubmed.ncbi.nlm.nih.gov/33942166</t>
  </si>
  <si>
    <t>https://europepmc.org/abstract/MED/33942166</t>
  </si>
  <si>
    <t>['Kobayashi T', 'Iwata Y', 'Nakade Y', 'Wada T']</t>
  </si>
  <si>
    <t>Significance of the Gut Microbiota in Acute Kidney Injury</t>
  </si>
  <si>
    <t>13(6):369</t>
  </si>
  <si>
    <t>https://pubmed.ncbi.nlm.nih.gov/34067285</t>
  </si>
  <si>
    <t>https://europepmc.org/abstract/MED/34067285</t>
  </si>
  <si>
    <t>['Sagami S', 'Kobayashi T', 'Miyatani Y', 'Okabayashi S', 'Yamazaki H', 'Takada T', 'Kinoshita K', 'Allocca M', 'Kunisaki R', 'Ramaswamy PK', 'Shiraki M', 'Hibi T', 'Kataoka Y']</t>
  </si>
  <si>
    <t>Accuracy of Ultrasound for Evaluation of Colorectal Segments in Patients With Inflammatory Bowel Diseases: A Systematic Review and Meta-analysis</t>
  </si>
  <si>
    <t>19(5):908-921.e6</t>
  </si>
  <si>
    <t>https://pubmed.ncbi.nlm.nih.gov/32777549</t>
  </si>
  <si>
    <t>https://www.clinicalkey.com/content/playBy/pii?v=S1542-3565(20)31077-6</t>
  </si>
  <si>
    <t>['Matsubayashi M', 'Kobayashi T', 'Okabayashi S', 'Nakano M', 'Sagami S', 'Ozaki R', 'Kiyohara H', 'Morikubo H', 'Asonuma K', 'Miyatani Y', 'Maeda S', 'Hibi T']</t>
  </si>
  <si>
    <t>Determining the usefulness of Capsule Scoring of Ulcerative Colitis in predicting relapse of inactive ulcerative colitis</t>
  </si>
  <si>
    <t>36(4):943-950</t>
  </si>
  <si>
    <t>https://pubmed.ncbi.nlm.nih.gov/32805065</t>
  </si>
  <si>
    <t>https://onlinelibrary.wiley.com/doi/10.1111/jgh.15220</t>
  </si>
  <si>
    <t>['Uchino M', 'Ikeuchi H', 'Hata K', 'Minagawa T', 'Horio Y', 'Kuwahara R', 'Nakamura S', 'Watanabe K', 'Saruta M', 'Fujii T', 'Kobayashi T', 'Sugimoto K', 'Hirai F', 'Esaki M', 'Hiraoka S', 'Matsuoka K', 'Shinzaki S', 'Matsuura M', 'Inoue N', 'Nakase H', 'Watanabe M']</t>
  </si>
  <si>
    <t>Does anti-tumor necrosis factor alpha prevent the recurrence of Crohn's disease? Systematic review and meta-analysis</t>
  </si>
  <si>
    <t>36(4):864-872</t>
  </si>
  <si>
    <t>https://pubmed.ncbi.nlm.nih.gov/33002235</t>
  </si>
  <si>
    <t>https://onlinelibrary.wiley.com/doi/10.1111/jgh.15288</t>
  </si>
  <si>
    <t>['Crooks B', 'McLaughlin J', 'Matsuoka K', 'Kobayashi T', 'Yamazaki H', 'Limdi JK']</t>
  </si>
  <si>
    <t>The dietary practices and beliefs of people living with inactive ulcerative colitis</t>
  </si>
  <si>
    <t>33(3):372-379</t>
  </si>
  <si>
    <t>https://pubmed.ncbi.nlm.nih.gov/32956176</t>
  </si>
  <si>
    <t>https://journals.lww.com/10.1097/MEG.0000000000001911</t>
  </si>
  <si>
    <t>['Watanabe C', 'Nagahori M', 'Fujii T', 'Yokoyama K', 'Yoshimura N', 'Kobayashi T', 'Yamagami H', 'Kitamura K', 'Takashi K', 'Nakamura S', 'Naganuma M', 'Ishihara S', 'Esaki M', 'Yonezawa M', 'Kunisaki R', 'Sakuraba A', 'Kuji N', 'Miura S', 'Hibi T', 'Suzuki Y', 'Hokari R']</t>
  </si>
  <si>
    <t>Non-adherence to Medications in Pregnant Ulcerative Colitis Patients Contributes to Disease Flares and Adverse Pregnancy Outcomes</t>
  </si>
  <si>
    <t>6-Apr-2020</t>
  </si>
  <si>
    <t>66(2):577-586</t>
  </si>
  <si>
    <t>https://pubmed.ncbi.nlm.nih.gov/32249373</t>
  </si>
  <si>
    <t>https://link.springer.com/article/10.1007/s10620-020-06221-6</t>
  </si>
  <si>
    <t>Intestinal cancer in patients with Crohn's disease: A systematic review and meta-analysis</t>
  </si>
  <si>
    <t>36(2):329-336</t>
  </si>
  <si>
    <t>https://pubmed.ncbi.nlm.nih.gov/32865278</t>
  </si>
  <si>
    <t>https://onlinelibrary.wiley.com/doi/10.1111/jgh.15229</t>
  </si>
  <si>
    <t>Monitoring of inflammatory bowel diseases -non-invasive biomarkers</t>
  </si>
  <si>
    <t>Nihon Shokakibyo Gakkai zasshi = The Japanese journal of gastroenterology</t>
  </si>
  <si>
    <t>118(3):229-234</t>
  </si>
  <si>
    <t>https://pubmed.ncbi.nlm.nih.gov/33692256</t>
  </si>
  <si>
    <t>https://www.medicalonline.jp/meteo_linkout.php?issn=0446-6586&amp;volume=118&amp;issue=3&amp;spage=229</t>
  </si>
  <si>
    <t>['Morikubo H', 'Kobayashi T', 'Fukuda T', 'Nagahama T', 'Hisamatsu T', 'Hibi T']</t>
  </si>
  <si>
    <t>Development of algorithms for identifying patients with Crohn's disease in the Japanese health insurance claims database</t>
  </si>
  <si>
    <t>16(10):e0258537</t>
  </si>
  <si>
    <t>https://pubmed.ncbi.nlm.nih.gov/34644342</t>
  </si>
  <si>
    <t>https://europepmc.org/abstract/MED/34644342</t>
  </si>
  <si>
    <t>['Kobayashi T', 'Siegmund B', 'Le Berre C', 'Wei SC', 'Ferrante M', 'Shen B', 'Bernstein CN', 'Danese S', 'Peyrin-Biroulet L', 'Hibi T']</t>
  </si>
  <si>
    <t>Ulcerative colitis</t>
  </si>
  <si>
    <t>6(1):74</t>
  </si>
  <si>
    <t>https://pubmed.ncbi.nlm.nih.gov/32913180</t>
  </si>
  <si>
    <t>https://www.nature.com/articles/s41572-020-0205-x</t>
  </si>
  <si>
    <t>['Sagami S', 'Kobayashi T', 'Hibi T']</t>
  </si>
  <si>
    <t>Editorial: transperineal ultrasound in addition to a transabdominal ultrasound in ulcerative colitis-one more arrow in the quiver of non-invasive diagnostics. Authors' reply</t>
  </si>
  <si>
    <t>52(2):403</t>
  </si>
  <si>
    <t>https://pubmed.ncbi.nlm.nih.gov/32592256</t>
  </si>
  <si>
    <t>['Hilmi I', 'Kobayashi T']</t>
  </si>
  <si>
    <t>Capsule endoscopy in inflammatory bowel disease: when and how</t>
  </si>
  <si>
    <t>7-Jul-2020</t>
  </si>
  <si>
    <t>18(3):265-274</t>
  </si>
  <si>
    <t>https://pubmed.ncbi.nlm.nih.gov/32623876</t>
  </si>
  <si>
    <t>https://europepmc.org/abstract/MED/32623876</t>
  </si>
  <si>
    <t>['Yagisawa K', 'Kobayashi T', 'Ozaki R', 'Okabayashi S', 'Toyonaga T', 'Miura M', 'Hayashida M', 'Saito E', 'Nakano M', 'Matsubara H', 'Hisamatsu T', 'Hibi T']</t>
  </si>
  <si>
    <t>Corrigendum: Randomized, crossover questionnaire survey of acceptabilities of controlled-release mesalazine tablets and granules in ulcerative colitis patients</t>
  </si>
  <si>
    <t>20-Jul-2020</t>
  </si>
  <si>
    <t>18(3):343-344</t>
  </si>
  <si>
    <t>https://pubmed.ncbi.nlm.nih.gov/32713171</t>
  </si>
  <si>
    <t>https://europepmc.org/abstract/MED/32713171</t>
  </si>
  <si>
    <t>['Kobayashi T', 'Uda A', 'Udagawa E', 'Hibi T']</t>
  </si>
  <si>
    <t>Lack of Increased Risk of Lymphoma by Thiopurines or Biologics in Japanese Patients with Inflammatory Bowel Disease: A Large-Scale Administrative Database Analysis</t>
  </si>
  <si>
    <t>14(5):617-623</t>
  </si>
  <si>
    <t>https://pubmed.ncbi.nlm.nih.gov/31867632</t>
  </si>
  <si>
    <t>https://europepmc.org/abstract/MED/31867632</t>
  </si>
  <si>
    <t>['Bamba S', 'Sakemi R', 'Fujii T', 'Takeda T', 'Fujioka S', 'Takenaka K', 'Kitamoto H', 'Umezawa S', 'Sakuraba H', 'Inokuchi T', 'Fukata N', 'Mizuno S', 'Yamashita M', 'Shinzaki S', 'Tanaka H', 'Takedatsu H', 'Ozaki R', 'Moriya K', 'Ishii M', 'Kinjo T', 'Ozeki K', 'Ooi M', 'Hayashi R', 'Kakimoto K', 'Shimodate Y', 'Kitamura K', 'Yamada A', 'Sonoda A', 'Nishida Y', 'Yoshioka K', 'Ashizuka S', 'Takahashi F', 'Shimokawa T', 'Kobayashi T', 'Andoh A', 'Hibi T']</t>
  </si>
  <si>
    <t>A nationwide, multi-center, retrospective study of symptomatic small bowel stricture in patients with Crohn's disease</t>
  </si>
  <si>
    <t>55(6):615-626</t>
  </si>
  <si>
    <t>https://pubmed.ncbi.nlm.nih.gov/31989252</t>
  </si>
  <si>
    <t>https://link.springer.com/article/10.1007/s00535-020-01670-2</t>
  </si>
  <si>
    <t>['Sagami S', 'Kobayashi T', 'Aihara K', 'Umeda M', 'Morikubo H', 'Matsubayashi M', 'Kiyohara H', 'Nakano M', 'Ohbu M', 'Hibi T']</t>
  </si>
  <si>
    <t>Transperineal ultrasound predicts endoscopic and histological healing in ulcerative colitis</t>
  </si>
  <si>
    <t>51(12):1373-1383</t>
  </si>
  <si>
    <t>https://pubmed.ncbi.nlm.nih.gov/32383166</t>
  </si>
  <si>
    <t>https://onlinelibrary.wiley.com/doi/10.1111/apt.15767</t>
  </si>
  <si>
    <t>['Iijima H', 'Kobayashi T', 'Nagasaka M', 'Shinzaki S', 'Kitamura K', 'Suzuki Y', 'Watanabe M', 'Hibi T']</t>
  </si>
  <si>
    <t>Management of Primary Nonresponders and Partial Responders to Tumor Necrosis Factor-α Inhibitor Induction Therapy among Patients with Crohn's Disease</t>
  </si>
  <si>
    <t>6-Mar-2020</t>
  </si>
  <si>
    <t>5(2):78-83</t>
  </si>
  <si>
    <t>https://pubmed.ncbi.nlm.nih.gov/32596258</t>
  </si>
  <si>
    <t>https://europepmc.org/abstract/MED/32596258</t>
  </si>
  <si>
    <t>['Naganuma M', 'Kobayashi T', 'Nasuno M', 'Motoya S', 'Kato S', 'Matsuoka K', 'Hokari R', 'Watanabe C', 'Sakamoto H', 'Yamamoto H', 'Sasaki M', 'Watanabe K', 'Iijima H', 'Endo Y', 'Ichikawa H', 'Ozeki K', 'Tanida S', 'Ueno N', 'Fujiya M', 'Sako M', 'Takeuchi K', 'Sugimoto S', 'Abe T', 'Hibi T', 'Suzuki Y', 'Kanai T']</t>
  </si>
  <si>
    <t>Significance of Conducting 2 Types of Fecal Tests in Patients With Ulcerative Colitis</t>
  </si>
  <si>
    <t>18(5):1102-1111.e5</t>
  </si>
  <si>
    <t>Clinical Study | Journal Article | Research Support, Non-U.S. Gov't</t>
  </si>
  <si>
    <t>https://pubmed.ncbi.nlm.nih.gov/31394288</t>
  </si>
  <si>
    <t>https://www.clinicalkey.com/content/playBy/pii?v=S1542-3565(19)30843-2</t>
  </si>
  <si>
    <t>['Kobayashi T', 'Udagawa E', 'Uda A', 'Hibi T', 'Hisamatsu T']</t>
  </si>
  <si>
    <t>Impact of immunomodulator use on treatment persistence in patients with ulcerative colitis: A claims database analysis</t>
  </si>
  <si>
    <t>35(2):225-232</t>
  </si>
  <si>
    <t>https://pubmed.ncbi.nlm.nih.gov/31397010</t>
  </si>
  <si>
    <t>https://europepmc.org/abstract/MED/31397010</t>
  </si>
  <si>
    <t>['Hibi T', 'Ishibashi T', 'Ikenoue Y', 'Yoshihara R', 'Nihei A', 'Kobayashi T']</t>
  </si>
  <si>
    <t>Ulcerative Colitis: Disease Burden, Impact on Daily Life, and Reluctance to Consult Medical Professionals: Results from a Japanese Internet Survey</t>
  </si>
  <si>
    <t>5(1):27-35</t>
  </si>
  <si>
    <t>https://pubmed.ncbi.nlm.nih.gov/32232052</t>
  </si>
  <si>
    <t>https://europepmc.org/abstract/MED/32232052</t>
  </si>
  <si>
    <t>['Okabayashi S', 'Kobayashi T', 'Hibi T']</t>
  </si>
  <si>
    <t>Inflammatory Bowel Disease in Japan-Is It Similar to or Different from Westerns?</t>
  </si>
  <si>
    <t>Journal of the anus, rectum and colon</t>
  </si>
  <si>
    <t>4(1):1-13</t>
  </si>
  <si>
    <t>https://pubmed.ncbi.nlm.nih.gov/32002471</t>
  </si>
  <si>
    <t>https://europepmc.org/abstract/MED/32002471</t>
  </si>
  <si>
    <t>['Nakagawa T', 'Kobayashi T', 'Nishikawa K', 'Yamada F', 'Asai S', 'Sameshima Y', 'Suzuki Y', 'Watanabe M', 'Hibi T']</t>
  </si>
  <si>
    <t>Infliximab biosimilar CT-P13 is interchangeable with its originator for patients with inflammatory bowel disease in real world practice</t>
  </si>
  <si>
    <t>17(4):504-515</t>
  </si>
  <si>
    <t>https://pubmed.ncbi.nlm.nih.gov/31422647</t>
  </si>
  <si>
    <t>https://europepmc.org/abstract/MED/31422647</t>
  </si>
  <si>
    <t>['Oka A', 'Mishima Y', 'Liu B', 'Herzog JW', 'Steinbach EC', 'Kobayashi T', 'Plevy SE', 'Sartor RB']</t>
  </si>
  <si>
    <t>Phosphoinositide 3-Kinase P110δ-Signaling Is Critical for Microbiota-Activated IL-10 Production by B Cells that Regulate Intestinal Inflammation</t>
  </si>
  <si>
    <t>21-Sep-2019</t>
  </si>
  <si>
    <t>8(10):1121</t>
  </si>
  <si>
    <t>https://pubmed.ncbi.nlm.nih.gov/31546615</t>
  </si>
  <si>
    <t>https://europepmc.org/abstract/MED/31546615</t>
  </si>
  <si>
    <t>['Yamazaki H', 'So R', 'Matsuoka K', 'Kobayashi T', 'Shinzaki S', 'Matsuura M', 'Okabayashi S', 'Kataoka Y', 'Tsujimoto Y', 'Furukawa TA', 'Watanabe N']</t>
  </si>
  <si>
    <t>Certolizumab pegol for induction of remission in Crohn's disease</t>
  </si>
  <si>
    <t>29-Aug-2019</t>
  </si>
  <si>
    <t>8(8):CD012893</t>
  </si>
  <si>
    <t>https://pubmed.ncbi.nlm.nih.gov/31476018</t>
  </si>
  <si>
    <t>https://europepmc.org/abstract/MED/31476018</t>
  </si>
  <si>
    <t>['Schreiner P', 'Neurath MF', 'Ng SC', 'El-Omar EM', 'Sharara AI', 'Kobayashi T', 'Hisamatsu T', 'Hibi T', 'Rogler G']</t>
  </si>
  <si>
    <t>Mechanism-Based Treatment Strategies for IBD: Cytokines, Cell Adhesion Molecules, JAK Inhibitors, Gut Flora, and More</t>
  </si>
  <si>
    <t>4(3):79-96</t>
  </si>
  <si>
    <t>https://pubmed.ncbi.nlm.nih.gov/31559260</t>
  </si>
  <si>
    <t>https://europepmc.org/abstract/MED/31559260</t>
  </si>
  <si>
    <t>['Okabayashi S', 'Kobayashi T', 'Saito E', 'Toyonaga T', 'Ozaki R', 'Sagami S', 'Nakano M', 'Tanaka J', 'Yagisawa K', 'Kuronuma S', 'Takeuchi O', 'Hibi T']</t>
  </si>
  <si>
    <t>Individualized treatment based on CYP3A5 single-nucleotide polymorphisms with tacrolimus in ulcerative colitis</t>
  </si>
  <si>
    <t>7-Feb-2019</t>
  </si>
  <si>
    <t>17(2):218-226</t>
  </si>
  <si>
    <t>https://pubmed.ncbi.nlm.nih.gov/30704156</t>
  </si>
  <si>
    <t>https://europepmc.org/abstract/MED/30704156</t>
  </si>
  <si>
    <t>['Yoshida A', 'Kamata N', 'Yamada A', 'Yokoyama Y', 'Omori T', 'Fujii T', 'Hayashi R', 'Kinjo T', 'Matsui A', 'Fukata N', 'Takahashi S', 'Sakemi R', 'Ogata N', 'Ashizuka S', 'Bamba S', 'Ooi M', 'Kanmura S', 'Endo K', 'Yoshino T', 'Tanaka H', 'Morizane T', 'Shinzaki S', 'Kobayashi T']</t>
  </si>
  <si>
    <t>Risk Factors for Mortality in Pneumocystis jirovecii Pneumonia in Patients with Inflammatory Bowel Disease</t>
  </si>
  <si>
    <t>3(4):167-172</t>
  </si>
  <si>
    <t>https://pubmed.ncbi.nlm.nih.gov/31111032</t>
  </si>
  <si>
    <t>https://europepmc.org/abstract/MED/31111032</t>
  </si>
  <si>
    <t>['Ben-Horin S', 'Zhao Y', 'Guo J', 'Mao R', 'Novack L', 'Sergienko R', 'Zhang J', 'Kobayashi T', 'Hibi T', 'Chowers Y', 'Colombel JF', 'Peyrin-Biroulet L', 'Kaplan G', 'Chen MH']</t>
  </si>
  <si>
    <t>Efficacy of biological drugs in short-duration versus long-duration inflammatory bowel disease: a protocol for a systematic review and an individual-patient level meta-analysis of randomised controlled trials</t>
  </si>
  <si>
    <t>BMJ open</t>
  </si>
  <si>
    <t>9(1):e024222</t>
  </si>
  <si>
    <t>https://pubmed.ncbi.nlm.nih.gov/30782731</t>
  </si>
  <si>
    <t>https://europepmc.org/abstract/MED/30782731</t>
  </si>
  <si>
    <t>Randomized, crossover questionnaire survey of acceptabilities of controlled-release mesalazine tablets and granules in ulcerative colitis patients</t>
  </si>
  <si>
    <t>17(1):87-93</t>
  </si>
  <si>
    <t>https://pubmed.ncbi.nlm.nih.gov/30541227</t>
  </si>
  <si>
    <t>https://europepmc.org/abstract/MED/30541227</t>
  </si>
  <si>
    <t>['Sagami S', 'Kobayashi T', 'Kikkawa N', 'Umeda S', 'Nakano M', 'Toyonaga T', 'Okabayashi S', 'Ozaki R', 'Hibi T']</t>
  </si>
  <si>
    <t>Combination of colonoscopy and magnetic resonance enterography is more useful for clinical decision making than colonoscopy alone in patients with complicated Crohn's disease</t>
  </si>
  <si>
    <t>14(2):e0212404</t>
  </si>
  <si>
    <t>https://pubmed.ncbi.nlm.nih.gov/30785943</t>
  </si>
  <si>
    <t>https://europepmc.org/abstract/MED/30785943</t>
  </si>
  <si>
    <t>['Hosoe N', 'Nakano M', 'Takeuchi K', 'Endo Y', 'Matsuoka K', 'Abe T', 'Omori T', 'Hayashida M', 'Kobayashi T', 'Yoshida A', 'Mizuno S', 'Nakazato Y', 'Naganuma M', 'Kanai T', 'Watanabe M', 'Ueno F', 'Suzuki Y', 'Hibi T', 'Ogata H']</t>
  </si>
  <si>
    <t>Establishment of a Novel Scoring System for Colon Capsule Endoscopy to Assess the Severity of Ulcerative Colitis-Capsule Scoring of Ulcerative Colitis</t>
  </si>
  <si>
    <t>24(12):2641-2647</t>
  </si>
  <si>
    <t>Journal Article | Multicenter Study | Research Support, Non-U.S. Gov't | Validation Study</t>
  </si>
  <si>
    <t>https://pubmed.ncbi.nlm.nih.gov/29846579</t>
  </si>
  <si>
    <t>https://academic.oup.com/ibdjournal/article-lookup/doi/10.1093/ibd/izy193</t>
  </si>
  <si>
    <t>['Ozaki R', 'Kobayashi T', 'Okabayashi S', 'Nakano M', 'Morinaga S', 'Hara A', 'Ohbu M', 'Matsuoka K', 'Toyonaga T', 'Saito E', 'Hisamatsu T', 'Hibi T']</t>
  </si>
  <si>
    <t>Histological Risk Factors to Predict Clinical Relapse in Ulcerative Colitis With Endoscopically Normal Mucosa</t>
  </si>
  <si>
    <t>15-Nov-2018</t>
  </si>
  <si>
    <t>12(11):1288-1294</t>
  </si>
  <si>
    <t>https://pubmed.ncbi.nlm.nih.gov/29939231</t>
  </si>
  <si>
    <t>https://academic.oup.com/ecco-jcc/article-lookup/doi/10.1093/ecco-jcc/jjy092</t>
  </si>
  <si>
    <t>Prevention of Infectious Diseases due to Immunosuppression and Vaccinations in Asian Patients with Inflammatory Bowel Disease</t>
  </si>
  <si>
    <t>https://pubmed.ncbi.nlm.nih.gov/30505836</t>
  </si>
  <si>
    <t>https://europepmc.org/abstract/MED/30505836</t>
  </si>
  <si>
    <t>Drug Lag for Inflammatory Bowel Disease Treatments in the East and West</t>
  </si>
  <si>
    <t>3(1):25-31</t>
  </si>
  <si>
    <t>https://pubmed.ncbi.nlm.nih.gov/30505839</t>
  </si>
  <si>
    <t>https://europepmc.org/abstract/MED/30505839</t>
  </si>
  <si>
    <t>['Okabayashi S', 'Kobayashi T', 'Nakano M', 'Toyonaga T', 'Ozaki R', 'Tablante MC', 'Kuronuma S', 'Takeuchi O', 'Hibi T']</t>
  </si>
  <si>
    <t>A Simple 1-Day Colon Capsule Endoscopy Procedure Demonstrated to be a Highly Acceptable Monitoring Tool for Ulcerative Colitis</t>
  </si>
  <si>
    <t>24(11):2404-2412</t>
  </si>
  <si>
    <t>https://pubmed.ncbi.nlm.nih.gov/29718414</t>
  </si>
  <si>
    <t>https://academic.oup.com/ibdjournal/article-lookup/doi/10.1093/ibd/izy125</t>
  </si>
  <si>
    <t>['Shinzaki S', 'Fujii T', 'Bamba S', 'Ogawa M', 'Kobayashi T', 'Oshita M', 'Tanaka H', 'Ozeki K', 'Takahashi S', 'Kitamoto H', 'Kani K', 'Nanjo S', 'Sugaya T', 'Sakakibara Y', 'Inokuchi T', 'Kakimoto K', 'Yamada A', 'Yasuhara H', 'Yokoyama Y', 'Yoshino T', 'Matsui A', 'Nakamura M', 'Tomizawa T', 'Sakemi R', 'Kamata N', 'Hibi T']</t>
  </si>
  <si>
    <t>Seven days triple therapy for eradication of Helicobacter pylori does not alter the disease activity of patients with inflammatory bowel disease</t>
  </si>
  <si>
    <t>10-Oct-2018</t>
  </si>
  <si>
    <t>16(4):609-618</t>
  </si>
  <si>
    <t>https://pubmed.ncbi.nlm.nih.gov/30301329</t>
  </si>
  <si>
    <t>https://europepmc.org/abstract/MED/30301329</t>
  </si>
  <si>
    <t>['Kakuta Y', 'Kawai Y', 'Okamoto D', 'Takagawa T', 'Ikeya K', 'Sakuraba H', 'Nishida A', 'Nakagawa S', 'Miura M', 'Toyonaga T', 'Onodera K', 'Shinozaki M', 'Ishiguro Y', 'Mizuno S', 'Takahara M', 'Yanai S', 'Hokari R', 'Nakagawa T', 'Araki H', 'Motoya S', 'Naito T', 'Moroi R', 'Shiga H', 'Endo K', 'Kobayashi T', 'Naganuma M', 'Hiraoka S', 'Matsumoto T', 'Nakamura S', 'Nakase H', 'Hisamatsu T', 'Sasaki M', 'Hanai H', 'Andoh A', 'Nagasaki M', 'Kinouchi Y', 'Shimosegawa T', 'Masamune A', 'Suzuki Y']</t>
  </si>
  <si>
    <t>NUDT15 codon 139 is the best pharmacogenetic marker for predicting thiopurine-induced severe adverse events in Japanese patients with inflammatory bowel disease: a multicenter study</t>
  </si>
  <si>
    <t>19-Jun-2018</t>
  </si>
  <si>
    <t>53(9):1065-1078</t>
  </si>
  <si>
    <t>https://europepmc.org/abstract/MED/29923122</t>
  </si>
  <si>
    <t>['Komoto S', 'Matsuoka K', 'Kobayashi T', 'Yokoyama Y', 'Suzuki Y', 'Hibi T', 'Miura S', 'Hokari R']</t>
  </si>
  <si>
    <t>Safety and efficacy of leukocytapheresis in elderly patients with ulcerative colitis: The impact in steroid-free elderly patients</t>
  </si>
  <si>
    <t>4-Mar-2018</t>
  </si>
  <si>
    <t>33(8):1485-1491</t>
  </si>
  <si>
    <t>https://pubmed.ncbi.nlm.nih.gov/29406567</t>
  </si>
  <si>
    <t>https://onlinelibrary.wiley.com/doi/10.1111/jgh.14116</t>
  </si>
  <si>
    <t>['Tanaka H', 'Kamata N', 'Yamada A', 'Endo K', 'Fujii T', 'Yoshino T', 'Sugaya T', 'Yokoyama Y', 'Bamba S', 'Umeno J', 'Yanai Y', 'Ishii M', 'Kawaguchi T', 'Shinzaki S', 'Toya Y', 'Kobayashi T', 'Nojima M', 'Hibi T']</t>
  </si>
  <si>
    <t>Long-term retention of adalimumab treatment and associated prognostic factors for 1189 patients with Crohn's disease</t>
  </si>
  <si>
    <t>33(5):1031-1038</t>
  </si>
  <si>
    <t>https://onlinelibrary.wiley.com/doi/10.1111/jgh.14034</t>
  </si>
  <si>
    <t>['Kobayashi T', 'Hisamatsu T', 'Suzuki Y', 'Ogata H', 'Andoh A', 'Araki T', 'Hokari R', 'Iijima H', 'Ikeuchi H', 'Ishiguro Y', 'Kato S', 'Kunisaki R', 'Matsumoto T', 'Motoya S', 'Nagahori M', 'Nakamura S', 'Nakase H', 'Tsujikawa T', 'Sasaki M', 'Yokoyama K', 'Yoshimura N', 'Watanabe K', 'Katafuchi M', 'Watanabe M', 'Hibi T']</t>
  </si>
  <si>
    <t>Predicting outcomes to optimize disease management in inflammatory bowel disease in Japan: their differences and similarities to Western countries</t>
  </si>
  <si>
    <t>16(2):168-177</t>
  </si>
  <si>
    <t>https://pubmed.ncbi.nlm.nih.gov/29743830</t>
  </si>
  <si>
    <t>https://europepmc.org/abstract/MED/29743830</t>
  </si>
  <si>
    <t>['Kobayashi T', 'Matsuoka K', 'Yokoyama Y', 'Nakamura T', 'Ino T', 'Numata T', 'Shibata H', 'Aoki H', 'Matsuno Y', 'Hibi T']</t>
  </si>
  <si>
    <t>A multicenter, retrospective, observational study of the clinical outcomes and risk factors for relapse of ulcerative colitis at 1 year after leukocytapheresis</t>
  </si>
  <si>
    <t>8-Jun-2017</t>
  </si>
  <si>
    <t>53(3):387-396</t>
  </si>
  <si>
    <t>https://pubmed.ncbi.nlm.nih.gov/28597225</t>
  </si>
  <si>
    <t>https://europepmc.org/abstract/MED/28597225</t>
  </si>
  <si>
    <t>['Ueno A', 'Jeffery L', 'Kobayashi T', 'Hibi T', 'Ghosh S', 'Jijon H']</t>
  </si>
  <si>
    <t>Th17 plasticity and its relevance to inflammatory bowel disease</t>
  </si>
  <si>
    <t>28-Dec-2017</t>
  </si>
  <si>
    <t>87:38-49</t>
  </si>
  <si>
    <t>https://pubmed.ncbi.nlm.nih.gov/29290521</t>
  </si>
  <si>
    <t>https://www.clinicalkey.com/content/playBy/pii?v=S0896-8411(17)30781-3</t>
  </si>
  <si>
    <t>['Hara Y', 'Kobayashi T', 'Okabayashi S', 'Nakano M', 'Sagami S', 'Ozaki R', 'Nakayama S', 'Suzuki Y', 'Tsunematsu S', 'Hibi T']</t>
  </si>
  <si>
    <t>Pulmonary tuberculosis following anti-tumor necrosis factor-α therapy in Crohn's disease:a case report</t>
  </si>
  <si>
    <t>115(11):996-1003</t>
  </si>
  <si>
    <t>https://pubmed.ncbi.nlm.nih.gov/30416161</t>
  </si>
  <si>
    <t>https://www.medicalonline.jp/meteo_linkout.php?issn=0446-6586&amp;volume=115&amp;issue=11&amp;spage=996</t>
  </si>
  <si>
    <t>['Kobayashi T', 'Hishida A', 'Tanaka H', 'Nuki Y', 'Bamba S', 'Yamada A', 'Fujii T', 'Shinzaki S', 'Yokoyama Y', 'Yoshida A', 'Ozeki K', 'Ashizuka S', 'Kamata N', 'Nanjo S', 'Kakimoto K', 'Nakamura M', 'Matsui A', 'Yamauchi R', 'Takahashi S', 'Tomizawa T', 'Yoshino T', 'Hibi T']</t>
  </si>
  <si>
    <t>Real-world Experience of Anti-tumor Necrosis Factor Therapy for Internal Fistulas in Crohn's Disease: A Retrospective Multicenter Cohort Study</t>
  </si>
  <si>
    <t>23(12):2245-2251</t>
  </si>
  <si>
    <t>https://pubmed.ncbi.nlm.nih.gov/29084079</t>
  </si>
  <si>
    <t>https://academic.oup.com/ibdjournal/article-lookup/doi/10.1097/MIB.0000000000001276</t>
  </si>
  <si>
    <t>['Okabayashi S', 'Kobayashi T', 'Sujino T', 'Ozaki R', 'Umeda S', 'Toyonaga T', 'Saito E', 'Nakano M', 'Tablante MC', 'Morinaga S', 'Hibi T']</t>
  </si>
  <si>
    <t>Steroid-refractory extensive enteritis complicated by ulcerative colitis successfully treated with adalimumab</t>
  </si>
  <si>
    <t>23-Oct-2017</t>
  </si>
  <si>
    <t>15(4):535-539</t>
  </si>
  <si>
    <t>https://pubmed.ncbi.nlm.nih.gov/29142523</t>
  </si>
  <si>
    <t>https://europepmc.org/abstract/MED/29142523</t>
  </si>
  <si>
    <t>['Nakazato Y', 'Naganuma M', 'Sugimoto S', 'Bessho R', 'Arai M', 'Kiyohara H', 'Ono K', 'Nanki K', 'Mutaguchi M', 'Mizuno S', 'Kobayashi T', 'Hosoe N', 'Shimoda M', 'Abe T', 'Inoue N', 'Ogata H', 'Iwao Y', 'Kanai T']</t>
  </si>
  <si>
    <t>Endocytoscopy can be used to assess histological healing in ulcerative colitis</t>
  </si>
  <si>
    <t>49(6):560-563</t>
  </si>
  <si>
    <t>https://pubmed.ncbi.nlm.nih.gov/28472831</t>
  </si>
  <si>
    <t>https://www.thieme-connect.com/DOI/DOI?10.1055/s-0043-106556</t>
  </si>
  <si>
    <t>['Shimizu S', 'Kobayashi T', 'Tomioka H', 'Ohtsu K', 'Matsui T', 'Hibi T']</t>
  </si>
  <si>
    <t>Involvement of herbal medicine as a cause of mesenteric phlebosclerosis: results from a large-scale nationwide survey</t>
  </si>
  <si>
    <t>52(3):308-314</t>
  </si>
  <si>
    <t>https://pubmed.ncbi.nlm.nih.gov/27220772</t>
  </si>
  <si>
    <t>https://link.springer.com/article/10.1007/s00535-016-1218-9</t>
  </si>
  <si>
    <t>['Hibi T', 'Kobayashi T', 'Hisamatsu T']</t>
  </si>
  <si>
    <t>Pathogenesis of inflammatory bowel disease</t>
  </si>
  <si>
    <t>75(3):364-369</t>
  </si>
  <si>
    <t>https://pubmed.ncbi.nlm.nih.gov/30566775</t>
  </si>
  <si>
    <t>https://www.medicalonline.jp/meteo_linkout.php?issn=0047-1852&amp;volume=75&amp;issue=3&amp;spage=364</t>
  </si>
  <si>
    <t>['Umeda S', 'Serizawa H', 'Kobayashi T', 'Toyonaga T', 'Saito E', 'Nakano M', 'Higuchi H', 'Tsunematsu S', 'Watanabe N', 'Hibi T', 'Morinaga S']</t>
  </si>
  <si>
    <t>Clinical significance of human intestinal spirochetosis: a retrospective study</t>
  </si>
  <si>
    <t>114(2):230-237</t>
  </si>
  <si>
    <t>https://pubmed.ncbi.nlm.nih.gov/28163288</t>
  </si>
  <si>
    <t>https://www.medicalonline.jp/meteo_linkout.php?issn=0446-6586&amp;volume=114&amp;issue=2&amp;spage=230</t>
  </si>
  <si>
    <t>['Toyonaga T', 'Kobayashi T', 'Nakano M', 'Saito E', 'Umeda S', 'Okabayashi S', 'Ozaki R', 'Hibi T']</t>
  </si>
  <si>
    <t>Usefulness of fecal calprotectin for the early prediction of short-term outcomes of remission-induction treatments in ulcerative colitis in comparison with two-item patient-reported outcome</t>
  </si>
  <si>
    <t>12(9):e0185131</t>
  </si>
  <si>
    <t>https://pubmed.ncbi.nlm.nih.gov/28934315</t>
  </si>
  <si>
    <t>https://europepmc.org/abstract/MED/28934315</t>
  </si>
  <si>
    <t>['Toyonaga T', 'Matsuura M', 'Mori K', 'Honzawa Y', 'Minami N', 'Yamada S', 'Kobayashi T', 'Hibi T', 'Nakase H']</t>
  </si>
  <si>
    <t>Lipocalin 2 prevents intestinal inflammation by enhancing phagocytic bacterial clearance in macrophages</t>
  </si>
  <si>
    <t>6:35014</t>
  </si>
  <si>
    <t>https://pubmed.ncbi.nlm.nih.gov/27734904</t>
  </si>
  <si>
    <t>https://europepmc.org/abstract/MED/27734904</t>
  </si>
  <si>
    <t>['Kobayashi T', 'Umeno J', 'Hisamatsu T', 'Esaki M', 'Matsui T', 'Matsumoto T', 'Hibi T']</t>
  </si>
  <si>
    <t>Chronic nonspecific multiple ulcers of the small intestine (CNSU) and chronic enteropathy associated with SLCO2A1 (CEAS)</t>
  </si>
  <si>
    <t>113(8):1380-5</t>
  </si>
  <si>
    <t>https://pubmed.ncbi.nlm.nih.gov/27498934</t>
  </si>
  <si>
    <t>https://www.medicalonline.jp/meteo_linkout.php?issn=0446-6586&amp;volume=113&amp;issue=8&amp;spage=1380</t>
  </si>
  <si>
    <t>['Hirata E', 'Shimizu S', 'Umeda S', 'Kobayashi T', 'Nakano M', 'Higuchi H', 'Serizawa H', 'Iwasaki N', 'Morinaga S', 'Tsunematsu S']</t>
  </si>
  <si>
    <t>Hepatocyte nuclear factor 1α-inactivated hepatocellular adenomatosis in a patient with maturity-onset diabetes of the young type 3: case report and literature review</t>
  </si>
  <si>
    <t>112(9):1696-704</t>
  </si>
  <si>
    <t>https://pubmed.ncbi.nlm.nih.gov/26346360</t>
  </si>
  <si>
    <t>https://www.medicalonline.jp/meteo_linkout.php?issn=0446-6586&amp;volume=112&amp;issue=9&amp;spage=1696</t>
  </si>
  <si>
    <t>['Usui S', 'Hosoe N', 'Matsuoka K', 'Kobayashi T', 'Nakano M', 'Naganuma M', 'Ishibashi Y', 'Kimura K', 'Yoneno K', 'Kashiwagi K', 'Hisamatsu T', 'Inoue N', 'Serizawa H', 'Hibi T', 'Ogata H', 'Kanai T']</t>
  </si>
  <si>
    <t>Modified bowel preparation regimen for use in second-generation colon capsule endoscopy in patients with ulcerative colitis</t>
  </si>
  <si>
    <t>26(5):665-72</t>
  </si>
  <si>
    <t>https://pubmed.ncbi.nlm.nih.gov/24666340</t>
  </si>
  <si>
    <t>https://onlinelibrary.wiley.com/doi/10.1111/den.12269</t>
  </si>
  <si>
    <t>Ulcerative colitis. Which makes patients happier, surgery or anti-TNF therapy?</t>
  </si>
  <si>
    <t>4-Mar-2014</t>
  </si>
  <si>
    <t>11(5):272-3</t>
  </si>
  <si>
    <t>https://pubmed.ncbi.nlm.nih.gov/24594913</t>
  </si>
  <si>
    <t>https://www.nature.com/articles/nrgastro.2014.28</t>
  </si>
  <si>
    <t>['Steinbach EC', 'Kobayashi T', 'Russo SM', 'Sheikh SZ', 'Gipson GR', 'Kennedy ST', 'Uno JK', 'Mishima Y', 'Borst LB', 'Liu B', 'Herfarth H', 'Ting JP', 'Sartor RB', 'Plevy SE']</t>
  </si>
  <si>
    <t>Innate PI3K p110δ regulates Th1/Th17 development and microbiota-dependent colitis</t>
  </si>
  <si>
    <t>15-Apr-2014</t>
  </si>
  <si>
    <t>14-Mar-2014</t>
  </si>
  <si>
    <t>192(8):3958-68</t>
  </si>
  <si>
    <t>https://pubmed.ncbi.nlm.nih.gov/24634494</t>
  </si>
  <si>
    <t>https://europepmc.org/abstract/MED/24634494</t>
  </si>
  <si>
    <t>['Kobayashi T', 'Steinbach EC', 'Russo SM', 'Matsuoka K', 'Nochi T', 'Maharshak N', 'Borst LB', 'Hostager B', 'Garcia-Martinez JV', 'Rothman PB', 'Kashiwada M', 'Sheikh SZ', 'Murray PJ', 'Plevy SE']</t>
  </si>
  <si>
    <t>NFIL3-deficient mice develop microbiota-dependent, IL-12/23-driven spontaneous colitis</t>
  </si>
  <si>
    <t>15-Feb-2014</t>
  </si>
  <si>
    <t>17-Jan-2014</t>
  </si>
  <si>
    <t>192(4):1918-27</t>
  </si>
  <si>
    <t>https://pubmed.ncbi.nlm.nih.gov/24442434</t>
  </si>
  <si>
    <t>https://europepmc.org/abstract/MED/24442434</t>
  </si>
  <si>
    <t>['Onyiah JC', 'Sheikh SZ', 'Maharshak N', 'Steinbach EC', 'Russo SM', 'Kobayashi T', 'Mackey LC', 'Hansen JJ', 'Moeser AJ', 'Rawls JF', 'Borst LB', 'Otterbein LE', 'Plevy SE']</t>
  </si>
  <si>
    <t>Carbon monoxide and heme oxygenase-1 prevent intestinal inflammation in mice by promoting bacterial clearance</t>
  </si>
  <si>
    <t>22-Dec-2012</t>
  </si>
  <si>
    <t>144(4):789-98</t>
  </si>
  <si>
    <t>https://pubmed.ncbi.nlm.nih.gov/23266559</t>
  </si>
  <si>
    <t>https://www.clinicalkey.com/content/playBy/pii?v=S0016-5085(12)01851-3</t>
  </si>
  <si>
    <t>['Shinzaki S', 'Kuroki E', 'Iijima H', 'Tatsunaka N', 'Ishii M', 'Fujii H', 'Kamada Y', 'Kobayashi T', 'Shibukawa N', 'Inoue T', 'Tsujii M', 'Takeishi S', 'Mizushima T', 'Ogata A', 'Naka T', 'Plevy SE', 'Takehara T', 'Miyoshi E']</t>
  </si>
  <si>
    <t>Lectin-based immunoassay for aberrant IgG glycosylation as the biomarker for Crohn's disease</t>
  </si>
  <si>
    <t>19(2):321-31</t>
  </si>
  <si>
    <t>https://pubmed.ncbi.nlm.nih.gov/23287897</t>
  </si>
  <si>
    <t>https://academic.oup.com/ibdjournal/article/19/2/321-331/4604312</t>
  </si>
  <si>
    <t>['Liu D', 'Kobayashi T', 'Russo S', 'Li F', 'Plevy SE', 'Gambling TM', 'Carson JL', 'Mumper RJ']</t>
  </si>
  <si>
    <t>In vitro and in vivo evaluation of a water-in-oil microemulsion system for enhanced peptide intestinal delivery</t>
  </si>
  <si>
    <t>30-Nov-2012</t>
  </si>
  <si>
    <t>The AAPS journal</t>
  </si>
  <si>
    <t>15(1):288-98</t>
  </si>
  <si>
    <t>https://pubmed.ncbi.nlm.nih.gov/23196806</t>
  </si>
  <si>
    <t>https://europepmc.org/abstract/MED/23196806</t>
  </si>
  <si>
    <t>['Nishida A', 'Nagahama K', 'Imaeda H', 'Ogawa A', 'Lau CW', 'Kobayashi T', 'Hisamatsu T', 'Preffer FI', 'Mizoguchi E', 'Ikeuchi H', 'Hibi T', 'Fukuda M', 'Andoh A', 'Blumberg RS', 'Mizoguchi A']</t>
  </si>
  <si>
    <t>Inducible colitis-associated glycome capable of stimulating the proliferation of memory CD4+ T cells</t>
  </si>
  <si>
    <t>17-Dec-2012</t>
  </si>
  <si>
    <t>3-Dec-2012</t>
  </si>
  <si>
    <t>209(13):2383-94</t>
  </si>
  <si>
    <t>https://pubmed.ncbi.nlm.nih.gov/23209314</t>
  </si>
  <si>
    <t>https://europepmc.org/abstract/MED/23209314</t>
  </si>
  <si>
    <t>['Serada S', 'Fujimoto M', 'Terabe F', 'Iijima H', 'Shinzaki S', 'Matsuzaki S', 'Ohkawara T', 'Nezu R', 'Nakajima S', 'Kobayashi T', 'Plevy SE', 'Takehara T', 'Naka T']</t>
  </si>
  <si>
    <t>Serum leucine-rich alpha-2 glycoprotein is a disease activity biomarker in ulcerative colitis</t>
  </si>
  <si>
    <t>28-Feb-2012</t>
  </si>
  <si>
    <t>18(11):2169-79</t>
  </si>
  <si>
    <t>https://pubmed.ncbi.nlm.nih.gov/22374925</t>
  </si>
  <si>
    <t>https://academic.oup.com/ibdjournal/article/18/11/2169-2179/4608945</t>
  </si>
  <si>
    <t>['Kobayashi T', 'Matsuoka K', 'Sheikh SZ', 'Russo SM', 'Mishima Y', 'Collins C', 'deZoeten EF', 'Karp CL', 'Ting JP', 'Sartor RB', 'Plevy SE']</t>
  </si>
  <si>
    <t>IL-10 regulates Il12b expression via histone deacetylation: implications for intestinal macrophage homeostasis</t>
  </si>
  <si>
    <t>15-Aug-2012</t>
  </si>
  <si>
    <t>11-Jul-2012</t>
  </si>
  <si>
    <t>189(4):1792-9</t>
  </si>
  <si>
    <t>https://pubmed.ncbi.nlm.nih.gov/22786766</t>
  </si>
  <si>
    <t>https://europepmc.org/abstract/MED/22786766</t>
  </si>
  <si>
    <t>['Elloumi HZ', 'Maharshak N', 'Rao KN', 'Kobayashi T', 'Ryu HS', 'Mühlbauer M', 'Li F', 'Jobin C', 'Plevy SE']</t>
  </si>
  <si>
    <t>A cell permeable peptide inhibitor of NFAT inhibits macrophage cytokine expression and ameliorates experimental colitis</t>
  </si>
  <si>
    <t>27-Mar-2012</t>
  </si>
  <si>
    <t>7(3):e34172</t>
  </si>
  <si>
    <t>https://pubmed.ncbi.nlm.nih.gov/22479554</t>
  </si>
  <si>
    <t>https://europepmc.org/abstract/MED/22479554</t>
  </si>
  <si>
    <t>['Bessho R', 'Kanai T', 'Hosoe N', 'Kobayashi T', 'Takayama T', 'Inoue N', 'Mukai M', 'Ogata H', 'Hibi T']</t>
  </si>
  <si>
    <t>Correlation between endocytoscopy and conventional histopathology in microstructural features of ulcerative colitis</t>
  </si>
  <si>
    <t>30-Jul-2011</t>
  </si>
  <si>
    <t>46(10):1197-202</t>
  </si>
  <si>
    <t>https://pubmed.ncbi.nlm.nih.gov/21805068</t>
  </si>
  <si>
    <t>https://link.springer.com/article/10.1007/s00535-011-0439-1</t>
  </si>
  <si>
    <t>['Sheikh SZ', 'Hegazi RA', 'Kobayashi T', 'Onyiah JC', 'Russo SM', 'Matsuoka K', 'Sepulveda AR', 'Li F', 'Otterbein LE', 'Plevy SE']</t>
  </si>
  <si>
    <t>An anti-inflammatory role for carbon monoxide and heme oxygenase-1 in chronic Th2-mediated murine colitis</t>
  </si>
  <si>
    <t>28-Mar-2011</t>
  </si>
  <si>
    <t>186(9):5506-13</t>
  </si>
  <si>
    <t>https://pubmed.ncbi.nlm.nih.gov/21444764</t>
  </si>
  <si>
    <t>https://europepmc.org/abstract/MED/21444764</t>
  </si>
  <si>
    <t>['Kobayashi T', 'Matsuoka K', 'Sheikh SZ', 'Elloumi HZ', 'Kamada N', 'Hisamatsu T', 'Hansen JJ', 'Doty KR', 'Pope SD', 'Smale ST', 'Hibi T', 'Rothman PB', 'Kashiwada M', 'Plevy SE']</t>
  </si>
  <si>
    <t>NFIL3 is a regulator of IL-12 p40 in macrophages and mucosal immunity</t>
  </si>
  <si>
    <t>7-Mar-2011</t>
  </si>
  <si>
    <t>186(8):4649-55</t>
  </si>
  <si>
    <t>https://pubmed.ncbi.nlm.nih.gov/21383239</t>
  </si>
  <si>
    <t>https://europepmc.org/abstract/MED/21383239</t>
  </si>
  <si>
    <t>['Sheikh SZ', 'Kobayashi T', 'Matsuoka K', 'Onyiah JC', 'Plevy SE']</t>
  </si>
  <si>
    <t>Characterization of an interferon-stimulated response element (ISRE) in the Il23a promoter</t>
  </si>
  <si>
    <t>14-Jan-2011</t>
  </si>
  <si>
    <t>21-Nov-2010</t>
  </si>
  <si>
    <t>286(2):1174-80</t>
  </si>
  <si>
    <t>https://pubmed.ncbi.nlm.nih.gov/21097874</t>
  </si>
  <si>
    <t>https://linkinghub.elsevier.com/retrieve/pii/S0021-9258(20)56305-9</t>
  </si>
  <si>
    <t>['Kobayashi T', 'Naganuma M', 'Okamoto S', 'Hisamatsu T', 'Inoue N', 'Ichikawa H', 'Takayama T', 'Saito R', 'Sujino T', 'Ogata H', 'Iwao Y', 'Hibi T']</t>
  </si>
  <si>
    <t>Rapid endoscopic improvement is important for 1-year avoidance of colectomy but not for the long-term prognosis in cyclosporine A treatment for ulcerative colitis</t>
  </si>
  <si>
    <t>8-Jul-2010</t>
  </si>
  <si>
    <t>45(11):1129-37</t>
  </si>
  <si>
    <t>https://pubmed.ncbi.nlm.nih.gov/20614157</t>
  </si>
  <si>
    <t>https://link.springer.com/article/10.1007/s00535-010-0273-x</t>
  </si>
  <si>
    <t>['Uno JK', 'Rao KN', 'Matsuoka K', 'Sheikh SZ', 'Kobayashi T', 'Li F', 'Steinbach EC', 'Sepulveda AR', 'Vanhaesebroeck B', 'Sartor RB', 'Plevy SE']</t>
  </si>
  <si>
    <t>Altered macrophage function contributes to colitis in mice defective in the phosphoinositide-3 kinase subunit p110δ</t>
  </si>
  <si>
    <t>139(5):1642-53, 1653.e1-6</t>
  </si>
  <si>
    <t>https://pubmed.ncbi.nlm.nih.gov/20637203</t>
  </si>
  <si>
    <t>https://www.clinicalkey.com/content/playBy/pii?v=S0016-5085(10)01050-4</t>
  </si>
  <si>
    <t>['Naganuma M', 'Ichikawa H', 'Inoue N', 'Kobayashi T', 'Okamoto S', 'Hisamatsu T', 'Kanai T', 'Ogata H', 'Iwao Y', 'Hibi T']</t>
  </si>
  <si>
    <t>Novel endoscopic activity index is useful for choosing treatment in severe active ulcerative colitis patients</t>
  </si>
  <si>
    <t>17-Apr-2010</t>
  </si>
  <si>
    <t>45(9):936-43</t>
  </si>
  <si>
    <t>https://pubmed.ncbi.nlm.nih.gov/20401498</t>
  </si>
  <si>
    <t>https://link.springer.com/article/10.1007/s00535-010-0244-2</t>
  </si>
  <si>
    <t>['Hosoe N', 'Kobayashi T', 'Kanai T', 'Bessho R', 'Takayama T', 'Inoue N', 'Imaeda H', 'Iwao Y', 'Kobayashi S', 'Mukai M', 'Ogata H', 'Hibi T']</t>
  </si>
  <si>
    <t>In vivo visualization of trophozoites in patients with amoebic colitis by using a newly developed endocytoscope</t>
  </si>
  <si>
    <t>25-Jun-2010</t>
  </si>
  <si>
    <t>72(3):643-6</t>
  </si>
  <si>
    <t>https://pubmed.ncbi.nlm.nih.gov/20579647</t>
  </si>
  <si>
    <t>https://www.clinicalkey.com/content/playBy/pii?v=S0016-5107(10)01559-2</t>
  </si>
  <si>
    <t>['Kamada N', 'Hisamatsu T', 'Honda H', 'Kobayashi T', 'Chinen H', 'Takayama T', 'Kitazume MT', 'Okamoto S', 'Koganei K', 'Sugita A', 'Kanai T', 'Hibi T']</t>
  </si>
  <si>
    <t>TL1A produced by lamina propria macrophages induces Th1 and Th17 immune responses in cooperation with IL-23 in patients with Crohn's disease</t>
  </si>
  <si>
    <t>16(4):568-75</t>
  </si>
  <si>
    <t>https://pubmed.ncbi.nlm.nih.gov/19834969</t>
  </si>
  <si>
    <t>https://academic.oup.com/ibdjournal/article/16/4/568/4628257</t>
  </si>
  <si>
    <t>['Takada Y', 'Hisamatsu T', 'Kamada N', 'Kitazume MT', 'Honda H', 'Oshima Y', 'Saito R', 'Takayama T', 'Kobayashi T', 'Chinen H', 'Mikami Y', 'Kanai T', 'Okamoto S', 'Hibi T']</t>
  </si>
  <si>
    <t>Monocyte chemoattractant protein-1 contributes to gut homeostasis and intestinal inflammation by composition of IL-10-producing regulatory macrophage subset</t>
  </si>
  <si>
    <t>184(5):2671-6</t>
  </si>
  <si>
    <t>https://pubmed.ncbi.nlm.nih.gov/20107182</t>
  </si>
  <si>
    <t>https://journals.aai.org/jimmunol/article-lookup/doi/10.4049/jimmunol.0804012</t>
  </si>
  <si>
    <t>['Kamada N', 'Hisamatsu T', 'Honda H', 'Kobayashi T', 'Chinen H', 'Kitazume MT', 'Takayama T', 'Okamoto S', 'Koganei K', 'Sugita A', 'Kanai T', 'Hibi T']</t>
  </si>
  <si>
    <t>Human CD14+ macrophages in intestinal lamina propria exhibit potent antigen-presenting ability</t>
  </si>
  <si>
    <t>183(3):1724-31</t>
  </si>
  <si>
    <t>https://pubmed.ncbi.nlm.nih.gov/19592647</t>
  </si>
  <si>
    <t>https://journals.aai.org/jimmunol/article-lookup/doi/10.4049/jimmunol.0804369</t>
  </si>
  <si>
    <t>['Andou A', 'Hisamatsu T', 'Okamoto S', 'Chinen H', 'Kamada N', 'Kobayashi T', 'Hashimoto M', 'Okutsu T', 'Shimbo K', 'Takeda T', 'Matsumoto H', 'Sato A', 'Ohtsu H', 'Suzuki M', 'Hibi T']</t>
  </si>
  <si>
    <t>Dietary histidine ameliorates murine colitis by inhibition of proinflammatory cytokine production from macrophages</t>
  </si>
  <si>
    <t>7-Oct-2008</t>
  </si>
  <si>
    <t>136(2):564-74.e2</t>
  </si>
  <si>
    <t>https://pubmed.ncbi.nlm.nih.gov/19027739</t>
  </si>
  <si>
    <t>https://www.clinicalkey.com/content/playBy/pii?v=S0016-5085(08)01729-0</t>
  </si>
  <si>
    <t>Concept, definition and epidemiology of inflammatory bowel diseases</t>
  </si>
  <si>
    <t>10-Jan-2009</t>
  </si>
  <si>
    <t>98(1):5-11</t>
  </si>
  <si>
    <t>https://pubmed.ncbi.nlm.nih.gov/19330966</t>
  </si>
  <si>
    <t>['Ichikawa H', 'Okamoto S', 'Kamada N', 'Nagamoto H', 'Kitazume MT', 'Kobayashi T', 'Chinen H', 'Hisamatsu T', 'Hibi T']</t>
  </si>
  <si>
    <t>Tetomilast suppressed production of proinflammatory cytokines from human monocytes and ameliorated chronic colitis in IL-10-deficient mice</t>
  </si>
  <si>
    <t>14(11):1483-90</t>
  </si>
  <si>
    <t>https://pubmed.ncbi.nlm.nih.gov/18618633</t>
  </si>
  <si>
    <t>https://academic.oup.com/ibdjournal/article/14/11/1483-1490/4654943</t>
  </si>
  <si>
    <t>['Kamada N', 'Hisamatsu T', 'Okamoto S', 'Chinen H', 'Kobayashi T', 'Sato T', 'Sakuraba A', 'Kitazume MT', 'Sugita A', 'Koganei K', 'Akagawa KS', 'Hibi T']</t>
  </si>
  <si>
    <t>Unique CD14 intestinal macrophages contribute to the pathogenesis of Crohn disease via IL-23/IFN-gamma axis</t>
  </si>
  <si>
    <t>118(6):2269-80</t>
  </si>
  <si>
    <t>https://pubmed.ncbi.nlm.nih.gov/18497880</t>
  </si>
  <si>
    <t>https://europepmc.org/abstract/MED/18497880</t>
  </si>
  <si>
    <t>['Chinen H', 'Matsuoka K', 'Sato T', 'Kamada N', 'Okamoto S', 'Hisamatsu T', 'Kobayashi T', 'Hasegawa H', 'Sugita A', 'Kinjo F', 'Fujita J', 'Hibi T']</t>
  </si>
  <si>
    <t>Lamina propria c-kit+ immune precursors reside in human adult intestine and differentiate into natural killer cells</t>
  </si>
  <si>
    <t>21-May-2007</t>
  </si>
  <si>
    <t>133(2):559-73</t>
  </si>
  <si>
    <t>https://pubmed.ncbi.nlm.nih.gov/17681176</t>
  </si>
  <si>
    <t>https://www.clinicalkey.com/content/playBy/pii?v=S0016-5085(07)00999-7</t>
  </si>
  <si>
    <t>['Kobayashi T', 'Okamoto S', 'Iwakami Y', 'Nakazawa A', 'Hisamatsu T', 'Chinen H', 'Kamada N', 'Imai T', 'Goto H', 'Hibi T']</t>
  </si>
  <si>
    <t>Exclusive increase of CX3CR1+CD28-CD4+ T cells in inflammatory bowel disease and their recruitment as intraepithelial lymphocytes</t>
  </si>
  <si>
    <t>13(7):837-46</t>
  </si>
  <si>
    <t>https://pubmed.ncbi.nlm.nih.gov/17285595</t>
  </si>
  <si>
    <t>https://academic.oup.com/ibdjournal/article/13/7/837-846/4644947</t>
  </si>
  <si>
    <t>['Kobayashi T', 'Sudo Y', 'Okamura S', 'Ohashi S', 'Urano F', 'Hosoi T', 'Segawa K', 'Mizuki N', 'Ota M']</t>
  </si>
  <si>
    <t>Monozygotic twins concordant for intestinal Behçet's disease</t>
  </si>
  <si>
    <t>40(4):421-5</t>
  </si>
  <si>
    <t>https://pubmed.ncbi.nlm.nih.gov/15870978</t>
  </si>
  <si>
    <t>https://link.springer.com/article/10.1007/s00535-004-1560-1</t>
  </si>
  <si>
    <t>['Kobayashi T', 'Maruta S', 'Nagai K', 'Yamamoto H', 'Hayakawa N']</t>
  </si>
  <si>
    <t>Four cases of obstructive colitis diagnosed preoperatively</t>
  </si>
  <si>
    <t>101(7):767-71</t>
  </si>
  <si>
    <t>https://pubmed.ncbi.nlm.nih.gov/15293727</t>
  </si>
  <si>
    <t>http://joi.jlc.jst.go.jp/JST.JSTAGE/nisshoshi/101.767?lang=en&amp;from=PubMed</t>
  </si>
  <si>
    <t>['Kobayashi T', 'Okamura S', 'Ohashi S', 'Urano F', 'Kanamori S', 'Hosoi T', 'Kako K', 'Kurahashi M', 'Segawa K', 'Maeda M']</t>
  </si>
  <si>
    <t>Is p53 immunohistochemistry useful for optimal decision for treatment of polypoid lesions in ulcerative colitis?</t>
  </si>
  <si>
    <t>99(8):917-24</t>
  </si>
  <si>
    <t>https://pubmed.ncbi.nlm.nih.gov/12229164</t>
  </si>
  <si>
    <t>https://www.medicalonline.jp/meteo_linkout.php?issn=0446-6586&amp;volume=99&amp;issue=8&amp;spage=917</t>
  </si>
  <si>
    <t>Celis Passini V</t>
  </si>
  <si>
    <t>['Carrere X', 'Pinto N', 'Gene Olaciregui N', 'Galluzzo L', 'Rossetti E', 'Celis Passini V', 'Salvador Marcos N', 'Chantada G', 'Braier J', 'Lavarino C', 'Felizzia G']</t>
  </si>
  <si>
    <t>High prevalence of BRAF(V600E) in patients with cholestasis, sclerosing cholangitis or liver fibrosis secondary to Langerhans cell histiocytosis</t>
  </si>
  <si>
    <t>68(7):e29115</t>
  </si>
  <si>
    <t>https://pubmed.ncbi.nlm.nih.gov/33991404</t>
  </si>
  <si>
    <t>https://onlinelibrary.wiley.com/doi/10.1002/pbc.29115</t>
  </si>
  <si>
    <t>Celis-Passini VP</t>
  </si>
  <si>
    <t>['Álvarez-Salafranca M', 'Vicente A', 'Prat Torres C', 'Combalia A', 'Monsonís M', 'Celis-Passini VP', 'González-Enseñat MA']</t>
  </si>
  <si>
    <t>Demodicosis in two patients with a previous history of Langerhans cell histiocytosis</t>
  </si>
  <si>
    <t>34(6):e299-e301</t>
  </si>
  <si>
    <t>https://pubmed.ncbi.nlm.nih.gov/28940244</t>
  </si>
  <si>
    <t>https://onlinelibrary.wiley.com/doi/10.1111/pde.13286</t>
  </si>
  <si>
    <t>['Figueras-Nart I', 'Vicente A', 'Sánchez-Schmidt J', 'Jou-Muñoz C', 'Bordas-Orpinell X', 'Celis-Passini VP', 'Cruz-Martínez O', 'González-Ensenyat MA']</t>
  </si>
  <si>
    <t>Langerhans cell histiocytosis presenting as fingernail changes</t>
  </si>
  <si>
    <t>JAAD case reports</t>
  </si>
  <si>
    <t>2(6):485-487</t>
  </si>
  <si>
    <t>https://pubmed.ncbi.nlm.nih.gov/27981225</t>
  </si>
  <si>
    <t>https://linkinghub.elsevier.com/retrieve/pii/S2352-5126(16)30033-9</t>
  </si>
  <si>
    <t>Iwasaki H</t>
  </si>
  <si>
    <t>['Tanaka Y', 'Mitsui M', 'Asahi N', 'Iwasaki H', 'Sakamaki I']</t>
  </si>
  <si>
    <t>Evaluation of an automated rapid plasma reagin test of serum and cerebrospinal fluid for monitoring neurosyphilis treatment: A case report</t>
  </si>
  <si>
    <t>31(2):102518</t>
  </si>
  <si>
    <t>https://pubmed.ncbi.nlm.nih.gov/39270847</t>
  </si>
  <si>
    <t>https://www.clinicalkey.com/content/playBy/pii?v=S1341-321X(24)00261-7</t>
  </si>
  <si>
    <t>['Tsuchida C', 'Sakamaki I', 'Hashimoto N', 'Iwasaki T', 'Saiki Y', 'Takeuchi Y', 'Katsuo S', 'Iwasaki H']</t>
  </si>
  <si>
    <t>Comparison of X-ray and CT Images of COVID-19 Caused by the Wild-Type and Alpha-Variant SARS-CoV-2</t>
  </si>
  <si>
    <t>27-Dec-2024</t>
  </si>
  <si>
    <t>16(12):e76493</t>
  </si>
  <si>
    <t>https://pubmed.ncbi.nlm.nih.gov/39872566</t>
  </si>
  <si>
    <t>https://pmc.ncbi.nlm.nih.gov/articles/pmid/39872566/</t>
  </si>
  <si>
    <t>['Itoh K', 'Tsutani H', 'Kabata D', 'Sakabe S', 'Mitsuke Y', 'Iwasaki H']</t>
  </si>
  <si>
    <t>Comment on: Deleterious effects of a combination therapy using fluoroquinolones and tetracyclines for the treatment of Japanese spotted fever: a retrospective cohort study based on a Japanese hospital database</t>
  </si>
  <si>
    <t>The Journal of antimicrobial chemotherapy</t>
  </si>
  <si>
    <t>79(11):3049-3050</t>
  </si>
  <si>
    <t>https://pubmed.ncbi.nlm.nih.gov/39351981</t>
  </si>
  <si>
    <t>https://academic.oup.com/jac/article-lookup/doi/10.1093/jac/dkae352</t>
  </si>
  <si>
    <t>['Itoh K', 'Kuwata A', 'Tsutani H', 'Mitsuke Y', 'Iwasaki H']</t>
  </si>
  <si>
    <t>Polymicrobial bloodstream infection involving Oligella urethralis and Trueperella bernardiae: a case report and literature review</t>
  </si>
  <si>
    <t>14-Jul-2024</t>
  </si>
  <si>
    <t>147:107175</t>
  </si>
  <si>
    <t>https://pubmed.ncbi.nlm.nih.gov/39009112</t>
  </si>
  <si>
    <t>https://www.clinicalkey.com/content/playBy/pii?v=S1201-9712(24)00246-7</t>
  </si>
  <si>
    <t>['Matsuda H', 'Nosaka T', 'Hiramatsu K', 'Takahashi K', 'Naito T', 'Ofuji K', 'Ohtani M', 'Imamura Y', 'Iwasaki H', 'Nakamoto Y']</t>
  </si>
  <si>
    <t>Analysis of peripheral immune markers to predict liver injury during COVID-19</t>
  </si>
  <si>
    <t>17(4):797-798</t>
  </si>
  <si>
    <t>https://pubmed.ncbi.nlm.nih.gov/38839648</t>
  </si>
  <si>
    <t>https://link.springer.com/article/10.1007/s12328-024-01995-y</t>
  </si>
  <si>
    <t>['Itoh K', 'Kabata D', 'Shigemi H', 'Hirota T', 'Sakamaki I', 'Tsutani H', 'Mitsuke Y', 'Iwasaki H']</t>
  </si>
  <si>
    <t>In reply to the Letter to Editor regarding "Evaluation of tetracycline and fluoroquinolone therapy against Japanese spotted fever: Analysis based on individual data from case reports and case series"</t>
  </si>
  <si>
    <t>64(2):107246</t>
  </si>
  <si>
    <t>https://pubmed.ncbi.nlm.nih.gov/38906483</t>
  </si>
  <si>
    <t>https://www.clinicalkey.com/content/playBy/pii?v=S0924-8579(24)00164-X</t>
  </si>
  <si>
    <t>['Sakamaki I', 'Negoro E', 'Iwasaki H', 'Yamauchi T']</t>
  </si>
  <si>
    <t>Ensitrelvir eradicates persistent SARS-CoV-2 infection in a follicular lymphoma patient treated with anti-CD20 antibodies</t>
  </si>
  <si>
    <t>30(2):147-149</t>
  </si>
  <si>
    <t>https://pubmed.ncbi.nlm.nih.gov/37690521</t>
  </si>
  <si>
    <t>https://www.clinicalkey.com/content/playBy/pii?v=S1341-321X(23)00212-X</t>
  </si>
  <si>
    <t>['Itoh K', 'Kuwata A', 'Kiriba C', 'Kuwata Y', 'Enomoto T', 'Yoshioka Y', 'Nakayama M', 'Tsutani H', 'Mitsuke Y', 'Iwasaki H']</t>
  </si>
  <si>
    <t>Tracheostomy wound myiasis in a patient with hypoxic encephalopathy</t>
  </si>
  <si>
    <t>IDCases</t>
  </si>
  <si>
    <t>36:e01969</t>
  </si>
  <si>
    <t>https://pubmed.ncbi.nlm.nih.gov/38681076</t>
  </si>
  <si>
    <t>https://linkinghub.elsevier.com/retrieve/pii/S2214-2509(24)00045-3</t>
  </si>
  <si>
    <t>['Itoh K', 'Tsutani H', 'Mitsuke Y', 'Iwasaki H']</t>
  </si>
  <si>
    <t>Minocycline is a promising candidate as a combination therapy with caspofungin for drug-resistant Candida</t>
  </si>
  <si>
    <t>14:1452497</t>
  </si>
  <si>
    <t>https://pubmed.ncbi.nlm.nih.gov/39403200</t>
  </si>
  <si>
    <t>https://pmc.ncbi.nlm.nih.gov/articles/pmid/39403200/</t>
  </si>
  <si>
    <t>['Onishi H', 'Yamamura O', 'Sakamaki I', 'Miyashita H', 'Iwasaki H']</t>
  </si>
  <si>
    <t>A Consideration of the Relationship in COVID-19 Infection Status and Previously Reported Anti-SARS-CoV-2 Nucleocapsid (N)</t>
  </si>
  <si>
    <t>7-Sep-2023</t>
  </si>
  <si>
    <t>AsiaPacific journal of public health</t>
  </si>
  <si>
    <t>35(8):580-582</t>
  </si>
  <si>
    <t>https://pubmed.ncbi.nlm.nih.gov/37675575</t>
  </si>
  <si>
    <t>https://journals.sagepub.com/doi/10.1177/10105395231198602?url_ver=Z39.88-2003&amp;rfr_id=ori:rid:crossref.org&amp;rfr_dat=cr_pub 0pubmed</t>
  </si>
  <si>
    <t>['Kobuchi T', 'Onishi H', 'Yamamura O', 'Sakamaki I', 'Iwasaki H', 'Hayashi H']</t>
  </si>
  <si>
    <t>Frequency and Risk Factors for Persistent and Concomitant Symptoms after Hospital Discharge for Coronavirus Disease 2019 in the Pre-omicron Period: An Exploratory Longitudinal Study</t>
  </si>
  <si>
    <t>JMA journal</t>
  </si>
  <si>
    <t>6(4):437-447</t>
  </si>
  <si>
    <t>https://pubmed.ncbi.nlm.nih.gov/37941692</t>
  </si>
  <si>
    <t>https://europepmc.org/abstract/MED/37941692</t>
  </si>
  <si>
    <t>['Shimamoto Y', 'Sasaki H', 'Kasuno K', 'Watanabe Y', 'Sakashita S', 'Nishikawa S', 'Nishimori K', 'Morita S', 'Nishikawa Y', 'Kobayashi M', 'Fukushima S', 'Enomoto S', 'Takahashi N', 'Hamano T', 'Sakamaki I', 'Iwasaki H', 'Iwano M']</t>
  </si>
  <si>
    <t>Posterior reversible encephalopathy syndrome (PRES) associated with SARS-CoV-2 infection in a patient under maintenance haemodialysis: a case report</t>
  </si>
  <si>
    <t>24(1):286</t>
  </si>
  <si>
    <t>https://pubmed.ncbi.nlm.nih.gov/37773103</t>
  </si>
  <si>
    <t>https://bmcnephrol.biomedcentral.com/articles/10.1186/s12882-023-03319-7</t>
  </si>
  <si>
    <t>Evaluation of tetracycline and fluoroquinolone therapy against Japanese spotted fever: Analysis based on individual data from case reports and case series</t>
  </si>
  <si>
    <t>18-Jun-2023</t>
  </si>
  <si>
    <t>62(2):106895</t>
  </si>
  <si>
    <t>https://pubmed.ncbi.nlm.nih.gov/37339710</t>
  </si>
  <si>
    <t>https://www.clinicalkey.com/content/playBy/pii?v=S0924-8579(23)00174-7</t>
  </si>
  <si>
    <t>['Inai K', 'Higuchi S', 'Shimada A', 'Hisada K', 'Hida Y', 'Hatta S', 'Kitano F', 'Uno M', 'Matsukawa H', 'Noriki S', 'Iwasaki H', 'Naiki H']</t>
  </si>
  <si>
    <t>Exploration of sepsis assisting parameters in hospital autopsied-patients: a prospective study</t>
  </si>
  <si>
    <t>13(1):10681</t>
  </si>
  <si>
    <t>https://pubmed.ncbi.nlm.nih.gov/37393368</t>
  </si>
  <si>
    <t>https://europepmc.org/abstract/MED/37393368</t>
  </si>
  <si>
    <t>['Asahi N', 'Sakamaki I', 'Hida Y', 'Torii K', 'Hashimoto N', 'Iwasaki H', 'Iwano M', 'Kimura H']</t>
  </si>
  <si>
    <t>Antibody level dynamics until after the third dose of COVID-19 vaccination</t>
  </si>
  <si>
    <t>9(7):e17477</t>
  </si>
  <si>
    <t>https://pubmed.ncbi.nlm.nih.gov/37361132</t>
  </si>
  <si>
    <t>https://linkinghub.elsevier.com/retrieve/pii/S2405-8440(23)04685-6</t>
  </si>
  <si>
    <t>['Yamamura O', 'Onishi H', 'Sakamaki I', 'Fujita R', 'Miyashita H', 'Iwasaki H']</t>
  </si>
  <si>
    <t>Infection rate among close contacts of patients with coronavirus disease in Japan: a descriptive study and literature review</t>
  </si>
  <si>
    <t>9-Oct-2023</t>
  </si>
  <si>
    <t>Asian biomedicine : research, reviews and news</t>
  </si>
  <si>
    <t>17(3):115-123</t>
  </si>
  <si>
    <t>https://pubmed.ncbi.nlm.nih.gov/37818161</t>
  </si>
  <si>
    <t>https://europepmc.org/abstract/MED/37818161</t>
  </si>
  <si>
    <t>Histology and cytokine levels in hepatic injury accompanying a case of non-severe COVID-19</t>
  </si>
  <si>
    <t>16(2):270-278</t>
  </si>
  <si>
    <t>https://pubmed.ncbi.nlm.nih.gov/36690911</t>
  </si>
  <si>
    <t>https://europepmc.org/abstract/MED/36690911</t>
  </si>
  <si>
    <t>['Yoshida H', 'Makino A', 'Yamaguchi A', 'Matsuda S', 'Sakamaki I', 'Yoshimura H', 'Iwasaki H']</t>
  </si>
  <si>
    <t>Droplets Adhesion to Surgical Masks during Standard Oral Surgery</t>
  </si>
  <si>
    <t>Japanese journal of infectious diseases</t>
  </si>
  <si>
    <t>76(1):84-86</t>
  </si>
  <si>
    <t>https://pubmed.ncbi.nlm.nih.gov/36184399</t>
  </si>
  <si>
    <t>https://www.jstage.jst.go.jp/article/yoken/76/1/76_JJID.2022.184/_article</t>
  </si>
  <si>
    <t>Two possible mechanisms of ganciclovir for treatment of major depressive disorder</t>
  </si>
  <si>
    <t>Frontiers in psychiatry</t>
  </si>
  <si>
    <t>14:1109723</t>
  </si>
  <si>
    <t>https://pubmed.ncbi.nlm.nih.gov/37181897</t>
  </si>
  <si>
    <t>https://europepmc.org/abstract/MED/37181897</t>
  </si>
  <si>
    <t>Potential additional effects of iron chelators on antimicrobial- impregnated central venous catheters</t>
  </si>
  <si>
    <t>14:1210747</t>
  </si>
  <si>
    <t>https://pubmed.ncbi.nlm.nih.gov/37608951</t>
  </si>
  <si>
    <t>https://europepmc.org/abstract/MED/37608951</t>
  </si>
  <si>
    <t>Implications of empirical administration of caspofungin in COVID-19 complicated fungal infections</t>
  </si>
  <si>
    <t>13:1269543</t>
  </si>
  <si>
    <t>https://pubmed.ncbi.nlm.nih.gov/38076460</t>
  </si>
  <si>
    <t>https://europepmc.org/abstract/MED/38076460</t>
  </si>
  <si>
    <t>['Tsukamoto H', 'Higashi T', 'Kodawara T', 'Watanabe K', 'Hida Y', 'Iwasaki H', 'Goto N']</t>
  </si>
  <si>
    <t>A longitudinal study of Candida bloodstream infections in a Japanese university hospital: species distribution, drug susceptibility, clinical features, and mortality predictors</t>
  </si>
  <si>
    <t>41(11):1315-1325</t>
  </si>
  <si>
    <t>https://pubmed.ncbi.nlm.nih.gov/36156177</t>
  </si>
  <si>
    <t>https://link.springer.com/article/10.1007/s10096-022-04499-0</t>
  </si>
  <si>
    <t>Potential Use of Iron-Limiting Therapy against Cryptococcus neoformans and Effects of Caspofungin on the Host Immune System</t>
  </si>
  <si>
    <t>mSphere</t>
  </si>
  <si>
    <t>7(5):e0037322</t>
  </si>
  <si>
    <t>https://pubmed.ncbi.nlm.nih.gov/35993701</t>
  </si>
  <si>
    <t>https://journals.asm.org/doi/10.1128/msphere.00373-22?url_ver=Z39.88-2003&amp;rfr_id=ori:rid:crossref.org&amp;rfr_dat=cr_pub 0pubmed</t>
  </si>
  <si>
    <t>['Itoh K', 'Shigemi H', 'Kinoshita K', 'Tsukasaki H', 'Imamura S', 'Morinaga K', 'Yoshio N', 'Nakayama T', 'Inoue H', 'Ueda T', 'Yamauchi T', 'Iwasaki H']</t>
  </si>
  <si>
    <t>Efficacy and Safety of Caspofungin Treatment in Febrile Neutropenic Patients with Hematological Disorders: A Multicenter Consecutive Case Series</t>
  </si>
  <si>
    <t>61(20):3037-3044</t>
  </si>
  <si>
    <t>https://pubmed.ncbi.nlm.nih.gov/35314551</t>
  </si>
  <si>
    <t>https://europepmc.org/abstract/MED/35314551</t>
  </si>
  <si>
    <t>['Itoh K', 'Mitsuke Y', 'Wakahara M', 'Yoshioka T', 'Otsuki N', 'Suzuki Y', 'Kiriba C', 'Kuwata A', 'Sakamaki I', 'Iwasaki H', 'Tsutani H']</t>
  </si>
  <si>
    <t>Aseptic Meningitis after Amenamevir Treatment for Herpes Zoster in the First Branch of the Trigeminal Nerve</t>
  </si>
  <si>
    <t>26-Feb-2022</t>
  </si>
  <si>
    <t>61(18):2809-2811</t>
  </si>
  <si>
    <t>https://pubmed.ncbi.nlm.nih.gov/35228415</t>
  </si>
  <si>
    <t>https://europepmc.org/abstract/MED/35228415</t>
  </si>
  <si>
    <t>Can the Brinkman Index Predict the Need for Treatment in Patients With COVID-19?</t>
  </si>
  <si>
    <t>20-Jul-2022</t>
  </si>
  <si>
    <t>34(6-7):692-694</t>
  </si>
  <si>
    <t>https://pubmed.ncbi.nlm.nih.gov/35856278</t>
  </si>
  <si>
    <t>https://journals.sagepub.com/doi/10.1177/10105395221113773?url_ver=Z39.88-2003&amp;rfr_id=ori:rid:crossref.org&amp;rfr_dat=cr_pub 0pubmed</t>
  </si>
  <si>
    <t>['Itoh K', 'Tsutani H', 'Iwasaki H']</t>
  </si>
  <si>
    <t>Multifaceted efficacy of caspofungin against fungal infections in COVID-19 patients</t>
  </si>
  <si>
    <t>Medical hypotheses</t>
  </si>
  <si>
    <t>164:110876</t>
  </si>
  <si>
    <t>https://pubmed.ncbi.nlm.nih.gov/35620530</t>
  </si>
  <si>
    <t>https://www.clinicalkey.com/content/playBy/pii?v=S0306-9877(22)00116-5</t>
  </si>
  <si>
    <t>['Oka K', 'Matsumoto A', 'Tetsuka N', 'Morioka H', 'Iguchi M', 'Ishiguro N', 'Nagamori T', 'Takahashi S', 'Saito N', 'Tokuda K', 'Igari H', 'Fujikura Y', 'Kato H', 'Kanai S', 'Kusama F', 'Iwasaki H', 'Furuhashi K', 'Baba H', 'Nagao M', 'Nakanishi M', 'Kasahara K', 'Kakeya H', 'Chikumi H', 'Ohge H', 'Azuma M', 'Tauchi H', 'Shimono N', 'Hamada Y', 'Takajo I', 'Nakata H', 'Kawamura H', 'Fujita J', 'Yagi T']</t>
  </si>
  <si>
    <t>Clinical characteristics and treatment outcomes of carbapenem-resistant Enterobacterales infections in Japan</t>
  </si>
  <si>
    <t>Journal of global antimicrobial resistance</t>
  </si>
  <si>
    <t>29:247-252</t>
  </si>
  <si>
    <t>https://pubmed.ncbi.nlm.nih.gov/35429667</t>
  </si>
  <si>
    <t>https://www.clinicalkey.com/content/playBy/pii?v=S2213-7165(22)00082-0</t>
  </si>
  <si>
    <t>['Akiyama N', 'Okamura T', 'Yoshida M', 'Kimura SI', 'Yano S', 'Yoshida I', 'Kusaba H', 'Takahashi K', 'Fujita H', 'Fukushima K', 'Iwasaki H', 'Tamura K', 'Saeki T', 'Takamatsu Y', 'Zenda S']</t>
  </si>
  <si>
    <t>Difference of compliance rates for the recommendations in Japanese Guideline on Febrile Neutropenia according to respondents' attributes: the second report on a questionnaire survey among hematology-oncology physicians and surgeons</t>
  </si>
  <si>
    <t>29-Jan-2022</t>
  </si>
  <si>
    <t>30(5):4327-4336</t>
  </si>
  <si>
    <t>https://pubmed.ncbi.nlm.nih.gov/35094140</t>
  </si>
  <si>
    <t>https://europepmc.org/abstract/MED/35094140</t>
  </si>
  <si>
    <t>['Itoh K', 'Sakamaki I', 'Hirota T', 'Iwasaki H']</t>
  </si>
  <si>
    <t>Evaluation of minocycline combined with favipiravir therapy in coronavirus disease 2019 patients: A case-series study</t>
  </si>
  <si>
    <t>2-Oct-2021</t>
  </si>
  <si>
    <t>28(1):124-127</t>
  </si>
  <si>
    <t>https://pubmed.ncbi.nlm.nih.gov/34627706</t>
  </si>
  <si>
    <t>https://www.clinicalkey.com/content/playBy/pii?v=S1341-321X(21)00265-8</t>
  </si>
  <si>
    <t>['Sakamaki I', 'Fukushi M', 'Ohashi W', 'Tanaka Y', 'Itoh K', 'Tomihara K', 'Yamamoto Y', 'Iwasaki H']</t>
  </si>
  <si>
    <t>Sitafloxacin reduces tumor necrosis factor alpha (TNFα) converting enzyme (TACE) phosphorylation and activity to inhibit TNFα release from lipopolysaccharide-stimulated THP-1 cells</t>
  </si>
  <si>
    <t>11(1):24154</t>
  </si>
  <si>
    <t>https://pubmed.ncbi.nlm.nih.gov/34921186</t>
  </si>
  <si>
    <t>https://europepmc.org/abstract/MED/34921186</t>
  </si>
  <si>
    <t>A questionnaire survey on evaluation for penetration and compliance of the Japanese Guideline on Febrile Neutropenia among hematology-oncology physicians and surgeons</t>
  </si>
  <si>
    <t>29(11):6831-6839</t>
  </si>
  <si>
    <t>https://pubmed.ncbi.nlm.nih.gov/34008079</t>
  </si>
  <si>
    <t>https://europepmc.org/abstract/MED/34008079</t>
  </si>
  <si>
    <t>['Aratani T', 'Tsukamoto H', 'Higashi T', 'Kodawara T', 'Yano R', 'Hida Y', 'Iwasaki H', 'Goto N']</t>
  </si>
  <si>
    <t>Association of methicillin resistance with mortality of hospital-acquired Staphylococcus aureus bacteremia</t>
  </si>
  <si>
    <t>The Journal of international medical research</t>
  </si>
  <si>
    <t>49(11):3000605211058872</t>
  </si>
  <si>
    <t>https://pubmed.ncbi.nlm.nih.gov/34826374</t>
  </si>
  <si>
    <t>https://journals.sagepub.com/doi/10.1177/03000605211058872?url_ver=Z39.88-2003&amp;rfr_id=ori:rid:crossref.org&amp;rfr_dat=cr_pub 0pubmed</t>
  </si>
  <si>
    <t>['Matsuda S', 'Yoshida H', 'Yoshimura H', 'Goi T', 'Yoshida Y', 'Iwasaki H']</t>
  </si>
  <si>
    <t>Has the COVID-19 pandemic influenced the oral health and nutritional status of elderly patients with digestive cancer?: A retrospective study in Fukui, Japan</t>
  </si>
  <si>
    <t>100(40):e27500</t>
  </si>
  <si>
    <t>https://pubmed.ncbi.nlm.nih.gov/34622884</t>
  </si>
  <si>
    <t>https://europepmc.org/abstract/MED/34622884</t>
  </si>
  <si>
    <t>['Asaoka K', 'Watanabe Y', 'Itoh K', 'Hosono N', 'Hirota T', 'Ikawa M', 'Yamaguchi T', 'Hatta S', 'Imamura Y', 'Nishino I', 'Yamauchi T', 'Iwasaki H']</t>
  </si>
  <si>
    <t>A case of eosinophilic fasciitis without skin manifestations: a case report in a patient with lupus and literature review</t>
  </si>
  <si>
    <t>40(6):2477-2483</t>
  </si>
  <si>
    <t>https://pubmed.ncbi.nlm.nih.gov/32974835</t>
  </si>
  <si>
    <t>https://link.springer.com/article/10.1007/s10067-020-05416-6</t>
  </si>
  <si>
    <t>['Tsujikawa T', 'Umeda Y', 'Itoh H', 'Sakai T', 'Iwasaki H', 'Okazawa H', 'Ishizuka T', 'Kimura H']</t>
  </si>
  <si>
    <t>Radiological perspective of COVID-19 pneumonia: The early features and progressive behaviour on high-resolution CT</t>
  </si>
  <si>
    <t>Journal of medical imaging and radiation oncology</t>
  </si>
  <si>
    <t>65(2):208-212</t>
  </si>
  <si>
    <t>https://pubmed.ncbi.nlm.nih.gov/33491340</t>
  </si>
  <si>
    <t>https://europepmc.org/abstract/MED/33491340</t>
  </si>
  <si>
    <t>['Itoh K', 'Iwasaki H', 'Negoro E', 'Shigemi H', 'Tokimatsu I', 'Tsutani H', 'Yamauchi T']</t>
  </si>
  <si>
    <t>Successful Treatment of Breakthrough Trichosporon asahii Fungemia by the Combination Therapy of Fluconazole and Liposomal Amphotericin B in a Patient with Follicular Lymphoma</t>
  </si>
  <si>
    <t>Mycopathologia</t>
  </si>
  <si>
    <t>186(1):113-117</t>
  </si>
  <si>
    <t>https://pubmed.ncbi.nlm.nih.gov/33389484</t>
  </si>
  <si>
    <t>https://link.springer.com/article/10.1007/s11046-020-00525-x</t>
  </si>
  <si>
    <t>['Itoh K', 'Iwasaki H', 'Shigemi H', 'Tsutani H', 'Yamauchi T']</t>
  </si>
  <si>
    <t>Spiral-shaped bacteremia: Difference in the duration of blood cultures between Helicobacter spp. and Campylobacter spp. using the BACTEC system</t>
  </si>
  <si>
    <t>4-Feb-2021</t>
  </si>
  <si>
    <t>Journal of microbiological methods</t>
  </si>
  <si>
    <t>182:106158</t>
  </si>
  <si>
    <t>https://pubmed.ncbi.nlm.nih.gov/33548395</t>
  </si>
  <si>
    <t>https://www.clinicalkey.com/content/playBy/pii?v=S0167-7012(21)00026-9</t>
  </si>
  <si>
    <t>['Shimamoto Y', 'Araie H', 'Itoh K', 'Shigemi H', 'Yamauchi T', 'Iwasaki H']</t>
  </si>
  <si>
    <t>MALDI-TOFMS-oriented early definitive therapy improves the optimal use of antibiotics for Enterococcus spp. bloodstream infection</t>
  </si>
  <si>
    <t>27(2):393-396</t>
  </si>
  <si>
    <t>https://pubmed.ncbi.nlm.nih.gov/33500119</t>
  </si>
  <si>
    <t>https://www.clinicalkey.com/content/playBy/pii?v=S1341-321X(20)30367-6</t>
  </si>
  <si>
    <t>['Itoh K', 'Shigemi H', 'Chihara K', 'Sada K', 'Yamauchi T', 'Iwasaki H']</t>
  </si>
  <si>
    <t>Caspofungin suppresses zymosan-induced cytokine and chemokine release in THP-1 cells: possible involvement of the spleen tyrosine kinase pathway</t>
  </si>
  <si>
    <t>18-Jul-2020</t>
  </si>
  <si>
    <t>Translational research : the journal of laboratory and clinical medicine</t>
  </si>
  <si>
    <t>227:53-63</t>
  </si>
  <si>
    <t>https://pubmed.ncbi.nlm.nih.gov/32687976</t>
  </si>
  <si>
    <t>https://www.clinicalkey.com/content/playBy/pii?v=S1931-5244(20)30173-0</t>
  </si>
  <si>
    <t>['Yoshida H', 'Matsuda S', 'Aratani T', 'Tsukamoto H', 'Yoshimura H', 'Sano K', 'Iwasaki H']</t>
  </si>
  <si>
    <t>Collaboration with an infection control team promoted appropriate antibiotic use for third molar extraction at a Japanese hospital</t>
  </si>
  <si>
    <t>26(6):531-534</t>
  </si>
  <si>
    <t>https://pubmed.ncbi.nlm.nih.gov/32007386</t>
  </si>
  <si>
    <t>https://www.clinicalkey.com/content/playBy/pii?v=S1341-321X(20)30010-6</t>
  </si>
  <si>
    <t>['Kitazaki Y', 'Iwasaki H', 'Kitai R', 'Takahashi K', 'Nakamichi K', 'Hamano T']</t>
  </si>
  <si>
    <t>Progressive Multifocal Leukoencephalopathy Associated with HIV Infection Diagnosed by Brain Biopsy with Repeated Negative PCR Testing of CSF JC Virus DNA</t>
  </si>
  <si>
    <t>Brain and nerve = Shinkei kenkyu no shinpo</t>
  </si>
  <si>
    <t>72(5):541-546</t>
  </si>
  <si>
    <t>https://pubmed.ncbi.nlm.nih.gov/32381752</t>
  </si>
  <si>
    <t>https://webview.isho.jp/openurl?rft.genre=article&amp;rft.issn=1881-6096&amp;rft.volume=72&amp;rft.issue=5&amp;rft.spage=541</t>
  </si>
  <si>
    <t>['Kobayashi A', 'Iwasaki H']</t>
  </si>
  <si>
    <t>Pernicious anemia presenting as glossitis</t>
  </si>
  <si>
    <t>192(16):E434</t>
  </si>
  <si>
    <t>https://pubmed.ncbi.nlm.nih.gov/32312826</t>
  </si>
  <si>
    <t>https://www.clinicalkey.com/content/playBy?issn=0820-3946&amp;vol=192&amp;issue=16&amp;pgfirst=E434</t>
  </si>
  <si>
    <t>['Sun J', 'Shigemi H', 'Cao M', 'Qin E', 'Tang J', 'Shen J', 'Iwasaki H']</t>
  </si>
  <si>
    <t>Minocycline Induces Autophagy and Inhibits Cell Proliferation in LPS-Stimulated THP-1 Cells</t>
  </si>
  <si>
    <t>2020:5459209</t>
  </si>
  <si>
    <t>https://pubmed.ncbi.nlm.nih.gov/32766308</t>
  </si>
  <si>
    <t>https://europepmc.org/abstract/MED/32766308</t>
  </si>
  <si>
    <t>['Yamada K', 'Shigemi H', 'Suzuki K', 'Yasutomi M', 'Iwasaki H', 'Ohshima Y']</t>
  </si>
  <si>
    <t>Successful management of a Bacillus cereus catheter-related bloodstream infection outbreak in the pediatric ward of our facility</t>
  </si>
  <si>
    <t>22-Jun-2019</t>
  </si>
  <si>
    <t>25(11):873-879</t>
  </si>
  <si>
    <t>https://pubmed.ncbi.nlm.nih.gov/31239193</t>
  </si>
  <si>
    <t>https://www.clinicalkey.com/content/playBy/pii?v=S1341-321X(18)30315-5</t>
  </si>
  <si>
    <t>['Enomoto S', 'Shigemi H', 'Kitazaki Y', 'Ikawa M', 'Yamamura O', 'Hamano T', 'Tai K', 'Iwasaki H', 'Koizumi H', 'Hasegawa M', 'Takeda K', 'Nakamoto Y']</t>
  </si>
  <si>
    <t>Cladophialophora bantiana infection mimicking neuromyelitis optica</t>
  </si>
  <si>
    <t>399:169-171</t>
  </si>
  <si>
    <t>https://pubmed.ncbi.nlm.nih.gov/30822604</t>
  </si>
  <si>
    <t>https://www.clinicalkey.com/content/playBy/pii?v=S0022-510X(18)30499-4</t>
  </si>
  <si>
    <t>Doughnut Lesions</t>
  </si>
  <si>
    <t>380(10):e11</t>
  </si>
  <si>
    <t>https://pubmed.ncbi.nlm.nih.gov/30855746</t>
  </si>
  <si>
    <t>https://www.nejm.org/doi/10.1056/NEJMicm1810556?url_ver=Z39.88-2003&amp;rfr_id=ori:rid:crossref.org&amp;rfr_dat=cr_pub 0www.ncbi.nlm.nih.gov</t>
  </si>
  <si>
    <t>['Ookura M', 'Hosono N', 'Tasaki T', 'Oiwa K', 'Fujita K', 'Ito K', 'Lee S', 'Matsuda Y', 'Morita M', 'Tai K', 'Negoro E', 'Kishi S', 'Iwasaki H', 'Ueda T', 'Yamauchi T']</t>
  </si>
  <si>
    <t>Successful treatment of disseminated intravascular coagulation by recombinant human soluble thrombomodulin in patients with acute myeloid leukemia</t>
  </si>
  <si>
    <t>97(44):e12981</t>
  </si>
  <si>
    <t>https://pubmed.ncbi.nlm.nih.gov/30383650</t>
  </si>
  <si>
    <t>https://europepmc.org/abstract/MED/30383650</t>
  </si>
  <si>
    <t>Human feet bitten by multiple brown dog ticks, Rhipicephalus sanguineus</t>
  </si>
  <si>
    <t>9:8</t>
  </si>
  <si>
    <t>https://pubmed.ncbi.nlm.nih.gov/28529887</t>
  </si>
  <si>
    <t>https://linkinghub.elsevier.com/retrieve/pii/S2214-2509(17)30042-2</t>
  </si>
  <si>
    <t>Tetanus attacks an old person with inadequate vaccination showing 'Risus Sardonicus' face</t>
  </si>
  <si>
    <t>10:38-39</t>
  </si>
  <si>
    <t>https://pubmed.ncbi.nlm.nih.gov/28875124</t>
  </si>
  <si>
    <t>https://linkinghub.elsevier.com/retrieve/pii/S2214-2509(17)30140-3</t>
  </si>
  <si>
    <t>['Kakumoto A', 'Okade H', 'Misuyama J', 'Yamaoka K', 'Asano Y', 'Matsukawa Y', 'Suematsu H', 'Sawamura H', 'Matsubara S', 'Shibata N', 'Watanabe K', 'Yamamoto Y', 'Iwasaki H', 'Yamagishi Y', 'Mikamo H']</t>
  </si>
  <si>
    <t>Sensitivity surveillance of Pseudomonas aeruginosa isolates for several antibacterial agents in Chubu area (2013-2014)</t>
  </si>
  <si>
    <t>The Japanese journal of antibiotics</t>
  </si>
  <si>
    <t>69(5):327-341</t>
  </si>
  <si>
    <t>['Inai K', 'Noriki S', 'Kinoshita K', 'Sakai T', 'Kimura H', 'Nishijima A', 'Iwasaki H', 'Naiki H']</t>
  </si>
  <si>
    <t>Postmortem CT is more accurate than clinical diagnosis for identifying the immediate cause of death in hospitalized patients: a prospective autopsy-based study</t>
  </si>
  <si>
    <t>16-Apr-2016</t>
  </si>
  <si>
    <t>Virchows Archiv : an international journal of pathology</t>
  </si>
  <si>
    <t>469(1):101-9</t>
  </si>
  <si>
    <t>https://pubmed.ncbi.nlm.nih.gov/27085336</t>
  </si>
  <si>
    <t>https://europepmc.org/abstract/MED/27085336</t>
  </si>
  <si>
    <t>['Kodawara T', 'Higashi T', 'Negoro Y', 'Kamitani Y', 'Igarashi T', 'Watanabe K', 'Tsukamoto H', 'Yano R', 'Masada M', 'Iwasaki H', 'Nakamura T']</t>
  </si>
  <si>
    <t>The Inhibitory Effect of Ciprofloxacin on the β-Glucuronidase-mediated Deconjugation of the Irinotecan Metabolite SN-38-G</t>
  </si>
  <si>
    <t>Basic &amp; clinical pharmacology &amp; toxicology</t>
  </si>
  <si>
    <t>118(5):333-7</t>
  </si>
  <si>
    <t>https://pubmed.ncbi.nlm.nih.gov/26518357</t>
  </si>
  <si>
    <t>https://onlinelibrary.wiley.com/doi/10.1111/bcpt.12511</t>
  </si>
  <si>
    <t>['Otsuki N', 'Tsutani H', 'Matsui T', 'Iwasaki H', 'Ueda T']</t>
  </si>
  <si>
    <t>Neutrophil CD64 level as a rapid and promising diagnostic tool for infectious diseases in elderly patients</t>
  </si>
  <si>
    <t>27-Feb-2015</t>
  </si>
  <si>
    <t>Geriatrics &amp; gerontology international</t>
  </si>
  <si>
    <t>16(3):307-13</t>
  </si>
  <si>
    <t>https://pubmed.ncbi.nlm.nih.gov/25727788</t>
  </si>
  <si>
    <t>https://onlinelibrary.wiley.com/doi/10.1111/ggi.12470</t>
  </si>
  <si>
    <t>['Sun J', 'Shigemi H', 'Tanaka Y', 'Yamauchi T', 'Ueda T', 'Iwasaki H']</t>
  </si>
  <si>
    <t>Tetracyclines downregulate the production of LPS-induced cytokines and chemokines in THP-1 cells via ERK, p38, and nuclear factor-κB signaling pathways</t>
  </si>
  <si>
    <t>5-Nov-2015</t>
  </si>
  <si>
    <t>Biochemistry and biophysics reports</t>
  </si>
  <si>
    <t>4:397-404</t>
  </si>
  <si>
    <t>https://pubmed.ncbi.nlm.nih.gov/29124230</t>
  </si>
  <si>
    <t>https://linkinghub.elsevier.com/retrieve/pii/S2405-5808(15)00123-5</t>
  </si>
  <si>
    <t>['Arishima H', 'Tada A', 'Isozaki M', 'Kitai R', 'Kodera T', 'Kikuta K', 'Tai K', 'Iwasaki H']</t>
  </si>
  <si>
    <t>Spontaneous spinal epidural hematoma in a patient with acquired Factor X deficiency secondary to systemic amyloid light-chain amyloidosis</t>
  </si>
  <si>
    <t>29-Jun-2014</t>
  </si>
  <si>
    <t>The journal of spinal cord medicine</t>
  </si>
  <si>
    <t>38(5):641-4</t>
  </si>
  <si>
    <t>https://pubmed.ncbi.nlm.nih.gov/24974738</t>
  </si>
  <si>
    <t>https://www.tandfonline.com/doi/10.1179/2045772314Y.0000000230?url_ver=Z39.88-2003&amp;rfr_id=ori:rid:crossref.org&amp;rfr_dat=cr_pub 0pubmed</t>
  </si>
  <si>
    <t>['Takai M', 'Yamauchi T', 'Matsuda Y', 'Tai K', 'Ikegaya S', 'Kishi S', 'Urasaki Y', 'Yoshida A', 'Iwasaki H', 'Ueda T']</t>
  </si>
  <si>
    <t>Reduced administration of rasburicase for tumor lysis syndrome: A single-institution experience</t>
  </si>
  <si>
    <t>3-Mar-2015</t>
  </si>
  <si>
    <t>Oncology letters</t>
  </si>
  <si>
    <t>9(5):2119-2125</t>
  </si>
  <si>
    <t>https://pubmed.ncbi.nlm.nih.gov/26137024</t>
  </si>
  <si>
    <t>https://europepmc.org/abstract/MED/26137024</t>
  </si>
  <si>
    <t>['Yamauchi T', 'Tasaki T', 'Tai K', 'Ikegaya S', 'Takagi K', 'Negoro E', 'Kishi S', 'Yoshida A', 'Iwasaki H', 'Ueda T']</t>
  </si>
  <si>
    <t>Prognostic effect of peripheral blood cell counts in advanced diffuse large B-cell lymphoma treated with R-CHOP-like chemotherapy: A single institution analysis</t>
  </si>
  <si>
    <t>20-Nov-2014</t>
  </si>
  <si>
    <t>9(2):851-856</t>
  </si>
  <si>
    <t>https://pubmed.ncbi.nlm.nih.gov/25621059</t>
  </si>
  <si>
    <t>https://europepmc.org/abstract/MED/25621059</t>
  </si>
  <si>
    <t>['Takai M', 'Yamauchi T', 'Ookura M', 'Matsuda Y', 'Tai K', 'Kishi S', 'Yoshida A', 'Iwasaki H', 'Nakamura T', 'Ueda T']</t>
  </si>
  <si>
    <t>Febuxostat for management of tumor lysis syndrome including its effects on levels of purine metabolites in patients with hematological malignancies - a single institution's, pharmacokinetic and pilot prospective study</t>
  </si>
  <si>
    <t>34(12):7287-96</t>
  </si>
  <si>
    <t>https://pubmed.ncbi.nlm.nih.gov/25503162</t>
  </si>
  <si>
    <t>http://ar.iiarjournals.org/lookup/pmidlookup?view=long&amp;pmid=25503162</t>
  </si>
  <si>
    <t>['Takai M', 'Yamauchi T', 'Fujita K', 'Lee S', 'Ookura M', 'Kishi S', 'Urasaki Y', 'Yoshida A', 'Iwasaki H', 'Ueda T']</t>
  </si>
  <si>
    <t>Controlling serum uric acid using febuxostat in cancer patients at risk of tumor lysis syndrome</t>
  </si>
  <si>
    <t>30-Jul-2014</t>
  </si>
  <si>
    <t>8(4):1523-1527</t>
  </si>
  <si>
    <t>https://pubmed.ncbi.nlm.nih.gov/25202361</t>
  </si>
  <si>
    <t>https://europepmc.org/abstract/MED/25202361</t>
  </si>
  <si>
    <t>['Tasaki T', 'Yamauchi T', 'Matsuda Y', 'Takai M', 'Ookura M', 'Lee S', 'Tai K', 'Ikegaya S', 'Kishi S', 'Yoshida A', 'Urasaki Y', 'Iwasaki H', 'Ueda T']</t>
  </si>
  <si>
    <t>The response to induction therapy is crucial for the treatment outcomes of elderly patients with acute myeloid leukemia: single-institution experience</t>
  </si>
  <si>
    <t>34(10):5631-6</t>
  </si>
  <si>
    <t>https://pubmed.ncbi.nlm.nih.gov/25275066</t>
  </si>
  <si>
    <t>http://ar.iiarjournals.org/lookup/pmidlookup?view=long&amp;pmid=25275066</t>
  </si>
  <si>
    <t>['Tsukamoto H', 'Higashi T', 'Nakamura T', 'Yano R', 'Hida Y', 'Muroi Y', 'Ikegaya S', 'Iwasaki H', 'Masada M']</t>
  </si>
  <si>
    <t>Clinical effect of a multidisciplinary team approach to the initial treatment of patients with hospital-acquired bloodstream infections at a Japanese university hospital</t>
  </si>
  <si>
    <t>42(9):970-5</t>
  </si>
  <si>
    <t>https://pubmed.ncbi.nlm.nih.gov/25179328</t>
  </si>
  <si>
    <t>https://www.clinicalkey.com/content/playBy/pii?v=S0196-6553(14)00869-4</t>
  </si>
  <si>
    <t>['Inai K', 'Noriki S', 'Iwasaki H', 'Naiki H']</t>
  </si>
  <si>
    <t>Risk factor analysis for bone marrow histiocytic hyperplasia with hemophagocytosis: an autopsy study</t>
  </si>
  <si>
    <t>465(1):109-18</t>
  </si>
  <si>
    <t>https://pubmed.ncbi.nlm.nih.gov/24852692</t>
  </si>
  <si>
    <t>https://europepmc.org/abstract/MED/24852692</t>
  </si>
  <si>
    <t>['Tai K', 'Iwasaki H', 'Ikegaya S', 'Takada N', 'Tamaki Y', 'Tabara K', 'Ueda T']</t>
  </si>
  <si>
    <t>Significantly higher cytokine and chemokine levels in patients with Japanese spotted fever than in those with Tsutsugamushi disease</t>
  </si>
  <si>
    <t>52(6):1938-46</t>
  </si>
  <si>
    <t>https://pubmed.ncbi.nlm.nih.gov/24671792</t>
  </si>
  <si>
    <t>https://journals.asm.org/doi/10.1128/JCM.03238-13?url_ver=Z39.88-2003&amp;rfr_id=ori:rid:crossref.org&amp;rfr_dat=cr_pub 0pubmed</t>
  </si>
  <si>
    <t>['Ookura M', 'Yamauchi T', 'Negoro E', 'Hosono N', 'Kishi S', 'Inai K', 'Wano Y', 'Matsumoto K', 'Iwasaki H', 'Morita K', 'Ueda T']</t>
  </si>
  <si>
    <t>Sudden blast crisis of chronic myeloid leukemia after a 13-year durable remission following allogeneic bone marrow transplantation and donor lymphocyte infusion</t>
  </si>
  <si>
    <t>Gan to kagaku ryoho. Cancer &amp; chemotherapy</t>
  </si>
  <si>
    <t>41(2):265-8</t>
  </si>
  <si>
    <t>https://pubmed.ncbi.nlm.nih.gov/24743212</t>
  </si>
  <si>
    <t>https://www.medicalonline.jp/meteo_linkout.php?issn=0385-0684&amp;volume=41&amp;issue=2&amp;spage=265</t>
  </si>
  <si>
    <t>['Inai K', 'Noriki S', 'Iwasaki H']</t>
  </si>
  <si>
    <t>Should prophylactic thrombolysis be routine in clinical practice? Evidence from an autopsy case of septicemia</t>
  </si>
  <si>
    <t>30-Jan-2014</t>
  </si>
  <si>
    <t>BMC clinical pathology</t>
  </si>
  <si>
    <t>14(1):6</t>
  </si>
  <si>
    <t>https://pubmed.ncbi.nlm.nih.gov/24475758</t>
  </si>
  <si>
    <t>https://bmcclinpathol.biomedcentral.com/articles/10.1186/1472-6890-14-6</t>
  </si>
  <si>
    <t>['Yamauchi T', 'Negoro E', 'Lee S', 'Takai M', 'Matsuda Y', 'Takagi K', 'Kishi S', 'Tai K', 'Hosono N', 'Tasaki T', 'Ikegaya S', 'Inai K', 'Yoshida A', 'Urasaki Y', 'Iwasaki H', 'Ueda T']</t>
  </si>
  <si>
    <t>A high serum uric acid level is associated with poor prognosis in patients with acute myeloid leukemia</t>
  </si>
  <si>
    <t>33(9):3947-51</t>
  </si>
  <si>
    <t>https://pubmed.ncbi.nlm.nih.gov/24023333</t>
  </si>
  <si>
    <t>http://ar.iiarjournals.org/lookup/pmidlookup?view=long&amp;pmid=24023333</t>
  </si>
  <si>
    <t>['Yamauchi T', 'Negoro E', 'Lee S', 'Takai M', 'Matsuda Y', 'Takagi K', 'Kishi S', 'Tai K', 'Hosono N', 'Tasaki T', 'Ikegaya S', 'Yoshida A', 'Urasaki Y', 'Iwasaki H', 'Ueda T']</t>
  </si>
  <si>
    <t>Detectable Wilms' tumor-1 transcription at treatment completion is associated with poor prognosis of acute myeloid leukemia: a single institution's experience</t>
  </si>
  <si>
    <t>33(8):3335-40</t>
  </si>
  <si>
    <t>https://pubmed.ncbi.nlm.nih.gov/23898100</t>
  </si>
  <si>
    <t>http://ar.iiarjournals.org/lookup/pmidlookup?view=long&amp;pmid=23898100</t>
  </si>
  <si>
    <t>['Ikegaya S', 'Iwasaki H', 'Takada N', 'Yamamoto S', 'Ueda T']</t>
  </si>
  <si>
    <t>Tsutsugamushi disease caused by Shimokoshi-type Orientia tsutsugamushi: the first report in Western Japan</t>
  </si>
  <si>
    <t>15-Apr-2013</t>
  </si>
  <si>
    <t>88(6):1217-9</t>
  </si>
  <si>
    <t>https://pubmed.ncbi.nlm.nih.gov/23589529</t>
  </si>
  <si>
    <t>https://europepmc.org/abstract/MED/23589529</t>
  </si>
  <si>
    <t>['Negoro E', 'Iwasaki H', 'Tai K', 'Ikegaya S', 'Takagi K', 'Kishi S', 'Yamauchi T', 'Yoshida A', 'Urasaki Y', 'Shimadzu M', 'Ueda T']</t>
  </si>
  <si>
    <t>Utility of PCR amplification and DNA microarray hybridization of 16S rDNA for rapid diagnosis of bacteremia associated with hematological diseases</t>
  </si>
  <si>
    <t>8-Dec-2012</t>
  </si>
  <si>
    <t>17(4):e271-6</t>
  </si>
  <si>
    <t>https://pubmed.ncbi.nlm.nih.gov/23228627</t>
  </si>
  <si>
    <t>https://www.clinicalkey.com/content/playBy/pii?v=S1201-9712(12)01294-5</t>
  </si>
  <si>
    <t>['Tai K', 'Iwasaki H', 'Ikegaya S', 'Ueda T']</t>
  </si>
  <si>
    <t>Minocycline modulates cytokine and chemokine production in lipopolysaccharide-stimulated THP-1 monocytic cells by inhibiting IκB kinase α/β phosphorylation</t>
  </si>
  <si>
    <t>27-Oct-2012</t>
  </si>
  <si>
    <t>161(2):99-109</t>
  </si>
  <si>
    <t>https://pubmed.ncbi.nlm.nih.gov/23108365</t>
  </si>
  <si>
    <t>https://www.clinicalkey.com/content/playBy/pii?v=S1931-5244(12)00339-8</t>
  </si>
  <si>
    <t>['Hida Y', 'Hisada K', 'Shimada A', 'Yamashita M', 'Kimura H', 'Yoshida H', 'Iwasaki H', 'Iwano M']</t>
  </si>
  <si>
    <t>Rapid detection of the Mycobacterium tuberculosis complex by use of quenching probe PCR (geneCube)</t>
  </si>
  <si>
    <t>29-Aug-2012</t>
  </si>
  <si>
    <t>50(11):3604-8</t>
  </si>
  <si>
    <t>https://pubmed.ncbi.nlm.nih.gov/22933602</t>
  </si>
  <si>
    <t>https://journals.asm.org/doi/10.1128/JCM.01654-12?url_ver=Z39.88-2003&amp;rfr_id=ori:rid:crossref.org&amp;rfr_dat=cr_pub 0pubmed</t>
  </si>
  <si>
    <t>['Yamauchi T', 'Matsuda Y', 'Takai M', 'Tasaki T', 'Tai K', 'Hosono N', 'Negoro E', 'Ikegaya S', 'Takagi K', 'Kishi S', 'Yoshida A', 'Urasaki Y', 'Iwasaki H', 'Ueda T']</t>
  </si>
  <si>
    <t>Early relapse is associated with high serum soluble interleukin-2 receptor after the sixth cycle of R-CHOP chemotherapy in patients with advanced diffuse large B-cell lymphoma</t>
  </si>
  <si>
    <t>32(11):5051-7</t>
  </si>
  <si>
    <t>https://pubmed.ncbi.nlm.nih.gov/23155278</t>
  </si>
  <si>
    <t>http://ar.iiarjournals.org/lookup/pmidlookup?view=long&amp;pmid=23155278</t>
  </si>
  <si>
    <t>['Ikegaya S', 'Tai K', 'Shigemi H', 'Iwasaki H', 'Okada T', 'Ueda T']</t>
  </si>
  <si>
    <t>Fulminant candidemia diagnosed by prompt detection of pseudohyphae in a peripheral blood smear</t>
  </si>
  <si>
    <t>The American journal of the medical sciences</t>
  </si>
  <si>
    <t>343(5):419-20</t>
  </si>
  <si>
    <t>https://pubmed.ncbi.nlm.nih.gov/22173051</t>
  </si>
  <si>
    <t>https://core.ac.uk/reader/61372077?utm_source=linkout</t>
  </si>
  <si>
    <t>['Takagi K', 'Kawai Y', 'Yamauchi T', 'Iwasaki H', 'Ueda T']</t>
  </si>
  <si>
    <t>Synergistic effects of combination with fludarabine and carboplatin depend on fludarabine-mediated inhibition of enhanced nucleotide excision repair in leukemia</t>
  </si>
  <si>
    <t>23-Sep-2011</t>
  </si>
  <si>
    <t>94(4):378-389</t>
  </si>
  <si>
    <t>https://pubmed.ncbi.nlm.nih.gov/21948264</t>
  </si>
  <si>
    <t>https://link.springer.com/article/10.1007/s12185-011-0930-8</t>
  </si>
  <si>
    <t>['Takagi K', 'Tasaki T', 'Yamauchi T', 'Iwasaki H', 'Ueda T']</t>
  </si>
  <si>
    <t>Successful Administration of Recombinant Human Soluble Thrombomodulin α (Recomodulin) for Disseminated Intravascular Coagulation during Induction Chemotherapy in an Elderly Patient with Acute Monoblastic Leukemia Involving the t(9;11)(p22;q23) MLL/AF9 Translocation</t>
  </si>
  <si>
    <t>2-Aug-2011</t>
  </si>
  <si>
    <t>Case reports in hematology</t>
  </si>
  <si>
    <t>2011:273070</t>
  </si>
  <si>
    <t>https://pubmed.ncbi.nlm.nih.gov/22937304</t>
  </si>
  <si>
    <t>https://europepmc.org/abstract/MED/22937304</t>
  </si>
  <si>
    <t>['Ikegaya S', 'Iwasaki H', 'Ueda T']</t>
  </si>
  <si>
    <t>Clinical significance of coagulase-negative Staphylococci isolated from blood culture samples of patients with hematological disorders; true bacteremia or contamination</t>
  </si>
  <si>
    <t>51(6):398-401</t>
  </si>
  <si>
    <t>https://pubmed.ncbi.nlm.nih.gov/20622485</t>
  </si>
  <si>
    <t>http://joi.jlc.jst.go.jp/JST.JSTAGE/rinketsu/51.398?lang=en&amp;from=PubMed</t>
  </si>
  <si>
    <t>['Iwasaki H', 'Mizoguchi J', 'Takada N', 'Tai K', 'Ikegaya S', 'Ueda T']</t>
  </si>
  <si>
    <t>Correlation between the concentrations of tumor necrosis factor-alpha and the severity of disease in patients infected with Orientia tsutsugamushi</t>
  </si>
  <si>
    <t>14(4):e328-33</t>
  </si>
  <si>
    <t>https://pubmed.ncbi.nlm.nih.gov/19699129</t>
  </si>
  <si>
    <t>https://www.clinicalkey.com/content/playBy/pii?v=S1201-9712(09)00241-0</t>
  </si>
  <si>
    <t>['Yamauchi T', 'Negoro E', 'Kishi S', 'Takagi K', 'Yoshida A', 'Urasaki Y', 'Iwasaki H', 'Ueda T']</t>
  </si>
  <si>
    <t>Intracellular cytarabine triphosphate production correlates to deoxycytidine kinase/cytosolic 5'-nucleotidase II expression ratio in primary acute myeloid leukemia cells</t>
  </si>
  <si>
    <t>24-Mar-2009</t>
  </si>
  <si>
    <t>Biochemical pharmacology</t>
  </si>
  <si>
    <t>77(12):1780-6</t>
  </si>
  <si>
    <t>https://pubmed.ncbi.nlm.nih.gov/19428333</t>
  </si>
  <si>
    <t>https://linkinghub.elsevier.com/retrieve/pii/S0006-2952(09)00186-5</t>
  </si>
  <si>
    <t>['Ishiguro F', 'Takada N', 'Fujita H', 'Noji Y', 'Yano Y', 'Iwasaki H']</t>
  </si>
  <si>
    <t>Survey of the vectorial competence of ticks in an endemic area of spotted fever group rickettsioses in Fukui Prefecture, Japan</t>
  </si>
  <si>
    <t>Microbiology and immunology</t>
  </si>
  <si>
    <t>52(6):305-9</t>
  </si>
  <si>
    <t>https://pubmed.ncbi.nlm.nih.gov/18577164</t>
  </si>
  <si>
    <t>https://onlinelibrary.wiley.com/doi/10.1111/j.1348-0421.2008.00042.x</t>
  </si>
  <si>
    <t>['Inai K', 'Iwasaki H', 'Noriki S', 'Ikegaya S', 'Yamashita M', 'Imamura Y', 'Takimoto N', 'Kato H', 'Ueda T', 'Naikia H']</t>
  </si>
  <si>
    <t>Frequent detection of multidrug-resistant pneumonia-causing bacteria in the pneumonia lung tissues of patients with hematological malignancies</t>
  </si>
  <si>
    <t>86(3):225-32</t>
  </si>
  <si>
    <t>https://pubmed.ncbi.nlm.nih.gov/17988988</t>
  </si>
  <si>
    <t>['Yamamoto S', 'Yamauchi T', 'Kawai Y', 'Takemura H', 'Kishi S', 'Yoshida A', 'Urasaki Y', 'Iwasaki H', 'Ueda T']</t>
  </si>
  <si>
    <t>Fludarabine-mediated circumvention of cytarabine resistance is associated with fludarabine triphosphate accumulation in cytarabine-resistant leukemic cells</t>
  </si>
  <si>
    <t>85(2):108-15</t>
  </si>
  <si>
    <t>https://pubmed.ncbi.nlm.nih.gov/17321987</t>
  </si>
  <si>
    <t>['Kinoshita K', 'Iwasaki H', 'Uzui H', 'Ueda T']</t>
  </si>
  <si>
    <t>Candin family antifungal agent micafungin (FK463) modulates the inflammatory cytokine production stimulated by lipopolysaccharide in THP-1 cells</t>
  </si>
  <si>
    <t>148(4):207-13</t>
  </si>
  <si>
    <t>https://pubmed.ncbi.nlm.nih.gov/17002923</t>
  </si>
  <si>
    <t>https://linkinghub.elsevier.com/retrieve/pii/S1931-5244(06)00300-8</t>
  </si>
  <si>
    <t>['Yasutomi M', 'Ohshima Y', 'Omata N', 'Yamada A', 'Iwasaki H', 'Urasaki Y', 'Mayumi M']</t>
  </si>
  <si>
    <t>Erythromycin differentially inhibits lipopolysaccharide- or poly(I:C)-induced but not peptidoglycan-induced activation of human monocyte-derived dendritic cells</t>
  </si>
  <si>
    <t>175(12):8069-76</t>
  </si>
  <si>
    <t>https://pubmed.ncbi.nlm.nih.gov/16339544</t>
  </si>
  <si>
    <t>https://journals.aai.org/jimmunol/article-lookup/doi/10.4049/jimmunol.175.12.8069</t>
  </si>
  <si>
    <t>['Takagi K', 'Yoshida A', 'Iwasaki H', 'Inoue H', 'Ueda T']</t>
  </si>
  <si>
    <t>Anti-CD20 antibody (Rituximab) therapy in a myasthenia gravis patient with follicular lymphoma</t>
  </si>
  <si>
    <t>4-May-2005</t>
  </si>
  <si>
    <t>84(8):548-50</t>
  </si>
  <si>
    <t>https://pubmed.ncbi.nlm.nih.gov/15871017</t>
  </si>
  <si>
    <t>https://link.springer.com/article/10.1007/s00277-005-1050-4</t>
  </si>
  <si>
    <t>['Ikegaya S', 'Iwasaki H', 'Kinoshita K', 'Urasaki Y', 'Tsutani H', 'Ueda T']</t>
  </si>
  <si>
    <t>A pilot study of antibiotic cycling for the treatment of febrile neutropenia patients with hematological diseases</t>
  </si>
  <si>
    <t>Kansenshogaku zasshi. The Journal of the Japanese Association for Infectious Diseases</t>
  </si>
  <si>
    <t>78(3):241-7</t>
  </si>
  <si>
    <t>https://pubmed.ncbi.nlm.nih.gov/15103906</t>
  </si>
  <si>
    <t>['Inoue H', 'Iwasaki H', 'Abe S', 'Yamaguchi H', 'Ueda T']</t>
  </si>
  <si>
    <t>Modulation of the human interleukin-12p40 response by a triazole antifungal derivative, itraconazole</t>
  </si>
  <si>
    <t>Scandinavian journal of infectious diseases</t>
  </si>
  <si>
    <t>36(8):607-9</t>
  </si>
  <si>
    <t>https://pubmed.ncbi.nlm.nih.gov/15370674</t>
  </si>
  <si>
    <t>https://www.tandfonline.com/doi/10.1080/00365540410018148?url_ver=Z39.88-2003&amp;rfr_id=ori:rid:crossref.org&amp;rfr_dat=cr_pub 0pubmed</t>
  </si>
  <si>
    <t>['Iho S', 'Tanaka Y', 'Takauji R', 'Kobayashi C', 'Muramatsu I', 'Iwasaki H', 'Nakamura K', 'Sasaki Y', 'Nakao K', 'Takahashi T']</t>
  </si>
  <si>
    <t>Nicotine induces human neutrophils to produce IL-8 through the generation of peroxynitrite and subsequent activation of NF-kappaB</t>
  </si>
  <si>
    <t>74(5):942-51</t>
  </si>
  <si>
    <t>https://pubmed.ncbi.nlm.nih.gov/12960242</t>
  </si>
  <si>
    <t>https://academic.oup.com/jleukbio/article-lookup/doi/10.1189/jlb.1202626</t>
  </si>
  <si>
    <t>['Ikegaya S', 'Yoshida A', 'Iwasaki H', 'Naiki H', 'Ueda T']</t>
  </si>
  <si>
    <t>Esophageal erosion as a possible bacterial entry site in an acute lymphoblastic leukemia patient with sepsis</t>
  </si>
  <si>
    <t>May-2003</t>
  </si>
  <si>
    <t>77(4):395-8</t>
  </si>
  <si>
    <t>https://pubmed.ncbi.nlm.nih.gov/12774931</t>
  </si>
  <si>
    <t>https://core.ac.uk/reader/61372092?utm_source=linkout</t>
  </si>
  <si>
    <t>['Badran A', 'Iwasaki H', 'Inoue H', 'Ueda T']</t>
  </si>
  <si>
    <t>Atypical nuclear apoptosis downstream to caspase-3 activation in ara-C treated CCRF-CEM cells</t>
  </si>
  <si>
    <t>22(3):517-22</t>
  </si>
  <si>
    <t>https://pubmed.ncbi.nlm.nih.gov/12579303</t>
  </si>
  <si>
    <t>https://www.ingentaconnect.com/openurl?genre=article&amp;issn=1019-6439&amp;volume=22&amp;issue=3&amp;spage=517&amp;aulast=Badran</t>
  </si>
  <si>
    <t>['Misaki H', 'Iwasaki H', 'Ueda T']</t>
  </si>
  <si>
    <t>A comparison of the specificity and sensitivity of two Candida antigen assay systems for the diagnosis of deep candidiasis in patients with hematologic diseases</t>
  </si>
  <si>
    <t>Medical science monitor : international medical journal of experimental and clinical research</t>
  </si>
  <si>
    <t>9(2):MT1-7</t>
  </si>
  <si>
    <t>https://pubmed.ncbi.nlm.nih.gov/12601299</t>
  </si>
  <si>
    <t>https://www.medscimonit.com/download/index/idArt/4749</t>
  </si>
  <si>
    <t>['Iwasaki H', 'Inoue H', 'Mitsuke Y', 'Badran A', 'Ikegaya S', 'Ueda T']</t>
  </si>
  <si>
    <t>Doxycycline induces apoptosis by way of caspase-3 activation with inhibition of matrix metalloproteinase in human T-lymphoblastic leukemia CCRF-CEM cells</t>
  </si>
  <si>
    <t>The Journal of laboratory and clinical medicine</t>
  </si>
  <si>
    <t>140(6):382-6</t>
  </si>
  <si>
    <t>https://pubmed.ncbi.nlm.nih.gov/12486404</t>
  </si>
  <si>
    <t>https://linkinghub.elsevier.com/retrieve/pii/S0022214302001002</t>
  </si>
  <si>
    <t>['Omata N', 'Yasutomi M', 'Yamada A', 'Iwasaki H', 'Mayumi M', 'Ohshima Y']</t>
  </si>
  <si>
    <t>Monocyte chemoattractant protein-1 selectively inhibits the acquisition of CD40 ligand-dependent IL-12-producing capacity of monocyte-derived dendritic cells and modulates Th1 immune response</t>
  </si>
  <si>
    <t>1-Nov-2002</t>
  </si>
  <si>
    <t>169(9):4861-6</t>
  </si>
  <si>
    <t>https://pubmed.ncbi.nlm.nih.gov/12391196</t>
  </si>
  <si>
    <t>https://journals.aai.org/jimmunol/article-lookup/doi/10.4049/jimmunol.169.9.4861</t>
  </si>
  <si>
    <t>['Takauji R', 'Iho S', 'Takatsuka H', 'Yamamoto S', 'Takahashi T', 'Kitagawa H', 'Iwasaki H', 'Iida R', 'Yokochi T', 'Matsuki T']</t>
  </si>
  <si>
    <t>CpG-DNA-induced IFN-alpha production involves p38 MAPK-dependent STAT1 phosphorylation in human plasmacytoid dendritic cell precursors</t>
  </si>
  <si>
    <t>72(5):1011-9</t>
  </si>
  <si>
    <t>https://pubmed.ncbi.nlm.nih.gov/12429724</t>
  </si>
  <si>
    <t>https://onlinelibrary.wiley.com/resolve/openurl?genre=article&amp;sid=nlm:pubmed&amp;issn=0741-5400&amp;date=2002&amp;volume=72&amp;issue=5&amp;spage=1011</t>
  </si>
  <si>
    <t>['Yamauchi T', 'Misaki H', 'Arai H', 'Iwasaki H', 'Naiki H', 'Ueda T']</t>
  </si>
  <si>
    <t>An autopsy case of disseminated mucormycosis in a neutropenic patient receiving chemotherapy for the underlying solid malignancy</t>
  </si>
  <si>
    <t>8(1):103-5</t>
  </si>
  <si>
    <t>https://pubmed.ncbi.nlm.nih.gov/11957129</t>
  </si>
  <si>
    <t>https://linkinghub.elsevier.com/retrieve/pii/S1341-321X(02)71240-3</t>
  </si>
  <si>
    <t>['Takagi K', 'Shimizu H', 'Iwasaki H', 'Tsutani H', 'Ueda T']</t>
  </si>
  <si>
    <t>Serum cytokine level during continuous venovenous hemofiltration in toxic shock-like syndrome due to group G beta Streptococcus bacteremia in a patient with idiopathic thrombocytopenic purpura</t>
  </si>
  <si>
    <t>34(6):403-6</t>
  </si>
  <si>
    <t>https://pubmed.ncbi.nlm.nih.gov/12160164</t>
  </si>
  <si>
    <t>https://www.tandfonline.com/doi/10.1080/00365540110080683?url_ver=Z39.88-2003&amp;rfr_id=ori:rid:crossref.org&amp;rfr_dat=cr_pub 0pubmed</t>
  </si>
  <si>
    <t>Jones KD</t>
  </si>
  <si>
    <t>['Jones K', 'Plotkin L', 'Loukogeorgakis S', 'Cytter-Kuint R', 'Worth A', 'Turner D']</t>
  </si>
  <si>
    <t>The Management of Internal Fistulizing Crohn's Disease in a Child: More Than Meets the Eye</t>
  </si>
  <si>
    <t>168(3):471-479.e1</t>
  </si>
  <si>
    <t>https://pubmed.ncbi.nlm.nih.gov/39477027</t>
  </si>
  <si>
    <t>https://www.clinicalkey.com/content/playBy/pii?v=S0016-5085(24)05644-0</t>
  </si>
  <si>
    <t>['Meshaka R', 'Fitzke HE', 'Barber J', 'Jones K', 'Taylor SA', 'Watson TA']</t>
  </si>
  <si>
    <t>Quantified small bowel motility assessment on magnetic resonance enterography in paediatric inflammatory bowel disease - does it reflect clinical response?</t>
  </si>
  <si>
    <t>54(13):2210-2219</t>
  </si>
  <si>
    <t>https://pubmed.ncbi.nlm.nih.gov/39560731</t>
  </si>
  <si>
    <t>https://link.springer.com/article/10.1007/s00247-024-06097-y</t>
  </si>
  <si>
    <t>['Costigan D', 'Fenn J', 'Yen S', 'Ilott N', 'Bullers S', 'Hale J', 'Greenhalf W', 'Conibear E', 'Koycheva A', 'Madon K', 'Jahan I', 'Huang M', 'Badhan A', 'Parker E', 'Rosadas C', 'Jones K', 'McClure M', 'Tedder R', 'Taylor G', 'Baillie KJ', 'Semple MG', 'Openshaw PJM', 'Pearson C', 'Johnson J', 'Lalvani A', 'Thornton EE']</t>
  </si>
  <si>
    <t>A pro-inflammatory gut mucosal cytokine response is associated with mild COVID-19 disease and superior induction of serum antibodies</t>
  </si>
  <si>
    <t>17(1):111-123</t>
  </si>
  <si>
    <t>https://pubmed.ncbi.nlm.nih.gov/37995912</t>
  </si>
  <si>
    <t>https://www.clinicalkey.com/content/playBy/pii?v=S1933-0219(23)00088-0</t>
  </si>
  <si>
    <t>Jones KDJ</t>
  </si>
  <si>
    <t>['Auth MK', 'Ashton JJ', 'Jones KDJ', 'Rodrigues A', 'Thangarajah D', 'Devadason D', 'Lee G', 'Ayaz M', 'Lee HM', 'Kammermeier J']</t>
  </si>
  <si>
    <t>Variation in access and prescription of vedolizumab and ustekinumab in paediatric patients with inflammatory bowel disease: a UK-wide study</t>
  </si>
  <si>
    <t>4-Aug-2023</t>
  </si>
  <si>
    <t>108(12):994-998</t>
  </si>
  <si>
    <t>https://pubmed.ncbi.nlm.nih.gov/37541682</t>
  </si>
  <si>
    <t>https://adc.bmj.com/lookup/pmidlookup?view=long&amp;pmid=37541682</t>
  </si>
  <si>
    <t>['Chanchlani N', 'Lin S', 'Auth MK', 'Lee CL', 'Robbins H', 'Looi S', 'Murugesan SV', 'Riley T', 'Preston C', 'Stephenson S', 'Cardozo W', 'Sonwalkar SA', 'Allah-Ditta M', 'Mansfield L', 'Durai D', 'Baker M', 'London I', 'London E', 'Gupta S', 'Di Mambro A', 'Murphy A', 'Gaynor E', 'Jones KDJ', 'Claridge A', 'Sebastian S', 'Ramachandran S', 'Selinger CP', 'Borg-Bartolo SP', 'Knight P', 'Sprakes MB', 'Burton J', 'Kane P', 'Lupton S', 'Fletcher A', 'Gaya DR', 'Colbert R', 'Seenan JP', 'MacDonald J', 'Lynch L', 'McLachlan I', 'Shields S', 'Hansen R', 'Gervais L', 'Jere M', 'Akhtar M', 'Black K', 'Henderson P', 'Russell RK', 'Lees CW', 'Derikx LAAP', 'Lockett M', 'Betteridge F', 'De Silva A', 'Hussenbux A', 'Beckly J', 'Bendall O', 'Hart JW', 'Thomas A', 'Hamilton B', 'Gordon C', 'Chee D', 'McDonald TJ', 'Nice R', 'Parkinson M', 'Gardner-Thorpe H', 'Butterworth JR', 'Javed A', 'Al-Shakhshir S', 'Yadagiri R', 'Maher S', 'Pollok RCG', 'Ng T', 'Appiahene P', 'Donovan F', 'Lok J', 'Chandy R', 'Jagdish R', 'Baig D', 'Mahmood Z', 'Marsh L', 'Moss A', 'Abdulgader A', 'Kitchin A', 'Walker GJ', 'George B', 'Lim YH', 'Gulliver J', 'Bloom S', 'Theaker H', 'Carlson S', 'Cummings JRF', 'Livingstone R', 'Beale A', 'Carter JO', 'Bell A', 'Coulter A', 'Snook J', 'Stone H', 'Kennedy NA', 'Goodhand JR', 'Ahmad T']</t>
  </si>
  <si>
    <t>Implications for sequencing of biologic therapy and choice of second anti-TNF in patients with inflammatory bowel disease: results from the IMmunogenicity to Second Anti-TNF therapy (IMSAT) therapeutic drug monitoring study</t>
  </si>
  <si>
    <t>56(8):1250-1263</t>
  </si>
  <si>
    <t>https://europepmc.org/abstract/MED/36039036</t>
  </si>
  <si>
    <t>['Berthold DL', 'Jones KDJ', 'Udalova IA']</t>
  </si>
  <si>
    <t>Regional specialization of macrophages along the gastrointestinal tract</t>
  </si>
  <si>
    <t>42(9):795-806</t>
  </si>
  <si>
    <t>https://pubmed.ncbi.nlm.nih.gov/34373208</t>
  </si>
  <si>
    <t>https://www.clinicalkey.com/content/playBy/pii?v=S1471-4906(21)00141-1</t>
  </si>
  <si>
    <t>['Faraday C', 'Hamad S', 'Jones KD', 'Sim K', 'Cherian S', 'James A', 'Godambe S', 'New HV', 'Kroll JS', 'Clarke P']</t>
  </si>
  <si>
    <t>Characteristics and incidence of transfusion-associated necrotizing enterocolitis in the UK</t>
  </si>
  <si>
    <t>The journal of maternalfetal &amp; neonatal medicine : the official journal of the European Association of Perinatal Medicine, the Federation of Asia and Oceania</t>
  </si>
  <si>
    <t>33(3):398-403</t>
  </si>
  <si>
    <t>https://pubmed.ncbi.nlm.nih.gov/29945481</t>
  </si>
  <si>
    <t>https://www.tandfonline.com/doi/10.1080/14767058.2018.1494147?url_ver=Z39.88-2003&amp;rfr_id=ori:rid:crossref.org&amp;rfr_dat=cr_pub 0pubmed</t>
  </si>
  <si>
    <t>['Bourke CD', 'Jones KDJ', 'Prendergast AJ']</t>
  </si>
  <si>
    <t>Current Understanding of Innate Immune Cell Dysfunction in Childhood Undernutrition</t>
  </si>
  <si>
    <t>10:1728</t>
  </si>
  <si>
    <t>https://pubmed.ncbi.nlm.nih.gov/31417545</t>
  </si>
  <si>
    <t>https://europepmc.org/abstract/MED/31417545</t>
  </si>
  <si>
    <t>['Jones KDJ', 'Hachmeister CU', 'Khasira M', 'Cox L', 'Schoenmakers I', 'Munyi C', 'Nassir HS', 'Hünten-Kirsch B', 'Prentice A', 'Berkley JA']</t>
  </si>
  <si>
    <t>Vitamin D deficiency causes rickets in an urban informal settlement in Kenya and is associated with malnutrition</t>
  </si>
  <si>
    <t>Maternal &amp; child nutrition</t>
  </si>
  <si>
    <t>14(1):e12452</t>
  </si>
  <si>
    <t>https://pubmed.ncbi.nlm.nih.gov/28470840</t>
  </si>
  <si>
    <t>https://europepmc.org/abstract/MED/28470840</t>
  </si>
  <si>
    <t>['Seale AC', 'Obiero CW', 'Jones KD', 'Barsosio HC', 'Thitiri J', 'Ngari M', 'Morpeth S', 'Mohammed S', 'Fegan G', 'Mturi N', 'Berkley JA']</t>
  </si>
  <si>
    <t>Should First-line Empiric Treatment Strategies for Neonates Cover Coagulase-negative Staphylococcal Infections in Kenya?</t>
  </si>
  <si>
    <t>36(11):1073-1078</t>
  </si>
  <si>
    <t>https://pubmed.ncbi.nlm.nih.gov/28731901</t>
  </si>
  <si>
    <t>https://europepmc.org/abstract/MED/28731901</t>
  </si>
  <si>
    <t>['Jones KDJ', 'Grossman SE', 'Kumaranayakam D', 'Rao A', 'Fegan G', 'Aladangady N']</t>
  </si>
  <si>
    <t>Umbilical cord bilirubin as a predictor of neonatal jaundice: a retrospective cohort study</t>
  </si>
  <si>
    <t>17(1):186</t>
  </si>
  <si>
    <t>https://pubmed.ncbi.nlm.nih.gov/28931391</t>
  </si>
  <si>
    <t>https://bmcpediatr.biomedcentral.com/articles/10.1186/s12887-017-0938-1</t>
  </si>
  <si>
    <t>['Obiero CW', 'Seale AC', 'Jones K', 'Ngari M', 'Bendon CL', 'Morpeth S', 'Mohammed S', 'Mturi N', 'Fegan G', 'Berkley JA']</t>
  </si>
  <si>
    <t>Should first-line empiric treatment strategies cover coagulase-negative staphylococcal infections in severely malnourished or HIV-infected children in Kenya?</t>
  </si>
  <si>
    <t>12(8):e0182354</t>
  </si>
  <si>
    <t>https://pubmed.ncbi.nlm.nih.gov/28787002</t>
  </si>
  <si>
    <t>https://europepmc.org/abstract/MED/28787002</t>
  </si>
  <si>
    <t>['Jones KD', 'Howarth LJ']</t>
  </si>
  <si>
    <t>Intestinal failure following necrotizing enterocolitis: A clinical approach</t>
  </si>
  <si>
    <t>Early human development</t>
  </si>
  <si>
    <t>97:29-32</t>
  </si>
  <si>
    <t>https://pubmed.ncbi.nlm.nih.gov/27080372</t>
  </si>
  <si>
    <t>https://www.clinicalkey.com/content/playBy/pii?v=S0378-3782(16)30116-5</t>
  </si>
  <si>
    <t>['Brenna JT', 'Akomo P', 'Bahwere P', 'Berkley JA', 'Calder PC', 'Jones KD', 'Liu L', 'Manary M', 'Trehan I', 'Briend A']</t>
  </si>
  <si>
    <t>Balancing omega-6 and omega-3 fatty acids in ready-to-use therapeutic foods (RUTF)</t>
  </si>
  <si>
    <t>BMC medicine</t>
  </si>
  <si>
    <t>13:117</t>
  </si>
  <si>
    <t>https://pubmed.ncbi.nlm.nih.gov/25980919</t>
  </si>
  <si>
    <t>https://bmcmedicine.biomedcentral.com/articles/10.1186/s12916-015-0352-1</t>
  </si>
  <si>
    <t>['Crane RJ', 'Jones KD', 'Berkley JA']</t>
  </si>
  <si>
    <t>Environmental enteric dysfunction: an overview</t>
  </si>
  <si>
    <t>Food and nutrition bulletin</t>
  </si>
  <si>
    <t>36(1 Suppl):S76-87</t>
  </si>
  <si>
    <t>https://pubmed.ncbi.nlm.nih.gov/25902619</t>
  </si>
  <si>
    <t>https://journals.sagepub.com/doi/10.1177/15648265150361S113?url_ver=Z39.88-2003&amp;rfr_id=ori:rid:crossref.org&amp;rfr_dat=cr_pub 0pubmed</t>
  </si>
  <si>
    <t>['Jones KD', 'Berkley JA']</t>
  </si>
  <si>
    <t>Severe acute malnutrition and infection</t>
  </si>
  <si>
    <t>Paediatrics and international child health</t>
  </si>
  <si>
    <t>34 Suppl 1(Suppl 1):S1-S29</t>
  </si>
  <si>
    <t>https://pubmed.ncbi.nlm.nih.gov/25475887</t>
  </si>
  <si>
    <t>https://www.tandfonline.com/doi/abs/10.1179/2046904714Z.000000000218?url_ver=Z39.88-2003&amp;rfr_id=ori:rid:crossref.org&amp;rfr_dat=cr_pub 0pubmed</t>
  </si>
  <si>
    <t>['Munyi CW', 'Jones KD']</t>
  </si>
  <si>
    <t>Images in clinical medicine. Mondor's disease</t>
  </si>
  <si>
    <t>19-Jun-2014</t>
  </si>
  <si>
    <t>370(25):2426</t>
  </si>
  <si>
    <t>https://pubmed.ncbi.nlm.nih.gov/24941180</t>
  </si>
  <si>
    <t>https://www.nejm.org/doi/10.1056/NEJMicm1313969?url_ver=Z39.88-2003&amp;rfr_id=ori:rid:crossref.org&amp;rfr_dat=cr_pub 0www.ncbi.nlm.nih.gov</t>
  </si>
  <si>
    <t>['Jones KD', 'Thitiri J', 'Ngari M', 'Berkley JA']</t>
  </si>
  <si>
    <t>Childhood malnutrition: toward an understanding of infections, inflammation, and antimicrobials</t>
  </si>
  <si>
    <t>35(2 Suppl):S64-70</t>
  </si>
  <si>
    <t>https://pubmed.ncbi.nlm.nih.gov/25069296</t>
  </si>
  <si>
    <t>https://journals.sagepub.com/doi/10.1177/15648265140352S110?url_ver=Z39.88-2003&amp;rfr_id=ori:rid:crossref.org&amp;rfr_dat=cr_pub 0pubmed</t>
  </si>
  <si>
    <t>['Herberg JA', 'Kaforou M', 'Gormley S', 'Sumner ER', 'Patel S', 'Jones KD', 'Paulus S', 'Fink C', 'Martinon-Torres F', 'Montana G', 'Wright VJ', 'Levin M']</t>
  </si>
  <si>
    <t>Transcriptomic profiling in childhood H1N1/09 influenza reveals reduced expression of protein synthesis genes</t>
  </si>
  <si>
    <t>15-Nov-2013</t>
  </si>
  <si>
    <t>29-Jul-2013</t>
  </si>
  <si>
    <t>208(10):1664-8</t>
  </si>
  <si>
    <t>https://pubmed.ncbi.nlm.nih.gov/23901082</t>
  </si>
  <si>
    <t>https://europepmc.org/abstract/MED/23901082</t>
  </si>
  <si>
    <t>['Herberg JA', 'Jones KD', 'Paulus S', 'Gormley S', 'Muir D', 'Cooper M', 'Levin M']</t>
  </si>
  <si>
    <t>Comparison of pandemic and seasonal influenza reveals higher mortality and increased prevalence of shock in children with severe h1n1/09 infection</t>
  </si>
  <si>
    <t>30(5):438-40</t>
  </si>
  <si>
    <t>https://pubmed.ncbi.nlm.nih.gov/21102362</t>
  </si>
  <si>
    <t>https://journals.lww.com/00006454-201105000-00022</t>
  </si>
  <si>
    <t>['Joshi AV', 'Jones KD', 'Buckley AM', 'Coren ME', 'Kampmann B']</t>
  </si>
  <si>
    <t>Kawasaki disease coincident with influenza A H1N1/09 infection</t>
  </si>
  <si>
    <t>53(1):e1-2</t>
  </si>
  <si>
    <t>https://pubmed.ncbi.nlm.nih.gov/21342333</t>
  </si>
  <si>
    <t>https://europepmc.org/abstract/MED/21342333</t>
  </si>
  <si>
    <t>['Jones KD', 'Noimark L', 'Osborn M', 'Warner JO', 'Boyle RJ']</t>
  </si>
  <si>
    <t>A case of severe atypical food protein-induced enterocolitis syndrome</t>
  </si>
  <si>
    <t>65(8):1061-3</t>
  </si>
  <si>
    <t>https://pubmed.ncbi.nlm.nih.gov/19958317</t>
  </si>
  <si>
    <t>https://onlinelibrary.wiley.com/doi/10.1111/j.1398-9995.2009.02276.x</t>
  </si>
  <si>
    <t>['Jones KD', 'Berkley JA', 'Warner JO']</t>
  </si>
  <si>
    <t>Perinatal nutrition and immunity to infection</t>
  </si>
  <si>
    <t>19-Mar-2010</t>
  </si>
  <si>
    <t>21(4 Pt 1):564-76</t>
  </si>
  <si>
    <t>https://pubmed.ncbi.nlm.nih.gov/20337968</t>
  </si>
  <si>
    <t>https://europepmc.org/abstract/MED/20337968</t>
  </si>
  <si>
    <t>['Jones KD']</t>
  </si>
  <si>
    <t>Malarial chemoprophylaxis</t>
  </si>
  <si>
    <t>1-Oct-2008</t>
  </si>
  <si>
    <t>337:a1875</t>
  </si>
  <si>
    <t>https://pubmed.ncbi.nlm.nih.gov/18829657</t>
  </si>
  <si>
    <t>https://www.bmj.com/lookup/pmidlookup?view=long&amp;pmid=18829657</t>
  </si>
  <si>
    <t>['Jones KD', 'Porter D', 'Williams H']</t>
  </si>
  <si>
    <t>Tackling alcohol misuse: Needs in adolescents</t>
  </si>
  <si>
    <t>15-Mar-2008</t>
  </si>
  <si>
    <t>336(7644):573</t>
  </si>
  <si>
    <t>https://pubmed.ncbi.nlm.nih.gov/18340050</t>
  </si>
  <si>
    <t>https://europepmc.org/abstract/MED/18340050</t>
  </si>
  <si>
    <t>['Jones KD', 'Hesketh T', 'Yudkin J']</t>
  </si>
  <si>
    <t>Extensively drug-resistant tuberculosis in sub-Saharan Africa: an emerging public-health concern</t>
  </si>
  <si>
    <t>102(3):219-24</t>
  </si>
  <si>
    <t>https://pubmed.ncbi.nlm.nih.gov/18243260</t>
  </si>
  <si>
    <t>https://linkinghub.elsevier.com/retrieve/pii/S0035-9203(07)00405-1</t>
  </si>
  <si>
    <t>Jose R</t>
  </si>
  <si>
    <t>['Fleming A', 'Galey M', 'Briggs L', 'Edwards M', 'Hogg C', 'John S', 'Wilkinson S', 'Quinn E', 'Rai R', 'Burgoyne T', 'Rogers A', 'Patel MP', 'Griffin P', 'Muller S', 'Carr SB', 'Loebinger MR', 'Lucas JS', 'Shah A', 'Jose R', 'Mitchison HM', 'Shoemark A', 'Miller DE', 'Morris-Rosendahl DJ']</t>
  </si>
  <si>
    <t>Combined approaches, including long-read sequencing, address the diagnostic challenge of HYDIN in primary ciliary dyskinesia</t>
  </si>
  <si>
    <t>32(9):1074-1085</t>
  </si>
  <si>
    <t>https://pubmed.ncbi.nlm.nih.gov/38605126</t>
  </si>
  <si>
    <t>https://pmc.ncbi.nlm.nih.gov/articles/pmid/38605126/</t>
  </si>
  <si>
    <t>Jose RJ</t>
  </si>
  <si>
    <t>['Patterson CM', 'Shaw TD', 'Gerovasili V', 'Khatana U', 'Jose RJ']</t>
  </si>
  <si>
    <t>Emerging therapies and respiratory infections: Focus on the impact of immunosuppressants and immunotherapies</t>
  </si>
  <si>
    <t>Clinical medicine (London, England)</t>
  </si>
  <si>
    <t>24(1):100015</t>
  </si>
  <si>
    <t>https://pubmed.ncbi.nlm.nih.gov/38387208</t>
  </si>
  <si>
    <t>https://www.clinicalkey.com/content/playBy/pii?v=S1470-2118(24)00003-4</t>
  </si>
  <si>
    <t>['Chong DLW', 'Mikolasch TA', 'Sahota J', 'Rebeyrol C', 'Garthwaite HS', 'Booth HL', 'Heightman M', 'Denneny EK', 'José RJ', 'Khawaja AA', 'Duckworth A', 'Labelle M', 'Scotton CJ', 'Porter JC']</t>
  </si>
  <si>
    <t>Investigating the role of platelets and platelet-derived transforming growth factor-β in idiopathic pulmonary fibrosis</t>
  </si>
  <si>
    <t>325(4):L487-L499</t>
  </si>
  <si>
    <t>https://pubmed.ncbi.nlm.nih.gov/37643008</t>
  </si>
  <si>
    <t>https://journals.physiology.org/doi/abs/10.1152/ajplung.00227.2022?url_ver=Z39.88-2003&amp;rfr_id=ori:rid:crossref.org&amp;rfr_dat=cr_pub 0pubmed</t>
  </si>
  <si>
    <t>['Fraser CS', 'José RJ']</t>
  </si>
  <si>
    <t>Insights into Personalised Medicine in Bronchiectasis</t>
  </si>
  <si>
    <t>Journal of personalized medicine</t>
  </si>
  <si>
    <t>13(1):133</t>
  </si>
  <si>
    <t>https://pubmed.ncbi.nlm.nih.gov/36675794</t>
  </si>
  <si>
    <t>https://europepmc.org/abstract/MED/36675794</t>
  </si>
  <si>
    <t>José R</t>
  </si>
  <si>
    <t>['Szylar G', 'Wysoczanski R', 'Marshall H', 'Marks DJB', 'José R', 'Ehrenstein MR', 'Brown JS']</t>
  </si>
  <si>
    <t>Author Correction: A novel Streptococcus pneumoniae human challenge model demonstrates Treg lymphocyte recruitment to the infection site</t>
  </si>
  <si>
    <t>12(1):5676</t>
  </si>
  <si>
    <t>https://pubmed.ncbi.nlm.nih.gov/35383282</t>
  </si>
  <si>
    <t>https://europepmc.org/abstract/MED/35383282</t>
  </si>
  <si>
    <t>A novel Streptococcus pneumoniae human challenge model demonstrates Treg lymphocyte recruitment to the infection site</t>
  </si>
  <si>
    <t>7-Mar-2022</t>
  </si>
  <si>
    <t>12(1):3990</t>
  </si>
  <si>
    <t>https://pubmed.ncbi.nlm.nih.gov/35256717</t>
  </si>
  <si>
    <t>https://europepmc.org/abstract/MED/35256717</t>
  </si>
  <si>
    <t>['José RJ', 'Dickey BF', 'Sheshadri A']</t>
  </si>
  <si>
    <t>Airway disease in hematologic malignancies</t>
  </si>
  <si>
    <t>16(3):303-313</t>
  </si>
  <si>
    <t>https://pubmed.ncbi.nlm.nih.gov/35176948</t>
  </si>
  <si>
    <t>https://www.tandfonline.com/doi/10.1080/17476348.2022.2043746?url_ver=Z39.88-2003&amp;rfr_id=ori:rid:crossref.org&amp;rfr_dat=cr_pub 0pubmed</t>
  </si>
  <si>
    <t>['Khan T', 'Jose RJ', 'Renzoni EA', 'Mouyis M']</t>
  </si>
  <si>
    <t>A Closer Look at the Role of Anti-CCP Antibodies in the Pathogenesis of Rheumatoid Arthritis-Associated Interstitial Lung Disease and Bronchiectasis</t>
  </si>
  <si>
    <t>8(4):1463-1475</t>
  </si>
  <si>
    <t>https://pubmed.ncbi.nlm.nih.gov/34449068</t>
  </si>
  <si>
    <t>https://europepmc.org/abstract/MED/34449068</t>
  </si>
  <si>
    <t>['Khan T', 'José RJ', 'Renzoni EA', 'Mouyis M']</t>
  </si>
  <si>
    <t>Correction to: A Closer Look at the Role of Anti-CCP Antibodies in the Pathogenesis of Rheumatoid Arthritis Associated Interstitial Lung Disease and Bronchiectasis</t>
  </si>
  <si>
    <t>8(4):1919</t>
  </si>
  <si>
    <t>https://pubmed.ncbi.nlm.nih.gov/34570346</t>
  </si>
  <si>
    <t>https://europepmc.org/abstract/MED/34570346</t>
  </si>
  <si>
    <t>['José RJ', 'Loebinger MR']</t>
  </si>
  <si>
    <t>Clinical and Radiological Phenotypes and Endotypes</t>
  </si>
  <si>
    <t>Seminars in respiratory and critical care medicine</t>
  </si>
  <si>
    <t>42(4):549-555</t>
  </si>
  <si>
    <t>https://pubmed.ncbi.nlm.nih.gov/34261179</t>
  </si>
  <si>
    <t>https://europepmc.org/abstract/MED/34261179</t>
  </si>
  <si>
    <t>['Chong DLW', 'Rebeyrol C', 'José RJ', 'Williams AE', 'Brown JS', 'Scotton CJ', 'Porter JC']</t>
  </si>
  <si>
    <t>ICAM-1 and ICAM-2 Are Differentially Expressed and Up-Regulated on Inflamed Pulmonary Epithelium, but Neither ICAM-2 nor LFA-1: ICAM-1 Are Required for Neutrophil Migration Into the Airways In Vivo</t>
  </si>
  <si>
    <t>16-Aug-2021</t>
  </si>
  <si>
    <t>12:691957</t>
  </si>
  <si>
    <t>https://pubmed.ncbi.nlm.nih.gov/34484188</t>
  </si>
  <si>
    <t>https://europepmc.org/abstract/MED/34484188</t>
  </si>
  <si>
    <t>['Marshall H', 'José RJ', 'Kilian M', 'Petersen FC', 'Brown JS']</t>
  </si>
  <si>
    <t>Effects of Expression of Streptococcus pneumoniae PspC on the Ability of Streptococcus mitis to Evade Complement-Mediated Immunity</t>
  </si>
  <si>
    <t>12:773877</t>
  </si>
  <si>
    <t>https://pubmed.ncbi.nlm.nih.gov/34880844</t>
  </si>
  <si>
    <t>https://europepmc.org/abstract/MED/34880844</t>
  </si>
  <si>
    <t>['José RJ', 'Manuel A', 'Gibson-Bailey K', 'Lee L']</t>
  </si>
  <si>
    <t>Post COVID-19 bronchiectasis: a potential epidemic within a pandemic</t>
  </si>
  <si>
    <t>14(12):1183-1184</t>
  </si>
  <si>
    <t>https://pubmed.ncbi.nlm.nih.gov/33054432</t>
  </si>
  <si>
    <t>https://www.tandfonline.com/doi/10.1080/17476348.2020.1804366?url_ver=Z39.88-2003&amp;rfr_id=ori:rid:crossref.org&amp;rfr_dat=cr_pub 0pubmed</t>
  </si>
  <si>
    <t>['José RJ', 'Williams A', 'Manuel A', 'Brown JS', 'Chambers RC']</t>
  </si>
  <si>
    <t>Targeting coagulation activation in severe COVID-19 pneumonia: lessons from bacterial pneumonia and sepsis</t>
  </si>
  <si>
    <t>29(157):200240</t>
  </si>
  <si>
    <t>https://pubmed.ncbi.nlm.nih.gov/33004529</t>
  </si>
  <si>
    <t>https://europepmc.org/abstract/MED/33004529</t>
  </si>
  <si>
    <t>['Jose RJ', 'Manuel A']</t>
  </si>
  <si>
    <t>Does Coronavirus Disease 2019 Disprove the Obesity Paradox in Acute Respiratory Distress Syndrome?</t>
  </si>
  <si>
    <t>Obesity (Silver Spring, Md.)</t>
  </si>
  <si>
    <t>28(6):1007</t>
  </si>
  <si>
    <t>https://pubmed.ncbi.nlm.nih.gov/32294322</t>
  </si>
  <si>
    <t>https://europepmc.org/abstract/MED/32294322</t>
  </si>
  <si>
    <t>COVID-19 cytokine storm: the interplay between inflammation and coagulation</t>
  </si>
  <si>
    <t>8(6):e46-e47</t>
  </si>
  <si>
    <t>https://pubmed.ncbi.nlm.nih.gov/32353251</t>
  </si>
  <si>
    <t>https://www.clinicalkey.com/content/playBy/pii?v=S2213-2600(20)30216-2</t>
  </si>
  <si>
    <t>['José RJ', 'Periselneris JN', 'Brown JS']</t>
  </si>
  <si>
    <t>Opportunistic bacterial, viral and fungal infections of the lung</t>
  </si>
  <si>
    <t>Medicine (Abingdon, England : UK ed.)</t>
  </si>
  <si>
    <t>48(6):366-372</t>
  </si>
  <si>
    <t>https://pubmed.ncbi.nlm.nih.gov/32390758</t>
  </si>
  <si>
    <t>https://www.clinicalkey.com/content/playBy?issn=1357-3039&amp;vol=48&amp;issue=6&amp;pgfirst=366</t>
  </si>
  <si>
    <t>['Chua F', 'Armstrong-James D', 'Desai SR', 'Barnett J', 'Kouranos V', 'Kon OM', 'José R', 'Vancheeswaran R', 'Loebinger MR', 'Wong J', 'Cutino-Moguel MT', 'Morgan C', 'Ledot S', 'Lams B', 'Yip WH', 'Li L', 'Lee YC', 'Draper A', 'Kho SS', 'Renzoni E', 'Ward K', 'Periselneris J', 'Grubnic S', 'Lipman M', 'Wells AU', 'Devaraj A']</t>
  </si>
  <si>
    <t>The role of CT in case ascertainment and management of COVID-19 pneumonia in the UK: insights from high-incidence regions</t>
  </si>
  <si>
    <t>25-Mar-2020</t>
  </si>
  <si>
    <t>8(5):438-440</t>
  </si>
  <si>
    <t>https://pubmed.ncbi.nlm.nih.gov/32220663</t>
  </si>
  <si>
    <t>https://www.clinicalkey.com/content/playBy/pii?v=S2213-2600(20)30132-6</t>
  </si>
  <si>
    <t>['Lee L', 'Iyer S', 'Jose RJ', 'Manuel A']</t>
  </si>
  <si>
    <t>COVID-19 follow-up planning: what will we be missing?</t>
  </si>
  <si>
    <t>6(2):00198-2020</t>
  </si>
  <si>
    <t>https://pubmed.ncbi.nlm.nih.gov/32494576</t>
  </si>
  <si>
    <t>https://europepmc.org/abstract/MED/32494576</t>
  </si>
  <si>
    <t>['José RJ', 'Hall J', 'Brown JS']</t>
  </si>
  <si>
    <t>De novo bronchiectasis in haematological malignancies: patient characteristics, risk factors and survival</t>
  </si>
  <si>
    <t>5(4):00166-2019</t>
  </si>
  <si>
    <t>https://pubmed.ncbi.nlm.nih.gov/31720297</t>
  </si>
  <si>
    <t>https://europepmc.org/abstract/MED/31720297</t>
  </si>
  <si>
    <t>['Greenberg A', 'Jose RJ']</t>
  </si>
  <si>
    <t>Public Health England prematurely endorses e-cigarettes</t>
  </si>
  <si>
    <t>19-Mar-2018</t>
  </si>
  <si>
    <t>360:k1262</t>
  </si>
  <si>
    <t>https://pubmed.ncbi.nlm.nih.gov/29555811</t>
  </si>
  <si>
    <t>https://core.ac.uk/reader/158171011?utm_source=linkout</t>
  </si>
  <si>
    <t>['Manuel A', 'Aufico A', 'Africano R', 'Peralta T', 'Salas A', 'Silva A', 'Ricardo J', 'Sabola P', 'Baião D', 'Sotolongo C', 'Neto AD', 'Martins T', 'Sabino V', 'van Dúnem J', 'Júnior APF']</t>
  </si>
  <si>
    <t>Clinical profile, management and outcomes of patients with pulmonary embolism: a retrospective tertiary centre study in Angola</t>
  </si>
  <si>
    <t>23-Dec-2017</t>
  </si>
  <si>
    <t>Cardiovascular journal of Africa</t>
  </si>
  <si>
    <t>28(6):356-361</t>
  </si>
  <si>
    <t>https://pubmed.ncbi.nlm.nih.gov/28556850</t>
  </si>
  <si>
    <t>https://journals.co.za/doi/10.5830/CVJA-2017-017</t>
  </si>
  <si>
    <t>['Woodcock HV', 'José RJ', 'Jenkins G']</t>
  </si>
  <si>
    <t>Review of the British Thoracic Society Winter Meeting 2016, 7-9 December, London, UK</t>
  </si>
  <si>
    <t>72(7):600-665</t>
  </si>
  <si>
    <t>https://pubmed.ncbi.nlm.nih.gov/28473505</t>
  </si>
  <si>
    <t>https://core.ac.uk/reader/195315292?utm_source=linkout</t>
  </si>
  <si>
    <t>['José RJ', 'Brown JS']</t>
  </si>
  <si>
    <t>Adult pneumococcal vaccination: advances, impact, and unmet needs</t>
  </si>
  <si>
    <t>23(3):225-230</t>
  </si>
  <si>
    <t>https://pubmed.ncbi.nlm.nih.gov/28198725</t>
  </si>
  <si>
    <t>https://www.ingentaconnect.com/openurl?genre=article&amp;issn=&amp;volume=23&amp;issue=3&amp;spage=225&amp;aulast=José</t>
  </si>
  <si>
    <t>['Greenberg A', 'Stammers K', 'Moonsie I', 'José RJ']</t>
  </si>
  <si>
    <t>Image of the month: All puffed out - a case of crack lung</t>
  </si>
  <si>
    <t>17(2):186-187</t>
  </si>
  <si>
    <t>https://pubmed.ncbi.nlm.nih.gov/28365636</t>
  </si>
  <si>
    <t>https://www.clinicalkey.com/content/playBy/pii?v=S1470-2118(24)01965-1</t>
  </si>
  <si>
    <t>['Wilson R', 'Cohen JM', 'Reglinski M', 'Jose RJ', 'Chan WY', 'Marshall H', 'de Vogel C', 'Gordon S', 'Goldblatt D', 'Petersen FC', 'Baxendale H', 'Brown JS']</t>
  </si>
  <si>
    <t>Correction: Naturally Acquired Human Immunity to Pneumococcus Is Dependent on Antibody to Protein Antigens</t>
  </si>
  <si>
    <t>8-Mar-2017</t>
  </si>
  <si>
    <t>13(3):e1006259</t>
  </si>
  <si>
    <t>https://pubmed.ncbi.nlm.nih.gov/28273179</t>
  </si>
  <si>
    <t>https://europepmc.org/abstract/MED/28273179</t>
  </si>
  <si>
    <t>['Williams AE', 'José RJ', 'Mercer PF', 'Brealey D', 'Parekh D', 'Thickett DR', "O'Kane C", 'McAuley DF', 'Chambers RC']</t>
  </si>
  <si>
    <t>Evidence for chemokine synergy during neutrophil migration in ARDS</t>
  </si>
  <si>
    <t>5-Aug-2016</t>
  </si>
  <si>
    <t>72(1):66-73</t>
  </si>
  <si>
    <t>https://pubmed.ncbi.nlm.nih.gov/27496101</t>
  </si>
  <si>
    <t>https://europepmc.org/abstract/MED/27496101</t>
  </si>
  <si>
    <t>Naturally Acquired Human Immunity to Pneumococcus Is Dependent on Antibody to Protein Antigens</t>
  </si>
  <si>
    <t>13(1):e1006137</t>
  </si>
  <si>
    <t>https://pubmed.ncbi.nlm.nih.gov/28135322</t>
  </si>
  <si>
    <t>https://europepmc.org/abstract/MED/28135322</t>
  </si>
  <si>
    <t>['Davis BM', 'Goldstraw E', 'Bhowmik A', 'José RJ']</t>
  </si>
  <si>
    <t>A gynaecological cause of spontaneous haemopneumothorax</t>
  </si>
  <si>
    <t>British journal of hospital medicine (London, England : )</t>
  </si>
  <si>
    <t>77(10):602-603</t>
  </si>
  <si>
    <t>https://pubmed.ncbi.nlm.nih.gov/27723388</t>
  </si>
  <si>
    <t>https://www.magonlinelibrary.com/doi/10.12968/hmed.2016.77.10.602?url_ver=Z39.88-2003&amp;rfr_id=ori:rid:crossref.org&amp;rfr_dat=cr_pub 0pubmed</t>
  </si>
  <si>
    <t>Predicting bacteraemia or rapid identification of the causative pathogen in community acquired pneumonia: where should the priority lie?</t>
  </si>
  <si>
    <t>48(3):619-22</t>
  </si>
  <si>
    <t>https://pubmed.ncbi.nlm.nih.gov/27581406</t>
  </si>
  <si>
    <t>https://publications.ersnet.org/lookup/pmid/27581406</t>
  </si>
  <si>
    <t>['José RJ', 'Chalmers JD', 'Greening NJ', 'Janes SM']</t>
  </si>
  <si>
    <t>Review of the British Thoracic Society Winter Meeting 2015, 2-4 December, London, UK</t>
  </si>
  <si>
    <t>25-Mar-2016</t>
  </si>
  <si>
    <t>71(6):555-9</t>
  </si>
  <si>
    <t>https://pubmed.ncbi.nlm.nih.gov/27015800</t>
  </si>
  <si>
    <t>https://thorax.bmj.com/lookup/pmidlookup?view=long&amp;pmid=27015800</t>
  </si>
  <si>
    <t>['Ta Y', 'Bhowmik A', 'José RJ']</t>
  </si>
  <si>
    <t>E-cigarettes and smoking cessation</t>
  </si>
  <si>
    <t>25-Apr-2016</t>
  </si>
  <si>
    <t>4(6):e25</t>
  </si>
  <si>
    <t>https://pubmed.ncbi.nlm.nih.gov/27133217</t>
  </si>
  <si>
    <t>https://www.clinicalkey.com/content/playBy/pii?v=S2213-2600(16)30021-2</t>
  </si>
  <si>
    <t>5-May-2016</t>
  </si>
  <si>
    <t>44(6):378-383</t>
  </si>
  <si>
    <t>https://pubmed.ncbi.nlm.nih.gov/32288579</t>
  </si>
  <si>
    <t>https://www.clinicalkey.com/content/playBy?issn=1357-3039&amp;vol=44&amp;issue=6&amp;pgfirst=378</t>
  </si>
  <si>
    <t>['Suri R', 'Periselneris J', 'Lanone S', 'Zeidler-Erdely PC', 'Melton G', 'Palmer KT', 'Andujar P', 'Antonini JM', 'Cohignac V', 'Erdely A', 'Jose RJ', 'Mudway I', 'Brown J', 'Grigg J']</t>
  </si>
  <si>
    <t>Exposure to welding fumes and lower airway infection with Streptococcus pneumoniae</t>
  </si>
  <si>
    <t>137(2):527-534.e7</t>
  </si>
  <si>
    <t>https://pubmed.ncbi.nlm.nih.gov/26277596</t>
  </si>
  <si>
    <t>https://www.clinicalkey.com/content/playBy/pii?v=S0091-6749(15)00932-X</t>
  </si>
  <si>
    <t>['José RJ', 'Bhowmik A', 'Brown JS']</t>
  </si>
  <si>
    <t>A cough that doesn't fit the mould</t>
  </si>
  <si>
    <t>16(1):95-6</t>
  </si>
  <si>
    <t>https://pubmed.ncbi.nlm.nih.gov/26833533</t>
  </si>
  <si>
    <t>https://www.clinicalkey.com/content/playBy/pii?v=S1470-2118(24)02760-X</t>
  </si>
  <si>
    <t>['José RJ']</t>
  </si>
  <si>
    <t>Potential risk of carcinogens in e-cigarette vapour</t>
  </si>
  <si>
    <t>351:h5004</t>
  </si>
  <si>
    <t>https://pubmed.ncbi.nlm.nih.gov/26403371</t>
  </si>
  <si>
    <t>https://www.bmj.com/lookup/pmidlookup?view=long&amp;pmid=26403371</t>
  </si>
  <si>
    <t>['José RJ', 'Williams AE', 'Mercer PF', 'Sulikowski MG', 'Brown JS', 'Chambers RC']</t>
  </si>
  <si>
    <t>Regulation of neutrophilic inflammation by proteinase-activated receptor 1 during bacterial pulmonary infection</t>
  </si>
  <si>
    <t>15-Jun-2015</t>
  </si>
  <si>
    <t>194(12):6024-34</t>
  </si>
  <si>
    <t>https://pubmed.ncbi.nlm.nih.gov/25948816</t>
  </si>
  <si>
    <t>https://europepmc.org/abstract/MED/25948816</t>
  </si>
  <si>
    <t>Community-acquired pneumonia</t>
  </si>
  <si>
    <t>21(3):212-8</t>
  </si>
  <si>
    <t>https://pubmed.ncbi.nlm.nih.gov/25775050</t>
  </si>
  <si>
    <t>https://journals.lww.com/00063198-201505000-00003</t>
  </si>
  <si>
    <t>['Lourenco S', 'Teixeira VH', 'Kalber T', 'Jose RJ', 'Floto RA', 'Janes SM']</t>
  </si>
  <si>
    <t>Macrophage migration inhibitory factor-CXCR4 is the dominant chemotactic axis in human mesenchymal stem cell recruitment to tumors</t>
  </si>
  <si>
    <t>23-Feb-2015</t>
  </si>
  <si>
    <t>194(7):3463-74</t>
  </si>
  <si>
    <t>https://pubmed.ncbi.nlm.nih.gov/25712213</t>
  </si>
  <si>
    <t>https://europepmc.org/abstract/MED/25712213</t>
  </si>
  <si>
    <t>['Williams AE', 'José RJ', 'Brown JS', 'Chambers RC']</t>
  </si>
  <si>
    <t>Enhanced inflammation in aged mice following infection with Streptococcus pneumoniae is associated with decreased IL-10 and augmented chemokine production</t>
  </si>
  <si>
    <t>15-Mar-2015</t>
  </si>
  <si>
    <t>16-Jan-2015</t>
  </si>
  <si>
    <t>308(6):L539-49</t>
  </si>
  <si>
    <t>https://pubmed.ncbi.nlm.nih.gov/25595646</t>
  </si>
  <si>
    <t>https://journals.physiology.org/doi/abs/10.1152/ajplung.00141.2014?url_ver=Z39.88-2003&amp;rfr_id=ori:rid:crossref.org&amp;rfr_dat=cr_pub 0pubmed</t>
  </si>
  <si>
    <t>['Camberlein E', 'Cohen JM', 'José R', 'Hyams CJ', 'Callard R', 'Chimalapati S', 'Yuste J', 'Edwards LA', 'Marshall H', 'van Rooijen N', 'Noursadeghi M', 'Brown JS']</t>
  </si>
  <si>
    <t>Importance of bacterial replication and alveolar macrophage-independent clearance mechanisms during early lung infection with Streptococcus pneumoniae</t>
  </si>
  <si>
    <t>12-Jan-2015</t>
  </si>
  <si>
    <t>83(3):1181-9</t>
  </si>
  <si>
    <t>https://pubmed.ncbi.nlm.nih.gov/25583525</t>
  </si>
  <si>
    <t>https://journals.asm.org/doi/10.1128/IAI.02788-14?url_ver=Z39.88-2003&amp;rfr_id=ori:rid:crossref.org&amp;rfr_dat=cr_pub 0pubmed</t>
  </si>
  <si>
    <t>['Greening NJ', 'José RJ', 'Chalmers JD', 'Janes SM']</t>
  </si>
  <si>
    <t>Review of the British Thoracic Society Winter Meeting 2014, 3-5 December, London, UK</t>
  </si>
  <si>
    <t>70(3):278-83</t>
  </si>
  <si>
    <t>https://pubmed.ncbi.nlm.nih.gov/25688162</t>
  </si>
  <si>
    <t>https://thorax.bmj.com/lookup/pmidlookup?view=long&amp;pmid=25688162</t>
  </si>
  <si>
    <t>['José R', 'Williams A', 'Sulikowski M', 'Brealey D', 'Brown J', 'Chambers R']</t>
  </si>
  <si>
    <t>Regulation of neutrophilic inflammation in lung injury induced by community-acquired pneumonia</t>
  </si>
  <si>
    <t>26-Feb-2015</t>
  </si>
  <si>
    <t>385 Suppl 1:S52</t>
  </si>
  <si>
    <t>https://pubmed.ncbi.nlm.nih.gov/26312874</t>
  </si>
  <si>
    <t>https://www.clinicalkey.com/content/playBy/pii?v=S0140-6736(15)60367-1</t>
  </si>
  <si>
    <t>['José RJP', 'Mohammed AO', 'Goldring JJP', 'Chambers RC', 'Brown JS', 'Agarwal B']</t>
  </si>
  <si>
    <t>Cancer patients with community-acquired pneumonia treated in intensive care have poorer outcomes associated with increased illness severity and septic shock at admission to intensive care: a retrospective cohort study</t>
  </si>
  <si>
    <t>6:77-82</t>
  </si>
  <si>
    <t>https://pubmed.ncbi.nlm.nih.gov/31641581</t>
  </si>
  <si>
    <t>https://pneumonia.biomedcentral.com/articles/10.15172/pneu.2015.6/645</t>
  </si>
  <si>
    <t>['Jose RJ', 'Dickey BF', 'Brown JS']</t>
  </si>
  <si>
    <t>Infectious respiratory disease in non-HIV immunocompromised patients</t>
  </si>
  <si>
    <t>75(12):685-90</t>
  </si>
  <si>
    <t>https://pubmed.ncbi.nlm.nih.gov/25488531</t>
  </si>
  <si>
    <t>https://www.magonlinelibrary.com/doi/10.12968/hmed.2014.75.12.685?url_ver=Z39.88-2003&amp;rfr_id=ori:rid:crossref.org&amp;rfr_dat=cr_pub 0pubmed</t>
  </si>
  <si>
    <t>['Jose RJ', 'Faiz SA', 'Dickey BF', 'Brown JS']</t>
  </si>
  <si>
    <t>Non-infectious respiratory disease in non-HIV immunocompromised patients</t>
  </si>
  <si>
    <t>75(12):691-7</t>
  </si>
  <si>
    <t>https://pubmed.ncbi.nlm.nih.gov/25488532</t>
  </si>
  <si>
    <t>https://www.magonlinelibrary.com/doi/10.12968/hmed.2014.75.12.691?url_ver=Z39.88-2003&amp;rfr_id=ori:rid:crossref.org&amp;rfr_dat=cr_pub 0pubmed</t>
  </si>
  <si>
    <t>75 Suppl 10:C146-51</t>
  </si>
  <si>
    <t>https://pubmed.ncbi.nlm.nih.gov/25289486</t>
  </si>
  <si>
    <t>https://www.magonlinelibrary.com/doi/10.12968/hmed.2014.75.Sup10.C146?url_ver=Z39.88-2003&amp;rfr_id=ori:rid:crossref.org&amp;rfr_dat=cr_pub 0pubmed</t>
  </si>
  <si>
    <t>['Rukke HV', 'Kalluru RS', 'Repnik U', 'Gerlini A', 'José RJ', 'Periselneris J', 'Marshall H', 'Griffiths G', 'Oggioni MR', 'Brown JS', 'Petersen FC']</t>
  </si>
  <si>
    <t>Protective role of the capsule and impact of serotype 4 switching on Streptococcus mitis</t>
  </si>
  <si>
    <t>82(9):3790-801</t>
  </si>
  <si>
    <t>https://pubmed.ncbi.nlm.nih.gov/24958712</t>
  </si>
  <si>
    <t>https://journals.asm.org/doi/10.1128/IAI.01840-14?url_ver=Z39.88-2003&amp;rfr_id=ori:rid:crossref.org&amp;rfr_dat=cr_pub 0pubmed</t>
  </si>
  <si>
    <t>['José RJ', 'Shaefi S', 'Navani N']</t>
  </si>
  <si>
    <t>Anesthesia for bronchoscopy</t>
  </si>
  <si>
    <t>Current opinion in anaesthesiology</t>
  </si>
  <si>
    <t>27(4):453-7</t>
  </si>
  <si>
    <t>https://pubmed.ncbi.nlm.nih.gov/24785119</t>
  </si>
  <si>
    <t>https://journals.lww.com/00001503-201408000-00014</t>
  </si>
  <si>
    <t>['Chalmers JD', 'Greening NJ', 'José RJ', 'Janes SM']</t>
  </si>
  <si>
    <t>Review of the British Thoracic Society Winter Meeting 2013, 4-6 December, London, UK</t>
  </si>
  <si>
    <t>69(4):378-82</t>
  </si>
  <si>
    <t>https://pubmed.ncbi.nlm.nih.gov/24609894</t>
  </si>
  <si>
    <t>https://thorax.bmj.com/lookup/pmidlookup?view=long&amp;pmid=24609894</t>
  </si>
  <si>
    <t>['José RJ', 'Williams AE', 'Chambers RC']</t>
  </si>
  <si>
    <t>Proteinase-activated receptors in fibroproliferative lung disease</t>
  </si>
  <si>
    <t>69(2):190-2</t>
  </si>
  <si>
    <t>https://pubmed.ncbi.nlm.nih.gov/24186921</t>
  </si>
  <si>
    <t>http://thorax.bmj.com/lookup/pmidlookup?view=long&amp;pmid=24186921</t>
  </si>
  <si>
    <t>['Mercer PF', 'Williams AE', 'Scotton CJ', 'José RJ', 'Sulikowski M', 'Moffatt JD', 'Murray LA', 'Chambers RC']</t>
  </si>
  <si>
    <t>Proteinase-activated receptor-1, CCL2, and CCL7 regulate acute neutrophilic lung inflammation</t>
  </si>
  <si>
    <t>50(1):144-57</t>
  </si>
  <si>
    <t>https://pubmed.ncbi.nlm.nih.gov/23972264</t>
  </si>
  <si>
    <t>https://www.atsjournals.org/doi/10.1165/rcmb.2013-0142OC?url_ver=Z39.88-2003&amp;rfr_id=ori:rid:crossref.org&amp;rfr_dat=cr_pub 0pubmed</t>
  </si>
  <si>
    <t>['José RJ', 'Hawley L']</t>
  </si>
  <si>
    <t>Sister Mary Joseph's nodule</t>
  </si>
  <si>
    <t>5-Sep-2012</t>
  </si>
  <si>
    <t>106(8):779</t>
  </si>
  <si>
    <t>https://pubmed.ncbi.nlm.nih.gov/22952350</t>
  </si>
  <si>
    <t>https://academic.oup.com/qjmed/article-lookup/doi/10.1093/qjmed/hcs159</t>
  </si>
  <si>
    <t>Sedation for flexible bronchoscopy: current and emerging evidence</t>
  </si>
  <si>
    <t>22(128):106-16</t>
  </si>
  <si>
    <t>https://pubmed.ncbi.nlm.nih.gov/23728864</t>
  </si>
  <si>
    <t>https://europepmc.org/abstract/MED/23728864</t>
  </si>
  <si>
    <t>['José RJ', 'Ali FR']</t>
  </si>
  <si>
    <t>74(4):C55-9</t>
  </si>
  <si>
    <t>https://pubmed.ncbi.nlm.nih.gov/23571315</t>
  </si>
  <si>
    <t>https://www.magonlinelibrary.com/doi/10.12968/hmed.2013.74.sup4.c55?url_ver=Z39.88-2003&amp;rfr_id=ori:rid:crossref.org&amp;rfr_dat=cr_pub 0pubmed</t>
  </si>
  <si>
    <t>Opportunistic and fungal infections of the lung</t>
  </si>
  <si>
    <t>18-May-2012</t>
  </si>
  <si>
    <t>40(6):335-339</t>
  </si>
  <si>
    <t>https://pubmed.ncbi.nlm.nih.gov/32288572</t>
  </si>
  <si>
    <t>https://www.clinicalkey.com/content/playBy?issn=1357-3039&amp;vol=40&amp;issue=6&amp;pgfirst=335</t>
  </si>
  <si>
    <t>['José RJ', 'Marshall N', 'Lipman MC']</t>
  </si>
  <si>
    <t>Important antiretroviral drug interactions with benzodiazepines used for sedation during bronchoscopy</t>
  </si>
  <si>
    <t>141(4):1125</t>
  </si>
  <si>
    <t>https://pubmed.ncbi.nlm.nih.gov/22474162</t>
  </si>
  <si>
    <t>https://www.clinicalkey.com/content/playBy/pii?v=S0012-3692(12)60250-5</t>
  </si>
  <si>
    <t>['Ricardo J', 'Anaya MJ', 'Barbosa M', 'André N', 'Magno P', 'Morais J', 'Proença G', 'Rabaçal C', 'Gil V']</t>
  </si>
  <si>
    <t>A rare form of acute pulmonary edema: case report</t>
  </si>
  <si>
    <t>Revista portuguesa de cardiologia : orgao oficial da Sociedade Portuguesa de Cardiologia = Portuguese journal of cardiology : an official journal of the</t>
  </si>
  <si>
    <t>30(10):799-801</t>
  </si>
  <si>
    <t>https://pubmed.ncbi.nlm.nih.gov/22118132</t>
  </si>
  <si>
    <t>https://linkinghub.elsevier.com/retrieve/pii/S0870-2551(11)70029-4</t>
  </si>
  <si>
    <t>['Sturdy A', 'Goodman A', 'José RJ', 'Loyse A', "O'Donoghue M", 'Kon OM', 'Dedicoat MJ', 'Harrison TS', 'John L', 'Lipman M', 'Cooke GS']</t>
  </si>
  <si>
    <t>Multidrug-resistant tuberculosis (MDR-TB) treatment in the UK: a study of injectable use and toxicity in practice</t>
  </si>
  <si>
    <t>3-Jun-2011</t>
  </si>
  <si>
    <t>66(8):1815-20</t>
  </si>
  <si>
    <t>https://pubmed.ncbi.nlm.nih.gov/21642291</t>
  </si>
  <si>
    <t>https://academic.oup.com/jac/article-lookup/doi/10.1093/jac/dkr221</t>
  </si>
  <si>
    <t>['José RJ', 'Chrysochou C', 'Shurrab AE', 'New D', 'Wood GN']</t>
  </si>
  <si>
    <t>Rituximab for rescue and maintenance therapy in rapidly progressive life-threatening antineutrophil cytoplasmic autoantibody-associated systemic vasculitis</t>
  </si>
  <si>
    <t>20-Jul-2010</t>
  </si>
  <si>
    <t>Scandinavian journal of urology and nephrology</t>
  </si>
  <si>
    <t>44(6):459-62</t>
  </si>
  <si>
    <t>https://pubmed.ncbi.nlm.nih.gov/20645677</t>
  </si>
  <si>
    <t>['José RJ', 'Fiandeiro PT']</t>
  </si>
  <si>
    <t>Knowledge of adrenaline (epinephrine) administration in anaphylaxis in adults is still deficient. Has there been any improvement?</t>
  </si>
  <si>
    <t>20-Oct-2010</t>
  </si>
  <si>
    <t>Resuscitation</t>
  </si>
  <si>
    <t>81(12):1743; author reply 1744-5</t>
  </si>
  <si>
    <t>https://pubmed.ncbi.nlm.nih.gov/20965640</t>
  </si>
  <si>
    <t>https://www.clinicalkey.com/content/playBy/pii?v=S0300-9572(10)00494-6</t>
  </si>
  <si>
    <t>['José RJ', 'Roberts J', 'Bakerly ND']</t>
  </si>
  <si>
    <t>The effectiveness of a social marketing model on case-finding for COPD in a deprived inner city population</t>
  </si>
  <si>
    <t>Primary care respiratory journal : journal of the General Practice Airways Group</t>
  </si>
  <si>
    <t>19(2):104-8</t>
  </si>
  <si>
    <t>https://pubmed.ncbi.nlm.nih.gov/19756331</t>
  </si>
  <si>
    <t>https://europepmc.org/abstract/MED/19756331</t>
  </si>
  <si>
    <t>['José RJ', 'Jenkins HS']</t>
  </si>
  <si>
    <t>Anaphylactic reactions on the beach: a cause for concern?</t>
  </si>
  <si>
    <t>Journal of travel medicine</t>
  </si>
  <si>
    <t>16(5):372; author reply 372</t>
  </si>
  <si>
    <t>https://pubmed.ncbi.nlm.nih.gov/19796117</t>
  </si>
  <si>
    <t>https://academic.oup.com/jtm/article-lookup/doi/10.1111/j.1708-8305.2009.00354_1.x</t>
  </si>
  <si>
    <t>Anaphylaxis-Junior doctors' knowledge of guidelines</t>
  </si>
  <si>
    <t>80(9):1091</t>
  </si>
  <si>
    <t>https://pubmed.ncbi.nlm.nih.gov/19604617</t>
  </si>
  <si>
    <t>https://www.clinicalkey.com/content/playBy/pii?v=S0300-9572(09)00326-8</t>
  </si>
  <si>
    <t>['José RJ', 'Cairns A', 'Babbs C']</t>
  </si>
  <si>
    <t>Topiramate-induced psychosis in two members of the one family: a case report</t>
  </si>
  <si>
    <t>Journal of medical case reports</t>
  </si>
  <si>
    <t>2:195</t>
  </si>
  <si>
    <t>https://pubmed.ncbi.nlm.nih.gov/18538008</t>
  </si>
  <si>
    <t>https://jmedicalcasereports.biomedcentral.com/articles/10.1186/1752-1947-2-195</t>
  </si>
  <si>
    <t>['Jose R', 'Clesham GJ']</t>
  </si>
  <si>
    <t>Survey of the use of epinephrine (adrenaline) for anaphylaxis by junior hospital doctors</t>
  </si>
  <si>
    <t>Postgraduate medical journal</t>
  </si>
  <si>
    <t>83(983):610-1</t>
  </si>
  <si>
    <t>https://pubmed.ncbi.nlm.nih.gov/17823230</t>
  </si>
  <si>
    <t>https://europepmc.org/abstract/MED/17823230</t>
  </si>
  <si>
    <t>Martin de Carpi J</t>
  </si>
  <si>
    <t>['Broekaert IJ', 'Assa A', 'Borrelli O', 'Saccomani MD', 'Homan M', 'Martin-de-Carpi J', 'Mas E', 'Miele E', 'Misak Z', 'Sila S', 'Thomson M', 'Tzivinikos C', 'Dolinsek J']</t>
  </si>
  <si>
    <t>Approach to anaemia in gastrointestinal disease: A position paper by the ESPGHAN Gastroenterology Committee</t>
  </si>
  <si>
    <t>80(3):510-532</t>
  </si>
  <si>
    <t>https://pubmed.ncbi.nlm.nih.gov/39783775</t>
  </si>
  <si>
    <t>https://pmc.ncbi.nlm.nih.gov/articles/pmid/39783775/</t>
  </si>
  <si>
    <t>['Sigall Boneh R', 'Navas-López VM', 'Hussey S', 'Pujol-Muncunill G', 'Lawrence S', 'Rolandsdotter H', 'Otley A', 'Martín-de-Carpi J', 'Abramas L', 'Herrador-López M', 'Egea Castillo N', 'Chen M', 'Hurley M', 'Wingate K', 'Olen O', 'Eurenius Rääf T', 'Yaakov M', 'Wierdsma N', 'Van Limbergen J', 'Wine E']</t>
  </si>
  <si>
    <t>Modified Crohn's Disease Exclusion Diet Maintains Remission in Pediatric Crohn's Disease: Randomized Controlled Trial</t>
  </si>
  <si>
    <t>26-Dec-2024</t>
  </si>
  <si>
    <t>https://pubmed.ncbi.nlm.nih.gov/39732356</t>
  </si>
  <si>
    <t>https://www.clinicalkey.com/content/playBy/pii?v=S1542-3565(24)01131-5</t>
  </si>
  <si>
    <t>['Velasco Rodríguez-Belvís M', 'Palomino L', 'Pujol-Muncunill G', 'Martin-Masot R', 'Barrio Torres J', 'Navas-López VM', 'Martín de Carpi J']</t>
  </si>
  <si>
    <t>Cross-cultural adaptation and validation of Work Productivity and Activity Impairment questionnaires for caregivers of patients with pediatric inflammatory bowel disease in Spain. A multicenter study</t>
  </si>
  <si>
    <t>122(6):e202410329</t>
  </si>
  <si>
    <t>https://pubmed.ncbi.nlm.nih.gov/39008661</t>
  </si>
  <si>
    <t>https://www.sap.org.ar/docs/publicaciones/archivosarg/2024/v122n6a17e.pdf</t>
  </si>
  <si>
    <t>['Sigall Boneh R', 'Westoby C', 'Oseran I', 'Sarbagili-Shabat C', 'Albenberg LG', 'Lionetti P', 'Manuel Navas-López V', 'Martín-de-Carpi J', 'Yanai H', 'Maharshak N', 'Van Limbergen J', 'Wine E']</t>
  </si>
  <si>
    <t>The Crohn's Disease Exclusion Diet: A Comprehensive Review of Evidence, Implementation Strategies, Practical Guidance, and Future Directions</t>
  </si>
  <si>
    <t>30(10):1888-1902</t>
  </si>
  <si>
    <t>https://pubmed.ncbi.nlm.nih.gov/37978895</t>
  </si>
  <si>
    <t>https://pmc.ncbi.nlm.nih.gov/articles/pmid/37978895/</t>
  </si>
  <si>
    <t>['Termes Escalé M', 'Martínez Chicano D', 'Egea Castillo N', 'Gutiérrez Sánchez A', 'García Arenas D', 'Martín de Carpi J']</t>
  </si>
  <si>
    <t>Results of the eating habits program for children from 3 to 12 years based on Nutriplato®</t>
  </si>
  <si>
    <t>Nutricion hospitalaria</t>
  </si>
  <si>
    <t>41(Spec No3):8-11</t>
  </si>
  <si>
    <t>https://pubmed.ncbi.nlm.nih.gov/39279748</t>
  </si>
  <si>
    <t>https://www.nutricionhospitalaria.org/articles/05448/show</t>
  </si>
  <si>
    <t>['Velasco Rodríguez-Belvís M', 'Palomino L', 'Pujol Muncunill G', 'Martin-Masot R', 'Muñoz Codoceo RA', 'Barrio Torres J', 'Navas-López VM', 'Martín de Carpi J']</t>
  </si>
  <si>
    <t>Impact of pediatric inflammatory bowel disease on caregivers' work productivity: A multicenter study by the SEGHNP</t>
  </si>
  <si>
    <t>28-Jul-2024</t>
  </si>
  <si>
    <t>79(3):573-582</t>
  </si>
  <si>
    <t>https://onlinelibrary.wiley.com/doi/10.1002/jpn3.12328</t>
  </si>
  <si>
    <t>['Pujol-Muncunill G', 'Navas-López VM', 'Ledder O', 'Cohen S', 'Lekar M', 'Turner D', 'Kolho KL', 'Levine A', 'Croft NM', 'Bronsky J', 'Shouval DS', 'Assa A', 'Harris R', 'Kiparissi F', 'Aloi M', 'Afzal NA', 'Tzivinikos C', 'Barrio J', 'Norden C', 'Vega MJB', 'Buderus S', 'de Valderrama AF', 'de Ridder L', 'García-Romero R', 'Medina E', 'Sánchez C', 'Velasco M', 'Vicente S', 'Wilson DC', 'Naik S', 'Hradsky O', 'Cococcioni L', 'Martin-de-Carpi J']</t>
  </si>
  <si>
    <t>STEP-CD study: ustekinumab use in paediatric Crohn's disease-a multicentre retrospective study from paediatric IBD Porto group of ESPGHAN</t>
  </si>
  <si>
    <t>183(8):3253-3262</t>
  </si>
  <si>
    <t>https://pubmed.ncbi.nlm.nih.gov/38700692</t>
  </si>
  <si>
    <t>https://link.springer.com/article/10.1007/s00431-024-05588-2</t>
  </si>
  <si>
    <t>['Velasco Rodríguez-Belvís M', 'Palomino L', 'Pujol-Muncunill G', 'Martin-Masot R', 'Medina Benítez E', 'Fernández-Lorenzo AE', 'Moreno-Álvarez A', 'Molina Arias M', 'Hidalgo Montes I', 'Barrio Torres J', 'Navas-López VM', 'Martín de Carpi J']</t>
  </si>
  <si>
    <t>Transcultural adaptation and validation of IMPACT-III and IMPACT-III-P in Spanish families: a multicenter study from SEGHNP</t>
  </si>
  <si>
    <t>183(8):3417-3430</t>
  </si>
  <si>
    <t>https://pubmed.ncbi.nlm.nih.gov/38771373</t>
  </si>
  <si>
    <t>https://link.springer.com/article/10.1007/s00431-024-05575-7</t>
  </si>
  <si>
    <t>['Yerushalmy-Feler A', 'Olbjorn C', 'Kolho KL', 'Aloi M', 'Musto F', 'Martin-de-Carpi J', 'Lozano-Ruf A', 'Yogev D', 'Matar M', 'Scarallo L', 'Bramuzzo M', 'de Ridder L', 'Kang B', 'Norden C', 'Wilson DC', 'Tzivinikos C', 'Turner D', 'Cohen S']</t>
  </si>
  <si>
    <t>Dual Biologic or Small Molecule Therapy in Refractory Pediatric Inflammatory Bowel Disease (DOUBLE-PIBD): A Multicenter Study from the Pediatric IBD Porto Group of ESPGHAN</t>
  </si>
  <si>
    <t>30(2):159-166</t>
  </si>
  <si>
    <t>Comment | Journal Article | Multicenter Study | Research Support, Non-U.S. Gov't</t>
  </si>
  <si>
    <t>https://pubmed.ncbi.nlm.nih.gov/37042978</t>
  </si>
  <si>
    <t>https://academic.oup.com/ibdjournal/article-lookup/doi/10.1093/ibd/izad064</t>
  </si>
  <si>
    <t>['Rubín de Célix C', 'Martín-de-Carpi J', 'Pujol-Muncunill G', 'Palomino LM', 'Velasco Rodríguez-Belvís M', 'Martín-Masot R', 'Navas-López VM', 'Ricart E', 'Casanova MJ', 'Rodríguez-Martínez A', 'Leo-Carnerero E', 'Alcaraz A', 'Mañosa M', 'Hernández V', 'Cobelas Cobelas MC', 'Sánchez C', 'Menchén L', 'Mesonero F', 'Barreiro-De Acosta M', 'Martinón-Torres N', 'Tejido Sandoval C', 'Rendo Vázquez A', 'Corsino P', 'Vicente R', 'Hernández-Camba A', 'Alberto Alonso JR', 'Alonso-Abreu I', 'Castro Millán AM', 'Peries Reverter L', 'Castro B', 'Fernández-Salgado E', 'Busto Cuiñas MM', 'Benítez JM', 'Madero L', 'Clemente F', 'Riestra S', 'Jiménez-Treviño S', 'Boscá-Watts M', 'Crehuá-Gaudiza E', 'Calvo Moya M', 'Huguet JM', 'Largo-Blanco EM', 'González Vives L', 'Plaza R', 'Guerra I', 'Barrio J', 'Escartín L', 'Alfambra E', 'Cruz N', 'Muñoz MC', 'Muñoz Pino MG', 'Van Domselaar M', 'Botella B', 'Monfort Miquel D', 'Rodríguez Grau MC', 'De La Mano A', 'Ber Y', 'Calvo Iñiguez M', 'Martínez-Pérez TJ', 'Chaparro M', 'Gisbert JP']</t>
  </si>
  <si>
    <t>Benefits of Paediatric to Adult Transition Programme in Inflammatory Bowel Disease: The BUTTERFLY Study of GETECCU and SEGHNP</t>
  </si>
  <si>
    <t>21-Jul-2023</t>
  </si>
  <si>
    <t>12(14):4813</t>
  </si>
  <si>
    <t>https://pubmed.ncbi.nlm.nih.gov/37510928</t>
  </si>
  <si>
    <t>https://europepmc.org/abstract/MED/37510928</t>
  </si>
  <si>
    <t>['Jijón Andrade MC', 'Pujol Muncunill G', 'Lozano Ruf A', 'Álvarez Carnero L', 'Vila Miravet V', 'García Arenas D', 'Egea Castillo N', 'Martín de Carpi J']</t>
  </si>
  <si>
    <t>Efficacy of Crohn's disease exclusion diet in treatment -naïve children and children progressed on biological therapy: a retrospective chart review</t>
  </si>
  <si>
    <t>23(1):225</t>
  </si>
  <si>
    <t>https://pubmed.ncbi.nlm.nih.gov/37386458</t>
  </si>
  <si>
    <t>https://bmcgastroenterol.biomedcentral.com/articles/10.1186/s12876-023-02857-6</t>
  </si>
  <si>
    <t>['García Tirado D', 'Molera Busoms C', 'Álvarez Beltrán M', 'Mercadal-Hally M', 'Vaquero Raya EC', 'Meavilla Oliva SM', 'Martínez Osorio J', 'Barber Martínez I', 'Cárdenas Vasquez A', 'Segarra Canton O', 'Martín-de-Carpi J']</t>
  </si>
  <si>
    <t>A Better Understanding of Pediatric Autoimmune Pancreatitis: Over 13 Years of Experience</t>
  </si>
  <si>
    <t>76(5):640-645</t>
  </si>
  <si>
    <t>https://pubmed.ncbi.nlm.nih.gov/36763993</t>
  </si>
  <si>
    <t>https://www.ingentaconnect.com/openurl?genre=article&amp;issn=&amp;volume=76&amp;issue=5&amp;spage=640&amp;aulast=García Tirado</t>
  </si>
  <si>
    <t>['Nugud AA', 'Tzivinikos C', 'Assa A', 'Borrelli O', 'Broekaert I', 'Martin-de-Carpi J', 'Deganello Saccomani M', 'Dolinsek J', 'Homan M', 'Mas E', 'Miele E', 'Thomson M', 'Benninga MA']</t>
  </si>
  <si>
    <t>Pediatric Magnet Ingestion, Diagnosis, Management, and Prevention: A European Society for Paediatric Gastroenterology Hepatology and Nutrition (ESPGHAN) Position Paper</t>
  </si>
  <si>
    <t>76(4):523-532</t>
  </si>
  <si>
    <t>https://pubmed.ncbi.nlm.nih.gov/36947000</t>
  </si>
  <si>
    <t>https://www.ingentaconnect.com/openurl?genre=article&amp;issn=&amp;volume=76&amp;issue=4&amp;spage=523&amp;aulast=Nugud</t>
  </si>
  <si>
    <t>['Calzada-Hernández J', 'Anton J', 'Martín de Carpi J', 'López-Montesinos B', 'Calvo I', 'Donat E', 'Núñez E', 'Blasco Alonso J', 'Mellado MJ', 'Baquero-Artigao F', 'Leis R', 'Vegas-Álvarez AM', 'Medrano San Ildefonso M', 'Pinedo-Gago MDC', 'Eizaguirre FJ', 'Tagarro A', 'Camacho-Lovillo M', 'Pérez-Gorricho B', 'Gavilán-Martín C', 'Guillén S', 'Sevilla-Pérez B', 'Peña-Quintana L', 'Mesa-Del-Castillo P', 'Fortuny C', 'Tebruegge M', 'Noguera-Julian A']</t>
  </si>
  <si>
    <t>Dual latent tuberculosis screening with tuberculin skin tests and QuantiFERON-TB assays before TNF-α inhibitor initiation in children in Spain</t>
  </si>
  <si>
    <t>5-Nov-2022</t>
  </si>
  <si>
    <t>182(1):307-317</t>
  </si>
  <si>
    <t>https://pubmed.ncbi.nlm.nih.gov/36335186</t>
  </si>
  <si>
    <t>http://hdl.handle.net/10668/20186</t>
  </si>
  <si>
    <t>['Monleón-Getino A', 'Pujol-Muncunill G', 'Méndez Viera J', 'Álvarez Carnero L', 'Sanseverino W', 'Paytuví-Gallart A', 'Martín de Carpí J']</t>
  </si>
  <si>
    <t>A pilot study of the use of the oral and faecal microbiota for the diagnosis of ulcerative colitis and Crohn's disease in a paediatric population</t>
  </si>
  <si>
    <t>11:1220976</t>
  </si>
  <si>
    <t>https://pubmed.ncbi.nlm.nih.gov/38034829</t>
  </si>
  <si>
    <t>https://europepmc.org/abstract/MED/38034829</t>
  </si>
  <si>
    <t>['Yerushalmy-Feler A', 'Pujol-Muncunill G', 'Martin-de-Carpi J', 'Kolho KL', 'Levine A', 'Olbjørn C', 'Granot M', 'Bramuzzo M', 'Rolandsdotter H', 'Mouratidou N', 'Hradsky O', 'Scarallo L', 'Matar M', 'Rimon RM', 'Rinawi F', 'Shalem T', 'Najajra H', 'de Meij T', 'Aloi M', 'Rodríguez-Belvís MV', 'Alvisi P', 'Schneider AM', 'van Rheenen P', 'Navas-López VM', 'Kiparissi F', 'Barrio J', 'Turner D', 'Cohen S']</t>
  </si>
  <si>
    <t>Safety and Potential Efficacy of Escalating Dose of Ustekinumab in Pediatric Crohn Disease (the Speed-up Study): A Multicenter Study from the Pediatric IBD Porto Group of ESPGHAN</t>
  </si>
  <si>
    <t>8-Sep-2022</t>
  </si>
  <si>
    <t>75(6):717-723</t>
  </si>
  <si>
    <t>https://pubmed.ncbi.nlm.nih.gov/36084231</t>
  </si>
  <si>
    <t>https://www.ingentaconnect.com/openurl?genre=article&amp;issn=&amp;volume=75&amp;issue=6&amp;spage=717&amp;aulast=Yerushalmy-Feler</t>
  </si>
  <si>
    <t>['Torrente F', 'Meade S', 'Benchimol EI', 'de Ridder L', 'Croft NM', 'Kammermeier J', 'Mack DR', 'Klomberg RCW', 'Turner D', 'Wilson DC', 'Martín-de-Carpi J', 'Bronsky J', 'Amil Dias J', 'Walker G', 'van Ommen CH', 'Powar MP', 'Burgess N', 'Irving PM', 'Samaan MA', 'Hansen R']</t>
  </si>
  <si>
    <t>Thromboprophylaxis Use in Paediatric Inflammatory Bowel Disease: An International RAND Appropriateness Panel</t>
  </si>
  <si>
    <t>1-Nov-2022</t>
  </si>
  <si>
    <t>16(10):1609-1616</t>
  </si>
  <si>
    <t>https://pubmed.ncbi.nlm.nih.gov/35608932</t>
  </si>
  <si>
    <t>https://europepmc.org/abstract/MED/35608932</t>
  </si>
  <si>
    <t>['Focht G', 'Cytter-Kuint R', 'Greer MC', 'Pratt LT', 'Castro DA', 'Church PC', 'Walters TD', 'Hyams J', 'Navon D', 'Martin de Carpi J', 'Ruemmele F', 'Russell RK', 'Gavish M', 'Griffiths AM', 'Turner D']</t>
  </si>
  <si>
    <t>Development, Validation, and Evaluation of the Pediatric Inflammatory Crohn's Magnetic Resonance Enterography Index From the ImageKids Study</t>
  </si>
  <si>
    <t>163(5):1306-1320</t>
  </si>
  <si>
    <t>https://pubmed.ncbi.nlm.nih.gov/35872072</t>
  </si>
  <si>
    <t>https://www.clinicalkey.com/content/playBy/pii?v=S0016-5085(22)00824-1</t>
  </si>
  <si>
    <t>['Mínguez Rodríguez B', 'Molera Busoms C', 'Martorell Sampol L', 'García Romero R', 'Colomé Rivero G', 'Martín de Carpi J']</t>
  </si>
  <si>
    <t>Heterozygous mutations of ATP8B1, ABCB11 and ABCB4 cause mild forms of Progressive Familial Intrahepatic Cholestasis in a pediatric cohort</t>
  </si>
  <si>
    <t>Gastroenterologia y hepatologia</t>
  </si>
  <si>
    <t>45(8):585-592</t>
  </si>
  <si>
    <t>https://pubmed.ncbi.nlm.nih.gov/34942279</t>
  </si>
  <si>
    <t>http://www.elsevier.es/en/linksolver/ft/pii/S0210-5705(21)00329-0</t>
  </si>
  <si>
    <t>['Thomassen RA', 'Luque V', 'Assa A', 'Borrelli O', 'Broekaert I', 'Dolinsek J', 'Martin-de-Carpi J', 'Mas E', 'Miele E', 'Norsa L', 'Ribes-Koninckx C', 'Saccomani MD', 'Thomson M', 'Tzivinikos C', 'Verduci E', 'Bronsky J', 'Haiden N', 'Köglmeier J', 'de Koning B', 'Benninga MA']</t>
  </si>
  <si>
    <t>An ESPGHAN Position Paper on the Use of Low-FODMAP Diet in Pediatric Gastroenterology</t>
  </si>
  <si>
    <t>9-Aug-2022</t>
  </si>
  <si>
    <t>75(3):356-368</t>
  </si>
  <si>
    <t>https://pubmed.ncbi.nlm.nih.gov/35706093</t>
  </si>
  <si>
    <t>https://www.ingentaconnect.com/openurl?genre=article&amp;issn=&amp;volume=75&amp;issue=3&amp;spage=356&amp;aulast=Thomassen</t>
  </si>
  <si>
    <t>['Atia O', 'Pujol-Muncunill G', 'Navas-López VM', 'Orlanski-Meyer E', 'Ledder O', 'Lev-Tzion R', 'Focht G', 'Shteyer E', 'Stein R', 'Aloi M', 'Russell RK', 'Martin-de-Carpi J', 'Turner D']</t>
  </si>
  <si>
    <t>Children included in randomised controlled trials of biologics in inflammatory bowel diseases do not represent the real-world patient mix</t>
  </si>
  <si>
    <t>23-Jun-2022</t>
  </si>
  <si>
    <t>56(5):794-801</t>
  </si>
  <si>
    <t>https://pubmed.ncbi.nlm.nih.gov/35735987</t>
  </si>
  <si>
    <t>http://hdl.handle.net/10668/19914</t>
  </si>
  <si>
    <t>['Assa A', 'Borrelli O', 'Broekaert I', 'Saccomani MD', 'Dolinsek J', 'Martin-de-Carpi J', 'Mas E', 'Miele E', 'Sila S', 'Thomson M', 'Tzivinikos C', 'Benninga MA']</t>
  </si>
  <si>
    <t>Helicobacter pylori-negative Chronic Gastritis in Children: A Systematic Review</t>
  </si>
  <si>
    <t>74(5):956-967</t>
  </si>
  <si>
    <t>https://pubmed.ncbi.nlm.nih.gov/35175996</t>
  </si>
  <si>
    <t>https://www.ingentaconnect.com/openurl?genre=article&amp;issn=&amp;volume=74&amp;issue=5&amp;spage=956&amp;aulast=Assa</t>
  </si>
  <si>
    <t>['Broekaert IJ', 'Borrelli O', 'Dolinsek J', 'Martin-de-Carpi J', 'Mas E', 'Miele E', 'Pienar C', 'Ribes-Koninckx C', 'Thomassen R', 'Thomson M', 'Tzivinikos C', 'Benninga M']</t>
  </si>
  <si>
    <t>An ESPGHAN Position Paper on the Use of Breath Testing in Paediatric Gastroenterology</t>
  </si>
  <si>
    <t>74(1):123-137</t>
  </si>
  <si>
    <t>https://pubmed.ncbi.nlm.nih.gov/34292218</t>
  </si>
  <si>
    <t>https://www.ingentaconnect.com/openurl?genre=article&amp;issn=&amp;volume=74&amp;issue=1&amp;spage=123&amp;aulast=Broekaert</t>
  </si>
  <si>
    <t>['Garcia-Romero R', 'Martinez de Zabarte Fernandez JM', 'Pujol-Muncunill G', 'Donat-Aliaga E', 'Segarra-Cantón O', 'Irastorza-Terradillos I', 'Medina-Benitez E', 'Ruiz-Hernández CJ', 'Carrillo-Palau M', 'Ros-Arnal I', 'Rodriguez-Martínez A', 'Escartin-Madurga L', 'Gutiérrez-Junquera C', 'Vicente-Santamaría S', 'Velasco Rodriguez-Belvis M', 'Fernández-Fernández S', 'Alberto-Alonso JR', 'Montraveta M', 'Torres-Peral R', 'Navalon-Rubio M', 'Navas-López VM', 'Martin de Carpi J']</t>
  </si>
  <si>
    <t>Safety and effectiveness of vedolizumab in paediatric patients with inflammatory bowel disease: an observational multicentre Spanish study</t>
  </si>
  <si>
    <t>180(9):3029-3038</t>
  </si>
  <si>
    <t>https://pubmed.ncbi.nlm.nih.gov/33880650</t>
  </si>
  <si>
    <t>https://link.springer.com/article/10.1007/s00431-021-04063-6</t>
  </si>
  <si>
    <t>['Roberts SE', 'Morrison-Rees S', 'Thapar N', 'Benninga MA', 'Borrelli O', 'Broekaert I', 'Dolinsek J', 'Martin-de-Carpi J', 'Mas E', 'Miele E', 'Pienar C', 'Ribes-Koninckx C', 'Thomassen RA', 'Thomson M', 'Tzivinikos C', 'Thorne K', 'John A', 'Williams JG']</t>
  </si>
  <si>
    <t>Systematic review and meta-analysis: the incidence and prevalence of paediatric coeliac disease across Europe</t>
  </si>
  <si>
    <t>54(2):109-128</t>
  </si>
  <si>
    <t>Journal Article | Meta-Analysis | Research Support, Non-U.S. Gov't | Review | Systematic Review</t>
  </si>
  <si>
    <t>https://pubmed.ncbi.nlm.nih.gov/34115894</t>
  </si>
  <si>
    <t>https://onlinelibrary.wiley.com/doi/10.1111/apt.16337</t>
  </si>
  <si>
    <t>Chaparro M, Donday MG, Abad-Santos F, Martín de Carpi FJ, Maciá-Martínez MÁ, Montero D, Acosta D, Brenes Y, Gisbert JP.</t>
  </si>
  <si>
    <t>The safety of drugs for inflammatory bowel disease during pregnancy and breastfeeding: the DUMBO registry study protocol of GETECCU</t>
  </si>
  <si>
    <t>3-Jun-2021</t>
  </si>
  <si>
    <t>Therap Adv Gastroenterol</t>
  </si>
  <si>
    <t>14:17562848211018097</t>
  </si>
  <si>
    <t>https://pubmed.ncbi.nlm.nih.gov/34158835/</t>
  </si>
  <si>
    <t>https://journals.sagepub.com/doi/10.1177/17562848211018097?url_ver=Z39.88-2003&amp;rfr_id=ori:rid:crossref.org&amp;rfr_dat=cr_pub 0pubmed</t>
  </si>
  <si>
    <t>['Pascual Pérez AI', 'Pujol Muncunill G', 'Domínguez Sánchez P', 'Feo Ortega S', 'Martín de Carpi J']</t>
  </si>
  <si>
    <t>Duration of sustained remission after treatment by induction with exclusive enteral nutrition and azathioprine in patients with Crohn's disease</t>
  </si>
  <si>
    <t>17-May-2020</t>
  </si>
  <si>
    <t>Anales de pediatria</t>
  </si>
  <si>
    <t>94(4):252-253</t>
  </si>
  <si>
    <t>https://pubmed.ncbi.nlm.nih.gov/32430216</t>
  </si>
  <si>
    <t>https://www.clinicalkey.com/content/playBy/pii?v=S1695-4033(20)30150-8</t>
  </si>
  <si>
    <t>['Bossacoma Busquets F', 'Pujol Muncunill G', 'Arrojo Suárez J', 'Martínez Osorio JM', 'Álvarez Carnero L', 'Martin de Carpi J']</t>
  </si>
  <si>
    <t>Rapid Infliximab Infusions in Paediatric Inflammatory Bowel Disease Patients, a Single Hospital Experience</t>
  </si>
  <si>
    <t>72(2):e56</t>
  </si>
  <si>
    <t>https://pubmed.ncbi.nlm.nih.gov/33230071</t>
  </si>
  <si>
    <t>https://onlinelibrary.wiley.com/doi/10.1097/MPG.0000000000002999</t>
  </si>
  <si>
    <t>['Termes Escalé M', 'Martínez Chicano D', 'Egea Castillo N', 'Gutiérrez Sánchez A', 'García Arenas D', 'Llata Vidal N', 'Martín de Carpi J']</t>
  </si>
  <si>
    <t>Nutritional education in school-age children through Programa Nutriplato®</t>
  </si>
  <si>
    <t>13-Jan-2021</t>
  </si>
  <si>
    <t>37(Spec No2):47-51</t>
  </si>
  <si>
    <t>https://pubmed.ncbi.nlm.nih.gov/32993304</t>
  </si>
  <si>
    <t>['Orlanski-Meyer E', 'Aardoom M', 'Ricciuto A', 'Navon D', 'Carman N', 'Aloi M', 'Bronsky J', 'Däbritz J', 'Dubinsky M', 'Hussey S', 'Lewindon P', 'Martin De Carpi J', 'Navas-López VM', 'Orsi M', 'Ruemmele FM', 'Russell RK', 'Veres G', 'Walters TD', 'Wilson DC', 'Kaiser T', 'de Ridder L', 'Griffiths A', 'Turner D']</t>
  </si>
  <si>
    <t>Predicting Outcomes in Pediatric Ulcerative Colitis for Management Optimization: Systematic Review and Consensus Statements From the Pediatric Inflammatory Bowel Disease-Ahead Program</t>
  </si>
  <si>
    <t>23-Sep-2020</t>
  </si>
  <si>
    <t>160(1):378-402.e22</t>
  </si>
  <si>
    <t>https://pubmed.ncbi.nlm.nih.gov/32976826</t>
  </si>
  <si>
    <t>http://hdl.handle.net/10668/16316</t>
  </si>
  <si>
    <t>['Ricciuto A', 'Aardoom M', 'Orlanski-Meyer E', 'Navon D', 'Carman N', 'Aloi M', 'Bronsky J', 'Däbritz J', 'Dubinsky M', 'Hussey S', 'Lewindon P', 'Martín De Carpi J', 'Navas-López VM', 'Orsi M', 'Ruemmele FM', 'Russell RK', 'Veres G', 'Walters TD', 'Wilson DC', 'Kaiser T', 'de Ridder L', 'Turner D', 'Griffiths AM']</t>
  </si>
  <si>
    <t>Predicting Outcomes in Pediatric Crohn's Disease for Management Optimization: Systematic Review and Consensus Statements From the Pediatric Inflammatory Bowel Disease-Ahead Program</t>
  </si>
  <si>
    <t>160(1):403-436.e26</t>
  </si>
  <si>
    <t>http://hdl.handle.net/10668/16320</t>
  </si>
  <si>
    <t>['Martín-de-Carpi J', 'Jiménez Treviño S', 'Pujol Muncunill G', 'Martín-Masot R', 'Navas-López VM']</t>
  </si>
  <si>
    <t>Time to diagnosis in paediatric inflammatory bowel disease: Key points for an early diagnosis</t>
  </si>
  <si>
    <t>27-Dec-2019</t>
  </si>
  <si>
    <t>92(4):242.e1-242.e9</t>
  </si>
  <si>
    <t>https://pubmed.ncbi.nlm.nih.gov/31883747</t>
  </si>
  <si>
    <t>http://hdl.handle.net/10668/14901</t>
  </si>
  <si>
    <t>['Mínguez Rodríguez B', 'Montells Fuster S', 'Lomba Estévez M', 'Molera Busoms C', 'Martín de Carpi J']</t>
  </si>
  <si>
    <t>Intestinal intussusception as a key sign of Celiac Disease. A pediatric case report</t>
  </si>
  <si>
    <t>118(2):e188-e190</t>
  </si>
  <si>
    <t>https://pubmed.ncbi.nlm.nih.gov/32199062</t>
  </si>
  <si>
    <t>https://www.sap.org.ar/docs/publicaciones/archivosarg/2020/v118n2a24.pdf</t>
  </si>
  <si>
    <t>['Levine A', 'Chanchlani N', 'Hussey S', 'Ziv-Baran T', 'Escher JC', 'Amil Dias J', 'Veres G', 'Koletzko S', 'Turner D', 'Kolho KL', 'Paerregaard A', 'Staiano A', 'Lionetti P', 'Nuti F', 'Sladek M', 'Shaoul R', 'Lazowska-Prezeorek I', 'Martin de Carpi J', 'Sigall Boneh R', 'Pfeffer Gik T', 'Cohen-Dolev N', 'Russell RK']</t>
  </si>
  <si>
    <t>Complicated Disease and Response to Initial Therapy Predicts Early Surgery in Paediatric Crohn's Disease: Results From the Porto Group GROWTH Study</t>
  </si>
  <si>
    <t>14(1):71-78</t>
  </si>
  <si>
    <t>https://pubmed.ncbi.nlm.nih.gov/31162532</t>
  </si>
  <si>
    <t>https://academic.oup.com/ecco-jcc/article-lookup/doi/10.1093/ecco-jcc/jjz111</t>
  </si>
  <si>
    <t>['Cozijnsen MA', 'Ben Shoham A', 'Kang B', 'Choe BH', 'Choe YH', 'Jongsma MME', 'Russell RK', 'Ruemmele FM', 'Escher JC', 'de Ridder L', 'Koletzko S', 'Martín-de-Carpi J', 'Hyams J', 'Walters T', 'Griffiths A', 'Turner D']</t>
  </si>
  <si>
    <t>Development and Validation of the Mucosal Inflammation Noninvasive Index For Pediatric Crohn's Disease</t>
  </si>
  <si>
    <t>18(1):133-140.e1</t>
  </si>
  <si>
    <t>https://pubmed.ncbi.nlm.nih.gov/30981008</t>
  </si>
  <si>
    <t>https://www.clinicalkey.com/content/playBy/pii?v=S1542-3565(19)30372-6</t>
  </si>
  <si>
    <t>['Cardona-Soria S', 'Cahuana-Cárdenas A', 'Rivera-Baró A', 'Miranda-Rius J', 'Martín de Carpi J', 'Brunet-Llobet L']</t>
  </si>
  <si>
    <t>Oral health status in pediatric patients with cerebral palsy fed by oral versus enteral route</t>
  </si>
  <si>
    <t>Special care in dentistry : official publication of the American Association of Hospital Dentists, the Academy of Dentistry for the Handicapped, and the American</t>
  </si>
  <si>
    <t>40(1):35-40</t>
  </si>
  <si>
    <t>https://pubmed.ncbi.nlm.nih.gov/31697430</t>
  </si>
  <si>
    <t>https://onlinelibrary.wiley.com/doi/10.1111/scd.12429</t>
  </si>
  <si>
    <t>['Jiménez Treviño S', 'Pujol Muncunill G', 'Martín-Masot R', 'Rodríguez Martínez A', 'Segarra Cantón O', 'Peña Quintana L', 'Armas Ramos H', 'Eizaguirre Arocena FJ', 'Barrio Torres J', 'García Burriel JI', 'Ortigosa Castillo L', 'Donat Aliaga E', 'Crujeiras Martínez V', 'Barros García P', 'Botija Arcos G', 'Bartolomé Porro JM', 'Juste Ruiz M', 'Ochoa Sangrador C', 'García Casales Z', 'Galicia Poblet G', 'Oliver Goicolea P', 'Lorenzo Garrido H', 'García Romero R', 'La Orden Izquierdo E', 'Pérez Solis D', 'Navas-López VM', 'Díaz Martin JJ', 'Martín de Carpi J']</t>
  </si>
  <si>
    <t>Spanish Pediatric Inflammatory Bowel Disease Diagnostic Delay Registry: SPIDER Study From Sociedad Española de Gastroenterología, Hepatología y Nutrición Pediátrica</t>
  </si>
  <si>
    <t>8:584278</t>
  </si>
  <si>
    <t>https://pubmed.ncbi.nlm.nih.gov/33178654</t>
  </si>
  <si>
    <t>http://hdl.handle.net/10668/16592</t>
  </si>
  <si>
    <t>['Krauthammer A', 'Tzivinikos C', 'Assa A', 'Miele E', 'Strisciuglio C', 'Urlep D', 'Serban ED', 'Singh A', 'Winter HS', 'Russell RK', 'Hojsak I', 'Malham M', 'Navas-López VM', 'Croft NM', 'Lee HM', 'Ledder O', 'Shamasneh I', 'Hussey S', 'Huynh HQ', 'Wine E', 'Shah N', 'Sladek M', 'de Meij TG', 'Romano C', 'Dipasquale V', 'Lionetti P', 'Afzal NA', 'Aloi M', 'Lee K', 'Martín-de-Carpi J', 'Yerushalmy-Feler A', 'Subramanian S', 'Weiss B', 'Shouval DS']</t>
  </si>
  <si>
    <t>Long-term Outcomes of Paediatric Patients Admitted With Acute Severe Colitis- A Multicentre Study From the Paediatric IBD Porto Group of ESPGHAN</t>
  </si>
  <si>
    <t>13(12):1518-1526</t>
  </si>
  <si>
    <t>https://pubmed.ncbi.nlm.nih.gov/31120524</t>
  </si>
  <si>
    <t>https://academic.oup.com/ecco-jcc/article-lookup/doi/10.1093/ecco-jcc/jjz092</t>
  </si>
  <si>
    <t>['Arcos-Machancoses JV', 'Molera Busoms C', 'Julio Tatis E', 'Bovo MV', 'Quintero Bernabeu J', 'Juampérez Goñi J', 'Crujeiras Martínez V', 'Martín de Carpi J']</t>
  </si>
  <si>
    <t>Development and validation of a new simplified diagnostic scoring system for pediatric autoimmune hepatitis</t>
  </si>
  <si>
    <t>28-Mar-2019</t>
  </si>
  <si>
    <t>Digestive and liver disease : official journal of the Italian Society of Gastroenterology and the Italian Association for the Study of the Liver</t>
  </si>
  <si>
    <t>51(9):1308-1313</t>
  </si>
  <si>
    <t>https://pubmed.ncbi.nlm.nih.gov/30928421</t>
  </si>
  <si>
    <t>https://www.clinicalkey.com/content/playBy/pii?v=S1590-8658(19)30104-5</t>
  </si>
  <si>
    <t>['Casellas F', 'Navarro E', 'Amil P', 'Barber C', 'Marín L', 'Guardiola J', 'Espín E', 'Sainz E', 'Aldeguer X', 'Gallego M', 'Murciano F', 'García-Planella E', 'Martín-de-Carpi J', 'Mendive JM', 'González-Mestre A']</t>
  </si>
  <si>
    <t>Development and validation of the QUECOMIICAT questionnaire: a tool to assess disease-related knowledge in patients with inflammatory bowel disease</t>
  </si>
  <si>
    <t>Revista espanola de enfermedades digestivas</t>
  </si>
  <si>
    <t>111(8):586-592</t>
  </si>
  <si>
    <t>https://pubmed.ncbi.nlm.nih.gov/31317762</t>
  </si>
  <si>
    <t>https://www.reed.es/ArticuloFicha.aspx?id=4117&amp;hst=0&amp;idR=75&amp;tp=1</t>
  </si>
  <si>
    <t>['Arcos-Machancoses JV', 'García Tirado D', 'Vila Miravet V', 'Pujol Muncunill G', 'Pinillos Pisón S', 'Martín de Carpi J']</t>
  </si>
  <si>
    <t>What is the best method for calculating the optimal position of an esophageal pH probe in children?</t>
  </si>
  <si>
    <t>32(5):doz014</t>
  </si>
  <si>
    <t>https://pubmed.ncbi.nlm.nih.gov/30888408</t>
  </si>
  <si>
    <t>https://academic.oup.com/dote/article-lookup/doi/10.1093/dote/doz014</t>
  </si>
  <si>
    <t>['Arcos-Machancoses JV', 'Molera Busoms C', 'Julio Tatis E', 'Bovo MV', 'Martín de Carpi J']</t>
  </si>
  <si>
    <t>Accuracy of the Simplified Criteria for Autoimmune Hepatitis in Children: Systematic Review and Decision Analysis</t>
  </si>
  <si>
    <t>8-Nov-2018</t>
  </si>
  <si>
    <t>Journal of clinical and experimental hepatology</t>
  </si>
  <si>
    <t>9(2):147-155</t>
  </si>
  <si>
    <t>https://pubmed.ncbi.nlm.nih.gov/31024195</t>
  </si>
  <si>
    <t>https://www.clinicalkey.com/content/playBy?issn=0973-6883&amp;vol=9&amp;issue=2&amp;pgfirst=147</t>
  </si>
  <si>
    <t>['Ziv-Baran T', 'Hussey S', 'Sladek M', 'Amil Dias J', 'Martin de Carpi J', 'Miele E', 'Veres G', 'Lionetti P', 'Koletzko S', 'Nuti F', 'Paerregaard A', 'Kolho KL', 'Russell RK', 'Shaoul R', 'Weiner D', 'Sigall Boneh R', 'Escher J', 'Finnby L', 'Turner D', 'Levine A']</t>
  </si>
  <si>
    <t>Response to treatment is more important than disease severity at diagnosis for prediction of early relapse in new-onset paediatric Crohn's disease</t>
  </si>
  <si>
    <t>48(11-12):1242-1250</t>
  </si>
  <si>
    <t>https://pubmed.ncbi.nlm.nih.gov/30450578</t>
  </si>
  <si>
    <t>https://onlinelibrary.wiley.com/doi/10.1111/apt.15016</t>
  </si>
  <si>
    <t>['Joosse ME', 'Aardoom MA', 'Kemos P', 'Turner D', 'Wilson DC', 'Koletzko S', 'Martin-de-Carpi J', 'Fagerberg UL', 'Spray C', 'Tzivinikos C', 'Sladek M', 'Shaoul R', 'Roma-Giannikou E', 'Bronsky J', 'Serban DE', 'Ruemmele FM', 'Garnier-Lengline H', 'Veres G', 'Hojsak I', 'Kolho KL', 'Davies IH', 'Aloi M', 'Lionetti P', 'Hussey S', 'Veereman G', 'Braegger CP', 'Trindade E', 'Wewer AV', 'Hauer AC', 'de Vries ACH', 'Sigall Boneh R', 'Sarbagili Shabat C', 'Levine A', 'de Ridder L']</t>
  </si>
  <si>
    <t>Malignancy and mortality in paediatric-onset inflammatory bowel disease: a 3-year prospective, multinational study from the paediatric IBD Porto group of ESPGHAN</t>
  </si>
  <si>
    <t>48(5):523-537</t>
  </si>
  <si>
    <t>https://pubmed.ncbi.nlm.nih.gov/29984520</t>
  </si>
  <si>
    <t>https://onlinelibrary.wiley.com/doi/10.1111/apt.14893</t>
  </si>
  <si>
    <t>['Ledder O', 'Church P', 'Cytter-Kuint R', 'Martínez-León M', 'Sladek M', 'Coppenrath E', 'Weiss B', 'Yerushalmi B', 'Martin de Carpi J', 'Duchano L', 'Towbin A', 'Assa A', 'Shaoul R', 'Mearin ML', 'Alex G', 'Griffiths A', 'Turner D']</t>
  </si>
  <si>
    <t>A Simple Endoscopic Score Modified for the Upper Gastrointestinal Tract in Crohn's Disease [UGI-SES-CD]: A Report From the ImageKids Study</t>
  </si>
  <si>
    <t>12(9):1073-1078</t>
  </si>
  <si>
    <t>http://hdl.handle.net/10668/12506</t>
  </si>
  <si>
    <t>['Arcos-Machancoses JV', 'Ruiz Hernández C', 'Martin de Carpi J', 'Pinillos Pisón S']</t>
  </si>
  <si>
    <t>A systematic review with meta-analysis of the prevalence of gastroesophageal reflux in congenital diaphragmatic hernia pediatric survivors</t>
  </si>
  <si>
    <t>31(6)</t>
  </si>
  <si>
    <t>https://pubmed.ncbi.nlm.nih.gov/29444224</t>
  </si>
  <si>
    <t>https://academic.oup.com/dote/article-lookup/doi/10.1093/dote/dox158</t>
  </si>
  <si>
    <t>['Arcos-Machancoses JV', 'Molera Busoms C', 'Julio Tatis E', 'Victoria Bovo M', 'Quintero Bernabeu J', 'Juampérez Goñi J', 'Crujeiras Martínez V', 'Martin de Carpi J']</t>
  </si>
  <si>
    <t>Accuracy of the 2008 Simplified Criteria for the Diagnosis of Autoimmune Hepatitis in Children</t>
  </si>
  <si>
    <t>13-Apr-2018</t>
  </si>
  <si>
    <t>Pediatric gastroenterology, hepatology &amp; nutrition</t>
  </si>
  <si>
    <t>21(2):118-126</t>
  </si>
  <si>
    <t>https://pubmed.ncbi.nlm.nih.gov/29713609</t>
  </si>
  <si>
    <t>https://europepmc.org/abstract/MED/29713609</t>
  </si>
  <si>
    <t>['Cohen-Dolev N', 'Sladek M', 'Hussey S', 'Turner D', 'Veres G', 'Koletzko S', 'Martin de Carpi J', 'Staiano A', 'Shaoul R', 'Lionetti P', 'Amil Dias J', 'Paerregaard A', 'Nuti F', 'Pfeffer Gik T', 'Ziv-Baran T', 'Ben Avraham Shulman S', 'Sarbagili Shabat C', 'Sigall Boneh R', 'Russell RK', 'Levine A']</t>
  </si>
  <si>
    <t>Differences in Outcomes Over Time With Exclusive Enteral Nutrition Compared With Steroids in Children With Mild to Moderate Crohn's Disease: Results From the GROWTH CD Study</t>
  </si>
  <si>
    <t>12(3):306-312</t>
  </si>
  <si>
    <t>https://pubmed.ncbi.nlm.nih.gov/29165666</t>
  </si>
  <si>
    <t>https://academic.oup.com/ecco-jcc/article-lookup/doi/10.1093/ecco-jcc/jjx150</t>
  </si>
  <si>
    <t>['Navas-López VM', 'Pujol Muncunill G', 'Llerena E', 'Navalón Rubio M', 'Gil-Ortega D', 'Varea-Calderón V', 'Sierra Salinas C', 'Martin-de-Carpi J']</t>
  </si>
  <si>
    <t>A real-world study focused on the effectiveness and safety of adalimumab as first-line anti-TNF treatment for pediatric Crohn's disease</t>
  </si>
  <si>
    <t>21-Apr-2017</t>
  </si>
  <si>
    <t>88(2):89-99</t>
  </si>
  <si>
    <t>https://pubmed.ncbi.nlm.nih.gov/28434894</t>
  </si>
  <si>
    <t>http://hdl.handle.net/10668/11128</t>
  </si>
  <si>
    <t>['Dotti I', 'Mora-Buch R', 'Ferrer-Picón E', 'Planell N', 'Jung P', 'Masamunt MC', 'Leal RF', 'Martín de Carpi J', 'Llach J', 'Ordás I', 'Batlle E', 'Panés J', 'Salas A']</t>
  </si>
  <si>
    <t>Alterations in the epithelial stem cell compartment could contribute to permanent changes in the mucosa of patients with ulcerative colitis</t>
  </si>
  <si>
    <t>66(12):2069-2079</t>
  </si>
  <si>
    <t>https://pubmed.ncbi.nlm.nih.gov/27803115</t>
  </si>
  <si>
    <t>https://europepmc.org/abstract/MED/27803115</t>
  </si>
  <si>
    <t>['Martín-de-Carpi J', 'Moriczi M', 'Pujol-Muncunill G', 'Navas-López VM']</t>
  </si>
  <si>
    <t>Pancreatic Involvement in Pediatric Inflammatory Bowel Disease</t>
  </si>
  <si>
    <t>5:218</t>
  </si>
  <si>
    <t>https://pubmed.ncbi.nlm.nih.gov/29075621</t>
  </si>
  <si>
    <t>http://hdl.handle.net/10668/11737</t>
  </si>
  <si>
    <t>['Llerena E', 'Varea Calderón V', 'Pujol Muncunill G', 'Hernandez Hernandez K', 'Sosa Giraldo FJ', 'Suarez Fuentes T', 'Martín de Carpi J']</t>
  </si>
  <si>
    <t>Comparison of the effectiveness and safety of polyethylene glycol with and without electrolytes in the treatment of chronic constipation</t>
  </si>
  <si>
    <t>23-Oct-2015</t>
  </si>
  <si>
    <t>Anales de pediatria (Barcelona, Spain : )</t>
  </si>
  <si>
    <t>85(1):34-40</t>
  </si>
  <si>
    <t>Comparative Study | Journal Article | Observational Study</t>
  </si>
  <si>
    <t>https://pubmed.ncbi.nlm.nih.gov/26601572</t>
  </si>
  <si>
    <t>http://www.elsevier.es/en/linksolver/ft/pii/S1695-4033(15)00353-7</t>
  </si>
  <si>
    <t>['Calzada-Hernández J', 'Anton-López J', 'Bou-Torrent R', 'Iglesias-Jiménez E', 'Ricart-Campos S', 'Martín de Carpi J', 'Torrente-Segarra V', 'Sánchez-Manubens J', 'Giménez-Roca C', 'Rozas-Quesada L', 'Juncosa-Morros MT', 'Fortuny C', 'Noguera-Julian A']</t>
  </si>
  <si>
    <t>Tuberculosis in pediatric patients treated with anti-TNFα drugs: a cohort study</t>
  </si>
  <si>
    <t>3-Dec-2015</t>
  </si>
  <si>
    <t>13:54</t>
  </si>
  <si>
    <t>https://pubmed.ncbi.nlm.nih.gov/26635208</t>
  </si>
  <si>
    <t>https://ped-rheum.biomedcentral.com/articles/10.1186/s12969-015-0054-4</t>
  </si>
  <si>
    <t>['Crespo Madrid N', 'Ruiz Hernández C', 'Giraldo Escobar L', 'Pujol Muncunill G', 'Martín de Carpi J']</t>
  </si>
  <si>
    <t>Co-existence of Crohn's disease and primary immune thrombocytopenia and its implications in treatment</t>
  </si>
  <si>
    <t>1-Oct-2015</t>
  </si>
  <si>
    <t>83(6):433-5</t>
  </si>
  <si>
    <t>https://pubmed.ncbi.nlm.nih.gov/26432762</t>
  </si>
  <si>
    <t>http://www.elsevier.es/en/linksolver/ft/pii/S1695-4033(15)00230-1</t>
  </si>
  <si>
    <t>['Molera Busoms C', 'Quintero Bernabeu J', 'Martín de Carpi J']</t>
  </si>
  <si>
    <t>Neonatal hemochromatosis: Another entity that is no longer orphan. Advances in the diagnosis and management of the main cause of neonatal acute liver failure</t>
  </si>
  <si>
    <t>19-Mar-2015</t>
  </si>
  <si>
    <t>83(3):218.e1-3</t>
  </si>
  <si>
    <t>https://pubmed.ncbi.nlm.nih.gov/25801288</t>
  </si>
  <si>
    <t>http://www.elsevier.es/en/linksolver/ft/pii/S1695-4033(15)00069-7</t>
  </si>
  <si>
    <t>['Ruiz Hernández C', 'Sánchez Hernández D', 'Vila Miravet V', 'Pinillos Pisón S', 'Martin de Carpi J']</t>
  </si>
  <si>
    <t>Bone marrow toxicity secondary to a primary Epstein-Barr infection in a patient with Crohn's disease on thiopurines treatment</t>
  </si>
  <si>
    <t>83(2):134-5</t>
  </si>
  <si>
    <t>https://pubmed.ncbi.nlm.nih.gov/25841315</t>
  </si>
  <si>
    <t>http://www.elsevier.es/en/linksolver/ft/pii/S1695-4033(15)00067-3</t>
  </si>
  <si>
    <t>['Giraldo Escobar LM', 'Crespo Madrid N', 'Vila Miravet V', 'Pujol Muncunill G', 'Varea Calderón V', 'Martín de Carpi J']</t>
  </si>
  <si>
    <t>Ulcerative colitis associated with autoimmune hepatitis: a differential form of inflammatory bowel disease?</t>
  </si>
  <si>
    <t>19-Dec-2013</t>
  </si>
  <si>
    <t>82(1):e78-81</t>
  </si>
  <si>
    <t>https://pubmed.ncbi.nlm.nih.gov/24360855</t>
  </si>
  <si>
    <t>http://www.elsevier.es/en/linksolver/ft/pii/S1695-4033(13)00480-3</t>
  </si>
  <si>
    <t>['Martín-de-Carpi J']</t>
  </si>
  <si>
    <t>Clostridium difficile infection in inflammatory bowel disease</t>
  </si>
  <si>
    <t>107(1):1-3</t>
  </si>
  <si>
    <t>https://pubmed.ncbi.nlm.nih.gov/25603324</t>
  </si>
  <si>
    <t>http://www.grupoaran.com/mrmUpdate/lecturaPDFfromXML.asp?IdArt=4621051&amp;TO=RVN&amp;Eng=1</t>
  </si>
  <si>
    <t>['Martinelli M', 'Strisciuglio C', 'Veres G', 'Paerregaard A', 'Pavic AM', 'Aloi M', 'Martín-de-Carpi J', 'Levine A', 'Turner D', 'Del Pezzo M', 'Staiano A', 'Miele E']</t>
  </si>
  <si>
    <t>Clostridium difficile and pediatric inflammatory bowel disease: a prospective, comparative, multicenter, ESPGHAN study</t>
  </si>
  <si>
    <t>20(12):2219-25</t>
  </si>
  <si>
    <t>https://pubmed.ncbi.nlm.nih.gov/25268634</t>
  </si>
  <si>
    <t>https://academic.oup.com/ibdjournal/article-lookup/doi/10.1097/MIB.0000000000000219</t>
  </si>
  <si>
    <t>['Pujol Muncunill G', 'Martín de Carpi J', 'Varea Calderón V']</t>
  </si>
  <si>
    <t>Crohn's disease and erythema nodusum: is exclusive enteral nutrition useful?</t>
  </si>
  <si>
    <t>17-Dec-2013</t>
  </si>
  <si>
    <t>81(4):265-6</t>
  </si>
  <si>
    <t>https://pubmed.ncbi.nlm.nih.gov/24355561</t>
  </si>
  <si>
    <t>http://www.elsevier.es/en/linksolver/ft/pii/S1695-4033(13)00471-2</t>
  </si>
  <si>
    <t>['Martín-de-Carpi J', 'Rodríguez A', 'Ramos E', 'Jiménez S', 'Martínez-Gómez MJ', 'Medina E', 'Navas-López VM']</t>
  </si>
  <si>
    <t>The complete picture of changing pediatric inflammatory bowel disease incidence in Spain in 25 years (1985-2009): the EXPERIENCE registry</t>
  </si>
  <si>
    <t>24-Jan-2014</t>
  </si>
  <si>
    <t>8(8):763-9</t>
  </si>
  <si>
    <t>https://pubmed.ncbi.nlm.nih.gov/24462789</t>
  </si>
  <si>
    <t>https://linkinghub.elsevier.com/retrieve/pii/S1873-9946(14)00009-9</t>
  </si>
  <si>
    <t>['Navas-López VM', 'Martín-de-Carpi J', 'Segarra O', 'García-Burriel JI', 'Díaz-Martín JJ', 'Rodríguez A', 'Medina E', 'Juste M']</t>
  </si>
  <si>
    <t>PRESENT; PREScription of Enteral Nutrition in pediaTric Crohn's disease in Spain</t>
  </si>
  <si>
    <t>29(3):537-46</t>
  </si>
  <si>
    <t>https://pubmed.ncbi.nlm.nih.gov/24558996</t>
  </si>
  <si>
    <t>http://www.nutricionhospitalaria.com/pdf/7184.pdf</t>
  </si>
  <si>
    <t>['de Ridder L', 'Turner D', 'Wilson DC', 'Koletzko S', 'Martin-de-Carpi J', 'Fagerberg UL', 'Spray C', 'Sladek M', 'Shaoul R', 'Roma-Giannikou E', 'Bronsky J', 'Serban DE', 'Cucchiara S', 'Veres G', 'Ruemmele FM', 'Hojsak I', 'Kolho KL', 'Davies IH', 'Aloi M', 'Lionetti P', 'Veereman-Wauters G', 'Braegger CP', 'Trindade E', 'Wewer AV', 'Hauer A', 'Levine A']</t>
  </si>
  <si>
    <t>Malignancy and mortality in pediatric patients with inflammatory bowel disease: a multinational study from the porto pediatric IBD group</t>
  </si>
  <si>
    <t>20(2):291-300</t>
  </si>
  <si>
    <t>https://pubmed.ncbi.nlm.nih.gov/24374875</t>
  </si>
  <si>
    <t>https://academic.oup.com/ibdjournal/article-lookup/doi/10.1097/01.MIB.0000439066.69340.3c</t>
  </si>
  <si>
    <t>['Levine A', 'Turner D', 'Pfeffer Gik T', 'Amil Dias J', 'Veres G', 'Shaoul R', 'Staiano A', 'Escher J', 'Kolho KL', 'Paerregaard A', 'Martin de Carpi J', 'Veereman Wauters G', 'Koletzko S', 'Shevah O', 'Finnby L', 'Sladek M']</t>
  </si>
  <si>
    <t>Comparison of outcomes parameters for induction of remission in new onset pediatric Crohn's disease: evaluation of the porto IBD group "growth relapse and outcomes with therapy" (GROWTH CD) study</t>
  </si>
  <si>
    <t>20(2):278-85</t>
  </si>
  <si>
    <t>https://pubmed.ncbi.nlm.nih.gov/24390062</t>
  </si>
  <si>
    <t>https://academic.oup.com/ibdjournal/article-lookup/doi/10.1097/01.MIB.0000437735.11953.68</t>
  </si>
  <si>
    <t>New perspectives in the treatment of pediatric Crohn´s disease</t>
  </si>
  <si>
    <t>105(10):575-8</t>
  </si>
  <si>
    <t>https://pubmed.ncbi.nlm.nih.gov/24641453</t>
  </si>
  <si>
    <t>http://www.grupoaran.com/mrmUpdate/lecturaPDFfromXML.asp?IdArt=4620778&amp;TO=RVN&amp;Eng=1</t>
  </si>
  <si>
    <t>['Martín-de-Carpi J', 'Rodríguez A', 'Ramos E', 'Jiménez S', 'Martínez-Gómez MJ', 'Medina E']</t>
  </si>
  <si>
    <t>Increasing incidence of pediatric inflammatory bowel disease in Spain (1996-2009): the SPIRIT Registry</t>
  </si>
  <si>
    <t>19(1):73-80</t>
  </si>
  <si>
    <t>https://pubmed.ncbi.nlm.nih.gov/22535573</t>
  </si>
  <si>
    <t>https://academic.oup.com/ibdjournal/article/19/1/73-80/4602994</t>
  </si>
  <si>
    <t>['Martín de Carpi J', 'Vila V', 'Varea V']</t>
  </si>
  <si>
    <t>Application of the Porto criteria for the diagnosis of paediatric inflammatory bowel disease in a paediatric reference centre</t>
  </si>
  <si>
    <t>5-May-2011</t>
  </si>
  <si>
    <t>75(4):232-8</t>
  </si>
  <si>
    <t>https://pubmed.ncbi.nlm.nih.gov/21549650</t>
  </si>
  <si>
    <t>http://www.elsevier.es/en/linksolver/ft/pii/S1695-4033(11)00171-8</t>
  </si>
  <si>
    <t>['Martín-de-Carpi J', 'Pociello N', 'Varea V']</t>
  </si>
  <si>
    <t>Long-term efficacy of adalimumab in paediatric Crohn's disease patients naïve to other anti-TNF therapies</t>
  </si>
  <si>
    <t>1-May-2010</t>
  </si>
  <si>
    <t>4(5):594-8</t>
  </si>
  <si>
    <t>https://pubmed.ncbi.nlm.nih.gov/21122566</t>
  </si>
  <si>
    <t>https://linkinghub.elsevier.com/retrieve/pii/S1873-9946(10)00056-5</t>
  </si>
  <si>
    <t>['Sangorrin Iranzo A', 'Iriondo Sanz M', 'Alvarez García L', 'Jara Vega P', 'Martín de Carpi J']</t>
  </si>
  <si>
    <t>Progressive familial intrahepatic cholestasis presenting as liver failure</t>
  </si>
  <si>
    <t>7-Oct-2009</t>
  </si>
  <si>
    <t>71(6):510-3</t>
  </si>
  <si>
    <t>https://pubmed.ncbi.nlm.nih.gov/19811957</t>
  </si>
  <si>
    <t>http://www.elsevier.es/en/linksolver/ft/pii/S1695-4033(09)00479-2</t>
  </si>
  <si>
    <t>['Venturini F', 'Varea Calderón V', 'Martín de Carpi J']</t>
  </si>
  <si>
    <t>Biliary tract cyst after Kasai portoenterostomy in extrahepatic biliary tract atresia and its relationship with repeated cholangitis</t>
  </si>
  <si>
    <t>23-Sep-2009</t>
  </si>
  <si>
    <t>71(5):470-1</t>
  </si>
  <si>
    <t>https://pubmed.ncbi.nlm.nih.gov/19783491</t>
  </si>
  <si>
    <t>http://www.elsevier.es/en/linksolver/ft/pii/S1695-4033(09)00463-9</t>
  </si>
  <si>
    <t>['Martín de Carpi J', 'Chávez Caraza K', 'Vicente Villa MA', 'González Enseñat MA', 'Vilar Escrigas P', 'Vila Miravet V', 'Guallarte Alias P', 'Varea Calderón V']</t>
  </si>
  <si>
    <t>Skin manifestations of pediatric inflammatory bowel disease</t>
  </si>
  <si>
    <t>14-May-2009</t>
  </si>
  <si>
    <t>70(6):570-7</t>
  </si>
  <si>
    <t>https://pubmed.ncbi.nlm.nih.gov/19446510</t>
  </si>
  <si>
    <t>http://www.elsevier.es/en/linksolver/ft/pii/S1695-4033(09)00240-9</t>
  </si>
  <si>
    <t>['Martín De Carpi J', 'Varea V']</t>
  </si>
  <si>
    <t>Response to stopping azathioprine in Crohn's patients on combined treatment with infliximab</t>
  </si>
  <si>
    <t>28-Nov-2008</t>
  </si>
  <si>
    <t>70(3):271-7</t>
  </si>
  <si>
    <t>https://pubmed.ncbi.nlm.nih.gov/19409244</t>
  </si>
  <si>
    <t>http://www.elsevier.es/en/linksolver/ft/pii/S1695-4033(08)00042-8</t>
  </si>
  <si>
    <t>['Martín de Carpi J', 'Vilar Escrigas P', 'Varea Calderón V']</t>
  </si>
  <si>
    <t>Co-existing coeliac and inflammatory bowel disease</t>
  </si>
  <si>
    <t>25-Nov-2008</t>
  </si>
  <si>
    <t>70(1):94-5</t>
  </si>
  <si>
    <t>https://pubmed.ncbi.nlm.nih.gov/19174130</t>
  </si>
  <si>
    <t>http://www.elsevier.es/en/linksolver/ft/pii/S1695-4033(08)00036-2</t>
  </si>
  <si>
    <t>Infliximab as rescue therapy in severe steroid-resistant ulcerative colitis</t>
  </si>
  <si>
    <t>69(4):351-4</t>
  </si>
  <si>
    <t>https://pubmed.ncbi.nlm.nih.gov/18928703</t>
  </si>
  <si>
    <t>http://www.elsevier.es/en/linksolver/ft/ivp/1695-4033/69/351</t>
  </si>
  <si>
    <t>['Martín de Carpi J', 'Vilar P', 'Prieto G', 'García Novo MD', 'Ribes C', 'Varea V']</t>
  </si>
  <si>
    <t>Safety and efficacy of granulocyte and monocyte adsorption apheresis in paediatric inflammatory bowel disease: a prospective pilot study</t>
  </si>
  <si>
    <t>46(4):386-91</t>
  </si>
  <si>
    <t>https://pubmed.ncbi.nlm.nih.gov/18367949</t>
  </si>
  <si>
    <t>https://onlinelibrary.wiley.com/doi/10.1097/MPG.0b013e31815604e5</t>
  </si>
  <si>
    <t>['Martín de Carpi J', 'Ribó Cruz JM', 'Antón López J', 'Varea Calderón V']</t>
  </si>
  <si>
    <t>Cerebral vasculitis associated with ulcerative colitis</t>
  </si>
  <si>
    <t>67(2):177-8</t>
  </si>
  <si>
    <t>https://pubmed.ncbi.nlm.nih.gov/17692265</t>
  </si>
  <si>
    <t>http://www.elsevier.es/en/linksolver/ft/ivp/1695-4033/67/177</t>
  </si>
  <si>
    <t>['García Romero R', 'Martín de Carpi J', 'Bernal Cuartas C', 'Pinillos Pisón S', 'Varea Calderón V']</t>
  </si>
  <si>
    <t>Autoimmune hepatitis in pediatric patients</t>
  </si>
  <si>
    <t>99(5):255-8</t>
  </si>
  <si>
    <t>https://pubmed.ncbi.nlm.nih.gov/17650933</t>
  </si>
  <si>
    <t>http://www.grupoaran.com/mrmUpdate/lecturaPDFfromXML.asp?IdArt=458991&amp;TO=RVN&amp;Eng=1</t>
  </si>
  <si>
    <t>['Martín de Carpi J', 'Vilar P', 'Varea V']</t>
  </si>
  <si>
    <t>Solitary rectal ulcer syndrome in childhood: a rare, benign, and probably misdiagnosed cause of rectal bleeding. Report of three cases</t>
  </si>
  <si>
    <t>Diseases of the colon and rectum</t>
  </si>
  <si>
    <t>50(4):534-9</t>
  </si>
  <si>
    <t>https://pubmed.ncbi.nlm.nih.gov/17080282</t>
  </si>
  <si>
    <t>http://link.springer.com/article/10.1007/s10350-006-0720-1</t>
  </si>
  <si>
    <t>['Bernal Cuartas C', 'Martín de Carpi J', 'García-Romero R', 'Varea Calderón V']</t>
  </si>
  <si>
    <t>Pseudomembranous colitis due to Salmonella infection</t>
  </si>
  <si>
    <t>65(6):639-41</t>
  </si>
  <si>
    <t>https://pubmed.ncbi.nlm.nih.gov/17194344</t>
  </si>
  <si>
    <t>http://www.elsevier.es/en/linksolver/ft/ivp/1695-4033/65/639</t>
  </si>
  <si>
    <t>['Martín de Carpi J', 'Varea V']</t>
  </si>
  <si>
    <t>Eosinophilic oesophagitis as part of disseminated eosinophilic gastroenteritis?</t>
  </si>
  <si>
    <t>38(4):285-6; author reply 286</t>
  </si>
  <si>
    <t>https://pubmed.ncbi.nlm.nih.gov/16458620</t>
  </si>
  <si>
    <t>https://linkinghub.elsevier.com/retrieve/pii/S1590-8658(05)00527-X</t>
  </si>
  <si>
    <t>['Martín de Carpi J', 'Tarrado X', 'Varea V']</t>
  </si>
  <si>
    <t>Sclerosing cholangitis secondary to hepatic artery ligation after abdominal trauma</t>
  </si>
  <si>
    <t>17(9):987-90</t>
  </si>
  <si>
    <t>https://pubmed.ncbi.nlm.nih.gov/16093878</t>
  </si>
  <si>
    <t>https://journals.lww.com/00042737-200509000-00016</t>
  </si>
  <si>
    <t>['Martín de Carpi J', 'Gómez Chiari M', 'Castejón Ponce E', 'Masiques Mas ML', 'Vilar Escrigas P', 'Varea Calderón V']</t>
  </si>
  <si>
    <t>Increasing diagnosis of eosinophilic esophagitis in Spain</t>
  </si>
  <si>
    <t>62(4):333-9</t>
  </si>
  <si>
    <t>https://pubmed.ncbi.nlm.nih.gov/15826562</t>
  </si>
  <si>
    <t>http://www.elsevier.es/en/linksolver/ft/ivp/1695-4033/62/333</t>
  </si>
  <si>
    <t>Mingot-Castellano ME</t>
  </si>
  <si>
    <t>['Jacobs JW', 'Booth GS', 'Raza S', 'Clark LM', 'Fasano RM', 'Gavriilaki E', 'Abels EA', 'Binns TC', 'Duque MA', 'McQuilten ZK', 'Mingot-Castellano ME', 'Savani BN', 'Sharma D', 'Tran MH', 'Tormey CA', 'Moise KJ Jr', 'Bloch EM', 'Adkins BD']</t>
  </si>
  <si>
    <t>Current state and potential applications of neonatal Fc receptor (FcRn) inhibitors in hematologic conditions</t>
  </si>
  <si>
    <t>99(12):2351-2366</t>
  </si>
  <si>
    <t>https://pubmed.ncbi.nlm.nih.gov/39324647</t>
  </si>
  <si>
    <t>https://onlinelibrary.wiley.com/doi/10.1002/ajh.27487</t>
  </si>
  <si>
    <t>['Pascual-Izquierdo C', 'Sánchez-González B', 'Canaro-Hirnyk MI', 'García-Donas G', 'Menor-Gómez M', 'Gil-Fernández JJ', 'Monsalvo-Saornil S', 'de-Laiglesia A', 'Álvarez-Román MT', 'Jarque-Ramos I', 'Llácer MJ', 'Pedrote-Amador B', 'Zafra-Torres D', 'Caparrós-Miranda I', 'Ortúzar-Pasalodos A', 'Revilla-Calvo N', 'Bastida JM', 'Chica-Gullón E', 'Alvarellos M', 'Jiménez-Bárcenas R', 'Bernat S', 'Martínez-Carballeira D', 'Lakhwani S', 'López-Ansoar E', 'Moreno-Beltrán ME', 'Lorenzo-Vizcaya Á', 'Aguirre MA', 'Lasa-Eguialde M', 'Canet M', 'González-Gascón-Y-Marín IT', 'Caballero-Navarro G', 'Cuesta A', 'Díaz-López M', 'Arquero T', 'Moreno-Carbonell M', 'Mingot-Castellano ME']</t>
  </si>
  <si>
    <t>Avatrombopag in immune thrombocytopenia: A real-world study of the Spanish ITP Group (GEPTI)</t>
  </si>
  <si>
    <t>12-Oct-2024</t>
  </si>
  <si>
    <t>99(12):2328-2339</t>
  </si>
  <si>
    <t>https://pubmed.ncbi.nlm.nih.gov/39394928</t>
  </si>
  <si>
    <t>https://onlinelibrary.wiley.com/doi/10.1002/ajh.27498</t>
  </si>
  <si>
    <t>['Jacobs JW', 'Stanek CG', 'Booth GS', 'Symeonidis A', 'Shih AW', 'Allen ES', 'Gavriilaki E', 'Grossman BJ', 'Pavenski K', 'Moorehead A', 'Peyvandi F', 'Agosti P', 'Mancini I', 'Stephens LD', 'Raval JS', 'Mingot-Castellano ME', 'Crowe EP', 'Daou L', 'Pai M', 'Arnold DM', 'Marques MB', 'Henrie R', 'Smith TW', 'Sreenivasan G', 'Siniard RC', 'Wallace LR', 'Yamada C', 'Duque MA', 'Wu Y', 'Harrington TJ', 'Byrnes DM', 'Bitsani A', 'Davis AK', 'Robinson DH', 'Eichbaum Q', 'Figueroa Villalba CA', 'Juskewitch JE', 'Kaiafa G', 'Kapsali E', 'Klapper E', 'Perez-Alvarez I', 'Klein MS', 'Kotsiou N', 'Lalayanni C', 'Mandala E', 'Aldarweesh F', 'Alkhateb R', 'Fortuny L', 'Mellios Z', 'Papalexandri A', 'Parsons MG', 'Schlueter AJ', 'Tormey CA', 'Wellard C', 'Wood EM', 'Jia S', 'Wheeler AP', 'Powers AA', 'Webb CB', 'Yates SG', 'Bouzid R', 'Coppo P', 'Bloch EM', 'Adkins BD']</t>
  </si>
  <si>
    <t>The seasonal distribution of immune thrombotic thrombocytopenic purpura is influenced by geography: Epidemiologic findings from a multi-center analysis of 719 disease episodes</t>
  </si>
  <si>
    <t>13-Aug-2024</t>
  </si>
  <si>
    <t>99(11):2063-2074</t>
  </si>
  <si>
    <t>https://pubmed.ncbi.nlm.nih.gov/39136282</t>
  </si>
  <si>
    <t>https://air.unimi.it/handle/2434/1088549</t>
  </si>
  <si>
    <t>['Mingot-Castellano ME', 'García-Donas G', 'Campos-Álvarez RM', 'de Mora MCF', 'Luis-Navarro J', 'Domínguez-Rodríguez JF', 'Del Mar Nieto-Hernández M', 'Sánchez-Bazán I', 'Yera-Cobo M', 'Cardesa-Cabrera R', 'Jiménez-Gonzalo FJ', 'Caparrós-Miranda I', 'Entrena-Ureña L', 'Herrera SJ', 'Fernández Jiménez D', 'Díaz-Canales D', 'Moreno-Carrasco G', 'Calderón-Cabrera C', 'Núñez-Vázquez RJ', 'Pedrote-Amador B', 'Jiménez Bárcenas R']</t>
  </si>
  <si>
    <t>Platelet Responses After Tapering and Discontinuation of Fostamatinib in Patients with Immune Thrombocytopenia: A Continuation of the Fostasur Study</t>
  </si>
  <si>
    <t>13(21):6294</t>
  </si>
  <si>
    <t>https://pubmed.ncbi.nlm.nih.gov/39518433</t>
  </si>
  <si>
    <t>https://www.mdpi.com/resolver?pii=jcm13216294</t>
  </si>
  <si>
    <t>['Mingot-Castellano ME', 'Bastida JM', 'Ghanima W', 'Ruiz Sainz E', 'Nuñez Vazquez R', 'Pedrote Amador B', 'Abdel-Kader Martín L', 'Piquer-Monsonis D', 'Canaro M']</t>
  </si>
  <si>
    <t>Avatrombopag plus fostamatinib combination as treatment in patients with multirefractory immune thrombocytopenia</t>
  </si>
  <si>
    <t>205(4):1551-1555</t>
  </si>
  <si>
    <t>https://pubmed.ncbi.nlm.nih.gov/38895923</t>
  </si>
  <si>
    <t>https://onlinelibrary.wiley.com/doi/10.1111/bjh.19602</t>
  </si>
  <si>
    <t>['Mingot-Castellano ME', 'Reguera-Ortega JL', 'Zafra Torres D', 'Hernani R', 'Lopez-Godino O', 'Guerreiro M', 'Herrero B', 'López-Corral L', 'Luna A', 'Gonzalez-Pinedo L', 'Chinea-Rodriguez A', 'Africa-Martín A', 'Bailen R', 'Martinez-Cibrian N', 'Balsalobre P', 'Filaferro S', 'Alonso-Saladrigues A', 'Barba P', 'Perez-Martinez A', 'Calbacho M', 'Perez-Simón JA', 'Sánchez-Pina JM']</t>
  </si>
  <si>
    <t>Use of Eltrombopag to Improve Thrombocytopenia and Tranfusion Requirement in Anti-CD19 CAR-T Cell-Treated Patients</t>
  </si>
  <si>
    <t>13(17):5117</t>
  </si>
  <si>
    <t>https://pubmed.ncbi.nlm.nih.gov/39274330</t>
  </si>
  <si>
    <t>https://www.mdpi.com/resolver?pii=jcm13175117</t>
  </si>
  <si>
    <t>['Mingot-Castellano ME']</t>
  </si>
  <si>
    <t>Sovleplenib in immune thrombocytopenia</t>
  </si>
  <si>
    <t>11(8):e552-e553</t>
  </si>
  <si>
    <t>https://pubmed.ncbi.nlm.nih.gov/38885671</t>
  </si>
  <si>
    <t>https://www.clinicalkey.com/content/playBy/pii?v=S2352-3026(24)00180-7</t>
  </si>
  <si>
    <t>Mingot Castellano ME</t>
  </si>
  <si>
    <t>['Álvarez-Román MT', 'Nuñez Vazquez RJ', 'Benitez Hidalgo O', 'Quintana Paris L', 'Entrena Ureña L', 'Lopez Jaime FJ', 'la De Corte-Rodríguez H', 'García Dasí M', 'Bosch P', 'Mingot Castellano ME', 'Guerra Garaeta I', 'Soto-Ortega I']</t>
  </si>
  <si>
    <t>Humanistic burden of haemophilia A without inhibitors: A cross-sectional analysis of the HemoLIFE study</t>
  </si>
  <si>
    <t>2-Jun-2024</t>
  </si>
  <si>
    <t>Haemophilia : the official journal of the World Federation of Hemophilia</t>
  </si>
  <si>
    <t>30(4):950-958</t>
  </si>
  <si>
    <t>https://pubmed.ncbi.nlm.nih.gov/38825766</t>
  </si>
  <si>
    <t>https://onlinelibrary.wiley.com/doi/10.1111/hae.15057</t>
  </si>
  <si>
    <t>['Mingot-Castellano ME', 'García-Candel F', 'Martínez-Nieto J', 'García-Arroba J', 'de la Rubia-Comos J', 'Gómez-Seguí I', 'Paciello-Coronel ML', 'Valcárcel-Ferreiras D', 'Jiménez M', 'Cid J', 'Lozano M', 'García-Gala JM', 'Angós-Vazquez S', 'Vara-Pampliega M', 'Guerra-Domínguez L', 'Ávila-Idrobo LF', 'Oliva-Hernandez A', 'Zalba-Marcos S', 'Tallón-Ruiz I', 'Ortega-Sánchez S', 'Goterris-Viciedo R', 'Moreno-Jiménez G', 'Domínguez-Acosta L', 'Araiz-Ramírez M', 'Hernández-Mateos L', 'Flores-Ballesteros E', 'Del Río-Garma J', 'Pascual-Izquierdo C']</t>
  </si>
  <si>
    <t>ADAMTS13 recovery in acute thrombotic thrombocytopenic purpura after caplacizumab therapy</t>
  </si>
  <si>
    <t>143(18):1807-1815</t>
  </si>
  <si>
    <t>https://pubmed.ncbi.nlm.nih.gov/38237147</t>
  </si>
  <si>
    <t>https://linkinghub.elsevier.com/retrieve/pii/S0006-4971(24)00188-5</t>
  </si>
  <si>
    <t>['Pabinger I', 'Ayash-Rashkovsky M', 'Escobar M', 'Konkle BA', 'Mingot-Castellano ME', 'Mullins ES', 'Negrier C', 'Pan L', 'Rajavel K', 'Yan B', 'Chapin J']</t>
  </si>
  <si>
    <t>Multicenter assessment and longitudinal study of the prevalence of antibodies and related adaptive immune responses to AAV in adult males with hemophilia</t>
  </si>
  <si>
    <t>31(5-6):273-284</t>
  </si>
  <si>
    <t>https://pubmed.ncbi.nlm.nih.gov/38355967</t>
  </si>
  <si>
    <t>https://europepmc.org/abstract/MED/38355967</t>
  </si>
  <si>
    <t>['Jiménez-Bárcenas R', 'García-Donas-Gabaldón G', 'Campos-Álvarez RM', 'Fernández-Sánchez de Mora MC', 'Luis-Navarro J', 'Domínguez-Rodríguez JF', 'Nieto-Hernández MDM', 'Sánchez-Bazán I', 'Yera-Cobo M', 'Cardesa-Cabrera R', 'Jiménez-Gonzalo FJ', 'Ruiz-Cobo MA', 'Caparrós-Miranda I', 'Entrena-Ureña L', 'Fernández Jiménez D', 'Díaz-Canales D', 'Moreno-Carrasco G', 'Calderón-Cabrera C', 'Núñez-Vázquez RJ', 'Pedrote-Amador B', 'Mingot-Castellano ME']</t>
  </si>
  <si>
    <t>Treatment with fostamatinib in patients with immune thrombocytopenia: Experience from the Andalusian region in Spain-The Fostasur Study</t>
  </si>
  <si>
    <t>204(5):1977-1985</t>
  </si>
  <si>
    <t>https://onlinelibrary.wiley.com/doi/10.1111/bjh.19443</t>
  </si>
  <si>
    <t>['Seguí IG', 'Mingot Castellano ME', 'Izquierdo CP', 'de la Rubia J']</t>
  </si>
  <si>
    <t>Should we consider caplacizumab as routine treatment for acute thrombotic thrombocytopenic purpura? An expert perspective on the pros and cons</t>
  </si>
  <si>
    <t>17(1-3):9-25</t>
  </si>
  <si>
    <t>https://pubmed.ncbi.nlm.nih.gov/38353182</t>
  </si>
  <si>
    <t>https://www.tandfonline.com/doi/10.1080/17474086.2024.2318347?url_ver=Z39.88-2003&amp;rfr_id=ori:rid:crossref.org&amp;rfr_dat=cr_pub 0pubmed</t>
  </si>
  <si>
    <t>['Gómez-Seguí I', 'Francés Aracil E', 'Mingot-Castellano ME', 'Vara Pampliega M', 'Goterris Viciedo R', 'García Candel F', 'Pascual Izquierdo C', 'Del Río Garma J', 'Guerra Domínguez L', 'Vicuña Andrés I', 'Garcia-Arroba Peinado J', 'Zalba Marcos S', 'Vidan Estévez JM', 'González Arias E', 'Campuzano Saavedra V', 'García Gala JM', 'Ortega Sanchez S', 'Martínez Nieto J', 'Pardo Gambarte L', 'Solé Rodríguez M', 'Fernández-Docampo M', 'Avila Idrovo LF', 'Hernández L', 'Cid J', 'de la Rubia Comos J']</t>
  </si>
  <si>
    <t>Immune thrombotic thrombocytopenic purpura in older patients: Results from the Spanish TTP Registry (REPTT)</t>
  </si>
  <si>
    <t>18-Sep-2023</t>
  </si>
  <si>
    <t>203(5):860-871</t>
  </si>
  <si>
    <t>https://onlinelibrary.wiley.com/doi/10.1111/bjh.19109</t>
  </si>
  <si>
    <t>['Louzao M', 'Vargas MT', 'Meseguer E', 'Pedrote Amador B', 'Perez Simón JA', 'Mingot-Castellano ME']</t>
  </si>
  <si>
    <t>Successful use of thrombopoietin analogs in thrombocytopenia associated with MYH-9 mutation</t>
  </si>
  <si>
    <t>102(11):3283-3284</t>
  </si>
  <si>
    <t>https://pubmed.ncbi.nlm.nih.gov/37610462</t>
  </si>
  <si>
    <t>https://link.springer.com/article/10.1007/s00277-023-05386-0</t>
  </si>
  <si>
    <t>['Mingot-Castellano ME', 'Canaro Hirnyk M', 'Sánchez-González B', 'Álvarez-Román MT', 'Bárez-García A', 'Bernardo-Gutiérrez Á', 'Bernat-Pablo S', 'Bolaños-Calderón E', 'Butta-Coll N', 'Caballero-Navarro G', 'Caparrós-Miranda IS', 'Entrena-Ureña L', 'Fernández-Fuertes LF', 'García-Frade LJ', 'Gómez Del Castillo MDC', 'González-López TJ', 'Grande-García C', 'Guinea de Castro JM', 'Jarque-Ramos I', 'Jiménez-Bárcenas R', 'López-Ansoar E', 'Martínez-Carballeira D', 'Martínez-Robles V', 'Monteagudo-Montesinos E', 'Páramo-Fernández JA', 'Perera-Álvarez MDM', 'Soto-Ortega I', 'Valcárcel-Ferreiras D', 'Pascual-Izquierdo C']</t>
  </si>
  <si>
    <t>Recommendations for the Clinical Approach to Immune Thrombocytopenia: Spanish ITP Working Group (GEPTI)</t>
  </si>
  <si>
    <t>12(20):6422</t>
  </si>
  <si>
    <t>https://europepmc.org/abstract/MED/37892566</t>
  </si>
  <si>
    <t>['Mingot-Castellano ME', 'Izquierdo CP', 'Del Rio Garma J']</t>
  </si>
  <si>
    <t>Spanish registry of thrombotic thrombocytopenic purpura (REPTT): Data evidence and new developments</t>
  </si>
  <si>
    <t>62(3):103725</t>
  </si>
  <si>
    <t>https://pubmed.ncbi.nlm.nih.gov/37202322</t>
  </si>
  <si>
    <t>https://www.clinicalkey.com/content/playBy/pii?v=S1473-0502(23)00099-X</t>
  </si>
  <si>
    <t>['Fattizzo B', 'Bortolotti M', 'Fantini NN', 'Glenthøj A', 'Michel M', 'Napolitano M', 'Raso S', 'Chen F', 'McDonald V', 'Murakhovskaya I', 'Vos JMI', 'Patriarca A', 'Mingot-Castellano ME', 'Giordano G', 'Scarrone M', 'González-López TJ', 'Trespidi L', 'Prati D', 'Barcellini W']</t>
  </si>
  <si>
    <t>Autoimmune hemolytic anemia during pregnancy and puerperium: an international multicenter experience</t>
  </si>
  <si>
    <t>141(16):2016-2021</t>
  </si>
  <si>
    <t>https://pubmed.ncbi.nlm.nih.gov/36706358</t>
  </si>
  <si>
    <t>https://linkinghub.elsevier.com/retrieve/pii/S0006-4971(23)00233-1</t>
  </si>
  <si>
    <t>['Gómez-Seguí I', 'Pascual Izquierdo C', 'Mingot Castellano ME', 'de la Rubia Comos J']</t>
  </si>
  <si>
    <t>An update on the pathogenesis and diagnosis of thrombotic thrombocytopenic purpura</t>
  </si>
  <si>
    <t>16(1):17-32</t>
  </si>
  <si>
    <t>https://pubmed.ncbi.nlm.nih.gov/36537217</t>
  </si>
  <si>
    <t>https://www.tandfonline.com/doi/10.1080/17474086.2023.2159803?url_ver=Z39.88-2003&amp;rfr_id=ori:rid:crossref.org&amp;rfr_dat=cr_pub 0pubmed</t>
  </si>
  <si>
    <t>['Izquierdo CP', 'Mingot-Castellano ME', 'Fuentes AEK', 'García-Arroba Peinado J', 'Cid J', 'Jimenez MM', 'Valcarcel D', 'Gómez-Seguí I', 'de la Rubia J', 'Martin P', 'Goterris R', 'Hernández L', 'Tallón I', 'Varea S', 'Fernández M', 'García-Muñoz N', 'Vara M', 'Zarzoso MF', 'García-Candel F', 'Paciello ML', 'García-García I', 'Zalba S', 'Campuzano V', 'Gala JM', 'Estévez JV', 'Jiménez GM', 'López Lorenzo JL', 'Arias EG', 'Freiría C', 'Solé M', 'Ávila Idrovo LF', 'Hernández Castellet JC', 'Cruz N', 'Lavilla E', 'Pérez-Montaña A', 'Atucha JA', 'Moreno Beltrán ME', 'Moreno Macías JR', 'Salinas R', 'Del Rio-Garma J']</t>
  </si>
  <si>
    <t>Real-world effectiveness of caplacizumab vs the standard of care in immune thrombotic thrombocytopenic purpura</t>
  </si>
  <si>
    <t>27-Dec-2022</t>
  </si>
  <si>
    <t>6(24):6219-6227</t>
  </si>
  <si>
    <t>https://pubmed.ncbi.nlm.nih.gov/35930694</t>
  </si>
  <si>
    <t>https://www.clinicalkey.com/content/playBy/pii?v=486123</t>
  </si>
  <si>
    <t>['Mingot-Castellano ME', 'García-Candel F', 'Benítez-Hidalgo O', 'Marco A', 'Méndez Navarro GA', 'Pérez-Montes R', 'García Donas G', 'Canaro M', 'Paloma MJ', 'Asenjo B', 'Calle-Gordo VM', 'González NP', 'Rodríguez González R', 'Caparrón-Miranda IS', 'Quintana París L', 'Herrero S', 'Nuñez R']</t>
  </si>
  <si>
    <t>Activated prothrombin complex concentrate to treat bleeding events in acquired hemophilia A: BAHAS study</t>
  </si>
  <si>
    <t>12-Sep-2022</t>
  </si>
  <si>
    <t>109(6):686-695</t>
  </si>
  <si>
    <t>https://pubmed.ncbi.nlm.nih.gov/36029160</t>
  </si>
  <si>
    <t>https://onlinelibrary.wiley.com/doi/10.1111/ejh.13853</t>
  </si>
  <si>
    <t>['Fattizzo B', 'Cecchi N', 'Bortolotti M', 'Giordano G', 'Patriarca A', 'Glenthøj A', 'Cantoni S', 'Capecchi M', 'Chen F', 'Mingot-Castellano ME', 'Napolitano M', 'Frederiksen H', 'Gonzaléz-Lopez TJ', 'Barcellini W']</t>
  </si>
  <si>
    <t>Thrombopoietin receptor agonists in adult Evans syndrome: an international multicenter experience</t>
  </si>
  <si>
    <t>140(7):789-792</t>
  </si>
  <si>
    <t>https://pubmed.ncbi.nlm.nih.gov/35749688</t>
  </si>
  <si>
    <t>https://linkinghub.elsevier.com/retrieve/pii/S0006-4971(22)00830-8</t>
  </si>
  <si>
    <t>['Megías-Vericat JE', 'Bonanad Boix S', 'Berrueco Moreno R', 'Mingot-Castellano ME', 'Rodríguez López M', 'Canaro Hirnyk M', 'Mateo Arranz J', 'Calvo Villas JM', 'Haya Guaita S', 'Mesegué Medà M', 'López Jaime F', 'Albo-López C', 'Palomero-Massanet A', 'Vilalta Seto N', 'Leciñena IL', 'Haro ARC', 'Poveda Andrés JL']</t>
  </si>
  <si>
    <t>Pharmacokinetic and clinical improvements after PK-guided switch from standard half-life to extended half-life factor VIII products</t>
  </si>
  <si>
    <t>Thrombosis research</t>
  </si>
  <si>
    <t>216:35-42</t>
  </si>
  <si>
    <t>https://pubmed.ncbi.nlm.nih.gov/35696967</t>
  </si>
  <si>
    <t>https://www.clinicalkey.com/content/playBy/pii?v=S0049-3848(22)00294-8</t>
  </si>
  <si>
    <t>['Mingot-Castellano ME', 'Bastida JM', 'Caballero-Navarro G', 'Entrena Ureña L', 'González-López TJ', 'González-Porras JR', 'Butta N', 'Canaro M', 'Jiménez-Bárcenas R', 'Gómez Del Castillo Solano MDC', 'Sánchez-González B', 'Pascual-Izquierdo C', 'On Behalf Of The Gepti']</t>
  </si>
  <si>
    <t>Novel Therapies to Address Unmet Needs in ITP</t>
  </si>
  <si>
    <t>Pharmaceuticals (Basel, Switzerland)</t>
  </si>
  <si>
    <t>15(7):779</t>
  </si>
  <si>
    <t>https://pubmed.ncbi.nlm.nih.gov/35890078</t>
  </si>
  <si>
    <t>http://hdl.handle.net/10668/21535</t>
  </si>
  <si>
    <t>['Mingot-Castellano ME', 'Butta N', 'Canaro M', 'Gómez Del Castillo Solano MDC', 'Sánchez-González B', 'Jiménez-Bárcenas R', 'Pascual-Izquierdo C', 'Caballero-Navarro G', 'Entrena Ureña L', 'José González-López T', 'On Behalf Of The Gepti']</t>
  </si>
  <si>
    <t>COVID-19 Vaccines and Autoimmune Hematologic Disorders</t>
  </si>
  <si>
    <t>10(6):961</t>
  </si>
  <si>
    <t>https://pubmed.ncbi.nlm.nih.gov/35746569</t>
  </si>
  <si>
    <t>http://hdl.handle.net/10668/21609</t>
  </si>
  <si>
    <t>New treatments for primary immune thrombocytopenia</t>
  </si>
  <si>
    <t>33(Suppl 1):S8-S11</t>
  </si>
  <si>
    <t>https://pubmed.ncbi.nlm.nih.gov/34654012</t>
  </si>
  <si>
    <t>https://journals.lww.com/10.1097/MBC.0000000000001094</t>
  </si>
  <si>
    <t>['Mingot-Castellano ME', 'Rodríguez-Martorell FJ', 'Nuñez-Vázquez RJ', 'Marco P']</t>
  </si>
  <si>
    <t>Acquired Haemophilia A: A Review of What We Know</t>
  </si>
  <si>
    <t>23-Nov-2022</t>
  </si>
  <si>
    <t>Journal of blood medicine</t>
  </si>
  <si>
    <t>13:691-710</t>
  </si>
  <si>
    <t>https://pubmed.ncbi.nlm.nih.gov/36447782</t>
  </si>
  <si>
    <t>https://www.tandfonline.com/doi/abs/10.2147/JBM.S342077?url_ver=Z39.88-2003&amp;rfr_id=ori:rid:crossref.org&amp;rfr_dat=cr_pub 0pubmed</t>
  </si>
  <si>
    <t>['Fattizzo B', 'Michel M', 'Giannotta JA', 'Hansen DL', 'Arguello M', 'Sutto E', 'Bianchetti N', 'Patriarca A', 'Cantoni S', 'Mingot-Castellano ME', 'McDonald V', 'Capecchi M', 'Zaninoni A', 'Consonni D', 'Vos JM', 'Vianelli N', 'Chen F', 'Glenthøj A', 'Frederiksen H', 'González-López TJ', 'Barcellini W']</t>
  </si>
  <si>
    <t>Evans syndrome in adults: an observational multicenter study</t>
  </si>
  <si>
    <t>28-Dec-2021</t>
  </si>
  <si>
    <t>5(24):5468-5478</t>
  </si>
  <si>
    <t>https://pubmed.ncbi.nlm.nih.gov/34592758</t>
  </si>
  <si>
    <t>https://air.unimi.it/handle/2434/905028</t>
  </si>
  <si>
    <t>['Kenet G', 'Chen YC', 'Lowe G', 'Percy C', 'Tran H', 'von Drygalski A', 'Trossaërt M', 'Reding M', 'Oldenburg J', 'Mingot-Castellano ME', 'Park YS', 'Peyvandi F', 'Ozelo MC', 'Mahlangu J', 'Quinn J', 'Huang M', 'Reddy DB', 'Kim B']</t>
  </si>
  <si>
    <t>Real-World Rates of Bleeding, Factor VIII Use, and Quality of Life in Individuals with Severe Haemophilia A Receiving Prophylaxis in a Prospective, Noninterventional Study</t>
  </si>
  <si>
    <t>10(24):5959</t>
  </si>
  <si>
    <t>https://pubmed.ncbi.nlm.nih.gov/34945255</t>
  </si>
  <si>
    <t>https://air.unimi.it/handle/2434/903740</t>
  </si>
  <si>
    <t>['Pérez-Rodríguez A', 'Batlle J', 'Pinto JC', 'Corrales I', 'Borràs N', 'Garcia-Martínez I', 'Cid AR', 'Bonanad S', 'Parra R', 'Mingot-Castellano ME', 'Navarro N', 'Altisent C', 'Pérez-Montes R', 'Moretó A', 'Herrero S', 'Soto I', 'Mosteirín NF', 'Jiménez-Yuste V', 'Jacob AA', 'Fontanes E', 'Mateo J', 'Quismondo NC', 'Batlle F', 'Vidal F', 'López-Fernández MF']</t>
  </si>
  <si>
    <t>Type 2N VWD: Conclusions from the Spanish PCM-EVW-ES project</t>
  </si>
  <si>
    <t>27(6):1007-1021</t>
  </si>
  <si>
    <t>https://onlinelibrary.wiley.com/doi/10.1111/hae.14405</t>
  </si>
  <si>
    <t>['Mingot-Castellano ME', 'Pardos-Gea J', 'Haya S', 'Bastida-Bermejo JM', 'Tàssies D', 'Marco-Rico A', 'Núñez R', 'García-Candel F', 'de Mora MF', 'Soto I', 'Álvarez-Román MT', 'Asenjo S', 'Carrasco M', 'Lluch-García R', 'Martín-Antorán JM', 'Rodríguez-Alén A', 'Roselló E', 'Torres-Miñana L', 'Marcellini-Antonio S', 'Moretó-Quinana A', 'Rodríguez-García JA', 'Aguinaco-Culebras R', 'Alonso-Escobar N', 'Cervero-Santiago C', 'Fernández-Mosteirín N', 'Martínez-Badás MP', 'Pérez-Sánchez M', 'Pérez-Montes R', 'Rodríguez-González R', 'Uribe-Barrientos M', 'Caparrós-Miranda IS', 'Iglesias-Fernández M', 'Baena Á', 'Rodríguez-López M', 'Sebrango-Sandia A', 'Vázquez-Fernández I', 'Marco P']</t>
  </si>
  <si>
    <t>Management of acquired hemophilia A: results from the Spanish registry</t>
  </si>
  <si>
    <t>12-Oct-2021</t>
  </si>
  <si>
    <t>5(19):3821-3829</t>
  </si>
  <si>
    <t>https://pubmed.ncbi.nlm.nih.gov/34521101</t>
  </si>
  <si>
    <t>https://www.clinicalkey.com/content/playBy/pii?v=S2473-9529(21)00550-4</t>
  </si>
  <si>
    <t>['Álvarez Román MT', 'de la Corte Rodríguez H', 'Bonanad Boix S', 'Mingot-Castellano ME', 'Fernández Mosteirín N']</t>
  </si>
  <si>
    <t>The factor VIII treatment history of non-severe hemophilia A: COMMENT. Joint damage in adult patients with mild or moderate hemophilia A evaluated with the HEAD-US system</t>
  </si>
  <si>
    <t>19(10):2638-2641</t>
  </si>
  <si>
    <t>https://linkinghub.elsevier.com/retrieve/pii/S1538-7836(22)02166-3</t>
  </si>
  <si>
    <t>['Lozano ML', 'Mingot-Castellano ME', 'Perera MM', 'Jarque I', 'Campos-Alvarez RM', 'González-López TJ', 'Carreño-Tarragona G', 'Bermejo N', 'Lopez-Fernandez MF', 'de Andrés A', 'Valcarcel D', 'Casado-Montero LF', 'Alvarez-Roman MT', 'Orts MI', 'Novelli S', 'Revilla N', 'González-Porras JR', 'Bolaños E', 'Rodríguez-López MA', 'Orna-Montero E', 'Vicente V']</t>
  </si>
  <si>
    <t>Author Correction: Deciphering predictive factors for choice of thrombopoietin receptor agonist, treatment free responses, and thrombotic events in immune thrombocytopenia</t>
  </si>
  <si>
    <t>11(1):16867</t>
  </si>
  <si>
    <t>https://pubmed.ncbi.nlm.nih.gov/34389741</t>
  </si>
  <si>
    <t>https://europepmc.org/abstract/MED/34389741</t>
  </si>
  <si>
    <t>['Mingot-Castellano ME', 'Alcalde-Mellado P', 'Pascual-Izquierdo C', 'Perez Rus G', 'Calo Pérez A', 'Martinez MP', 'López-Jaime FJ', 'Abalo Perez L', 'Gonzalez-Porras JR', 'López Fernández F', 'Caparrós Miranda IS', 'González-López TJ', 'Moreno Beltrán ME', 'Rubio Escuin R', 'Jimenez Bárcenas R']</t>
  </si>
  <si>
    <t>Incidence, characteristics and clinical profile of severe acute respiratory syndrome coronavirus-2 (SARS-CoV-2) infection in patients with pre-existing primary immune thrombocytopenia (ITP) in Spain</t>
  </si>
  <si>
    <t>194(3):537-541</t>
  </si>
  <si>
    <t>https://pubmed.ncbi.nlm.nih.gov/33991422</t>
  </si>
  <si>
    <t>http://hdl.handle.net/10668/17793</t>
  </si>
  <si>
    <t>['Jiménez-Yuste V', 'de la Corte-Rodríguez H', 'Álvarez-Román MT', 'Martín-Salces M', 'Querol F', 'Bonanad S', 'Mingot-Castellano ME', 'Fernández-Mosteirín N', 'Canaro M', 'Santamaría A', 'Núñez R', 'García-Frade LJ', 'Martinoli C', 'Kim HK']</t>
  </si>
  <si>
    <t>Ultrasound evaluation of joint damage and disease activity in adult patients with severe haemophilia A using the HEAD-US system</t>
  </si>
  <si>
    <t>27(3):479-487</t>
  </si>
  <si>
    <t>https://pubmed.ncbi.nlm.nih.gov/33620134</t>
  </si>
  <si>
    <t>https://onlinelibrary.wiley.com/doi/10.1111/hae.14280</t>
  </si>
  <si>
    <t>['Lozano ML', 'Mingot-Castellano ME', 'Perera MM', 'Jarque I', 'Campos-Alvarez RM', 'González-López TJ', 'Carreño-Tarragona G', 'Bermejo N', 'Lopez-Fernandez MF', 'de Andrés A', 'Valcarcel D', 'Casado-Montero LF', 'Alvarez-Roman MT', 'Orts MI', 'Novelli S', 'González-Porras JR', 'Bolaños E', 'López-Ansoar E', 'Orna-Montero E', 'Vicente V']</t>
  </si>
  <si>
    <t>A decade of changes in management of immune thrombocytopenia, with special focus on elderly patients</t>
  </si>
  <si>
    <t>20-Sep-2020</t>
  </si>
  <si>
    <t>86:102505</t>
  </si>
  <si>
    <t>https://pubmed.ncbi.nlm.nih.gov/32979651</t>
  </si>
  <si>
    <t>http://hdl.handle.net/10668/16322</t>
  </si>
  <si>
    <t>['Mingot Castellano ME']</t>
  </si>
  <si>
    <t>General concepts on hemophilia A and on women carrying the disease</t>
  </si>
  <si>
    <t>1-Dec-2020</t>
  </si>
  <si>
    <t>31(1S):S1-S3</t>
  </si>
  <si>
    <t>https://pubmed.ncbi.nlm.nih.gov/33351492</t>
  </si>
  <si>
    <t>https://journals.lww.com/10.1097/MBC.0000000000000984</t>
  </si>
  <si>
    <t>['Calleja-Panero JL', 'Andrade RJ', 'Bañares R', 'Crespo J', 'Esteban R', 'Jarque I', 'Mingot-Castellano ME', 'Romero-Gómez M', 'Muñoz-Peñín R', 'Bentley R', 'Shepherd J', 'Gil Aguirre A']</t>
  </si>
  <si>
    <t>Management of chronic liver disease-associated severe thrombocytopenia in Spain: a view from the experts</t>
  </si>
  <si>
    <t>112(10):778-783</t>
  </si>
  <si>
    <t>https://pubmed.ncbi.nlm.nih.gov/32954777</t>
  </si>
  <si>
    <t>http://hdl.handle.net/10668/3490</t>
  </si>
  <si>
    <t>['Bonanad S', 'García-Dasí M', 'Aznar JA', 'Mingot-Castellano ME', 'Jiménez-Yuste V', 'Calle M', 'Palma A', 'López-Fernández MF', 'Marco P', 'Paloma MJ', 'Fernández-Mosteirin N', 'Galmés B', 'Sanabria M', 'Álvarez M']</t>
  </si>
  <si>
    <t>Adherence to prophylaxis in adult patients with severe haemophilia A</t>
  </si>
  <si>
    <t>22-Jul-2020</t>
  </si>
  <si>
    <t>26(5):800-808</t>
  </si>
  <si>
    <t>https://pubmed.ncbi.nlm.nih.gov/32700426</t>
  </si>
  <si>
    <t>https://onlinelibrary.wiley.com/doi/10.1111/hae.14039</t>
  </si>
  <si>
    <t>['Mareque M', 'Mingot-Castellano ME', 'López-Fernández MF', 'Álvarez-Román MT', 'Oyagüez I']</t>
  </si>
  <si>
    <t>Prophylaxis therapy with bypassing agents in patients with haemophilia A and inhibitors undergoing surgery: A cost analysis in Spain</t>
  </si>
  <si>
    <t>105(1):94-100</t>
  </si>
  <si>
    <t>https://pubmed.ncbi.nlm.nih.gov/32220097</t>
  </si>
  <si>
    <t>http://hdl.handle.net/10668/15295</t>
  </si>
  <si>
    <t>['Borràs N', 'Garcia-Martínez I', 'Batlle J', 'Pérez-Rodríguez A', 'Parra R', 'Altisent C', 'López-Fernández MF', 'Costa Pinto J', 'Batlle-López F', 'Cid AR', 'Bonanad S', 'Cabrera N', 'Moret A', 'Mingot-Castellano ME', 'Navarro N', 'Pérez-Montes R', 'Marcellini S', 'Moreto A', 'Herrero S', 'Soto I', 'Fernández-Mosteirín N', 'Jiménez-Yuste V', 'Alonso N', 'de Andrés-Jacob A', 'Fontanes E', 'Campos R', 'Paloma MJ', 'Bermejo N', 'Berrueco R', 'Mateo J', 'Arribalzaga K', 'Marco P', 'Palomo Á', 'Castro Quismondo N', 'Iñigo B', 'Del Mar Nieto M', 'Vidal R', 'Martínez MP', 'Aguinaco R', 'Tenorio M', 'Ferreiro M', 'García-Frade J', 'Rodríguez-Huerta AM', 'Cuesta J', 'Rodríguez-González R', 'García-Candel F', 'Dobón M', 'Aguilar C', 'Corrales I', 'Vidal F']</t>
  </si>
  <si>
    <t>Unraveling the Influence of Common von Willebrand factor variants on von Willebrand Disease Phenotype: An Exploratory Study on the Molecular and Clinical Profile of von Willebrand Disease in Spain Cohort</t>
  </si>
  <si>
    <t>120(3):437-448</t>
  </si>
  <si>
    <t>https://pubmed.ncbi.nlm.nih.gov/32135566</t>
  </si>
  <si>
    <t>https://www.thieme-connect.com/DOI/DOI?10.1055/s-0040-1702227</t>
  </si>
  <si>
    <t>Deciphering predictive factors for choice of thrombopoietin receptor agonist, treatment free responses, and thrombotic events in immune thrombocytopenia</t>
  </si>
  <si>
    <t>9(1):16680</t>
  </si>
  <si>
    <t>https://pubmed.ncbi.nlm.nih.gov/31723222</t>
  </si>
  <si>
    <t>http://hdl.handle.net/10668/14687</t>
  </si>
  <si>
    <t>Clinical pattern of hemophilia and causes of variability</t>
  </si>
  <si>
    <t>30(1S Suppl 1):S4-S6</t>
  </si>
  <si>
    <t>https://pubmed.ncbi.nlm.nih.gov/31517708</t>
  </si>
  <si>
    <t>https://journals.lww.com/00001721-201909001-00002</t>
  </si>
  <si>
    <t>['Mingot-Castellano ME', 'Moret A', 'de Cos C', 'García-Candel F', 'Garrido R', 'González-Porras JR', 'López-Fernández MF', 'Quintana L', 'Rodríguez-González R', 'Marco P']</t>
  </si>
  <si>
    <t>Involvement of antifactor VIII autoantibodies specificity in the outcome of inhibitor eradication therapies in acquired hemophilia a patients</t>
  </si>
  <si>
    <t>30(3):127-132</t>
  </si>
  <si>
    <t>https://pubmed.ncbi.nlm.nih.gov/30958453</t>
  </si>
  <si>
    <t>https://journals.lww.com/00001721-201904000-00006</t>
  </si>
  <si>
    <t>['Borràs N', 'Orriols G', 'Batlle J', 'Pérez-Rodríguez A', 'Fidalgo T', 'Martinho P', 'López-Fernández MF', 'Rodríguez-Trillo Á', 'Lourés E', 'Parra R', 'Altisent C', 'Cid AR', 'Bonanad S', 'Cabrera N', 'Moret A', 'Mingot-Castellano ME', 'Navarro N', 'Pérez-Montes R', 'Marcellin S', 'Moreto A', 'Herrero S', 'Soto I', 'Fernández-Mosteirín N', 'Jiménez-Yuste V', 'Alonso N', 'de Andrés-Jacob A', 'Fontanes E', 'Campos R', 'Paloma MJ', 'Bermejo N', 'Berrueco R', 'Mateo J', 'Arribalzaga K', 'Marco P', 'Palomo Á', 'Quismondo NC', 'Iñigo B', 'Nieto MDM', 'Vidal R', 'Martínez MP', 'Aguinaco R', 'Tenorio JM', 'Ferreiro M', 'García-Frade J', 'Rodríguez-Huerta AM', 'Cuesta J', 'Rodríguez-González R', 'García-Candel F', 'Dobón M', 'Aguilar C', 'Vidal F', 'Corrales I']</t>
  </si>
  <si>
    <t>Unraveling the effect of silent, intronic and missense mutations on VWF splicing: contribution of next generation sequencing in the study of mRNA</t>
  </si>
  <si>
    <t>104(3):587-598</t>
  </si>
  <si>
    <t>https://pubmed.ncbi.nlm.nih.gov/30361419</t>
  </si>
  <si>
    <t>http://hdl.handle.net/10668/13131</t>
  </si>
  <si>
    <t>['Revilla N', 'Corral J', 'Miñano A', 'Mingot-Castellano ME', 'Campos RM', 'Velasco F', 'Gonzalez N', 'Galvez E', 'Berrueco R', 'Fuentes I', 'Gonzalez-Lopez TJ', 'de la Morena-Barrio ME', 'Gonzalez-Porras JR', 'Vicente V', 'Lozano ML']</t>
  </si>
  <si>
    <t>Multirefractory primary immune thrombocytopenia; targeting the decreased sialic acid content</t>
  </si>
  <si>
    <t>8-Oct-2018</t>
  </si>
  <si>
    <t>30(6):743-751</t>
  </si>
  <si>
    <t>https://pubmed.ncbi.nlm.nih.gov/30296193</t>
  </si>
  <si>
    <t>https://www.tandfonline.com/doi/10.1080/09537104.2018.1513476?url_ver=Z39.88-2003&amp;rfr_id=ori:rid:crossref.org&amp;rfr_dat=cr_pub 0pubmed</t>
  </si>
  <si>
    <t>['Mingot-Castellano ME', 'Román MTÁ', 'Fernández Fuertes LF', 'González-López TJ', 'Guinea de Castro JM', 'Jarque I', 'López-Fernández MF', 'Lozano ML', 'Sánchez González B', 'Ferreiras DV', 'González Porras JR']</t>
  </si>
  <si>
    <t>Management of Adult Patients with Primary Immune Thrombocytopenia (ITP) in Clinical Practice: A Consensus Approach of the Spanish ITP Expert Group</t>
  </si>
  <si>
    <t>Advances in hematology</t>
  </si>
  <si>
    <t>2019:4621416</t>
  </si>
  <si>
    <t>https://pubmed.ncbi.nlm.nih.gov/31534457</t>
  </si>
  <si>
    <t>https://europepmc.org/abstract/MED/31534457</t>
  </si>
  <si>
    <t>['Mingot-Castellano ME', 'Parra R', 'Núñez R', 'Martorell M']</t>
  </si>
  <si>
    <t>Improvement in clinical outcomes and replacement factor VIII use in patients with haemophilia A after factor VIII pharmacokinetic-guided prophylaxis based on Bayesian models with myPKFiT(®)</t>
  </si>
  <si>
    <t>20-Jul-2018</t>
  </si>
  <si>
    <t>24(5):e338-e343</t>
  </si>
  <si>
    <t>https://pubmed.ncbi.nlm.nih.gov/30028549</t>
  </si>
  <si>
    <t>https://onlinelibrary.wiley.com/doi/10.1111/hae.13540</t>
  </si>
  <si>
    <t>['Mingot-Castellano ME', 'Caparrós IS', 'Fernández F', 'Perera-Alvarez MDM', 'Jimenez-Bárcenas R', 'Casaus García A', 'González-Silva M', 'Yera-Cobo M', 'Nieto-Hernandez MM', 'Rodríguez-Fernandez MJ', 'Díaz-Canales D']</t>
  </si>
  <si>
    <t>Treatment characteristics, efficacy and safety of thrombopoietin analogues in routine management of primary immune thrombocytopenia</t>
  </si>
  <si>
    <t>29(4):374-380</t>
  </si>
  <si>
    <t>https://pubmed.ncbi.nlm.nih.gov/29738335</t>
  </si>
  <si>
    <t>https://journals.lww.com/00001721-201806000-00005</t>
  </si>
  <si>
    <t>['Aznar JA', 'Altisent C', 'Álvarez-Román MT', 'Bonanad S', 'Mingot-Castellano ME', 'López MF']</t>
  </si>
  <si>
    <t>Moderate and severe haemophilia in Spain: An epidemiological update</t>
  </si>
  <si>
    <t>24(3):e136-e139</t>
  </si>
  <si>
    <t>https://pubmed.ncbi.nlm.nih.gov/29578308</t>
  </si>
  <si>
    <t>https://onlinelibrary.wiley.com/doi/10.1111/hae.13462</t>
  </si>
  <si>
    <t>['Pérez-Rodríguez A', 'Batlle J', 'Corrales I', 'Borràs N', 'Rodríguez-Trillo Á', 'Lourés E', 'Cid AR', 'Bonanad S', 'Cabrera N', 'Moret A', 'Parra R', 'Mingot-Castellano ME', 'Navarro N', 'Altisent C', 'Pérez-Montes R', 'Marcellini S', 'Moreto A', 'Herrero S', 'Soto I', 'Fernández Mosteirín N', 'Jiménez-Yuste V', 'Alonso N', 'de Andrés Jacob A', 'Fontanes E', 'Campos R', 'Paloma MJ', 'Bermejo N', 'Berrueco R', 'Mateo J', 'Arribalzaga K', 'Marco P', 'Palomo Á', 'Castro Quismondo N', 'Iñigo B', 'Nieto MDM', 'Vidal R', 'Martínez MP', 'Aguinaco R', 'Tenorio M', 'Ferreiro M', 'García-Frade J', 'Rodríguez-Huerta AM', 'Cuesta J', 'Rodríguez-González R', 'García-Candel F', 'Dobón M', 'Aguilar C', 'Batlle F', 'Vidal F', 'López-Fernández MF']</t>
  </si>
  <si>
    <t>Role of multimeric analysis of von Willebrand factor (VWF) in von Willebrand disease (VWD) diagnosis: Lessons from the PCM-EVW-ES Spanish project</t>
  </si>
  <si>
    <t>13(6):e0197876</t>
  </si>
  <si>
    <t>https://pubmed.ncbi.nlm.nih.gov/29924855</t>
  </si>
  <si>
    <t>http://hdl.handle.net/10668/12625</t>
  </si>
  <si>
    <t>['Borràs N', 'Batlle J', 'Pérez-Rodríguez A', 'López-Fernández MF', 'Rodríguez-Trillo Á', 'Lourés E', 'Cid AR', 'Bonanad S', 'Cabrera N', 'Moret A', 'Parra R', 'Mingot-Castellano ME', 'Balda I', 'Altisent C', 'Pérez-Montes R', 'Fisac RM', 'Iruín G', 'Herrero S', 'Soto I', 'de Rueda B', 'Jiménez-Yuste V', 'Alonso N', 'Vilariño D', 'Arija O', 'Campos R', 'Paloma MJ', 'Bermejo N', 'Berrueco R', 'Mateo J', 'Arribalzaga K', 'Marco P', 'Palomo Á', 'Sarmiento L', 'Iñigo B', 'Nieto MDM', 'Vidal R', 'Martínez MP', 'Aguinaco R', 'César JM', 'Ferreiro M', 'García-Frade J', 'Rodríguez-Huerta AM', 'Cuesta J', 'Rodríguez-González R', 'García-Candel F', 'Cornudella R', 'Aguilar C', 'Vidal F', 'Corrales I']</t>
  </si>
  <si>
    <t>Molecular and clinical profile of von Willebrand disease in Spain (PCM-EVW-ES): comprehensive genetic analysis by next-generation sequencing of 480 patients</t>
  </si>
  <si>
    <t>29-Sep-2017</t>
  </si>
  <si>
    <t>102(12):2005-2014</t>
  </si>
  <si>
    <t>https://pubmed.ncbi.nlm.nih.gov/28971901</t>
  </si>
  <si>
    <t>http://hdl.handle.net/10668/11640</t>
  </si>
  <si>
    <t>['Mingot-Castellano ME', 'Núñez R', 'Rodríguez-Martorell FJ']</t>
  </si>
  <si>
    <t>Acquired haemophilia: Epidemiology, clinical presentation, diagnosis and treatment</t>
  </si>
  <si>
    <t>7-Apr-2017</t>
  </si>
  <si>
    <t>22-Jan-2017</t>
  </si>
  <si>
    <t>Medicina clinica</t>
  </si>
  <si>
    <t>148(7):314-322</t>
  </si>
  <si>
    <t>https://pubmed.ncbi.nlm.nih.gov/28118963</t>
  </si>
  <si>
    <t>http://www.elsevier.es/en/linksolver/ft/pii/S0025-7753(16)30676-5</t>
  </si>
  <si>
    <t>['Iorio A', 'Barbara AM', 'Makris M', 'Fischer K', 'Castaman G', 'Catarino C', 'Gilman E', 'Kavakli K', 'Lambert T', 'Lassila R', 'Lissitchkov T', 'Mauser-Bunschoten E', 'Mingot-Castellano ME', 'Ozdemir N', 'Pabinger I', 'Parra R', 'Pasi J', 'Peerlinck K', 'Rauch A', 'Roussel-Robert V', 'Serban M', 'Tagliaferri A', 'Windyga J', 'Zanon E']</t>
  </si>
  <si>
    <t>Natural history and clinical characteristics of inhibitors in previously treated haemophilia A patients: a case series</t>
  </si>
  <si>
    <t>23(2):255-263</t>
  </si>
  <si>
    <t>https://pubmed.ncbi.nlm.nih.gov/28205285</t>
  </si>
  <si>
    <t>http://hdl.handle.net/10668/10869</t>
  </si>
  <si>
    <t>['Mingot-Castellano ME', 'Grande-García C', 'Valcárcel-Ferreiras D', 'Conill-Cortés C', 'de Olivar-Oliver L']</t>
  </si>
  <si>
    <t>Sustained Remission in Patients with Primary Immune Thrombocytopenia after Romiplostim Tapering and Discontinuation: A Case Series in Real Life Management in Spain</t>
  </si>
  <si>
    <t>11-Jun-2017</t>
  </si>
  <si>
    <t>2017:4109605</t>
  </si>
  <si>
    <t>https://pubmed.ncbi.nlm.nih.gov/28695025</t>
  </si>
  <si>
    <t>https://europepmc.org/abstract/MED/28695025</t>
  </si>
  <si>
    <t>['James PD', 'Mahlangu J', 'Bidlingmaier C', 'Mingot-Castellano ME', 'Chitlur M', 'Fogarty PF', 'Cuker A', 'Mancuso ME', 'Holme PA', 'Grabell J', 'Satkunam N', 'Hopman WM', 'Mathew P']</t>
  </si>
  <si>
    <t>Evaluation of the utility of the ISTH-BAT in haemophilia carriers: a multinational study</t>
  </si>
  <si>
    <t>22(6):912-918</t>
  </si>
  <si>
    <t>https://pubmed.ncbi.nlm.nih.gov/27868369</t>
  </si>
  <si>
    <t>https://onlinelibrary.wiley.com/doi/10.1111/hae.13089</t>
  </si>
  <si>
    <t>['Batlle J', 'Pérez-Rodríguez A', 'Corrales I', 'López-Fernández MF', 'Rodríguez-Trillo Á', 'Lourés E', 'Cid AR', 'Bonanad S', 'Cabrera N', 'Moret A', 'Parra R', 'Mingot-Castellano ME', 'Balda I', 'Altisent C', 'Pérez-Montes R', 'Fisac RM', 'Iruín G', 'Herrero S', 'Soto I', 'de Rueda B', 'Jiménez-Yuste V', 'Alonso N', 'Vilariño D', 'Arija O', 'Campos R', 'Paloma MJ', 'Bermejo N', 'Toll T', 'Mateo J', 'Arribalzaga K', 'Marco P', 'Palomo Á', 'Sarmiento L', 'Iñigo B', 'Nieto Mdel M', 'Vidal R', 'Martínez MP', 'Aguinaco R', 'César JM', 'Ferreiro M', 'García-Frade J', 'Rodríguez-Huerta AM', 'Cuesta J', 'Rodríguez-González R', 'García-Candel F', 'Cornudella R', 'Aguilar C', 'Borràs N', 'Vidal F']</t>
  </si>
  <si>
    <t>Molecular and clinical profile of von Willebrand disease in Spain (PCM-EVW-ES): Proposal for a new diagnostic paradigm</t>
  </si>
  <si>
    <t>115(1):40-50</t>
  </si>
  <si>
    <t>https://pubmed.ncbi.nlm.nih.gov/26245874</t>
  </si>
  <si>
    <t>https://www.thieme-connect.com/DOI/DOI?10.1160/TH15-04-0282</t>
  </si>
  <si>
    <t>['Mingot-Castellano ME', 'Pérez-Núñez J', 'Baeza-Montañez L']</t>
  </si>
  <si>
    <t>Hip Replacement Surgery in 14-Year-Old Girl with Factor V Deficiency: Haemostatic Treatment and Thromboprophylaxis</t>
  </si>
  <si>
    <t>30-Oct-2016</t>
  </si>
  <si>
    <t>2016:5024692</t>
  </si>
  <si>
    <t>https://pubmed.ncbi.nlm.nih.gov/27872768</t>
  </si>
  <si>
    <t>https://europepmc.org/abstract/MED/27872768</t>
  </si>
  <si>
    <t>['Fogarty PF', 'Mancuso ME', 'Kasthuri R', 'Bidlingmaier C', 'Chitlur M', 'Gomez K', 'Holme PA', 'James P', 'Kruse-Jarres R', 'Mahlangu J', 'Mingot-Castellano ME', 'Soni A']</t>
  </si>
  <si>
    <t>Presentation and management of acute coronary syndromes among adult persons with haemophilia: results of an international, retrospective, 10-year survey</t>
  </si>
  <si>
    <t>21(5):589-97</t>
  </si>
  <si>
    <t>https://onlinelibrary.wiley.com/doi/10.1111/hae.12652</t>
  </si>
  <si>
    <t>['Mingot-Castellano ME', 'González-Díaz L', 'Tamayo-Bermejo R', 'Heiniger-Mazo AI']</t>
  </si>
  <si>
    <t>Adult severe haemophilia A patients under long-term prophylaxis with factor VIII in routine clinical practice</t>
  </si>
  <si>
    <t>26(5):509-14</t>
  </si>
  <si>
    <t>https://pubmed.ncbi.nlm.nih.gov/25767895</t>
  </si>
  <si>
    <t>https://www.ingentaconnect.com/openurl?genre=article&amp;issn=&amp;volume=26&amp;issue=5&amp;spage=509&amp;aulast=Mingot-Castellano</t>
  </si>
  <si>
    <t>['Villarrubia R', 'Oyagüez I', 'Álvarez-Román MT', 'Mingot-Castellano ME', 'Parra R', 'Casado MA']</t>
  </si>
  <si>
    <t>Cost analysis of prophylaxis with activated prothrombin complex concentrate vs. on-demand therapy with activated factor VII in severe haemophilia A patients with inhibitors, in Spain</t>
  </si>
  <si>
    <t>21(3):320-329</t>
  </si>
  <si>
    <t>https://pubmed.ncbi.nlm.nih.gov/25855214</t>
  </si>
  <si>
    <t>https://onlinelibrary.wiley.com/doi/10.1111/hae.12681</t>
  </si>
  <si>
    <t>['González-López TJ', 'Pascual C', 'Álvarez-Román MT', 'Fernández-Fuertes F', 'Sánchez-González B', 'Caparrós I', 'Jarque I', 'Mingot-Castellano ME', 'Hernández-Rivas JA', 'Martín-Salces M', 'Solán L', 'Beneit P', 'Jiménez R', 'Bernat S', 'Andrade MM', 'Cortés M', 'Cortti MJ', 'Pérez-Crespo S', 'Gómez-Núñez M', 'Olivera PE', 'Pérez-Rus G', 'Martínez-Robles V', 'Alonso R', 'Fernández-Rodríguez A', 'Arratibel MC', 'Perera M', 'Fernández-Miñano C', 'Fuertes-Palacio MA', 'Vázquez-Paganini JA', 'Gutierrez-Jomarrón I', 'Valcarce I', 'de Cabo E', 'Sainz A', 'Fisac R', 'Aguilar C', 'Paz Martínez-Badas M', 'Peñarrubia MJ', 'Calbacho M', 'de Cos C', 'González-Silva M', 'Coria E', 'Alonso A', 'Casaus A', 'Luaña A', 'Galán P', 'Fernández-Canal C', 'Garcia-Frade J', 'González-Porras JR']</t>
  </si>
  <si>
    <t>Successful discontinuation of eltrombopag after complete remission in patients with primary immune thrombocytopenia</t>
  </si>
  <si>
    <t>90(3):E40-3</t>
  </si>
  <si>
    <t>https://pubmed.ncbi.nlm.nih.gov/25400215</t>
  </si>
  <si>
    <t>https://onlinelibrary.wiley.com/doi/10.1002/ajh.23900</t>
  </si>
  <si>
    <t>['James P', 'Kasthuri R', 'Kruse-Jarres R', 'Soni A', 'Kulkarni R', 'Bidlingmaier C', 'Chitlur M', 'Fogarty P', 'Gomez K', 'Holm PA', 'Mahlangu J', 'Mancuso ME', 'Mingot-Castellano ME', 'Dolan G']</t>
  </si>
  <si>
    <t>Global Emerging HEmophilia Panel (GEHEP): A Multinational Collaboration for Advancing Hemophilia Research and Treatment</t>
  </si>
  <si>
    <t>26-Aug-2013</t>
  </si>
  <si>
    <t>Transfusion medicine and hemotherapy : offizielles Organ der Deutschen Gesellschaft fur Transfusionsmedizin und Immunhamatologie</t>
  </si>
  <si>
    <t>40(5):352-5</t>
  </si>
  <si>
    <t>https://pubmed.ncbi.nlm.nih.gov/24273489</t>
  </si>
  <si>
    <t>https://europepmc.org/abstract/MED/24273489</t>
  </si>
  <si>
    <t>Romiplostim: an advance in the treatment of idiopathic thrombocytopenic purpura</t>
  </si>
  <si>
    <t>Methods and findings in experimental and clinical pharmacology</t>
  </si>
  <si>
    <t>32 Suppl A:39-43</t>
  </si>
  <si>
    <t>https://pubmed.ncbi.nlm.nih.gov/21381287</t>
  </si>
  <si>
    <t>Polverino E</t>
  </si>
  <si>
    <t>['Johnson ED', 'Long MB', 'Perea L', 'Shih VH', 'Fernandez C', 'Teper A', 'Cipolla D', 'McIntosh E', 'Galloway R', 'Eke Z', 'Shuttleworth M', 'Hull R', 'Spinou A', 'De Soyza A', 'Ringshausen FC', 'Goeminne P', 'Lorent N', 'Haworth C', 'Loebinger MR', 'Blasi F', 'Shteinberg M', 'Aliberti S', 'Polverino E', 'Sibila O', 'Shoemark A', 'Mange K', 'Huang JTJ', 'Stobo J', 'Chalmers JD']</t>
  </si>
  <si>
    <t>Broad Immunomodulatory Effects of the Dipeptidyl-peptidase-1 Inhibitor Brensocatib in Bronchiectasis: Data from the Phase 2, Double-Blind, Placebo-controlled WILLOW Trial</t>
  </si>
  <si>
    <t>https://pubmed.ncbi.nlm.nih.gov/39938076</t>
  </si>
  <si>
    <t>https://www.atsjournals.org/doi/10.1164/rccm.202408-1545OC?url_ver=Z39.88-2003&amp;rfr_id=ori:rid:crossref.org&amp;rfr_dat=cr_pub 0pubmed</t>
  </si>
  <si>
    <t>['Choi H', 'Hughes C', 'Eke Z', 'Shuttleworth M', 'Shteinberg M', 'Polverino E', 'Goeminne PC', 'Welte T', 'Blasi F', 'Shoemark A', 'Long MB', 'Aliberti S', 'Haworth CS', 'Ringshausen FC', 'Loebinger MR', 'Lorent N', 'Chalmers JD']</t>
  </si>
  <si>
    <t>Clinical Efficacy of Serum Antiglycopeptidolipid Core IgA Antibody Test for Screening Nontuberculous Mycobacterial Pulmonary Disease in Bronchiectasis: A European Multicenter Cohort Study</t>
  </si>
  <si>
    <t>28-Oct-2024</t>
  </si>
  <si>
    <t>https://pubmed.ncbi.nlm.nih.gov/39490969</t>
  </si>
  <si>
    <t>https://www.clinicalkey.com/content/playBy/pii?v=S0012-3692(24)05418-7</t>
  </si>
  <si>
    <t>['Pollock J', 'Goeminne PC', 'Aliberti S', 'Polverino E', 'Crichton ML', 'Ringshausen FC', 'Dhar R', 'Vendrell M', 'Burgel PR', 'Haworth CS', 'De Soyza A', 'De Gracia J', 'Bossios A', 'Rademacher J', 'Grünewaldt A', 'McDonnell M', 'Stolz D', 'Sibila O', 'van der Eerden M', 'Kauppi P', 'Hill AT', 'Wilson R', 'Amorim A', 'Munteanu O', 'Menendez R', 'Torres A', 'Welte T', 'Blasi F', 'Boersma W', 'Elborn JS', 'Shteinberg M', 'Dimakou K', 'Chalmers JD', 'Loebinger MR']</t>
  </si>
  <si>
    <t>Aspergillus Serologic Findings and Clinical Outcomes in Patients With Bronchiectasis: Data From the European Bronchiectasis Registry</t>
  </si>
  <si>
    <t>https://pubmed.ncbi.nlm.nih.gov/39461553</t>
  </si>
  <si>
    <t>https://www.clinicalkey.com/content/playBy/pii?v=S0012-3692(24)05400-X</t>
  </si>
  <si>
    <t>['Nigro M', 'Laska IF', 'Traversi L', 'Simonetta E', 'Polverino E']</t>
  </si>
  <si>
    <t>Epidemiology of bronchiectasis</t>
  </si>
  <si>
    <t>9-Oct-2024</t>
  </si>
  <si>
    <t>33(174):240091</t>
  </si>
  <si>
    <t>https://pubmed.ncbi.nlm.nih.gov/39384303</t>
  </si>
  <si>
    <t>https://publications.ersnet.org/lookup/pmid/39384303</t>
  </si>
  <si>
    <t>['Felipe Montiel A', 'Fernández AÁ', 'Amigo MC', 'Traversi L', 'Clofent Alarcón D', 'Reyes KL', 'Polverino E']</t>
  </si>
  <si>
    <t>The ageing of people living with cystic fibrosis: what to expect now?</t>
  </si>
  <si>
    <t>33(174):240071</t>
  </si>
  <si>
    <t>https://pubmed.ncbi.nlm.nih.gov/39477350</t>
  </si>
  <si>
    <t>https://publications.ersnet.org/lookup/pmid/39477350</t>
  </si>
  <si>
    <t>['Traversi L', 'Garriga-Grimau L', 'Moreno-Galdó A', 'Polverino E']</t>
  </si>
  <si>
    <t>The In-between: Time to Talk About Bronchiectasis in Adolescents and Their Transition to Adult Care</t>
  </si>
  <si>
    <t>Archivos de bronconeumologia</t>
  </si>
  <si>
    <t>https://pubmed.ncbi.nlm.nih.gov/39426890</t>
  </si>
  <si>
    <t>https://www.clinicalkey.com/content/playBy/pii?v=S0300-2896(24)00359-4</t>
  </si>
  <si>
    <t>['Loebinger MR', 'Aliberti S', 'Haworth C', 'Jankovic Makek M', 'Lange C', 'Lorent N', 'Papavasileiou A', 'Polverino E', 'Rohde G', 'Veziris N', 'Wagner D', 'van Ingen J']</t>
  </si>
  <si>
    <t>Patients at risk of nontuberculous mycobacterial pulmonary disease who need testing evaluated using a modified Delphi process by European experts</t>
  </si>
  <si>
    <t>10(5):00791-2023</t>
  </si>
  <si>
    <t>https://pubmed.ncbi.nlm.nih.gov/39319044</t>
  </si>
  <si>
    <t>https://pmc.ncbi.nlm.nih.gov/articles/pmid/39319044/</t>
  </si>
  <si>
    <t>['Sellmer L', 'Spiro J', 'Chalmers J', 'Aliberti S', 'Polverino E', 'Mertsch P']</t>
  </si>
  <si>
    <t>Williams-Campbell syndrome case series and discordant twins</t>
  </si>
  <si>
    <t>10(5):00219-2024</t>
  </si>
  <si>
    <t>https://pubmed.ncbi.nlm.nih.gov/39469264</t>
  </si>
  <si>
    <t>https://pmc.ncbi.nlm.nih.gov/articles/pmid/39469264/</t>
  </si>
  <si>
    <t>['Perea L', 'Bottier M', 'Cant E', 'Richardson H', 'Dicker AJ', 'Shuttleworth M', 'Giam YH', 'Abo-Leyah H', 'Finch S', 'Huang JT', 'Shteinberg M', 'Goeminne PC', 'Polverino E', 'Altenburg J', 'Blasi F', 'Welte T', 'Aliberti S', 'Sibila O', 'Chalmers JD', 'Shoemark A']</t>
  </si>
  <si>
    <t>Airway IL-1β is related to disease severity and mucociliary function in bronchiectasis</t>
  </si>
  <si>
    <t>15-Aug-2024</t>
  </si>
  <si>
    <t>64(2):2301966</t>
  </si>
  <si>
    <t>https://pubmed.ncbi.nlm.nih.gov/38811046</t>
  </si>
  <si>
    <t>https://publications.ersnet.org/lookup/pmid/38811046</t>
  </si>
  <si>
    <t>['Chalmers JD', 'De Soyza A', 'Aliberti S', 'Polverino E']</t>
  </si>
  <si>
    <t>Reply to Chen et al.: Reexamining Chronic Obstructive Pulmonary Disease in Bronchiectasis: Elucidating Overdiagnosis and Outcomes from EMBARC's ROSE Criteria</t>
  </si>
  <si>
    <t>210(2):248-249</t>
  </si>
  <si>
    <t>https://pubmed.ncbi.nlm.nih.gov/38579281</t>
  </si>
  <si>
    <t>https://www.atsjournals.org/doi/10.1164/rccm.202403-0476LE?url_ver=Z39.88-2003&amp;rfr_id=ori:rid:crossref.org&amp;rfr_dat=cr_pub 0pubmed</t>
  </si>
  <si>
    <t>['Polverino E', 'De Soyza A', 'Dimakou K', 'Traversi L', 'Bossios A', 'Crichton ML', 'Ringshausen FC', 'Vendrell M', 'Burgel PR', 'Haworth CS', 'Loebinger MR', 'Lorent N', 'Pink I', 'McDonnell M', 'Skrgat S', 'Carro LM', 'Sibila O', 'van der Eerden M', 'Kauppi P', 'Shoemark A', 'Amorim A', 'Brown JS', 'Hurst JR', 'Miravitlles M', 'Menendez R', 'Torres A', 'Welte T', 'Blasi F', 'Altenburg J', 'Shteinberg M', 'Boersma W', 'Elborn SJ', 'Goeminne PC', 'Aliberti S', 'Chalmers JD']</t>
  </si>
  <si>
    <t>The Association between Bronchiectasis and Chronic Obstructive Pulmonary Disease: Data from the European Bronchiectasis Registry (EMBARC)</t>
  </si>
  <si>
    <t>210(1):119-127</t>
  </si>
  <si>
    <t>https://pubmed.ncbi.nlm.nih.gov/38271696</t>
  </si>
  <si>
    <t>https://www.atsjournals.org/doi/10.1164/rccm.202309-1614OC?url_ver=Z39.88-2003&amp;rfr_id=ori:rid:crossref.org&amp;rfr_dat=cr_pub 0pubmed</t>
  </si>
  <si>
    <t>['Gao Y', 'Richardson H', 'Dicker AJ', 'Barton A', 'Kuzmanova E', 'Shteinberg M', 'Perea L', 'Goeminne PC', 'Cant E', 'Hennayake C', 'Pollock J', 'Abo Leyah H', 'Choi H', 'Polverino E', 'Blasi F', 'Welte T', 'Aliberti S', 'Long M', 'Shoemark A', 'Sibila O', 'Huang JTJ', 'Chalmers JD']</t>
  </si>
  <si>
    <t>Endotypes of Exacerbation in Bronchiectasis: An Observational Cohort Study</t>
  </si>
  <si>
    <t>210(1):77-86</t>
  </si>
  <si>
    <t>https://pubmed.ncbi.nlm.nih.gov/38717347</t>
  </si>
  <si>
    <t>https://www.atsjournals.org/doi/10.1164/rccm.202310-1729OC?url_ver=Z39.88-2003&amp;rfr_id=ori:rid:crossref.org&amp;rfr_dat=cr_pub 0pubmed</t>
  </si>
  <si>
    <t>['Cohen-Cymberknoh M', 'Ariel Dabby M', 'Gindi Reiss B', 'Melo Tanner J', 'Pérez G', 'Lechtzin N', 'Polverino E', 'Perez Miranda J', 'Gramegna A', 'Aliberti S', 'Levine H', 'Mussaffi H', 'Blau H', 'Prais D', 'Mei-Zahav M', 'Shteinberg M', 'Livnat G', 'Gur M', 'Bentur L', 'Downey DG', 'Dagan A', 'Golan-Tripto I', 'Aviram M', 'Mondejar-Lopez P', 'Picard E', 'Schwarz C', 'Jakubec P', 'Kazmerski TM', 'Amsalem H', 'Hochner Celnikier D', 'Kerem E', 'Reiter J']</t>
  </si>
  <si>
    <t>Maternal and fetal outcomes in multiparous women with Cystic Fibrosis</t>
  </si>
  <si>
    <t>11-May-2024</t>
  </si>
  <si>
    <t>228:107654</t>
  </si>
  <si>
    <t>https://pubmed.ncbi.nlm.nih.gov/38735372</t>
  </si>
  <si>
    <t>https://www.clinicalkey.com/content/playBy/pii?v=S0954-6111(24)00128-8</t>
  </si>
  <si>
    <t>['Polverino E', 'Dimakou K', 'Traversi L', 'Bossios A', 'Haworth CS', 'Loebinger MR', 'De Soyza A', 'Vendrell M', 'Burgel PR', 'Mertsch P', 'McDonnell M', 'Škrgat S', 'Maiz Carro L', 'Sibila O', 'van der Eerden M', 'Kauppi P', 'Hill AT', 'Wilson R', 'Milenkovic B', 'Menendez R', 'Murris M', 'Digalaki T', 'Crichton ML', 'Borecki S', 'Obradovic D', 'Nowinski A', 'Amorim A', 'Torres A', 'Lorent N', 'Welte T', 'Blasi F', 'Van Braeckel E', 'Altenburg J', 'Shoemark A', 'Shteinberg M', 'Boersma W', 'Elborn JS', 'Aliberti S', 'Ringshausen FC', 'Chalmers JD', 'Goeminne PC']</t>
  </si>
  <si>
    <t>Bronchiectasis and asthma: Data from the European Bronchiectasis Registry (EMBARC)</t>
  </si>
  <si>
    <t>23-Feb-2024</t>
  </si>
  <si>
    <t>153(6):1553-1562</t>
  </si>
  <si>
    <t>https://pubmed.ncbi.nlm.nih.gov/38401857</t>
  </si>
  <si>
    <t>https://air.unimi.it/handle/2434/1059669</t>
  </si>
  <si>
    <t>['Spinou A', 'Hererro-Cortina B', 'Aliberti S', 'Goeminne PC', 'Polverino E', 'Dimakou K', 'Haworth CS', 'Loebinger MR', 'De Soyza A', 'Vendrell M', 'Burgel PR', 'McDonnell M', 'Sutharsan S', 'Škrgat S', 'Maiz-Carro L', 'Sibila O', 'Stolz D', 'Kauppi P', 'Bossios A', 'Hill AT', 'Clifton I', 'Crichton ML', 'Walker P', 'Menendez R', 'Borekci S', 'Obradovic D', 'Nowinski A', 'Amorim A', 'Torres A', 'Lorent N', 'Welte T', 'Blasi F', 'Jankovic Makek M', 'Shteinberg M', 'Boersma W', 'Elborn JS', 'Chalmers JD', 'Ringshausen FC']</t>
  </si>
  <si>
    <t>Airway clearance management in people with bronchiectasis: data from the European Bronchiectasis Registry (EMBARC)</t>
  </si>
  <si>
    <t>63(6):2301689</t>
  </si>
  <si>
    <t>https://pubmed.ncbi.nlm.nih.gov/38609097</t>
  </si>
  <si>
    <t>https://air.unimi.it/handle/2434/1059668</t>
  </si>
  <si>
    <t>['Felipe Montiel A', 'Álvarez Fernández A', 'Culebras Amigo M', 'Blasi F', 'Gramegna A', 'Elborn S', 'Horsley A', 'Madge S', 'Stolz D', 'Tabin N', 'Pannetier C', 'Polverino E']</t>
  </si>
  <si>
    <t>Standards of care and educational gaps in adult cystic fibrosis units: a European Respiratory Society survey</t>
  </si>
  <si>
    <t>13-May-2024</t>
  </si>
  <si>
    <t>10(3):00065-2024</t>
  </si>
  <si>
    <t>https://pubmed.ncbi.nlm.nih.gov/38746857</t>
  </si>
  <si>
    <t>https://air.unimi.it/handle/2434/1050168</t>
  </si>
  <si>
    <t>['Salluh JIF', 'Póvoa P', 'Beane A', 'Kalil A', 'Sendagire C', 'Sweeney DA', 'Pilcher D', 'Polverino E', 'Tacconelli E', 'Estenssoro E', 'Frat JP', 'Ramirez J', 'Reyes LF', 'Roca O', 'Nseir S', 'Nobre V', 'Lisboa T', 'Martin-Loeches I']</t>
  </si>
  <si>
    <t>Challenges for a broad international implementation of the current severe community-acquired pneumonia guidelines</t>
  </si>
  <si>
    <t>50(4):526-538</t>
  </si>
  <si>
    <t>https://pubmed.ncbi.nlm.nih.gov/38546855</t>
  </si>
  <si>
    <t>https://link.springer.com/article/10.1007/s00134-024-07381-z</t>
  </si>
  <si>
    <t>['Aliberti S', 'Ringshausen FC', 'Dhar R', 'Haworth CS', 'Loebinger MR', 'Dimakou K', 'Crichton ML', 'De Soyza A', 'Vendrell M', 'Burgel PR', 'McDonnell M', 'Skrgat S', 'Maiz Carro L', 'de Roux A', 'Sibila O', 'Bossios A', 'van der Eerden M', 'Kauppi P', 'Wilson R', 'Milenkovic B', 'Menendez R', 'Murris M', 'Borekci S', 'Munteanu O', 'Obradovic D', 'Nowinski A', 'Amorim A', 'Torres A', 'Lorent N', 'Van Braeckel E', 'Altenburg J', 'Shoemark A', 'Shteinberg M', 'Boersma W', 'Goeminne PC', 'Elborn JS', 'Hill AT', 'Welte T', 'Blasi F', 'Polverino E', 'Chalmers JD']</t>
  </si>
  <si>
    <t>Objective sputum colour assessment and clinical outcomes in bronchiectasis: data from the European Bronchiectasis Registry (EMBARC)</t>
  </si>
  <si>
    <t>63(4):2301554</t>
  </si>
  <si>
    <t>Journal Article | Observational Study | Validation Study</t>
  </si>
  <si>
    <t>https://pubmed.ncbi.nlm.nih.gov/38609095</t>
  </si>
  <si>
    <t>https://air.unimi.it/handle/2434/1047188</t>
  </si>
  <si>
    <t>['Baz-Redón N', 'Sánchez-Bellver L', 'Fernández-Cancio M', 'Rovira-Amigo S', 'Burgoyne T', 'Ranjit R', 'Aquino V', 'Toro-Barrios N', 'Carmona R', 'Polverino E', 'Cols M', 'Moreno-Galdó A', 'Camats-Tarruella N', 'Marfany G']</t>
  </si>
  <si>
    <t>Primary Ciliary Dyskinesia and Retinitis Pigmentosa: Novel RPGR Variant and Possible Modifier Gene</t>
  </si>
  <si>
    <t>13(6):524</t>
  </si>
  <si>
    <t>https://pubmed.ncbi.nlm.nih.gov/38534367</t>
  </si>
  <si>
    <t>https://europepmc.org/abstract/MED/38534367</t>
  </si>
  <si>
    <t>['Aliberti S', 'Blasi F', 'Burgel PR', 'Calcagno A', 'Fløe A', 'Grogono D', 'Papavasileiou A', 'Polverino E', 'Prados C', 'Rohde G', 'Salzer HJF', 'Sánchez-Montalvá A', 'Shteinberg M', 'Van Braeckel E', 'van Ingen J', 'Veziris N', 'Wagner D', 'Loebinger MR']</t>
  </si>
  <si>
    <t>Mycobacterium avium complex pulmonary disease patients with limited treatment options</t>
  </si>
  <si>
    <t>10(1):00610-2023</t>
  </si>
  <si>
    <t>https://pubmed.ncbi.nlm.nih.gov/38226066</t>
  </si>
  <si>
    <t>https://air.unimi.it/handle/2434/1024417</t>
  </si>
  <si>
    <t>['Gómez-Ganda L', 'Galván-Blasco P', 'Fernández-Polo A', 'Cardona V', 'García-Palop B', 'Parramón-Teixidó CJ', 'Polverino E', 'Álvarez-Fernández A']</t>
  </si>
  <si>
    <t>Cystic fibrosis: desensitization in delayed hypersensitivity reactions to elexacaftor/tezacaftor/ivacaftor</t>
  </si>
  <si>
    <t>12-Jun-2024</t>
  </si>
  <si>
    <t>15:1392986</t>
  </si>
  <si>
    <t>https://pubmed.ncbi.nlm.nih.gov/38933680</t>
  </si>
  <si>
    <t>https://europepmc.org/abstract/MED/38933680</t>
  </si>
  <si>
    <t>['Felipe Montiel A', 'Álvarez Fernández A', 'Traversi L', 'Polverino E']</t>
  </si>
  <si>
    <t>The ageing of Cystic Fibrosis patients with new modulators: current gaps and challenges</t>
  </si>
  <si>
    <t>17(12):1091-1094</t>
  </si>
  <si>
    <t>https://pubmed.ncbi.nlm.nih.gov/38347811</t>
  </si>
  <si>
    <t>https://www.tandfonline.com/doi/10.1080/17476348.2024.2311109?url_ver=Z39.88-2003&amp;rfr_id=ori:rid:crossref.org&amp;rfr_dat=cr_pub 0pubmed</t>
  </si>
  <si>
    <t>['Candel FJ', 'Salavert M', 'Basaras M', 'Borges M', 'Cantón R', 'Cercenado E', 'Cilloniz C', 'Estella Á', 'García-Lechuz JM', 'Garnacho Montero J', 'Gordo F', 'Julián-Jiménez A', 'Martín-Sánchez FJ', 'Maseda E', 'Matesanz M', 'Menéndez R', 'Mirón-Rubio M', 'Ortiz de Lejarazu R', 'Polverino E', 'Retamar-Gentil P', 'Ruiz-Iturriaga LA', 'Sancho S', 'Serrano L']</t>
  </si>
  <si>
    <t>Ten Issues for Updating in Community-Acquired Pneumonia: An Expert Review</t>
  </si>
  <si>
    <t>12(21):6864</t>
  </si>
  <si>
    <t>https://pubmed.ncbi.nlm.nih.gov/37959328</t>
  </si>
  <si>
    <t>https://europepmc.org/abstract/MED/37959328</t>
  </si>
  <si>
    <t>['Fitzgerald DB', 'Polverino E', 'Waterer GW']</t>
  </si>
  <si>
    <t>Expert Review on Nonsurgical Management of Parapneumonic Effusion: Advances, Controversies, and New Directions</t>
  </si>
  <si>
    <t>44(4):468-476</t>
  </si>
  <si>
    <t>https://pubmed.ncbi.nlm.nih.gov/37429296</t>
  </si>
  <si>
    <t>http://www.thieme-connect.com/DOI/DOI?10.1055/s-0043-1769095</t>
  </si>
  <si>
    <t>['Chalmers JD', 'Polverino E', 'Crichton ML', 'Ringshausen FC', 'De Soyza A', 'Vendrell M', 'Burgel PR', 'Haworth CS', 'Loebinger MR', 'Dimakou K', 'Murris M', 'Wilson R', 'Hill AT', 'Menendez R', 'Torres A', 'Welte T', 'Blasi F', 'Altenburg J', 'Shteinberg M', 'Boersma W', 'Elborn JS', 'Goeminne PC', 'Aliberti S']</t>
  </si>
  <si>
    <t>Bronchiectasis in Europe: data on disease characteristics from the European Bronchiectasis registry (EMBARC)</t>
  </si>
  <si>
    <t>11(7):637-649</t>
  </si>
  <si>
    <t>https://pubmed.ncbi.nlm.nih.gov/37105206</t>
  </si>
  <si>
    <t>https://air.unimi.it/handle/2434/967078</t>
  </si>
  <si>
    <t>['Clofent D', 'Culebras M', 'Felipe-Montiel A', 'Arjona-Peris M', 'Granados G', 'Sáez M', 'Pilia F', 'Ferreiro A', 'Álvarez A', 'Loor K', 'Bosch-Nicolau P', 'Polverino E']</t>
  </si>
  <si>
    <t>Serial lung ultrasound in monitoring viral pneumonia: the lesson learned from COVID-19</t>
  </si>
  <si>
    <t>14-Aug-2023</t>
  </si>
  <si>
    <t>9(4):00017-2023</t>
  </si>
  <si>
    <t>https://pubmed.ncbi.nlm.nih.gov/37583967</t>
  </si>
  <si>
    <t>https://europepmc.org/abstract/MED/37583967</t>
  </si>
  <si>
    <t>['Fragoulis GE', 'Nikiphorou E', 'Dey M', 'Zhao SS', 'Courvoisier DS', 'Arnaud L', 'Atzeni F', 'Behrens GM', 'Bijlsma JW', 'Böhm P', 'Constantinou CA', 'Garcia-Diaz S', 'Kapetanovic MC', 'Lauper K', 'Luís M', 'Morel J', 'Nagy G', 'Polverino E', 'van Rompay J', 'Sebastiani M', 'Strangfeld A', 'de Thurah A', 'Galloway J', 'Hyrich KL']</t>
  </si>
  <si>
    <t>2022 EULAR recommendations for screening and prophylaxis of chronic and opportunistic infections in adults with autoimmune inflammatory rheumatic diseases</t>
  </si>
  <si>
    <t>82(6):742-753</t>
  </si>
  <si>
    <t>https://pubmed.ncbi.nlm.nih.gov/36328476</t>
  </si>
  <si>
    <t>https://linkinghub.elsevier.com/retrieve/pii/S0003-4967(24)08387-0</t>
  </si>
  <si>
    <t>['Chalmers JD', 'Aliberti S', 'Altenburg J', 'Blasi F', 'Clarke C', 'Chotirmall SH', 'Crichton ML', 'Dhar R', 'Goeminne P', 'Haworth C', 'Loebinger MR', 'Lorent N', 'Polverino E', 'Ringshausen FC', 'Shoemark A', 'Shteinberg M', 'Sibila O', 'Spinou A', 'Welte T']</t>
  </si>
  <si>
    <t>Transforming clinical research and science in bronchiectasis: EMBARC3, a European Respiratory Society Clinical Research Collaboration</t>
  </si>
  <si>
    <t>61(6):2300769</t>
  </si>
  <si>
    <t>https://pubmed.ncbi.nlm.nih.gov/37385653</t>
  </si>
  <si>
    <t>https://publications.ersnet.org/lookup/pmid/37385653</t>
  </si>
  <si>
    <t>['Loor K', 'Pallisa E', 'Culebras M', 'Deu M', 'Álvarez A', 'Sansano I', 'Berastegui C', 'Clofent D', 'Polverino E', 'de Gracia J']</t>
  </si>
  <si>
    <t>Corrigendum to "New opacities in lung allograft after transbronchial cryobiopsy" [Respir. Med. 170 106043 (2020) 1-6/YRMED-D-20-00230]</t>
  </si>
  <si>
    <t>209:107151</t>
  </si>
  <si>
    <t>https://pubmed.ncbi.nlm.nih.gov/36796295</t>
  </si>
  <si>
    <t>https://www.clinicalkey.com/content/playBy/pii?v=S0954-6111(23)00039-2</t>
  </si>
  <si>
    <t>['Bedawi EO', 'Ricciardi S', 'Hassan M', 'Gooseman MR', 'Asciak R', 'Castro-Añón O', 'Armbruster K', 'Bonifazi M', 'Poole S', 'Harris EK', 'Elia S', 'Krenke R', 'Mariani A', 'Maskell NA', 'Polverino E', 'Porcel JM', 'Yarmus L', 'Belcher EP', 'Opitz I', 'Rahman NM']</t>
  </si>
  <si>
    <t>ERS/ESTS statement on the management of pleural infection in adults</t>
  </si>
  <si>
    <t>61(2):2201062</t>
  </si>
  <si>
    <t>https://pubmed.ncbi.nlm.nih.gov/36229045</t>
  </si>
  <si>
    <t>https://publications.ersnet.org/lookup/pmid/36229045</t>
  </si>
  <si>
    <t>['Dhar R', 'Singh S', 'Talwar D', 'Murali Mohan BV', 'Tripathi SK', 'Swarnakar R', 'Trivedi S', 'Rajagopala S', "D'Souza G", 'Padmanabhan A', 'Archana B', 'Mahesh PA', 'Ghewade B', 'Nair G', 'Jindal A', 'Jayadevappa GDH', 'Sawhney H', 'Sarmah KR', 'Saha K', 'Anantharaj S', 'Khanna A', 'Gami S', 'Shah A', 'Shah A', 'Dutt N', 'Garg H', 'Vyas S', 'Venugopal K', 'Prasad R', 'Aleemuddin NM', 'Karmakar S', 'Singh V', 'Jindal SK', 'Sharma S', 'Prajapat D', 'Chandrashekar S', 'Loebinger M', 'Mishra A', 'Blasi F', 'Ramanathan RP', 'Goeminne PC', 'Vasudev P', 'Shoemark A', 'Jayaraj BS', 'Kungwani R', 'Das A', 'Sawhney M', 'Polverino E', 'Welte T', 'Gulecha NS', 'Shteinberg M', 'Mangala A', 'Shah P', 'Chauhan NK', 'Jajodia N', 'Singhal A', 'Batra S', 'Hasan A', 'Aliberti S', 'Crichton ML', 'Limaye S', 'Salvi S', 'Chalmers JD']</t>
  </si>
  <si>
    <t>Clinical outcomes of bronchiectasis in India: data from the EMBARC/Respiratory Research Network of India registry</t>
  </si>
  <si>
    <t>61(1):2200611</t>
  </si>
  <si>
    <t>https://pubmed.ncbi.nlm.nih.gov/36229049</t>
  </si>
  <si>
    <t>https://air.unimi.it/handle/2434/951287</t>
  </si>
  <si>
    <t>['Huang JT', 'Cant E', 'Keir HR', 'Barton AK', 'Kuzmanova E', 'Shuttleworth M', 'Pollock J', 'Finch S', 'Polverino E', 'Bottier M', 'Dicker AJ', 'Shoemark A', 'Chalmers JD']</t>
  </si>
  <si>
    <t>Endotyping Chronic Obstructive Pulmonary Disease, Bronchiectasis, and the "Chronic Obstructive Pulmonary Disease-Bronchiectasis Association"</t>
  </si>
  <si>
    <t>206(4):417-426</t>
  </si>
  <si>
    <t>https://pubmed.ncbi.nlm.nih.gov/35436182</t>
  </si>
  <si>
    <t>https://www.atsjournals.org/doi/10.1164/rccm.202108-1943OC?url_ver=Z39.88-2003&amp;rfr_id=ori:rid:crossref.org&amp;rfr_dat=cr_pub 0pubmed</t>
  </si>
  <si>
    <t>['Raidt J', 'Maitre B', 'Pennekamp P', 'Altenburg J', 'Anagnostopoulou P', 'Armengot M', 'Bloemsma LD', 'Boon M', 'Borrelli M', 'Brinkmann F', 'Carr SB', 'Carroll MP', 'Castillo-Corullón S', 'Coste A', 'Cutrera R', 'Dehlink E', 'Destouches DMS', 'Di Cicco ME', 'Dixon L', 'Emiralioglu N', 'Erdem Eralp E', 'Haarman EG', 'Hogg C', 'Karadag B', 'Kobbernagel HE', 'Lorent N', 'Mall MA', 'Marthin JK', 'Martinu V', 'Narayanan M', 'Ozcelik U', 'Peckham D', 'Pifferi M', 'Pohunek P', 'Polverino E', 'Range S', 'Ringshausen FC', 'Robson E', 'Roehmel J', 'Rovira-Amigo S', 'Santamaria F', 'Schlegtendal A', 'Szépfalusi Z', 'Tempels P', 'Thouvenin G', 'Ullmann N', 'Walker WT', 'Wetzke M', 'Yiallouros P', 'Omran H', 'Nielsen KG']</t>
  </si>
  <si>
    <t>The disease-specific clinical trial network for primary ciliary dyskinesia: PCD-CTN</t>
  </si>
  <si>
    <t>8(3):00139-2022</t>
  </si>
  <si>
    <t>https://pubmed.ncbi.nlm.nih.gov/35983540</t>
  </si>
  <si>
    <t>https://europepmc.org/abstract/MED/35983540</t>
  </si>
  <si>
    <t>['Shoemark A', 'Shteinberg M', 'De Soyza A', 'Haworth CS', 'Richardson H', 'Gao Y', 'Perea L', 'Dicker AJ', 'Goeminne PC', 'Cant E', 'Polverino E', 'Altenburg J', 'Keir HR', 'Loebinger MR', 'Blasi F', 'Welte T', 'Sibila O', 'Aliberti S', 'Chalmers JD']</t>
  </si>
  <si>
    <t>Characterization of Eosinophilic Bronchiectasis: A European Multicohort Study</t>
  </si>
  <si>
    <t>205(8):894-902</t>
  </si>
  <si>
    <t>https://pubmed.ncbi.nlm.nih.gov/35050830</t>
  </si>
  <si>
    <t>https://www.atsjournals.org/doi/10.1164/rccm.202108-1889OC?url_ver=Z39.88-2003&amp;rfr_id=ori:rid:crossref.org&amp;rfr_dat=cr_pub 0pubmed</t>
  </si>
  <si>
    <t>['Aliberti S', 'Goeminne PC', "O'Donnell AE", 'Aksamit TR', 'Al-Jahdali H', 'Barker AF', 'Blasi F', 'Boersma WG', 'Crichton ML', 'De Soyza A', 'Dimakou KE', 'Elborn SJ', 'Feldman C', 'Tiddens H', 'Haworth CS', 'Hill AT', 'Loebinger MR', 'Martinez-Garcia MA', 'Meerburg JJ', 'Menendez R', 'Morgan LC', 'Murris MS', 'Polverino E', 'Ringshausen FC', 'Shteinberg M', 'Sverzellati N', 'Tino G', 'Torres A', 'Vandendriessche T', 'Vendrell M', 'Welte T', 'Wilson R', 'Wong CA', 'Chalmers JD']</t>
  </si>
  <si>
    <t>Criteria and definitions for the radiological and clinical diagnosis of bronchiectasis in adults for use in clinical trials: international consensus recommendations</t>
  </si>
  <si>
    <t>10(3):298-306</t>
  </si>
  <si>
    <t>https://pubmed.ncbi.nlm.nih.gov/34570994</t>
  </si>
  <si>
    <t>https://www.clinicalkey.com/content/playBy/pii?v=S2213-2600(21)00277-0</t>
  </si>
  <si>
    <t>['Culebras M', 'Loor K', 'Sansano I', 'Persiva Ó', 'Clofent D', 'Polverino E', 'Felipe A', 'Osorio J', 'Muñoz X', 'Álvarez A']</t>
  </si>
  <si>
    <t>Histological Findings in Transbronchial Cryobiopsies Obtained From Patients After COVID-19</t>
  </si>
  <si>
    <t>161(3):647-650</t>
  </si>
  <si>
    <t>https://www.clinicalkey.com/content/playBy/pii?v=S0012-3692(21)04053-8</t>
  </si>
  <si>
    <t>['Aliberti S', 'Amati F', 'Gramegna A', 'Vigone B', 'Oriano M', 'Sotgiu G', 'Mantero M', 'Simonetta E', 'Saderi L', 'Stainer A', 'Tammaro S', 'Marchisio P', 'Polverino E', 'Chalmers JD', 'Blasi F']</t>
  </si>
  <si>
    <t>Comparison of different sets of immunological tests to identify treatable immunodeficiencies in adult bronchiectasis patients</t>
  </si>
  <si>
    <t>28-Mar-2022</t>
  </si>
  <si>
    <t>8(1):00388-2021</t>
  </si>
  <si>
    <t>https://pubmed.ncbi.nlm.nih.gov/35350277</t>
  </si>
  <si>
    <t>https://air.unimi.it/handle/2434/919947</t>
  </si>
  <si>
    <t>['Tur-Torres J', 'Traversi L', 'Martínez-Gallo M', 'Assante G', 'Romero Mesones CE', 'Clofent Alarcon D', 'Chang-Macchiu P', 'Alvarez A', 'Polverino E']</t>
  </si>
  <si>
    <t>Can we Train the Immune System of Patients With Cystic Fibrosis?</t>
  </si>
  <si>
    <t>57(11):708-710</t>
  </si>
  <si>
    <t>https://pubmed.ncbi.nlm.nih.gov/35699016</t>
  </si>
  <si>
    <t>https://www.clinicalkey.com/content/playBy/pii?v=S1579-2129(21)00354-2</t>
  </si>
  <si>
    <t>['Traversi L', 'Miravitlles M', 'Martinez-Garcia MA', 'Shteinberg M', 'Bossios A', 'Dimakou K', 'Jacob J', 'Hurst JR', 'Paggiaro PL', 'Ferri S', 'Hillas G', 'Vogel-Claussen J', 'Dettmer S', 'Aliberti S', 'Chalmers JD', 'Polverino E']</t>
  </si>
  <si>
    <t>ROSE: radiology, obstruction, symptoms and exposure - a Delphi consensus definition of the association of COPD and bronchiectasis by the EMBARC Airways Working Group</t>
  </si>
  <si>
    <t>7(4):00399-2021</t>
  </si>
  <si>
    <t>https://pubmed.ncbi.nlm.nih.gov/34820447</t>
  </si>
  <si>
    <t>https://europepmc.org/abstract/MED/34820447</t>
  </si>
  <si>
    <t>['Aliberti S', 'Sotgiu G', 'Gramegna A', 'McDonnell MJ', 'Polverino E', 'Torres A', 'Goeminne PC', 'Dimakou K', 'Shteinberg M', 'Sibila O', 'Conio V', 'Fardon TC', 'Rutherford R', 'Dore S', 'Saderi L', 'Faverio P', 'Amati F', 'Corsico AG', 'Blasi F', 'Chalmers JD']</t>
  </si>
  <si>
    <t>Thrombocytosis during Stable State Predicts Mortality in Bronchiectasis</t>
  </si>
  <si>
    <t>Annals of the American Thoracic Society</t>
  </si>
  <si>
    <t>18(8):1316-1325</t>
  </si>
  <si>
    <t>https://pubmed.ncbi.nlm.nih.gov/33507847</t>
  </si>
  <si>
    <t>https://www.atsjournals.org/doi/10.1513/AnnalsATS.202002-094OC?url_ver=Z39.88-2003&amp;rfr_id=ori:rid:crossref.org&amp;rfr_dat=cr_pub 0pubmed</t>
  </si>
  <si>
    <t>['van Ingen J', 'Aliberti S', 'Andrejak C', 'Chalmers JD', 'Codecasa LR', 'Daley CL', 'Hasegawa N', 'Griffith DE', 'Hoefsloot W', 'Huitt G', 'Jarand J', 'Jhun BW', 'Loebinger MR', 'Marras TK', 'Morimoto K', 'Polverino E', 'Ringshausen FC', 'Santin M', 'Thomson R', 'Wagner D', 'Wallace RJ', 'Winthrop KL', 'Yim JJ']</t>
  </si>
  <si>
    <t>Management of Drug Toxicity in Mycobacterium avium Complex Pulmonary Disease: An Expert Panel Survey</t>
  </si>
  <si>
    <t>73(1):e256-e259</t>
  </si>
  <si>
    <t>https://pubmed.ncbi.nlm.nih.gov/32910814</t>
  </si>
  <si>
    <t>http://hdl.handle.net/2445/181039</t>
  </si>
  <si>
    <t>['Álvarez A', 'Loor K', 'Fernández-Alvarez P', 'Gartner S', 'Polverino E', 'Culebras M', 'Clofent D', 'García Arumí E', 'Tizzano EF', 'de Gracia J']</t>
  </si>
  <si>
    <t>Long-term Follow-up in Adult Patients with Cystic Fibrosis and Deep Intronic Splicing Variants</t>
  </si>
  <si>
    <t>57(7):501-503</t>
  </si>
  <si>
    <t>https://pubmed.ncbi.nlm.nih.gov/35698963</t>
  </si>
  <si>
    <t>https://www.clinicalkey.com/content/playBy/pii?v=S1579-2129(21)00205-6</t>
  </si>
  <si>
    <t>['Cohen-Cymberknoh M', 'Gindi Reiss B', 'Reiter J', 'Lechtzin N', 'Melo J', 'Pérez G', 'Blau H', 'Mussaffi H', 'Levine H', 'Bentur L', 'Gur M', 'Livnat G', 'Perez Miranda J', 'Polverino E', 'Blasi F', 'Aliberti S', 'Aviram M', 'Golan Tripto I', 'Picard E', 'Novoselsky M', 'Amsalem H', 'Hochner Celnikier D', 'Kerem E', 'Shteinberg M']</t>
  </si>
  <si>
    <t>Baseline Cystic fibrosis disease severity has an adverse impact on pregnancy and infant outcomes, but does not impact disease progression</t>
  </si>
  <si>
    <t>20(3):388-394</t>
  </si>
  <si>
    <t>https://pubmed.ncbi.nlm.nih.gov/32917549</t>
  </si>
  <si>
    <t>https://www.clinicalkey.com/content/playBy/pii?v=S1569-1993(20)30864-X</t>
  </si>
  <si>
    <t>['Clofent D', 'Álvarez A', 'Traversi L', 'Culebras M', 'Loor K', 'Polverino E']</t>
  </si>
  <si>
    <t>Comorbidities and mortality risk factors for patients with bronchiectasis</t>
  </si>
  <si>
    <t>17-Feb-2021</t>
  </si>
  <si>
    <t>15(5):623-634</t>
  </si>
  <si>
    <t>https://pubmed.ncbi.nlm.nih.gov/33583300</t>
  </si>
  <si>
    <t>https://www.tandfonline.com/doi/10.1080/17476348.2021.1886084?url_ver=Z39.88-2003&amp;rfr_id=ori:rid:crossref.org&amp;rfr_dat=cr_pub 0pubmed</t>
  </si>
  <si>
    <t>['Álamo-Junquera D', 'Politi J', 'Simón P', 'Dieli-Crimi R', 'Borrell RP', 'Colobran R', 'Martínez-Gallo M', 'Campins M', 'Antón A', 'Esperalba J', 'Andrés C', 'Codina MG', 'Polverino E', 'Narciso MR', 'Molinero E', 'Rius C']</t>
  </si>
  <si>
    <t>Coordinated Response to Imported Vaccine-Derived Poliovirus Infection, Barcelona, Spain, 2019-2020</t>
  </si>
  <si>
    <t>27(5):1513-1516</t>
  </si>
  <si>
    <t>https://pubmed.ncbi.nlm.nih.gov/33900188</t>
  </si>
  <si>
    <t>https://europepmc.org/abstract/MED/33900188</t>
  </si>
  <si>
    <t>['Baz-Redón N', 'Rovira-Amigo S', 'Paramonov I', 'Castillo-Corullón S', 'Cols Roig M', 'Antolín M', 'García Arumí E', 'Torrent-Vernetta A', 'de Mir Messa I', 'Gartner S', 'Iglesias Serrano I', 'Caballero-Rabasco MA', 'Asensio de la Cruz Ó', 'Vizmanos-Lamotte G', 'Martín de Vicente C', 'Martínez-Colls MDM', 'Reula A', 'Escribano A', 'Dasí F', 'Armengot-Carceller M', 'Polverino E', 'Amengual Pieras E', 'Amaro-Rodríguez R', 'Garrido-Pontnou M', 'Tizzano E', 'Camats-Tarruella N', 'Fernández-Cancio M', 'Moreno-Galdó A']</t>
  </si>
  <si>
    <t>Implementation of a Gene Panel for Genetic Diagnosis of Primary Ciliary Dyskinesia</t>
  </si>
  <si>
    <t>57(3):186-194</t>
  </si>
  <si>
    <t>https://pubmed.ncbi.nlm.nih.gov/32253119</t>
  </si>
  <si>
    <t>https://www.clinicalkey.com/content/playBy/pii?v=S0300-2896(20)30073-9</t>
  </si>
  <si>
    <t>['Loor K', 'Álvarez A', 'Felipe Montiel A', 'Ferrer R', 'Roca O', 'García-de-Acilu M', 'Clofent D', 'Landivar JC', 'Polverino E', 'Culebras Amigo M']</t>
  </si>
  <si>
    <t>Safety, diagnostic, and therapeutic value of flexible bronchoscopy in critically ill COVID-19 patients</t>
  </si>
  <si>
    <t>24-Dec-2020</t>
  </si>
  <si>
    <t>Canadian journal of anaesthesia = Journal canadien danesthesie</t>
  </si>
  <si>
    <t>68(3):434-435</t>
  </si>
  <si>
    <t>https://pubmed.ncbi.nlm.nih.gov/33367993</t>
  </si>
  <si>
    <t>https://europepmc.org/abstract/MED/33367993</t>
  </si>
  <si>
    <t>['Shteinberg M', 'Boyd J', 'Aliberti S', 'Polverino E', 'Harris B', 'Berg T', 'Posthumus A', 'Ruddy T', 'Goeminne P', 'Lloyd E', 'Alan T', 'Altenburg J', 'Crossley B', 'Blasi F', 'Chalmers J']</t>
  </si>
  <si>
    <t>What is important for people with nontuberculous mycobacterial disease? An EMBARC-ELF patient survey</t>
  </si>
  <si>
    <t>7(1):00807-2020</t>
  </si>
  <si>
    <t>https://pubmed.ncbi.nlm.nih.gov/33614773</t>
  </si>
  <si>
    <t>https://europepmc.org/abstract/MED/33614773</t>
  </si>
  <si>
    <t>['Clofent D', 'Polverino E', 'Felipe A', 'Granados G', 'Arjona-Peris M', 'Andreu J', 'Sánchez-Martínez AL', 'Varona D', 'Cabanzo L', 'Escudero JM', 'Álvarez A', 'Loor K', 'Muñoz X', 'Culebras M']</t>
  </si>
  <si>
    <t>Lung Ultrasound as a First-Line Test in the Evaluation of Post-COVID-19 Pulmonary Sequelae</t>
  </si>
  <si>
    <t>8:815732</t>
  </si>
  <si>
    <t>https://pubmed.ncbi.nlm.nih.gov/35096906</t>
  </si>
  <si>
    <t>https://europepmc.org/abstract/MED/35096906</t>
  </si>
  <si>
    <t>['Baz-Redón N', 'Rovira-Amigo S', 'Fernández-Cancio M', 'Castillo-Corullón S', 'Cols M', 'Caballero-Rabasco MA', 'Asensio Ó', 'Martín de Vicente C', 'Martínez-Colls MDM', 'Torrent-Vernetta A', 'de Mir-Messa I', 'Gartner S', 'Iglesias-Serrano I', 'Díez-Izquierdo A', 'Polverino E', 'Amengual-Pieras E', 'Amaro-Rodríguez R', 'Vendrell M', 'Mumany M', 'Pascual-Sánchez MT', 'Pérez-Dueñas B', 'Reula A', 'Escribano A', 'Dasí F', 'Armengot-Carceller M', 'Garrido-Pontnou M', 'Camats-Tarruella N', 'Moreno-Galdó A']</t>
  </si>
  <si>
    <t>Immunofluorescence Analysis as a Diagnostic Tool in a Spanish Cohort of Patients with Suspected Primary Ciliary Dyskinesia</t>
  </si>
  <si>
    <t>9(11):3603</t>
  </si>
  <si>
    <t>https://pubmed.ncbi.nlm.nih.gov/33182294</t>
  </si>
  <si>
    <t>https://europepmc.org/abstract/MED/33182294</t>
  </si>
  <si>
    <t>https://pubmed.ncbi.nlm.nih.gov/33328136</t>
  </si>
  <si>
    <t>https://www.clinicalkey.com/content/playBy/pii?v=S0300-2896(20)30397-5</t>
  </si>
  <si>
    <t>https://pubmed.ncbi.nlm.nih.gov/33358537</t>
  </si>
  <si>
    <t>https://www.clinicalkey.com/content/playBy/pii?v=S0300-2896(20)30519-6</t>
  </si>
  <si>
    <t>['Herrero-Cortina B', 'Alcaraz-Serrano V', 'Torres A', 'Polverino E']</t>
  </si>
  <si>
    <t>Reliability and Minimum Important Difference of Sputum Weight in Bronchiectasis</t>
  </si>
  <si>
    <t>Respiratory care</t>
  </si>
  <si>
    <t>65(10):1478-1487</t>
  </si>
  <si>
    <t>https://pubmed.ncbi.nlm.nih.gov/32071136</t>
  </si>
  <si>
    <t>https://www.liebertpub.com/doi/10.4187/respcare.07175?url_ver=Z39.88-2003&amp;rfr_id=ori:rid:crossref.org&amp;rfr_dat=cr_pub 0pubmed</t>
  </si>
  <si>
    <t>New opacities in lung allograft after transbronchial cryobiopsy</t>
  </si>
  <si>
    <t>25-May-2020</t>
  </si>
  <si>
    <t>170:106043</t>
  </si>
  <si>
    <t>https://pubmed.ncbi.nlm.nih.gov/32843174</t>
  </si>
  <si>
    <t>https://www.clinicalkey.com/content/playBy/pii?v=S0954-6111(20)30183-9</t>
  </si>
  <si>
    <t>['Seys SF', 'Quirce S', 'Agache I', 'Akdis CA', 'Alvaro-Lozano M', 'Antolín-Amérigo D', 'Bjermer L', 'Bobolea I', 'Bonini M', 'Bossios A', 'Brinkman P', 'Bush A', 'Calderon M', 'Canonica W', 'Chanez P', 'Couto M', 'Davila I', 'Del Giacco S', 'Del Pozo V', 'Erjefält JS', 'Gevaert P', 'Hagedoorn P', 'G Heaney L', 'Heffler E', 'Hellings PW', 'Jutel M', 'Kalayci O', 'Kurowski MM', 'Loukides S', 'Nair P', 'Palomares O', 'Polverino E', 'Sanchez-Garcia S', 'Sastre J', 'Schwarze J', 'Spanevello A', 'Ulrik CS', 'Usmani O', 'Van den Berge M', 'Vasakova M', 'Vijverberg S', 'Diamant Z']</t>
  </si>
  <si>
    <t>Severe asthma: Entering an era of new concepts and emerging therapies: Highlights of the 4th international severe asthma forum, Madrid, 2018</t>
  </si>
  <si>
    <t>31-May-2019</t>
  </si>
  <si>
    <t>74(11):2244-2248</t>
  </si>
  <si>
    <t>Congress | Letter</t>
  </si>
  <si>
    <t>https://pubmed.ncbi.nlm.nih.gov/31021446</t>
  </si>
  <si>
    <t>https://onlinelibrary.wiley.com/doi/10.1111/all.13843</t>
  </si>
  <si>
    <t>['Dhar R', 'Singh S', 'Talwar D', 'Mohan M', 'Tripathi SK', 'Swarnakar R', 'Trivedi S', 'Rajagopala S', "D'Souza G", 'Padmanabhan A', 'Baburao A', 'Mahesh PA', 'Ghewade B', 'Nair G', 'Jindal A', 'Jayadevappa GDH', 'Sawhney H', 'Sarmah KR', 'Saha K', 'Anantharaj S', 'Khanna A', 'Gami S', 'Shah A', 'Shah A', 'Dutt N', 'Garg H', 'Vyas S', 'Venugopal K', 'Prasad R', 'Aleemuddin NM', 'Karmakar S', 'Singh V', 'Jindal SK', 'Sharma S', 'Prajapat D', 'Chandrashekaria S', 'McDonnell MJ', 'Mishra A', 'Rutherford R', 'Ramanathan RP', 'Goeminne PC', 'Vasudev P', 'Dimakou K', 'Crichton ML', 'Jayaraj BS', 'Kungwani R', 'Das A', 'Sawhney M', 'Polverino E', 'Torres A', 'Gulecha NS', 'Shteinberg M', 'De Soyza A', 'Mangala A', 'Shah P', 'Chauhan NK', 'Jajodia N', 'Singhal A', 'Batra S', 'Hasan A', 'Limaye S', 'Salvi S', 'Aliberti S', 'Chalmers JD']</t>
  </si>
  <si>
    <t>Bronchiectasis in India: results from the European Multicentre Bronchiectasis Audit and Research Collaboration (EMBARC) and Respiratory Research Network of India Registry</t>
  </si>
  <si>
    <t>The Lancet. Global health</t>
  </si>
  <si>
    <t>7(9):e1269-e1279</t>
  </si>
  <si>
    <t>https://pubmed.ncbi.nlm.nih.gov/31402007</t>
  </si>
  <si>
    <t>https://air.unimi.it/handle/2434/673502</t>
  </si>
  <si>
    <t>['Shteinberg M', 'Lulu AB', 'Downey DG', 'Blumenfeld Z', 'Rousset-Jablonski C', 'Perceval M', 'Colombo A', 'Stein N', 'Livnat G', 'Gur M', 'Bentur L', 'Mussaffi H', 'Blau H', 'Sarouk I', 'Dagan A', 'Kerem E', 'Aviram M', 'Picard E', 'Aliberti S', 'Álvarez A', 'Miranda JP', 'Polverino E', 'Durieu I', 'Stuart Elborn J', 'Cohen-Cymberknoh M']</t>
  </si>
  <si>
    <t>Failure to conceive in women with CF is associated with pancreatic insufficiency and advancing age</t>
  </si>
  <si>
    <t>18(4):525-529</t>
  </si>
  <si>
    <t>https://pubmed.ncbi.nlm.nih.gov/30366850</t>
  </si>
  <si>
    <t>https://www.clinicalkey.com/content/playBy/pii?v=S1569-1993(18)30867-1</t>
  </si>
  <si>
    <t>['Chang-Macchiu P', 'Traversi L', 'Polverino E']</t>
  </si>
  <si>
    <t>Bronchiectasis phenotypes</t>
  </si>
  <si>
    <t>25(3):281-288</t>
  </si>
  <si>
    <t>https://pubmed.ncbi.nlm.nih.gov/30893106</t>
  </si>
  <si>
    <t>https://journals.lww.com/00063198-201905000-00011</t>
  </si>
  <si>
    <t>['Perez-Miranda J', 'Traversi L', 'Polverino E']</t>
  </si>
  <si>
    <t>Atypical Mycobacteria in Bronchiectasis. When do we Treat it?</t>
  </si>
  <si>
    <t>55(4):183-184</t>
  </si>
  <si>
    <t>https://pubmed.ncbi.nlm.nih.gov/30471918</t>
  </si>
  <si>
    <t>https://www.clinicalkey.com/content/playBy/pii?v=S0300-2896(18)30364-8</t>
  </si>
  <si>
    <t>['Lucas JS', 'Gahleitner F', 'Amorim A', 'Boon M', 'Brown P', 'Constant C', 'Cook S', 'Crowley S', 'Destouches DMS', 'Eber E', 'Mussaffi H', 'Haarman E', 'Harris A', 'Koerner-Rettberg C', 'Kuehni CE', 'Latzin P', 'Loebinger MR', 'Lorent N', 'Maitre B', 'Moreno-Galdó A', 'Nielsen KG', 'Özçelik U', 'Philipsen LKD', 'Pohunek P', 'Polverino E', 'Rademacher J', 'Robinson P', 'Snijders D', 'Yiallouros P', 'Carr SB']</t>
  </si>
  <si>
    <t>Pulmonary exacerbations in patients with primary ciliary dyskinesia: an expert consensus definition for use in clinical trials</t>
  </si>
  <si>
    <t>5(1):00147-2018</t>
  </si>
  <si>
    <t>https://pubmed.ncbi.nlm.nih.gov/30723730</t>
  </si>
  <si>
    <t>https://boris.unibe.ch/id/eprint/127372</t>
  </si>
  <si>
    <t>Bronchiectasis in severe asthma: a distinct phenotype?</t>
  </si>
  <si>
    <t>25(1):71-78</t>
  </si>
  <si>
    <t>https://pubmed.ncbi.nlm.nih.gov/30461531</t>
  </si>
  <si>
    <t>https://journals.lww.com/00063198-201901000-00011</t>
  </si>
  <si>
    <t>['Traversi L', 'Perez-Miranda J', 'Polverino E']</t>
  </si>
  <si>
    <t>Inhaled Treatments and the Future of Respiratory Diseases: Holding Our Breath</t>
  </si>
  <si>
    <t>97(6):498-500</t>
  </si>
  <si>
    <t>https://pubmed.ncbi.nlm.nih.gov/31104061</t>
  </si>
  <si>
    <t>https://karger.com/RES/article/doi/10.1159/000496357</t>
  </si>
  <si>
    <t>['Máiz L', 'Girón RM', 'Prats E', 'Clemente MG', 'Polverino E', 'Caño S', 'Cordovilla R', 'Dorca J', 'Peñalver C', 'Baranda F', 'Martínez-García MA']</t>
  </si>
  <si>
    <t>Addition of hyaluronic acid improves tolerance to 7% hypertonic saline solution in bronchiectasis patients</t>
  </si>
  <si>
    <t>Therapeutic advances in respiratory disease</t>
  </si>
  <si>
    <t>12:1753466618787385</t>
  </si>
  <si>
    <t>https://pubmed.ncbi.nlm.nih.gov/30014774</t>
  </si>
  <si>
    <t>https://journals.sagepub.com/doi/10.1177/1753466618787385?url_ver=Z39.88-2003&amp;rfr_id=ori:rid:crossref.org&amp;rfr_dat=cr_pub 0pubmed</t>
  </si>
  <si>
    <t>['Aliberti S', 'Polverino E', 'Chalmers JD', 'Altenburg J', 'Shteinberg M', 'Goeminne PC', 'Welte T', 'Shoemark A', 'Almagro M', 'Blasi F']</t>
  </si>
  <si>
    <t>The European Multicentre Bronchiectasis Audit and Research Collaboration (EMBARC) ERS Clinical Research Collaboration</t>
  </si>
  <si>
    <t>52(5):1802074</t>
  </si>
  <si>
    <t>Editorial | Research Support, Non-U.S. Gov't</t>
  </si>
  <si>
    <t>https://pubmed.ncbi.nlm.nih.gov/30498055</t>
  </si>
  <si>
    <t>https://publications.ersnet.org/lookup/pmid/30498055</t>
  </si>
  <si>
    <t>['Martinez-Garcia MA', 'Polverino E', 'Aksamit T']</t>
  </si>
  <si>
    <t>Bronchiectasis and Chronic Airway Disease: It Is Not Just About Asthma and COPD</t>
  </si>
  <si>
    <t>154(4):737-739</t>
  </si>
  <si>
    <t>https://pubmed.ncbi.nlm.nih.gov/30290922</t>
  </si>
  <si>
    <t>https://www.clinicalkey.com/content/playBy/pii?v=S0012-3692(18)30392-1</t>
  </si>
  <si>
    <t>['Polverino E', 'Dimakou K', 'Hurst J', 'Martinez-Garcia MA', 'Miravitlles M', 'Paggiaro P', 'Shteinberg M', 'Aliberti S', 'Chalmers JD']</t>
  </si>
  <si>
    <t>The overlap between bronchiectasis and chronic airway diseases: state of the art and future directions</t>
  </si>
  <si>
    <t>52(3):1800328</t>
  </si>
  <si>
    <t>https://pubmed.ncbi.nlm.nih.gov/30049739</t>
  </si>
  <si>
    <t>https://publications.ersnet.org/lookup/pmid/30049739</t>
  </si>
  <si>
    <t>['Polverino E', 'Rosales-Mayor E', 'Benegas M', 'Menendez R', 'Alcaraz-Serrano V', 'Ansotegui E', 'Montull B', 'Girón RM', 'Cisneros C', 'Vendrell M', 'Muñoz G', 'Marcos MA', 'Sanchez M', 'Torres A']</t>
  </si>
  <si>
    <t>Pneumonic and non-pneumonic exacerbations in bronchiectasis: Clinical and microbiological differences</t>
  </si>
  <si>
    <t>7-May-2018</t>
  </si>
  <si>
    <t>77(2):99-106</t>
  </si>
  <si>
    <t>https://pubmed.ncbi.nlm.nih.gov/29746946</t>
  </si>
  <si>
    <t>https://www.clinicalkey.com/content/playBy/pii?v=S0163-4453(18)30109-9</t>
  </si>
  <si>
    <t>['Chalmers JD', 'Aliberti S', 'Filonenko A', 'Shteinberg M', 'Goeminne PC', 'Hill AT', 'Fardon TC', 'Obradovic D', 'Gerlinger C', 'Sotgiu G', 'Operschall E', 'Rutherford RM', 'Dimakou K', 'Polverino E', 'De Soyza A', 'McDonnell MJ']</t>
  </si>
  <si>
    <t>Characterization of the "Frequent Exacerbator Phenotype" in Bronchiectasis</t>
  </si>
  <si>
    <t>197(11):1410-1420</t>
  </si>
  <si>
    <t>https://pubmed.ncbi.nlm.nih.gov/29357265</t>
  </si>
  <si>
    <t>https://www.atsjournals.org/doi/10.1164/rccm.201711-2202OC?url_ver=Z39.88-2003&amp;rfr_id=ori:rid:crossref.org&amp;rfr_dat=cr_pub 0pubmed</t>
  </si>
  <si>
    <t>['Bedi P', 'Chalmers JD', 'Goeminne PC', 'Mai C', 'Saravanamuthu P', 'Velu PP', 'Cartlidge MK', 'Loebinger MR', 'Jacob J', 'Kamal F', 'Schembri N', 'Aliberti S', 'Hill U', 'Harrison M', 'Johnson C', 'Screaton N', 'Haworth C', 'Polverino E', 'Rosales E', 'Torres A', 'Benegas MN', 'Rossi AG', 'Patel D', 'Hill AT']</t>
  </si>
  <si>
    <t>The BRICS (Bronchiectasis Radiologically Indexed CT Score): A Multicenter Study Score for Use in Idiopathic and Postinfective Bronchiectasis</t>
  </si>
  <si>
    <t>153(5):1177-1186</t>
  </si>
  <si>
    <t>https://pubmed.ncbi.nlm.nih.gov/29247616</t>
  </si>
  <si>
    <t>https://www.clinicalkey.com/content/playBy/pii?v=S0012-3692(17)33213-0</t>
  </si>
  <si>
    <t>['Araújo D', 'Shteinberg M', 'Aliberti S', 'Goeminne PC', 'Hill AT', 'Fardon TC', 'Obradovic D', 'Stone G', 'Trautmann M', 'Davis A', 'Dimakou K', 'Polverino E', 'De Soyza A', 'McDonnell MJ', 'Chalmers JD']</t>
  </si>
  <si>
    <t>The independent contribution of Pseudomonas aeruginosa infection to long-term clinical outcomes in bronchiectasis</t>
  </si>
  <si>
    <t>51(2):1701953</t>
  </si>
  <si>
    <t>https://pubmed.ncbi.nlm.nih.gov/29386336</t>
  </si>
  <si>
    <t>https://air.unimi.it/handle/2434/666799</t>
  </si>
  <si>
    <t>['Chalmers JD', 'Polverino E']</t>
  </si>
  <si>
    <t>Macrolides, mucoactive drugs and adherence for the management of bronchiectasis</t>
  </si>
  <si>
    <t>4-Jan-2018</t>
  </si>
  <si>
    <t>51(1):1702033</t>
  </si>
  <si>
    <t>https://pubmed.ncbi.nlm.nih.gov/29301926</t>
  </si>
  <si>
    <t>https://publications.ersnet.org/lookup/pmid/29301926</t>
  </si>
  <si>
    <t>['Chalmers JD', 'Ringshausen FC', 'Harris B', 'Elborn JS', 'Posthumus A', 'Haworth CS', 'Pilkington N', 'Polverino E', 'Ruddy T', 'Aliberti S', 'Goeminne PC', 'Winstanley C', 'De Soyza A']</t>
  </si>
  <si>
    <t>Cross-infection risk in patients with bronchiectasis: a position statement from the European Bronchiectasis Network (EMBARC), EMBARC/ELF patient advisory group and European Reference Network (ERN-Lung) Bronchiectasis Network</t>
  </si>
  <si>
    <t>51(1):1701937</t>
  </si>
  <si>
    <t>https://pubmed.ncbi.nlm.nih.gov/29326319</t>
  </si>
  <si>
    <t>https://publications.ersnet.org/lookup/pmid/29326319</t>
  </si>
  <si>
    <t>['Ferrer M', 'Travierso C', 'Cilloniz C', 'Gabarrus A', 'Ranzani OT', 'Polverino E', 'Liapikou A', 'Blasi F', 'Torres A']</t>
  </si>
  <si>
    <t>Severe community-acquired pneumonia: Characteristics and prognostic factors in ventilated and non-ventilated patients</t>
  </si>
  <si>
    <t>13(1):e0191721</t>
  </si>
  <si>
    <t>https://pubmed.ncbi.nlm.nih.gov/29370285</t>
  </si>
  <si>
    <t>https://air.unimi.it/handle/2434/587900</t>
  </si>
  <si>
    <t>['Larsson LO', 'Polverino E', 'Hoefsloot W', 'Codecasa LR', 'Diel R', 'Jenkins SG', 'Loebinger MR']</t>
  </si>
  <si>
    <t>Pulmonary disease by non-tuberculous mycobacteria - clinical management, unmet needs and future perspectives</t>
  </si>
  <si>
    <t>11(12):977-989</t>
  </si>
  <si>
    <t>https://pubmed.ncbi.nlm.nih.gov/28967797</t>
  </si>
  <si>
    <t>https://www.tandfonline.com/doi/10.1080/17476348.2017.1386563?url_ver=Z39.88-2003&amp;rfr_id=ori:rid:crossref.org&amp;rfr_dat=cr_pub 0pubmed</t>
  </si>
  <si>
    <t>['Araújo D', 'Shteinberg M', 'Aliberti S', 'Goeminne PC', 'Hill AT', 'Fardon T', 'Obradovic D', 'Dimakou K', 'Polverino E', 'De Soyza A', 'McDonnell MJ', 'Chalmers JD']</t>
  </si>
  <si>
    <t>Standardised classification of the aetiology of bronchiectasis using an objective algorithm</t>
  </si>
  <si>
    <t>50(6):1701289</t>
  </si>
  <si>
    <t>https://pubmed.ncbi.nlm.nih.gov/29242262</t>
  </si>
  <si>
    <t>https://publications.ersnet.org/lookup/pmid/29242262</t>
  </si>
  <si>
    <t>['Girón RM', 'de Gracia Roldán J', 'Olveira C', 'Vendrell M', 'Martínez-García MÁ', 'de la Rosa D', 'Máiz L', 'Ancochea J', 'Vázquez L', 'Borderías L', 'Polverino E', 'Martínez-Moragón E', 'Rajas O', 'Soriano JB']</t>
  </si>
  <si>
    <t>Sex bias in diagnostic delay in bronchiectasis: An analysis of the Spanish Historical Registry of Bronchiectasis</t>
  </si>
  <si>
    <t>14(4):360-369</t>
  </si>
  <si>
    <t>https://pubmed.ncbi.nlm.nih.gov/28393532</t>
  </si>
  <si>
    <t>http://hdl.handle.net/10668/11074</t>
  </si>
  <si>
    <t>['Menéndez R', 'Méndez R', 'Polverino E', 'Rosales-Mayor E', 'Amara-Elori I', 'Reyes S', 'Posadas T', 'Fernández-Barat L', 'Torres A']</t>
  </si>
  <si>
    <t>Factors associated with hospitalization in bronchiectasis exacerbations: a one-year follow-up study</t>
  </si>
  <si>
    <t>18(1):176</t>
  </si>
  <si>
    <t>https://pubmed.ncbi.nlm.nih.gov/28964260</t>
  </si>
  <si>
    <t>https://respiratory-research.biomedcentral.com/articles/10.1186/s12931-017-0659-x</t>
  </si>
  <si>
    <t>['Menéndez R', 'Méndez R', 'Polverino E', 'Rosales-Mayor E', 'Amara-Elori I', 'Reyes S', 'Sahuquillo-Arce JM', 'Fernández-Barat L', 'Alcaraz V', 'Torres A']</t>
  </si>
  <si>
    <t>Risk factors for multidrug-resistant pathogens in bronchiectasis exacerbations</t>
  </si>
  <si>
    <t>17(1):659</t>
  </si>
  <si>
    <t>https://pubmed.ncbi.nlm.nih.gov/28964261</t>
  </si>
  <si>
    <t>https://bmcinfectdis.biomedcentral.com/articles/10.1186/s12879-017-2754-5</t>
  </si>
  <si>
    <t>['Chalmers JD', 'Crichton M', 'Goeminne PC', 'Loebinger MR', 'Haworth C', 'Almagro M', 'Vendrell M', 'De Soyza A', 'Dhar R', 'Morgan L', 'Blasi F', 'Aliberti S', 'Boyd J', 'Polverino E']</t>
  </si>
  <si>
    <t>The European Multicentre Bronchiectasis Audit and Research Collaboration (EMBARC): experiences from a successful ERS Clinical Research Collaboration</t>
  </si>
  <si>
    <t>Breathe (Sheffield, England)</t>
  </si>
  <si>
    <t>13(3):180-192</t>
  </si>
  <si>
    <t>https://pubmed.ncbi.nlm.nih.gov/28894479</t>
  </si>
  <si>
    <t>https://air.unimi.it/handle/2434/666843</t>
  </si>
  <si>
    <t>['Chalmers JD', 'Timothy A', 'Polverino E', 'Almagro M', 'Ruddy T', 'Powell P', 'Boyd J']</t>
  </si>
  <si>
    <t>Patient participation in ERS guidelines and research projects: the EMBARC experience</t>
  </si>
  <si>
    <t>13(3):194-207</t>
  </si>
  <si>
    <t>https://pubmed.ncbi.nlm.nih.gov/28894480</t>
  </si>
  <si>
    <t>https://europepmc.org/abstract/MED/28894480</t>
  </si>
  <si>
    <t>['Polverino E', 'Rosales-Mayor E', 'Dale GE', 'Dembowsky K', 'Torres A']</t>
  </si>
  <si>
    <t>The Role of Neutrophil Elastase Inhibitors in Lung Diseases</t>
  </si>
  <si>
    <t>23-Apr-2017</t>
  </si>
  <si>
    <t>152(2):249-262</t>
  </si>
  <si>
    <t>https://pubmed.ncbi.nlm.nih.gov/28442313</t>
  </si>
  <si>
    <t>https://www.clinicalkey.com/content/playBy/pii?v=S0012-3692(17)30736-5</t>
  </si>
  <si>
    <t>['Olveira C', 'Padilla A', 'Martínez-García MÁ', 'de la Rosa D', 'Girón RM', 'Vendrell M', 'Máiz L', 'Borderías L', 'Polverino E', 'Martínez-Moragón E', 'Rajas O', 'Casas F', 'Cordovilla R', 'de Gracia J']</t>
  </si>
  <si>
    <t>Etiology of Bronchiectasis in a Cohort of 2047 Patients. An Analysis of the Spanish Historical Bronchiectasis Registry</t>
  </si>
  <si>
    <t>21-Jan-2017</t>
  </si>
  <si>
    <t>53(7):366-374</t>
  </si>
  <si>
    <t>https://pubmed.ncbi.nlm.nih.gov/28118936</t>
  </si>
  <si>
    <t>https://www.clinicalkey.com/content/playBy/pii?v=S0300-2896(16)30352-0</t>
  </si>
  <si>
    <t>['Ceccato A', 'Torres A', 'Cilloniz C', 'Amaro R', 'Gabarrus A', 'Polverino E', 'Prina E', 'Garcia-Vidal C', 'Muñoz-Conejero E', 'Mendez C', 'Cifuentes I', 'Puig de la Bella Casa J', 'Menendez R', 'Niederman MS']</t>
  </si>
  <si>
    <t>Invasive Disease vs Urinary Antigen-Confirmed Pneumococcal Community-Acquired Pneumonia</t>
  </si>
  <si>
    <t>151(6):1311-1319</t>
  </si>
  <si>
    <t>https://pubmed.ncbi.nlm.nih.gov/28093269</t>
  </si>
  <si>
    <t>https://www.clinicalkey.com/content/playBy/pii?v=S0012-3692(17)30012-0</t>
  </si>
  <si>
    <t>['Hill AT', 'Haworth CS', 'Aliberti S', 'Barker A', 'Blasi F', 'Boersma W', 'Chalmers JD', 'De Soyza A', 'Dimakou K', 'Elborn JS', 'Feldman C', 'Flume P', 'Goeminne PC', 'Loebinger MR', 'Menendez R', 'Morgan L', 'Murris M', 'Polverino E', 'Quittner A', 'Ringshausen FC', 'Tino G', 'Torres A', 'Vendrell M', 'Welte T', 'Wilson R', 'Wong C', "O'Donnell A", 'Aksamit T']</t>
  </si>
  <si>
    <t>Pulmonary exacerbation in adults with bronchiectasis: a consensus definition for clinical research</t>
  </si>
  <si>
    <t>49(6):1700051</t>
  </si>
  <si>
    <t>https://pubmed.ncbi.nlm.nih.gov/28596426</t>
  </si>
  <si>
    <t>https://publications.ersnet.org/lookup/pmid/28596426</t>
  </si>
  <si>
    <t>['Amaro R', 'Sellarés J', 'Polverino E', 'Cillóniz C', 'Ferrer M', 'Fernández-Barat L', 'Mensa J', 'Niederman MS', 'Torres A']</t>
  </si>
  <si>
    <t>Antibiotic therapy prior to hospital admission is associated with reduced septic shock and need for mechanical ventilation in patients with community-acquired pneumonia</t>
  </si>
  <si>
    <t>74(5):442-449</t>
  </si>
  <si>
    <t>https://pubmed.ncbi.nlm.nih.gov/28130142</t>
  </si>
  <si>
    <t>https://www.clinicalkey.com/content/playBy/pii?v=S0163-4453(17)30028-2</t>
  </si>
  <si>
    <t>['Rosales-Mayor E', 'Polverino E', 'Raguer L', 'Alcaraz V', 'Gabarrus A', 'Ranzani O', 'Menendez R', 'Torres A']</t>
  </si>
  <si>
    <t>Comparison of two prognostic scores (BSI and FACED) in a Spanish cohort of adult patients with bronchiectasis and improvement of the FACED predictive capacity for exacerbations</t>
  </si>
  <si>
    <t>12(4):e0175171</t>
  </si>
  <si>
    <t>https://pubmed.ncbi.nlm.nih.gov/28384311</t>
  </si>
  <si>
    <t>http://hdl.handle.net/2445/122333</t>
  </si>
  <si>
    <t>['Mantero M', 'Rogliani P', 'Di Pasquale M', 'Polverino E', 'Crisafulli E', 'Guerrero M', 'Gramegna A', 'Cazzola M', 'Blasi F']</t>
  </si>
  <si>
    <t>Acute exacerbations of COPD: risk factors for failure and relapse</t>
  </si>
  <si>
    <t>12:2687-2693</t>
  </si>
  <si>
    <t>https://pubmed.ncbi.nlm.nih.gov/28932112</t>
  </si>
  <si>
    <t>https://air.unimi.it/handle/2434/525655</t>
  </si>
  <si>
    <t>['Amaro R', 'Liapikou A', 'Cilloniz C', 'Gabarrus A', 'Marco F', 'Sellares J', 'Polverino E', 'Garau J', 'Ferrer M', 'Musher DM', 'Torres A']</t>
  </si>
  <si>
    <t>Predictive and prognostic factors in patients with blood-culture-positive community-acquired pneumococcal pneumonia</t>
  </si>
  <si>
    <t>12-May-2016</t>
  </si>
  <si>
    <t>48(3):797-807</t>
  </si>
  <si>
    <t>https://pubmed.ncbi.nlm.nih.gov/27174880</t>
  </si>
  <si>
    <t>https://publications.ersnet.org/lookup/pmid/27174880</t>
  </si>
  <si>
    <t>['Aliberti S', 'Masefield S', 'Polverino E', 'De Soyza A', 'Loebinger MR', 'Menendez R', 'Ringshausen FC', 'Vendrell M', 'Powell P', 'Chalmers JD']</t>
  </si>
  <si>
    <t>Research priorities in bronchiectasis: a consensus statement from the EMBARC Clinical Research Collaboration</t>
  </si>
  <si>
    <t>48(3):632-47</t>
  </si>
  <si>
    <t>https://publications.ersnet.org/lookup/pmid/27288031</t>
  </si>
  <si>
    <t>['Wilson R', 'Aksamit T', 'Aliberti S', 'De Soyza A', 'Elborn JS', 'Goeminne P', 'Hill AT', 'Menendez R', 'Polverino E']</t>
  </si>
  <si>
    <t>Challenges in managing Pseudomonas aeruginosa in non-cystic fibrosis bronchiectasis</t>
  </si>
  <si>
    <t>7-Jun-2016</t>
  </si>
  <si>
    <t>117:179-89</t>
  </si>
  <si>
    <t>https://pubmed.ncbi.nlm.nih.gov/27492530</t>
  </si>
  <si>
    <t>https://www.clinicalkey.com/content/playBy/pii?v=S0954-6111(16)30131-7</t>
  </si>
  <si>
    <t>['Polverino E', 'Bothamley GH', 'Goletti D', 'Heyckendorf J', 'Sotgiu G', 'Aliberti S']</t>
  </si>
  <si>
    <t>The best of respiratory infections from the 2015 European Respiratory Society International Congress</t>
  </si>
  <si>
    <t>11-Jul-2016</t>
  </si>
  <si>
    <t>2(3):00049-2016</t>
  </si>
  <si>
    <t>https://pubmed.ncbi.nlm.nih.gov/27730203</t>
  </si>
  <si>
    <t>https://air.unimi.it/handle/2434/458814</t>
  </si>
  <si>
    <t>['Muñoz G', 'Buxó M', 'de Gracia J', 'Olveira C', 'Martinez-Garcia MA', 'Giron R', 'Polverino E', 'Alvarez A', 'Birring SS', 'Vendrell M']</t>
  </si>
  <si>
    <t>Validation of a Spanish version of the Leicester Cough Questionnaire in non-cystic fibrosis bronchiectasis</t>
  </si>
  <si>
    <t>22-Feb-2016</t>
  </si>
  <si>
    <t>13(2):128-36</t>
  </si>
  <si>
    <t>https://pubmed.ncbi.nlm.nih.gov/26902541</t>
  </si>
  <si>
    <t>http://hdl.handle.net/10668/9856</t>
  </si>
  <si>
    <t>['Polverino E', 'Torres A', 'Terraneo S']</t>
  </si>
  <si>
    <t>Community acquired pneumonia in asthma: Not a threatening combination</t>
  </si>
  <si>
    <t>8-Dec-2015</t>
  </si>
  <si>
    <t>112:136</t>
  </si>
  <si>
    <t>https://pubmed.ncbi.nlm.nih.gov/26708771</t>
  </si>
  <si>
    <t>https://www.clinicalkey.com/content/playBy/pii?v=S0954-6111(15)00335-2</t>
  </si>
  <si>
    <t>['Chalmers JD', 'Aliberti S', 'Polverino E', 'Vendrell M', 'Crichton M', 'Loebinger M', 'Dimakou K', 'Clifton I', 'van der Eerden M', 'Rohde G', 'Murris-Espin M', 'Masefield S', 'Gerada E', 'Shteinberg M', 'Ringshausen F', 'Haworth C', 'Boersma W', 'Rademacher J', 'Hill AT', 'Aksamit T', "O'Donnell A", 'Morgan L', 'Milenkovic B', 'Tramma L', 'Neves J', 'Menendez R', 'Paggiaro P', 'Botnaru V', 'Skrgat S', 'Wilson R', 'Goeminne P', 'De Soyza A', 'Welte T', 'Torres A', 'Elborn JS', 'Blasi F']</t>
  </si>
  <si>
    <t>The EMBARC European Bronchiectasis Registry: protocol for an international observational study</t>
  </si>
  <si>
    <t>2(1):00081-2015</t>
  </si>
  <si>
    <t>https://pubmed.ncbi.nlm.nih.gov/27730179</t>
  </si>
  <si>
    <t>https://europepmc.org/abstract/MED/27730179</t>
  </si>
  <si>
    <t>['Battaglia S', 'Torres A', 'Polverino E']</t>
  </si>
  <si>
    <t>The Importance of Phenotyping Bronchiectasis</t>
  </si>
  <si>
    <t>3-Sep-2016</t>
  </si>
  <si>
    <t>92(3):134-5</t>
  </si>
  <si>
    <t>https://pubmed.ncbi.nlm.nih.gov/27592362</t>
  </si>
  <si>
    <t>https://karger.com/RES/article/doi/10.1159/000448557</t>
  </si>
  <si>
    <t>['Lonni S', 'Chalmers JD', 'Goeminne PC', 'McDonnell MJ', 'Dimakou K', 'De Soyza A', 'Polverino E', 'Van de Kerkhove C', 'Rutherford R', 'Davison J', 'Rosales E', 'Pesci A', 'Restrepo MI', 'Torres A', 'Aliberti S']</t>
  </si>
  <si>
    <t>Etiology of Non-Cystic Fibrosis Bronchiectasis in Adults and Its Correlation to Disease Severity</t>
  </si>
  <si>
    <t>12(12):1764-70</t>
  </si>
  <si>
    <t>https://pubmed.ncbi.nlm.nih.gov/26431397</t>
  </si>
  <si>
    <t>https://air.unimi.it/handle/2434/434389</t>
  </si>
  <si>
    <t>['Polverino E', 'Cilloniz C', 'Menendez R', 'Gabarrus A', 'Rosales-Mayor E', 'Alcaraz V', 'Terraneo S', 'Puig de la Bella Casa J', 'Mensa J', 'Ferrer M', 'Torres A']</t>
  </si>
  <si>
    <t>Microbiology and outcomes of community acquired pneumonia in non cystic-fibrosis bronchiectasis patients</t>
  </si>
  <si>
    <t>71(1):28-36</t>
  </si>
  <si>
    <t>https://pubmed.ncbi.nlm.nih.gov/25882347</t>
  </si>
  <si>
    <t>https://www.clinicalkey.com/content/playBy/pii?v=S0163-4453(15)00093-6</t>
  </si>
  <si>
    <t>['Torres A', 'Cillóniz C', 'Ferrer M', 'Gabarrús A', 'Polverino E', 'Villegas S', 'Marco F', 'Mensa J', 'Menéndez R', 'Niederman M']</t>
  </si>
  <si>
    <t>Bacteraemia and antibiotic-resistant pathogens in community acquired pneumonia: risk and prognosis</t>
  </si>
  <si>
    <t>22-Jan-2015</t>
  </si>
  <si>
    <t>45(5):1353-63</t>
  </si>
  <si>
    <t>https://pubmed.ncbi.nlm.nih.gov/25614173</t>
  </si>
  <si>
    <t>https://publications.ersnet.org/lookup/pmid/25614173</t>
  </si>
  <si>
    <t>['Prina E', 'Ranzani OT', 'Polverino E', 'Cillóniz C', 'Ferrer M', 'Fernandez L', 'Puig de la Bellacasa J', 'Menéndez R', 'Mensa J', 'Torres A']</t>
  </si>
  <si>
    <t>Risk factors associated with potentially antibiotic-resistant pathogens in community-acquired pneumonia</t>
  </si>
  <si>
    <t>12(2):153-60</t>
  </si>
  <si>
    <t>https://pubmed.ncbi.nlm.nih.gov/25521229</t>
  </si>
  <si>
    <t>https://www.atsjournals.org/doi/10.1513/AnnalsATS.201407-305OC?url_ver=Z39.88-2003&amp;rfr_id=ori:rid:crossref.org&amp;rfr_dat=cr_pub 0pubmed</t>
  </si>
  <si>
    <t>['Terraneo S', 'Polverino E', 'Cilloniz C', 'Amaro R', 'Vennera Mdel C', 'Gabarrus A', 'Montull B', 'Moreno E', 'Menendez R', 'Centanni S', 'Torres A']</t>
  </si>
  <si>
    <t>Severity and outcomes of community acquired pneumonia in asthmatic patients</t>
  </si>
  <si>
    <t>16-Sep-2014</t>
  </si>
  <si>
    <t>108(11):1713-22</t>
  </si>
  <si>
    <t>https://pubmed.ncbi.nlm.nih.gov/25245791</t>
  </si>
  <si>
    <t>https://www.clinicalkey.com/content/playBy/pii?v=S0954-6111(14)00312-6</t>
  </si>
  <si>
    <t>['Ferrer M', 'Torres A', 'Martínez R', 'Ramírez P', 'Polverino E', 'Montull B', 'Sialer S', 'Niederman MS', 'Agusti A', 'Menéndez R']</t>
  </si>
  <si>
    <t>Inhaled corticosteroids and systemic inflammatory response in community-acquired pneumonia: a prospective clinical study</t>
  </si>
  <si>
    <t>9-Jun-2014</t>
  </si>
  <si>
    <t>Respirology (Carlton, Vic.)</t>
  </si>
  <si>
    <t>19(6):929-35</t>
  </si>
  <si>
    <t>https://pubmed.ncbi.nlm.nih.gov/24909304</t>
  </si>
  <si>
    <t>https://onlinelibrary.wiley.com/doi/10.1111/resp.12324</t>
  </si>
  <si>
    <t>['Liapikou A', 'Polverino E', 'Cilloniz C', 'Peyrani P', 'Ramirez J', 'Menendez R', 'Torres A']</t>
  </si>
  <si>
    <t>A worldwide perspective of nursing home-acquired pneumonia compared with community-acquired pneumonia</t>
  </si>
  <si>
    <t>5-Nov-2013</t>
  </si>
  <si>
    <t>59(7):1078-85</t>
  </si>
  <si>
    <t>https://pubmed.ncbi.nlm.nih.gov/24194575</t>
  </si>
  <si>
    <t>https://www.liebertpub.com/doi/10.4187/respcare.02788?url_ver=Z39.88-2003&amp;rfr_id=ori:rid:crossref.org&amp;rfr_dat=cr_pub 0pubmed</t>
  </si>
  <si>
    <t>['Polverino E', 'Torres A']</t>
  </si>
  <si>
    <t>Author's response to 'CAP and HCAP are different? An unresolved question'</t>
  </si>
  <si>
    <t>25-Mar-2014</t>
  </si>
  <si>
    <t>69(7):677-8</t>
  </si>
  <si>
    <t>https://pubmed.ncbi.nlm.nih.gov/24668407</t>
  </si>
  <si>
    <t>http://hdl.handle.net/2445/120726</t>
  </si>
  <si>
    <t>['Cilloniz C', 'Torres A', 'Polverino E', 'Gabarrus A', 'Amaro R', 'Moreno E', 'Villegas S', 'Ortega M', 'Mensa J', 'Marcos MA', 'Moreno A', 'Miro JM']</t>
  </si>
  <si>
    <t>Community-acquired lung respiratory infections in HIV-infected patients: microbial aetiology and outcome</t>
  </si>
  <si>
    <t>13-Feb-2014</t>
  </si>
  <si>
    <t>43(6):1698-708</t>
  </si>
  <si>
    <t>https://pubmed.ncbi.nlm.nih.gov/24525448</t>
  </si>
  <si>
    <t>https://publications.ersnet.org/lookup/pmid/24525448</t>
  </si>
  <si>
    <t>['Aliberti S', 'Brambilla AM', 'Chalmers JD', 'Cilloniz C', 'Ramirez J', 'Bignamini A', 'Prina E', 'Polverino E', 'Tarsia P', 'Pesci A', 'Torres A', 'Blasi F', 'Cosentini R']</t>
  </si>
  <si>
    <t>Phenotyping community-acquired pneumonia according to the presence of acute respiratory failure and severe sepsis</t>
  </si>
  <si>
    <t>15(1):27</t>
  </si>
  <si>
    <t>https://pubmed.ncbi.nlm.nih.gov/24593040</t>
  </si>
  <si>
    <t>https://respiratory-research.biomedcentral.com/articles/10.1186/1465-9921-15-27</t>
  </si>
  <si>
    <t>['Polverino E', 'Torres A', 'Menendez R', 'Cillóniz C', 'Valles JM', 'Capelastegui A', 'Marcos MA', 'Alfageme I', 'Zalacain R', 'Almirall J', 'Molinos L', 'Bello S', 'Rodríguez F', 'Blanquer J', 'Dorado A', 'Llevat N', 'Rello J']</t>
  </si>
  <si>
    <t>Microbial aetiology of healthcare associated pneumonia in Spain: a prospective, multicentre, case-control study</t>
  </si>
  <si>
    <t>68(11):1007-14</t>
  </si>
  <si>
    <t>http://hdl.handle.net/2445/144619</t>
  </si>
  <si>
    <t>['Cillóniz C', 'Polverino E', 'Ewig S', 'Aliberti S', 'Gabarrús A', 'Menéndez R', 'Mensa J', 'Blasi F', 'Torres A']</t>
  </si>
  <si>
    <t>Impact of age and comorbidity on cause and outcome in community-acquired pneumonia</t>
  </si>
  <si>
    <t>144(3):999-1007</t>
  </si>
  <si>
    <t>https://pubmed.ncbi.nlm.nih.gov/23670047</t>
  </si>
  <si>
    <t>https://www.clinicalkey.com/content/playBy/pii?v=S0012-3692(13)60618-2</t>
  </si>
  <si>
    <t>['Sellares J', 'López-Giraldo A', 'Lucena C', 'Cilloniz C', 'Amaro R', 'Polverino E', 'Ferrer M', 'Menéndez R', 'Mensa J', 'Torres A']</t>
  </si>
  <si>
    <t>Influence of previous use of inhaled corticoids on the development of pleural effusion in community-acquired pneumonia</t>
  </si>
  <si>
    <t>187(11):1241-8</t>
  </si>
  <si>
    <t>https://pubmed.ncbi.nlm.nih.gov/23590264</t>
  </si>
  <si>
    <t>https://www.atsjournals.org/doi/10.1164/rccm.201209-1732OC?url_ver=Z39.88-2003&amp;rfr_id=ori:rid:crossref.org&amp;rfr_dat=cr_pub 0pubmed</t>
  </si>
  <si>
    <t>['Prina E', 'Ferrer M', 'Ranzani OT', 'Polverino E', 'Cillóniz C', 'Moreno E', 'Mensa J', 'Montull B', 'Menéndez R', 'Cosentini R', 'Torres A']</t>
  </si>
  <si>
    <t>Thrombocytosis is a marker of poor outcome in community-acquired pneumonia</t>
  </si>
  <si>
    <t>143(3):767-775</t>
  </si>
  <si>
    <t>https://pubmed.ncbi.nlm.nih.gov/23187959</t>
  </si>
  <si>
    <t>https://www.clinicalkey.com/content/playBy/pii?v=S0012-3692(13)60158-0</t>
  </si>
  <si>
    <t>['Polverino E', 'Cillóniz C', 'Dambrava P', 'Gabarrús A', 'Ferrer M', 'Agustí C', 'Prina E', 'Montull B', 'Menendez R', 'Niederman MS', 'Torres A']</t>
  </si>
  <si>
    <t>Systemic corticosteroids for community-acquired pneumonia: reasons for use and lack of benefit on outcome</t>
  </si>
  <si>
    <t>18(2):263-71</t>
  </si>
  <si>
    <t>https://pubmed.ncbi.nlm.nih.gov/23134361</t>
  </si>
  <si>
    <t>https://onlinelibrary.wiley.com/doi/10.1111/resp.12013</t>
  </si>
  <si>
    <t>['Cillóniz C', 'Ewig S', 'Polverino E', 'Muñoz-Almagro C', 'Marco F', 'Gabarrús A', 'Menéndez R', 'Mensa J', 'Torres A']</t>
  </si>
  <si>
    <t>Pulmonary complications of pneumococcal community-acquired pneumonia: incidence, predictors, and outcomes</t>
  </si>
  <si>
    <t>1-Nov-2011</t>
  </si>
  <si>
    <t>18(11):1134-42</t>
  </si>
  <si>
    <t>https://pubmed.ncbi.nlm.nih.gov/22044658</t>
  </si>
  <si>
    <t>https://linkinghub.elsevier.com/retrieve/pii/S1198-743X(14)60751-5</t>
  </si>
  <si>
    <t>['Sperandeo M', 'Varriale A', 'Sperandeo G', 'Polverino E', 'Feragalli B', 'Piattelli ML', 'Maggi MM', 'Palmieri VO', 'Terracciano F', 'De Sio I', 'Villella M', 'Copetti M', 'Pellegrini F', 'Vendemiale G', 'Cipriani C']</t>
  </si>
  <si>
    <t>Assessment of ultrasound acoustic artifacts in patients with acute dyspnea: a multicenter study</t>
  </si>
  <si>
    <t>22-Aug-2012</t>
  </si>
  <si>
    <t>Acta radiologica (Stockholm, Sweden : )</t>
  </si>
  <si>
    <t>53(8):885-92</t>
  </si>
  <si>
    <t>Evaluation Study | Journal Article | Multicenter Study</t>
  </si>
  <si>
    <t>https://pubmed.ncbi.nlm.nih.gov/22919052</t>
  </si>
  <si>
    <t>https://journals.sagepub.com/doi/10.1258/ar.2012.120340?url_ver=Z39.88-2003&amp;rfr_id=ori:rid:crossref.org&amp;rfr_dat=cr_pub 0pubmed</t>
  </si>
  <si>
    <t>['Cillóniz C', 'Ewig S', 'Polverino E', 'Marcos MA', 'Prina E', 'Sellares J', 'Ferrer M', 'Ortega M', 'Gabarrús A', 'Mensa J', 'Torres A']</t>
  </si>
  <si>
    <t>Community-acquired pneumonia in outpatients: aetiology and outcomes</t>
  </si>
  <si>
    <t>40(4):931-8</t>
  </si>
  <si>
    <t>https://pubmed.ncbi.nlm.nih.gov/22267760</t>
  </si>
  <si>
    <t>https://publications.ersnet.org/lookup/pmid/22267760</t>
  </si>
  <si>
    <t>['Cillóniz C', 'Ewig S', 'Menéndez R', 'Ferrer M', 'Polverino E', 'Reyes S', 'Gabarrús A', 'Marcos MA', 'Cordoba J', 'Mensa J', 'Torres A']</t>
  </si>
  <si>
    <t>Bacterial co-infection with H1N1 infection in patients admitted with community acquired pneumonia</t>
  </si>
  <si>
    <t>26-Apr-2012</t>
  </si>
  <si>
    <t>65(3):223-30</t>
  </si>
  <si>
    <t>https://pubmed.ncbi.nlm.nih.gov/22543245</t>
  </si>
  <si>
    <t>https://www.clinicalkey.com/content/playBy/pii?v=S0163-4453(12)00121-1</t>
  </si>
  <si>
    <t>['Lopez A', 'Amaro R', 'Polverino E']</t>
  </si>
  <si>
    <t>Does health care associated pneumonia really exist?</t>
  </si>
  <si>
    <t>23(5):407-11</t>
  </si>
  <si>
    <t>https://pubmed.ncbi.nlm.nih.gov/22726368</t>
  </si>
  <si>
    <t>https://www.clinicalkey.com/content/playBy/pii?v=S0953-6205(12)00129-X</t>
  </si>
  <si>
    <t>['Menéndez R', 'Sahuquillo-Arce JM', 'Reyes S', 'Martínez R', 'Polverino E', 'Cillóniz C', 'Córdoba JG', 'Montull B', 'Torres A']</t>
  </si>
  <si>
    <t>Cytokine activation patterns and biomarkers are influenced by microorganisms in community-acquired pneumonia</t>
  </si>
  <si>
    <t>141(6):1537-1545</t>
  </si>
  <si>
    <t>https://pubmed.ncbi.nlm.nih.gov/22194589</t>
  </si>
  <si>
    <t>https://www.clinicalkey.com/content/playBy/pii?v=S0012-3692(12)60344-4</t>
  </si>
  <si>
    <t>['Liapikou A', 'Polverino E', 'Ewig S', 'Cillóniz C', 'Marcos MA', 'Mensa J', 'Bello S', 'Martin-Loeches I', 'Menéndez R', 'Torres A']</t>
  </si>
  <si>
    <t>Severity and outcomes of hospitalised community-acquired pneumonia in COPD patients</t>
  </si>
  <si>
    <t>39(4):855-61</t>
  </si>
  <si>
    <t>https://pubmed.ncbi.nlm.nih.gov/21920895</t>
  </si>
  <si>
    <t>https://publications.ersnet.org/lookup/pmid/21920895</t>
  </si>
  <si>
    <t>['Riquelme R', 'Torres A', 'Rioseco ML', 'Ewig S', 'Cillóniz C', 'Riquelme M', 'Inzunza C', 'Polverino E', 'Gomez Y', 'Marcos MA', 'Contreras C', 'Gabarrús A', 'Fasce R']</t>
  </si>
  <si>
    <t>Influenza pneumonia: a comparison between seasonal influenza virus and the H1N1 pandemic</t>
  </si>
  <si>
    <t>25-Nov-2010</t>
  </si>
  <si>
    <t>38(1):106-11</t>
  </si>
  <si>
    <t>https://pubmed.ncbi.nlm.nih.gov/21109555</t>
  </si>
  <si>
    <t>https://publications.ersnet.org/lookup/pmid/21109555</t>
  </si>
  <si>
    <t>['Cillóniz C', 'Ewig S', 'Polverino E', 'Marcos MA', 'Esquinas C', 'Gabarrús A', 'Mensa J', 'Torres A']</t>
  </si>
  <si>
    <t>Microbial aetiology of community-acquired pneumonia and its relation to severity</t>
  </si>
  <si>
    <t>66(4):340-6</t>
  </si>
  <si>
    <t>https://pubmed.ncbi.nlm.nih.gov/21257985</t>
  </si>
  <si>
    <t>http://hdl.handle.net/2445/144671</t>
  </si>
  <si>
    <t>['Martínez R', 'Menéndez R', 'Reyes S', 'Polverino E', 'Cillóniz C', 'Martínez A', 'Esquinas C', 'Filella X', 'Ramírez P', 'Torres A']</t>
  </si>
  <si>
    <t>Factors associated with inflammatory cytokine patterns in community-acquired pneumonia</t>
  </si>
  <si>
    <t>37(2):393-9</t>
  </si>
  <si>
    <t>https://pubmed.ncbi.nlm.nih.gov/20595152</t>
  </si>
  <si>
    <t>https://publications.ersnet.org/lookup/pmid/20595152</t>
  </si>
  <si>
    <t>['Polverino E', 'Torres Marti A']</t>
  </si>
  <si>
    <t>Minerva anestesiologica</t>
  </si>
  <si>
    <t>77(2):196-211</t>
  </si>
  <si>
    <t>https://pubmed.ncbi.nlm.nih.gov/21242952</t>
  </si>
  <si>
    <t>http://www.minervamedica.it/index2.t?show=R02Y2011N02A0196</t>
  </si>
  <si>
    <t>['Cillóniz C', 'Ewig S', 'Ferrer M', 'Polverino E', 'Gabarrús A', 'Puig de la Bellacasa J', 'Mensa J', 'Torres A']</t>
  </si>
  <si>
    <t>Community-acquired polymicrobial pneumonia in the intensive care unit: aetiology and prognosis</t>
  </si>
  <si>
    <t>14-Sep-2011</t>
  </si>
  <si>
    <t>15(5):R209</t>
  </si>
  <si>
    <t>https://pubmed.ncbi.nlm.nih.gov/21914220</t>
  </si>
  <si>
    <t>https://ccforum.biomedcentral.com/articles/10.1186/cc10444</t>
  </si>
  <si>
    <t>['Polverino E', 'Ferrer M']</t>
  </si>
  <si>
    <t>VAP surveillance: role of non-quantitative culture of endotracheal aspirates (NQC-ETA)</t>
  </si>
  <si>
    <t>18-Jun-2010</t>
  </si>
  <si>
    <t>76(8):572-4</t>
  </si>
  <si>
    <t>https://pubmed.ncbi.nlm.nih.gov/20661195</t>
  </si>
  <si>
    <t>http://www.minervamedica.it/index2.t?show=R02Y2010N08A0572</t>
  </si>
  <si>
    <t>['Polverino E', 'Dambrava P', 'Cillóniz C', 'Balasso V', 'Marcos MA', 'Esquinas C', 'Mensa J', 'Ewig S', 'Torres A']</t>
  </si>
  <si>
    <t>Nursing home-acquired pneumonia: a 10 year single-centre experience</t>
  </si>
  <si>
    <t>65(4):354-9</t>
  </si>
  <si>
    <t>https://pubmed.ncbi.nlm.nih.gov/20388763</t>
  </si>
  <si>
    <t>http://hdl.handle.net/2445/144695</t>
  </si>
  <si>
    <t>['Polverino E', 'Nava S', 'Ferrer M', 'Ceriana P', 'Clini E', 'Spada E', 'Zanotti E', 'Trianni L', 'Barbano L', 'Fracchia C', 'Balbi B', 'Vitacca M']</t>
  </si>
  <si>
    <t>Patients' characterization, hospital course and clinical outcomes in five Italian respiratory intensive care units</t>
  </si>
  <si>
    <t>26-Sep-2009</t>
  </si>
  <si>
    <t>36(1):137-42</t>
  </si>
  <si>
    <t>https://pubmed.ncbi.nlm.nih.gov/19784622</t>
  </si>
  <si>
    <t>https://link.springer.com/article/10.1007/s00134-009-1658-2</t>
  </si>
  <si>
    <t>['Menéndez R', 'Martinez R', 'Reyes S', 'Mensa J', 'Polverino E', 'Filella X', 'Esquinas C', 'Martinez A', 'Ramirez P', 'Torres A']</t>
  </si>
  <si>
    <t>Stability in community-acquired pneumonia: one step forward with markers?</t>
  </si>
  <si>
    <t>16-Sep-2009</t>
  </si>
  <si>
    <t>64(11):987-92</t>
  </si>
  <si>
    <t>https://pubmed.ncbi.nlm.nih.gov/19762338</t>
  </si>
  <si>
    <t>http://hdl.handle.net/2445/189956</t>
  </si>
  <si>
    <t>Current perspective of the HCAP problem: is it CAP or is it HAP?</t>
  </si>
  <si>
    <t>18-Mar-2009</t>
  </si>
  <si>
    <t>30(2):239-48</t>
  </si>
  <si>
    <t>https://pubmed.ncbi.nlm.nih.gov/19296421</t>
  </si>
  <si>
    <t>https://www.thieme-connect.com/DOI/DOI?10.1055/s-0029-1202940</t>
  </si>
  <si>
    <t>['Liapikou A', 'Ferrer M', 'Polverino E', 'Balasso V', 'Esperatti M', 'Piñer R', 'Mensa J', 'Luque N', 'Ewig S', 'Menendez R', 'Niederman MS', 'Torres A']</t>
  </si>
  <si>
    <t>Severe community-acquired pneumonia: validation of the Infectious Diseases Society of America/American Thoracic Society guidelines to predict an intensive care unit admission</t>
  </si>
  <si>
    <t>15-Feb-2009</t>
  </si>
  <si>
    <t>48(4):377-85</t>
  </si>
  <si>
    <t>https://pubmed.ncbi.nlm.nih.gov/19140759</t>
  </si>
  <si>
    <t>https://academic.oup.com/cid/article-lookup/doi/10.1086/596307</t>
  </si>
  <si>
    <t>['Maio S', 'Baldacci S', 'Carrozzi L', 'Polverino E', 'Angino A', 'Pistelli F', 'Di Pede F', 'Simoni M', 'Sherrill D', 'Viegi G']</t>
  </si>
  <si>
    <t>Urban residence is associated with bronchial hyperresponsiveness in Italian general population samples</t>
  </si>
  <si>
    <t>21-Aug-2008</t>
  </si>
  <si>
    <t>135(2):434-441</t>
  </si>
  <si>
    <t>https://pubmed.ncbi.nlm.nih.gov/18719062</t>
  </si>
  <si>
    <t>https://linkinghub.elsevier.com/retrieve/pii/S0012-3692(09)60132-X</t>
  </si>
  <si>
    <t>Diagnostic strategies for healthcare-associated pneumonia</t>
  </si>
  <si>
    <t>6-Feb-2009</t>
  </si>
  <si>
    <t>30(1):36-45</t>
  </si>
  <si>
    <t>https://pubmed.ncbi.nlm.nih.gov/19199185</t>
  </si>
  <si>
    <t>https://www.thieme-connect.com/DOI/DOI?10.1055/s-0028-1119807</t>
  </si>
  <si>
    <t>['Polverino E', 'Gómez FP', 'Manrique H', 'Soler N', 'Roca J', 'Barberà JA', 'Rodríguez-Roisin R']</t>
  </si>
  <si>
    <t>Gas exchange response to short-acting beta2-agonists in chronic obstructive pulmonary disease severe exacerbations</t>
  </si>
  <si>
    <t>12-Apr-2007</t>
  </si>
  <si>
    <t>176(4):350-5</t>
  </si>
  <si>
    <t>https://pubmed.ncbi.nlm.nih.gov/17431221</t>
  </si>
  <si>
    <t>https://www.atsjournals.org/doi/10.1164/rccm.200612-1864OC?url_ver=Z39.88-2003&amp;rfr_id=ori:rid:crossref.org&amp;rfr_dat=cr_pub 0pubmed</t>
  </si>
  <si>
    <t>Unger S</t>
  </si>
  <si>
    <t>['Black HA', 'de Proce SM', 'Campos JL', 'Meynert A', 'Halachev M', 'Marsh JA', 'Hirst RA', "O'Callaghan C", 'Shoemark A', 'Toddie-Moore D', 'Santoyo-Lopez J', 'Murray J', 'Macleod K', 'Urquhart DS', 'Unger S', 'Aitman TJ', 'Mill P']</t>
  </si>
  <si>
    <t>Whole genome sequencing enhances molecular diagnosis of primary ciliary dyskinesia</t>
  </si>
  <si>
    <t>59(12):3322-3332</t>
  </si>
  <si>
    <t>https://pmc.ncbi.nlm.nih.gov/articles/pmid/39115449/</t>
  </si>
  <si>
    <t>['Dowle H', 'Unger S', 'Khalid S', 'Brown C', 'Urquhart DS']</t>
  </si>
  <si>
    <t>Reversible deafness related to long-term daily Azithromycin treatment in a child with cystic fibrosis</t>
  </si>
  <si>
    <t>11-Jun-2024</t>
  </si>
  <si>
    <t>59(11):2990-2992</t>
  </si>
  <si>
    <t>https://pubmed.ncbi.nlm.nih.gov/38860588</t>
  </si>
  <si>
    <t>https://onlinelibrary.wiley.com/doi/10.1002/ppul.27128</t>
  </si>
  <si>
    <t>['Dodd DO', 'Mechaussier S', 'Yeyati PL', 'McPhie F', 'Anderson JR', 'Khoo CJ', 'Shoemark A', 'Gupta DK', 'Attard T', 'Zariwala MA', 'Legendre M', 'Bracht D', 'Wallmeier J', 'Gui M', 'Fassad MR', 'Parry DA', 'Tennant PA', 'Meynert A', 'Wheway G', 'Fares-Taie L', 'Black HA', 'Mitri-Frangieh R', 'Faucon C', 'Kaplan J', 'Patel M', 'McKie L', 'Megaw R', 'Gatsogiannis C', 'Mohamed MA', 'Aitken S', 'Gautier P', 'Reinholt FR', 'Hirst RA', "O'Callaghan C", 'Heimdal K', 'Bottier M', 'Escudier E', 'Crowley S', 'Descartes M', 'Jabs EW', 'Kenia P', 'Amiel J', 'Bacci GM', 'Calogero C', 'Palazzo V', 'Tiberi L', 'Blümlein U', 'Rogers A', 'Wambach JA', 'Wegner DJ', 'Fulton AB', 'Kenna M', 'Rosenfeld M', 'Holm IA', 'Quigley A', 'Hall EA', 'Murphy LC', 'Cassidy DM', 'von Kriegsheim A', 'Papon JF', 'Pasquier L', 'Murris MS', 'Chalmers JD', 'Hogg C', 'Macleod KA', 'Urquhart DS', 'Unger S', 'Aitman TJ', 'Amselem S', 'Leigh MW', 'Knowles MR', 'Omran H', 'Mitchison HM', 'Brown A', 'Marsh JA', 'Welburn JPI', 'Ti SC', 'Horani A', 'Rozet JM', 'Perrault I', 'Mill P']</t>
  </si>
  <si>
    <t>Ciliopathy patient variants reveal organelle-specific functions for TUBB4B in axonemal microtubules</t>
  </si>
  <si>
    <t>26-Apr-2024</t>
  </si>
  <si>
    <t>384(6694):eadf5489</t>
  </si>
  <si>
    <t>https://pubmed.ncbi.nlm.nih.gov/38662826</t>
  </si>
  <si>
    <t>https:///www.science.org/doi/10.1126/science.adf5489?url_ver=Z39.88-2003&amp;rfr_id=ori:rid:crossref.org&amp;rfr_dat=cr_pub 0pubmed</t>
  </si>
  <si>
    <t>Unger SA</t>
  </si>
  <si>
    <t>['Kemps N', 'Holband N', 'Boeddha NP', 'Faal A', 'Juliana AE', 'Kavishe GA', 'Keitel K', "van 't Kruys KH", 'Ledger EV', 'Moll HA', 'Prentice AM', 'Secka F', 'Tan R', 'Usuf E', 'Unger SA', 'Zachariasse JM']</t>
  </si>
  <si>
    <t>Validation of the Emergency Department-Paediatric Early Warning Score (ED-PEWS) for use in low- and middle-income countries: A multicentre observational study</t>
  </si>
  <si>
    <t>PLOS global public health</t>
  </si>
  <si>
    <t>4(3):e0002716</t>
  </si>
  <si>
    <t>https://boris.unibe.ch/id/eprint/194631</t>
  </si>
  <si>
    <t>['Holdstock V', 'Twynam-Perkins J', 'Bradnock T', 'Dickson EM', 'Harvey-Wood K', 'Kalima P', 'King J', 'Olver WJ', 'Osman M', 'Sabharwal A', 'Smith A', 'Unger S', 'Pollock L', 'Langley R', 'Davies P', 'Williams TC']</t>
  </si>
  <si>
    <t>National case series of group A streptococcus pleural empyema in children: clinical and microbiological features</t>
  </si>
  <si>
    <t>23(2):154-156</t>
  </si>
  <si>
    <t>https://pubmed.ncbi.nlm.nih.gov/36634683</t>
  </si>
  <si>
    <t>https://www.clinicalkey.com/content/playBy/pii?v=S1473-3099(23)00008-7</t>
  </si>
  <si>
    <t>['Carr SB', 'Unger SA']</t>
  </si>
  <si>
    <t>Childhood bronchiectasis, so little is known</t>
  </si>
  <si>
    <t>22-Mar-2022</t>
  </si>
  <si>
    <t>107(6):523-524</t>
  </si>
  <si>
    <t>https://pubmed.ncbi.nlm.nih.gov/35318195</t>
  </si>
  <si>
    <t>https://adc.bmj.com/lookup/pmidlookup?view=long&amp;pmid=35318195</t>
  </si>
  <si>
    <t>['Mark HE', 'Dias da Costa G', 'Pagliari C', 'Unger SA']</t>
  </si>
  <si>
    <t>Malnutrition: the silent pandemic</t>
  </si>
  <si>
    <t>371:m4593</t>
  </si>
  <si>
    <t>https://pubmed.ncbi.nlm.nih.gov/33262147</t>
  </si>
  <si>
    <t>https://europepmc.org/abstract/MED/33262147</t>
  </si>
  <si>
    <t>['Mousa A', 'Al-Taiar A', 'Anstey NM', 'Badaut C', 'Barber BE', 'Bassat Q', 'Challenger JD', 'Cunnington AJ', 'Datta D', 'Drakeley C', 'Ghani AC', 'Gordeuk VR', 'Grigg MJ', 'Hugo P', 'John CC', 'Mayor A', 'Migot-Nabias F', 'Opoka RO', 'Pasvol G', 'Rees C', 'Reyburn H', 'Riley EM', 'Shah BN', 'Sitoe A', 'Sutherland CJ', 'Thuma PE', 'Unger SA', 'Viwami F', 'Walther M', 'Whitty CJM', 'William T', 'Okell LC']</t>
  </si>
  <si>
    <t>The impact of delayed treatment of uncomplicated P. falciparum malaria on progression to severe malaria: A systematic review and a pooled multicentre individual-patient meta-analysis</t>
  </si>
  <si>
    <t>17(10):e1003359</t>
  </si>
  <si>
    <t>Journal Article | Meta-Analysis | Research Support, N.I.H., Extramural | Research Support, Non-U.S. Gov't | Systematic Review</t>
  </si>
  <si>
    <t>https://pubmed.ncbi.nlm.nih.gov/33075101</t>
  </si>
  <si>
    <t>http://hdl.handle.net/2445/185154</t>
  </si>
  <si>
    <t>['Unger SA', 'Mark H', 'Pagliari C']</t>
  </si>
  <si>
    <t>Nutrition: the missing link in the battle against microbial resistance?</t>
  </si>
  <si>
    <t>Journal of global health</t>
  </si>
  <si>
    <t>9(1):010321</t>
  </si>
  <si>
    <t>https://pubmed.ncbi.nlm.nih.gov/31217957</t>
  </si>
  <si>
    <t>https://europepmc.org/abstract/MED/31217957</t>
  </si>
  <si>
    <t>['Mark H', 'Been JV', 'Sonko B', 'Faal A', 'Ngum M', 'Hasan J', 'Prentice AM', 'Unger SA']</t>
  </si>
  <si>
    <t>Nutritional status and disease severity in children acutely presenting to a primary health clinic in rural Gambia</t>
  </si>
  <si>
    <t>30-May-2019</t>
  </si>
  <si>
    <t>BMC public health</t>
  </si>
  <si>
    <t>19(1):668</t>
  </si>
  <si>
    <t>https://pubmed.ncbi.nlm.nih.gov/31146716</t>
  </si>
  <si>
    <t>https://bmcpublichealth.biomedcentral.com/articles/10.1186/s12889-019-6959-y</t>
  </si>
  <si>
    <t>['Unger SA', 'Guillot M', 'Urquhart DS']</t>
  </si>
  <si>
    <t>A Case of "Abnormally Abnormal" Hypoxic Ventilatory Responses: A Novel NPARM PHOX 2B Gene Mutation</t>
  </si>
  <si>
    <t>13(8):1013-1015</t>
  </si>
  <si>
    <t>https://pubmed.ncbi.nlm.nih.gov/28356171</t>
  </si>
  <si>
    <t>https://europepmc.org/abstract/MED/28356171</t>
  </si>
  <si>
    <t>['Unger SA', 'Bogaert D']</t>
  </si>
  <si>
    <t>The respiratory microbiome and respiratory infections</t>
  </si>
  <si>
    <t>74 Suppl 1:S84-S88</t>
  </si>
  <si>
    <t>https://pubmed.ncbi.nlm.nih.gov/28646967</t>
  </si>
  <si>
    <t>https://www.clinicalkey.com/content/playBy/pii?v=S0163-4453(17)30196-2</t>
  </si>
  <si>
    <t>['Hennig BJ', 'Unger SA', 'Dondeh BL', 'Hassan J', 'Hawkesworth S', 'Jarjou L', 'Jones KS', 'Moore SE', 'Nabwera HM', 'Ngum M', 'Prentice A', 'Sonko B', 'Prentice AM', 'Fulford AJ']</t>
  </si>
  <si>
    <t>Cohort Profile: The Kiang West Longitudinal Population Study (KWLPS)-a platform for integrated research and health care provision in rural Gambia</t>
  </si>
  <si>
    <t>International journal of epidemiology</t>
  </si>
  <si>
    <t>46(2):e13</t>
  </si>
  <si>
    <t>https://pubmed.ncbi.nlm.nih.gov/26559544</t>
  </si>
  <si>
    <t>https://europepmc.org/abstract/MED/26559544</t>
  </si>
  <si>
    <t>['Russell CD', 'Unger SA', 'Walton M', 'Schwarze J']</t>
  </si>
  <si>
    <t>The Human Immune Response to Respiratory Syncytial Virus Infection</t>
  </si>
  <si>
    <t>Clinical microbiology reviews</t>
  </si>
  <si>
    <t>30(2):481-502</t>
  </si>
  <si>
    <t>https://pubmed.ncbi.nlm.nih.gov/28179378</t>
  </si>
  <si>
    <t>https://journals.asm.org/doi/10.1128/CMR.00090-16?url_ver=Z39.88-2003&amp;rfr_id=ori:rid:crossref.org&amp;rfr_dat=cr_pub 0pubmed</t>
  </si>
  <si>
    <t>['Prentice AM', 'Nabwera H', 'Unger S', 'Moore SE']</t>
  </si>
  <si>
    <t>Growth monitoring and the prognosis of mortality in low-income settings</t>
  </si>
  <si>
    <t>17-Feb-2016</t>
  </si>
  <si>
    <t>The American journal of clinical nutrition</t>
  </si>
  <si>
    <t>103(3):681-2</t>
  </si>
  <si>
    <t>https://pubmed.ncbi.nlm.nih.gov/26888709</t>
  </si>
  <si>
    <t>https://linkinghub.elsevier.com/retrieve/pii/S0002-9165(22)06550-9</t>
  </si>
  <si>
    <t>['Rees CP', 'Hawkesworth S', 'Moore SE', 'Dondeh BL', 'Unger SA']</t>
  </si>
  <si>
    <t>Factors Affecting Access to Healthcare: An Observational Study of Children under 5 Years of Age Presenting to a Rural Gambian Primary Healthcare Centre</t>
  </si>
  <si>
    <t>23-Jun-2016</t>
  </si>
  <si>
    <t>11(6):e0157790</t>
  </si>
  <si>
    <t>https://pubmed.ncbi.nlm.nih.gov/27336164</t>
  </si>
  <si>
    <t>https://europepmc.org/abstract/MED/27336164</t>
  </si>
  <si>
    <t>['Cunningham S', 'Unger SA']</t>
  </si>
  <si>
    <t>Nebulised hypertonic saline in bronchiolitis: take it with a pinch of salt</t>
  </si>
  <si>
    <t>69(12):1065-6</t>
  </si>
  <si>
    <t>https://pubmed.ncbi.nlm.nih.gov/25389137</t>
  </si>
  <si>
    <t>https://thorax.bmj.com/lookup/pmidlookup?view=long&amp;pmid=25389137</t>
  </si>
  <si>
    <t>['Risk R', 'Naismith H', 'Burnett A', 'Moore SE', 'Cham M', 'Unger S']</t>
  </si>
  <si>
    <t>Rational prescribing in paediatrics in a resource-limited setting</t>
  </si>
  <si>
    <t>98(7):503-9</t>
  </si>
  <si>
    <t>https://pubmed.ncbi.nlm.nih.gov/23661572</t>
  </si>
  <si>
    <t>https://adc.bmj.com/lookup/pmidlookup?view=long&amp;pmid=23661572</t>
  </si>
  <si>
    <t>['Unger S', 'Cunningham S']</t>
  </si>
  <si>
    <t>Effect of oxygen supplementation on length of stay for infants hospitalized with acute viral bronchiolitis</t>
  </si>
  <si>
    <t>121(3):470-5</t>
  </si>
  <si>
    <t>https://pubmed.ncbi.nlm.nih.gov/18310194</t>
  </si>
  <si>
    <t>https://publications.aap.org/pediatrics/article-lookup/doi/10.1542/peds.2007-1135</t>
  </si>
  <si>
    <t>['Unger S', 'Medici TC']</t>
  </si>
  <si>
    <t>Does the manner of smoking affect chronic obstructive airway diseases and bronchial cancer?</t>
  </si>
  <si>
    <t>22-Jan-1983</t>
  </si>
  <si>
    <t>Schweizerische medizinische Wochenschrift</t>
  </si>
  <si>
    <t>113(3):104-6</t>
  </si>
  <si>
    <t>https://pubmed.ncbi.nlm.nih.gov/6828840</t>
  </si>
  <si>
    <t>Wada H</t>
  </si>
  <si>
    <t>['Fujii A', 'Oishi T', 'Kondo E', 'Morihara Z', 'Ikeda Y', 'Sumida H', 'Ninomiya Y', 'Uesugi S', 'Okazaki K', 'Yoshioka D', 'Kobayashi M', 'Wada H']</t>
  </si>
  <si>
    <t>Efficacy of baloxavir marboxil as a prophylactic against influenza among in-patients and analysis of influenza virus mutations in their isolates at a Japanese hospital during the 2023-2024 flu season</t>
  </si>
  <si>
    <t>Journal of pharmaceutical health care and sciences</t>
  </si>
  <si>
    <t>11(1):22</t>
  </si>
  <si>
    <t>https://pubmed.ncbi.nlm.nih.gov/40098051</t>
  </si>
  <si>
    <t>https://jphcs.biomedcentral.com/articles/10.1186/s40780-025-00418-5</t>
  </si>
  <si>
    <t>['Iwamoto Y', 'Kimura T', 'Iwamoto H', 'Sanada J', 'Fushimi Y', 'Katakura Y', 'Shimoda M', 'Kondo T', 'Nakanishi S', 'Mune T', 'Kaku K', 'Wada H', 'Kaneto H']</t>
  </si>
  <si>
    <t>Nilotinib-induced Diabetes in Japanese Patients with Chronic Myeloid Leukemia</t>
  </si>
  <si>
    <t>64(6):817-823</t>
  </si>
  <si>
    <t>https://pubmed.ncbi.nlm.nih.gov/39198174</t>
  </si>
  <si>
    <t>https://www.jstage.jst.go.jp/article/internalmedicine/64/6/64_3740-24/_article</t>
  </si>
  <si>
    <t>['Sugimoto Y', 'Nagaharu K', 'Ohya E', 'Ohishi K', 'Tawara I', 'Ito T', 'Gotoh A', 'Nakamae M', 'Kimura F', 'Koike M', 'Kirito K', 'Wada H', 'Usuki K', 'Tanaka T', 'Mori T', 'Wakita S', 'Saito TI', 'Saito AM', 'Shimoda K', 'Kurokawa T', 'Tomita A', 'Edahiro Y', 'Hashimoto Y', 'Kiyoi H', 'Akashi K', 'Matsumura I', 'Takenaka K', 'Komatsu N']</t>
  </si>
  <si>
    <t>Clinical characteristics in adolescents and young adults with polycythemia vera and essential thrombocythemia in Japan</t>
  </si>
  <si>
    <t>120(6):684-693</t>
  </si>
  <si>
    <t>https://pubmed.ncbi.nlm.nih.gov/39467899</t>
  </si>
  <si>
    <t>https://link.springer.com/article/10.1007/s12185-024-03862-5</t>
  </si>
  <si>
    <t>['Nagaharu K', 'Ohya E', 'Edahiro Y', 'Hashimoto Y', 'Ito T', 'Gotoh A', 'Nakamae M', 'Kimura F', 'Koike M', 'Kirito K', 'Wada H', 'Usuki K', 'Tanaka T', 'Mori T', 'Wakita S', 'Saito TI', 'Saito AM', 'Shimoda K', 'Kurokawa T', 'Tomita A', 'Kiyoi H', 'Akashi K', 'Matsumura I', 'Takenaka K', 'Komatsu N', 'Ohishi K', 'Tawara I', 'Sugimoto Y']</t>
  </si>
  <si>
    <t>Correction to: Predictive significance of high neutrophil ratio for thrombosis in myeloproliferative neoplasms: JSH-MPN-R18 subanalysis</t>
  </si>
  <si>
    <t>103(10):4349-4350</t>
  </si>
  <si>
    <t>https://pubmed.ncbi.nlm.nih.gov/39167184</t>
  </si>
  <si>
    <t>https://link.springer.com/article/10.1007/s00277-024-05940-4</t>
  </si>
  <si>
    <t>Predictive significance of high neutrophil ratio for thrombosis in myeloproliferative neoplasms: JSH-MPN-R18 subanalysis</t>
  </si>
  <si>
    <t>103(9):3535-3541</t>
  </si>
  <si>
    <t>https://pubmed.ncbi.nlm.nih.gov/39037588</t>
  </si>
  <si>
    <t>https://link.springer.com/article/10.1007/s00277-024-05898-3</t>
  </si>
  <si>
    <t>['Okada N', 'Saito K', 'Watanabe M', 'Ohtani T', 'Notohara K', 'Wada H', 'Ueda Y']</t>
  </si>
  <si>
    <t>HIV-associated CD8+ T-cell Skin Infiltrative Disease and EBV-associated Polymorphic B-cell Lymphoproliferative Disorder in an AIDS Patient Who Improved Dramatically with Antiretroviral Therapy Alone</t>
  </si>
  <si>
    <t>2-Jan-2024</t>
  </si>
  <si>
    <t>63(15):2177-2182</t>
  </si>
  <si>
    <t>https://pubmed.ncbi.nlm.nih.gov/38171853</t>
  </si>
  <si>
    <t>https://pmc.ncbi.nlm.nih.gov/articles/pmid/38171853/</t>
  </si>
  <si>
    <t>['Kitamura W', 'Kobayashi H', 'Iseki A', 'Wada H', 'Maeda Y', 'Kuyama S']</t>
  </si>
  <si>
    <t>Cold agglutinin-induced acrocyanosis without hemolytic anemia</t>
  </si>
  <si>
    <t>103(2):681-683</t>
  </si>
  <si>
    <t>https://pubmed.ncbi.nlm.nih.gov/37940715</t>
  </si>
  <si>
    <t>https://link.springer.com/article/10.1007/s00277-023-05538-2</t>
  </si>
  <si>
    <t>['Hashimoto S', 'Fukuda H', 'Takeda K', 'Uchida K', 'Sanuki F', 'Akiyama T', 'Kondo E', 'Wada H']</t>
  </si>
  <si>
    <t>A case of hepatitis E that developed during chemotherapy for malignant lymphoma and responded to ribavirin</t>
  </si>
  <si>
    <t>Cancer reports (Hoboken, N.J.)</t>
  </si>
  <si>
    <t>7(2):e1957</t>
  </si>
  <si>
    <t>https://pubmed.ncbi.nlm.nih.gov/38124270</t>
  </si>
  <si>
    <t>https://europepmc.org/abstract/MED/38124270</t>
  </si>
  <si>
    <t>['Wada H']</t>
  </si>
  <si>
    <t>Cold agglutinin disease: pathology, diagnosis, and treatment</t>
  </si>
  <si>
    <t>65(6):521-528</t>
  </si>
  <si>
    <t>https://pubmed.ncbi.nlm.nih.gov/38960651</t>
  </si>
  <si>
    <t>https://www.jstage.jst.go.jp/article/rinketsu/65/6/65_521/_article/-char/ja/</t>
  </si>
  <si>
    <t>['Oyama N', 'Iwamoto T', 'Doyu K', 'Miyazato S', 'Okazaki T', 'Yamada S', 'Kondo T', 'Wada H', 'Yagita Y']</t>
  </si>
  <si>
    <t>JAK2 V617F Mutation and Large Cerebral Artery Disease in Patients with Myeloproliferative Neoplasms</t>
  </si>
  <si>
    <t>Journal of atherosclerosis and thrombosis</t>
  </si>
  <si>
    <t>30(12):1917-1926</t>
  </si>
  <si>
    <t>https://pubmed.ncbi.nlm.nih.gov/37344447</t>
  </si>
  <si>
    <t>https://europepmc.org/abstract/MED/37344447</t>
  </si>
  <si>
    <t>['Yokoi M', 'Kondo T', 'Shimizu R', 'Uchida K', 'Hayashi S', 'Nishimura H', 'Kondo E', 'Wada H']</t>
  </si>
  <si>
    <t>Granulocyte-colony stimulating factor-producing multiple myeloma presenting with neutrophilia</t>
  </si>
  <si>
    <t>64(8):735-740</t>
  </si>
  <si>
    <t>https://pubmed.ncbi.nlm.nih.gov/37673624</t>
  </si>
  <si>
    <t>https://www.jstage.jst.go.jp/article/rinketsu/64/8/64_735/_article/-char/ja/</t>
  </si>
  <si>
    <t>['Edahiro Y', 'Ito T', 'Gotoh A', 'Nakamae M', 'Kimura F', 'Koike M', 'Kirito K', 'Wada H', 'Usuki K', 'Tanaka T', 'Mori T', 'Wakita S', 'Saito TI', 'Kada A', 'Saito AM', 'Shimoda K', 'Sugimoto Y', 'Kurokawa T', 'Tomita A', 'Hashimoto Y', 'Akashi K', 'Matsumura I', 'Takenaka K', 'Komatsu N']</t>
  </si>
  <si>
    <t>Clinical characteristics of Japanese patients with polycythemia vera: results of the JSH-MPN-R18 study</t>
  </si>
  <si>
    <t>9-Jul-2022</t>
  </si>
  <si>
    <t>116(5):696-711</t>
  </si>
  <si>
    <t>https://pubmed.ncbi.nlm.nih.gov/35809214</t>
  </si>
  <si>
    <t>https://link.springer.com/article/10.1007/s12185-022-03412-x</t>
  </si>
  <si>
    <t>['Fukuda H', 'Kondo Y', 'Nishina S', 'Ohumi H', 'Tomiyama Y', 'Kanki A', 'Sotozono H', 'Hashimoto S', 'Yasui H', 'Shimizu R', 'Hino K', 'Kondo E', 'Wada H']</t>
  </si>
  <si>
    <t>A case of successful treatment with antiretroviral therapy for HIV in a patient with marked liver dysfunction</t>
  </si>
  <si>
    <t>8(11):e11550</t>
  </si>
  <si>
    <t>https://pubmed.ncbi.nlm.nih.gov/36411911</t>
  </si>
  <si>
    <t>https://linkinghub.elsevier.com/retrieve/pii/S2405-8440(22)02838-9</t>
  </si>
  <si>
    <t>['Miyazaki K', 'Suzuki R', 'Oguchi M', 'Taguchi S', 'Amaki J', 'Maeda T', 'Kubota N', 'Maruyama D', 'Terui Y', 'Sekiguchi N', 'Takizawa J', 'Tsukamoto H', 'Murayama T', 'Ando T', 'Matsuoka H', 'Hasegawa M', 'Wada H', 'Sakai R', 'Kameoka Y', 'Tsukamoto N', 'Choi I', 'Masaki Y', 'Shimada K', 'Fukuhara N', 'Utsumi T', 'Uoshima N', 'Kagami Y', 'Asano N', 'Ejima Y', 'Katayama N', 'Yamaguchi M']</t>
  </si>
  <si>
    <t>Long-term outcomes and central nervous system relapse in extranodal natural killer/T-cell lymphoma</t>
  </si>
  <si>
    <t>40(4):667-677</t>
  </si>
  <si>
    <t>https://pubmed.ncbi.nlm.nih.gov/35142384</t>
  </si>
  <si>
    <t>https://onlinelibrary.wiley.com/doi/10.1002/hon.2977</t>
  </si>
  <si>
    <t>['Hashimoto Y', 'Ito T', 'Gotoh A', 'Nakamae M', 'Kimura F', 'Koike M', 'Kirito K', 'Wada H', 'Usuki K', 'Tanaka T', 'Mori T', 'Wakita S', 'Saito TI', 'Kada A', 'Saito AM', 'Shimoda K', 'Sugimoto Y', 'Kurokawa T', 'Tomita A', 'Edahiro Y', 'Akashi K', 'Matsumura I', 'Takenaka K', 'Komatsu N']</t>
  </si>
  <si>
    <t>Clinical characteristics, prognostic factors, and outcomes of patients with essential thrombocythemia in Japan: the JSH-MPN-R18 study</t>
  </si>
  <si>
    <t>115(2):208-221</t>
  </si>
  <si>
    <t>https://pubmed.ncbi.nlm.nih.gov/34727329</t>
  </si>
  <si>
    <t>https://link.springer.com/article/10.1007/s12185-021-03253-0</t>
  </si>
  <si>
    <t>['Yamada S', 'Kondo T', 'Uchida K', 'Hirose T', 'Takeuchi A', 'Shimizu-Koresawa R', 'Matsuhashi Y', 'Kondo E', 'Tohyama K', 'Wada H']</t>
  </si>
  <si>
    <t>Evaluation of the correlation between JAK2V617F allele burden by Quenching Probe-Tm method and allele-specific quantitative PCR method</t>
  </si>
  <si>
    <t>63(1):1-2</t>
  </si>
  <si>
    <t>https://pubmed.ncbi.nlm.nih.gov/35135945</t>
  </si>
  <si>
    <t>https://www.jstage.jst.go.jp/article/rinketsu/63/1/63_1/_article/-char/ja/</t>
  </si>
  <si>
    <t>Overview</t>
  </si>
  <si>
    <t>63(6):589</t>
  </si>
  <si>
    <t>https://pubmed.ncbi.nlm.nih.gov/35831192</t>
  </si>
  <si>
    <t>https://www.jstage.jst.go.jp/article/rinketsu/63/6/63_589/_article/-char/ja/</t>
  </si>
  <si>
    <t>['Tokunaga T', 'Hashimoto H', 'Yoshida Y', 'Sugimoto T', 'Mokuda S', 'Kosaka Y', 'Shimizu R', 'Hirata S', 'Kumagai T', 'Komoto K', 'Wada H', 'Sugiyama E']</t>
  </si>
  <si>
    <t>Immunoglobulin D-kappa multiple myeloma in a patient with rheumatoid arthritis: a case report and review of the literature</t>
  </si>
  <si>
    <t>5(1):22-28</t>
  </si>
  <si>
    <t>https://pubmed.ncbi.nlm.nih.gov/32985955</t>
  </si>
  <si>
    <t>https://academic.oup.com/mrcr/article-lookup/doi/10.1080/24725625.2020.1826651</t>
  </si>
  <si>
    <t>['Takeuchi A', 'Kondo T', 'Tasaka T', 'Yamada S', 'Hirose T', 'Fukuda H', 'Shimizu R', 'Matsuhashi Y', 'Kondo E', 'Wada H']</t>
  </si>
  <si>
    <t>Successful treatment with ABL tyrosine kinase inhibitor for patients with acute myeloid leukemia with BCR-ABL1</t>
  </si>
  <si>
    <t>Leukemia research reports</t>
  </si>
  <si>
    <t>15:100233</t>
  </si>
  <si>
    <t>https://pubmed.ncbi.nlm.nih.gov/33376671</t>
  </si>
  <si>
    <t>https://linkinghub.elsevier.com/retrieve/pii/S2213-0489(20)30039-X</t>
  </si>
  <si>
    <t>62(8):914-921</t>
  </si>
  <si>
    <t>https://pubmed.ncbi.nlm.nih.gov/34497231</t>
  </si>
  <si>
    <t>https://www.jstage.jst.go.jp/article/rinketsu/62/8/62_914/_article/-char/ja/</t>
  </si>
  <si>
    <t>['Kamesaki T', 'Nishimura JI', 'Wada H', 'Yu E', 'Tsao E', 'Morales J', 'Kanakura Y']</t>
  </si>
  <si>
    <t>Demographic characteristics, thromboembolism risk, and treatment patterns for patients with cold agglutinin disease in Japan</t>
  </si>
  <si>
    <t>112(3):307-315</t>
  </si>
  <si>
    <t>https://pubmed.ncbi.nlm.nih.gov/32608010</t>
  </si>
  <si>
    <t>https://link.springer.com/article/10.1007/s12185-020-02899-6</t>
  </si>
  <si>
    <t>['Bandaru S', 'Sano S', 'Shimizu Y', 'Seki Y', 'Okano Y', 'Sasaki T', 'Wada H', 'Otsuki T', 'Ito T']</t>
  </si>
  <si>
    <t>Impact of heavy rains of 2018 in western Japan: disaster-induced health outcomes among the population of Innoshima Island</t>
  </si>
  <si>
    <t>6(5):e03942</t>
  </si>
  <si>
    <t>https://pubmed.ncbi.nlm.nih.gov/32490225</t>
  </si>
  <si>
    <t>https://linkinghub.elsevier.com/retrieve/pii/S2405-8440(20)30787-8</t>
  </si>
  <si>
    <t>['Kondo T', 'Tasaka T', 'Shimizu R', 'Hayashi K', 'Yamada S', 'Fukuda H', 'Hirose T', 'Takeuchi A', 'Sano F', 'Tokunaga H', 'Matsuhashi Y', 'Wada H']</t>
  </si>
  <si>
    <t>Jumping translocations of 1q in donor cell-derived myelodysplastic syndrome after cord blood transplantation: Case report and review of the literature</t>
  </si>
  <si>
    <t>Molecular and clinical oncology</t>
  </si>
  <si>
    <t>12(4):365-373</t>
  </si>
  <si>
    <t>https://pubmed.ncbi.nlm.nih.gov/32190321</t>
  </si>
  <si>
    <t>https://europepmc.org/abstract/MED/32190321</t>
  </si>
  <si>
    <t>61(5):474</t>
  </si>
  <si>
    <t>https://pubmed.ncbi.nlm.nih.gov/32507811</t>
  </si>
  <si>
    <t>https://www.jstage.jst.go.jp/article/rinketsu/61/5/61_474/_article/-char/ja/</t>
  </si>
  <si>
    <t>['Nakagiri I', 'Tasaka T', 'Okai M', 'Nakai F', 'Bunya R', 'Nagai S', 'Yoshida T', 'Tokunaga H', 'Kondo E', 'Wada H']</t>
  </si>
  <si>
    <t>Screening for human immunodeficiency virus using a newly developed fourth generation lateral flow immunochromatography assay</t>
  </si>
  <si>
    <t>Journal of virological methods</t>
  </si>
  <si>
    <t>274:113746</t>
  </si>
  <si>
    <t>https://pubmed.ncbi.nlm.nih.gov/31568803</t>
  </si>
  <si>
    <t>https://linkinghub.elsevier.com/retrieve/pii/S0166-0934(18)30519-6</t>
  </si>
  <si>
    <t>['Goda T', 'Oyama N', 'Iwamoto T', 'Uemura J', 'Uchida K', 'Kondo E', 'Wada H', 'Yagita Y']</t>
  </si>
  <si>
    <t>A case of cerebral infarction in a patient with TAFRO syndrome</t>
  </si>
  <si>
    <t>400:21-22</t>
  </si>
  <si>
    <t>https://pubmed.ncbi.nlm.nih.gov/30878636</t>
  </si>
  <si>
    <t>https://www.clinicalkey.com/content/playBy/pii?v=S0022-510X(19)30119-4</t>
  </si>
  <si>
    <t>['Hayashi K', 'Tasaka T', 'Kondo T', 'Ishikawa Y', 'Goto M', 'Matsuhashi Y', 'Sadahira Y', 'Sugihara T', 'Wada H']</t>
  </si>
  <si>
    <t>Successful Cord Blood Transplantation in a Werner Syndrome Patient with High-risk Myelodysplastic Syndrome</t>
  </si>
  <si>
    <t>58(1):109-113</t>
  </si>
  <si>
    <t>https://pubmed.ncbi.nlm.nih.gov/30146558</t>
  </si>
  <si>
    <t>https://europepmc.org/abstract/MED/30146558</t>
  </si>
  <si>
    <t>['Wada H', 'Suemori SI']</t>
  </si>
  <si>
    <t>Red cell membrane disorders and thalassemia</t>
  </si>
  <si>
    <t>60(5):423-432</t>
  </si>
  <si>
    <t>https://pubmed.ncbi.nlm.nih.gov/31168008</t>
  </si>
  <si>
    <t>https://www.jstage.jst.go.jp/article/rinketsu/60/5/60_423/_article/-char/ja/</t>
  </si>
  <si>
    <t>['Hirose T', 'Tokunaga H', 'Shimizu-Koresawa R', 'Yamada S', 'Kondo T', 'Suetsugu Y', 'Nakanishi H', 'Kanda E', 'Kondo E', 'Wada H']</t>
  </si>
  <si>
    <t>Relationship between Coombs-positive autoimmune hemolytic anemia and development of malignant tumors: a retrospective study</t>
  </si>
  <si>
    <t>60(10):1418-1424</t>
  </si>
  <si>
    <t>https://pubmed.ncbi.nlm.nih.gov/31695001</t>
  </si>
  <si>
    <t>https://www.jstage.jst.go.jp/article/rinketsu/60/10/60_1418/_article/-char/ja/</t>
  </si>
  <si>
    <t>['Yamaguchi M', 'Suzuki R', 'Oguchi M', 'Asano N', 'Amaki J', 'Akiba T', 'Maeda T', 'Itasaka S', 'Kubota N', 'Saito Y', 'Kobayashi Y', 'Itami J', 'Ueda K', 'Miyazaki K', 'Ii N', 'Tomita N', 'Sekiguchi N', 'Takizawa J', 'Saito B', 'Murayama T', 'Ando T', 'Wada H', 'Hyo R', 'Ejima Y', 'Hasegawa M', 'Katayama N']</t>
  </si>
  <si>
    <t>Treatments and Outcomes of Patients With Extranodal Natural Killer/T-Cell Lymphoma Diagnosed Between 2000 and 2013: A Cooperative Study in Japan</t>
  </si>
  <si>
    <t>35(1):32-39</t>
  </si>
  <si>
    <t>https://pubmed.ncbi.nlm.nih.gov/28034070</t>
  </si>
  <si>
    <t>https://ascopubs.org/doi/10.1200/JCO.2016.68.1619?url_ver=Z39.88-2003&amp;rfr_id=ori:rid:crossref.org&amp;rfr_dat=cr_pub 0pubmed</t>
  </si>
  <si>
    <t>['Koizumi Y', 'Uehira T', 'Ota Y', 'Ogawa Y', 'Yajima K', 'Tanuma J', 'Yotsumoto M', 'Hagiwara S', 'Ikegaya S', 'Watanabe D', 'Minamiguchi H', 'Hodohara K', 'Murotani K', 'Mikamo H', 'Wada H', 'Ajisawa A', 'Shirasaka T', 'Nagai H', 'Kodama Y', 'Hishima T', 'Mochizuki M', 'Katano H', 'Okada S']</t>
  </si>
  <si>
    <t>Clinical and pathological aspects of human immunodeficiency virus-associated plasmablastic lymphoma: analysis of 24 cases</t>
  </si>
  <si>
    <t>7-Sep-2016</t>
  </si>
  <si>
    <t>104(6):669-681</t>
  </si>
  <si>
    <t>https://pubmed.ncbi.nlm.nih.gov/27604616</t>
  </si>
  <si>
    <t>https://link.springer.com/article/10.1007/s12185-016-2082-3</t>
  </si>
  <si>
    <t>['Fuminori Sano', 'Toshinori Kondo', 'Seiko Susuki', 'Hayashi K', 'Hyo R', 'Takeuchi A', 'Tokunaga H', 'Nakanishi H', 'Wada H', 'Sugihara T']</t>
  </si>
  <si>
    <t>Case Report ; Levocarnitine supplementation has been ameliorated prolonged cytopenia of the patient after chemoradiotherapy</t>
  </si>
  <si>
    <t>105(12):2409-2416</t>
  </si>
  <si>
    <t>https://pubmed.ncbi.nlm.nih.gov/30646440</t>
  </si>
  <si>
    <t>['Koresawa R', 'Yamazaki K', 'Oka D', 'Fujiwara H', 'Nishimura H', 'Akiyama T', 'Hamasaki S', 'Wada H', 'Sugihara T', 'Sadahira Y']</t>
  </si>
  <si>
    <t>Sphingosine-1-phosphate receptor 1 as a prognostic biomarker and therapeutic target for patients with primary testicular diffuse large B-cell lymphoma</t>
  </si>
  <si>
    <t>174(2):264-74</t>
  </si>
  <si>
    <t>https://pubmed.ncbi.nlm.nih.gov/27061580</t>
  </si>
  <si>
    <t>https://onlinelibrary.wiley.com/resolve/openurl?genre=article&amp;sid=nlm:pubmed&amp;issn=0007-1048&amp;date=2016&amp;volume=174&amp;issue=2&amp;spage=264</t>
  </si>
  <si>
    <t>['Katsumata R', 'Matsumoto H', 'Motoyasu O', 'Murao T', 'Ishii M', 'Fujita M', 'Tokunaga H', 'Akiyama T', 'Wada H', 'Sugihara T', 'Shiotani A', 'Haruma K']</t>
  </si>
  <si>
    <t>Primary colorectal lymphoma comprising both components of diffuse large B-cell lymphoma and mucosa-associated lymphoid tissue lymphoma combined with cytomegalovirus colitis</t>
  </si>
  <si>
    <t>9(2):59-62</t>
  </si>
  <si>
    <t>https://pubmed.ncbi.nlm.nih.gov/27015999</t>
  </si>
  <si>
    <t>https://link.springer.com/article/10.1007/s12328-016-0642-y</t>
  </si>
  <si>
    <t>['Sano F', 'Kondo T', 'Matsuhashi Y', 'Hyo R', 'Koresawa R', 'Susuki S', 'Hayashi K', 'Tasaka T', 'Wada H', 'Sugihara T']</t>
  </si>
  <si>
    <t>Correlation between serum L-carnitine concentration and neutrophil engraftment in patients treated with cord blood transplantation</t>
  </si>
  <si>
    <t>57(2):165-70</t>
  </si>
  <si>
    <t>https://pubmed.ncbi.nlm.nih.gov/26935634</t>
  </si>
  <si>
    <t>https://www.jstage.jst.go.jp/article/rinketsu/57/2/57_165/_article/-char/ja/</t>
  </si>
  <si>
    <t>['Kondo T', 'Tasaka T', 'Tomioka N', 'Sano F', 'Tokunaga H', 'Suemori S', 'Tsujioka T', 'Matsuhashi Y', 'Nakanishi H', 'Wada H', 'Tohyama K', 'Sugihara T']</t>
  </si>
  <si>
    <t>Low neutrophil alkaline phosphatase score is a new aspect of calreticulin-mutated myeloproliferative neoplasms</t>
  </si>
  <si>
    <t>SpringerPlus</t>
  </si>
  <si>
    <t>5(1):1146</t>
  </si>
  <si>
    <t>https://pubmed.ncbi.nlm.nih.gov/27504244</t>
  </si>
  <si>
    <t>https://europepmc.org/abstract/MED/27504244</t>
  </si>
  <si>
    <t>['Nakagiri I', 'Wada H', 'Tokunaga H', 'Fukuda H', 'Tasaka T', 'Sugihara T']</t>
  </si>
  <si>
    <t>Performance Assessment of a Newly Developed Rapid Diagnostic Reagent for Human Immunodeficiency Virus</t>
  </si>
  <si>
    <t>89(6):733-40</t>
  </si>
  <si>
    <t>https://pubmed.ncbi.nlm.nih.gov/26821522</t>
  </si>
  <si>
    <t>56(7):751</t>
  </si>
  <si>
    <t>https://pubmed.ncbi.nlm.nih.gov/26251136</t>
  </si>
  <si>
    <t>https://www.jstage.jst.go.jp/article/rinketsu/56/7/56_751/_article/-char/ja/</t>
  </si>
  <si>
    <t>['Nakanishi H', 'Wada H', 'Suemori S', 'Sugihara T']</t>
  </si>
  <si>
    <t>Hereditary red cell membrane disorders in Japan: comparison with other countries</t>
  </si>
  <si>
    <t>56(7):760-70</t>
  </si>
  <si>
    <t>https://pubmed.ncbi.nlm.nih.gov/26251138</t>
  </si>
  <si>
    <t>https://www.jstage.jst.go.jp/article/rinketsu/56/7/56_760/_article/-char/ja/</t>
  </si>
  <si>
    <t>['Wada H', 'Suemori S', 'Nakanishi H', 'Sugihara T']</t>
  </si>
  <si>
    <t>Band 3 deficiency as a cause of hereditary spherocytosis</t>
  </si>
  <si>
    <t>56(7):837-45</t>
  </si>
  <si>
    <t>https://pubmed.ncbi.nlm.nih.gov/26251147</t>
  </si>
  <si>
    <t>https://www.jstage.jst.go.jp/article/rinketsu/56/7/56_837/_article/-char/ja/</t>
  </si>
  <si>
    <t>['Suemori S', 'Wada H', 'Nakanishi H', 'Tsujioka T', 'Sugihara T', 'Tohyama K']</t>
  </si>
  <si>
    <t>Analysis of Hereditary Elliptocytosis with Decreased Binding of Eosin-5-maleimide to Red Blood Cells</t>
  </si>
  <si>
    <t>18-Oct-2015</t>
  </si>
  <si>
    <t>2015:451861</t>
  </si>
  <si>
    <t>https://pubmed.ncbi.nlm.nih.gov/26557672</t>
  </si>
  <si>
    <t>https://europepmc.org/abstract/MED/26557672</t>
  </si>
  <si>
    <t>['Matsumoto H', 'Kimura Y', 'Murao T', 'Osawa M', 'Akiyama T', 'Mannoji K', 'Koresawa R', 'Tokunaga H', 'Wada H', 'Sugihara T', 'Haruma K']</t>
  </si>
  <si>
    <t>Severe Colitis Associated with both Epstein-Barr Virus and Cytomegalovirus Reactivation in a Patient with Severe Aplastic Anemia</t>
  </si>
  <si>
    <t>5-Jul-2014</t>
  </si>
  <si>
    <t>Case reports in gastroenterology</t>
  </si>
  <si>
    <t>8(2):240-4</t>
  </si>
  <si>
    <t>https://pubmed.ncbi.nlm.nih.gov/25120415</t>
  </si>
  <si>
    <t>https://europepmc.org/abstract/MED/25120415</t>
  </si>
  <si>
    <t>Overview on recent therapeutic strategy for hematologic disorders of erythrocyte</t>
  </si>
  <si>
    <t>55(1):4</t>
  </si>
  <si>
    <t>https://pubmed.ncbi.nlm.nih.gov/24492030</t>
  </si>
  <si>
    <t>http://joi.jlc.jst.go.jp/DN/JST.JSTAGE/rinketsu/55.4?lang=en&amp;from=PubMed</t>
  </si>
  <si>
    <t>['Kondo T', 'Tasaka T', 'Matsumoto K', 'Matsumoto R', 'Koresawa L', 'Sano F', 'Tokunaga H', 'Matsuhashi Y', 'Nakanishi H', 'Morita K', 'Wada H', 'Sugihara T']</t>
  </si>
  <si>
    <t>Philadelphia chromosome-positive acute lymphoblastic leukemia with extramedullary and meningeal relapse after allogeneic hematopoietic stem cell transplantation that was successfully treated with dasatinib</t>
  </si>
  <si>
    <t>5-Apr-2014</t>
  </si>
  <si>
    <t>3:177</t>
  </si>
  <si>
    <t>https://pubmed.ncbi.nlm.nih.gov/24790822</t>
  </si>
  <si>
    <t>https://europepmc.org/abstract/MED/24790822</t>
  </si>
  <si>
    <t>['Hayashi K', 'Tasaka T', 'Hirose T', 'Furukawa S', 'Kohguchi K', 'Matsuhashi Y', 'Wada H', 'Tohyama K', 'Sugihara T']</t>
  </si>
  <si>
    <t>Delayed false elevation of circulating tacrolimus concentrations after cord blood transplantation in a patient with myelodysplastic syndrome</t>
  </si>
  <si>
    <t>53(22):2635-8</t>
  </si>
  <si>
    <t>https://pubmed.ncbi.nlm.nih.gov/25400189</t>
  </si>
  <si>
    <t>https://joi.jlc.jst.go.jp/DN/JST.JSTAGE/internalmedicine/53.2170?from=PubMed</t>
  </si>
  <si>
    <t>['Wada H', 'Souri M', 'Matsumoto R', 'Sugihara T', 'Ichinose A']</t>
  </si>
  <si>
    <t>Alloantibodies against the B subunit of plasma factor XIII developed in its congenital deficiency</t>
  </si>
  <si>
    <t>109(4):661-8</t>
  </si>
  <si>
    <t>https://pubmed.ncbi.nlm.nih.gov/23407795</t>
  </si>
  <si>
    <t>https://www.thieme-connect.com/DOI/DOI?10.1160/TH12-12-0936</t>
  </si>
  <si>
    <t>['Nishimori H', 'Harano K', 'Wada H', 'Takano S', 'Fukuda S', 'Takehara Y', 'Matsumoto H', 'Kumagai I', 'Tanimoto M', 'Takeda S']</t>
  </si>
  <si>
    <t>A case of hemoglobin Hiroshima (β146 histidine to aspartic acid) with compensatory erythremia and undetectable HbA₁c</t>
  </si>
  <si>
    <t>8-Apr-2012</t>
  </si>
  <si>
    <t>95(6):697-701</t>
  </si>
  <si>
    <t>https://pubmed.ncbi.nlm.nih.gov/22484594</t>
  </si>
  <si>
    <t>https://link.springer.com/article/10.1007/s12185-012-1066-1</t>
  </si>
  <si>
    <t>['Htwe SS', 'Maeda M', 'Matsumoto R', 'Sakamoto N', 'Murakami S', 'Yamamoto S', 'Katoh M', 'Kumagai N', 'Hayashi H', 'Nishimura Y', 'Ohkura M', 'Wada H', 'Taniwaki M', 'Sugihara T', 'Otsuki T']</t>
  </si>
  <si>
    <t>Quick detection of overexpressed genes caused by myeloma-specific chromosomal translocations using multiplex RT-PCR</t>
  </si>
  <si>
    <t>11-Mar-2011</t>
  </si>
  <si>
    <t>27(6):789-94</t>
  </si>
  <si>
    <t>https://pubmed.ncbi.nlm.nih.gov/21399865</t>
  </si>
  <si>
    <t>https://www.ingentaconnect.com/openurl?genre=article&amp;issn=&amp;volume=27&amp;issue=6&amp;spage=789&amp;aulast=Htwe</t>
  </si>
  <si>
    <t>['Kubo Y', 'Kakazu N', 'Tasaka T', 'Oka D', 'Hirose T', 'Matsuhashi Y', 'Wada H', 'Tohyama K', 'Sugihara T']</t>
  </si>
  <si>
    <t>Acute lymphoblastic leukemia (ALL) with t(8;14)(q11.2;q32) in an elderly patient</t>
  </si>
  <si>
    <t>34(3):e82-4</t>
  </si>
  <si>
    <t>https://pubmed.ncbi.nlm.nih.gov/19573915</t>
  </si>
  <si>
    <t>https://www.clinicalkey.com/content/playBy/pii?v=S0145-2126(09)00280-X</t>
  </si>
  <si>
    <t>['Kondo T', 'Tasaka T', 'Sano F', 'Matsuda K', 'Kubo Y', 'Matsuhashi Y', 'Nakanishi H', 'Sadahira Y', 'Wada H', 'Sugihara T', 'Tohyama K']</t>
  </si>
  <si>
    <t>Philadelphia chromosome-positive acute myeloid leukemia (Ph + AML) treated with imatinib mesylate (IM): a report with IM plasma concentration and bcr-abl transcripts</t>
  </si>
  <si>
    <t>16-Apr-2009</t>
  </si>
  <si>
    <t>33(9):e137-8</t>
  </si>
  <si>
    <t>https://pubmed.ncbi.nlm.nih.gov/19371951</t>
  </si>
  <si>
    <t>https://www.clinicalkey.com/content/playBy/pii?v=S0145-2126(09)00140-4</t>
  </si>
  <si>
    <t>['Mannouji K', 'Tasaka T', 'Akiyama T', 'Irei I', 'Sano F', 'Matsuhashi Y', 'Wada H', 'Tohyama K', 'Sugihara T', 'Sadahira Y']</t>
  </si>
  <si>
    <t>Transformation from follicular lymphoma to high-grade B-cell lymphoma/leukemia with additional t(2;8)(p12;q24), with inverse expressions of c-MYC and BCL-2, and light-chain switch</t>
  </si>
  <si>
    <t>Pathology international</t>
  </si>
  <si>
    <t>59(4):261-4</t>
  </si>
  <si>
    <t>https://pubmed.ncbi.nlm.nih.gov/19351371</t>
  </si>
  <si>
    <t>https://onlinelibrary.wiley.com/doi/10.1111/j.1440-1827.2009.02361.x</t>
  </si>
  <si>
    <t>['Wada H', 'Tanabe S', 'Ichikawa K', 'Sano F', 'Kubo Y', 'Matsuhashi Y', 'Nakanishi H', 'Tasaka T', 'Sugihara T']</t>
  </si>
  <si>
    <t>Development of treatment adherence by jellification of itraconazole oral solution</t>
  </si>
  <si>
    <t>62(1):17-25</t>
  </si>
  <si>
    <t>https://pubmed.ncbi.nlm.nih.gov/19378767</t>
  </si>
  <si>
    <t>['Sano F', 'Tasaka T', 'Nishimura H', 'Akiyama T', 'Kubo Y', 'Matsuhashi Y', 'Wada H', 'Sugihara T', 'Yamakawa M', 'Sadahira Y']</t>
  </si>
  <si>
    <t>A peculiar case of acute myeloid leukemia mimicking plasmacytoid dendritic precursor cell leukemia</t>
  </si>
  <si>
    <t>Journal of clinical and experimental hematopathology : JCEH</t>
  </si>
  <si>
    <t>48(2):65-9</t>
  </si>
  <si>
    <t>https://pubmed.ncbi.nlm.nih.gov/19039199</t>
  </si>
  <si>
    <t>http://japanlinkcenter.org/JST.JSTAGE/jslrt/48.65?from=PubMed</t>
  </si>
  <si>
    <t>['Sano F', 'Tasaka T', 'Nishimura H', 'Akiyama T', 'Kubo Y', 'Matsuhashi Y', 'Wada H', 'Sugihara T', 'Sadahira Y']</t>
  </si>
  <si>
    <t>Small cell variant of anaplastic large cell lymphoma diagnosed by a novel chromosomal abnormality t(2;5;3)(p23;q35;p21) of bone marrow cells</t>
  </si>
  <si>
    <t>Aug-2008</t>
  </si>
  <si>
    <t>58(8):494-7</t>
  </si>
  <si>
    <t>https://pubmed.ncbi.nlm.nih.gov/18705769</t>
  </si>
  <si>
    <t>https://onlinelibrary.wiley.com/doi/10.1111/j.1440-1827.2008.02262.x</t>
  </si>
  <si>
    <t>['Tsujioka T', 'Tochigi A', 'Kishimoto M', 'Kondo T', 'Tasaka T', 'Wada H', 'Sugihara T', 'Yoshida Y', 'Tohyama K']</t>
  </si>
  <si>
    <t>DNA ploidy and cell cycle analyses in the bone marrow cells of patients with megaloblastic anemia using laser scanning cytometry</t>
  </si>
  <si>
    <t>74(2):104-9</t>
  </si>
  <si>
    <t>https://pubmed.ncbi.nlm.nih.gov/18044723</t>
  </si>
  <si>
    <t>https://onlinelibrary.wiley.com/doi/10.1002/cyto.b.20389</t>
  </si>
  <si>
    <t>['Higa T', 'Tasaka T', 'Kubo Y', 'Nakagiri I', 'Sano F', 'Matsuhashi Y', 'Fukai Y', 'Wada H', 'Tohyama K', 'Sugihara T']</t>
  </si>
  <si>
    <t>Successful treatment of meningoencephalitis caused by methicillin-resistant Staphylococcus aureus with intravenous linezolid in an allogeneic cord blood stem cell transplant recipient</t>
  </si>
  <si>
    <t>40(11-12):990-2</t>
  </si>
  <si>
    <t>https://pubmed.ncbi.nlm.nih.gov/18651266</t>
  </si>
  <si>
    <t>https://www.tandfonline.com/doi/10.1080/00365540802287098?url_ver=Z39.88-2003&amp;rfr_id=ori:rid:crossref.org&amp;rfr_dat=cr_pub 0pubmed</t>
  </si>
  <si>
    <t>['Kubo Y', 'Tasaka T', 'Sano F', 'Matsuhashi Y', 'Nishimura H', 'Sadahira Y', 'Wada H', 'Sugihara T']</t>
  </si>
  <si>
    <t>Amyloid-associated amyloidosis in a HCV carrier with non-Hodgkin's lymphoma who had been treated with autologous stem cell transplantation and rituximab</t>
  </si>
  <si>
    <t>48(10):2075-8</t>
  </si>
  <si>
    <t>https://pubmed.ncbi.nlm.nih.gov/17917977</t>
  </si>
  <si>
    <t>https://www.tandfonline.com/doi/10.1080/10428190701606842?url_ver=Z39.88-2003&amp;rfr_id=ori:rid:crossref.org&amp;rfr_dat=cr_pub 0pubmed</t>
  </si>
  <si>
    <t>['Yanada M', 'Jinnai I', 'Takeuchi J', 'Ueda T', 'Miyawaki S', 'Tsuzuki M', 'Hatta Y', 'Usui N', 'Wada H', 'Morii T', 'Matsuda M', 'Kiyoi H', 'Okada M', 'Honda S', 'Miyazaki Y', 'Ohno R', 'Naoe T']</t>
  </si>
  <si>
    <t>Clinical features and outcome of T-lineage acute lymphoblastic leukemia in adults: a low initial white blood cell count, as well as a high count predict decreased survival rates</t>
  </si>
  <si>
    <t>26-Sep-2006</t>
  </si>
  <si>
    <t>31(7):907-14</t>
  </si>
  <si>
    <t>https://pubmed.ncbi.nlm.nih.gov/17005250</t>
  </si>
  <si>
    <t>https://www.clinicalkey.com/content/playBy/pii?v=S0145-2126(06)00309-2</t>
  </si>
  <si>
    <t>['Tsujioka T', 'Wada H', 'Yata K', 'Kondo T', 'Suemori S', 'Tokunaga H', 'Ohmori K', 'Kubo Y', 'Nakanishi H', 'Mikami M', 'Haruma K', 'Sadahira Y', 'Sugihara T']</t>
  </si>
  <si>
    <t>Clinical analysis of eight patients with primary follicular lymphoma in the duodenum</t>
  </si>
  <si>
    <t>48(2):134-9</t>
  </si>
  <si>
    <t>https://pubmed.ncbi.nlm.nih.gov/17370641</t>
  </si>
  <si>
    <t>http://joi.jlc.jst.go.jp/JST.JSTAGE/rinketsu/48.134?lang=en&amp;from=PubMed</t>
  </si>
  <si>
    <t>['Miura Y', 'Tsujioka T', 'Nishimura Y', 'Sakaguchi H', 'Maeda M', 'Hayashi H', 'Dong M', 'Hyodoh F', 'Yata K', 'Wada H', 'Sugihara T', 'Otsuki T']</t>
  </si>
  <si>
    <t>TRAIL expression up-regulated by interferon-gamma via phosphorylation of STAT1 induces myeloma cell death</t>
  </si>
  <si>
    <t>26(6B):4115-24</t>
  </si>
  <si>
    <t>https://pubmed.ncbi.nlm.nih.gov/17201122</t>
  </si>
  <si>
    <t>http://ar.iiarjournals.org/lookup/pmidlookup?view=long&amp;pmid=17201122</t>
  </si>
  <si>
    <t>['Itoh M', 'Ohmori K', 'Yata K', 'Wada H', 'Tsuchiya T', 'Okahashi N', 'Hamanaka S', 'Yoshida K', 'Tanemoto K', 'Sugihara T']</t>
  </si>
  <si>
    <t>Implantable cardioverter defibrillator therapy in a patient with cardiac amyloidosis</t>
  </si>
  <si>
    <t>Jul-2006</t>
  </si>
  <si>
    <t>81(7):560-1</t>
  </si>
  <si>
    <t>https://pubmed.ncbi.nlm.nih.gov/16755563</t>
  </si>
  <si>
    <t>https://onlinelibrary.wiley.com/doi/10.1002/ajh.20631</t>
  </si>
  <si>
    <t>['Tsujioka T', 'Miura Y', 'Otsuki T', 'Nishimura Y', 'Hyodoh F', 'Wada H', 'Sugihara T']</t>
  </si>
  <si>
    <t>The mechanisms of vitamin K2-induced apoptosis of myeloma cells</t>
  </si>
  <si>
    <t>91(5):613-9</t>
  </si>
  <si>
    <t>https://pubmed.ncbi.nlm.nih.gov/16670066</t>
  </si>
  <si>
    <t>['Remus R', 'Kanzaki A', 'Yawata A', 'Wada H', 'Nakanishi H', 'Sugihara T', 'Zeschnigk M', 'Zuther I', 'Schmitz B', 'Naumann F', 'Doerfler W', 'Yawata Y']</t>
  </si>
  <si>
    <t>Relationships between DNA methylation and expression in erythrocyte membrane protein (band 3, protein 4.2, and beta-spectrin) genes during human erythroid development and differentiation</t>
  </si>
  <si>
    <t>82(5):422-9</t>
  </si>
  <si>
    <t>https://pubmed.ncbi.nlm.nih.gov/16533746</t>
  </si>
  <si>
    <t>['Iguchi Y', 'Ohmoto K', 'Wada H', 'Yamamoto S']</t>
  </si>
  <si>
    <t>Drug-induced megaloblastic anemia</t>
  </si>
  <si>
    <t>50(10):1778-9</t>
  </si>
  <si>
    <t>https://pubmed.ncbi.nlm.nih.gov/16187172</t>
  </si>
  <si>
    <t>https://link.springer.com/article/10.1007/s10620-005-2936-7</t>
  </si>
  <si>
    <t>['Remus R', 'Kanzaki A', 'Yawata A', 'Nakanishi H', 'Wada H', 'Sugihara T', 'Zeschnigk M', 'Zuther I', 'Schmitz B', 'Naumann F', 'Doerfler W', 'Yawata Y']</t>
  </si>
  <si>
    <t>DNA methylation in promoter regions of red cell membrane protein genes in healthy individuals and patients with hereditary membrane disorders</t>
  </si>
  <si>
    <t>81(5):385-95</t>
  </si>
  <si>
    <t>https://pubmed.ncbi.nlm.nih.gov/16158818</t>
  </si>
  <si>
    <t>['Mikami M', 'Sadahira Y', 'Haga A', 'Otsuki T', 'Wada H', 'Sugihara T']</t>
  </si>
  <si>
    <t>Hypoxia-inducible factor-1 drives the motility of the erythroid progenitor cell line, UT-7/Epo, via autocrine motility factor</t>
  </si>
  <si>
    <t>Experimental hematology</t>
  </si>
  <si>
    <t>33(5):531-41</t>
  </si>
  <si>
    <t>https://pubmed.ncbi.nlm.nih.gov/15850830</t>
  </si>
  <si>
    <t>https://linkinghub.elsevier.com/retrieve/pii/S0301-472X(05)00089-5</t>
  </si>
  <si>
    <t>['Matsumoto H', 'Koga H', 'Honda K', 'Sadahira Y', 'Suetugu Y', 'Mikami M', 'Nakanishi H', 'Yata K', 'Wada H', 'Sugihara T', 'Haruma K']</t>
  </si>
  <si>
    <t>Characterization of secondary GI lesions with anaplastic large-cell (Ki-1) lymphoma: a first report of two cases</t>
  </si>
  <si>
    <t>61(4):607-9</t>
  </si>
  <si>
    <t>https://pubmed.ncbi.nlm.nih.gov/15812421</t>
  </si>
  <si>
    <t>https://linkinghub.elsevier.com/retrieve/pii/S0016-5107(04)02785-3</t>
  </si>
  <si>
    <t>['Mikami M', 'Sadahira Y', 'Suetsugu Y', 'Wada H', 'Sugihara T']</t>
  </si>
  <si>
    <t>Monocyte/Macrophage-specific marker CD163+ histiocytic sarcoma: case report with clinical, morphologic, immunohistochemical, and molecular genetic studies</t>
  </si>
  <si>
    <t>80(4):365-9</t>
  </si>
  <si>
    <t>https://pubmed.ncbi.nlm.nih.gov/15615263</t>
  </si>
  <si>
    <t>['Tsujioka T', 'Wada H', 'Suemori S', 'Sadahira Y', 'Sugihara T']</t>
  </si>
  <si>
    <t>CD56-positive peripheral T-cell lymphoma primarily presenting with tonsillar swelling</t>
  </si>
  <si>
    <t>45(10):1119-23</t>
  </si>
  <si>
    <t>https://pubmed.ncbi.nlm.nih.gov/15553048</t>
  </si>
  <si>
    <t>['Wada H', 'Yata K', 'Mikami M', 'Suemori S', 'Nakanishi H', 'Kondo T', 'Tsujioka T', 'Suetsugu Y', 'Otsuki T', 'Sadahira Y', 'Yawata Y', 'Sugihara T']</t>
  </si>
  <si>
    <t>Multiple myeloma complicated by autoimmune hemolytic anemia</t>
  </si>
  <si>
    <t>43(7):595-8</t>
  </si>
  <si>
    <t>https://pubmed.ncbi.nlm.nih.gov/15335188</t>
  </si>
  <si>
    <t>https://joi.jlc.jst.go.jp/JST.JSTAGE/internalmedicine/43.595?from=PubMed</t>
  </si>
  <si>
    <t>['Tsujioka T', 'Wada H', 'Yamamori S', 'Otsuki T', 'Suemori S', 'Kondo T', 'Nakanishi H', 'Suetsugu Y', 'Mikami M', 'Sugihara T']</t>
  </si>
  <si>
    <t>MLL/AF-1p fusion in therapy-related early pre-B acute lymphoblastic leukemia with t(1;11)(p32;q23) translocation developing in the relapse phase of acute promyelocytic leukemia</t>
  </si>
  <si>
    <t>78(5):439-42</t>
  </si>
  <si>
    <t>https://pubmed.ncbi.nlm.nih.gov/14704037</t>
  </si>
  <si>
    <t>['Tsujioka T', 'Wada H', 'Yata K', 'Suemori S', 'Yamada O', 'Sugihara T']</t>
  </si>
  <si>
    <t>A third complete remission of acute promyelocytic leukemia achieved by administering a gradual increase of all-trans retinoic acid following massive ascites due to retinoic acid syndrome</t>
  </si>
  <si>
    <t>44(7):474-6</t>
  </si>
  <si>
    <t>https://pubmed.ncbi.nlm.nih.gov/12931568</t>
  </si>
  <si>
    <t>['Tsujioka T', 'Wada H', 'Yata K', 'Suemori S', 'Yamada O', 'Sugihara T', 'Sadahira Y']</t>
  </si>
  <si>
    <t>Primary testicular lymphoma diagnosed as central nervous recurrence six years after first complete remission</t>
  </si>
  <si>
    <t>10-Jun-2002</t>
  </si>
  <si>
    <t>91(6):1873-5</t>
  </si>
  <si>
    <t>https://pubmed.ncbi.nlm.nih.gov/12170757</t>
  </si>
  <si>
    <t>['Yata K', 'Otsuki T', 'Yamada O', 'Wada H', 'Yawata Y', 'Sugihara T']</t>
  </si>
  <si>
    <t>Synergistic growth inhibition of YM529 with biologic response modifiers (BRMs) in myeloma cells</t>
  </si>
  <si>
    <t>75(5):534-9</t>
  </si>
  <si>
    <t>https://pubmed.ncbi.nlm.nih.gov/12095156</t>
  </si>
  <si>
    <t>['Kondo T', 'Wada H', 'Yata K', 'Mikami M', 'Tsujioka T', 'Suemori S', 'Suetsugu Y', 'Nakanishi H', 'Otsuki T', 'Yamada O', 'Yawata Y', 'Morioka M', 'Tanaka H', 'Sadahira Y', 'Sugihara T']</t>
  </si>
  <si>
    <t>Seven patients with stage I and II primary testicular lymphoma</t>
  </si>
  <si>
    <t>43(6):473-6</t>
  </si>
  <si>
    <t>https://pubmed.ncbi.nlm.nih.gov/12134704</t>
  </si>
  <si>
    <t>['Yata K', 'Nakajima M', 'Takemoto Y', 'Yamada O', 'Okada M', 'Takatsuka H', 'Okamoto T', 'Wada H', 'Otsuki T', 'Yawata Y', 'Kakishita E', 'Sugihara T']</t>
  </si>
  <si>
    <t>Pneumonitis with a bronchiolitis obliterans organizing pneumonia-like shadow in a patient with human herpes virus-6 viremia after allogeneic bone marrow transplantation</t>
  </si>
  <si>
    <t>May-2002</t>
  </si>
  <si>
    <t>76(5):385-90</t>
  </si>
  <si>
    <t>https://pubmed.ncbi.nlm.nih.gov/12073575</t>
  </si>
  <si>
    <t>['Otsuki T', 'Yata K', 'Sakaguchi H', 'Uno M', 'Fujii T', 'Wada H', 'Sugihara T', 'Ueki A']</t>
  </si>
  <si>
    <t>IL-10 in myeloma cells</t>
  </si>
  <si>
    <t>43(5):969-74</t>
  </si>
  <si>
    <t>https://pubmed.ncbi.nlm.nih.gov/12148907</t>
  </si>
  <si>
    <t>https://www.tandfonline.com/doi/10.1080/10428190290021579?url_ver=Z39.88-2003&amp;rfr_id=ori:rid:crossref.org&amp;rfr_dat=cr_pub 0pubmed</t>
  </si>
  <si>
    <t>['Otsuki T', 'Yata K', 'Sakaguchi H', 'Kurebayashi J', 'Matsuo Y', 'Uno M', 'Fujii T', 'Eda S', 'Isozaki Y', 'Yawata Y', 'Yamada O', 'Wada H', 'Sugihara T', 'Ueki A']</t>
  </si>
  <si>
    <t>Interleukin 10 abolishes the growth inhibitory effects of all-trans retinoic acid on human myeloma cells</t>
  </si>
  <si>
    <t>116(4):787-95</t>
  </si>
  <si>
    <t>https://pubmed.ncbi.nlm.nih.gov/11886382</t>
  </si>
  <si>
    <t>https://onlinelibrary.wiley.com/resolve/openurl?genre=article&amp;sid=nlm:pubmed&amp;issn=0007-1048&amp;date=2002&amp;volume=116&amp;issue=4&amp;spage=787</t>
  </si>
  <si>
    <t>['Yata K', 'Yamada O', 'Iwato K', 'Kyo T', 'Otsuki T', 'Nakanishi H', 'Suetsugu Y', 'Mikami M', 'Wada H', 'Yawata Y', 'Sugihara T']</t>
  </si>
  <si>
    <t>Acute myelogenous leukemia associated with severe esophageal stricture after chemotherapy</t>
  </si>
  <si>
    <t>Jan-2002</t>
  </si>
  <si>
    <t>43(1):41-3</t>
  </si>
  <si>
    <t>https://pubmed.ncbi.nlm.nih.gov/11868364</t>
  </si>
  <si>
    <t>14. BOOKS &amp; CHAPTERS</t>
  </si>
  <si>
    <t>Books Type</t>
  </si>
  <si>
    <t>Book_Title</t>
  </si>
  <si>
    <t>Chapter_Title</t>
  </si>
  <si>
    <t>Publishers</t>
  </si>
  <si>
    <t>Book Chapters</t>
  </si>
  <si>
    <t>Cellular Primary Immunodeficiencies</t>
  </si>
  <si>
    <t>Differential Diagnostic in Cellular Immunodeficiencies</t>
  </si>
  <si>
    <t>Springer</t>
  </si>
  <si>
    <t>https://link.springer.com/chapter/10.1007/978-3-030-70107-9_16</t>
  </si>
  <si>
    <t>Stiehm's Immune Deficiencies, Second Edition</t>
  </si>
  <si>
    <t>Transient Hypogammaglobulinemia of Infancy</t>
  </si>
  <si>
    <t>Academic Press</t>
  </si>
  <si>
    <t>https://www.sciencedirect.com/science/article/abs/pii/B9780128167687000223</t>
  </si>
  <si>
    <t>Asplenia</t>
  </si>
  <si>
    <t>https://www.sciencedirect.com/science/article/abs/pii/B978012816768700048X</t>
  </si>
  <si>
    <t>Pediatric Immunolog: A Case-Based Collection With MCQs, Volume 2</t>
  </si>
  <si>
    <t>Fever and Sleepiness</t>
  </si>
  <si>
    <t>9-Oct-2019</t>
  </si>
  <si>
    <t>https://link.springer.com/chapter/10.1007/978-3-030-21262-9_4</t>
  </si>
  <si>
    <t>Differential Diagnosis in Hypogammaglobulinemia</t>
  </si>
  <si>
    <t>30-Dec-2018</t>
  </si>
  <si>
    <t>https://link.springer.com/chapter/10.1007/978-3-319-91785-6_19</t>
  </si>
  <si>
    <t>ERS Handbook of Respiratory Medicine, Second Edition</t>
  </si>
  <si>
    <t>https://publications.ersnet.org/content/book/handbook/978-1-84984-041-5/part/chapter_16/chapter/erh2012-086</t>
  </si>
  <si>
    <t>Pulmonary Diseases in Primary Immunodeficiency Syndromes</t>
  </si>
  <si>
    <t>https://publications.ersnet.org/content/book/handbook/978-1-84984-041-5/part/chapter_16/chapter/erh2012-084</t>
  </si>
  <si>
    <t>Intravenous Immunoglobulins in the Third Millennium</t>
  </si>
  <si>
    <t>Intravenous Immunoglobulins for Immune Deficiencies and Passive Immunization</t>
  </si>
  <si>
    <t>Boca Raton : Parthenon Pub. Group</t>
  </si>
  <si>
    <t>https://www.researchgate.net/publication/224127316_Intravenous_Immunoglobulins_for_immune_deficiencies_and_passive_immunization</t>
  </si>
  <si>
    <t>Immunomodulation</t>
  </si>
  <si>
    <t>Characterization of Human Mononuclear Cells by Monoclonal Antibodies in Patients with Primary Immunodeficiencies: Correlation with Functional Studies</t>
  </si>
  <si>
    <t>https://link.springer.com/chapter/10.1007/978-1-4615-9358-4_30</t>
  </si>
  <si>
    <t>Immunology-Current Events and Perspectives</t>
  </si>
  <si>
    <t>Considerations on Large Granular Lymphocyte (LGL) Proliferation</t>
  </si>
  <si>
    <t>Il Pensiero Scientific Editor</t>
  </si>
  <si>
    <t>Jan-1983</t>
  </si>
  <si>
    <t>https://www.researchgate.net/publication/256662609_IMMUNOLOGIA_-ATTUALITA_E_PROSPETTIVE</t>
  </si>
  <si>
    <t>Multidisciplinarity and Interdisciplinarity In Health</t>
  </si>
  <si>
    <t>Integrated Science 2050: Multidisciplinarity and Interdisciplinarity In Health</t>
  </si>
  <si>
    <t>https://link.springer.com/chapter/10.1007/978-3-030-96814-4_30</t>
  </si>
  <si>
    <t>Integrated, Multidisciplinary, and Interdisciplinary Medical Education</t>
  </si>
  <si>
    <t>https://link.springer.com/chapter/10.1007/978-3-030-96814-4_27</t>
  </si>
  <si>
    <t>Coronavirus Disease - COVID-19</t>
  </si>
  <si>
    <t>Encyclopedia of Medical Immunology</t>
  </si>
  <si>
    <t>Autosomal Recessive CGD (NCF-1, NCF-2, CYBA, NCF4)</t>
  </si>
  <si>
    <t>https://link.springer.com/referenceworkentry/10.1007/978-1-4614-8678-7_149</t>
  </si>
  <si>
    <t>CYBB X-Linked Chronic Granulomatous Disease (CGD)</t>
  </si>
  <si>
    <t>https://link.springer.com/referenceworkentry/10.1007/978-1-4614-8678-7_148</t>
  </si>
  <si>
    <t>Global Perspectives on Primary Immune Deficiency Diseases</t>
  </si>
  <si>
    <t>https://www.sciencedirect.com/science/article/pii/B9780128167687000545?via%3Dihub</t>
  </si>
  <si>
    <t>Predominantly Antibody Deficiencies</t>
  </si>
  <si>
    <t>2-Dec-2016</t>
  </si>
  <si>
    <t>https://link.springer.com/chapter/10.1007/978-3-662-52909-6_3</t>
  </si>
  <si>
    <t>Primary Immunodeficiency Disorders</t>
  </si>
  <si>
    <t>Primary Immunodeficiency in the Developing Countries</t>
  </si>
  <si>
    <t>https://www.sciencedirect.com/science/article/abs/pii/B9780124071797000060</t>
  </si>
  <si>
    <t>Allergy and Immunology In Children and Adolescents</t>
  </si>
  <si>
    <t>Phagocyte Deficiency</t>
  </si>
  <si>
    <t>MedBook Publisher</t>
  </si>
  <si>
    <t>Epidemiology Insights</t>
  </si>
  <si>
    <t>Primary Immunodeficiency Diseases In Latin America: Epidemiology and Perspectives</t>
  </si>
  <si>
    <t>Intechopen</t>
  </si>
  <si>
    <t>20-Apr-2012</t>
  </si>
  <si>
    <t>https://www.intechopen.com/chapters/35770</t>
  </si>
  <si>
    <t>Leukocytes: Biology, Classification and Role In Disease</t>
  </si>
  <si>
    <t>Congenital Defects of Phagocytes</t>
  </si>
  <si>
    <t>Nova Science Publishers</t>
  </si>
  <si>
    <t>https://novapublishers.com/shop/leukocytes-biology-classification-and-role-in-disease/</t>
  </si>
  <si>
    <t>Allergy and Immunology in Childhood and Adolescence</t>
  </si>
  <si>
    <t>Functional Defects of Phagocytes</t>
  </si>
  <si>
    <t>Atheneu Publishing</t>
  </si>
  <si>
    <t>Molecular Biology of B Cells, Third Edition</t>
  </si>
  <si>
    <t>Relationship Between B-Cell Populations, Development and Function of B-Cell Subsets</t>
  </si>
  <si>
    <t>https://www.sciencedirect.com/science/article/abs/pii/B9780323958950000222?via%3Dihub</t>
  </si>
  <si>
    <t>Physician's Guide to the Diagnosis, Treatment, and Follow-Up of Inherited Metabolic Diseases</t>
  </si>
  <si>
    <t>Disorders of Autophagy</t>
  </si>
  <si>
    <t>https://link.springer.com/chapter/10.1007/978-3-030-67727-5_59</t>
  </si>
  <si>
    <t>Genetic Syndromes</t>
  </si>
  <si>
    <t>Vici Syndrome (VICIS)</t>
  </si>
  <si>
    <t>https://link.springer.com/referenceworkentry/10.1007/978-3-319-66816-1_105-1</t>
  </si>
  <si>
    <t>Regulatory B Cells</t>
  </si>
  <si>
    <t>B Cell Protocols</t>
  </si>
  <si>
    <t>Characterization of B-Cell Maturation in the Peripheral Immune System</t>
  </si>
  <si>
    <t>Humana Press</t>
  </si>
  <si>
    <t>Immunological Factors in Human Reproduction</t>
  </si>
  <si>
    <t>Autoimmunity and Abortion</t>
  </si>
  <si>
    <t>Jan-1982</t>
  </si>
  <si>
    <t>https://www.researchgate.net/publication/289252615_Autoimmunity_and_Abortion</t>
  </si>
  <si>
    <t>Book</t>
  </si>
  <si>
    <t>Practical Guide to Autoinflammatory Diseases</t>
  </si>
  <si>
    <t>International Alliance of Patients' Organizations</t>
  </si>
  <si>
    <t>https://www.researchgate.net/publication/381055620_Guia_Pratico_das_Doencas_Autoinflamatorias</t>
  </si>
  <si>
    <t>Autoinflammatory Diseases: A Systemic Approach, First Edition</t>
  </si>
  <si>
    <t>https://www.researchgate.net/publication/380709200_Doencas_Autoinflamatorias_uma_abordagem_sistemica</t>
  </si>
  <si>
    <t>Handbook of Autoinflammatory Diseases, First Edition</t>
  </si>
  <si>
    <t>https://www.researchgate.net/publication/380708645_Handbook_of_Autoinflammatory_Diseases</t>
  </si>
  <si>
    <t>Skin Immunology, Second Edition</t>
  </si>
  <si>
    <t>University of Rosario</t>
  </si>
  <si>
    <t>https://editorial.urosario.edu.co/catalog/product/view/id/7348/s/gpd-inmunologia-de-la-piel-9789585001756-64c8327412643</t>
  </si>
  <si>
    <t>Encyclopedia of Infection and Immunity</t>
  </si>
  <si>
    <t>Complement Deficiencies</t>
  </si>
  <si>
    <t>Elsevier</t>
  </si>
  <si>
    <t>https://www.researchgate.net/publication/363214125_Complement_Deficiencies</t>
  </si>
  <si>
    <t>C5b-C9 Deficiency</t>
  </si>
  <si>
    <t>https://link.springer.com/referenceworkentry/10.1007/978-1-4614-8678-7_3</t>
  </si>
  <si>
    <t>Pulmonary Manifestations of Primary Immunodeficiency Diseases</t>
  </si>
  <si>
    <t>Pulmonary Manifestations of Complement Deficiencies</t>
  </si>
  <si>
    <t>https://link.springer.com/chapter/10.1007/978-3-030-00880-2_8</t>
  </si>
  <si>
    <t>G-CSF Receptor Deficiency</t>
  </si>
  <si>
    <t>https://link.springer.com/referenceworkentry/10.1007/978-1-4614-8678-7_141</t>
  </si>
  <si>
    <t>JAGN1 Deficiency</t>
  </si>
  <si>
    <t>https://link.springer.com/referenceworkentry/10.1007/978-1-4614-8678-7_139</t>
  </si>
  <si>
    <t>3-Methylglutaconic Aciduria</t>
  </si>
  <si>
    <t>https://link.springer.com/referenceworkentry/10.1007/978-1-4614-9209-2_140-1</t>
  </si>
  <si>
    <t>Pediatric Airway Diseases</t>
  </si>
  <si>
    <t>Immune Responses to Respiratory Infections</t>
  </si>
  <si>
    <t>7-Jan-2025</t>
  </si>
  <si>
    <t>https://link.springer.com/chapter/10.1007/978-3-031-74853-0_7</t>
  </si>
  <si>
    <t>Systemic granulomatous diseases: sarcoidosis and beryllium disease</t>
  </si>
  <si>
    <t>UTET</t>
  </si>
  <si>
    <t>https://www.researchgate.net/publication/339051185_Le_malattie_granulomatose_sistemiche_sarcoidosi_e_berilliosi</t>
  </si>
  <si>
    <t>Molecular Immunology: New Frontiers in Medicine</t>
  </si>
  <si>
    <t>Asthma and Atopy</t>
  </si>
  <si>
    <t>Introduction to Immunology</t>
  </si>
  <si>
    <t>Lilly Publishing House</t>
  </si>
  <si>
    <t>Detection of Soybean in Model Systems of Soy-Cooked Sausages and Commercial Meat Products Using Immunochemical Methods</t>
  </si>
  <si>
    <t>Healthy and Nutritional Aspects of Bakery Products</t>
  </si>
  <si>
    <t>Bakery Products Aimed at Special Population Groups</t>
  </si>
  <si>
    <t>Valparaíso University Press</t>
  </si>
  <si>
    <t>Immune response. Antibodies, allergy, vaccine and human reproduction. Ciencias Naturales</t>
  </si>
  <si>
    <t>University Press of Buenos Aires (EUDEBA)</t>
  </si>
  <si>
    <t>https://www.libun.edu.pe/carrito/principal.php/articulo/00050721</t>
  </si>
  <si>
    <t>Asthma and Atopy: Epidemiology and Physiopathogenesis</t>
  </si>
  <si>
    <t>EUDEBA Publishing House</t>
  </si>
  <si>
    <t>Endocrine Physiopathology: Biochemistry and Diagnosis</t>
  </si>
  <si>
    <t>Editorial Laboratorios Montpellier</t>
  </si>
  <si>
    <t>IAPO</t>
  </si>
  <si>
    <t>https://www.guiaautoinflamatorias.com/product-page/gu%C3%ADa-pr%C3%A1ctica-de-las-enfermedades-autoinflamatorias</t>
  </si>
  <si>
    <t>Endocarditis: Diagnosis and Management</t>
  </si>
  <si>
    <t>Treatment of Endocarditis</t>
  </si>
  <si>
    <t>https://link.springer.com/chapter/10.1007/978-3-319-27784-4_9</t>
  </si>
  <si>
    <t>Prophylaxis of Endocarditis</t>
  </si>
  <si>
    <t>https://link.springer.com/chapter/10.1007/978-3-319-27784-4_5</t>
  </si>
  <si>
    <t>Principles and Practice of Hospital Medicine</t>
  </si>
  <si>
    <t>Histoplasmosis, Blastomycosis, Coccidioidomycosis, and Other Dimorphic Fungi</t>
  </si>
  <si>
    <t>McGraw Hill</t>
  </si>
  <si>
    <t>https://accessmedicine.mhmedical.com/content.aspx?bookid=496&amp;sectionid=41304180</t>
  </si>
  <si>
    <t>Phagocyte‐Pathogen Interactions: Macrophages and the Host Response to Infection</t>
  </si>
  <si>
    <t>Macrophage Classical Activation</t>
  </si>
  <si>
    <t>John Wiley &amp; Sons Inc</t>
  </si>
  <si>
    <t>27-Jul-2009</t>
  </si>
  <si>
    <t>https://onlinelibrary.wiley.com/doi/abs/10.1128/9781555816650.ch19</t>
  </si>
  <si>
    <t>Clinical Diagnosis and Therapy of Surgical Emergencies, First Edition</t>
  </si>
  <si>
    <t>Roca</t>
  </si>
  <si>
    <t>https://www.escavador.com/sobre/5255350/pedro-francisco-giavina-bianchi-junior</t>
  </si>
  <si>
    <t>The Neuropilins: Role and Function in Health and Disease</t>
  </si>
  <si>
    <t>The Roles of Neuropilins in the Immune System</t>
  </si>
  <si>
    <t>9-Feb-2017</t>
  </si>
  <si>
    <t>https://link.springer.com/chapter/10.1007/978-3-319-48824-0_9</t>
  </si>
  <si>
    <t>Semaphorin Signaling: Methods and Protocols</t>
  </si>
  <si>
    <t>28-Oct-2016</t>
  </si>
  <si>
    <t>Semaphorins: A Diversity of Emerging Physiological and Pathological Activitie</t>
  </si>
  <si>
    <t>20-May-2015</t>
  </si>
  <si>
    <t>https://link.springer.com/book/10.1007/978-4-431-54385-5</t>
  </si>
  <si>
    <t>Fundamental Immunology and Immunopathology: Thematic and Integrated Teaching - Lymphoid and Blood Tissue / Immunopathology and Immunointervention, Third Edition</t>
  </si>
  <si>
    <t>19-Sep-2023</t>
  </si>
  <si>
    <t>https://www.elsevierelibrary.fr/product/immunologie-fondamentale-et-immunopathologie15189765</t>
  </si>
  <si>
    <t>Current Frontiers and Perspectives in Cell Biology</t>
  </si>
  <si>
    <t>Autologous Grafts of Mesenchymal Stem Cells – Between Dream and Reality</t>
  </si>
  <si>
    <t>IntechOpen</t>
  </si>
  <si>
    <t>25-Apr-2012</t>
  </si>
  <si>
    <t>https://www.intechopen.com/chapters/35895</t>
  </si>
  <si>
    <t>Gastrointestinal Complications in Primary Immunoglobulin Deficiencies</t>
  </si>
  <si>
    <t>https://link.springer.com/chapter/10.1007/978-3-319-91785-6_26</t>
  </si>
  <si>
    <t>Clinical Flow Cytometry - Emerging Applications</t>
  </si>
  <si>
    <t>Flow Based Enumeration of Plasmablasts in Peripheral Blood After Vaccination as a Novel Diagnostic Marker for Assessing Antibody Responses in Patients with Hypogammaglobulinaemia</t>
  </si>
  <si>
    <t>https://www.intechopen.com/books/2291</t>
  </si>
  <si>
    <t>Encyclopedia of Molecular Mechanisms of Disease</t>
  </si>
  <si>
    <t>Selective IgA Deficiency</t>
  </si>
  <si>
    <t>https://link.springer.com/referenceworkentry/10.1007/978-3-540-29676-8_929</t>
  </si>
  <si>
    <t>Cytokine Storm Syndrome</t>
  </si>
  <si>
    <t>The Intersections of Autoinflammation and Cytokine Storm</t>
  </si>
  <si>
    <t>https://link.springer.com/chapter/10.1007/978-3-030-22094-5_24</t>
  </si>
  <si>
    <t>NLRC4-Associated Autoinflammatory Diseases</t>
  </si>
  <si>
    <t>https://link.springer.com/referenceworkentry/10.1007/978-1-4614-9209-2_127-1</t>
  </si>
  <si>
    <t>Textbook of Autoinflammation</t>
  </si>
  <si>
    <t>Other Rare Monogenic Autoinflammatory Diseases</t>
  </si>
  <si>
    <t>14-Feb-2019</t>
  </si>
  <si>
    <t>https://link.springer.com/chapter/10.1007/978-3-319-98605-0_29</t>
  </si>
  <si>
    <t>Encyclopedia of Food Allergy</t>
  </si>
  <si>
    <t>Unmet needs in food allergy treatment</t>
  </si>
  <si>
    <t>https://www.sciencedirect.com/science/article/abs/pii/B9780323960182001152?via%3Dihub</t>
  </si>
  <si>
    <t>Manual of Molecular and Clinical Laboratory Immunology, Eighth Edition</t>
  </si>
  <si>
    <t>Introduction</t>
  </si>
  <si>
    <t>ASM Press</t>
  </si>
  <si>
    <t>27-Jan-2016</t>
  </si>
  <si>
    <t>https://onlinelibrary.wiley.com/doi/10.1128/9781555818722.ch80</t>
  </si>
  <si>
    <t>Inflammatory Bowel Disease: Crossroads of Microbes, Epithelium and Immune Systems</t>
  </si>
  <si>
    <t>Homing of Intestinal Immune Cells</t>
  </si>
  <si>
    <t>Novartis Foundation</t>
  </si>
  <si>
    <t>12-Nov-2004</t>
  </si>
  <si>
    <t>https://onlinelibrary.wiley.com/doi/abs/10.1002/0470090480.ch13</t>
  </si>
  <si>
    <t>Rudolph's Pediatrics, 23 Edition</t>
  </si>
  <si>
    <t>Fever and Infection in the Immunocompromised Patient</t>
  </si>
  <si>
    <t>https://accesspediatrics.mhmedical.com/content.aspx?sectionid=177100954&amp;bookid=2126&amp;Resultclick=2</t>
  </si>
  <si>
    <t>Biochemical and Molecular Basis of Pediatric Disease, Fifth Edition</t>
  </si>
  <si>
    <t>Primary immunodeficiency diseases</t>
  </si>
  <si>
    <t>https://www.sciencedirect.com/science/article/abs/pii/B9780128179628000512?via%3Dihub</t>
  </si>
  <si>
    <t>Advances in Organ Transplant</t>
  </si>
  <si>
    <t>Scientific Research Publishing Inc</t>
  </si>
  <si>
    <t>https://www.scirp.org/book/detailedinforofabook?bookid=2504</t>
  </si>
  <si>
    <t>ADA Deficiency – The First Described Genetic Defect Causing PID</t>
  </si>
  <si>
    <t>https://www.sciencedirect.com/science/article/abs/pii/B9780124071797000205</t>
  </si>
  <si>
    <t>Purine Metabolism in Man—II: Regulation of Pathways and Enzyme Defects</t>
  </si>
  <si>
    <t>Coordinate Regulation of the Proximal and Distal Steps of the Pathway of Purine Synthesis De Novo in WI-L2 Human Lymphoblasts</t>
  </si>
  <si>
    <t>27-Dec-2012</t>
  </si>
  <si>
    <t>https://link.springer.com/chapter/10.1007/978-1-4613-4223-6_3</t>
  </si>
  <si>
    <t>Handbook of Clinical Gender Medicine</t>
  </si>
  <si>
    <t>Gout</t>
  </si>
  <si>
    <t>Karger Publishers</t>
  </si>
  <si>
    <t>https://karger.com/books/book/2762/Handbook-of-Clinical-Gender-Medicine</t>
  </si>
  <si>
    <t>Purine and Pyrimidine Metabolism in Man X</t>
  </si>
  <si>
    <t>Biochemical and Immunological Abnormalities in Purine Nucleoside Phosphorylase Deficient Mice</t>
  </si>
  <si>
    <t>31-Jan-2001</t>
  </si>
  <si>
    <t>https://link.springer.com/chapter/10.1007/0-306-46843-3_8</t>
  </si>
  <si>
    <t>The Online Metabolic and Molecular Bases of Inherited Disease</t>
  </si>
  <si>
    <t>Immunodeficiency Diseases Caused by Adenosine Deaminase Deficiency and Purine Nucleoside Phosphorylase Deficiency</t>
  </si>
  <si>
    <t>https://ommbid.mhmedical.com/content.aspx?sectionid=225089860&amp;bookid=2709&amp;Resultclick=2</t>
  </si>
  <si>
    <t>Regulatory Function of Adenosine</t>
  </si>
  <si>
    <t>S-Adenosylhomocysteine Hydrolase as a Target in Genetic and Drug-Induced Deficiency of Adenosine Deaminase</t>
  </si>
  <si>
    <t>30-Apr-1983</t>
  </si>
  <si>
    <t>https://link.springer.com/chapter/10.1007/978-1-4613-3909-0_11</t>
  </si>
  <si>
    <t>Molecular Pathology in Clinical Practice</t>
  </si>
  <si>
    <t>Molecular HLA Typing</t>
  </si>
  <si>
    <t>29-Feb-2019</t>
  </si>
  <si>
    <t>https://link.springer.com/chapter/10.1007/978-3-319-19674-9_58</t>
  </si>
  <si>
    <t>Immunogenetics: Methods and Applications in Clinical Practice</t>
  </si>
  <si>
    <t>Standard Methods for the Management of Immunogenetic Data</t>
  </si>
  <si>
    <t>https://link.springer.com/protocol/10.1007/978-1-61779-842-9_12</t>
  </si>
  <si>
    <t>National Kidney Foundation's Primer on Kidney Diseases, Seventh Edition</t>
  </si>
  <si>
    <t>Posttransplantation Monitoring and Outcomes</t>
  </si>
  <si>
    <t>https://www.sciencedirect.com/science/article/abs/pii/B9780323477949000615</t>
  </si>
  <si>
    <t>Textbook of Organ Transplantation</t>
  </si>
  <si>
    <t>The Spectrum of Alloimmunity, Heterologous Immunity, and Relevant Autoimmunity</t>
  </si>
  <si>
    <t>https://onlinelibrary.wiley.com/doi/10.1002/9781118873434.ch9</t>
  </si>
  <si>
    <t>Congenital and Acquired Bone Marrow Failure</t>
  </si>
  <si>
    <t>Severe Congenital Neutropenias and Other Rare Inherited Disorders With Marrow Failure</t>
  </si>
  <si>
    <t>https://www.sciencedirect.com/science/article/abs/pii/B9780128041529000208?via%3Dihub</t>
  </si>
  <si>
    <t>Management of Acquired Aplastic Anemia in Children</t>
  </si>
  <si>
    <t>https://www.sciencedirect.com/science/article/abs/pii/B9780128041529000117?via%3Dihub</t>
  </si>
  <si>
    <t>Hematopoietic Cell Transplants</t>
  </si>
  <si>
    <t>Hematopoietic Cell Transplants for Fanconi Anemia</t>
  </si>
  <si>
    <t>Cambridge University Press</t>
  </si>
  <si>
    <t>24-May-2017</t>
  </si>
  <si>
    <t>https://www.cambridge.org/core/books/abs/hematopoietic-cell-transplants/hematopoietic-cell-transplants-for-fanconi-anemia/D74C1B2472391877146BC3F78D74D8C5</t>
  </si>
  <si>
    <t>Oral Allergy Syndrome</t>
  </si>
  <si>
    <t>https://link.springer.com/referenceworkentry/10.1007/978-1-4614-9194-1_221</t>
  </si>
  <si>
    <t>Handbook of Treatment Planning for Children With Autism and Other Neurodevelopmental Disorders</t>
  </si>
  <si>
    <t>Allergy and Immunology in Autism Spectrum Disorder and Other Neurodevelopmental Disorders</t>
  </si>
  <si>
    <t>https://link.springer.com/chapter/10.1007/978-3-031-06120-2_6</t>
  </si>
  <si>
    <t>Asthma Mechanisms</t>
  </si>
  <si>
    <t>https://www.sciencedirect.com/science/article/abs/pii/B9780128187319002007?via%3Dihub</t>
  </si>
  <si>
    <t>https://link.springer.com/referenceworkentry/10.1007/978-1-4614-8678-7_190</t>
  </si>
  <si>
    <t>Cervical Lymphadenopathy and Nasopharyngeal Mass</t>
  </si>
  <si>
    <t>https://link.springer.com/chapter/10.1007/978-3-030-21262-9_83</t>
  </si>
  <si>
    <t>Failure to Thrive and Nasal Obstruction</t>
  </si>
  <si>
    <t>https://link.springer.com/chapter/10.1007/978-3-030-21262-9_62</t>
  </si>
  <si>
    <t>Lupus, Macrophage Activation Syndrome, and Invasive Infections</t>
  </si>
  <si>
    <t>https://link.springer.com/chapter/10.1007/978-3-030-21262-9_116</t>
  </si>
  <si>
    <t>Pediatric Allergy</t>
  </si>
  <si>
    <t>Progressive Headaches and Right Eye Proptosis</t>
  </si>
  <si>
    <t>https://link.springer.com/chapter/10.1007/978-3-030-18282-3_11</t>
  </si>
  <si>
    <t>Introduction to Allergy</t>
  </si>
  <si>
    <t>https://link.springer.com/chapter/10.1007/978-3-030-18282-3_1</t>
  </si>
  <si>
    <t>Tachypnea, Fever and Eosinophilia</t>
  </si>
  <si>
    <t>https://link.springer.com/chapter/10.1007/978-3-030-18282-3_43</t>
  </si>
  <si>
    <t>Vernazobres-Grego</t>
  </si>
  <si>
    <t>14-Feb-2012</t>
  </si>
  <si>
    <t>https://www.abebooks.com/servlet/BookDetailsPL?bi=31691954882</t>
  </si>
  <si>
    <t>Infectiology: Volume 2, Therapeutic and Biological Files</t>
  </si>
  <si>
    <t>4-Dec-2015</t>
  </si>
  <si>
    <t>https://www.vg-librairies.fr/pharmacie/4063-infectiologie-tome-2-dossiers-therapeutiques-et-biologiques.html</t>
  </si>
  <si>
    <t>Vascular Disorders of the Liver</t>
  </si>
  <si>
    <t>Primary Immunodeficiencies and Non Malignant Hematologic Disease Associated with Disorders of Hepatic Vessels</t>
  </si>
  <si>
    <t>https://link.springer.com/chapter/10.1007/978-3-030-82988-9_19</t>
  </si>
  <si>
    <t>Genome-Wide Association Studies</t>
  </si>
  <si>
    <t>Genetic and Functional Genetics of Autoimmune Diseases</t>
  </si>
  <si>
    <t>https://link.springer.com/chapter/10.1007/978-981-13-8177-5_3</t>
  </si>
  <si>
    <t>The Biology of Dendritic Cells and HIV Infection</t>
  </si>
  <si>
    <t>Loss, Infection, and Dysfunction of Dendritic Cells in HIV Infection</t>
  </si>
  <si>
    <t>https://link.springer.com/chapter/10.1007/978-0-387-33785-2_11</t>
  </si>
  <si>
    <t>Dendritic Cell Protocols</t>
  </si>
  <si>
    <t>Detection of Intracellular Cytokines in Dendritic Cells</t>
  </si>
  <si>
    <t>https://link.springer.com/protocol/10.1385/1-59259-150-7:423</t>
  </si>
  <si>
    <t>Advances in Endoscopy in Inflammatory Bowel Disease</t>
  </si>
  <si>
    <t>https://link.springer.com/book/10.1007/978-4-431-56018-0</t>
  </si>
  <si>
    <t>Anti-Tumor Necrosis Factor Therapy in Inflammatory Bowel Disease</t>
  </si>
  <si>
    <t>Treatment Options After Anti-TNF Failure</t>
  </si>
  <si>
    <t>https://karger.com/books/book/228/chapter-abstract/5157267/Treatment-Options-after-Anti-TNF-Failure?redirectedFrom=PDF</t>
  </si>
  <si>
    <t>Clinical Infectious Diseases Booklet</t>
  </si>
  <si>
    <t>Diagnosing Rickettsiosis</t>
  </si>
  <si>
    <t>Bunkodo</t>
  </si>
  <si>
    <t>https://researchmap.jp/read0019349/books_etc/10277624</t>
  </si>
  <si>
    <t>Multiple Myeloma - Current Status and Progress</t>
  </si>
  <si>
    <t>Infection Control in Myeloma Treatment</t>
  </si>
  <si>
    <t>Medical, Dental and Pharmaceutical Publishing</t>
  </si>
  <si>
    <t>https://researchmap.jp/read0019349/books_etc/10277622</t>
  </si>
  <si>
    <t>Prevention and Countermeasures for Febrile Neutropenia Revised Edition</t>
  </si>
  <si>
    <t>Antibiotic Cycling Therapy</t>
  </si>
  <si>
    <t>Medical Journal Co., Ltd.</t>
  </si>
  <si>
    <t>https://researchmap.jp/read0019349/books_etc/10277623</t>
  </si>
  <si>
    <t>Guidebook for Adolescent Anemia</t>
  </si>
  <si>
    <t>Treatment of Adolescent Anemia in medical institutions</t>
  </si>
  <si>
    <t>https://researchmap.jp/read0019349/books_etc/10277629</t>
  </si>
  <si>
    <t>New Respiratory Syndromes, Second Edition</t>
  </si>
  <si>
    <t>Rickettsial pneumonia (Tsutsugamushi disease, Japanese spotted fever, Q fever)</t>
  </si>
  <si>
    <t>Japanese Clinical Medicine Publisher</t>
  </si>
  <si>
    <t>https://researchmap.jp/read0019349/books_etc/10277632</t>
  </si>
  <si>
    <t>Oxford Handbook of Tropical Medicine, Fifth Edition</t>
  </si>
  <si>
    <t>Oxford University Press</t>
  </si>
  <si>
    <t>https://academic.oup.com/book/35983/chapter-abstract/311818439?redirectedFrom=fulltext</t>
  </si>
  <si>
    <t>Encyclopedia of Respiratory Medicine, Second Edition</t>
  </si>
  <si>
    <t>Clinical assessment, Lung anatomy, Lung physiology</t>
  </si>
  <si>
    <t>https://shop.elsevier.com/books/encyclopedia-of-respiratory-medicine/janes/978-0-08-102723-3</t>
  </si>
  <si>
    <t>Treatment in Pediatric Gastroenterology, Hepatology and Nutrition, 5th Edition</t>
  </si>
  <si>
    <t>Crohn's disease</t>
  </si>
  <si>
    <t>Ergon Verlag</t>
  </si>
  <si>
    <t>https://dialnet.unirioja.es/servlet/articulo?codigo=8223348</t>
  </si>
  <si>
    <t>2020 SEGHNP Workbook</t>
  </si>
  <si>
    <t>STEP-CD STUDY: USE OF USTEKINUMAB IN PEDIATRIC CROHN 'S DISEASE . A RETROSPECTIVE MULTICENTER STUDY OF THE OPORTO GROUP IN PEDIATRIC INFLAMMATORY BOWEL DISEASE OF THE ESPGHAN CENTER</t>
  </si>
  <si>
    <t>https://www.researchgate.net/publication/344161308_ESTUDIO_STEP-CD_USO_DE_USTEKINUMAB_EN_ENFERMEDAD_DE_CROHN_PEDIATRICA_ESTUDIO_MULTICENTRICO_RETROSPECTIVO_DEL_GRUPO_DE_OPORTO_EN_ENFERMEDAD_INFLAMATORIA_INTESTINAL_PEDIATRICA_DE_LA_ESPGHAN</t>
  </si>
  <si>
    <t>Transition in Inflammatory Bowel Disease From Childhood to Adulthood: Reflections From the TRANSCARE Program</t>
  </si>
  <si>
    <t>Inspira Network Group SL</t>
  </si>
  <si>
    <t>https://produccioncientifica.ucm.es/documentos/641a22734a607a4a19c5c6e7</t>
  </si>
  <si>
    <t>Bronchiectasis: The EMBARC Manual</t>
  </si>
  <si>
    <t>24-Jan-2018</t>
  </si>
  <si>
    <t>https://link.springer.com/book/10.1007/978-3-319-61452-6</t>
  </si>
  <si>
    <t>Handbook of Dietary and Nutritional Aspects of Human Breast Milk</t>
  </si>
  <si>
    <t>Tetrahydrobiopterin in Human Milk: Health Benefits for the Newborn</t>
  </si>
  <si>
    <t>Brill</t>
  </si>
  <si>
    <t>https://brill.com/edcollchap/book/9789086867646/BP000032.xml</t>
  </si>
  <si>
    <t>Encyclopedia of Human Nutrition, Third Edition</t>
  </si>
  <si>
    <t>Lung Diseases</t>
  </si>
  <si>
    <t>https://www.sciencedirect.com/science/article/abs/pii/B9780123750839001756?via%3Dihub</t>
  </si>
  <si>
    <t>How to Read and Interpret Laboratory Values for Nursing, Second Edition</t>
  </si>
  <si>
    <t>Sogo Igakusha</t>
  </si>
  <si>
    <t>Self-Training Questions and Explanations for Lifelong Learning</t>
  </si>
  <si>
    <t>Japan Society of Internal Medicine</t>
  </si>
  <si>
    <t>Standard Laboratory Hematology, Third Edition</t>
  </si>
  <si>
    <t>Ishiyaku Publishing</t>
  </si>
  <si>
    <t>Principles for Clinical Practice of Blood Diseases, New Strategies for Anemia Treatment</t>
  </si>
  <si>
    <t>Nakayama Shoten</t>
  </si>
  <si>
    <t>2-Jul-2014</t>
  </si>
  <si>
    <t>Learn About Infectious Diseases That are Useful for Medical Treatment</t>
  </si>
  <si>
    <t>Igaku Shoin</t>
  </si>
  <si>
    <t>Drug Therapy Q&amp;A for Specialists: Hematology, Second Edition</t>
  </si>
  <si>
    <t>Chugai Igakusha</t>
  </si>
  <si>
    <t>All About Dasatinib in Leukemia Treatment</t>
  </si>
  <si>
    <t>Medical Review Co., Ltd.</t>
  </si>
  <si>
    <t>Blood Treatment Expert: Anemia</t>
  </si>
  <si>
    <t>How to Start In-Hospital Infection Prevention on Your Own</t>
  </si>
  <si>
    <t>Easy-to-Understand Bone Marrow Pathological Diagnosis - How to Read Aspirated Clots and Biopsy Tissues</t>
  </si>
  <si>
    <t>Nishimura Shoten</t>
  </si>
  <si>
    <t>The Perfect Guide to Dealing With Scabies</t>
  </si>
  <si>
    <t>Shujunsha</t>
  </si>
  <si>
    <t>The Development of Diseases and Promoting Recovery 2: Diseases Specifics 1</t>
  </si>
  <si>
    <t>Emergency Treatment and Prescription Manual for Each Department</t>
  </si>
  <si>
    <t>Diagnosis and Differentiation of Osteoporosis</t>
  </si>
  <si>
    <t>Iyaku Journal Co. Ltd</t>
  </si>
  <si>
    <t>15. AWARD_RECOGNITION</t>
  </si>
  <si>
    <t>Award_Name</t>
  </si>
  <si>
    <t>Award_Date</t>
  </si>
  <si>
    <t>Young Investigator Award</t>
  </si>
  <si>
    <t>Oliveira Lima Award</t>
  </si>
  <si>
    <t>Jeffrey Modell International Award</t>
  </si>
  <si>
    <t>LAGID Award</t>
  </si>
  <si>
    <t>Latin American Group of Primary Immunodeficiencies (LAGID)</t>
  </si>
  <si>
    <t>Fogarty International Recearch Collaboration Award</t>
  </si>
  <si>
    <t>Fogarty International Center</t>
  </si>
  <si>
    <t>Oswaldo Seabra Award</t>
  </si>
  <si>
    <t>EFIS-IL Lecture Award</t>
  </si>
  <si>
    <t>https://www.efis.org/efis/awards/il-lecture-award</t>
  </si>
  <si>
    <t>For HAE Patients Award</t>
  </si>
  <si>
    <t>Academic Didactic Achievement Award</t>
  </si>
  <si>
    <t>Advisory Council for Aviation Research and Innovation in Europe (ACARE)</t>
  </si>
  <si>
    <t>Julio Croce Award</t>
  </si>
  <si>
    <t>Medical Analysis Award</t>
  </si>
  <si>
    <t>Jabuti Award</t>
  </si>
  <si>
    <t>Brazilian Book Chamber (CBL)</t>
  </si>
  <si>
    <t>Nalinaj Fernando Memorial Award</t>
  </si>
  <si>
    <t>Antonio Oliveira Lima Award</t>
  </si>
  <si>
    <t>Rhinology Award</t>
  </si>
  <si>
    <t>Academic Council Award</t>
  </si>
  <si>
    <t>Brazilian Society of Pediatrics (SBP)</t>
  </si>
  <si>
    <t>ImmunoTools Special Award</t>
  </si>
  <si>
    <t>ImmunoTools GmbH</t>
  </si>
  <si>
    <t>https://www.immunotools.de/html/award/GuillermoDocena.pdf</t>
  </si>
  <si>
    <t>Argeninta Award</t>
  </si>
  <si>
    <t>Embil Mentorship Award</t>
  </si>
  <si>
    <t>Canadian Foundation for Infectious Diseases</t>
  </si>
  <si>
    <t>https://www.researchid.com/awards/john-m-embil-mentorship-award-in-infectious-diseases/2024-embil-mentorship-award-dr-donald-vinh/</t>
  </si>
  <si>
    <t>Selwyn House School Redpath Herald Award</t>
  </si>
  <si>
    <t>Charles Scriver Research Award</t>
  </si>
  <si>
    <t>The Montreal General Hospital Foundation</t>
  </si>
  <si>
    <t>Excellence in Clinical Medicine Award</t>
  </si>
  <si>
    <t>Early Career Investigator Award</t>
  </si>
  <si>
    <t>Association of Medical Microbiology and Infectious Disease Canada (AMMI)</t>
  </si>
  <si>
    <t>Faculty Award</t>
  </si>
  <si>
    <t>Blidner and Krupp Families Scholarship Award</t>
  </si>
  <si>
    <t>The Research Institute of the McGill University Health Centre</t>
  </si>
  <si>
    <t>Dr. Juan A. Embil Award</t>
  </si>
  <si>
    <t>Oswaldo Cruz Award</t>
  </si>
  <si>
    <t>Lain Pontes de Carvalho Award</t>
  </si>
  <si>
    <t>Manoel de Abreu Award</t>
  </si>
  <si>
    <t>Emilio Athie Award</t>
  </si>
  <si>
    <t>Mochida Memorial Academic Award</t>
  </si>
  <si>
    <t>Mochida Memorial Foundation for Medical and Pharmaceutical Sciences</t>
  </si>
  <si>
    <t>Osaka University Presidential Award</t>
  </si>
  <si>
    <t>Prize for Science and Technology</t>
  </si>
  <si>
    <t>Ministry of Education, Culture, Sports, Science and Technology (MEXT)</t>
  </si>
  <si>
    <t>Osaka Science Prize</t>
  </si>
  <si>
    <t>Osaka Science &amp; Technology Center</t>
  </si>
  <si>
    <t>Osaka University Education and Research Achievement Award</t>
  </si>
  <si>
    <t>https://www.ifrec.osaka-u.ac.jp/jpn/laboratory/atsushi_kumanogoh/</t>
  </si>
  <si>
    <t>JSI Award</t>
  </si>
  <si>
    <t>Japan Society of Immunology (JSI)</t>
  </si>
  <si>
    <t>JSPS Prize</t>
  </si>
  <si>
    <t>The Japan Society for the Promotion of Science (JSPS)</t>
  </si>
  <si>
    <t>https://www.jsps.go.jp/file/storage/general/english/e-jsps-prize/data/awards/1st_JSPSprize_list_en.pdf</t>
  </si>
  <si>
    <t>Best Academic Award</t>
  </si>
  <si>
    <t>Research Institute for Microbial Diseases, Osaka University</t>
  </si>
  <si>
    <t>Outstanding Academic Award</t>
  </si>
  <si>
    <t>Kusumoto Prize</t>
  </si>
  <si>
    <t>Prof. Vladimír Zavázal Award</t>
  </si>
  <si>
    <t>Czech Society of Allergology and Clinical Immunology (ČSAKI)</t>
  </si>
  <si>
    <t>https://www.csaki.cz/cena-prof-vladimira-zavazala</t>
  </si>
  <si>
    <t>Lady Barbara Colyton Prize</t>
  </si>
  <si>
    <t>Ricciardi Award</t>
  </si>
  <si>
    <t>Italian Association of Hemophagocytic Lymphohistiocytosis (AILE)</t>
  </si>
  <si>
    <t>Young Physician-Scientist Award</t>
  </si>
  <si>
    <t>The American Society for Clinical Investigation</t>
  </si>
  <si>
    <t>Distinguished Fellow Award</t>
  </si>
  <si>
    <t>Pediatric Rheumatology Research Award</t>
  </si>
  <si>
    <t>American College of Rheumatology Research Foundation</t>
  </si>
  <si>
    <t>Rheumatology Fellow Award</t>
  </si>
  <si>
    <t>Children's Hospital of Philadelphia Foundation | Sani Family Foundation</t>
  </si>
  <si>
    <t>Presidential Early Career Award for Scientists and Engineers (PECASE)</t>
  </si>
  <si>
    <t>National Science and Technology Council (NSTC)</t>
  </si>
  <si>
    <t>https://irp.nih.gov/about-us/honors/presidential-early-career-award-for-scientists-and-engineers-pecase</t>
  </si>
  <si>
    <t>ARTrust Faculty Development Award</t>
  </si>
  <si>
    <t>Pediatric Faculty Leadership Award</t>
  </si>
  <si>
    <t>Fellows' Leadership and Advocacy Group (FLAG)</t>
  </si>
  <si>
    <t>Boyle Scientific Achievement Award</t>
  </si>
  <si>
    <t>Immune Deficiency Foundation</t>
  </si>
  <si>
    <t>https://www.prnewswire.com/news-releases/michael-s-hershfield-md-awarded-the-boyle-scientific-achievement-award-at-immune-deficiency-foundation-2013-national-conference-213504931.html</t>
  </si>
  <si>
    <t>International Scholar Award</t>
  </si>
  <si>
    <t>https://www.ashi-hla.org/page/awards</t>
  </si>
  <si>
    <t>Mentored Clinician Scientist Award</t>
  </si>
  <si>
    <t>Vancouver Coastal Health Research Institute (VCHRI)</t>
  </si>
  <si>
    <t>Excellence in Patient-Oriented Research Award</t>
  </si>
  <si>
    <t>https://www.vchri.ca/announcement/2020/03/23/excellence-patient-oriented-research-award-2020-recipients</t>
  </si>
  <si>
    <t>Basic Science Investigator Award</t>
  </si>
  <si>
    <t>https://www.myast.org/awards</t>
  </si>
  <si>
    <t>Basic Science Career Development Award</t>
  </si>
  <si>
    <t>Michelson Philanthropies &amp; Science Prize</t>
  </si>
  <si>
    <t>Research Encouragement Award</t>
  </si>
  <si>
    <t>Japan Medical Association</t>
  </si>
  <si>
    <t>Japanese Society of Osteoimmunology</t>
  </si>
  <si>
    <t>Encouragement Award</t>
  </si>
  <si>
    <t>The Japanese Gastroenterological Association</t>
  </si>
  <si>
    <t>Academic Encouragement Award</t>
  </si>
  <si>
    <t>The Japanese Society of Internal Medicine</t>
  </si>
  <si>
    <t>Hokuriku Infectious Diseases Research Group</t>
  </si>
  <si>
    <t>Fukui University Hospital Merit Award</t>
  </si>
  <si>
    <t>University of Fukui Hospital</t>
  </si>
  <si>
    <t>The Japanese Association for Infectious Diseases</t>
  </si>
  <si>
    <t>Sean Devane Memorial</t>
  </si>
  <si>
    <t>Royal Society of Medicine Young Respiratory Investigator Prize</t>
  </si>
  <si>
    <t>The Royal Society of Medicine</t>
  </si>
  <si>
    <t>Chelmsford Medical Education &amp; Research Trust Award</t>
  </si>
  <si>
    <t>The Chelmsford Medical Education and Research Trust</t>
  </si>
  <si>
    <t>Malta Cross Award for Innovation and Development</t>
  </si>
  <si>
    <t>Andalusian Healthcare Quality Award</t>
  </si>
  <si>
    <t>Andalusian Agency for Healthcare Quality (ACSA)</t>
  </si>
  <si>
    <t>Confihe Award</t>
  </si>
  <si>
    <t>Baxter Spain</t>
  </si>
  <si>
    <t>ERS Teaching Award</t>
  </si>
  <si>
    <t>European Respiratory Society (ERS)</t>
  </si>
  <si>
    <t>https://www.vallhebron.com/es/actualidad/noticias/la-doctora-eva-polverino-recibe-el-premio-en-la-categoria-de-ensenanza-de-la-sociedad-respiratoria-europea-ers</t>
  </si>
  <si>
    <t>Order of the Star of Italy</t>
  </si>
  <si>
    <t>Government of Italy</t>
  </si>
  <si>
    <t>26-May-2017</t>
  </si>
  <si>
    <t>https://consbarcellona.esteri.it/it/news/dal_consolato/2017/06/la-dott-ssa-eva-polverino-riceve/</t>
  </si>
  <si>
    <t>Public Health Merit Award</t>
  </si>
  <si>
    <t>Okayama City General Medical Center</t>
  </si>
  <si>
    <t>https://researchmap.jp/read0035639/awards</t>
  </si>
  <si>
    <t>Clinical Training Instructor Special Award</t>
  </si>
  <si>
    <t>16. PATENTS</t>
  </si>
  <si>
    <t>Patent_Number</t>
  </si>
  <si>
    <t>Patent Title</t>
  </si>
  <si>
    <t>Inventors</t>
  </si>
  <si>
    <t>Assignee Name</t>
  </si>
  <si>
    <t>Family Members</t>
  </si>
  <si>
    <t>Legal Status</t>
  </si>
  <si>
    <t>Published_Date</t>
  </si>
  <si>
    <t>Role Order</t>
  </si>
  <si>
    <t>WO2024089593A1</t>
  </si>
  <si>
    <t>Nanoparticles, vaccine compositions, procedures, uses, and methods of administration thereof</t>
  </si>
  <si>
    <t>Guillermo Horacio Docena; Azzaroni Omar; Smaldini Paola Lorena; Rizzo Gastón Pascual; Herrera Santiago Esteban; Agazzi Maximiliano Luis; Chavero Camila; Bianchi Daiana; Marmisolle' Waldemar Alejandro; Cortez María Lorena; Apuzzo Eugenia</t>
  </si>
  <si>
    <t>CONICET - Consejo Nacional De Investigaciones Cientificas &amp; Tecnicas; Universidad Nacional De La Plata</t>
  </si>
  <si>
    <t>WO202489593 AR-127437</t>
  </si>
  <si>
    <t>(WO2024/089593) PENDING (AR127437) PENDING</t>
  </si>
  <si>
    <t>https://patents.google.com/patent/WO2024089593A1</t>
  </si>
  <si>
    <t>BR102023003082A2</t>
  </si>
  <si>
    <t>Immunogenic composition for control of rhipicephalus microplus and use</t>
  </si>
  <si>
    <t>Giunchetti Rodolfo Cordeiro; Pereira Diogo Fonseca Soares; Ribeiro Helen Silva; Oliveira Diana Souza De; Santos Thaiza Aline Pereira; Lair Daniel Ferreira; Conrado Ingrid Dos Santos Soares; Silva Augusto Ventura Da; Gontijo Nelder De Figueiredo; Araújo Ricardo Nascimento; Walderez Ornelas Dutra; Galdino Alexsandro Sobreira; Giunchetti Denise Da Silveira Lemos; Rodrigues Daniel Sobreira</t>
  </si>
  <si>
    <t>Gerais Universidade Federal De Minas; Vellano Unifenas Universidade José Do Rosário; Gerais Epamig Empresa De Pesquisa Agropecuária De Minas; Rei UFSJ Universidade Federal De São João Del</t>
  </si>
  <si>
    <t>BR102023003082 BR102023003082</t>
  </si>
  <si>
    <t>(BR102023003082) PENDING</t>
  </si>
  <si>
    <t>27-Aug-2024</t>
  </si>
  <si>
    <t>https://patents.google.com/patent/BR102023003082A2</t>
  </si>
  <si>
    <t>BR102023002838A2</t>
  </si>
  <si>
    <t>BR102023002838 BR102023002838</t>
  </si>
  <si>
    <t>(BR102023002838) PENDING</t>
  </si>
  <si>
    <t>https://patents.google.com/patent/BR102023002838A2</t>
  </si>
  <si>
    <t>BR102021026378A2</t>
  </si>
  <si>
    <t>Kit, voc diagnostic method-19 and uses</t>
  </si>
  <si>
    <t>Giunchetti Rodolfo Cordeiro; Mariano Reysla Maria Da Silveira; Santos Thaiza Aline Pereira; Lair Daniel Ferreira; Silva Augusto Ventura Da; Conrado Ingrid Dos Santos Soares; Martins Danielle Carvalho De Oliveira Coutinho; Gonçalves Ana Alice Maia; Costa Mariana Amalia Figueiredo; Walderez Ornelas Dutra; Nagem Ronaldo Alves Pinto; Barçante Joziana Muniz De Paiva; Barçante Thales Augusto; Viana Kelvinson Fernandes; Galdino Alexsandro Sobreira; Galdino Mariana Campos Da Paz Lopes; Nogueira Laís Moreira; Giunchetti Denise Da Silveira Lemos</t>
  </si>
  <si>
    <t>Gerais Universidade Federal De Minas; Lavras Ufla Universidade Federal; Latino Americana Unila Universidade Federal Integração; Rei UFSJ Universidade Federal De São João Del; Alfenas Fundação De Ensino E Tecnologia</t>
  </si>
  <si>
    <t>BR102021026378 BR102021026378</t>
  </si>
  <si>
    <t>(BR102021026378) PENDING</t>
  </si>
  <si>
    <t>https://patents.google.com/patent/BR102021026378A2</t>
  </si>
  <si>
    <t>BR102021026385A2</t>
  </si>
  <si>
    <t>BR102021026385 BR102021026385</t>
  </si>
  <si>
    <t>(BR102021026385) PENDING</t>
  </si>
  <si>
    <t>https://patents.google.com/patent/BR102021026385A2</t>
  </si>
  <si>
    <t>BR102021026360A2</t>
  </si>
  <si>
    <t>Giunchetti Rodolfo Cordeiro; Mariano Reysla Maria Da Silveira; Santos Thaiza Aline Pereira; Lair Daniel Ferreira; Silva Augusto Ventura Da; Conrado Ingrid Dos Santos Soares; Martins Danielle Carvalho De Oliveira Coutinho; Gonçalves Ana Alice Maia; Costa Mariana Amalia Figueiredo; Walderez Ornelas Dutra; Nagem Ronaldo Alves Pinto; Barçante Joziana Muniz De Paiva; Viana Kelvinson Fernandes; Galdino Alexsandro Sobreira; Giunchetti Denise Da Silveira Lemos; Galdino Mariana Campos Da Paz Lopes; Barçante Thales Augusto; Nogueira Laís Moreira</t>
  </si>
  <si>
    <t>Gerais Universidade Federal De Minas; Universidade Federal De Lavras Universidade Federal De Lavras UFLA; Latino Americana Unila Universidade Federal Integração; Rei UFSJ Universidade Federal De São João Del; Alfenas Fundação De Ensino E Tecnologia</t>
  </si>
  <si>
    <t>BR102021026360 BR102021026360</t>
  </si>
  <si>
    <t>(BR102021026360) PENDING</t>
  </si>
  <si>
    <t>https://patents.google.com/patent/BR102021026360A2</t>
  </si>
  <si>
    <t>BR102021026373A2</t>
  </si>
  <si>
    <t>Giunchetti Rodolfo Cordeiro; Mariano Reysla Maria Da Silveira; Santos Thaiza Aline Pereira; Lair Daniel Ferreira; Silva Augusto Ventura Da; Conrado Ingrid Dos Santos Soares; Martins Danielle Carvalho De Oliveira Coutinho; Gonçalves Ana Alice Maia; Costa Mariana Amalia Figueiredo; Walderez Ornelas Dutra; Nagem Ronaldo Alves Pinto Barçante Joziana Muniz De Paiva; Barçante Thales Augusto; Viana Kelvinson Fernandes; Galdino Alexsandro Sobreira; Nogueira Laís Moreira; Galdino Mariana Campos Da Paz Lopes; Giunchetti Denise Da Silveira Lemos</t>
  </si>
  <si>
    <t>Gerais Universidade Federal De Minas; Universidade Federal De Lavras Universidade Federal De Lavras UFLA; Latino Americana Unila Universidade Federal Integração; Del Rei UFSJ Universidade Federal De São João; Alfenas Fundação De Ensino E Tecnologia</t>
  </si>
  <si>
    <t>BR102021026373 BR102021026373</t>
  </si>
  <si>
    <t>(BR102021026373) PENDING</t>
  </si>
  <si>
    <t>https://patents.google.com/patent/BR102021026373A2</t>
  </si>
  <si>
    <t>BR102021026390A2</t>
  </si>
  <si>
    <t>Gerais Universidade Federal De Minas; Lavras UFLA Universidade Federal; Latino Americana Unila Universidade Federal Integração; Rei UFSJ Universidade Federal De São João Del; Alfenas Fundação De Ensino E Tecnologia</t>
  </si>
  <si>
    <t>BR102021026390 BR102021026390</t>
  </si>
  <si>
    <t>(BR102021026390) PENDING</t>
  </si>
  <si>
    <t>https://patents.google.com/patent/BR102021026390A2</t>
  </si>
  <si>
    <t>BR102021010080A2</t>
  </si>
  <si>
    <t>Recombinant chimeric protein, kit, method of diagnosing voc-19, and uses</t>
  </si>
  <si>
    <t>Rodolfo Cordeiro Giunchetti; Walderez Ornelas Dutra; Ronaldo Alves Pinto Nagem; Reysla Maria Da Silveira Mariano; Thaiza Aline Pereira Santos; Daniel Ferreira Lair; Augusto Ventura Da Silva; Ingrid Dos Santos Soares Conrado; Danielle Carvalho De Oliveira Coutinho Martins; Helen Silva Ribeiro; Ana Alice Maia Gonçalves; Mariana Amalia Figueiredo Costa; Denise Da Silveira Lemos Giunchetti; Alexsandro Sobreira Galdino; Lais Moreira Nogueira; Joziana Muniz De Paiva Barçante; Kelvinson Fernandes Viana; Thales Augusto Barçante; Mariana Campos Da Paz Lopes Galdino</t>
  </si>
  <si>
    <t>Universidade Federal De Minas Gerais - UFMG; Fund De Ensino E Tecnologia De Alfenas; University Federal Integracao Latino Americana UNILA; University Federal De Sao Joao Del Rei UFSJ; Universidade Federal De Lavras - UFLA</t>
  </si>
  <si>
    <t>BR102021010080 BR102021010080</t>
  </si>
  <si>
    <t>(BR102021010080) PENDING</t>
  </si>
  <si>
    <t>https://patents.google.com/patent/BR102021010080A2</t>
  </si>
  <si>
    <t>BR102021008834A2</t>
  </si>
  <si>
    <t>Use of hemolymph antigens to control tick rhipichepalus sanguineus</t>
  </si>
  <si>
    <t>Rodolfo Cordeiro Giunchetti; Helen Silva Ribeiro; Walderez Ornelas Dutra; Augusto Ventura Da Silva; Ricardo Nascimento Araújo; Nelder De Figueiredo Gontijo; Ingrid Dos Santos Soares Conrado; Daniel Ferreira Lair; Thaiza Aline Pereira Santos; Reysla Maria Da Silveira Mariano; Danielle Carvalho De Oliveira Coutinho Martins; Alexsandro Sobreira Galdino; Denise Da Silveira Lemos Giunchetti</t>
  </si>
  <si>
    <t>Universidade Federal De Minas Gerais - UFMG; University Federal De Sao Joao Del Rei UFSJl Fund De Ensino E Tecnologia De Alfenas</t>
  </si>
  <si>
    <t>BR102021008834 BR102021008834</t>
  </si>
  <si>
    <t>(BR102021008834) PENDING</t>
  </si>
  <si>
    <t>https://patents.google.com/patent/BR102021008834A2</t>
  </si>
  <si>
    <t>BR102021006759A2</t>
  </si>
  <si>
    <t>Chimeric protein, kit and method of diagnosing voc-19, and uses</t>
  </si>
  <si>
    <t>Rodolfo Cordeiro Giunchetti; Reysla Maria Da Silveira Mariano; Thaiza Aline Pereira Santos; Daniel Ferreira Lair; Augusto Ventura Da Silva; Ingrid Dos Santos Soares Conrado; Danielle Carvalho De Oliveira Coutinho Martins; Helen Silva Ribeiro; Ana Alice Maia Gonçalves; Mariana Amalia Figueiredo Costa; Walderez Ornelas Dutra; Débora Maria Abrantes Costa; Ronaldo Alves Pinto Nagem; Alexsandro Sobreira Galdino; Denise Da Silveira Lemos; Kelvinson Fernandes Viana; Joziana Muniz De Paiva Barçante; Mariana Campos Da Paz Lopes Galdino; Laís Moreira Nogueira; Thales Augusto Barçante</t>
  </si>
  <si>
    <t>Universidade Federal De Minas Gerais - UFMG; University Federal Integracao Latino Americana UNILA; University Federal São João Del Rei; Universidade Federal De Lavras - UFLA; Fund De Ensino E Tecnologia De Alfenas</t>
  </si>
  <si>
    <t>BR102021006759 BR102021006759</t>
  </si>
  <si>
    <t>(BR102021006759) PENDING</t>
  </si>
  <si>
    <t>https://patents.google.com/patent/BR102021006759A2</t>
  </si>
  <si>
    <t>BR102021003393A2</t>
  </si>
  <si>
    <t>Use of recombinant synthetic peptide in vaccine composition for control of rhipicephalus sanguineus</t>
  </si>
  <si>
    <t>Rodolfo Cordeiro Giunchetti; Ricardo Nascimento Araújo; Walderez Ornelas Dutra; Nelder De Figueiredo Gontijo; Otoni Alves De Oliveira Melo Júnior; Patrícia Silveira; Helen Silva Ribeiro; Denise Da Silveira Lemos Giunchetti</t>
  </si>
  <si>
    <t>Universidade Federal De Minas Gerais - UFMG; Fund De Ensino E Tecnologia De Alfenas</t>
  </si>
  <si>
    <t>BR102021003393 BR102021003393</t>
  </si>
  <si>
    <t>(BR102021003393) PENDING</t>
  </si>
  <si>
    <t>https://patents.google.com/patent/BR102021003393A2</t>
  </si>
  <si>
    <t>BR102021003396A2</t>
  </si>
  <si>
    <t>BR102021003396 BR102021003396</t>
  </si>
  <si>
    <t>(BR102021003396) PENDING</t>
  </si>
  <si>
    <t>https://patents.google.com/patent/BR102021003396A2</t>
  </si>
  <si>
    <t>BR102021003377A2</t>
  </si>
  <si>
    <t>BR102021003377 BR102021003377</t>
  </si>
  <si>
    <t>(BR102021003377) PENDING</t>
  </si>
  <si>
    <t>https://patents.google.com/patent/BR102021003377A2</t>
  </si>
  <si>
    <t>BR102021003387A2</t>
  </si>
  <si>
    <t>BR102021003387 BR102021003387</t>
  </si>
  <si>
    <t>(BR102021003387) PENDING</t>
  </si>
  <si>
    <t>https://patents.google.com/patent/BR102021003387A2</t>
  </si>
  <si>
    <t>BR102021003384A2</t>
  </si>
  <si>
    <t>BR102021003384 BR102021003384</t>
  </si>
  <si>
    <t>(BR102021003384) PENDING</t>
  </si>
  <si>
    <t>https://patents.google.com/patent/BR102021003384A2</t>
  </si>
  <si>
    <t>BR102021003381A2</t>
  </si>
  <si>
    <t>BR102021003381 BR102021003381</t>
  </si>
  <si>
    <t>(BR102021003381) PENDING</t>
  </si>
  <si>
    <t>https://patents.google.com/patent/BR102021003381A2</t>
  </si>
  <si>
    <t>BR102021003246A2</t>
  </si>
  <si>
    <t>Immunogenic compositions for prophylaxis of canine visceral leukemia and uses</t>
  </si>
  <si>
    <t>Rodolfo Cordeiro Giunchetti; Walderez Ornelas Dutra; Ronaldo Alves Pinto Nagem; Thaiza Aline Pereira Santos; Reysla Maria Da Silveira Mariano; Jaqueline Costa Leite; Patricia Silveira; Mariana Amalia Figueiredo Costa; Fernandes Tenório Gomes Rodrigues; Denise Da Silveira Lemos</t>
  </si>
  <si>
    <t>BR102021003246 BR102021003246</t>
  </si>
  <si>
    <t>(BR102021003246) PENDING</t>
  </si>
  <si>
    <t>https://patents.google.com/patent/BR102021003246A2</t>
  </si>
  <si>
    <t>BR102020017861A2</t>
  </si>
  <si>
    <t>Anopheles mosquito control vaccine composition and use</t>
  </si>
  <si>
    <t>Alessandra Da Silva Orfanó; Breno Dos Anjos Costa; Denise Da Silveira Lemos Giunchetti; Nagila Francinete Costa Secundino; Paulo Filemon Paolucci Pimenta; Reysla Maria Da Silveira Mariano; Rodolfo Cordeiro Giunchetti; Rodrigo Correa Oliveira; Walderez Ornelas Dutra</t>
  </si>
  <si>
    <t>Fund De Ensino E Tecnologia De Alfenas Universidade Federal De Minas Gerais - UFMG</t>
  </si>
  <si>
    <t>BR102020017861 BR102020017861</t>
  </si>
  <si>
    <t>(BR102020017861) PENDING</t>
  </si>
  <si>
    <t>https://patents.google.com/patent/BR102020017861A2</t>
  </si>
  <si>
    <t>BR102020019293A2</t>
  </si>
  <si>
    <t>Voc diagnostic kit-19, method and use</t>
  </si>
  <si>
    <t>Alexsandro Sobreira Galdino; Ana Alice Maia Gonçalves; Augusto Ventura Da Silva; Daniel Ferreira Lair; Danielle Carvalho De Oliveira Coutinho Martins; Denise Da Silveira Lemos; Helen Silva Ribeiro; Ingrid Dos Santos Soares Conrado; Joziana Muniz De Paiva Barçante; Kelvinson Fernandes Viana; Lais Moreira Nogueira; Mariana Amalia Figueiredo Costa; Mariana Campos Da Paz Lopes Galdino; Reysla Maria Da Silveira Mariano; Rodolfo Cordeiro Giunchetti; Ronaldo Alves Pinto Nagem; Thaiza Aline Pereira Santos; Thales Augusto Barçante; Walderez Ornelas Dutra</t>
  </si>
  <si>
    <t>Fund De Ensino E Tecnologia De Alfenas; University Federal Integracao Latinoamericana UNILA; Universidade Federal De Lavras - UFLA; Universidade Federal De Minas Gerais - UFMG; University Federal De Sao Joao Del Rei UFSJ</t>
  </si>
  <si>
    <t>BR102020019293 BR102020019293</t>
  </si>
  <si>
    <t>(BR102020019293) PENDING</t>
  </si>
  <si>
    <t>22-May-2022</t>
  </si>
  <si>
    <t>https://patents.google.com/patent/BR102020019293A2</t>
  </si>
  <si>
    <t>BR102020019265A2</t>
  </si>
  <si>
    <t>Fund De Ensino E Tecnologia De Alfenas; University Federal Integracao Latino Americana UNILA; Universidade Federal De Lavras - UFLA; Universidade Federal De Minas Gerais - UFMG; University Federal De Sao Joao Del Rei UFSJ</t>
  </si>
  <si>
    <t>BR102020019265 BR102020019265</t>
  </si>
  <si>
    <t>(BR102020019265) PENDING</t>
  </si>
  <si>
    <t>https://patents.google.com/patent/BR102020019265A2</t>
  </si>
  <si>
    <t>BR102019010332A2</t>
  </si>
  <si>
    <t>Recombinant peptide, vaccine composition for control of aedes aegypti, and uses</t>
  </si>
  <si>
    <t>Denise Da Silveira Lemos Giunchetti; Jaqueline Costa Leite; Luciano Andrade Moreira; Lucilene Aparecida Resende Oliveira; Marina Luiza Rodrigues Alves; Nelder De Figueiredo Gontijo; Otoni Alves De Oliveira Melo Júnior; Silveira Patrícia; Ricardo Toshio Fujiwara; Rodolfo Cordeiro Giunchetti; Rodrigo Correa Oliveira; Walderez Ornelas Dutra</t>
  </si>
  <si>
    <t>Universidade Federal De Minas Gerais - UFMG</t>
  </si>
  <si>
    <t>BR102019010332 BR102019010332</t>
  </si>
  <si>
    <t>(BR102019010332) PENDING</t>
  </si>
  <si>
    <t>https://patents.google.com/patent/BR102019010332A2</t>
  </si>
  <si>
    <t>BR102018076657A2</t>
  </si>
  <si>
    <t>Rhipicephalus sanguineus tick vaccine</t>
  </si>
  <si>
    <t>Denise Da Silveira Lemos Giunchetti; Lucilene Aparecida Resende Oliveira; Nelder De Figueiredo Gontijo; Otoni Alves De Oliveira Melo Júnior; Silveira Patrícia; Ricardo Nascimento Araújo; Rodolfo Cordeiro Giunchetti; Walderez Ornelas Dutra</t>
  </si>
  <si>
    <t>Institute Anima Sociesc De Inovacao Pesquisa E Cultura; Universidade Federal De Minas Gerais - UFMG</t>
  </si>
  <si>
    <t>BR102018076657 BR102018076657</t>
  </si>
  <si>
    <t>(BR102018076657) PENDING</t>
  </si>
  <si>
    <t>16-Nov-2021</t>
  </si>
  <si>
    <t>https://patents.google.com/patent/BR102018076657A2</t>
  </si>
  <si>
    <t>BR102017027885A2</t>
  </si>
  <si>
    <t>Vaccine composition containing crude extract of mosquito intestinal proteins and process of obtaining</t>
  </si>
  <si>
    <t>Daniella Castanheira Bartholomeu; Denise Da Silveira Lemos Giunchetti; Luciano Andrade Moreira; Marcos Horácio Pereira; Marina Luiza Rodrigues Alves; Maurício Roberto Viana Sant'anna; Nelder De Figueiredo Gontijo; Paulo Lee Ho; Ricardo Nascimento Araújo; Ricardo Toshio Fujiwara; Rodolfo Cordeiro Giunchetti; Rodrigo Correa De Oliveira; Walderez Ornelas Dutra</t>
  </si>
  <si>
    <t>Institute Butantan; Institute Mineiro De Educacao E Cultura UNIBH; Universidade Federal De Minas Gerais - UFMG</t>
  </si>
  <si>
    <t>BR102017027885 BR102017027885</t>
  </si>
  <si>
    <t>(BR102017027885) PENDING</t>
  </si>
  <si>
    <t>https://patents.google.com/patent/BR102017027885A2</t>
  </si>
  <si>
    <t>US20230323455A1</t>
  </si>
  <si>
    <t>Methods for assessing the severity and progression of sars-cov2 infections using cell-free dna</t>
  </si>
  <si>
    <t>De Vlaminck Iwijn; Cheng Alexandre Pellan; Cheng Matthew Pellan; Donald Cuong Vinh; Gu Wei; Chiu Charles</t>
  </si>
  <si>
    <t>Cornell University</t>
  </si>
  <si>
    <t>US20230323455 WO202220662 WO202220662</t>
  </si>
  <si>
    <t>(US20230323455) PENDING (WO2022/020662) LAPSED</t>
  </si>
  <si>
    <t>https://patents.google.com/patent/US20230323455A1</t>
  </si>
  <si>
    <t>WO2025028453A1</t>
  </si>
  <si>
    <t>Lung cancer biomarker</t>
  </si>
  <si>
    <t>Takeda Yoshito; Yamamoto Makoto; Suga Yasuhiko; Atsushi Kumanogoh</t>
  </si>
  <si>
    <t>WO202528453</t>
  </si>
  <si>
    <t>(WO2025/028453) PENDING</t>
  </si>
  <si>
    <t>6-Feb-2025</t>
  </si>
  <si>
    <t>https://patents.google.com/patent/WO2025028453A1</t>
  </si>
  <si>
    <t>WO2024181522A1</t>
  </si>
  <si>
    <t>Covid-19 testing method</t>
  </si>
  <si>
    <t>Okada Yukinori; Atsushi Kumanogoh; Edahiro Ryuya; Shirai Yuya</t>
  </si>
  <si>
    <t>WO2024181522</t>
  </si>
  <si>
    <t>(WO2024/181522) PENDING</t>
  </si>
  <si>
    <t>https://patents.google.com/patent/WO2024181522A1</t>
  </si>
  <si>
    <t>US20230357390A1</t>
  </si>
  <si>
    <t>ANTI-CD98hc ANTIBODY</t>
  </si>
  <si>
    <t>Hosen Naoki; Sugiyama Haruo; Atsushi Kumanogoh</t>
  </si>
  <si>
    <t>US20230357390 CA2995166 CY1124949 HUE057499 EP4005594 SI3336185T HRP20220069 ES2905534 US20220064287 PL3336185 LT3336185 PT3336185T DK3336185T EP3336185 CN113683696 CN108138172B JP6534074 EP3336185 US20180230212 JP2017026497W EP3336185 CN108138172 CA2995166 WO201726497</t>
  </si>
  <si>
    <t>(US20230357390) PENDING (US20220064287) LAPSED (US20180230212) LAPSED (EP3336185) GRANTED (EP4005594) PENDING (WO2017/026497) LAPSED (CA2995166) GRANTED (CN108138172) GRANTED (CN113683696) PENDING (JP6534074) GRANTED (CY1124949) GRANTED (SI3336185) GRANTED (HRP20220069) GRANTED (ES2905534) GRANTED (PL3336185) GRANTED (LT3336185) GRANTED (DK3336185) GRANTED (HUE057499) GRANTED (PT3336185) GRANTED</t>
  </si>
  <si>
    <t>https://patents.google.com/patent/US20230357390A1</t>
  </si>
  <si>
    <t>WO2023182512A1</t>
  </si>
  <si>
    <t>Agent for treating or preventing idiopathic pulmonary fibrosis</t>
  </si>
  <si>
    <t>Kitatani Natsume; Itoh Mari; Kuroda Masataka; Mizuguchi Kenji; Adachi Jun; Tomonaga Takeshi; Atsushi Kumanogoh; Takeda Yoshito; Ueda Naonori</t>
  </si>
  <si>
    <t>Osaka University; National Institutes Of Biomedical Innovation Health &amp; Nutrition; Institute Of Physical &amp; Chemical Research</t>
  </si>
  <si>
    <t>WO2023182512</t>
  </si>
  <si>
    <t>(WO2023/182512) PENDING</t>
  </si>
  <si>
    <t>https://patents.google.com/patent/WO2023182512A1</t>
  </si>
  <si>
    <t>WO2023153496A1</t>
  </si>
  <si>
    <t>Eosinophilia or bronchial asthma biomarker</t>
  </si>
  <si>
    <t>Takeda Yoshito; Yoshimura Hanako; Atsushi Kumanogoh</t>
  </si>
  <si>
    <t>JP2023153496W JP2023153496W WO2023153496</t>
  </si>
  <si>
    <t>(WO2023/153496) PENDING (JPWO2023/153496) PENDING</t>
  </si>
  <si>
    <t>https://patents.google.com/patent/WO2023153496A1</t>
  </si>
  <si>
    <t>WO2023089850A1</t>
  </si>
  <si>
    <t>Biomarker for diagnosis of covid-19, screening method for drugs to treat or prevent covid-19 from becoming severe, method for treating covid-19, and method for preventing covid-19 from becoming severe</t>
  </si>
  <si>
    <t>Kanai Takanori; Fukunaga Koichi; Namkoong Ho; Okada Yukinori; Atsushi Kumanogoh; Edahiro Ryuya; Ogawa Seishi; Takano Tomomi</t>
  </si>
  <si>
    <t>Kyoto University; Kitasato Institute; Keiogijuku; Osaka University</t>
  </si>
  <si>
    <t>JP2023089850W WO202389850</t>
  </si>
  <si>
    <t>(WO2023/089850) PENDING (JPWO2023/089850) PENDING</t>
  </si>
  <si>
    <t>https://patents.google.com/patent/WO2023089850A1</t>
  </si>
  <si>
    <t>WO2023027186A1</t>
  </si>
  <si>
    <t>Pulmonary fibrosis biomarker</t>
  </si>
  <si>
    <t>Takeda Yoshito; Shirai Yuya; Enomoto Takatoshi; Atsushi Kumanogoh</t>
  </si>
  <si>
    <t>JP2023027186W JP2023027186W WO202327186</t>
  </si>
  <si>
    <t>(WO2023/027186) LAPSED (JPWO2023/027186) PENDING</t>
  </si>
  <si>
    <t>2-Mar-2023</t>
  </si>
  <si>
    <t>https://patents.google.com/patent/WO2023027186A1</t>
  </si>
  <si>
    <t>US11576969B2</t>
  </si>
  <si>
    <t>AntiPlexin A1 agonist antibody</t>
  </si>
  <si>
    <t>Atsushi Kumanogoh; Omiya Ryusuke; Tsunoda Hiroyuki; Baba Takeshi; Suzuki Sachiyo; Teranishi Yuri</t>
  </si>
  <si>
    <t>Chugai Pharmaceutical; Osaka University</t>
  </si>
  <si>
    <t>JP2023153982 JP7334912 JP7228824 US11576969 JP2021130706 US20200276302 US10688178 EP3318577 US20180193451 EP3318577 JP2017002919W WO201702919</t>
  </si>
  <si>
    <t>(US11576969) GRANTED (US10688178) GRANTED (EP3318577) PENDING (WO2017/002919) LAPSED (JP7334912) GRANTED (JP7228824) GRANTED (JP2023153982) PENDING</t>
  </si>
  <si>
    <t>https://patents.google.com/patent/US11576969B2</t>
  </si>
  <si>
    <t>US20210113594A1</t>
  </si>
  <si>
    <t>Tumor immunomodulator</t>
  </si>
  <si>
    <t>Iwahori Kota; Wada Hisashi; Noguchi Yuki; Atsushi Kumanogoh</t>
  </si>
  <si>
    <t>JP7154634 US20210113594 EP3766499 JP2019177011W EP3766499 CN111867598 WO2019177011</t>
  </si>
  <si>
    <t>(US20210113594) LAPSED (EP3766499) LAPSED (WO2019/177011) LAPSED (CN111867598) LAPSED (JP7154634) GRANTED</t>
  </si>
  <si>
    <t>https://patents.google.com/patent/US20210113594A1</t>
  </si>
  <si>
    <t>US10988540B2</t>
  </si>
  <si>
    <t>Antibody</t>
  </si>
  <si>
    <t>Hosen Naoki; Sugiyama Haruo; Atsushi Kumanogoh; Takagi Junichi</t>
  </si>
  <si>
    <t>IN-561181 US20240360222 KR20240149974 KR102713140 SG10202401886P PH12018500258 IL-257368 JP2023093656 IL-257368 IL-301753 MX2022013566 MX-397013 AU2022204792 VN--32525B JP2021130676 VN--85778 AU2016306320 US20220041735 CN113893341 CN107922938B JP2021130676 US10988540 TH20180000821 US20200385474 US20200283533 US10654931 SG10201913748Q JP2019201641 JP6548052 EP3336184 HK1249549 US20180230216 PH12018500258 ID201808084 IN201817006620 VN--57938 EP3336184 JP2017026331W MX2018001668 IL-257368 CN107922938 SG11201800864X KR20180030922 AU2016306320 AU2016306320 CA2995046 WO201726331</t>
  </si>
  <si>
    <t>(US10988540) GRANTED (US10654931) GRANTED (US20240360222) PENDING (US20220041735) LAPSED (US20200283533) LAPSED (EP3336184) PENDING (WO2017/026331) LAPSED (CA2995046) PENDING (CN107922938) GRANTED (CN113893341) PENDING (KR10-2713140) GRANTED (KR10-2024-0149974) PENDING (JP6548052) GRANTED (JP2023093656) PENDING (JP2021130676) PENDING (JP2019201641) LAPSED (IN561181) GRANTED (PH12018500258) GRANTED (IL257368) GRANTED (MX397013) GRANTED (VN0032525) GRANTED (AU2016306320) GRANTED (SG10202401886P) PENDING (IL301753) PENDING (MX2022013566) PENDING (AU2022204792) PENDING (VN85778) PENDING (TH1801000821) PENDING (SG10201913748Q) LAPSED (HK1249549) LAPSED (ID2018/08084) LAPSED (SG11201800864X) GRANTED</t>
  </si>
  <si>
    <t>https://patents.google.com/patent/US10988540B2</t>
  </si>
  <si>
    <t>US10794907B2</t>
  </si>
  <si>
    <t>Therapeutic agent for autoimmune diseases or allergy, and method for screening for the therapeutic agent</t>
  </si>
  <si>
    <t>EP3275898 EP3275898 US20210003571 US10794907 EP3275898 JP6168532 JP2016065066 JP5888728 US20140349311 EP2497498 US20120322085 EP2497498 JP2011055550W WO201155550</t>
  </si>
  <si>
    <t>(US10794907) GRANTED (US20210003571) PENDING (US20120322085) LAPSED (EP3275898) GRANTED (EP2497498) LAPSED (WO2011/055550) LAPSED (JP6168532) GRANTED (JP5888728) GRANTED</t>
  </si>
  <si>
    <t>https://patents.google.com/patent/US10794907B2</t>
  </si>
  <si>
    <t>US20200270686A1</t>
  </si>
  <si>
    <t>Eye disease biomarker</t>
  </si>
  <si>
    <t>Nishida Kohji; Atsushi Kumanogoh; Hashida Noriyasu</t>
  </si>
  <si>
    <t>EP3438260 US20200270686 JP6654326 EP3438260 JP2017170571W EP3438260 WO2017170571</t>
  </si>
  <si>
    <t>(US20200270686) LAPSED (EP3438260) GRANTED (WO2017/170571) LAPSED (JP6654326) GRANTED</t>
  </si>
  <si>
    <t>https://patents.google.com/patent/US20200270686A1</t>
  </si>
  <si>
    <t>WO2020162441A1</t>
  </si>
  <si>
    <t>Granulomatous disease biomarker</t>
  </si>
  <si>
    <t>Takeda Yoshito; Atsushi Kumanogoh; Futami Yu; Koba Taro; Ueda Koji</t>
  </si>
  <si>
    <t>Osaka University; Japanese Foundation For Cancer Research</t>
  </si>
  <si>
    <t>WO2020162441 JP2020162441W WO2020162441</t>
  </si>
  <si>
    <t>(WO2020/162441) LAPSED (JPWO2020/162441) PENDING</t>
  </si>
  <si>
    <t>https://patents.google.com/patent/WO2020162441A1</t>
  </si>
  <si>
    <t>WO2020004557A1</t>
  </si>
  <si>
    <t>Obstructive pulmonary disease biomarkers</t>
  </si>
  <si>
    <t>Takeda Yoshito; Atsushi Kumanogoh; Kuroyama Muneyoshi; Koba Taro; Ueda Koji</t>
  </si>
  <si>
    <t>JP2021156577 WO202004557</t>
  </si>
  <si>
    <t>(WO2020/004557) LAPSED (JP2021156577) PENDING</t>
  </si>
  <si>
    <t>https://patents.google.com/patent/WO2020004557A1</t>
  </si>
  <si>
    <t>US20190119747A1</t>
  </si>
  <si>
    <t>Stress biomarker</t>
  </si>
  <si>
    <t>JP6715526 EP3438281 US20190119747 JP2017170572W EP3438281 WO2017170572</t>
  </si>
  <si>
    <t>(US20190119747) LAPSED (EP3438281) LAPSED (WO2017/170572) LAPSED (JP6715526) GRANTED</t>
  </si>
  <si>
    <t>https://patents.google.com/patent/US20190119747A1</t>
  </si>
  <si>
    <t>WO2019073507A1</t>
  </si>
  <si>
    <t>Plexin a1 antagonist-containing medicinal composition for preventing and/or treating amyotrophic lateral sclerosis</t>
  </si>
  <si>
    <t>Atsushi Kumanogo; Okuno Tatsusada; Omiya Ryusuke; Teranishi Yuri; Ishii Shinya</t>
  </si>
  <si>
    <t>Osaka University; Chugai Pharmaceutical</t>
  </si>
  <si>
    <t>WO201973507</t>
  </si>
  <si>
    <t>(WO2019/073507) LAPSED</t>
  </si>
  <si>
    <t>https://patents.google.com/patent/WO2019073507A1</t>
  </si>
  <si>
    <t>WO2018168779A1</t>
  </si>
  <si>
    <t>Biomarker for chronic obstructive pulmonary disease</t>
  </si>
  <si>
    <t>Takeda Yoshito; Atsushi Kumanogoh; Koba Taro</t>
  </si>
  <si>
    <t>JP2020079708 WO2018168779</t>
  </si>
  <si>
    <t>(WO2018/168779) LAPSED (JP2020079708) PENDING</t>
  </si>
  <si>
    <t>20-Sep-2018</t>
  </si>
  <si>
    <t>https://patents.google.com/patent/WO2018168779A1</t>
  </si>
  <si>
    <t>WO2018168769A1</t>
  </si>
  <si>
    <t>Tissue fibrosis biomarker</t>
  </si>
  <si>
    <t>Takeda Yoshito; Atsushi Kumanogoh; Matsuki Takanori; Ueda Koji</t>
  </si>
  <si>
    <t>Osaka Universit; Japanese Foundation For Cancer Research</t>
  </si>
  <si>
    <t>JP2020076572 WO2018168769</t>
  </si>
  <si>
    <t>(WO2018/168769) LAPSED (JP2020076572) PENDING</t>
  </si>
  <si>
    <t>https://patents.google.com/patent/WO2018168769A1</t>
  </si>
  <si>
    <t>WO2018168768A1</t>
  </si>
  <si>
    <t>Biomarker for obstructive pulmonary disease</t>
  </si>
  <si>
    <t>Takeda Yoshito; Atsushi Kumanogoh; Kuroyama Muneyoshi; Ueda Koji</t>
  </si>
  <si>
    <t>JP2020079707 WO2018168768</t>
  </si>
  <si>
    <t>(WO2018/168768) LAPSED (JP2020079707) PENDING</t>
  </si>
  <si>
    <t>https://patents.google.com/patent/WO2018168768A1</t>
  </si>
  <si>
    <t>CA2553402C</t>
  </si>
  <si>
    <t>Compositions for inhibiting sema7a and vla-1 interaction and methods of using the same</t>
  </si>
  <si>
    <t>Kikutani Hitoshi; Atsushi Kumanogoh; Sugiyama Kenji</t>
  </si>
  <si>
    <t>Boehringer Ingelheim International; Osaka University</t>
  </si>
  <si>
    <t>CA2553402 CA2553402</t>
  </si>
  <si>
    <t>(CA2553402) GRANTED</t>
  </si>
  <si>
    <t>https://patents.google.com/patent/CA2553402C</t>
  </si>
  <si>
    <t>WO2014148429A1</t>
  </si>
  <si>
    <t>Biomarker for diagnosing nonspecific interstitial pneumonia</t>
  </si>
  <si>
    <t>Kida Hiroshi; Atsushi Kumanogoh; Arase Hisashi; Inoue Yoshikazu</t>
  </si>
  <si>
    <t>JP6315832 JP2014148429W WO2014148429</t>
  </si>
  <si>
    <t>(WO2014/148429) LAPSED (JP6315832) GRANTED</t>
  </si>
  <si>
    <t>https://patents.google.com/patent/WO2014148429A1</t>
  </si>
  <si>
    <t>WO2014038622A1</t>
  </si>
  <si>
    <t>Biomarker for autoimmune diseases</t>
  </si>
  <si>
    <t>Takamatsu Hyota; Atsushi Kumanogoh</t>
  </si>
  <si>
    <t>JP6645737 JP2014038622W WO201438622</t>
  </si>
  <si>
    <t>(WO2014/038622) LAPSED (JP6645737) GRANTED</t>
  </si>
  <si>
    <t>13-Mar-2014</t>
  </si>
  <si>
    <t>https://patents.google.com/patent/WO2014038622A1</t>
  </si>
  <si>
    <t>MX287042B</t>
  </si>
  <si>
    <t>Methods for treating cytosine-mediated diseases.</t>
  </si>
  <si>
    <t>Hitoshi Kikutani; Atsushi Kumanogoh; Kenji Sugiyama</t>
  </si>
  <si>
    <t>Boehringer Ingelheim International</t>
  </si>
  <si>
    <t>MX-287042</t>
  </si>
  <si>
    <t>(MX287042) GRANTED</t>
  </si>
  <si>
    <t>30-May-2011</t>
  </si>
  <si>
    <t>https://permalink.orbit.com/RenderStaticFirstPage?XPN=b6gZkWabj8qseLHW8WjXjnfDUqlXTJ5uwQdFuycu4uk%3D%26n%3D1&amp;id=0&amp;base=FAMPAT</t>
  </si>
  <si>
    <t>US7462461B2</t>
  </si>
  <si>
    <t>Compositions for inhibiting Sema7A and VLA-1 interaction and the methods of using the same</t>
  </si>
  <si>
    <t>US7462461 US20070264263 DE202006007590</t>
  </si>
  <si>
    <t>(US7462461) GRANTED (DE202006007590) EXPIRED</t>
  </si>
  <si>
    <t>9-Dec-2008</t>
  </si>
  <si>
    <t>https://patents.google.com/patent/US7462461B2</t>
  </si>
  <si>
    <t>US20080317766A1</t>
  </si>
  <si>
    <t>Costimulatory Molecules and Uses Thereof</t>
  </si>
  <si>
    <t>Kikutani Hitoshi; Atsushi Kumanogoh; Barsoumian Edward Leon</t>
  </si>
  <si>
    <t>US20080317766 US20080058257 US20070237773 US20070160604</t>
  </si>
  <si>
    <t>(US20080317766) LAPSED (US20080058257) LAPSED (US20070237773) LAPSED (US20070160604) LAPSED</t>
  </si>
  <si>
    <t>25-Dec-2008</t>
  </si>
  <si>
    <t>https://patents.google.com/patent/US20080317766A1</t>
  </si>
  <si>
    <t>WO2008055889A1</t>
  </si>
  <si>
    <t>Compositions and methods of treating oncological, inflammatory and autoimmune diseases mediated by sema4a</t>
  </si>
  <si>
    <t>Osaka University; Boehringer Ingelheim International; Boehringer Ingelheim Pharmaceuticals</t>
  </si>
  <si>
    <t>WO200855889</t>
  </si>
  <si>
    <t>(WO2008/055889) LAPSED</t>
  </si>
  <si>
    <t>https://patents.google.com/patent/WO2008055889A1</t>
  </si>
  <si>
    <t>US20080045443A1</t>
  </si>
  <si>
    <t>Compositions for Inhibiting plexin-A1-DAP12 interactions and Methods of Treating Inflammatory, Autoimmune or Bone Resorption Diseases Using the Same</t>
  </si>
  <si>
    <t>Osaka University; Boehringer Ingelheim Pharmaceuticals</t>
  </si>
  <si>
    <t>US20080045443 DE202006007499</t>
  </si>
  <si>
    <t>(US20080045443) LAPSED (DE202006007499) EXPIRED</t>
  </si>
  <si>
    <t>21-Feb-2008</t>
  </si>
  <si>
    <t>https://patents.google.com/patent/US20080045443A1</t>
  </si>
  <si>
    <t>CA2551163A1</t>
  </si>
  <si>
    <t>Methods for treating inflammatory, autoimmune or bone resorption diseases</t>
  </si>
  <si>
    <t>CA2551163</t>
  </si>
  <si>
    <t>(CA2551163) LAPSED</t>
  </si>
  <si>
    <t>17-Jan-2008</t>
  </si>
  <si>
    <t>https://patents.google.com/patent/CA2551163A1</t>
  </si>
  <si>
    <t>US20040052782A1</t>
  </si>
  <si>
    <t>Costimulatory molecules and uses thereof</t>
  </si>
  <si>
    <t>Boehringer Ingelheim</t>
  </si>
  <si>
    <t>JP2005538041 EP1490406 US20040052782 DE10213762 AU2003219068 WO200380673</t>
  </si>
  <si>
    <t>(US20040052782) LAPSED (EP1490406) LAPSED (WO03/080673) LAPSED (JP2005538041) REVOKED (DE10213762) LAPSED (AU2003219068) LAPSED</t>
  </si>
  <si>
    <t>18-Mar-2004</t>
  </si>
  <si>
    <t>https://patents.google.com/patent/US20040052782A1</t>
  </si>
  <si>
    <t>WO2000075655A1</t>
  </si>
  <si>
    <t>Screening method with the use of cd100</t>
  </si>
  <si>
    <t>Kikutani Hitoshi; Atsushi Kumanogoh; Hori Akira</t>
  </si>
  <si>
    <t>Takeda Chemical Industries</t>
  </si>
  <si>
    <t>JP2001050951 AU200049526 WO200075655</t>
  </si>
  <si>
    <t>(WO00/75655) LAPSED (JP2001050951) LAPSED (AU4952600) LAPSED</t>
  </si>
  <si>
    <t>14-Dec-2000</t>
  </si>
  <si>
    <t>https://patents.google.com/patent/WO2000075655A1/en?oq=WO0075655A1</t>
  </si>
  <si>
    <t>US20250084171A1</t>
  </si>
  <si>
    <t>Methods for treating myositis using fcrn antagonists</t>
  </si>
  <si>
    <t>Van Der Woning Sebastian Paul; Olivier Boyer; Drouot Laurent</t>
  </si>
  <si>
    <t>Argenx</t>
  </si>
  <si>
    <t>US20250084171</t>
  </si>
  <si>
    <t>(US20250084171) PENDING</t>
  </si>
  <si>
    <t>13-Mar-2025</t>
  </si>
  <si>
    <t>https://worldwide.espacenet.com/patent/search/family/085380794/publication/US2025084171A1?q=US20250084171A1</t>
  </si>
  <si>
    <t>EP4482582A1</t>
  </si>
  <si>
    <t>Van Der Woning Sebastian Paul; Olivier Boyer ; Drouot Laurent</t>
  </si>
  <si>
    <t>EP4482582 BR112024017036 KR20240151809 IL-315112 SG11202405552Q AU2023221552 BR112024017036 MX2024010165 AR-128568 TW202337895 WO2023156614</t>
  </si>
  <si>
    <t>(EP4482582) PENDING (WO2023/156614) PENDING (KR10-2024-0151809) PENDING (BR112024017036) PENDING (IL315112) PENDING (SG11202405552Q) PENDING (AU2023221552) PENDING (MX2024010165) PENDING (AR128568) LAPSED (TW202337895) PENDING</t>
  </si>
  <si>
    <t>https://patents.google.com/patent/EP4482582A1</t>
  </si>
  <si>
    <t>US20230194528A1</t>
  </si>
  <si>
    <t>Methods for detecting the presence of coronavirus-specific antibodies in a subject</t>
  </si>
  <si>
    <t>Olivier Boyer; Drouot Laurent</t>
  </si>
  <si>
    <t>Inserm - Institut National De La Sante &amp; De La Recherche Medicale; Universite De Rouen Normandie; University Rouen Centre Hospitalier</t>
  </si>
  <si>
    <t>EP4459285 EP4459285 ES2966766 EP4283299 EP4283299 EP4004547 US20230194528 EP4004547 WO2021209463</t>
  </si>
  <si>
    <t>(US20230194528) PENDING (EP4004547) GRANTED (EP4459285) PENDING (EP4283299) PENDING (WO2021/209463) LAPSED (ES2966766) GRANTED</t>
  </si>
  <si>
    <t>https://patents.google.com/patent/US20230194528A1</t>
  </si>
  <si>
    <t>US20220257697A1</t>
  </si>
  <si>
    <t>Inflammatory disease treatment with complement inhibitors</t>
  </si>
  <si>
    <t>Duda Petra; Farzaneh-Far Ramin; Ricardo Alonso; Sayegh Camil; Zhu Nanqun; Vadysirisack Douangsone D; Olivier Boyer; Drouot Laurent</t>
  </si>
  <si>
    <t>RA Pharmaceuticals</t>
  </si>
  <si>
    <t>ES2973767 EP3980047 EP3980047 US20220257697 JP2022535411 EP3980047 CN113966224 CA3140193 WO2020247607</t>
  </si>
  <si>
    <t>(US20220257697) PENDING (EP3980047) GRANTED (WO2020/247607) LAPSED (CA3140193) PENDING (CN113966224) PENDING (JP2022535411) PENDING (ES2973767) GRANTED</t>
  </si>
  <si>
    <t>https://patents.google.com/patent/US20220257697A1</t>
  </si>
  <si>
    <t>WO2022043415A1</t>
  </si>
  <si>
    <t>Methods for detecting the presence of pemphigus-specific autoantibodies in a sample</t>
  </si>
  <si>
    <t>Olivier Boyer; Lemieux Alexandre; Golinski Marie-Laure; Joly Pascal</t>
  </si>
  <si>
    <t>Inserm - Institut National De La Sante &amp; De La Recherche Medicale; University Rouen Centre Hospitalier; Universite De Rouen Normandie</t>
  </si>
  <si>
    <t>WO202243415</t>
  </si>
  <si>
    <t>(WO2022/043415) LAPSED</t>
  </si>
  <si>
    <t>https://patents.google.com/patent/WO2022043415A1</t>
  </si>
  <si>
    <t>WO2019077123A1</t>
  </si>
  <si>
    <t>Methods and kits for determining whether a subject has or is at risk of having of an autoimmune myopathy</t>
  </si>
  <si>
    <t>Olivier Boyer; Drouot Laurent; Jouen Fabienne; Chan-Tchi-Song Philippe; Boitard Christian; Bourdenet Gwladys</t>
  </si>
  <si>
    <t>Inserm - Institut National De La Sante &amp; De La Recherche Medicale; Universite De Paris 5 Rene Descartes; Cnrs - Centre National De La Recherche Scientifique; Assistance Publique Hopitaux De Paris; Universite De Rouen Normandie; University Rouen Centre Hospitalier</t>
  </si>
  <si>
    <t>WO201977123</t>
  </si>
  <si>
    <t>(WO2019/077123) LAPSED</t>
  </si>
  <si>
    <t>https://patents.google.com/patent/WO2019077123A1</t>
  </si>
  <si>
    <t>US20160123992A1</t>
  </si>
  <si>
    <t>Methods for predicting rheumatoid arthritis treatment response</t>
  </si>
  <si>
    <t>Vittecoq Olivier; Lequerre Thierry; Cosette Pascal; Olivier Boyer; Le Loët Xavier; Hardouin Julie; Obry Antoine</t>
  </si>
  <si>
    <t>Cnrs - Centre National De La Recherche Scientifique; Inserm - Institut National De La Sante &amp; De La Recherche Medicale; Universite De Rouen Normandie; University Rouen Centre Hospitalier</t>
  </si>
  <si>
    <t>EP3008469 US20160123992 EP3008469 WO2014198727 WO2014198727 EP2813850</t>
  </si>
  <si>
    <t>(US20160123992) LAPSED (EP3008469) LAPSED (EP2813850) LAPSED (WO2014/198727) LAPSED</t>
  </si>
  <si>
    <t>https://patents.google.com/patent/US20160123992A1</t>
  </si>
  <si>
    <t>US20140086895A1</t>
  </si>
  <si>
    <t>Methods and pharmaceutical compositions for the treatment of autoimmune diseases</t>
  </si>
  <si>
    <t>Vittecoq Olivier; Derambure Celine; Lequerre Thierry; Olivier Boyer; Tron Francois; Le Loet Xavier; Gilbert Daniele</t>
  </si>
  <si>
    <t>Inserm - Institut National De La Sante &amp; De La Recherche Medicale; Universite De Rouen Normandie; Centre Hospitalier Universitaire De Rouen</t>
  </si>
  <si>
    <t>ES2560012 EP2707018 JP2014517832 US20140086895 EP2707018 WO2012152882</t>
  </si>
  <si>
    <t>(US20140086895) LAPSED (EP2707018) LAPSED (WO2012/152882) LAPSED (JP2014517832) REVOKED (ES2560012) LAPSED</t>
  </si>
  <si>
    <t>27-Mar-2014</t>
  </si>
  <si>
    <t>https://patents.google.com/patent/US20140086895A1</t>
  </si>
  <si>
    <t>WO2012010677A1</t>
  </si>
  <si>
    <t>Diagnostic method for assaying anti-srp antibodies</t>
  </si>
  <si>
    <t>Olivier Boyer; Drouot Laurent; Jouen Fabienne; Benveniste Olivier</t>
  </si>
  <si>
    <t>Universite De Rouen Normandie; Assistance Publique Hopitaux De Paris; Centre Hospitalier Universitaire De Rouen</t>
  </si>
  <si>
    <t>WO201210677</t>
  </si>
  <si>
    <t>(WO2012/010677) LAPSED</t>
  </si>
  <si>
    <t>https://patents.google.com/patent/WO2012010677A1</t>
  </si>
  <si>
    <t>EP1092436A1</t>
  </si>
  <si>
    <t>Tenocyte compositions, preparation and use</t>
  </si>
  <si>
    <t>Saillant Gerard; Klatzmann David; Salzmann Jean-Loup; Boggione Christophe; Olivier Boyer; Jayankura Marc</t>
  </si>
  <si>
    <t>Universite Pierre &amp; Marie Curie</t>
  </si>
  <si>
    <t>AR--26890 AU200077963 WO200126667 EP1092436 FR2799371</t>
  </si>
  <si>
    <t>(EP1092436) LAPSED (WO01/26667) LAPSED (AR026890) LAPSED (AU7796300) LAPSED (FR2799371) LAPSED</t>
  </si>
  <si>
    <t>18-Apr-2001</t>
  </si>
  <si>
    <t>https://patents.google.com/patent/EP1092436A1</t>
  </si>
  <si>
    <t>EP0972518A2</t>
  </si>
  <si>
    <t>Exchange of T lymphocytes</t>
  </si>
  <si>
    <t>Latzmann David; Cohen Jose; Olivier Boyer; Thomas-Vaslin Veronique; Salzmann Jean-Loup</t>
  </si>
  <si>
    <t>DE69922090 ES2234220 DE69922090 ATE283057 EP-972518 JP2002520262 WO200002520 EP-972518 WO200002520 EP-972518 FR2780891</t>
  </si>
  <si>
    <t>(EP0972518) EXPIRED (WO00/02520) LAPSED (JP2002520262) REVOKED (DE69922090) LAPSED (ES2234220) LAPSED (ATE283057) LAPSED (FR2780891) LAPSED</t>
  </si>
  <si>
    <t>19-Jan-2000</t>
  </si>
  <si>
    <t>https://patents.google.com/patent/EP0972518A2</t>
  </si>
  <si>
    <t>WO2025015103A1</t>
  </si>
  <si>
    <t>Methods for modulating activity of il-18 for treatment of cd4+ t cell mediated autoimmunity and immunopathology</t>
  </si>
  <si>
    <t>Scott William Canna; Dang Vinh; Morrisette Jeremy; Dang Vinh; Morrisette Jeremy</t>
  </si>
  <si>
    <t>Childrens Hospital of Philadelphia</t>
  </si>
  <si>
    <t>WO202515103</t>
  </si>
  <si>
    <t>(WO2025/015103) PENDING</t>
  </si>
  <si>
    <t>https://patents.google.com/patent/WO2025015103A1</t>
  </si>
  <si>
    <t>US11752213B2</t>
  </si>
  <si>
    <t>Surfaces having reduced non-specific binding and antigenicity</t>
  </si>
  <si>
    <t>Hucknall Angus; Chilkoti Ashutosh; Joh Daniel; Ganson Nancy J; Qi Yizhi; Michael Steven Hershfield</t>
  </si>
  <si>
    <t>US11752213 CN109152818B EP3393500 US20210046188 EP3393500 US20190015520 CN109152818 US20180369399 EP3393500 IN201817024818 IN201817024821 WO2017112825 WO2017112826 WO2017112825 WO2017112826</t>
  </si>
  <si>
    <t>(US11752213) GRANTED (US20190015520) LAPSED (US20180369399) LAPSED (EP3393500) GRANTED (WO2017/112826) LAPSED (WO2017/112825) LAPSED (CN109152818) GRANTED (IN201817024821) PENDING (IN201817024818) PENDING</t>
  </si>
  <si>
    <t>12-Sep-2023</t>
  </si>
  <si>
    <t>https://patents.google.com/patent/US11752213B2</t>
  </si>
  <si>
    <t>US10392611B2</t>
  </si>
  <si>
    <t>Polymer conjugates having reduced antigenicity and methods of using the same</t>
  </si>
  <si>
    <t>Chilkoti Ashutosh; Qi Yizhi; Michael Steven Hershfield; Ganson Nancy J</t>
  </si>
  <si>
    <t>EP3003342 US10392611 US10364451 US20180221496 US20170360946 US20170239363 US20170233714 US9592303 EP3003342 US20160122451 EP3003342 WO2014194244</t>
  </si>
  <si>
    <t>(US10392611) GRANTED (US10364451) GRANTED (US9592303) GRANTED (US20180221496) LAPSED (US20170360946) LAPSED (EP3003342) GRANTED (WO2014/194244) LAPSED</t>
  </si>
  <si>
    <t>https://patents.google.com/patent/US10392611B2</t>
  </si>
  <si>
    <t>US9885024B2</t>
  </si>
  <si>
    <t>PEG-urate oxidase conjugates and use thereof</t>
  </si>
  <si>
    <t>Williams L David; Michael Steven Hershfield; Kelly Susan J; Saifer Mark G P; Sherman Merry R</t>
  </si>
  <si>
    <t>Duke University; Horizon Therapeutics</t>
  </si>
  <si>
    <t>BR9912974 BR9917760 US20180223263 CY1119848 US9885024 ES2649840 PT2316475T DK2316475T EP2316475 CY1114005 US20160160188 PL-220873 CY1112287 CA2728907 BR9912974 IN-266946 US20140363414 BR9917760 US8618267 JP5290901 JP5291235 HU-228916 PT2158923 ES2404074 CZ-303751 JP5183836 DK2158923T JP2013039139 US20130052677 EP2158923 CN1896231B US20120149083 US8067553 ES2361190 PT1588716 DK1588716T EP2316475 US7927589 DE69943205 ATE498409 EP1588716 CA2338665 US20100323422 US20100323423 IL-183948 HK1141738 US7723089 EP2158923 JP2009254376 PL-202799 IN2009KN00532 IN-233652 RU2349341 HU-226294 US20080031864 HK1103303 IL-183948 IL-141220 RU2006107111 IN2006KN01899 CN1896231 KR100614212 CN1264575C RU2278680 DE69925917 HU-103003 ES2245114 PT1100542 EP1588716 DK1100542T DE69925917 RU2004104953 ATE298251 EP1100542 KR100488848 RU2246318 US20050014240 KR20040088585 NZ-509595 AU-770014 TW-570981 US20030166249 US6576235 SG--78843 JP2002522399 ZA200101814 IL-141220 HK1037330 PL99346224 PL99383331 HUP0103003 CN1322141 IN2001KN00133 KR20010072287 CZ200100317 EP1100542 BR9912974 SG--78843 WO200007629 AU9952515 CA2338665 CA2728907 WO200007629</t>
  </si>
  <si>
    <t>(US9885024) LAPSED (US8618267) LAPSED (US8067553) LAPSED (US7927589) LAPSED (US7723089) LAPSED (US6576235) EXPIRED (US20180223263) LAPSED (US20140363414) LAPSED (US20120149083) LAPSED (US20100323423) LAPSED (US20050014240) LAPSED (EP2316475) EXPIRED (EP2158923) EXPIRED (EP1588716) EXPIRED (EP1100542) EXPIRED (WO00/07629) LAPSED (CA2728907) LAPSED (CA2338665) LAPSED (CN1896231) LAPSED (CN1264575) LAPSED (KR10-0614212) LAPSED (KR10-0488848) LAPSED (JP5291235) LAPSED (JP5290901) LAPSED (JP5183836) LAPSED (IN266946) EXPIRED (IN233652) EXPIRED (IN0532/KOLNP/2009) LAPSED (BRPI9917760) REVOKED (BRPI9912974) REVOKED (CY1119848) LAPSED (ES2649840) LAPSED (DK2316475) LAPSED (CY1114005) LAPSED (PL220873) EXPIRED (CY1112287) LAPSED (HU228916) LAPSED (PT2158923) LAPSED (ES2404074) LAPSED (CZ303751) EXPIRED (DK2158923) LAPSED (ES2361190) LAPSED (PT1588716) LAPSED (DK1588716) LAPSED (DE69943205) LAPSED (ATE498409) LAPSED (IL183948) EXPIRED (PL202799) EXPIRED (RU2349341) LAPSED (HU226294) LAPSED (IL141220) EXPIRED (RU2278680) LAPSED (DE69925917) EXPIRED (ES2245114) LAPSED (PT1100542) LAPSED (DK1100542) LAPSED (ATE298251) EXPIRED (RU2246318) LAPSED (AU770014) EXPIRED (TW570981) LAPSED (SG78843) EXPIRED (ZA200101814) EXPIRED (PT2316475) LAPSED (HK1141738) LAPSED (HK1103303) LAPSED (NZ509595) EXPIRED (HK1037330) LAPSED (PL346224) LAPSED</t>
  </si>
  <si>
    <t>https://patents.google.com/patent/US9885024B2</t>
  </si>
  <si>
    <t>US8921064B2</t>
  </si>
  <si>
    <t>Method for purifying urate oxidase tetramers and octamers</t>
  </si>
  <si>
    <t>Sherman Merry R; Saifer Mark G P; Williams L David; Michael Steven Hershfield; Kelly Susan J</t>
  </si>
  <si>
    <t>BR200108386 BE2013C045 BR200108386 CY1117264 CA2398679 CY2013028 CY2013028 RU2557318 RU2557318 PT2305819 CY1110142 DK2196538T DK2305819T US8921064 CZ-304864 ES2524153 EP2305819 EP2196538 FR13C0036 JP5341945 CN101735991B LU--92237 FR13C0036 ES2343105 JP5165826 HK1155203 BR200108386 AU2009212900 US20110287466 JP2011188861 IL-193365 KR101054247 US7927852 EP2305819 PL-208064 HK1144701 HK1143989 MX-279587 RU2009104003 HU-227127 ES2343105 DK1254237T CN101735991 EP2196538 PT1254237 DE60141742 ATE463576 EP1254237 TWI322184 AU2009212900 AU2006203252 AU2006203252 CN100491532C RU2352354 TW200914617 KR100884724 IL-193365 IL-151065 IN-226519 KR20080098686 US20080057048 RU2006107110 KR20070092329 HU-204544 RU2281954 AU2006203252 AU2001249975 SG--90846 US6783965 PL2001358539 NZ-520434 HK1056742 JP2003521937 CN1423699 HUP0204544 ZA200207206 IL-151065 CZ200202982 MX2002PA007545 KR20020087934 EP1254237 BR200108386 SG--90846 WO200159078 AU200149975 CA2398679 WO200159078</t>
  </si>
  <si>
    <t>(US8921064) LAPSED (US7927852) LAPSED (US6783965) EXPIRED (EP2305819) EXPIRED (EP2196538) EXPIRED (EP1254237) EXPIRED (WO01/59078) LAPSED (CA2398679) EXPIRED (CN101735991) EXPIRED (CN100491532) EXPIRED (KR10-1054247) EXPIRED (KR10-0884724) EXPIRED (KR10-2007-0092329) LAPSED (JP5341945) EXPIRED (JP5165826) EXPIRED (IN226519) EXPIRED (BRPI0108386) REVOKED (BE2013C045) EXPIRED (CY1117264) EXPIRED (CY2013028) EXPIRED (RU2557318) GRANTED (PT2305819) LAPSED (CY1110142) EXPIRED (DK2305819) EXPIRED (DK2196538) EXPIRED (CZ304864) EXPIRED (ES2524153) LAPSED (FR13C0036) EXPIRED (LU92237) GRANTED (ES2343105) LAPSED (AU2009212900) EXPIRED (IL193365) EXPIRED (PL208064) EXPIRED (MX279587) EXPIRED (HU227127) EXPIRED (DK1254237) EXPIRED (PT1254237) LAPSED (DE60141742) EXPIRED (ATE463576) EXPIRED (TWI322184) EXPIRED (AU2006203252) EXPIRED (RU2352354) EXPIRED (IL151065) EXPIRED (RU2281954) LAPSED (AU2001249975) REVOKED (SG90846) EXPIRED (ZA200207206) EXPIRED (HK1155203) EXPIRED (HK1144701) EXPIRED (HK1143989) EXPIRED (TW200914617) LAPSED (NZ520434) EXPIRED (HK1056742) EXPIRED (MXPA02007545) EXPIRED (AU4997501) LAPSED</t>
  </si>
  <si>
    <t>30-Dec-2014</t>
  </si>
  <si>
    <t>https://patents.google.com/patent/US8921064B2</t>
  </si>
  <si>
    <t>US8148123B2</t>
  </si>
  <si>
    <t>Methods for lowering elevated uric acid levels using intravenous injections of PEG-uricase</t>
  </si>
  <si>
    <t>Hartman Jacob; Mendelovitz Simona; Rehrig Claudia D; Huang William; Michael Steven Hershfield</t>
  </si>
  <si>
    <t>US8148123 US20070274977</t>
  </si>
  <si>
    <t>(US8148123) GRANTED</t>
  </si>
  <si>
    <t>https://patents.google.com/patent/US8148123B2</t>
  </si>
  <si>
    <t>RU2443426C2</t>
  </si>
  <si>
    <t>Urate oxidase conjugates, pharmaceutical composition for reduction in uric acid levels and method for preparing conjugates stated above</t>
  </si>
  <si>
    <t>David Williams L; Michael Steven Hershfield; J Kelly Susan; Cypher Mark J P; Shermaine Mary R</t>
  </si>
  <si>
    <t>Mountain View Pharmaceuticals; Duke University</t>
  </si>
  <si>
    <t>RU2443426 RU2008132767</t>
  </si>
  <si>
    <t>(RU2443426) LAPSED</t>
  </si>
  <si>
    <t>27-Feb-2012</t>
  </si>
  <si>
    <t>https://patents.google.com/patent/RU2443426C2</t>
  </si>
  <si>
    <t>US7056713B1</t>
  </si>
  <si>
    <t>Urate oxidase</t>
  </si>
  <si>
    <t>Michael Steven Hershfield; Kelly Susan J</t>
  </si>
  <si>
    <t>BR9913360 EP2277998 CY1111001 JP5721954 IL-197339 HU-229774 CZ-304223 JP2013215199 BR9913360 CN101280293B MX-308173 HK1153508 MX-293491 CA2337967 IL-197339 ES2352451 EP2277998 DK1100880T PT1100880 PL-207369 DE69942834 ATE483797 EP1100880 JP2010158244 IL-141221 MX-273087 HK1125402 IN-228221 CN101280293 KR100841634 RU2290439 US20060188971 US7056713 HU-103205 IN2001CN00165 SG--78987 AU-766421 NZ-509633 JP2002524053 ZA200100974 EP1100880 IL-141221 HK1037214 PL99346222 HUP0103205 CN1322243 CZ200100466 BR9913360 KR20010053633 EP1100880 SG--78987 WO200008196 WO200008196 AU9953365 CA2337967 WO200008196</t>
  </si>
  <si>
    <t>(US7056713) EXPIRED (US20060188971) LAPSED (EP2277998) EXPIRED (EP1100880) EXPIRED (WO00/08196) LAPSED (CA2337967) LAPSED (CN101280293) LAPSED (CN1322243) REVOKED (KR10-0841634) EXPIRED (JP5721954) LAPSED (JP2013215199) REVOKED (JP2002524053) LAPSED (IN228221) EXPIRED (BRPI9913360) REVOKED (CY1111001) LAPSED (IL197339) EXPIRED (HU229774) LAPSED (CZ304223) LAPSED (MX308173) EXPIRED (MX293491) EXPIRED (ES2352451) LAPSED (DK1100880) LAPSED (PT1100880) LAPSED (PL207369) EXPIRED (DE69942834) LAPSED (ATE483797) LAPSED (IL141221) EXPIRED (MX273087) EXPIRED (RU2290439) LAPSED (SG78987) EXPIRED (AU766421) EXPIRED (ZA200100974) EXPIRED (HK1153508) EXPIRED (HK1125402) LAPSED (NZ509633) EXPIRED (HK1037214) LAPSED</t>
  </si>
  <si>
    <t>6-Jun-2006</t>
  </si>
  <si>
    <t>https://patents.google.com/patent/US7056713B1</t>
  </si>
  <si>
    <t>US20240093299A1</t>
  </si>
  <si>
    <t>Methods relating to anti-il-1 therapy and anti-il-6 therapy and hypersensitivity</t>
  </si>
  <si>
    <t>Saper Vivian E; Mellins Elizabeth D; Jill Allison Hollenbach</t>
  </si>
  <si>
    <t>Board Of Trustees Of Leland Stanford Junior University; Regents Of The University Of California</t>
  </si>
  <si>
    <t>US20240093299 WO2022174067</t>
  </si>
  <si>
    <t>(US20240093299) PENDING (WO2022/174067) LAPSED</t>
  </si>
  <si>
    <t>https://patents.google.com/patent/US20240093299A1</t>
  </si>
  <si>
    <t>US20160340437A1</t>
  </si>
  <si>
    <t>Methods for Managing Sepsis</t>
  </si>
  <si>
    <t>Mandy L Ford; Coopersmith Craig</t>
  </si>
  <si>
    <t>US20160340437</t>
  </si>
  <si>
    <t>(US20160340437) LAPSED</t>
  </si>
  <si>
    <t>24-Nov-2016</t>
  </si>
  <si>
    <t>https://patents.google.com/patent/US20160340437A1</t>
  </si>
  <si>
    <t>17. KOL_NETWORK</t>
  </si>
  <si>
    <t>KOL_A_PiH_ID</t>
  </si>
  <si>
    <t>KOL_A_Con_ID</t>
  </si>
  <si>
    <t>KOL_B_PiH_ID</t>
  </si>
  <si>
    <t>KOL_B_Con_ID</t>
  </si>
  <si>
    <t>KOL_A_DSID</t>
  </si>
  <si>
    <t>KOL_B_DSID</t>
  </si>
  <si>
    <t>KOL_A_Name</t>
  </si>
  <si>
    <t>KOL_B_Name</t>
  </si>
  <si>
    <t>Linked Activity</t>
  </si>
  <si>
    <t>Activity Title</t>
  </si>
  <si>
    <t>Institution</t>
  </si>
  <si>
    <t>Society</t>
  </si>
  <si>
    <t>Conference</t>
  </si>
  <si>
    <t>PMID</t>
  </si>
  <si>
    <t>ConPID_00001</t>
  </si>
  <si>
    <t>ConPID_00002</t>
  </si>
  <si>
    <t>ConPID_00003</t>
  </si>
  <si>
    <t>ConPID_00004</t>
  </si>
  <si>
    <t>ConPID_00005</t>
  </si>
  <si>
    <t>ConPID_00006</t>
  </si>
  <si>
    <t>ConPID_00007</t>
  </si>
  <si>
    <t>ConPID_00008</t>
  </si>
  <si>
    <t>ConPID_00009</t>
  </si>
  <si>
    <t>ConPID_00010</t>
  </si>
  <si>
    <t>ConPID_00011</t>
  </si>
  <si>
    <t>ConPID_00012</t>
  </si>
  <si>
    <t>ConPID_00013</t>
  </si>
  <si>
    <t>ConPID_00014</t>
  </si>
  <si>
    <t>ConPID_00015</t>
  </si>
  <si>
    <t>ConPID_00016</t>
  </si>
  <si>
    <t>ConPID_00017</t>
  </si>
  <si>
    <t>ConPID_00018</t>
  </si>
  <si>
    <t>ConPID_00019</t>
  </si>
  <si>
    <t>ConPID_00020</t>
  </si>
  <si>
    <t>ConPID_00021</t>
  </si>
  <si>
    <t>ConPID_00022</t>
  </si>
  <si>
    <t>ConPID_00023</t>
  </si>
  <si>
    <t>ConPID_00024</t>
  </si>
  <si>
    <t>ConPID_00026</t>
  </si>
  <si>
    <t>ConPID_00027</t>
  </si>
  <si>
    <t>ConPID_00028</t>
  </si>
  <si>
    <t>ConPID_00029</t>
  </si>
  <si>
    <t>ConPID_00030</t>
  </si>
  <si>
    <t>ConPID_00031</t>
  </si>
  <si>
    <t>ConPID_00032</t>
  </si>
  <si>
    <t>ConPID_00033</t>
  </si>
  <si>
    <t>ConPID_00034</t>
  </si>
  <si>
    <t>ConPID_00035</t>
  </si>
  <si>
    <t>ConPID_00036</t>
  </si>
  <si>
    <t>ConPID_00037</t>
  </si>
  <si>
    <t>ConPID_00038</t>
  </si>
  <si>
    <t>ConPID_00039</t>
  </si>
  <si>
    <t>ConPID_00041</t>
  </si>
  <si>
    <t>ConPID_00042</t>
  </si>
  <si>
    <t>ConPID_00043</t>
  </si>
  <si>
    <t>ConPID_00044</t>
  </si>
  <si>
    <t>ConPID_00045</t>
  </si>
  <si>
    <t>ConPID_00046</t>
  </si>
  <si>
    <t>ConPID_00047</t>
  </si>
  <si>
    <t>ConPID_00048</t>
  </si>
  <si>
    <t>ConPID_00049</t>
  </si>
  <si>
    <t>Molecular Pathophysiology and Clinical Endocrinology</t>
  </si>
  <si>
    <t>https://www.scribd.com/document/38696468/2009-Aspectos-Nutricionales-y-Saludables-de-Los-Productos-de-Panificacion</t>
  </si>
  <si>
    <t>Physical-Chemical and Sensory Analysis of Food</t>
  </si>
  <si>
    <t>http://lattes.cnpq.br/8393669280266372</t>
  </si>
  <si>
    <t>http://lattes.cnpq.br/3977658608500572</t>
  </si>
  <si>
    <t>http://lattes.cnpq.br/1576565798034743</t>
  </si>
  <si>
    <t>http://lattes.cnpq.br/8299549391511781</t>
  </si>
  <si>
    <t>http://lattes.cnpq.br/8536001888952340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</si>
</sst>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21"/>
      <color rgb="FFFFFFFF"/>
      <name val="Calibri"/>
    </font>
    <font>
      <u/>
      <sz val="11"/>
      <color rgb="FF0000FF"/>
      <name val="Calibri"/>
    </font>
    <font>
      <b/>
      <sz val="11"/>
      <name val="Calibri"/>
    </font>
    <font>
      <u/>
      <sz val="11"/>
      <color theme="10"/>
      <name val="Calibri"/>
      <family val="2"/>
      <scheme val="minor"/>
    </font>
    <font>
      <b/>
      <sz val="11"/>
      <name val="Calibri"/>
      <family val="2"/>
    </font>
  </fonts>
  <fills count="4">
    <fill>
      <patternFill patternType="none"/>
    </fill>
    <fill>
      <patternFill patternType="gray125"/>
    </fill>
    <fill>
      <patternFill patternType="solid">
        <fgColor rgb="FF214761"/>
        <bgColor rgb="FF214761"/>
      </patternFill>
    </fill>
    <fill>
      <patternFill patternType="solid">
        <fgColor rgb="FFB7D7EE"/>
        <bgColor rgb="FFB7D7EE"/>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4" fillId="0" borderId="0" applyNumberFormat="0" applyFill="0" applyBorder="0" applyAlignment="0" applyProtection="0"/>
  </cellStyleXfs>
  <cellXfs count="11">
    <xf numFmtId="0" fontId="0" fillId="0" borderId="0" xfId="0"/>
    <xf numFmtId="0" fontId="3" fillId="3" borderId="1" xfId="0" applyFont="1" applyFill="1" applyBorder="1" applyAlignment="1">
      <alignment horizontal="center" vertical="center" wrapText="1"/>
    </xf>
    <xf numFmtId="0" fontId="0" fillId="0" borderId="1" xfId="0" applyBorder="1" applyAlignment="1">
      <alignment horizontal="left" vertical="top" wrapText="1"/>
    </xf>
    <xf numFmtId="0" fontId="0" fillId="0" borderId="1" xfId="0" applyBorder="1" applyAlignment="1">
      <alignment horizontal="center" vertical="top" wrapText="1"/>
    </xf>
    <xf numFmtId="0" fontId="2" fillId="0" borderId="1" xfId="0" applyFont="1" applyBorder="1" applyAlignment="1">
      <alignment horizontal="left" vertical="top" wrapText="1"/>
    </xf>
    <xf numFmtId="0" fontId="3" fillId="0" borderId="1" xfId="0" applyFont="1" applyBorder="1" applyAlignment="1">
      <alignment horizontal="center" vertical="center" wrapText="1"/>
    </xf>
    <xf numFmtId="0" fontId="4" fillId="0" borderId="1" xfId="1" applyBorder="1" applyAlignment="1">
      <alignment horizontal="left" vertical="top" wrapText="1"/>
    </xf>
    <xf numFmtId="0" fontId="4" fillId="0" borderId="1" xfId="1" applyFill="1" applyBorder="1" applyAlignment="1">
      <alignment horizontal="left" vertical="top" wrapText="1"/>
    </xf>
    <xf numFmtId="0" fontId="5" fillId="3"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0" fillId="0" borderId="1" xfId="0" applyBorder="1"/>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linkedin.com/in/gisela-seminario-76993342/" TargetMode="External"/><Relationship Id="rId21" Type="http://schemas.openxmlformats.org/officeDocument/2006/relationships/hyperlink" Target="https://www.ctvacinas.ufmg.br/wp-content/uploads/2024/09/Walderez-Dutra-1024x1024.jpg" TargetMode="External"/><Relationship Id="rId42" Type="http://schemas.openxmlformats.org/officeDocument/2006/relationships/hyperlink" Target="https://www.niaid.nih.gov/research/pamela-guerrerio-md-phd" TargetMode="External"/><Relationship Id="rId47" Type="http://schemas.openxmlformats.org/officeDocument/2006/relationships/hyperlink" Target="https://cincinnatichildrens.widen.net/content/cibtyxuca9/jpeg/20240930_BlachyDavilaSaldana_CVH10.jpg?w=1200&amp;h=1800&amp;keep=c&amp;crop=yes&amp;quality=80&amp;x.app=portals" TargetMode="External"/><Relationship Id="rId63" Type="http://schemas.openxmlformats.org/officeDocument/2006/relationships/hyperlink" Target="https://scholars.duke.edu/profile-images/full/0331715.jpg" TargetMode="External"/><Relationship Id="rId68" Type="http://schemas.openxmlformats.org/officeDocument/2006/relationships/hyperlink" Target="https://www.lsuhs.edu/departments/school-of-medicine/allergy-immunology-fellowship/faculty" TargetMode="External"/><Relationship Id="rId84" Type="http://schemas.openxmlformats.org/officeDocument/2006/relationships/hyperlink" Target="https://r-info.ad.u-fukui.ac.jp/Profiles/17/0001617/profile.html" TargetMode="External"/><Relationship Id="rId89" Type="http://schemas.openxmlformats.org/officeDocument/2006/relationships/hyperlink" Target="https://www.sjdhospitalbarcelona.org/sites/default/files/styles/image_350px/public/content/image/migrate/person/martin_carpi_francisco_javier_hospital_sant_joan_deu_barcelona.jpg" TargetMode="External"/><Relationship Id="rId16" Type="http://schemas.openxmlformats.org/officeDocument/2006/relationships/hyperlink" Target="https://ippmg.ufrj.br/en/ekaterini-simoes-goudouris-md-msc-phd/" TargetMode="External"/><Relationship Id="rId11" Type="http://schemas.openxmlformats.org/officeDocument/2006/relationships/hyperlink" Target="https://loop.frontiersin.org/images/profile/505905/203" TargetMode="External"/><Relationship Id="rId32" Type="http://schemas.openxmlformats.org/officeDocument/2006/relationships/hyperlink" Target="https://www.med.osaka-u.ac.jp/eng/introduction/statement" TargetMode="External"/><Relationship Id="rId37" Type="http://schemas.openxmlformats.org/officeDocument/2006/relationships/hyperlink" Target="https://cdn.muni.cz/w3mu-media/person/403?rnd=1316619946500000001&amp;mode=crop&amp;center=0.47,0.5&amp;upscale=false&amp;width=210&amp;height=270" TargetMode="External"/><Relationship Id="rId53" Type="http://schemas.openxmlformats.org/officeDocument/2006/relationships/hyperlink" Target="https://womeninscience.ucsf.edu/sites/g/files/tkssra516/f/wysiwyg/Hollenbach.jpg" TargetMode="External"/><Relationship Id="rId58" Type="http://schemas.openxmlformats.org/officeDocument/2006/relationships/hyperlink" Target="https://med.emory.edu/directory/profile/?u=MSHAWVE" TargetMode="External"/><Relationship Id="rId74" Type="http://schemas.openxmlformats.org/officeDocument/2006/relationships/hyperlink" Target="https://www.aphp.fr/offre-de-soin/medecin/546096/076/91" TargetMode="External"/><Relationship Id="rId79" Type="http://schemas.openxmlformats.org/officeDocument/2006/relationships/hyperlink" Target="https://d2ogjlfjkptkow.cloudfront.net/contentimage/25160.jpg" TargetMode="External"/><Relationship Id="rId5" Type="http://schemas.openxmlformats.org/officeDocument/2006/relationships/hyperlink" Target="https://loop.frontiersin.org/images/profile/679035/203" TargetMode="External"/><Relationship Id="rId90" Type="http://schemas.openxmlformats.org/officeDocument/2006/relationships/hyperlink" Target="https://www.sjdhospitalbarcelona.org/en/specialists/javier-martin-de-carpi" TargetMode="External"/><Relationship Id="rId95" Type="http://schemas.openxmlformats.org/officeDocument/2006/relationships/hyperlink" Target="https://www.research.ed.ac.uk/files-asset/88889762/Photo_Stefan_Unger.jpg?w=320&amp;f=webp" TargetMode="External"/><Relationship Id="rId22" Type="http://schemas.openxmlformats.org/officeDocument/2006/relationships/hyperlink" Target="http://www.pgbiologiacelular.icb.ufmg.br/corpodocdet.php?numaut=3" TargetMode="External"/><Relationship Id="rId27" Type="http://schemas.openxmlformats.org/officeDocument/2006/relationships/hyperlink" Target="https://themontrealeronline.com/wp-content/uploads/2021/11/1_Don_Vinh_32I1248.jpg" TargetMode="External"/><Relationship Id="rId43" Type="http://schemas.openxmlformats.org/officeDocument/2006/relationships/hyperlink" Target="https://labhoo.com/PressImage/CC040739.jpg" TargetMode="External"/><Relationship Id="rId48" Type="http://schemas.openxmlformats.org/officeDocument/2006/relationships/hyperlink" Target="https://www.cincinnatichildrens.org/bio/d/blachy-davila-saldana" TargetMode="External"/><Relationship Id="rId64" Type="http://schemas.openxmlformats.org/officeDocument/2006/relationships/hyperlink" Target="https://pediatrics.duke.edu/profile/talal-imad-mousallem" TargetMode="External"/><Relationship Id="rId69" Type="http://schemas.openxmlformats.org/officeDocument/2006/relationships/hyperlink" Target="https://www.edimark.fr/dossiers/actualites-sur-la-prise-en-charge-des-lnh-agressifs/auteur/morgane-cheminant" TargetMode="External"/><Relationship Id="rId80" Type="http://schemas.openxmlformats.org/officeDocument/2006/relationships/hyperlink" Target="http://kitasato-ibd.com/team/doctor.html" TargetMode="External"/><Relationship Id="rId85" Type="http://schemas.openxmlformats.org/officeDocument/2006/relationships/hyperlink" Target="https://scholar.googleusercontent.com/citations?view_op=view_photo&amp;user=9PBN2eAAAAAJ&amp;citpid=2" TargetMode="External"/><Relationship Id="rId3" Type="http://schemas.openxmlformats.org/officeDocument/2006/relationships/hyperlink" Target="https://i0.wp.com/ww3.icb.usp.br/wp-content/uploads/2020/11/Antonio-Condino-Neto_200.jpg?w=200&amp;ssl=1" TargetMode="External"/><Relationship Id="rId12" Type="http://schemas.openxmlformats.org/officeDocument/2006/relationships/hyperlink" Target="https://www.famed.ufu.br/pessoas/docentes/gesmar-rodrigues-silva-segundo" TargetMode="External"/><Relationship Id="rId17" Type="http://schemas.openxmlformats.org/officeDocument/2006/relationships/hyperlink" Target="http://www.bezrodnik.com.ar/images/lore-e520ce69.jpg" TargetMode="External"/><Relationship Id="rId25" Type="http://schemas.openxmlformats.org/officeDocument/2006/relationships/hyperlink" Target="https://lasid.org/wp-content/uploads/2023/03/gisela-seminario-1-300x300.png" TargetMode="External"/><Relationship Id="rId33" Type="http://schemas.openxmlformats.org/officeDocument/2006/relationships/hyperlink" Target="https://research.umcutrecht.nl/custom/themes/umcu/nrdq-theme/storage/e7080049-fc97-44c1-94d2-33596106b0a0/files/MDE2NTUyYTk5/Leavis5b.jpg" TargetMode="External"/><Relationship Id="rId38" Type="http://schemas.openxmlformats.org/officeDocument/2006/relationships/hyperlink" Target="https://www.muni.cz/en/people/403-jiri-litzman" TargetMode="External"/><Relationship Id="rId46" Type="http://schemas.openxmlformats.org/officeDocument/2006/relationships/hyperlink" Target="https://profiles.ucsf.edu/christopher.dvorak" TargetMode="External"/><Relationship Id="rId59" Type="http://schemas.openxmlformats.org/officeDocument/2006/relationships/hyperlink" Target="https://loop.frontiersin.org/images/profile/882979/203" TargetMode="External"/><Relationship Id="rId67" Type="http://schemas.openxmlformats.org/officeDocument/2006/relationships/hyperlink" Target="https://www.lsuhs.edu/uploaded/photos/Faculty/Valdes_Camacho,_Juanita_200x300.jpg" TargetMode="External"/><Relationship Id="rId20" Type="http://schemas.openxmlformats.org/officeDocument/2006/relationships/hyperlink" Target="https://www.biol.unlp.edu.ar/investigacion/institutos-centros-y-laboratorios/iifp/" TargetMode="External"/><Relationship Id="rId41" Type="http://schemas.openxmlformats.org/officeDocument/2006/relationships/hyperlink" Target="https://www.niaid.nih.gov/sites/default/files/2001576521.jpg" TargetMode="External"/><Relationship Id="rId54" Type="http://schemas.openxmlformats.org/officeDocument/2006/relationships/hyperlink" Target="https://profiles.ucsf.edu/jill.hollenbach" TargetMode="External"/><Relationship Id="rId62" Type="http://schemas.openxmlformats.org/officeDocument/2006/relationships/hyperlink" Target="https://www.aphp.fr/offre-de-soin/medecin/4048093/061/09" TargetMode="External"/><Relationship Id="rId70" Type="http://schemas.openxmlformats.org/officeDocument/2006/relationships/hyperlink" Target="https://www.aphp.fr/offre-de-soin/medecin/3208494/061/37" TargetMode="External"/><Relationship Id="rId75" Type="http://schemas.openxmlformats.org/officeDocument/2006/relationships/hyperlink" Target="https://www.med.keio.ac.jp/research/faculty/files/2024/4/19/pic_ishigaki_1.png" TargetMode="External"/><Relationship Id="rId83" Type="http://schemas.openxmlformats.org/officeDocument/2006/relationships/hyperlink" Target="https://r-info.ad.u-fukui.ac.jp/Profiles/17/0001617/pct161720210211083602.jpg" TargetMode="External"/><Relationship Id="rId88" Type="http://schemas.openxmlformats.org/officeDocument/2006/relationships/hyperlink" Target="https://www.rbht.nhs.uk/specialists/dr-ricardo-jose" TargetMode="External"/><Relationship Id="rId91" Type="http://schemas.openxmlformats.org/officeDocument/2006/relationships/hyperlink" Target="https://www.conferenceharvester.com/uploads/harvester/photos/cropWXOSOBPD-Presenter-MingotCastellanoM.jpg" TargetMode="External"/><Relationship Id="rId96" Type="http://schemas.openxmlformats.org/officeDocument/2006/relationships/hyperlink" Target="https://inflammation-research.ed.ac.uk/child-life-and-health/people/principal-investigators/dr-stefan-unger" TargetMode="External"/><Relationship Id="rId1" Type="http://schemas.openxmlformats.org/officeDocument/2006/relationships/hyperlink" Target="https://www.vita.it/wp-content/uploads/2023/07/da24c4f8-f708-4d05-99ff-2ab451039acd_large.jpeg" TargetMode="External"/><Relationship Id="rId6" Type="http://schemas.openxmlformats.org/officeDocument/2006/relationships/hyperlink" Target="https://wp-iuis.s3.eu-west-1.amazonaws.com/app/uploads/2022/11/21082747/Curriculum-Vitae-Rita-Carsetti.pdf" TargetMode="External"/><Relationship Id="rId15" Type="http://schemas.openxmlformats.org/officeDocument/2006/relationships/hyperlink" Target="https://ccm.iweventos.com.br/upload/perfil/43691.jpg" TargetMode="External"/><Relationship Id="rId23" Type="http://schemas.openxmlformats.org/officeDocument/2006/relationships/hyperlink" Target="https://aapidp.com.ar/assets/images/comision_directiva/roberta_anido_de_pena.jpg" TargetMode="External"/><Relationship Id="rId28" Type="http://schemas.openxmlformats.org/officeDocument/2006/relationships/hyperlink" Target="https://www.mcgill.ca/expmed/dr-don-vinh" TargetMode="External"/><Relationship Id="rId36" Type="http://schemas.openxmlformats.org/officeDocument/2006/relationships/hyperlink" Target="https://www.univ-rouen.fr/etablissement/structures-de-formation-et-de-recherche/unites-de-recherche-et-de-service/panther-physiopathologie-autoimmunite-et-immunotherapie-umr-1234/" TargetMode="External"/><Relationship Id="rId49" Type="http://schemas.openxmlformats.org/officeDocument/2006/relationships/hyperlink" Target="https://www.sardegnasalute.it/immagini/9_463_20220518113819.jpeg" TargetMode="External"/><Relationship Id="rId57" Type="http://schemas.openxmlformats.org/officeDocument/2006/relationships/hyperlink" Target="https://winshipcancer.emory.edu/profiles/_images/ford-m-headshot.jpg" TargetMode="External"/><Relationship Id="rId10" Type="http://schemas.openxmlformats.org/officeDocument/2006/relationships/hyperlink" Target="http://www.bezrodnik.com.ar/doctor/liliana-bezrodnik.html" TargetMode="External"/><Relationship Id="rId31" Type="http://schemas.openxmlformats.org/officeDocument/2006/relationships/hyperlink" Target="https://media.licdn.com/dms/image/v2/D5622AQH5SyqxqTNBaQ/feedshare-shrink_2048_1536/feedshare-shrink_2048_1536/0/1733807748240?e=1745452800&amp;v=beta&amp;t=i5TsPcbZTVG59peKoHtj93iDu6oRnYT9MN85HTym1Pg" TargetMode="External"/><Relationship Id="rId44" Type="http://schemas.openxmlformats.org/officeDocument/2006/relationships/hyperlink" Target="https://www.ndm.ox.ac.uk/team/holm-uhlig" TargetMode="External"/><Relationship Id="rId52" Type="http://schemas.openxmlformats.org/officeDocument/2006/relationships/hyperlink" Target="https://medicine.duke.edu/profile/michael-steven-hershfield" TargetMode="External"/><Relationship Id="rId60" Type="http://schemas.openxmlformats.org/officeDocument/2006/relationships/hyperlink" Target="https://www.linkedin.com/in/maurizio-miano-286b35166/" TargetMode="External"/><Relationship Id="rId65" Type="http://schemas.openxmlformats.org/officeDocument/2006/relationships/hyperlink" Target="https://www.medschool.lsuhsc.edu/Pediatrics/images/Wall_Luke_new.jpg" TargetMode="External"/><Relationship Id="rId73" Type="http://schemas.openxmlformats.org/officeDocument/2006/relationships/hyperlink" Target="https://resize-parismatch.lanmedia.fr/f/webp/r/1128,,forcex/img/var/pm/public/media/image/2022/04/29/18/Nathan-Pfeiffer-Smadja.jpg?VersionId=wa5PpDmVvctbzIRiLB2zby.7jLSdChvS" TargetMode="External"/><Relationship Id="rId78" Type="http://schemas.openxmlformats.org/officeDocument/2006/relationships/hyperlink" Target="https://profiles.imperial.ac.uk/p.kelleher" TargetMode="External"/><Relationship Id="rId81" Type="http://schemas.openxmlformats.org/officeDocument/2006/relationships/hyperlink" Target="https://www.sjdhospitalbarcelona.org/sites/default/files/styles/image_350px/public/content/image/migrate/person/celis-passini-veronica-paola-hospital-sant-joan-de-deu.jpg" TargetMode="External"/><Relationship Id="rId86" Type="http://schemas.openxmlformats.org/officeDocument/2006/relationships/hyperlink" Target="https://www.expmedndm.ox.ac.uk/tgu/research/uhlig-group/research-projects/paediatric-ibd-bioressource" TargetMode="External"/><Relationship Id="rId94" Type="http://schemas.openxmlformats.org/officeDocument/2006/relationships/hyperlink" Target="http://vhir.vallhebron.com/en/professionals/eva-polverino?page=1" TargetMode="External"/><Relationship Id="rId4" Type="http://schemas.openxmlformats.org/officeDocument/2006/relationships/hyperlink" Target="https://ww3.icb.usp.br/antonio-condino-neto/" TargetMode="External"/><Relationship Id="rId9" Type="http://schemas.openxmlformats.org/officeDocument/2006/relationships/hyperlink" Target="https://congressoalergiaasbai.com.br/upload/perfil/386481.jpg" TargetMode="External"/><Relationship Id="rId13" Type="http://schemas.openxmlformats.org/officeDocument/2006/relationships/hyperlink" Target="https://services.y-congress.com/congress/wspreview/getphoto.aspx?idPhoto=167653&amp;t=1" TargetMode="External"/><Relationship Id="rId18" Type="http://schemas.openxmlformats.org/officeDocument/2006/relationships/hyperlink" Target="http://www.bezrodnik.com.ar/doctor/lorena-regairaz.html" TargetMode="External"/><Relationship Id="rId39" Type="http://schemas.openxmlformats.org/officeDocument/2006/relationships/hyperlink" Target="https://www.chop.edu/sites/default/files/styles/ml_crop_portrait/public/providers-new-canna-scott.jpg?itok=U2eJGekq" TargetMode="External"/><Relationship Id="rId34" Type="http://schemas.openxmlformats.org/officeDocument/2006/relationships/hyperlink" Target="https://www.umcutrecht.nl/nl/zorgverleners/leavis-h-l" TargetMode="External"/><Relationship Id="rId50" Type="http://schemas.openxmlformats.org/officeDocument/2006/relationships/hyperlink" Target="https://web.unica.it/unica/page/it/davide_firinu" TargetMode="External"/><Relationship Id="rId55" Type="http://schemas.openxmlformats.org/officeDocument/2006/relationships/hyperlink" Target="https://precisiontransplantation.ubc.ca/sites/default/files/styles/square_400/public/profile-images/2022-07/Lan_Bio_pic.jpg.webp?itok=Kcng9sHl" TargetMode="External"/><Relationship Id="rId76" Type="http://schemas.openxmlformats.org/officeDocument/2006/relationships/hyperlink" Target="https://www.med.keio.ac.jp/research/faculty/9-158466/" TargetMode="External"/><Relationship Id="rId97" Type="http://schemas.openxmlformats.org/officeDocument/2006/relationships/hyperlink" Target="https://m.kawasaki-m.ac.jp/classroom/img/course/m401002.jpg" TargetMode="External"/><Relationship Id="rId7" Type="http://schemas.openxmlformats.org/officeDocument/2006/relationships/hyperlink" Target="https://lasid.org/wp-content/uploads/2023/02/Anete-Sevciovic-Grumach-e1681279220743.png" TargetMode="External"/><Relationship Id="rId71" Type="http://schemas.openxmlformats.org/officeDocument/2006/relationships/hyperlink" Target="https://cdn-s-www.leprogres.fr/images/A324BDD0-85B3-4340-AEAA-D16596AFE2E4/NW_raw/jeremie-rosain-s-interesse-aux-facteurs-genetiques-du-sars-cov-2-photo-fournie-par-jeremie-rosain-1608752668.jpg" TargetMode="External"/><Relationship Id="rId92" Type="http://schemas.openxmlformats.org/officeDocument/2006/relationships/hyperlink" Target="https://www.us.es/trabaja-en-la-us/directorio/maria-eva-mingot-castellano" TargetMode="External"/><Relationship Id="rId2" Type="http://schemas.openxmlformats.org/officeDocument/2006/relationships/hyperlink" Target="https://phd.uniroma1.it/web/ISABELLA-QUINTI_nC406_IT.aspx" TargetMode="External"/><Relationship Id="rId29" Type="http://schemas.openxmlformats.org/officeDocument/2006/relationships/hyperlink" Target="https://gebraeh.com.br/wp-content/uploads/2021/06/Pedro-Bianchi.jpg" TargetMode="External"/><Relationship Id="rId24" Type="http://schemas.openxmlformats.org/officeDocument/2006/relationships/hyperlink" Target="https://aapidp.com.ar/comision_directiva.php" TargetMode="External"/><Relationship Id="rId40" Type="http://schemas.openxmlformats.org/officeDocument/2006/relationships/hyperlink" Target="https://www.chop.edu/doctors/canna-scott" TargetMode="External"/><Relationship Id="rId45" Type="http://schemas.openxmlformats.org/officeDocument/2006/relationships/hyperlink" Target="https://pidtc.rarediseasesnetwork.org/meet-our-team" TargetMode="External"/><Relationship Id="rId66" Type="http://schemas.openxmlformats.org/officeDocument/2006/relationships/hyperlink" Target="https://www.medschool.lsuhsc.edu/Pediatrics/faculty/wall_luke.aspx" TargetMode="External"/><Relationship Id="rId87" Type="http://schemas.openxmlformats.org/officeDocument/2006/relationships/hyperlink" Target="https://www.rbht.nhs.uk/sites/default/files/styles/cs_profile/public/Specialists/Ricardo%20Jose_small.jpg?h=7d086769&amp;itok=PTBb0OEJ" TargetMode="External"/><Relationship Id="rId61" Type="http://schemas.openxmlformats.org/officeDocument/2006/relationships/hyperlink" Target="https://www.institutimagine.org/sites/default/files/styles/wysiwyg_full_width/public/2022-02/Portrait-1.jpg.webp?itok=wif9edkD" TargetMode="External"/><Relationship Id="rId82" Type="http://schemas.openxmlformats.org/officeDocument/2006/relationships/hyperlink" Target="https://www.sjdhospitalbarcelona.org/en/specialists/veronica-paola-celis-passini" TargetMode="External"/><Relationship Id="rId19" Type="http://schemas.openxmlformats.org/officeDocument/2006/relationships/hyperlink" Target="https://adnciencia.com.ar/wp-content/uploads/2021/09/Ex7PSNhWYA8Hq_K.jpeg" TargetMode="External"/><Relationship Id="rId14" Type="http://schemas.openxmlformats.org/officeDocument/2006/relationships/hyperlink" Target="https://www.didattica.unipd.it/off/docente/7419C24ED3600EAD547550D228ED94C4" TargetMode="External"/><Relationship Id="rId30" Type="http://schemas.openxmlformats.org/officeDocument/2006/relationships/hyperlink" Target="https://br.linkedin.com/in/pedro-giavina-bianchi-6952243a" TargetMode="External"/><Relationship Id="rId35" Type="http://schemas.openxmlformats.org/officeDocument/2006/relationships/hyperlink" Target="https://d8miq7k9f04rm.cloudfront.net/legacy/users/548954/1474454417o.boyer.jpg" TargetMode="External"/><Relationship Id="rId56" Type="http://schemas.openxmlformats.org/officeDocument/2006/relationships/hyperlink" Target="https://pathology.ubc.ca/2022/12/01/james-hsueh-yi-lan/" TargetMode="External"/><Relationship Id="rId77" Type="http://schemas.openxmlformats.org/officeDocument/2006/relationships/hyperlink" Target="https://profiles.imperial.ac.uk/p.kelleher/photo" TargetMode="External"/><Relationship Id="rId8" Type="http://schemas.openxmlformats.org/officeDocument/2006/relationships/hyperlink" Target="https://bv.fapesp.br/en/pesquisador/7206/anete-sevciovic-grumach/" TargetMode="External"/><Relationship Id="rId51" Type="http://schemas.openxmlformats.org/officeDocument/2006/relationships/hyperlink" Target="https://scholars.duke.edu/profile-images/full/0099406.jpg" TargetMode="External"/><Relationship Id="rId72" Type="http://schemas.openxmlformats.org/officeDocument/2006/relationships/hyperlink" Target="https://www.institutimagine.org/en/jean-laurent-casanova-177" TargetMode="External"/><Relationship Id="rId93" Type="http://schemas.openxmlformats.org/officeDocument/2006/relationships/hyperlink" Target="https://sites.dundee.ac.uk/embarc/wp-content/uploads/sites/222/2024/06/h.png" TargetMode="External"/><Relationship Id="rId98" Type="http://schemas.openxmlformats.org/officeDocument/2006/relationships/hyperlink" Target="https://h.kawasaki-m.ac.jp/data/dept_009/staff_s_dtl/"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s://www.sochipe.cl/subidos/congresos/docs/Programa%20LASID.pdf" TargetMode="External"/><Relationship Id="rId299" Type="http://schemas.openxmlformats.org/officeDocument/2006/relationships/hyperlink" Target="https://www.tts.org/index.php?option=com_tts&amp;view=presentations&amp;meeting=26&amp;Itemid=655" TargetMode="External"/><Relationship Id="rId21" Type="http://schemas.openxmlformats.org/officeDocument/2006/relationships/hyperlink" Target="https://asbai.org.br/wp-content/uploads/2024/06/Programacao_BRAGID-2024.pdf" TargetMode="External"/><Relationship Id="rId63" Type="http://schemas.openxmlformats.org/officeDocument/2006/relationships/hyperlink" Target="https://alaci.org/subidas/alaci24/ALACI2024Program.pdf" TargetMode="External"/><Relationship Id="rId159" Type="http://schemas.openxmlformats.org/officeDocument/2006/relationships/hyperlink" Target="https://www.sochipe.cl/subidos/congresos/docs/Programa%20LASID.pdf" TargetMode="External"/><Relationship Id="rId324" Type="http://schemas.openxmlformats.org/officeDocument/2006/relationships/hyperlink" Target="https://21770.sciconf.cn/en/web/program/21770" TargetMode="External"/><Relationship Id="rId366" Type="http://schemas.openxmlformats.org/officeDocument/2006/relationships/hyperlink" Target="https://www.ersnet.org/wp-content/uploads/2023/07/PROGRAMME-2023-0507.pdf" TargetMode="External"/><Relationship Id="rId170" Type="http://schemas.openxmlformats.org/officeDocument/2006/relationships/hyperlink" Target="https://www.wac2023bangkok.com/program/fullprogram" TargetMode="External"/><Relationship Id="rId226" Type="http://schemas.openxmlformats.org/officeDocument/2006/relationships/hyperlink" Target="https://histiocytesociety.org/Previous-Meetings-Programs" TargetMode="External"/><Relationship Id="rId268" Type="http://schemas.openxmlformats.org/officeDocument/2006/relationships/hyperlink" Target="https://17ihiw.org/schedule-program/" TargetMode="External"/><Relationship Id="rId32" Type="http://schemas.openxmlformats.org/officeDocument/2006/relationships/hyperlink" Target="https://alaci.org/subidas/alaci24/ALACI2024Program.pdf" TargetMode="External"/><Relationship Id="rId74" Type="http://schemas.openxmlformats.org/officeDocument/2006/relationships/hyperlink" Target="https://slaai.blogspot.com/search/label/congreso%20slaai%202021?m=0" TargetMode="External"/><Relationship Id="rId128" Type="http://schemas.openxmlformats.org/officeDocument/2006/relationships/hyperlink" Target="https://www.alaci.org/en/13th-latin-american-and-caribbean-congress-of-immunology-alaci-2022/" TargetMode="External"/><Relationship Id="rId335" Type="http://schemas.openxmlformats.org/officeDocument/2006/relationships/hyperlink" Target="https://med-gakkai.jp/jsc2022/pro/" TargetMode="External"/><Relationship Id="rId377" Type="http://schemas.openxmlformats.org/officeDocument/2006/relationships/hyperlink" Target="http://www.jshem.or.jp/86/en/program.html" TargetMode="External"/><Relationship Id="rId5" Type="http://schemas.openxmlformats.org/officeDocument/2006/relationships/hyperlink" Target="https://angioedemaitaca.org/wp-content/uploads/2023/10/03.10.23_Programma-SIAAIC-Bologna-2023_con-loghi.pdf" TargetMode="External"/><Relationship Id="rId181" Type="http://schemas.openxmlformats.org/officeDocument/2006/relationships/hyperlink" Target="https://www.uu.nl/en/research/triple-i-scientific-conference/programme" TargetMode="External"/><Relationship Id="rId237" Type="http://schemas.openxmlformats.org/officeDocument/2006/relationships/hyperlink" Target="https://medicine.umich.edu/dept/foodallergy/research-symposium-june-2020/program-speakers" TargetMode="External"/><Relationship Id="rId279" Type="http://schemas.openxmlformats.org/officeDocument/2006/relationships/hyperlink" Target="https://immunology2024.aai.org/program/" TargetMode="External"/><Relationship Id="rId43" Type="http://schemas.openxmlformats.org/officeDocument/2006/relationships/hyperlink" Target="https://siica.it/wp-content/uploads/2023/05/Programma_SIICA_2023-1.pdf" TargetMode="External"/><Relationship Id="rId139" Type="http://schemas.openxmlformats.org/officeDocument/2006/relationships/hyperlink" Target="https://congressos.sbi.org.br/immuno2022/storage/programa-final-220923.pdf" TargetMode="External"/><Relationship Id="rId290" Type="http://schemas.openxmlformats.org/officeDocument/2006/relationships/hyperlink" Target="https://www.atcmeeting.org/portals/0/docs/attend/atc_2017.pdf" TargetMode="External"/><Relationship Id="rId304" Type="http://schemas.openxmlformats.org/officeDocument/2006/relationships/hyperlink" Target="https://cis.clinimmsoc.org/education/meetings/am22/program/amprogram" TargetMode="External"/><Relationship Id="rId346" Type="http://schemas.openxmlformats.org/officeDocument/2006/relationships/hyperlink" Target="https://wcpghan2024.org/index.php?seccion=scientificArea&amp;subSeccion=program&amp;idP=4" TargetMode="External"/><Relationship Id="rId85" Type="http://schemas.openxmlformats.org/officeDocument/2006/relationships/hyperlink" Target="https://lasid.org/meeting-2023/" TargetMode="External"/><Relationship Id="rId150" Type="http://schemas.openxmlformats.org/officeDocument/2006/relationships/hyperlink" Target="https://alaci.org/subidas/alaci24/ALACI2024Program.pdf" TargetMode="External"/><Relationship Id="rId192" Type="http://schemas.openxmlformats.org/officeDocument/2006/relationships/hyperlink" Target="https://cslide.ctimeetingtech.com/esid22/attendee/confcal/presentation" TargetMode="External"/><Relationship Id="rId206" Type="http://schemas.openxmlformats.org/officeDocument/2006/relationships/hyperlink" Target="https://www.jcr2025.com/en/program/index.html" TargetMode="External"/><Relationship Id="rId248" Type="http://schemas.openxmlformats.org/officeDocument/2006/relationships/hyperlink" Target="https://siaaic2024.org/wp-content/uploads/2024/08/PROGRAMMA-SIAAIC-ROMA-2024.pdf" TargetMode="External"/><Relationship Id="rId12" Type="http://schemas.openxmlformats.org/officeDocument/2006/relationships/hyperlink" Target="https://www.aini.it/wp-content/uploads/2021/05/SIICA2021_FINAL.pdf" TargetMode="External"/><Relationship Id="rId108" Type="http://schemas.openxmlformats.org/officeDocument/2006/relationships/hyperlink" Target="https://conasmar2024.com.br/programa/CONASMAR2024_Programa_Oficial_v08.pdf" TargetMode="External"/><Relationship Id="rId315" Type="http://schemas.openxmlformats.org/officeDocument/2006/relationships/hyperlink" Target="https://www2.aeplan.co.jp/jsi2024/images/common/program241112.pdf" TargetMode="External"/><Relationship Id="rId357" Type="http://schemas.openxmlformats.org/officeDocument/2006/relationships/hyperlink" Target="https://www.ersnet.org/wp-content/uploads/2024/09/Congress-Programme-2024-0409.pdf" TargetMode="External"/><Relationship Id="rId54" Type="http://schemas.openxmlformats.org/officeDocument/2006/relationships/hyperlink" Target="https://lasid.org/meeting-2023/" TargetMode="External"/><Relationship Id="rId96" Type="http://schemas.openxmlformats.org/officeDocument/2006/relationships/hyperlink" Target="https://www.sarkoidose-selbsthilfe.eu/imgs/PROGRAM%20THIRD%20NATIONAL%20CONFERENCE%20ON%20SARCOIDOSIS%20-%20Padova,%20April%2019-20-compressed.pdf" TargetMode="External"/><Relationship Id="rId161" Type="http://schemas.openxmlformats.org/officeDocument/2006/relationships/hyperlink" Target="https://site.pheedloop.com/event/ASM2024/schedule" TargetMode="External"/><Relationship Id="rId217" Type="http://schemas.openxmlformats.org/officeDocument/2006/relationships/hyperlink" Target="https://cis.clinimmsoc.org/education/meetings/am22/program/amprogram" TargetMode="External"/><Relationship Id="rId259" Type="http://schemas.openxmlformats.org/officeDocument/2006/relationships/hyperlink" Target="https://efi-conference.org/fileadmin/Congress_2024/program/EFI2024_Final_Program-17-5.pdf" TargetMode="External"/><Relationship Id="rId23" Type="http://schemas.openxmlformats.org/officeDocument/2006/relationships/hyperlink" Target="https://lasid.org/meeting-2023/" TargetMode="External"/><Relationship Id="rId119" Type="http://schemas.openxmlformats.org/officeDocument/2006/relationships/hyperlink" Target="https://www.sap.org.ar/uploads/archivos/general/files_programa-alergia-inmuno_1551996983.pdf" TargetMode="External"/><Relationship Id="rId270" Type="http://schemas.openxmlformats.org/officeDocument/2006/relationships/hyperlink" Target="https://ashiannualmeeting.eventscribe.net/agenda.asp?BCFO=&amp;pfp=FullSchedule&amp;fa=&amp;fb=&amp;fc=&amp;fd=&amp;all=1&amp;mode=" TargetMode="External"/><Relationship Id="rId326" Type="http://schemas.openxmlformats.org/officeDocument/2006/relationships/hyperlink" Target="https://www.aocc2023.org/program/detail_new.php" TargetMode="External"/><Relationship Id="rId65" Type="http://schemas.openxmlformats.org/officeDocument/2006/relationships/hyperlink" Target="https://lasid.org/meeting-2023/" TargetMode="External"/><Relationship Id="rId130" Type="http://schemas.openxmlformats.org/officeDocument/2006/relationships/hyperlink" Target="https://www.sap3.org.ar/i2/SAP_Programa_Cientifico.php" TargetMode="External"/><Relationship Id="rId368" Type="http://schemas.openxmlformats.org/officeDocument/2006/relationships/hyperlink" Target="https://brit-thoracic.org.uk/document-library/winter-meetings/winter-meeting-2021/winter-meeting-2021-abstract-programme/" TargetMode="External"/><Relationship Id="rId172" Type="http://schemas.openxmlformats.org/officeDocument/2006/relationships/hyperlink" Target="https://www2.aeplan.co.jp/jsi2024/images/common/program241112.pdf" TargetMode="External"/><Relationship Id="rId228" Type="http://schemas.openxmlformats.org/officeDocument/2006/relationships/hyperlink" Target="https://histiocytesociety.org/Previous-Meetings-Programs" TargetMode="External"/><Relationship Id="rId281" Type="http://schemas.openxmlformats.org/officeDocument/2006/relationships/hyperlink" Target="https://www.immunology2023.org/program/" TargetMode="External"/><Relationship Id="rId337" Type="http://schemas.openxmlformats.org/officeDocument/2006/relationships/hyperlink" Target="https://ewh.ieee.org/conf/icm/2021/program/ICM2021_booklet.pdf?21030515" TargetMode="External"/><Relationship Id="rId34" Type="http://schemas.openxmlformats.org/officeDocument/2006/relationships/hyperlink" Target="https://eci2024.org/wp-content/uploads/2024/08/ECI_2024_PROGRAMMA_DEF-20.pdf" TargetMode="External"/><Relationship Id="rId76" Type="http://schemas.openxmlformats.org/officeDocument/2006/relationships/hyperlink" Target="https://www.sap.org.ar/uploads/archivos/general/files_programa-alergia-inmuno_1551996983.pdf" TargetMode="External"/><Relationship Id="rId141" Type="http://schemas.openxmlformats.org/officeDocument/2006/relationships/hyperlink" Target="https://www.alaci.org/en/13th-latin-american-and-caribbean-congress-of-immunology-alaci-2022/" TargetMode="External"/><Relationship Id="rId379" Type="http://schemas.openxmlformats.org/officeDocument/2006/relationships/hyperlink" Target="http://www.jshem.or.jp/83/en/program.html" TargetMode="External"/><Relationship Id="rId7" Type="http://schemas.openxmlformats.org/officeDocument/2006/relationships/hyperlink" Target="https://cslide.ctimeetingtech.com/esid22/attendee/confcal/presentation" TargetMode="External"/><Relationship Id="rId183" Type="http://schemas.openxmlformats.org/officeDocument/2006/relationships/hyperlink" Target="https://cslide.ctimeetingtech.com/esid24/attendee" TargetMode="External"/><Relationship Id="rId239" Type="http://schemas.openxmlformats.org/officeDocument/2006/relationships/hyperlink" Target="https://2024.esidmeeting.org/scientific-committee/" TargetMode="External"/><Relationship Id="rId250" Type="http://schemas.openxmlformats.org/officeDocument/2006/relationships/hyperlink" Target="https://angioedemaitaca.org/wp-content/uploads/2023/10/03.10.23_Programma-SIAAIC-Bologna-2023_con-loghi.pdf" TargetMode="External"/><Relationship Id="rId292" Type="http://schemas.openxmlformats.org/officeDocument/2006/relationships/hyperlink" Target="https://www.atcmeeting.org/portals/0/docs/attend/atc_2017.pdf" TargetMode="External"/><Relationship Id="rId306" Type="http://schemas.openxmlformats.org/officeDocument/2006/relationships/hyperlink" Target="https://www.ssciweb.org/client_files/File/srm-program-jan272025.pdf" TargetMode="External"/><Relationship Id="rId45" Type="http://schemas.openxmlformats.org/officeDocument/2006/relationships/hyperlink" Target="https://siica.it/wp-content/uploads/2022/01/siica2022-prog-0523-1.pdf" TargetMode="External"/><Relationship Id="rId87" Type="http://schemas.openxmlformats.org/officeDocument/2006/relationships/hyperlink" Target="https://cslide.ctimeetingtech.com/esid22/attendee/confcal/presentation" TargetMode="External"/><Relationship Id="rId110" Type="http://schemas.openxmlformats.org/officeDocument/2006/relationships/hyperlink" Target="https://lasid.org/meeting-2023/" TargetMode="External"/><Relationship Id="rId348" Type="http://schemas.openxmlformats.org/officeDocument/2006/relationships/hyperlink" Target="https://manage.ercongressi.it/storage/ercongressi/event/pdf/298/12729-Preliminary%20Program.pdf" TargetMode="External"/><Relationship Id="rId152" Type="http://schemas.openxmlformats.org/officeDocument/2006/relationships/hyperlink" Target="https://inmunologia.org.ar/reunion-conjunta-anual-2022/" TargetMode="External"/><Relationship Id="rId194" Type="http://schemas.openxmlformats.org/officeDocument/2006/relationships/hyperlink" Target="https://www.systemicjia.org/wp-content/uploads/2020/11/SJIA_Conf_Schedule_V2.pdf" TargetMode="External"/><Relationship Id="rId208" Type="http://schemas.openxmlformats.org/officeDocument/2006/relationships/hyperlink" Target="https://congress2025.eventscribe.net/agenda.asp?pfp=FullSchedule" TargetMode="External"/><Relationship Id="rId261" Type="http://schemas.openxmlformats.org/officeDocument/2006/relationships/hyperlink" Target="https://cdn.ymaws.com/www.ashi-hla.org/resource/resmgr/docs/meetings_annual/printable_program_live_updat.pdf" TargetMode="External"/><Relationship Id="rId14" Type="http://schemas.openxmlformats.org/officeDocument/2006/relationships/hyperlink" Target="https://cslide.ctimeetingtech.com/esid20/attendee/confcal/presentation" TargetMode="External"/><Relationship Id="rId56" Type="http://schemas.openxmlformats.org/officeDocument/2006/relationships/hyperlink" Target="https://www.sochipe.cl/subidos/congresos/docs/Programa%20LASID.pdf" TargetMode="External"/><Relationship Id="rId317" Type="http://schemas.openxmlformats.org/officeDocument/2006/relationships/hyperlink" Target="https://www2.aeplan.co.jp/jsi2023/wp-content/uploads/2023/12/program_final_20231227.pdf" TargetMode="External"/><Relationship Id="rId359" Type="http://schemas.openxmlformats.org/officeDocument/2006/relationships/hyperlink" Target="https://www.ersnet.org/wp-content/uploads/2024/09/Congress-Programme-2024-0409.pdf" TargetMode="External"/><Relationship Id="rId98" Type="http://schemas.openxmlformats.org/officeDocument/2006/relationships/hyperlink" Target="https://www.sarcoidosi.org/wp-content/uploads/2023/05/SECOND-NATIONAL-CONGRESS-ON-SARCOIDOSIS-2023-DEF.pdf" TargetMode="External"/><Relationship Id="rId121" Type="http://schemas.openxmlformats.org/officeDocument/2006/relationships/hyperlink" Target="https://alaci.org/subidas/alaci24/ALACI2024Program.pdf" TargetMode="External"/><Relationship Id="rId163" Type="http://schemas.openxmlformats.org/officeDocument/2006/relationships/hyperlink" Target="https://cis.clinimmsoc.org/education/meetings/past-meetings/2014-annual-meeting/program/annual-meeting-agenda" TargetMode="External"/><Relationship Id="rId219" Type="http://schemas.openxmlformats.org/officeDocument/2006/relationships/hyperlink" Target="https://www.systemicjia.org/wp-content/uploads/2022/02/NextGen22_Agenda_Latest.pdf" TargetMode="External"/><Relationship Id="rId370" Type="http://schemas.openxmlformats.org/officeDocument/2006/relationships/hyperlink" Target="https://channel.ersnet.org/media-113822-potential-for-prevention-of-infections-to-reduce-development-of-lung-disease" TargetMode="External"/><Relationship Id="rId230" Type="http://schemas.openxmlformats.org/officeDocument/2006/relationships/hyperlink" Target="https://medicine-matters.blogs.hopkinsmedicine.org/2024/11/annual-allergy-and-clinical-immunology-fall-symposium/" TargetMode="External"/><Relationship Id="rId25" Type="http://schemas.openxmlformats.org/officeDocument/2006/relationships/hyperlink" Target="https://lasid.org/meeting-2023/" TargetMode="External"/><Relationship Id="rId67" Type="http://schemas.openxmlformats.org/officeDocument/2006/relationships/hyperlink" Target="https://inmunologia.org.ar/reunion-conjunta-anual-2022/" TargetMode="External"/><Relationship Id="rId272" Type="http://schemas.openxmlformats.org/officeDocument/2006/relationships/hyperlink" Target="https://ashiannualmeeting.eventscribe.net/agenda.asp?BCFO=&amp;pfp=FullSchedule&amp;fa=&amp;fb=&amp;fc=&amp;fd=&amp;all=1&amp;mode=" TargetMode="External"/><Relationship Id="rId328" Type="http://schemas.openxmlformats.org/officeDocument/2006/relationships/hyperlink" Target="https://site2.convention.co.jp/49jsci/program/program_1020.pdf" TargetMode="External"/><Relationship Id="rId132" Type="http://schemas.openxmlformats.org/officeDocument/2006/relationships/hyperlink" Target="https://cdn.ymaws.com/focisnet.site-ym.com/resource/resmgr/focis_2021_final_program.pdf" TargetMode="External"/><Relationship Id="rId174" Type="http://schemas.openxmlformats.org/officeDocument/2006/relationships/hyperlink" Target="https://www2.aeplan.co.jp/jsi2023/wp-content/uploads/2023/12/program_final_20231227.pdf" TargetMode="External"/><Relationship Id="rId381" Type="http://schemas.openxmlformats.org/officeDocument/2006/relationships/hyperlink" Target="http://www.jshem.or.jp/81/en/program.html" TargetMode="External"/><Relationship Id="rId241" Type="http://schemas.openxmlformats.org/officeDocument/2006/relationships/hyperlink" Target="https://cslide.ctimeetingtech.com/esid22/attendee/confcal/presentation" TargetMode="External"/><Relationship Id="rId36" Type="http://schemas.openxmlformats.org/officeDocument/2006/relationships/hyperlink" Target="https://fams-apps.kit-group.org/iuis2023/en-GB/pag?viewType=calendar&amp;view=vertical&amp;viewSize=L" TargetMode="External"/><Relationship Id="rId283" Type="http://schemas.openxmlformats.org/officeDocument/2006/relationships/hyperlink" Target="https://www.amjtransplant.org/article/S1600-6135(22)08882-7/pdf" TargetMode="External"/><Relationship Id="rId339" Type="http://schemas.openxmlformats.org/officeDocument/2006/relationships/hyperlink" Target="https://www.bapen.org.uk/e-intouch/issue-103-November-2021/bapen-conference.php" TargetMode="External"/><Relationship Id="rId78" Type="http://schemas.openxmlformats.org/officeDocument/2006/relationships/hyperlink" Target="https://www.researchgate.net/publication/298123273_LABORATORY_FINDINGS_IN_THREE_PATIENTS_WITH_GAIN-OF-FUNCTION_MUTATION_IN_STAT_1" TargetMode="External"/><Relationship Id="rId101" Type="http://schemas.openxmlformats.org/officeDocument/2006/relationships/hyperlink" Target="https://eventi.infomed-online.it/wp-content/uploads/2021/10/14.07_Pubblicazione_Programma-Preliminare-XXXIII-Congresso-SIAAIC-2.pdf" TargetMode="External"/><Relationship Id="rId143" Type="http://schemas.openxmlformats.org/officeDocument/2006/relationships/hyperlink" Target="https://cslide.ctimeetingtech.com/esid24/attendee" TargetMode="External"/><Relationship Id="rId185" Type="http://schemas.openxmlformats.org/officeDocument/2006/relationships/hyperlink" Target="https://cslide.ctimeetingtech.com/esid24/attendee" TargetMode="External"/><Relationship Id="rId350" Type="http://schemas.openxmlformats.org/officeDocument/2006/relationships/hyperlink" Target="https://www.ersnet.org/wp-content/uploads/2024/09/Congress-Programme-2024-0409.pdf" TargetMode="External"/><Relationship Id="rId9" Type="http://schemas.openxmlformats.org/officeDocument/2006/relationships/hyperlink" Target="https://cslide.ctimeetingtech.com/esid22/attendee/confcal/presentation" TargetMode="External"/><Relationship Id="rId210" Type="http://schemas.openxmlformats.org/officeDocument/2006/relationships/hyperlink" Target="https://cytokines2024.org/program/scientific.php" TargetMode="External"/><Relationship Id="rId26" Type="http://schemas.openxmlformats.org/officeDocument/2006/relationships/hyperlink" Target="https://apsid2023.com/front/page/APSID_program%20book_v14_20Apr2023_online.pdf" TargetMode="External"/><Relationship Id="rId231" Type="http://schemas.openxmlformats.org/officeDocument/2006/relationships/hyperlink" Target="https://www.focisnet.org/wp-content/uploads/FOCIS2024_Program_FINAL.pdf" TargetMode="External"/><Relationship Id="rId252" Type="http://schemas.openxmlformats.org/officeDocument/2006/relationships/hyperlink" Target="https://angioedemaitaca.org/wp-content/uploads/2021/03/2021-12_16-18-Programma_ITACA_Roma_rev4.pdf" TargetMode="External"/><Relationship Id="rId273" Type="http://schemas.openxmlformats.org/officeDocument/2006/relationships/hyperlink" Target="https://ashiannualmeeting.eventscribe.net/agenda.asp?BCFO=&amp;pfp=FullSchedule&amp;fa=&amp;fb=&amp;fc=&amp;fd=&amp;all=1&amp;mode=" TargetMode="External"/><Relationship Id="rId294" Type="http://schemas.openxmlformats.org/officeDocument/2006/relationships/hyperlink" Target="https://www.atcmeeting.org/portals/0/docs/attend/atc_2016.pdf" TargetMode="External"/><Relationship Id="rId308" Type="http://schemas.openxmlformats.org/officeDocument/2006/relationships/hyperlink" Target="https://mcusercontent.com/96aacb152404da1661d5e7aa3/files/dcf6bccc-bc37-37e0-3b05-30c7e290c0bc/Final_Programme_4th_ESH_How_to_Diagnose_and_Treat_Lymphoma.pdf" TargetMode="External"/><Relationship Id="rId329" Type="http://schemas.openxmlformats.org/officeDocument/2006/relationships/hyperlink" Target="https://site2.convention.co.jp/48jsci/images/program1009.pdf" TargetMode="External"/><Relationship Id="rId47" Type="http://schemas.openxmlformats.org/officeDocument/2006/relationships/hyperlink" Target="https://www.aini.it/wp-content/uploads/2021/05/SIICA2021_FINAL.pdf" TargetMode="External"/><Relationship Id="rId68" Type="http://schemas.openxmlformats.org/officeDocument/2006/relationships/hyperlink" Target="https://www.alaci.org/en/13th-latin-american-and-caribbean-congress-of-immunology-alaci-2022/" TargetMode="External"/><Relationship Id="rId89" Type="http://schemas.openxmlformats.org/officeDocument/2006/relationships/hyperlink" Target="https://www.sochipe.cl/subidos/congresos/docs/Programa%20LASID.pdf" TargetMode="External"/><Relationship Id="rId112" Type="http://schemas.openxmlformats.org/officeDocument/2006/relationships/hyperlink" Target="https://alaci.org/subidas/alaci24/ALACI2024Program.pdf" TargetMode="External"/><Relationship Id="rId133" Type="http://schemas.openxmlformats.org/officeDocument/2006/relationships/hyperlink" Target="https://inmunologia.org.ar/documentos/pdf/Programa_SAIC_SAI_SAFIS_%202020.pdf" TargetMode="External"/><Relationship Id="rId154" Type="http://schemas.openxmlformats.org/officeDocument/2006/relationships/hyperlink" Target="https://www.alaci.org/en/13th-latin-american-and-caribbean-congress-of-immunology-alaci-2022/" TargetMode="External"/><Relationship Id="rId175" Type="http://schemas.openxmlformats.org/officeDocument/2006/relationships/hyperlink" Target="https://www2.aeplan.co.jp/jsi2022/wp-content/uploads/2022/12/Program.pdf" TargetMode="External"/><Relationship Id="rId340" Type="http://schemas.openxmlformats.org/officeDocument/2006/relationships/hyperlink" Target="https://www.baps.org.uk/wp-content/uploads/2018/08/BSPGHAN-Annual-Meeting-2019-Programme-08012019.pdf" TargetMode="External"/><Relationship Id="rId361" Type="http://schemas.openxmlformats.org/officeDocument/2006/relationships/hyperlink" Target="https://www.kscm.or.kr/html/?pmode=event&amp;smode=ajax&amp;fn=downFile&amp;fileSeq=8380" TargetMode="External"/><Relationship Id="rId196" Type="http://schemas.openxmlformats.org/officeDocument/2006/relationships/hyperlink" Target="https://alaci.org/subidas/alaci24/ALACI2024Program.pdf" TargetMode="External"/><Relationship Id="rId200" Type="http://schemas.openxmlformats.org/officeDocument/2006/relationships/hyperlink" Target="https://www.focisnet.org/wp-content/uploads/FOCIS-2023-Program-1.pdf" TargetMode="External"/><Relationship Id="rId16" Type="http://schemas.openxmlformats.org/officeDocument/2006/relationships/hyperlink" Target="https://cis.clinimmsoc.org/education/meetings/2015-annual-meeting/program/2015-annual-meeting" TargetMode="External"/><Relationship Id="rId221" Type="http://schemas.openxmlformats.org/officeDocument/2006/relationships/hyperlink" Target="https://www.sochipe.cl/subidos/congresos/docs/Programa%20LASID.pdf" TargetMode="External"/><Relationship Id="rId242" Type="http://schemas.openxmlformats.org/officeDocument/2006/relationships/hyperlink" Target="https://cslide.ctimeetingtech.com/esid22/attendee/confcal/presentation" TargetMode="External"/><Relationship Id="rId263" Type="http://schemas.openxmlformats.org/officeDocument/2006/relationships/hyperlink" Target="https://efi-conference.org/fileadmin/Congress_2022/user_upload/Documents/EFI2022_Detailed_Program.pdf" TargetMode="External"/><Relationship Id="rId284" Type="http://schemas.openxmlformats.org/officeDocument/2006/relationships/hyperlink" Target="https://www.amjtransplant.org/article/S1600-6135(22)08882-7/pdf" TargetMode="External"/><Relationship Id="rId319" Type="http://schemas.openxmlformats.org/officeDocument/2006/relationships/hyperlink" Target="https://www2.aeplan.co.jp/jsi2021/images/common/program_of_the_japanese_society_for_immunology_jsi_vol50.pdf" TargetMode="External"/><Relationship Id="rId37" Type="http://schemas.openxmlformats.org/officeDocument/2006/relationships/hyperlink" Target="https://fams-apps.kit-group.org/iuis2023/en-GB/pag?viewType=calendar&amp;view=vertical&amp;viewSize=L" TargetMode="External"/><Relationship Id="rId58" Type="http://schemas.openxmlformats.org/officeDocument/2006/relationships/hyperlink" Target="https://haei.org/resources/advocacy/hae-global-conference/" TargetMode="External"/><Relationship Id="rId79" Type="http://schemas.openxmlformats.org/officeDocument/2006/relationships/hyperlink" Target="https://asbai.org.br/wp-content/uploads/2024/06/Programacao_BRAGID-2024.pdf" TargetMode="External"/><Relationship Id="rId102" Type="http://schemas.openxmlformats.org/officeDocument/2006/relationships/hyperlink" Target="https://eventi.infomed-online.it/wp-content/uploads/2021/10/14.07_Pubblicazione_Programma-Preliminare-XXXIII-Congresso-SIAAIC-2.pdf" TargetMode="External"/><Relationship Id="rId123" Type="http://schemas.openxmlformats.org/officeDocument/2006/relationships/hyperlink" Target="https://congresoanualaaaeic.com.ar/media/programa2024.pdf" TargetMode="External"/><Relationship Id="rId144" Type="http://schemas.openxmlformats.org/officeDocument/2006/relationships/hyperlink" Target="https://www.congresoidp.com.ar/" TargetMode="External"/><Relationship Id="rId330" Type="http://schemas.openxmlformats.org/officeDocument/2006/relationships/hyperlink" Target="https://square.umin.ac.jp/jaid99-jsc73/program.html" TargetMode="External"/><Relationship Id="rId90" Type="http://schemas.openxmlformats.org/officeDocument/2006/relationships/hyperlink" Target="https://eaaci.org/agenda/eaaci-congress-2025/?filters=1" TargetMode="External"/><Relationship Id="rId165" Type="http://schemas.openxmlformats.org/officeDocument/2006/relationships/hyperlink" Target="https://wac.worldallergy.net/media/WAC-2024-Program-Overview.pdf" TargetMode="External"/><Relationship Id="rId186" Type="http://schemas.openxmlformats.org/officeDocument/2006/relationships/hyperlink" Target="https://cslide.ctimeetingtech.com/esid24/attendee" TargetMode="External"/><Relationship Id="rId351" Type="http://schemas.openxmlformats.org/officeDocument/2006/relationships/hyperlink" Target="https://www.ersnet.org/wp-content/uploads/2024/09/Congress-Programme-2024-0409.pdf" TargetMode="External"/><Relationship Id="rId372" Type="http://schemas.openxmlformats.org/officeDocument/2006/relationships/hyperlink" Target="https://www.ersnet.org/wp-content/uploads/2024/09/Congress-Programme-2024-0409.pdf" TargetMode="External"/><Relationship Id="rId211" Type="http://schemas.openxmlformats.org/officeDocument/2006/relationships/hyperlink" Target="https://cis.clinimmsoc.org/education/meetings/am24/full-agenda" TargetMode="External"/><Relationship Id="rId232" Type="http://schemas.openxmlformats.org/officeDocument/2006/relationships/hyperlink" Target="https://www.focisnet.org/wp-content/uploads/FOCIS-2023-Program-1.pdf" TargetMode="External"/><Relationship Id="rId253" Type="http://schemas.openxmlformats.org/officeDocument/2006/relationships/hyperlink" Target="https://eventi.infomed-online.it/wp-content/uploads/2021/10/14.07_Pubblicazione_Programma-Preliminare-XXXIII-Congresso-SIAAIC-2.pdf" TargetMode="External"/><Relationship Id="rId274" Type="http://schemas.openxmlformats.org/officeDocument/2006/relationships/hyperlink" Target="https://cdn.ymaws.com/www.ashi-hla.org/resource/resmgr/docs/meetings_annual/website_program_-_live.pdf" TargetMode="External"/><Relationship Id="rId295" Type="http://schemas.openxmlformats.org/officeDocument/2006/relationships/hyperlink" Target="https://www.atcmeeting.org/portals/0/docs/attend/atc_2016.pdf" TargetMode="External"/><Relationship Id="rId309" Type="http://schemas.openxmlformats.org/officeDocument/2006/relationships/hyperlink" Target="https://2024.esidmeeting.org/scientific-committee/" TargetMode="External"/><Relationship Id="rId27" Type="http://schemas.openxmlformats.org/officeDocument/2006/relationships/hyperlink" Target="https://cis.clinimmsoc.org/education/meetings/am22/program/amprogram" TargetMode="External"/><Relationship Id="rId48" Type="http://schemas.openxmlformats.org/officeDocument/2006/relationships/hyperlink" Target="https://bradykinin-symposium.de/organisation/" TargetMode="External"/><Relationship Id="rId69" Type="http://schemas.openxmlformats.org/officeDocument/2006/relationships/hyperlink" Target="https://www.sap3.org.ar/i2/SAP_Programa_Cientifico.php" TargetMode="External"/><Relationship Id="rId113" Type="http://schemas.openxmlformats.org/officeDocument/2006/relationships/hyperlink" Target="https://cslide.ctimeetingtech.com/esid24/attendee" TargetMode="External"/><Relationship Id="rId134" Type="http://schemas.openxmlformats.org/officeDocument/2006/relationships/hyperlink" Target="https://www.sap.org.ar/uploads/archivos/general/files_programa-alergia-inmuno_1551996983.pdf" TargetMode="External"/><Relationship Id="rId320" Type="http://schemas.openxmlformats.org/officeDocument/2006/relationships/hyperlink" Target="https://site2.convention.co.jp/48jsci/images/program1009.pdf" TargetMode="External"/><Relationship Id="rId80" Type="http://schemas.openxmlformats.org/officeDocument/2006/relationships/hyperlink" Target="https://asbai.org.br/wp-content/uploads/2024/06/Programacao_BRAGID-2024.pdf" TargetMode="External"/><Relationship Id="rId155" Type="http://schemas.openxmlformats.org/officeDocument/2006/relationships/hyperlink" Target="https://sap.org.ar/congresos/1012/2-congreso-argentino-de-alergia-e-inmunologia-en-pediatria.html" TargetMode="External"/><Relationship Id="rId176" Type="http://schemas.openxmlformats.org/officeDocument/2006/relationships/hyperlink" Target="https://www2.aeplan.co.jp/jsi2022/wp-content/uploads/2022/12/Program.pdf" TargetMode="External"/><Relationship Id="rId197" Type="http://schemas.openxmlformats.org/officeDocument/2006/relationships/hyperlink" Target="https://irib.univ-rouen.fr/?info=forms&amp;id=26" TargetMode="External"/><Relationship Id="rId341" Type="http://schemas.openxmlformats.org/officeDocument/2006/relationships/hyperlink" Target="https://www.londonpaediatrics.co.uk/wp-content/uploads/2016/04/BSPGHANtasterdayflyer-finalversion.pdf" TargetMode="External"/><Relationship Id="rId362" Type="http://schemas.openxmlformats.org/officeDocument/2006/relationships/hyperlink" Target="https://bronchiettasie.org/wp-content/uploads/BE-patient-conference-2024-events-page.pdf" TargetMode="External"/><Relationship Id="rId201" Type="http://schemas.openxmlformats.org/officeDocument/2006/relationships/hyperlink" Target="https://irib.univ-rouen.fr/?info=forms&amp;id=17" TargetMode="External"/><Relationship Id="rId222" Type="http://schemas.openxmlformats.org/officeDocument/2006/relationships/hyperlink" Target="https://virtual2021.pas-meeting.org/" TargetMode="External"/><Relationship Id="rId243" Type="http://schemas.openxmlformats.org/officeDocument/2006/relationships/hyperlink" Target="https://cslide.ctimeetingtech.com/esid21/attendee/confcal/presentation" TargetMode="External"/><Relationship Id="rId264" Type="http://schemas.openxmlformats.org/officeDocument/2006/relationships/hyperlink" Target="https://cdn.ymaws.com/www.ashi-hla.org/resource/resmgr/docs/meetings_annual/website_program_9.5.pdf" TargetMode="External"/><Relationship Id="rId285" Type="http://schemas.openxmlformats.org/officeDocument/2006/relationships/hyperlink" Target="https://www.immunology2021.org/scientific-program/" TargetMode="External"/><Relationship Id="rId17" Type="http://schemas.openxmlformats.org/officeDocument/2006/relationships/hyperlink" Target="https://microsites.aristeaonline.it/sites/simi2019/files/images/simi13-ProgrammaDefinitivo.pdf" TargetMode="External"/><Relationship Id="rId38" Type="http://schemas.openxmlformats.org/officeDocument/2006/relationships/hyperlink" Target="https://fams-apps.kit-group.org/iuis2023/en-GB/pag?viewType=calendar&amp;view=vertical&amp;viewSize=L" TargetMode="External"/><Relationship Id="rId59" Type="http://schemas.openxmlformats.org/officeDocument/2006/relationships/hyperlink" Target="https://haei.org/resources/advocacy/hae-global-conference/" TargetMode="External"/><Relationship Id="rId103" Type="http://schemas.openxmlformats.org/officeDocument/2006/relationships/hyperlink" Target="https://app.4.events/palestrante-ekaterini-simes-goudouris-1754-c14251" TargetMode="External"/><Relationship Id="rId124" Type="http://schemas.openxmlformats.org/officeDocument/2006/relationships/hyperlink" Target="https://inmunologia.org.ar/reunion-conjunta-anual-2022/" TargetMode="External"/><Relationship Id="rId310" Type="http://schemas.openxmlformats.org/officeDocument/2006/relationships/hyperlink" Target="https://cslide.ctimeetingtech.com/esid20/attendee/confcal/presentation" TargetMode="External"/><Relationship Id="rId70" Type="http://schemas.openxmlformats.org/officeDocument/2006/relationships/hyperlink" Target="https://www.sap3.org.ar/i2/SAP_Programa_Cientifico.php" TargetMode="External"/><Relationship Id="rId91" Type="http://schemas.openxmlformats.org/officeDocument/2006/relationships/hyperlink" Target="https://eaaci.org/agenda/eaaci-congress-2025/?filters=1" TargetMode="External"/><Relationship Id="rId145" Type="http://schemas.openxmlformats.org/officeDocument/2006/relationships/hyperlink" Target="https://ipic2025.com/wp-content/uploads/2024/07/IPIC2023_congress_report_FINAL.pdf" TargetMode="External"/><Relationship Id="rId166" Type="http://schemas.openxmlformats.org/officeDocument/2006/relationships/hyperlink" Target="https://wac.worldallergy.net/media/WAC-2024-Program-Overview.pdf" TargetMode="External"/><Relationship Id="rId187" Type="http://schemas.openxmlformats.org/officeDocument/2006/relationships/hyperlink" Target="https://static.emedevents.com/uploads/conferences/session_brochure/d61ddceaf6c7e9f263f2876a0ba9ffb2.pdf" TargetMode="External"/><Relationship Id="rId331" Type="http://schemas.openxmlformats.org/officeDocument/2006/relationships/hyperlink" Target="https://www.c-linkage.co.jp/jaid98-jsc72/program.html" TargetMode="External"/><Relationship Id="rId352" Type="http://schemas.openxmlformats.org/officeDocument/2006/relationships/hyperlink" Target="https://www.ersnet.org/wp-content/uploads/2024/09/Congress-Programme-2024-0409.pdf" TargetMode="External"/><Relationship Id="rId373" Type="http://schemas.openxmlformats.org/officeDocument/2006/relationships/hyperlink" Target="https://www.paediatricrespiratory.com/wp-content/uploads/2024/04/10th-KJPPRC-Conference-Guide-Final-1.pdf" TargetMode="External"/><Relationship Id="rId1" Type="http://schemas.openxmlformats.org/officeDocument/2006/relationships/hyperlink" Target="https://siaaic2024.org/wp-content/uploads/2024/08/PROGRAMMA-SIAAIC-ROMA-2024.pdf" TargetMode="External"/><Relationship Id="rId212" Type="http://schemas.openxmlformats.org/officeDocument/2006/relationships/hyperlink" Target="https://acr23.eventscribe.net/agenda.asp?pfp=Browse%20by%20Day" TargetMode="External"/><Relationship Id="rId233" Type="http://schemas.openxmlformats.org/officeDocument/2006/relationships/hyperlink" Target="https://cdn.ymaws.com/focisnet.site-ym.com/resource/resmgr/files/focis_2022/focis2022_program_reduced_fo.pdf" TargetMode="External"/><Relationship Id="rId254" Type="http://schemas.openxmlformats.org/officeDocument/2006/relationships/hyperlink" Target="https://eventi.infomed-online.it/wp-content/uploads/2021/10/14.07_Pubblicazione_Programma-Preliminare-XXXIII-Congresso-SIAAIC-2.pdf" TargetMode="External"/><Relationship Id="rId28" Type="http://schemas.openxmlformats.org/officeDocument/2006/relationships/hyperlink" Target="https://www.sochipe.cl/subidos/congresos/docs/Programa%20LASID.pdf" TargetMode="External"/><Relationship Id="rId49" Type="http://schemas.openxmlformats.org/officeDocument/2006/relationships/hyperlink" Target="https://bradykinin-symposium.de/organisation/" TargetMode="External"/><Relationship Id="rId114" Type="http://schemas.openxmlformats.org/officeDocument/2006/relationships/hyperlink" Target="https://lasid.org/meeting-2023/" TargetMode="External"/><Relationship Id="rId275" Type="http://schemas.openxmlformats.org/officeDocument/2006/relationships/hyperlink" Target="https://cdn.ymaws.com/www.ashi-hla.org/resource/resmgr/docs/meetings_annual/vgamprogramfull.pdf" TargetMode="External"/><Relationship Id="rId296" Type="http://schemas.openxmlformats.org/officeDocument/2006/relationships/hyperlink" Target="https://www.atcmeeting.org/portals/0/docs/attend/atc_2016.pdf" TargetMode="External"/><Relationship Id="rId300" Type="http://schemas.openxmlformats.org/officeDocument/2006/relationships/hyperlink" Target="https://www.atcmeeting.org/portals/0/docs/attend/atc_2011.pdf" TargetMode="External"/><Relationship Id="rId60" Type="http://schemas.openxmlformats.org/officeDocument/2006/relationships/hyperlink" Target="https://haei.org/resources/advocacy/hae-global-conference/" TargetMode="External"/><Relationship Id="rId81" Type="http://schemas.openxmlformats.org/officeDocument/2006/relationships/hyperlink" Target="https://ipic2023.com/scientific-programme/" TargetMode="External"/><Relationship Id="rId135" Type="http://schemas.openxmlformats.org/officeDocument/2006/relationships/hyperlink" Target="https://alaci.org/alaci24-committee/" TargetMode="External"/><Relationship Id="rId156" Type="http://schemas.openxmlformats.org/officeDocument/2006/relationships/hyperlink" Target="https://www.sap3.org.ar/i2/SAP_Programa_Cientifico.php" TargetMode="External"/><Relationship Id="rId177" Type="http://schemas.openxmlformats.org/officeDocument/2006/relationships/hyperlink" Target="https://www2.aeplan.co.jp/jsi2021/images/common/program_of_the_japanese_society_for_immunology_jsi_vol50.pdf" TargetMode="External"/><Relationship Id="rId198" Type="http://schemas.openxmlformats.org/officeDocument/2006/relationships/hyperlink" Target="https://www.focisnet.org/wp-content/uploads/FOCIS2024_Program_FINAL.pdf" TargetMode="External"/><Relationship Id="rId321" Type="http://schemas.openxmlformats.org/officeDocument/2006/relationships/hyperlink" Target="https://brit-thoracic.org.uk/document-library/winter-meetings/winter-meeting-2021/winter-meeting-2021-abstract-programme/" TargetMode="External"/><Relationship Id="rId342" Type="http://schemas.openxmlformats.org/officeDocument/2006/relationships/hyperlink" Target="https://hum-molgen.org/meetings/meetings/6946.html" TargetMode="External"/><Relationship Id="rId363" Type="http://schemas.openxmlformats.org/officeDocument/2006/relationships/hyperlink" Target="https://www.ersnet.org/wp-content/uploads/2023/07/PROGRAMME-2023-0507.pdf" TargetMode="External"/><Relationship Id="rId202" Type="http://schemas.openxmlformats.org/officeDocument/2006/relationships/hyperlink" Target="https://eaaci.org/events_congress/eaaci-hybrid-congress-2022/scientific-programme/local-organising-committee/" TargetMode="External"/><Relationship Id="rId223" Type="http://schemas.openxmlformats.org/officeDocument/2006/relationships/hyperlink" Target="https://www.systemicjia.org/wp-content/uploads/2020/11/SJIA_Conf_Schedule_V2.pdf" TargetMode="External"/><Relationship Id="rId244" Type="http://schemas.openxmlformats.org/officeDocument/2006/relationships/hyperlink" Target="https://tandem.confex.com/tandem/2025/meetingapp.cgi/Home/0" TargetMode="External"/><Relationship Id="rId18" Type="http://schemas.openxmlformats.org/officeDocument/2006/relationships/hyperlink" Target="https://www.sisc.it/upload/simi%2022-25%20ottobre%202011_ProgrammaDefinitivo-1420709849530-2692.pdf" TargetMode="External"/><Relationship Id="rId39" Type="http://schemas.openxmlformats.org/officeDocument/2006/relationships/hyperlink" Target="https://fams-apps.kit-group.org/iuis2023/en-GB/pag?viewType=calendar&amp;view=vertical&amp;viewSize=L" TargetMode="External"/><Relationship Id="rId265" Type="http://schemas.openxmlformats.org/officeDocument/2006/relationships/hyperlink" Target="https://cdn.ymaws.com/www.ashi-hla.org/resource/resmgr/docs/meetings_annual/website_program_9.5.pdf" TargetMode="External"/><Relationship Id="rId286" Type="http://schemas.openxmlformats.org/officeDocument/2006/relationships/hyperlink" Target="https://www.atcmeeting.org/portals/0/docs/attend/atc_2019.pdf" TargetMode="External"/><Relationship Id="rId50" Type="http://schemas.openxmlformats.org/officeDocument/2006/relationships/hyperlink" Target="https://asbai.org.br/wp-content/uploads/2024/06/Programacao_BRAGID-2024.pdf" TargetMode="External"/><Relationship Id="rId104" Type="http://schemas.openxmlformats.org/officeDocument/2006/relationships/hyperlink" Target="https://app.4.events/palestrante-ekaterini-simes-goudouris-1754-c14251" TargetMode="External"/><Relationship Id="rId125" Type="http://schemas.openxmlformats.org/officeDocument/2006/relationships/hyperlink" Target="https://cdn.ymaws.com/focisnet.site-ym.com/resource/resmgr/files/focis_2022/focis2022_program_reduced_fo.pdf" TargetMode="External"/><Relationship Id="rId146" Type="http://schemas.openxmlformats.org/officeDocument/2006/relationships/hyperlink" Target="https://lasid.org/meeting-2023/" TargetMode="External"/><Relationship Id="rId167" Type="http://schemas.openxmlformats.org/officeDocument/2006/relationships/hyperlink" Target="https://conasmar2024.com.br/programa/CONASMAR2024_Programa_Oficial_v08.pdf" TargetMode="External"/><Relationship Id="rId188" Type="http://schemas.openxmlformats.org/officeDocument/2006/relationships/hyperlink" Target="https://medischeimmunologie.nl/wp-content/uploads/2024/06/Program-WID-expert-meeting-June-6-7-2024.pdf" TargetMode="External"/><Relationship Id="rId311" Type="http://schemas.openxmlformats.org/officeDocument/2006/relationships/hyperlink" Target="https://nfed.org/research/scientific-conferences/ip-conference/" TargetMode="External"/><Relationship Id="rId332" Type="http://schemas.openxmlformats.org/officeDocument/2006/relationships/hyperlink" Target="https://www.jsicm.org/meeting/tokai-hokuriku/2023MC/program/" TargetMode="External"/><Relationship Id="rId353" Type="http://schemas.openxmlformats.org/officeDocument/2006/relationships/hyperlink" Target="https://www.ersnet.org/wp-content/uploads/2024/09/Congress-Programme-2024-0409.pdf" TargetMode="External"/><Relationship Id="rId374" Type="http://schemas.openxmlformats.org/officeDocument/2006/relationships/hyperlink" Target="https://rti-forum.org/wp-content/uploads/2023/12/RTIUK2024_Advanced_ScientificProgramme_Version1.3_Official_.pdf" TargetMode="External"/><Relationship Id="rId71" Type="http://schemas.openxmlformats.org/officeDocument/2006/relationships/hyperlink" Target="https://www.sap3.org.ar/i2/SAP_Programa_Cientifico.php" TargetMode="External"/><Relationship Id="rId92" Type="http://schemas.openxmlformats.org/officeDocument/2006/relationships/hyperlink" Target="https://ern-lung.eu/wp-content/uploads/2025/01/PROGRAM-FOURTH-NATIONAL-CONFERENCE-ON-SARCOIDOSIS-Bari-April-7-8-2025.pdf" TargetMode="External"/><Relationship Id="rId213" Type="http://schemas.openxmlformats.org/officeDocument/2006/relationships/hyperlink" Target="https://acr23.eventscribe.net/agenda.asp?pfp=Browse%20by%20Day" TargetMode="External"/><Relationship Id="rId234" Type="http://schemas.openxmlformats.org/officeDocument/2006/relationships/hyperlink" Target="https://cdn.ymaws.com/focisnet.site-ym.com/resource/resmgr/files/focis_2022/focis2022_program_reduced_fo.pdf" TargetMode="External"/><Relationship Id="rId2" Type="http://schemas.openxmlformats.org/officeDocument/2006/relationships/hyperlink" Target="https://eci2024.org/wp-content/uploads/2024/08/ECI_2024_PROGRAMMA_DEF-20.pdf" TargetMode="External"/><Relationship Id="rId29" Type="http://schemas.openxmlformats.org/officeDocument/2006/relationships/hyperlink" Target="https://www.sochipe.cl/subidos/congresos/docs/Programa%20LASID.pdf" TargetMode="External"/><Relationship Id="rId255" Type="http://schemas.openxmlformats.org/officeDocument/2006/relationships/hyperlink" Target="https://eventi.infomed-online.it/wp-content/uploads/2021/10/14.07_Pubblicazione_Programma-Preliminare-XXXIII-Congresso-SIAAIC-2.pdf" TargetMode="External"/><Relationship Id="rId276" Type="http://schemas.openxmlformats.org/officeDocument/2006/relationships/hyperlink" Target="https://www.cst-transplant.ca/_Library/Fellows_Symposium_2017/AGENDA_-_2017_CST-Astellas_Canadian_Transplant_Fellows_Symposium.pdf" TargetMode="External"/><Relationship Id="rId297" Type="http://schemas.openxmlformats.org/officeDocument/2006/relationships/hyperlink" Target="https://www.atcmeeting.org/portals/0/docs/attend/atc_2015.pdf" TargetMode="External"/><Relationship Id="rId40" Type="http://schemas.openxmlformats.org/officeDocument/2006/relationships/hyperlink" Target="https://fams-apps.kit-group.org/iuis2023/en-GB/pag?viewType=calendar&amp;view=vertical&amp;viewSize=L" TargetMode="External"/><Relationship Id="rId115" Type="http://schemas.openxmlformats.org/officeDocument/2006/relationships/hyperlink" Target="https://sadip.org.ar/congreso/2023/programa.html" TargetMode="External"/><Relationship Id="rId136" Type="http://schemas.openxmlformats.org/officeDocument/2006/relationships/hyperlink" Target="https://alaci.org/subidas/alaci24/ALACI2024Program.pdf" TargetMode="External"/><Relationship Id="rId157" Type="http://schemas.openxmlformats.org/officeDocument/2006/relationships/hyperlink" Target="https://www.sap3.org.ar/i2/SAP_Programa_Cientifico.php" TargetMode="External"/><Relationship Id="rId178" Type="http://schemas.openxmlformats.org/officeDocument/2006/relationships/hyperlink" Target="https://www2.aeplan.co.jp/jsi2021/images/common/program_of_the_japanese_society_for_immunology_jsi_vol50.pdf" TargetMode="External"/><Relationship Id="rId301" Type="http://schemas.openxmlformats.org/officeDocument/2006/relationships/hyperlink" Target="https://www.atcmeeting.org/portals/0/docs/attend/atc_2011.pdf" TargetMode="External"/><Relationship Id="rId322" Type="http://schemas.openxmlformats.org/officeDocument/2006/relationships/hyperlink" Target="https://21770.sciconf.cn/en/web/program/21770" TargetMode="External"/><Relationship Id="rId343" Type="http://schemas.openxmlformats.org/officeDocument/2006/relationships/hyperlink" Target="https://pibd2025sorrento.com/wp-content/uploads/2025/03/Programma-PIBD-2025.pdf" TargetMode="External"/><Relationship Id="rId364" Type="http://schemas.openxmlformats.org/officeDocument/2006/relationships/hyperlink" Target="https://www.ersnet.org/wp-content/uploads/2023/07/PROGRAMME-2023-0507.pdf" TargetMode="External"/><Relationship Id="rId61" Type="http://schemas.openxmlformats.org/officeDocument/2006/relationships/hyperlink" Target="https://findresearcher.sdu.dk/ws/portalfiles/portal/61954591/Final_Program_Web.pdf" TargetMode="External"/><Relationship Id="rId82" Type="http://schemas.openxmlformats.org/officeDocument/2006/relationships/hyperlink" Target="https://ipic2023.com/oc-and-sc-committees/" TargetMode="External"/><Relationship Id="rId199" Type="http://schemas.openxmlformats.org/officeDocument/2006/relationships/hyperlink" Target="https://fams-apps.kit-group.org/iuis2023/en-GB/pag?viewType=calendar&amp;view=vertical&amp;viewSize=L" TargetMode="External"/><Relationship Id="rId203" Type="http://schemas.openxmlformats.org/officeDocument/2006/relationships/hyperlink" Target="https://cis.clinimmsoc.org/education/meetings/am25/agenda" TargetMode="External"/><Relationship Id="rId19" Type="http://schemas.openxmlformats.org/officeDocument/2006/relationships/hyperlink" Target="https://cslide.ctimeetingtech.com/esid24/attendee" TargetMode="External"/><Relationship Id="rId224" Type="http://schemas.openxmlformats.org/officeDocument/2006/relationships/hyperlink" Target="https://www.systemicjia.org/wp-content/uploads/2020/11/SJIA_Conf_Schedule_V2.pdf" TargetMode="External"/><Relationship Id="rId245" Type="http://schemas.openxmlformats.org/officeDocument/2006/relationships/hyperlink" Target="https://tandem.confex.com/tandem/2024/meetingapp.cgi/Paper/22922" TargetMode="External"/><Relationship Id="rId266" Type="http://schemas.openxmlformats.org/officeDocument/2006/relationships/hyperlink" Target="https://neuroimmune.org/conference/inflammatory-brain-disorders-conference-2021/full-agenda/" TargetMode="External"/><Relationship Id="rId287" Type="http://schemas.openxmlformats.org/officeDocument/2006/relationships/hyperlink" Target="https://www.atcmeeting.org/portals/0/docs/attend/atc_2018.pdf" TargetMode="External"/><Relationship Id="rId30" Type="http://schemas.openxmlformats.org/officeDocument/2006/relationships/hyperlink" Target="https://www.sochipe.cl/subidos/congresos/docs/Programa%20LASID.pdf" TargetMode="External"/><Relationship Id="rId105" Type="http://schemas.openxmlformats.org/officeDocument/2006/relationships/hyperlink" Target="https://wac.worldallergy.net/media/WAC-2024-Program-Overview.pdf" TargetMode="External"/><Relationship Id="rId126" Type="http://schemas.openxmlformats.org/officeDocument/2006/relationships/hyperlink" Target="https://cdn.ymaws.com/focisnet.site-ym.com/resource/resmgr/files/focis_2022/focis2022_program_reduced_fo.pdf" TargetMode="External"/><Relationship Id="rId147" Type="http://schemas.openxmlformats.org/officeDocument/2006/relationships/hyperlink" Target="https://cslide.ctimeetingtech.com/esid22/attendee/confcal/presentation" TargetMode="External"/><Relationship Id="rId168" Type="http://schemas.openxmlformats.org/officeDocument/2006/relationships/hyperlink" Target="https://www.wac2023bangkok.com/program/fullprogram" TargetMode="External"/><Relationship Id="rId312" Type="http://schemas.openxmlformats.org/officeDocument/2006/relationships/hyperlink" Target="https://www.ersnet.org/wp-content/uploads/2023/07/PROGRAMME-2023-0507.pdf" TargetMode="External"/><Relationship Id="rId333" Type="http://schemas.openxmlformats.org/officeDocument/2006/relationships/hyperlink" Target="https://med-gakkai.jp/jsc2022/pro/" TargetMode="External"/><Relationship Id="rId354" Type="http://schemas.openxmlformats.org/officeDocument/2006/relationships/hyperlink" Target="https://www.ersnet.org/wp-content/uploads/2024/09/Congress-Programme-2024-0409.pdf" TargetMode="External"/><Relationship Id="rId51" Type="http://schemas.openxmlformats.org/officeDocument/2006/relationships/hyperlink" Target="https://congresoanualaaaeic.com.ar/media/programa2024.pdf" TargetMode="External"/><Relationship Id="rId72" Type="http://schemas.openxmlformats.org/officeDocument/2006/relationships/hyperlink" Target="https://www.sap3.org.ar/i2/SAP_Programa_Cientifico.php" TargetMode="External"/><Relationship Id="rId93" Type="http://schemas.openxmlformats.org/officeDocument/2006/relationships/hyperlink" Target="https://siaaic2024.org/wp-content/uploads/2024/08/PROGRAMMA-SIAAIC-ROMA-2024.pdf" TargetMode="External"/><Relationship Id="rId189" Type="http://schemas.openxmlformats.org/officeDocument/2006/relationships/hyperlink" Target="https://medischeimmunologie.nl/wp-content/uploads/2024/06/Program-WID-expert-meeting-June-6-7-2024.pdf" TargetMode="External"/><Relationship Id="rId375" Type="http://schemas.openxmlformats.org/officeDocument/2006/relationships/hyperlink" Target="https://www.ersnet.org/wp-content/uploads/2022/04/BCN-programme.pdf" TargetMode="External"/><Relationship Id="rId3" Type="http://schemas.openxmlformats.org/officeDocument/2006/relationships/hyperlink" Target="https://eaaci.org/agenda/eaaci-congress-2024/sessions/e-tps-display-only/" TargetMode="External"/><Relationship Id="rId214" Type="http://schemas.openxmlformats.org/officeDocument/2006/relationships/hyperlink" Target="https://histiocytesociety.org/Previous-Meetings-Programs" TargetMode="External"/><Relationship Id="rId235" Type="http://schemas.openxmlformats.org/officeDocument/2006/relationships/hyperlink" Target="https://cdn.ymaws.com/focisnet.site-ym.com/resource/resmgr/focis_2021_final_program.pdf" TargetMode="External"/><Relationship Id="rId256" Type="http://schemas.openxmlformats.org/officeDocument/2006/relationships/hyperlink" Target="https://cis.clinimmsoc.org/education/meetings/am22/program/amprogram" TargetMode="External"/><Relationship Id="rId277" Type="http://schemas.openxmlformats.org/officeDocument/2006/relationships/hyperlink" Target="https://www.cst-transplant.ca/_Library/Fellows_Symposium_2017/AGENDA_-_2017_CST-Astellas_Canadian_Transplant_Fellows_Symposium.pdf" TargetMode="External"/><Relationship Id="rId298" Type="http://schemas.openxmlformats.org/officeDocument/2006/relationships/hyperlink" Target="https://www.atcmeeting.org/portals/0/docs/attend/atc_2012.pdf" TargetMode="External"/><Relationship Id="rId116" Type="http://schemas.openxmlformats.org/officeDocument/2006/relationships/hyperlink" Target="https://www.sochipe.cl/subidos/congresos/docs/Programa%20LASID.pdf" TargetMode="External"/><Relationship Id="rId137" Type="http://schemas.openxmlformats.org/officeDocument/2006/relationships/hyperlink" Target="https://fams-apps.kit-group.org/iuis2023/en-GB/pag?viewType=calendar&amp;view=vertical&amp;viewSize=L" TargetMode="External"/><Relationship Id="rId158" Type="http://schemas.openxmlformats.org/officeDocument/2006/relationships/hyperlink" Target="https://www.sochipe.cl/subidos/congresos/docs/Programa%20LASID.pdf" TargetMode="External"/><Relationship Id="rId302" Type="http://schemas.openxmlformats.org/officeDocument/2006/relationships/hyperlink" Target="https://cslide.ctimeetingtech.com/esid22/attendee/confcal/presentation" TargetMode="External"/><Relationship Id="rId323" Type="http://schemas.openxmlformats.org/officeDocument/2006/relationships/hyperlink" Target="https://21770.sciconf.cn/en/web/program/21770" TargetMode="External"/><Relationship Id="rId344" Type="http://schemas.openxmlformats.org/officeDocument/2006/relationships/hyperlink" Target="https://pibd2025sorrento.com/wp-content/uploads/2025/03/Programma-PIBD-2025.pdf" TargetMode="External"/><Relationship Id="rId20" Type="http://schemas.openxmlformats.org/officeDocument/2006/relationships/hyperlink" Target="https://asbai.org.br/wp-content/uploads/2024/06/Programacao_BRAGID-2024.pdf" TargetMode="External"/><Relationship Id="rId41" Type="http://schemas.openxmlformats.org/officeDocument/2006/relationships/hyperlink" Target="https://iuis2023.org/scientific-programme-committee/" TargetMode="External"/><Relationship Id="rId62" Type="http://schemas.openxmlformats.org/officeDocument/2006/relationships/hyperlink" Target="https://findresearcher.sdu.dk/ws/portalfiles/portal/61954591/Final_Program_Web.pdf" TargetMode="External"/><Relationship Id="rId83" Type="http://schemas.openxmlformats.org/officeDocument/2006/relationships/hyperlink" Target="https://lasid.org/meeting-2023/" TargetMode="External"/><Relationship Id="rId179" Type="http://schemas.openxmlformats.org/officeDocument/2006/relationships/hyperlink" Target="https://esid.org/22nd-biennial-meeting-2026-maastricht-the-netherlands/" TargetMode="External"/><Relationship Id="rId365" Type="http://schemas.openxmlformats.org/officeDocument/2006/relationships/hyperlink" Target="https://www.ersnet.org/wp-content/uploads/2023/07/PROGRAMME-2023-0507.pdf" TargetMode="External"/><Relationship Id="rId190" Type="http://schemas.openxmlformats.org/officeDocument/2006/relationships/hyperlink" Target="https://www.umcutrecht.nl/en/over-ons/nieuws/details/sep-11-i-i-annual-scientific-meeting-2023" TargetMode="External"/><Relationship Id="rId204" Type="http://schemas.openxmlformats.org/officeDocument/2006/relationships/hyperlink" Target="https://www.chop.edu/events/8th-annual-personalized-ibd-and-veo-ibd-symposium" TargetMode="External"/><Relationship Id="rId225" Type="http://schemas.openxmlformats.org/officeDocument/2006/relationships/hyperlink" Target="https://www.systemicjia.org/wp-content/uploads/2020/11/SJIA_Conf_Schedule_V2.pdf" TargetMode="External"/><Relationship Id="rId246" Type="http://schemas.openxmlformats.org/officeDocument/2006/relationships/hyperlink" Target="https://tandem.confex.com/tandem/2023/meetingapp.cgi/Session/7160" TargetMode="External"/><Relationship Id="rId267" Type="http://schemas.openxmlformats.org/officeDocument/2006/relationships/hyperlink" Target="https://17ihiw.org/schedule-program/" TargetMode="External"/><Relationship Id="rId288" Type="http://schemas.openxmlformats.org/officeDocument/2006/relationships/hyperlink" Target="https://www.atcmeeting.org/portals/0/docs/attend/atc_2018.pdf" TargetMode="External"/><Relationship Id="rId106" Type="http://schemas.openxmlformats.org/officeDocument/2006/relationships/hyperlink" Target="https://wac.worldallergy.net/media/WAC-2024-Program-Overview.pdf" TargetMode="External"/><Relationship Id="rId127" Type="http://schemas.openxmlformats.org/officeDocument/2006/relationships/hyperlink" Target="https://cdn.ymaws.com/focisnet.site-ym.com/resource/resmgr/files/focis_2022/focis2022_program_reduced_fo.pdf" TargetMode="External"/><Relationship Id="rId313" Type="http://schemas.openxmlformats.org/officeDocument/2006/relationships/hyperlink" Target="https://www2.aeplan.co.jp/jsi2024/program.html" TargetMode="External"/><Relationship Id="rId10" Type="http://schemas.openxmlformats.org/officeDocument/2006/relationships/hyperlink" Target="https://eventi.infomed-online.it/wp-content/uploads/2021/10/14.07_Pubblicazione_Programma-Preliminare-XXXIII-Congresso-SIAAIC-2.pdf" TargetMode="External"/><Relationship Id="rId31" Type="http://schemas.openxmlformats.org/officeDocument/2006/relationships/hyperlink" Target="https://slaai.blogspot.com/search/label/congreso%20slaai%202021?m=0" TargetMode="External"/><Relationship Id="rId52" Type="http://schemas.openxmlformats.org/officeDocument/2006/relationships/hyperlink" Target="https://ir.pharvaris.com/events/event-details/2024-hae-international-haei-regional-conference-americas" TargetMode="External"/><Relationship Id="rId73" Type="http://schemas.openxmlformats.org/officeDocument/2006/relationships/hyperlink" Target="https://www.sochipe.cl/subidos/congresos/docs/Programa%20LASID.pdf" TargetMode="External"/><Relationship Id="rId94" Type="http://schemas.openxmlformats.org/officeDocument/2006/relationships/hyperlink" Target="https://eaaci.org/agenda/eaaci-congress-2024/" TargetMode="External"/><Relationship Id="rId148" Type="http://schemas.openxmlformats.org/officeDocument/2006/relationships/hyperlink" Target="https://ipopi.org/wp-content/uploads/2024/06/IPIC5_congress_report_long_WEB.pdf" TargetMode="External"/><Relationship Id="rId169" Type="http://schemas.openxmlformats.org/officeDocument/2006/relationships/hyperlink" Target="https://www.wac2023bangkok.com/program/fullprogram" TargetMode="External"/><Relationship Id="rId334" Type="http://schemas.openxmlformats.org/officeDocument/2006/relationships/hyperlink" Target="https://med-gakkai.jp/jsc2022/pro/" TargetMode="External"/><Relationship Id="rId355" Type="http://schemas.openxmlformats.org/officeDocument/2006/relationships/hyperlink" Target="https://www.ersnet.org/wp-content/uploads/2024/09/Congress-Programme-2024-0409.pdf" TargetMode="External"/><Relationship Id="rId376" Type="http://schemas.openxmlformats.org/officeDocument/2006/relationships/hyperlink" Target="https://www.ersnet.org/wp-content/uploads/2021/08/ERS-2021-programme_20.8.2021.pdf" TargetMode="External"/><Relationship Id="rId4" Type="http://schemas.openxmlformats.org/officeDocument/2006/relationships/hyperlink" Target="https://angioedemaitaca.org/wp-content/uploads/2023/10/03.10.23_Programma-SIAAIC-Bologna-2023_con-loghi.pdf" TargetMode="External"/><Relationship Id="rId180" Type="http://schemas.openxmlformats.org/officeDocument/2006/relationships/hyperlink" Target="https://aiml4pi.org/meeting/agenda-2025/" TargetMode="External"/><Relationship Id="rId215" Type="http://schemas.openxmlformats.org/officeDocument/2006/relationships/hyperlink" Target="https://histiocytesociety.org/Previous-Meetings-Programs" TargetMode="External"/><Relationship Id="rId236" Type="http://schemas.openxmlformats.org/officeDocument/2006/relationships/hyperlink" Target="https://cdn.ymaws.com/focisnet.site-ym.com/resource/resmgr/focis_2021_final_program.pdf" TargetMode="External"/><Relationship Id="rId257" Type="http://schemas.openxmlformats.org/officeDocument/2006/relationships/hyperlink" Target="https://ashiannualmeeting.eventscribe.net/agenda.asp?BCFO=&amp;pfp=FullSchedule&amp;fa=&amp;fb=&amp;fc=&amp;fd=&amp;all=1&amp;mode=" TargetMode="External"/><Relationship Id="rId278" Type="http://schemas.openxmlformats.org/officeDocument/2006/relationships/hyperlink" Target="https://www.cst-transplant.ca/_Library/meetings_past_meetings/2016_CST-Astellas_Fellows_Agenda_v2.pdf" TargetMode="External"/><Relationship Id="rId303" Type="http://schemas.openxmlformats.org/officeDocument/2006/relationships/hyperlink" Target="https://cslide.ctimeetingtech.com/esid22/attendee/confcal/presentation" TargetMode="External"/><Relationship Id="rId42" Type="http://schemas.openxmlformats.org/officeDocument/2006/relationships/hyperlink" Target="https://siica.it/wp-content/uploads/2023/05/Programma_SIICA_2023-1.pdf" TargetMode="External"/><Relationship Id="rId84" Type="http://schemas.openxmlformats.org/officeDocument/2006/relationships/hyperlink" Target="https://lasid.org/meeting-2023/" TargetMode="External"/><Relationship Id="rId138" Type="http://schemas.openxmlformats.org/officeDocument/2006/relationships/hyperlink" Target="https://immuno2023.sbi.org.br/" TargetMode="External"/><Relationship Id="rId345" Type="http://schemas.openxmlformats.org/officeDocument/2006/relationships/hyperlink" Target="https://wcpghan2024.org/index.php?seccion=scientificArea&amp;subSeccion=program&amp;idP=4" TargetMode="External"/><Relationship Id="rId191" Type="http://schemas.openxmlformats.org/officeDocument/2006/relationships/hyperlink" Target="https://cslide.ctimeetingtech.com/esid22/attendee/confcal/presentation" TargetMode="External"/><Relationship Id="rId205" Type="http://schemas.openxmlformats.org/officeDocument/2006/relationships/hyperlink" Target="https://www.jcr2025.com/en/program/index.html" TargetMode="External"/><Relationship Id="rId247" Type="http://schemas.openxmlformats.org/officeDocument/2006/relationships/hyperlink" Target="https://angioedemaitaca.org/wp-content/uploads/2024/04/c25-005_Prg_10-03-25Low.pdf" TargetMode="External"/><Relationship Id="rId107" Type="http://schemas.openxmlformats.org/officeDocument/2006/relationships/hyperlink" Target="https://asbai.org.br/wp-content/uploads/2024/06/Programacao_BRAGID-2024.pdf" TargetMode="External"/><Relationship Id="rId289" Type="http://schemas.openxmlformats.org/officeDocument/2006/relationships/hyperlink" Target="https://www.atcmeeting.org/portals/0/docs/attend/atc_2018.pdf" TargetMode="External"/><Relationship Id="rId11" Type="http://schemas.openxmlformats.org/officeDocument/2006/relationships/hyperlink" Target="https://www.aini.it/wp-content/uploads/2021/05/SIICA2021_FINAL.pdf" TargetMode="External"/><Relationship Id="rId53" Type="http://schemas.openxmlformats.org/officeDocument/2006/relationships/hyperlink" Target="https://lasid.org/meeting-2023/" TargetMode="External"/><Relationship Id="rId149" Type="http://schemas.openxmlformats.org/officeDocument/2006/relationships/hyperlink" Target="https://alaci.org/alaci24-committee/" TargetMode="External"/><Relationship Id="rId314" Type="http://schemas.openxmlformats.org/officeDocument/2006/relationships/hyperlink" Target="https://www2.aeplan.co.jp/jsi2024/images/common/program241112.pdf" TargetMode="External"/><Relationship Id="rId356" Type="http://schemas.openxmlformats.org/officeDocument/2006/relationships/hyperlink" Target="https://www.ersnet.org/wp-content/uploads/2024/09/Congress-Programme-2024-0409.pdf" TargetMode="External"/><Relationship Id="rId95" Type="http://schemas.openxmlformats.org/officeDocument/2006/relationships/hyperlink" Target="https://www.sarkoidose-selbsthilfe.eu/imgs/PROGRAM%20THIRD%20NATIONAL%20CONFERENCE%20ON%20SARCOIDOSIS%20-%20Padova,%20April%2019-20-compressed.pdf" TargetMode="External"/><Relationship Id="rId160" Type="http://schemas.openxmlformats.org/officeDocument/2006/relationships/hyperlink" Target="https://www.sap.org.ar/uploads/archivos/general/files_programa-alergia-inmuno_1551996983.pdf" TargetMode="External"/><Relationship Id="rId216" Type="http://schemas.openxmlformats.org/officeDocument/2006/relationships/hyperlink" Target="https://histiocytesociety.org/Previous-Meetings-Programs" TargetMode="External"/><Relationship Id="rId258" Type="http://schemas.openxmlformats.org/officeDocument/2006/relationships/hyperlink" Target="https://ashiannualmeeting.eventscribe.net/agenda.asp?BCFO=&amp;pfp=FullSchedule&amp;fa=&amp;fb=&amp;fc=&amp;fd=&amp;all=1&amp;mode=" TargetMode="External"/><Relationship Id="rId22" Type="http://schemas.openxmlformats.org/officeDocument/2006/relationships/hyperlink" Target="https://cbgm2024.com.br/programa.asp" TargetMode="External"/><Relationship Id="rId64" Type="http://schemas.openxmlformats.org/officeDocument/2006/relationships/hyperlink" Target="https://alaci.org/subidas/alaci24/ALACI2024Program.pdf" TargetMode="External"/><Relationship Id="rId118" Type="http://schemas.openxmlformats.org/officeDocument/2006/relationships/hyperlink" Target="https://www.sochipe.cl/subidos/congresos/docs/Programa%20LASID.pdf" TargetMode="External"/><Relationship Id="rId325" Type="http://schemas.openxmlformats.org/officeDocument/2006/relationships/hyperlink" Target="https://www.aocc2023.org/program/detail_new.php" TargetMode="External"/><Relationship Id="rId367" Type="http://schemas.openxmlformats.org/officeDocument/2006/relationships/hyperlink" Target="https://europeanlung.org/wp-content/uploads/2022/11/Programme-for-Living-with-COVID-19-Patient-Conference-CET-2.pdf" TargetMode="External"/><Relationship Id="rId171" Type="http://schemas.openxmlformats.org/officeDocument/2006/relationships/hyperlink" Target="https://www.hpc.cmc.osaka-u.ac.jp/en/lec_ws/cyberhpcsympo-11th/" TargetMode="External"/><Relationship Id="rId227" Type="http://schemas.openxmlformats.org/officeDocument/2006/relationships/hyperlink" Target="https://histiocytesociety.org/Previous-Meetings-Programs" TargetMode="External"/><Relationship Id="rId269" Type="http://schemas.openxmlformats.org/officeDocument/2006/relationships/hyperlink" Target="https://17ihiw.org/schedule-program/" TargetMode="External"/><Relationship Id="rId33" Type="http://schemas.openxmlformats.org/officeDocument/2006/relationships/hyperlink" Target="https://eci2024.org/wp-content/uploads/2024/08/ECI_2024_PROGRAMMA_DEF-20.pdf" TargetMode="External"/><Relationship Id="rId129" Type="http://schemas.openxmlformats.org/officeDocument/2006/relationships/hyperlink" Target="https://www.alaci.org/en/13th-latin-american-and-caribbean-congress-of-immunology-alaci-2022/" TargetMode="External"/><Relationship Id="rId280" Type="http://schemas.openxmlformats.org/officeDocument/2006/relationships/hyperlink" Target="https://immunology2024.aai.org/program/" TargetMode="External"/><Relationship Id="rId336" Type="http://schemas.openxmlformats.org/officeDocument/2006/relationships/hyperlink" Target="http://www.jshem.or.jp/83/en/program.html" TargetMode="External"/><Relationship Id="rId75" Type="http://schemas.openxmlformats.org/officeDocument/2006/relationships/hyperlink" Target="https://www.inmunologia.org/images/site/sei-2021_program-final.pdf" TargetMode="External"/><Relationship Id="rId140" Type="http://schemas.openxmlformats.org/officeDocument/2006/relationships/hyperlink" Target="https://congressos.sbi.org.br/immuno2022/storage/programa-final-220923.pdf" TargetMode="External"/><Relationship Id="rId182" Type="http://schemas.openxmlformats.org/officeDocument/2006/relationships/hyperlink" Target="https://cslide.ctimeetingtech.com/esid24/attendee" TargetMode="External"/><Relationship Id="rId378" Type="http://schemas.openxmlformats.org/officeDocument/2006/relationships/hyperlink" Target="https://med-gakkai.jp/jsh-cs63/pro/" TargetMode="External"/><Relationship Id="rId6" Type="http://schemas.openxmlformats.org/officeDocument/2006/relationships/hyperlink" Target="https://siica.it/wp-content/uploads/2022/07/Programma_XXXIV-CONGRESSO-NAZIONALE-SIAAIC_07.07.22.pdf" TargetMode="External"/><Relationship Id="rId238" Type="http://schemas.openxmlformats.org/officeDocument/2006/relationships/hyperlink" Target="https://pibd2025sorrento.com/wp-content/uploads/2025/03/Programma-PIBD-2025.pdf" TargetMode="External"/><Relationship Id="rId291" Type="http://schemas.openxmlformats.org/officeDocument/2006/relationships/hyperlink" Target="https://www.atcmeeting.org/portals/0/docs/attend/atc_2017.pdf" TargetMode="External"/><Relationship Id="rId305" Type="http://schemas.openxmlformats.org/officeDocument/2006/relationships/hyperlink" Target="https://cis.clinimmsoc.org/education/meetings/past-meetings/2014-annual-meeting/program/annual-meeting-agenda" TargetMode="External"/><Relationship Id="rId347" Type="http://schemas.openxmlformats.org/officeDocument/2006/relationships/hyperlink" Target="https://pancco.com/wp-content/uploads/2019/09/VP218.pdf" TargetMode="External"/><Relationship Id="rId44" Type="http://schemas.openxmlformats.org/officeDocument/2006/relationships/hyperlink" Target="https://siica.it/wp-content/uploads/2022/01/siica2022-prog-0523-1.pdf" TargetMode="External"/><Relationship Id="rId86" Type="http://schemas.openxmlformats.org/officeDocument/2006/relationships/hyperlink" Target="https://cslide.ctimeetingtech.com/esid22/attendee/confcal/presentation" TargetMode="External"/><Relationship Id="rId151" Type="http://schemas.openxmlformats.org/officeDocument/2006/relationships/hyperlink" Target="https://lasid.org/courses/lasid-meeting-2023-on-line/" TargetMode="External"/><Relationship Id="rId193" Type="http://schemas.openxmlformats.org/officeDocument/2006/relationships/hyperlink" Target="https://media.slipi.nu/2021/10/SLIPI-2021-final.pdf" TargetMode="External"/><Relationship Id="rId207" Type="http://schemas.openxmlformats.org/officeDocument/2006/relationships/hyperlink" Target="https://www.jcr2025.com/en/program/index.html" TargetMode="External"/><Relationship Id="rId249" Type="http://schemas.openxmlformats.org/officeDocument/2006/relationships/hyperlink" Target="https://angioedemaitaca.org/wp-content/uploads/2023/02/c24-06_Prg_10-03-24ALow.pdf" TargetMode="External"/><Relationship Id="rId13" Type="http://schemas.openxmlformats.org/officeDocument/2006/relationships/hyperlink" Target="https://www.aini.it/wp-content/uploads/2021/05/SIICA2021_FINAL.pdf" TargetMode="External"/><Relationship Id="rId109" Type="http://schemas.openxmlformats.org/officeDocument/2006/relationships/hyperlink" Target="https://lasid.org/meeting-2023/" TargetMode="External"/><Relationship Id="rId260" Type="http://schemas.openxmlformats.org/officeDocument/2006/relationships/hyperlink" Target="https://cdn.ymaws.com/www.ashi-hla.org/resource/resmgr/docs/meetings_annual/printable_program_live_updat.pdf" TargetMode="External"/><Relationship Id="rId316" Type="http://schemas.openxmlformats.org/officeDocument/2006/relationships/hyperlink" Target="https://www2.aeplan.co.jp/jsi2024/images/common/program241112.pdf" TargetMode="External"/><Relationship Id="rId55" Type="http://schemas.openxmlformats.org/officeDocument/2006/relationships/hyperlink" Target="https://lasid.org/meeting-2023/" TargetMode="External"/><Relationship Id="rId97" Type="http://schemas.openxmlformats.org/officeDocument/2006/relationships/hyperlink" Target="https://eaaci2023.process.y-congress.com/ScientificProcess/Data/67/386/print/EAACI%202023-en.pdf" TargetMode="External"/><Relationship Id="rId120" Type="http://schemas.openxmlformats.org/officeDocument/2006/relationships/hyperlink" Target="https://alaci.org/subidas/alaci24/ALACI2024Program.pdf" TargetMode="External"/><Relationship Id="rId358" Type="http://schemas.openxmlformats.org/officeDocument/2006/relationships/hyperlink" Target="https://www.ersnet.org/wp-content/uploads/2024/09/Congress-Programme-2024-0409.pdf" TargetMode="External"/><Relationship Id="rId162" Type="http://schemas.openxmlformats.org/officeDocument/2006/relationships/hyperlink" Target="https://event.fourwaves.com/mi4symposium2023/pages" TargetMode="External"/><Relationship Id="rId218" Type="http://schemas.openxmlformats.org/officeDocument/2006/relationships/hyperlink" Target="https://www.systemicjia.org/wp-content/uploads/2022/02/NextGen22_Agenda_Latest.pdf" TargetMode="External"/><Relationship Id="rId271" Type="http://schemas.openxmlformats.org/officeDocument/2006/relationships/hyperlink" Target="https://ashiannualmeeting.eventscribe.net/agenda.asp?pfp=FullSchedule" TargetMode="External"/><Relationship Id="rId24" Type="http://schemas.openxmlformats.org/officeDocument/2006/relationships/hyperlink" Target="https://lasid.org/meeting-2023/" TargetMode="External"/><Relationship Id="rId66" Type="http://schemas.openxmlformats.org/officeDocument/2006/relationships/hyperlink" Target="https://lasid.org/meeting-2023/" TargetMode="External"/><Relationship Id="rId131" Type="http://schemas.openxmlformats.org/officeDocument/2006/relationships/hyperlink" Target="https://www.sochipe.cl/subidos/congresos/docs/Programa%20LASID.pdf" TargetMode="External"/><Relationship Id="rId327" Type="http://schemas.openxmlformats.org/officeDocument/2006/relationships/hyperlink" Target="https://aocc2022.jp/program_dialy.html" TargetMode="External"/><Relationship Id="rId369" Type="http://schemas.openxmlformats.org/officeDocument/2006/relationships/hyperlink" Target="https://www.paediatricrespiratory.com/wp-content/uploads/2025/03/Prelim-Programme-v1.4.pdf" TargetMode="External"/><Relationship Id="rId173" Type="http://schemas.openxmlformats.org/officeDocument/2006/relationships/hyperlink" Target="https://www2.aeplan.co.jp/jsi2023/wp-content/uploads/2023/12/program_final_20231227.pdf" TargetMode="External"/><Relationship Id="rId229" Type="http://schemas.openxmlformats.org/officeDocument/2006/relationships/hyperlink" Target="https://focisnet.org/meetings/focis-2025/" TargetMode="External"/><Relationship Id="rId380" Type="http://schemas.openxmlformats.org/officeDocument/2006/relationships/hyperlink" Target="http://www.jshem.or.jp/83/en/program.html" TargetMode="External"/><Relationship Id="rId240" Type="http://schemas.openxmlformats.org/officeDocument/2006/relationships/hyperlink" Target="https://jsiad.org/wp-content/uploads/2024/03/APSID-JSIAD2024-Program-20240322.pdf" TargetMode="External"/><Relationship Id="rId35" Type="http://schemas.openxmlformats.org/officeDocument/2006/relationships/hyperlink" Target="https://fams-apps.kit-group.org/iuis2023/en-GB/pag?viewType=calendar&amp;view=vertical&amp;viewSize=L" TargetMode="External"/><Relationship Id="rId77" Type="http://schemas.openxmlformats.org/officeDocument/2006/relationships/hyperlink" Target="https://www.sap.org.ar/uploads/archivos/general/files_programa-alergia-inmuno_1551996983.pdf" TargetMode="External"/><Relationship Id="rId100" Type="http://schemas.openxmlformats.org/officeDocument/2006/relationships/hyperlink" Target="https://www.sarcoidosi.org/wp-content/uploads/2022/04/FIRST-NATIONAL-CONFERENCE-ON-SARCOIDOSIS-APRIL-30-MAY-1-PROGRAM.pdf" TargetMode="External"/><Relationship Id="rId282" Type="http://schemas.openxmlformats.org/officeDocument/2006/relationships/hyperlink" Target="https://plan.core-apps.com/aaaai2022/event/b63d4c119f647d54633d57ec16d0a3b5" TargetMode="External"/><Relationship Id="rId338" Type="http://schemas.openxmlformats.org/officeDocument/2006/relationships/hyperlink" Target="https://londonpaediatrics.co.uk/wp-content/uploads/2023/09/CGD-education-day.pdf" TargetMode="External"/><Relationship Id="rId8" Type="http://schemas.openxmlformats.org/officeDocument/2006/relationships/hyperlink" Target="https://cslide.ctimeetingtech.com/esid22/attendee/confcal/presentation" TargetMode="External"/><Relationship Id="rId142" Type="http://schemas.openxmlformats.org/officeDocument/2006/relationships/hyperlink" Target="https://cslide.ctimeetingtech.com/esid24/attendee" TargetMode="External"/><Relationship Id="rId184" Type="http://schemas.openxmlformats.org/officeDocument/2006/relationships/hyperlink" Target="https://cslide.ctimeetingtech.com/esid24/attendee" TargetMode="External"/><Relationship Id="rId251" Type="http://schemas.openxmlformats.org/officeDocument/2006/relationships/hyperlink" Target="https://angioedemaitaca.org/wp-content/uploads/2022/12/Secondo-Congresso-Nazionale-ITACA-Programma-Definitivo-06-12-2022.pdf" TargetMode="External"/><Relationship Id="rId46" Type="http://schemas.openxmlformats.org/officeDocument/2006/relationships/hyperlink" Target="https://siica.it/wp-content/uploads/2022/01/siica2022-prog-0523-1.pdf" TargetMode="External"/><Relationship Id="rId293" Type="http://schemas.openxmlformats.org/officeDocument/2006/relationships/hyperlink" Target="https://www.atcmeeting.org/portals/0/docs/attend/atc_2016.pdf" TargetMode="External"/><Relationship Id="rId307" Type="http://schemas.openxmlformats.org/officeDocument/2006/relationships/hyperlink" Target="https://cis.clinimmsoc.org/UserFiles/AM23/am23-finpro-v10_hires.pdf" TargetMode="External"/><Relationship Id="rId349" Type="http://schemas.openxmlformats.org/officeDocument/2006/relationships/hyperlink" Target="https://wfhcongress2024.eventscribe.net/SearchByBucket.asp?f=SessionType&amp;bm=Congress%20Session&amp;pfp=CongressSessions" TargetMode="External"/><Relationship Id="rId88" Type="http://schemas.openxmlformats.org/officeDocument/2006/relationships/hyperlink" Target="https://ipopi.org/wp-content/uploads/2024/06/IPIC5_congress_report_long_WEB.pdf" TargetMode="External"/><Relationship Id="rId111" Type="http://schemas.openxmlformats.org/officeDocument/2006/relationships/hyperlink" Target="https://ipic2025.com/wp-content/uploads/2024/07/IPIC2025_FundraisingProposal_Website.pdf" TargetMode="External"/><Relationship Id="rId153" Type="http://schemas.openxmlformats.org/officeDocument/2006/relationships/hyperlink" Target="https://cslide.ctimeetingtech.com/esid22/attendee/confcal/presentation" TargetMode="External"/><Relationship Id="rId195" Type="http://schemas.openxmlformats.org/officeDocument/2006/relationships/hyperlink" Target="https://alaci.org/subidas/alaci24/ALACI2024Program.pdf" TargetMode="External"/><Relationship Id="rId209" Type="http://schemas.openxmlformats.org/officeDocument/2006/relationships/hyperlink" Target="https://histiocytesociety.org/Previous-Meetings-Programs" TargetMode="External"/><Relationship Id="rId360" Type="http://schemas.openxmlformats.org/officeDocument/2006/relationships/hyperlink" Target="https://pneumo-update-europe.eu/files/Program_Booklet_PneumoUpdateEurope2024_digital.pdf" TargetMode="External"/><Relationship Id="rId220" Type="http://schemas.openxmlformats.org/officeDocument/2006/relationships/hyperlink" Target="https://www.systemicjia.org/wp-content/uploads/2022/02/NextGen22_Agenda_Latest.pdf" TargetMode="External"/><Relationship Id="rId15" Type="http://schemas.openxmlformats.org/officeDocument/2006/relationships/hyperlink" Target="https://www.simi.it/p/old-congress-docs/16/SIMI2016-Programma-Definitivo.pdf" TargetMode="External"/><Relationship Id="rId57" Type="http://schemas.openxmlformats.org/officeDocument/2006/relationships/hyperlink" Target="https://slaai.blogspot.com/search/label/congreso%20slaai%202021?m=0" TargetMode="External"/><Relationship Id="rId262" Type="http://schemas.openxmlformats.org/officeDocument/2006/relationships/hyperlink" Target="https://cdn.ymaws.com/focisnet.site-ym.com/resource/resmgr/files/focis_2022/focis2022_program_reduced_fo.pdf" TargetMode="External"/><Relationship Id="rId318" Type="http://schemas.openxmlformats.org/officeDocument/2006/relationships/hyperlink" Target="https://www2.aeplan.co.jp/jsi2023/wp-content/uploads/2023/12/program_final_20231227.pdf" TargetMode="External"/><Relationship Id="rId99" Type="http://schemas.openxmlformats.org/officeDocument/2006/relationships/hyperlink" Target="https://siica.it/wp-content/uploads/2022/07/Programma_XXXIV-CONGRESSO-NAZIONALE-SIAAIC_07.07.22.pdf" TargetMode="External"/><Relationship Id="rId122" Type="http://schemas.openxmlformats.org/officeDocument/2006/relationships/hyperlink" Target="https://congresoanualaaaeic.com.ar/media/programa2024.pdf" TargetMode="External"/><Relationship Id="rId164" Type="http://schemas.openxmlformats.org/officeDocument/2006/relationships/hyperlink" Target="https://wac.worldallergy.net/media/WAC-2024-Program-Overview.pdf" TargetMode="External"/><Relationship Id="rId371" Type="http://schemas.openxmlformats.org/officeDocument/2006/relationships/hyperlink" Target="https://www.ersnet.org/wp-content/uploads/2024/09/Congress-Programme-2024-0409.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inmunologia.org.ar/institucional/" TargetMode="External"/><Relationship Id="rId299" Type="http://schemas.openxmlformats.org/officeDocument/2006/relationships/hyperlink" Target="https://r-info.ad.u-fukui.ac.jp/Profiles/17/0001617/profile.html" TargetMode="External"/><Relationship Id="rId21" Type="http://schemas.openxmlformats.org/officeDocument/2006/relationships/hyperlink" Target="https://www.alergologica.com.br/equipe-alergologica/dr-antonio-condino-neto/" TargetMode="External"/><Relationship Id="rId63" Type="http://schemas.openxmlformats.org/officeDocument/2006/relationships/hyperlink" Target="https://www.linkedin.com/in/ekaterini-goudouris-bb229b25/" TargetMode="External"/><Relationship Id="rId159" Type="http://schemas.openxmlformats.org/officeDocument/2006/relationships/hyperlink" Target="https://orcid.org/0000-0002-7591-307X" TargetMode="External"/><Relationship Id="rId324" Type="http://schemas.openxmlformats.org/officeDocument/2006/relationships/hyperlink" Target="https://londonchestspecialist.co.uk/about-ricardo-jose/" TargetMode="External"/><Relationship Id="rId366" Type="http://schemas.openxmlformats.org/officeDocument/2006/relationships/hyperlink" Target="https://researchmap.jp/read0035639" TargetMode="External"/><Relationship Id="rId170" Type="http://schemas.openxmlformats.org/officeDocument/2006/relationships/hyperlink" Target="https://www.research.chop.edu/people/scott-w-canna" TargetMode="External"/><Relationship Id="rId226" Type="http://schemas.openxmlformats.org/officeDocument/2006/relationships/hyperlink" Target="https://pidtc.rarediseasesnetwork.org/meet-our-team" TargetMode="External"/><Relationship Id="rId268" Type="http://schemas.openxmlformats.org/officeDocument/2006/relationships/hyperlink" Target="https://r-info.ad.u-fukui.ac.jp/Profiles/17/0001617/profile.html" TargetMode="External"/><Relationship Id="rId32" Type="http://schemas.openxmlformats.org/officeDocument/2006/relationships/hyperlink" Target="https://wp-iuis.s3.eu-west-1.amazonaws.com/app/uploads/2022/11/21082747/Curriculum-Vitae-Rita-Carsetti.pdf" TargetMode="External"/><Relationship Id="rId74" Type="http://schemas.openxmlformats.org/officeDocument/2006/relationships/hyperlink" Target="https://www.escavador.com/sobre/7052052/ekaterini-simoes-goudouris" TargetMode="External"/><Relationship Id="rId128" Type="http://schemas.openxmlformats.org/officeDocument/2006/relationships/hyperlink" Target="https://immunitycanada.org/leadership-governance/" TargetMode="External"/><Relationship Id="rId335" Type="http://schemas.openxmlformats.org/officeDocument/2006/relationships/hyperlink" Target="https://www.topdoctors.es/doctor/javier-martin-de-carpi/" TargetMode="External"/><Relationship Id="rId377" Type="http://schemas.openxmlformats.org/officeDocument/2006/relationships/hyperlink" Target="https://researchmap.jp/read0035639" TargetMode="External"/><Relationship Id="rId5" Type="http://schemas.openxmlformats.org/officeDocument/2006/relationships/hyperlink" Target="https://www.alergologica.com.br/equipe-alergologica/dr-antonio-condino-neto/" TargetMode="External"/><Relationship Id="rId181" Type="http://schemas.openxmlformats.org/officeDocument/2006/relationships/hyperlink" Target="https://www.niaid.nih.gov/research/clinical-genomics-program-researchers" TargetMode="External"/><Relationship Id="rId237" Type="http://schemas.openxmlformats.org/officeDocument/2006/relationships/hyperlink" Target="https://j-star.ryumachi-jp.com/member/403/" TargetMode="External"/><Relationship Id="rId402" Type="http://schemas.openxmlformats.org/officeDocument/2006/relationships/hyperlink" Target="http://lattes.cnpq.br/3977658608500572" TargetMode="External"/><Relationship Id="rId279" Type="http://schemas.openxmlformats.org/officeDocument/2006/relationships/hyperlink" Target="https://researchmap.jp/read0019349/committee_memberships?limit=20&amp;start=21" TargetMode="External"/><Relationship Id="rId43" Type="http://schemas.openxmlformats.org/officeDocument/2006/relationships/hyperlink" Target="https://bv.fapesp.br/en/pesquisador/7206/anete-sevciovic-grumach/" TargetMode="External"/><Relationship Id="rId139" Type="http://schemas.openxmlformats.org/officeDocument/2006/relationships/hyperlink" Target="https://www.naikalive.jp/uploads/files/pdf/118_15_kumanogou.pdf" TargetMode="External"/><Relationship Id="rId290" Type="http://schemas.openxmlformats.org/officeDocument/2006/relationships/hyperlink" Target="https://r-info.ad.u-fukui.ac.jp/Profiles/17/0001617/profile.html" TargetMode="External"/><Relationship Id="rId304" Type="http://schemas.openxmlformats.org/officeDocument/2006/relationships/hyperlink" Target="https://researchmap.jp/read0019349/committee_memberships?limit=20&amp;start=41" TargetMode="External"/><Relationship Id="rId346" Type="http://schemas.openxmlformats.org/officeDocument/2006/relationships/hyperlink" Target="https://cvn.fecyt.es/editor/cvnOnline/0000-0001-9083-855X" TargetMode="External"/><Relationship Id="rId388" Type="http://schemas.openxmlformats.org/officeDocument/2006/relationships/hyperlink" Target="https://researchmap.jp/read0035639" TargetMode="External"/><Relationship Id="rId85" Type="http://schemas.openxmlformats.org/officeDocument/2006/relationships/hyperlink" Target="https://lasid.org/about/" TargetMode="External"/><Relationship Id="rId150" Type="http://schemas.openxmlformats.org/officeDocument/2006/relationships/hyperlink" Target="https://www.immunopaedia.org.za/olivier-boyer-2/" TargetMode="External"/><Relationship Id="rId192" Type="http://schemas.openxmlformats.org/officeDocument/2006/relationships/hyperlink" Target="https://cancer.ucsf.edu/people/dvorak.christopher" TargetMode="External"/><Relationship Id="rId206" Type="http://schemas.openxmlformats.org/officeDocument/2006/relationships/hyperlink" Target="https://research.com/u/michael-s-hershfield" TargetMode="External"/><Relationship Id="rId248" Type="http://schemas.openxmlformats.org/officeDocument/2006/relationships/hyperlink" Target="https://www.aocc2023.org/upload/invited/CV_20230119191013.335.2.6.pdf" TargetMode="External"/><Relationship Id="rId12" Type="http://schemas.openxmlformats.org/officeDocument/2006/relationships/hyperlink" Target="http://lattes.cnpq.br/5546433568874059" TargetMode="External"/><Relationship Id="rId108" Type="http://schemas.openxmlformats.org/officeDocument/2006/relationships/hyperlink" Target="https://fadepof.org.ar/gobernanza_mesa_directiva_nacional.php" TargetMode="External"/><Relationship Id="rId315" Type="http://schemas.openxmlformats.org/officeDocument/2006/relationships/hyperlink" Target="https://researchmap.jp/read0019349/committee_memberships?limit=20&amp;start=41" TargetMode="External"/><Relationship Id="rId357" Type="http://schemas.openxmlformats.org/officeDocument/2006/relationships/hyperlink" Target="https://bprs.co.uk/about/executive-committee/" TargetMode="External"/><Relationship Id="rId54" Type="http://schemas.openxmlformats.org/officeDocument/2006/relationships/hyperlink" Target="http://www.bezrodnik.com.ar/doctor/liliana-bezrodnik.html" TargetMode="External"/><Relationship Id="rId96" Type="http://schemas.openxmlformats.org/officeDocument/2006/relationships/hyperlink" Target="https://s3-eu-west-1.amazonaws.com/wp-iuis/app/uploads/2019/07/06110251/cv_gdocena_edu_2015-e70688d4.pdf" TargetMode="External"/><Relationship Id="rId161" Type="http://schemas.openxmlformats.org/officeDocument/2006/relationships/hyperlink" Target="https://www.csaki.cz/vybor-spolecnosti" TargetMode="External"/><Relationship Id="rId217" Type="http://schemas.openxmlformats.org/officeDocument/2006/relationships/hyperlink" Target="https://atc.digitellinc.com/b/sp/mandy-ford-28267" TargetMode="External"/><Relationship Id="rId399" Type="http://schemas.openxmlformats.org/officeDocument/2006/relationships/hyperlink" Target="http://lattes.cnpq.br/3977658608500572" TargetMode="External"/><Relationship Id="rId259" Type="http://schemas.openxmlformats.org/officeDocument/2006/relationships/hyperlink" Target="https://www.aocc2023.org/upload/invited/CV_20230119191013.335.2.6.pdf" TargetMode="External"/><Relationship Id="rId23" Type="http://schemas.openxmlformats.org/officeDocument/2006/relationships/hyperlink" Target="https://worldpiweek.org/who-involved/" TargetMode="External"/><Relationship Id="rId119" Type="http://schemas.openxmlformats.org/officeDocument/2006/relationships/hyperlink" Target="https://lasid.org/about/" TargetMode="External"/><Relationship Id="rId270" Type="http://schemas.openxmlformats.org/officeDocument/2006/relationships/hyperlink" Target="https://r-info.ad.u-fukui.ac.jp/Profiles/17/0001617/profile.html" TargetMode="External"/><Relationship Id="rId326" Type="http://schemas.openxmlformats.org/officeDocument/2006/relationships/hyperlink" Target="https://www.finder.bupa.co.uk/Consultant/view/269805/dr_ricardo_jose" TargetMode="External"/><Relationship Id="rId65" Type="http://schemas.openxmlformats.org/officeDocument/2006/relationships/hyperlink" Target="https://www.escavador.com/sobre/7052052/ekaterini-simoes-goudouris" TargetMode="External"/><Relationship Id="rId130" Type="http://schemas.openxmlformats.org/officeDocument/2006/relationships/hyperlink" Target="https://slaai.org/index.php/institucional" TargetMode="External"/><Relationship Id="rId368" Type="http://schemas.openxmlformats.org/officeDocument/2006/relationships/hyperlink" Target="https://researchmap.jp/read0035639" TargetMode="External"/><Relationship Id="rId172" Type="http://schemas.openxmlformats.org/officeDocument/2006/relationships/hyperlink" Target="https://www.research.chop.edu/people/scott-w-canna" TargetMode="External"/><Relationship Id="rId228" Type="http://schemas.openxmlformats.org/officeDocument/2006/relationships/hyperlink" Target="https://pidtc.rarediseasesnetwork.org/meet-our-team" TargetMode="External"/><Relationship Id="rId281" Type="http://schemas.openxmlformats.org/officeDocument/2006/relationships/hyperlink" Target="https://r-info.ad.u-fukui.ac.jp/Profiles/17/0001617/profile.html" TargetMode="External"/><Relationship Id="rId337" Type="http://schemas.openxmlformats.org/officeDocument/2006/relationships/hyperlink" Target="https://www.cursoeiipediatria.com/profesores/dr-javier-martin-de-carpi" TargetMode="External"/><Relationship Id="rId34" Type="http://schemas.openxmlformats.org/officeDocument/2006/relationships/hyperlink" Target="https://wp-iuis.s3.eu-west-1.amazonaws.com/app/uploads/2022/11/21082747/Curriculum-Vitae-Rita-Carsetti.pdf" TargetMode="External"/><Relationship Id="rId76" Type="http://schemas.openxmlformats.org/officeDocument/2006/relationships/hyperlink" Target="https://www.escavador.com/sobre/7052052/ekaterini-simoes-goudouris" TargetMode="External"/><Relationship Id="rId141" Type="http://schemas.openxmlformats.org/officeDocument/2006/relationships/hyperlink" Target="https://jglobal.jst.go.jp/en/detail/?JGLOBAL_ID=200901095272865140&amp;t=1" TargetMode="External"/><Relationship Id="rId379" Type="http://schemas.openxmlformats.org/officeDocument/2006/relationships/hyperlink" Target="https://researchmap.jp/read0035639" TargetMode="External"/><Relationship Id="rId7" Type="http://schemas.openxmlformats.org/officeDocument/2006/relationships/hyperlink" Target="http://lattes.cnpq.br/5546433568874059" TargetMode="External"/><Relationship Id="rId183" Type="http://schemas.openxmlformats.org/officeDocument/2006/relationships/hyperlink" Target="https://www.cicra.org/about-us/our-trustees-advisors-and-staff/" TargetMode="External"/><Relationship Id="rId239" Type="http://schemas.openxmlformats.org/officeDocument/2006/relationships/hyperlink" Target="https://labmed.org.uk/about-us/committee-structure/immunology-professional-committee.html" TargetMode="External"/><Relationship Id="rId390" Type="http://schemas.openxmlformats.org/officeDocument/2006/relationships/hyperlink" Target="http://lattes.cnpq.br/8393669280266372" TargetMode="External"/><Relationship Id="rId404" Type="http://schemas.openxmlformats.org/officeDocument/2006/relationships/hyperlink" Target="http://lattes.cnpq.br/1576565798034743" TargetMode="External"/><Relationship Id="rId250" Type="http://schemas.openxmlformats.org/officeDocument/2006/relationships/hyperlink" Target="https://medicalnote.jp/doctors/220511-001-TK" TargetMode="External"/><Relationship Id="rId292" Type="http://schemas.openxmlformats.org/officeDocument/2006/relationships/hyperlink" Target="https://r-info.ad.u-fukui.ac.jp/Profiles/17/0001617/profile.html" TargetMode="External"/><Relationship Id="rId306" Type="http://schemas.openxmlformats.org/officeDocument/2006/relationships/hyperlink" Target="https://r-info.ad.u-fukui.ac.jp/Profiles/17/0001617/profile.html" TargetMode="External"/><Relationship Id="rId45" Type="http://schemas.openxmlformats.org/officeDocument/2006/relationships/hyperlink" Target="https://www.escavador.com/sobre/1725071/anete-sevciovic-grumach" TargetMode="External"/><Relationship Id="rId87" Type="http://schemas.openxmlformats.org/officeDocument/2006/relationships/hyperlink" Target="http://www.bezrodnik.com.ar/doctor/lorena.html" TargetMode="External"/><Relationship Id="rId110" Type="http://schemas.openxmlformats.org/officeDocument/2006/relationships/hyperlink" Target="https://aapidp.com.ar/comision_directiva.php" TargetMode="External"/><Relationship Id="rId348" Type="http://schemas.openxmlformats.org/officeDocument/2006/relationships/hyperlink" Target="https://cvn.fecyt.es/editor/cvnOnline/0000-0001-9083-855X" TargetMode="External"/><Relationship Id="rId152" Type="http://schemas.openxmlformats.org/officeDocument/2006/relationships/hyperlink" Target="https://cartday.org/wp-content/uploads/2023/01/CV-OB-2023.pdf" TargetMode="External"/><Relationship Id="rId194" Type="http://schemas.openxmlformats.org/officeDocument/2006/relationships/hyperlink" Target="https://www.hematology.org/about/governance/standing-committees/diversity" TargetMode="External"/><Relationship Id="rId208" Type="http://schemas.openxmlformats.org/officeDocument/2006/relationships/hyperlink" Target="http://www.hlacovid19.org/about/" TargetMode="External"/><Relationship Id="rId261" Type="http://schemas.openxmlformats.org/officeDocument/2006/relationships/hyperlink" Target="https://clinicsoncall.com/en/doctors/dr-veronica-paola-celis-passini/" TargetMode="External"/><Relationship Id="rId14" Type="http://schemas.openxmlformats.org/officeDocument/2006/relationships/hyperlink" Target="https://ipopi.org/about-ipopi/medical-advisory-panel/" TargetMode="External"/><Relationship Id="rId56" Type="http://schemas.openxmlformats.org/officeDocument/2006/relationships/hyperlink" Target="https://asbai.org.br/departamentos-cientificos-e-comissoes/" TargetMode="External"/><Relationship Id="rId317" Type="http://schemas.openxmlformats.org/officeDocument/2006/relationships/hyperlink" Target="https://r-info.ad.u-fukui.ac.jp/Profiles/17/0001617/profile.html" TargetMode="External"/><Relationship Id="rId359" Type="http://schemas.openxmlformats.org/officeDocument/2006/relationships/hyperlink" Target="https://orcid.org/0000-0001-7089-5063" TargetMode="External"/><Relationship Id="rId98" Type="http://schemas.openxmlformats.org/officeDocument/2006/relationships/hyperlink" Target="https://s3-eu-west-1.amazonaws.com/wp-iuis/app/uploads/2019/07/06110251/cv_gdocena_edu_2015-e70688d4.pdf" TargetMode="External"/><Relationship Id="rId121" Type="http://schemas.openxmlformats.org/officeDocument/2006/relationships/hyperlink" Target="https://www.ainca.org.ar/comites.php" TargetMode="External"/><Relationship Id="rId163" Type="http://schemas.openxmlformats.org/officeDocument/2006/relationships/hyperlink" Target="https://www.histiocytesociety.org/HLH-Steering-Committee" TargetMode="External"/><Relationship Id="rId219" Type="http://schemas.openxmlformats.org/officeDocument/2006/relationships/hyperlink" Target="https://biomed.emory.edu/PROGRAM_SITES/IMP/about-us/faculty-detail/mandy-ford-phd" TargetMode="External"/><Relationship Id="rId370" Type="http://schemas.openxmlformats.org/officeDocument/2006/relationships/hyperlink" Target="https://researchmap.jp/read0035639" TargetMode="External"/><Relationship Id="rId230" Type="http://schemas.openxmlformats.org/officeDocument/2006/relationships/hyperlink" Target="https://www.european-mcl.net/members/md-phd-morgane-cheminant-165.html" TargetMode="External"/><Relationship Id="rId25" Type="http://schemas.openxmlformats.org/officeDocument/2006/relationships/hyperlink" Target="https://lasid.org/speakers/antonio-condino-neto/" TargetMode="External"/><Relationship Id="rId67" Type="http://schemas.openxmlformats.org/officeDocument/2006/relationships/hyperlink" Target="https://clinimmsoc.org/doctor/Ekaterini-Simoes-Goudouris--PhD_12024_158.htm" TargetMode="External"/><Relationship Id="rId272" Type="http://schemas.openxmlformats.org/officeDocument/2006/relationships/hyperlink" Target="https://r-info.ad.u-fukui.ac.jp/Profiles/17/0001617/profile.html" TargetMode="External"/><Relationship Id="rId328" Type="http://schemas.openxmlformats.org/officeDocument/2006/relationships/hyperlink" Target="https://londonchestspecialist.co.uk/about-ricardo-jose/" TargetMode="External"/><Relationship Id="rId132" Type="http://schemas.openxmlformats.org/officeDocument/2006/relationships/hyperlink" Target="https://asbai.org.br/departamentos-cientificos-e-comissoes/" TargetMode="External"/><Relationship Id="rId174" Type="http://schemas.openxmlformats.org/officeDocument/2006/relationships/hyperlink" Target="https://www.lung.org/research/about-our-research/past-researchers/pamela-guerrerio-md-phd" TargetMode="External"/><Relationship Id="rId381" Type="http://schemas.openxmlformats.org/officeDocument/2006/relationships/hyperlink" Target="https://researchmap.jp/read0035639" TargetMode="External"/><Relationship Id="rId241" Type="http://schemas.openxmlformats.org/officeDocument/2006/relationships/hyperlink" Target="https://medicalnote.jp/doctors/220511-001-TK" TargetMode="External"/><Relationship Id="rId36" Type="http://schemas.openxmlformats.org/officeDocument/2006/relationships/hyperlink" Target="https://wp-iuis.s3.eu-west-1.amazonaws.com/app/uploads/2022/11/21082747/Curriculum-Vitae-Rita-Carsetti.pdf" TargetMode="External"/><Relationship Id="rId283" Type="http://schemas.openxmlformats.org/officeDocument/2006/relationships/hyperlink" Target="https://r-info.ad.u-fukui.ac.jp/Profiles/17/0001617/profile.html" TargetMode="External"/><Relationship Id="rId339" Type="http://schemas.openxmlformats.org/officeDocument/2006/relationships/hyperlink" Target="https://www.topdoctors.es/doctor/javier-martin-de-carpi/" TargetMode="External"/><Relationship Id="rId78" Type="http://schemas.openxmlformats.org/officeDocument/2006/relationships/hyperlink" Target="https://www.linkedin.com/in/ekaterini-goudouris-bb229b25/" TargetMode="External"/><Relationship Id="rId101" Type="http://schemas.openxmlformats.org/officeDocument/2006/relationships/hyperlink" Target="https://s3-eu-west-1.amazonaws.com/wp-iuis/app/uploads/2019/07/06110251/cv_gdocena_edu_2015-e70688d4.pdf" TargetMode="External"/><Relationship Id="rId143" Type="http://schemas.openxmlformats.org/officeDocument/2006/relationships/hyperlink" Target="https://jglobal.jst.go.jp/en/detail/?JGLOBAL_ID=200901095272865140&amp;t=1" TargetMode="External"/><Relationship Id="rId185" Type="http://schemas.openxmlformats.org/officeDocument/2006/relationships/hyperlink" Target="https://ptenfoundation.org/scientific-advisory-board/" TargetMode="External"/><Relationship Id="rId350" Type="http://schemas.openxmlformats.org/officeDocument/2006/relationships/hyperlink" Target="https://wfhcongress2024.eventscribe.net/fsPopup.asp?efp=V1hPU09CUEQyMTcyOQ&amp;PresenterID=1776348&amp;rnd=0.4824281&amp;mode=presenterinfo" TargetMode="External"/><Relationship Id="rId406" Type="http://schemas.openxmlformats.org/officeDocument/2006/relationships/hyperlink" Target="http://lattes.cnpq.br/8299549391511781" TargetMode="External"/><Relationship Id="rId9" Type="http://schemas.openxmlformats.org/officeDocument/2006/relationships/hyperlink" Target="http://lattes.cnpq.br/5546433568874059" TargetMode="External"/><Relationship Id="rId210" Type="http://schemas.openxmlformats.org/officeDocument/2006/relationships/hyperlink" Target="https://profedu.blood.ca/en/organs-and-tissues/resources/otdt-advisory-committees/national-human-leukocyte-antigen-advisory" TargetMode="External"/><Relationship Id="rId392" Type="http://schemas.openxmlformats.org/officeDocument/2006/relationships/hyperlink" Target="http://lattes.cnpq.br/8393669280266372" TargetMode="External"/><Relationship Id="rId252" Type="http://schemas.openxmlformats.org/officeDocument/2006/relationships/hyperlink" Target="https://medicalnote.jp/doctors/220511-001-TK" TargetMode="External"/><Relationship Id="rId294" Type="http://schemas.openxmlformats.org/officeDocument/2006/relationships/hyperlink" Target="https://r-info.ad.u-fukui.ac.jp/Profiles/17/0001617/profile.html" TargetMode="External"/><Relationship Id="rId308" Type="http://schemas.openxmlformats.org/officeDocument/2006/relationships/hyperlink" Target="https://r-info.ad.u-fukui.ac.jp/Profiles/17/0001617/profile.html" TargetMode="External"/><Relationship Id="rId47" Type="http://schemas.openxmlformats.org/officeDocument/2006/relationships/hyperlink" Target="https://www.escavador.com/sobre/1725071/anete-sevciovic-grumach" TargetMode="External"/><Relationship Id="rId89" Type="http://schemas.openxmlformats.org/officeDocument/2006/relationships/hyperlink" Target="https://ipopi.org/wp-content/uploads/2023/10/LASID_Dr_Lorena_Regairaz.pdf" TargetMode="External"/><Relationship Id="rId112" Type="http://schemas.openxmlformats.org/officeDocument/2006/relationships/hyperlink" Target="https://ipopi.org/wp-content/uploads/2023/08/LASID_Ms_Roberta_Anido_de_Pena.pdf" TargetMode="External"/><Relationship Id="rId154" Type="http://schemas.openxmlformats.org/officeDocument/2006/relationships/hyperlink" Target="https://cartday.org/wp-content/uploads/2023/01/CV-OB-2023.pdf" TargetMode="External"/><Relationship Id="rId361" Type="http://schemas.openxmlformats.org/officeDocument/2006/relationships/hyperlink" Target="https://researchmap.jp/read0035639" TargetMode="External"/><Relationship Id="rId196" Type="http://schemas.openxmlformats.org/officeDocument/2006/relationships/hyperlink" Target="https://clinimmsoc.org/CIS/About/Committees.htm" TargetMode="External"/><Relationship Id="rId16" Type="http://schemas.openxmlformats.org/officeDocument/2006/relationships/hyperlink" Target="http://lattes.cnpq.br/5546433568874059" TargetMode="External"/><Relationship Id="rId221" Type="http://schemas.openxmlformats.org/officeDocument/2006/relationships/hyperlink" Target="https://eurobloodnet.eu/members/40/irccs-institute-giannina-gaslini-genoa" TargetMode="External"/><Relationship Id="rId263" Type="http://schemas.openxmlformats.org/officeDocument/2006/relationships/hyperlink" Target="https://www.naikaondemand.jp/annualmeeting/detail/?seq=950" TargetMode="External"/><Relationship Id="rId319" Type="http://schemas.openxmlformats.org/officeDocument/2006/relationships/hyperlink" Target="https://r-info.ad.u-fukui.ac.jp/Profiles/17/0001617/profile.html" TargetMode="External"/><Relationship Id="rId58" Type="http://schemas.openxmlformats.org/officeDocument/2006/relationships/hyperlink" Target="https://www.aip-it.org/lassociazione/comitato-scientifico/" TargetMode="External"/><Relationship Id="rId123" Type="http://schemas.openxmlformats.org/officeDocument/2006/relationships/hyperlink" Target="http://www.bezrodnik.com.ar/doctor/gisela-seminario.html" TargetMode="External"/><Relationship Id="rId330" Type="http://schemas.openxmlformats.org/officeDocument/2006/relationships/hyperlink" Target="https://www.linkedin.com/in/ricardo-jose-respiratory-consultant/details/experience/" TargetMode="External"/><Relationship Id="rId165" Type="http://schemas.openxmlformats.org/officeDocument/2006/relationships/hyperlink" Target="https://www.chop.edu/doctors/canna-scott" TargetMode="External"/><Relationship Id="rId372" Type="http://schemas.openxmlformats.org/officeDocument/2006/relationships/hyperlink" Target="https://medicalnote.jp/doctors/151005-000003-HYALGJ" TargetMode="External"/><Relationship Id="rId211" Type="http://schemas.openxmlformats.org/officeDocument/2006/relationships/hyperlink" Target="https://healthresearchbc.ca/award_researcher/james-lan/" TargetMode="External"/><Relationship Id="rId232" Type="http://schemas.openxmlformats.org/officeDocument/2006/relationships/hyperlink" Target="https://orcid.org/0000-0002-2070-9581" TargetMode="External"/><Relationship Id="rId253" Type="http://schemas.openxmlformats.org/officeDocument/2006/relationships/hyperlink" Target="https://medicalnote.jp/doctors/220511-001-TK" TargetMode="External"/><Relationship Id="rId274" Type="http://schemas.openxmlformats.org/officeDocument/2006/relationships/hyperlink" Target="https://r-info.ad.u-fukui.ac.jp/Profiles/17/0001617/profile.html" TargetMode="External"/><Relationship Id="rId295" Type="http://schemas.openxmlformats.org/officeDocument/2006/relationships/hyperlink" Target="https://r-info.ad.u-fukui.ac.jp/Profiles/17/0001617/profile.html" TargetMode="External"/><Relationship Id="rId309" Type="http://schemas.openxmlformats.org/officeDocument/2006/relationships/hyperlink" Target="https://r-info.ad.u-fukui.ac.jp/Profiles/17/0001617/profile.html" TargetMode="External"/><Relationship Id="rId27" Type="http://schemas.openxmlformats.org/officeDocument/2006/relationships/hyperlink" Target="http://lattes.cnpq.br/5546433568874059" TargetMode="External"/><Relationship Id="rId48" Type="http://schemas.openxmlformats.org/officeDocument/2006/relationships/hyperlink" Target="https://www.escavador.com/sobre/1725071/anete-sevciovic-grumach" TargetMode="External"/><Relationship Id="rId69" Type="http://schemas.openxmlformats.org/officeDocument/2006/relationships/hyperlink" Target="https://ippmg.ufrj.br/en/ekaterini-simoes-goudouris-md-msc-phd/" TargetMode="External"/><Relationship Id="rId113" Type="http://schemas.openxmlformats.org/officeDocument/2006/relationships/hyperlink" Target="https://ipopi.org/wp-content/uploads/2023/08/LASID_Ms_Roberta_Anido_de_Pena.pdf" TargetMode="External"/><Relationship Id="rId134" Type="http://schemas.openxmlformats.org/officeDocument/2006/relationships/hyperlink" Target="https://www.naikalive.jp/uploads/files/pdf/118_15_kumanogou.pdf" TargetMode="External"/><Relationship Id="rId320" Type="http://schemas.openxmlformats.org/officeDocument/2006/relationships/hyperlink" Target="https://researchmap.jp/read0019349/committee_memberships?limit=20&amp;start=41" TargetMode="External"/><Relationship Id="rId80" Type="http://schemas.openxmlformats.org/officeDocument/2006/relationships/hyperlink" Target="https://www.escavador.com/sobre/7052052/ekaterini-simoes-goudouris" TargetMode="External"/><Relationship Id="rId155" Type="http://schemas.openxmlformats.org/officeDocument/2006/relationships/hyperlink" Target="https://cartday.org/wp-content/uploads/2023/01/CV-OB-2023.pdf" TargetMode="External"/><Relationship Id="rId176" Type="http://schemas.openxmlformats.org/officeDocument/2006/relationships/hyperlink" Target="https://www.ciaweb.org/membership/new-member-spotlight/pamela-guerrerio" TargetMode="External"/><Relationship Id="rId197" Type="http://schemas.openxmlformats.org/officeDocument/2006/relationships/hyperlink" Target="https://pidtc.rarediseasesnetwork.org/meet-our-team" TargetMode="External"/><Relationship Id="rId341" Type="http://schemas.openxmlformats.org/officeDocument/2006/relationships/hyperlink" Target="https://cvn.fecyt.es/editor/cvnOnline/0000-0001-9083-855X" TargetMode="External"/><Relationship Id="rId362" Type="http://schemas.openxmlformats.org/officeDocument/2006/relationships/hyperlink" Target="https://researchmap.jp/read0035639" TargetMode="External"/><Relationship Id="rId383" Type="http://schemas.openxmlformats.org/officeDocument/2006/relationships/hyperlink" Target="https://medicalnote.jp/doctors/151005-000003-HYALGJ" TargetMode="External"/><Relationship Id="rId201" Type="http://schemas.openxmlformats.org/officeDocument/2006/relationships/hyperlink" Target="https://www.simi.it/regional/boards?sezione=sardegna" TargetMode="External"/><Relationship Id="rId222" Type="http://schemas.openxmlformats.org/officeDocument/2006/relationships/hyperlink" Target="https://www.gaslini.org/wp-content/uploads/2013/11/miano_12563_420.pdf" TargetMode="External"/><Relationship Id="rId243" Type="http://schemas.openxmlformats.org/officeDocument/2006/relationships/hyperlink" Target="https://www.aocc2023.org/upload/invited/CV_20230119191013.335.2.6.pdf" TargetMode="External"/><Relationship Id="rId264" Type="http://schemas.openxmlformats.org/officeDocument/2006/relationships/hyperlink" Target="https://www.naikaondemand.jp/annualmeeting/detail/?seq=950" TargetMode="External"/><Relationship Id="rId285" Type="http://schemas.openxmlformats.org/officeDocument/2006/relationships/hyperlink" Target="https://r-info.ad.u-fukui.ac.jp/Profiles/17/0001617/profile.html" TargetMode="External"/><Relationship Id="rId17" Type="http://schemas.openxmlformats.org/officeDocument/2006/relationships/hyperlink" Target="http://lattes.cnpq.br/5546433568874059" TargetMode="External"/><Relationship Id="rId38" Type="http://schemas.openxmlformats.org/officeDocument/2006/relationships/hyperlink" Target="https://wp-iuis.s3.eu-west-1.amazonaws.com/app/uploads/2022/11/21082747/Curriculum-Vitae-Rita-Carsetti.pdf" TargetMode="External"/><Relationship Id="rId59" Type="http://schemas.openxmlformats.org/officeDocument/2006/relationships/hyperlink" Target="https://eaaci.org/working-group/immunodeficiencies/" TargetMode="External"/><Relationship Id="rId103" Type="http://schemas.openxmlformats.org/officeDocument/2006/relationships/hyperlink" Target="https://dndi.org/our-people/walderez-dutra/" TargetMode="External"/><Relationship Id="rId124" Type="http://schemas.openxmlformats.org/officeDocument/2006/relationships/hyperlink" Target="http://www.bezrodnik.com.ar/doctor/gisela-seminario.html" TargetMode="External"/><Relationship Id="rId310" Type="http://schemas.openxmlformats.org/officeDocument/2006/relationships/hyperlink" Target="https://r-info.ad.u-fukui.ac.jp/Profiles/17/0001617/profile.html" TargetMode="External"/><Relationship Id="rId70" Type="http://schemas.openxmlformats.org/officeDocument/2006/relationships/hyperlink" Target="https://ccm.iweventos.com.br/evento/alergia2021/programacao/palestrante/43691" TargetMode="External"/><Relationship Id="rId91" Type="http://schemas.openxmlformats.org/officeDocument/2006/relationships/hyperlink" Target="https://inmunologia.org.ar/comite-covid-19/" TargetMode="External"/><Relationship Id="rId145" Type="http://schemas.openxmlformats.org/officeDocument/2006/relationships/hyperlink" Target="https://www.focisnet.org/about-focis/leadership/" TargetMode="External"/><Relationship Id="rId166" Type="http://schemas.openxmlformats.org/officeDocument/2006/relationships/hyperlink" Target="https://clinimmsoc.org/CIS/About/Committees.htm" TargetMode="External"/><Relationship Id="rId187" Type="http://schemas.openxmlformats.org/officeDocument/2006/relationships/hyperlink" Target="https://pidtc.rarediseasesnetwork.org/meet-our-team" TargetMode="External"/><Relationship Id="rId331" Type="http://schemas.openxmlformats.org/officeDocument/2006/relationships/hyperlink" Target="https://www.linkedin.com/in/ricardo-jose-respiratory-consultant/details/experience/" TargetMode="External"/><Relationship Id="rId352" Type="http://schemas.openxmlformats.org/officeDocument/2006/relationships/hyperlink" Target="https://tsanzsrs2019.com/program/speakers/eva-polverino.html" TargetMode="External"/><Relationship Id="rId373" Type="http://schemas.openxmlformats.org/officeDocument/2006/relationships/hyperlink" Target="https://researchmap.jp/read0035639" TargetMode="External"/><Relationship Id="rId394" Type="http://schemas.openxmlformats.org/officeDocument/2006/relationships/hyperlink" Target="http://lattes.cnpq.br/8393669280266372" TargetMode="External"/><Relationship Id="rId408" Type="http://schemas.openxmlformats.org/officeDocument/2006/relationships/hyperlink" Target="http://lattes.cnpq.br/5546433568874059" TargetMode="External"/><Relationship Id="rId1" Type="http://schemas.openxmlformats.org/officeDocument/2006/relationships/hyperlink" Target="https://phd.uniroma1.it/web/ISABELLA-QUINTI_nC406_IT.aspx" TargetMode="External"/><Relationship Id="rId212" Type="http://schemas.openxmlformats.org/officeDocument/2006/relationships/hyperlink" Target="https://grad.pathology.ubc.ca/james-lan/" TargetMode="External"/><Relationship Id="rId233" Type="http://schemas.openxmlformats.org/officeDocument/2006/relationships/hyperlink" Target="https://orcid.org/0000-0002-2070-9581" TargetMode="External"/><Relationship Id="rId254" Type="http://schemas.openxmlformats.org/officeDocument/2006/relationships/hyperlink" Target="https://medicalnote.jp/doctors/220511-001-TK" TargetMode="External"/><Relationship Id="rId28" Type="http://schemas.openxmlformats.org/officeDocument/2006/relationships/hyperlink" Target="http://lattes.cnpq.br/5546433568874059" TargetMode="External"/><Relationship Id="rId49" Type="http://schemas.openxmlformats.org/officeDocument/2006/relationships/hyperlink" Target="https://iniciativaalas.org/quienes-somos/" TargetMode="External"/><Relationship Id="rId114" Type="http://schemas.openxmlformats.org/officeDocument/2006/relationships/hyperlink" Target="https://www.linkedin.com/in/roberta-anido-de-pena-96382536/?originalSubdomain=ar" TargetMode="External"/><Relationship Id="rId275" Type="http://schemas.openxmlformats.org/officeDocument/2006/relationships/hyperlink" Target="https://r-info.ad.u-fukui.ac.jp/Profiles/17/0001617/profile.html" TargetMode="External"/><Relationship Id="rId296" Type="http://schemas.openxmlformats.org/officeDocument/2006/relationships/hyperlink" Target="https://r-info.ad.u-fukui.ac.jp/Profiles/17/0001617/profile.html" TargetMode="External"/><Relationship Id="rId300" Type="http://schemas.openxmlformats.org/officeDocument/2006/relationships/hyperlink" Target="https://researchmap.jp/read0019349/committee_memberships?limit=20&amp;start=21" TargetMode="External"/><Relationship Id="rId60" Type="http://schemas.openxmlformats.org/officeDocument/2006/relationships/hyperlink" Target="https://www.sarcoidosi.org/chi-siamo/organizzazione/" TargetMode="External"/><Relationship Id="rId81" Type="http://schemas.openxmlformats.org/officeDocument/2006/relationships/hyperlink" Target="https://www.escavador.com/sobre/7052052/ekaterini-simoes-goudouris" TargetMode="External"/><Relationship Id="rId135" Type="http://schemas.openxmlformats.org/officeDocument/2006/relationships/hyperlink" Target="https://jglobal.jst.go.jp/en/detail/?JGLOBAL_ID=200901095272865140&amp;t=1" TargetMode="External"/><Relationship Id="rId156" Type="http://schemas.openxmlformats.org/officeDocument/2006/relationships/hyperlink" Target="https://cartday.org/wp-content/uploads/2023/01/CV-OB-2023.pdf" TargetMode="External"/><Relationship Id="rId177" Type="http://schemas.openxmlformats.org/officeDocument/2006/relationships/hyperlink" Target="https://www.niaid.nih.gov/about/division-intramural-research-contacts" TargetMode="External"/><Relationship Id="rId198" Type="http://schemas.openxmlformats.org/officeDocument/2006/relationships/hyperlink" Target="https://aspho.org/uploads/2022-2023_ASPHO_Volunteers_List_for_webpage.pdf" TargetMode="External"/><Relationship Id="rId321" Type="http://schemas.openxmlformats.org/officeDocument/2006/relationships/hyperlink" Target="https://www.ibdbioresource.nihr.ac.uk/index.php/the-paediatric-ibd-bioresource-pibd/meet-the-pibd-team/" TargetMode="External"/><Relationship Id="rId342" Type="http://schemas.openxmlformats.org/officeDocument/2006/relationships/hyperlink" Target="https://cvn.fecyt.es/editor/cvnOnline/0000-0001-9083-855X" TargetMode="External"/><Relationship Id="rId363" Type="http://schemas.openxmlformats.org/officeDocument/2006/relationships/hyperlink" Target="https://researchmap.jp/read0035639" TargetMode="External"/><Relationship Id="rId384" Type="http://schemas.openxmlformats.org/officeDocument/2006/relationships/hyperlink" Target="https://www.naika.or.jp/fjcp_top/fjcp_yakuin/rekidai/" TargetMode="External"/><Relationship Id="rId202" Type="http://schemas.openxmlformats.org/officeDocument/2006/relationships/hyperlink" Target="https://web.unica.it/unica/protected/471430/0/def/ref/SHD87166/" TargetMode="External"/><Relationship Id="rId223" Type="http://schemas.openxmlformats.org/officeDocument/2006/relationships/hyperlink" Target="https://www.michelsonmedicalresearch.org/michelson-prizes-winners/paul-bastard" TargetMode="External"/><Relationship Id="rId244" Type="http://schemas.openxmlformats.org/officeDocument/2006/relationships/hyperlink" Target="https://www.aocc2023.org/upload/invited/CV_20230119191013.335.2.6.pdf" TargetMode="External"/><Relationship Id="rId18" Type="http://schemas.openxmlformats.org/officeDocument/2006/relationships/hyperlink" Target="http://lattes.cnpq.br/5546433568874059" TargetMode="External"/><Relationship Id="rId39" Type="http://schemas.openxmlformats.org/officeDocument/2006/relationships/hyperlink" Target="https://iuis.org/about/who-we-are/leadership/" TargetMode="External"/><Relationship Id="rId265" Type="http://schemas.openxmlformats.org/officeDocument/2006/relationships/hyperlink" Target="https://www.med.u-fukui.ac.jp/NAIKA1/class/staff/" TargetMode="External"/><Relationship Id="rId286" Type="http://schemas.openxmlformats.org/officeDocument/2006/relationships/hyperlink" Target="https://r-info.ad.u-fukui.ac.jp/Profiles/17/0001617/profile.html" TargetMode="External"/><Relationship Id="rId50" Type="http://schemas.openxmlformats.org/officeDocument/2006/relationships/hyperlink" Target="https://www.linkedin.com/in/liliana-bezrodnik-44829a25/" TargetMode="External"/><Relationship Id="rId104" Type="http://schemas.openxmlformats.org/officeDocument/2006/relationships/hyperlink" Target="https://www.linkedin.com/in/walderez-dutra-05397210/details/experience/" TargetMode="External"/><Relationship Id="rId125" Type="http://schemas.openxmlformats.org/officeDocument/2006/relationships/hyperlink" Target="http://www.bezrodnik.com.ar/doctor/gisela-seminario.html" TargetMode="External"/><Relationship Id="rId146" Type="http://schemas.openxmlformats.org/officeDocument/2006/relationships/hyperlink" Target="https://www.focisnet.org/about-focis/leadership/" TargetMode="External"/><Relationship Id="rId167" Type="http://schemas.openxmlformats.org/officeDocument/2006/relationships/hyperlink" Target="https://www.chop.edu/doctors/canna-scott" TargetMode="External"/><Relationship Id="rId188" Type="http://schemas.openxmlformats.org/officeDocument/2006/relationships/hyperlink" Target="https://www.ucsfbenioffchildrens.org/providers/dr-christopher-dvorak" TargetMode="External"/><Relationship Id="rId311" Type="http://schemas.openxmlformats.org/officeDocument/2006/relationships/hyperlink" Target="https://r-info.ad.u-fukui.ac.jp/Profiles/17/0001617/profile.html" TargetMode="External"/><Relationship Id="rId332" Type="http://schemas.openxmlformats.org/officeDocument/2006/relationships/hyperlink" Target="https://www.linkedin.com/in/ricardo-jose-respiratory-consultant/details/experience/" TargetMode="External"/><Relationship Id="rId353" Type="http://schemas.openxmlformats.org/officeDocument/2006/relationships/hyperlink" Target="https://tsanzsrs2019.com/program/speakers/eva-polverino.html" TargetMode="External"/><Relationship Id="rId374" Type="http://schemas.openxmlformats.org/officeDocument/2006/relationships/hyperlink" Target="https://researchmap.jp/read0035639" TargetMode="External"/><Relationship Id="rId395" Type="http://schemas.openxmlformats.org/officeDocument/2006/relationships/hyperlink" Target="http://lattes.cnpq.br/8393669280266372" TargetMode="External"/><Relationship Id="rId71" Type="http://schemas.openxmlformats.org/officeDocument/2006/relationships/hyperlink" Target="https://www.escavador.com/sobre/7052052/ekaterini-simoes-goudouris" TargetMode="External"/><Relationship Id="rId92" Type="http://schemas.openxmlformats.org/officeDocument/2006/relationships/hyperlink" Target="https://iifp.conicet.gov.ar/guillermo-docena/" TargetMode="External"/><Relationship Id="rId213" Type="http://schemas.openxmlformats.org/officeDocument/2006/relationships/hyperlink" Target="https://grad.pathology.ubc.ca/james-lan/" TargetMode="External"/><Relationship Id="rId234" Type="http://schemas.openxmlformats.org/officeDocument/2006/relationships/hyperlink" Target="https://orcid.org/0000-0002-2070-9581" TargetMode="External"/><Relationship Id="rId2" Type="http://schemas.openxmlformats.org/officeDocument/2006/relationships/hyperlink" Target="https://www.aieop.org/web/operatori-sanitari/gruppi-di-lavoro/immunodeficienze/" TargetMode="External"/><Relationship Id="rId29" Type="http://schemas.openxmlformats.org/officeDocument/2006/relationships/hyperlink" Target="http://lattes.cnpq.br/5546433568874059" TargetMode="External"/><Relationship Id="rId255" Type="http://schemas.openxmlformats.org/officeDocument/2006/relationships/hyperlink" Target="https://medicalnote.jp/doctors/220511-001-TK" TargetMode="External"/><Relationship Id="rId276" Type="http://schemas.openxmlformats.org/officeDocument/2006/relationships/hyperlink" Target="https://researchmap.jp/read0019349/committee_memberships?limit=20&amp;start=1" TargetMode="External"/><Relationship Id="rId297" Type="http://schemas.openxmlformats.org/officeDocument/2006/relationships/hyperlink" Target="https://r-info.ad.u-fukui.ac.jp/Profiles/17/0001617/profile.html" TargetMode="External"/><Relationship Id="rId40" Type="http://schemas.openxmlformats.org/officeDocument/2006/relationships/hyperlink" Target="https://iuis.org/committees/pub/pub-members/" TargetMode="External"/><Relationship Id="rId115" Type="http://schemas.openxmlformats.org/officeDocument/2006/relationships/hyperlink" Target="https://www.linkedin.com/in/gisela-seminario-76993342/details/experience/?profileUrn=urn%3Ali%3Afsd_profile%3AACoAAAkJV4EBJaBhbW_i59ne_nTOR2khLJ-S07o" TargetMode="External"/><Relationship Id="rId136" Type="http://schemas.openxmlformats.org/officeDocument/2006/relationships/hyperlink" Target="https://jglobal.jst.go.jp/en/detail/?JGLOBAL_ID=200901095272865140&amp;t=1" TargetMode="External"/><Relationship Id="rId157" Type="http://schemas.openxmlformats.org/officeDocument/2006/relationships/hyperlink" Target="https://cartday.org/wp-content/uploads/2023/01/CV-OB-2023.pdf" TargetMode="External"/><Relationship Id="rId178" Type="http://schemas.openxmlformats.org/officeDocument/2006/relationships/hyperlink" Target="https://irp.nih.gov/pi/pamela-guerrerio" TargetMode="External"/><Relationship Id="rId301" Type="http://schemas.openxmlformats.org/officeDocument/2006/relationships/hyperlink" Target="https://researchmap.jp/read0019349/committee_memberships?limit=20&amp;start=21" TargetMode="External"/><Relationship Id="rId322" Type="http://schemas.openxmlformats.org/officeDocument/2006/relationships/hyperlink" Target="https://www.bsg.org.uk/gut-microbiota-for-health-expert-panel" TargetMode="External"/><Relationship Id="rId343" Type="http://schemas.openxmlformats.org/officeDocument/2006/relationships/hyperlink" Target="https://cvn.fecyt.es/editor/cvnOnline/0000-0001-9083-855X" TargetMode="External"/><Relationship Id="rId364" Type="http://schemas.openxmlformats.org/officeDocument/2006/relationships/hyperlink" Target="https://researchmap.jp/read0035639" TargetMode="External"/><Relationship Id="rId61" Type="http://schemas.openxmlformats.org/officeDocument/2006/relationships/hyperlink" Target="https://www.immunita.org/board" TargetMode="External"/><Relationship Id="rId82" Type="http://schemas.openxmlformats.org/officeDocument/2006/relationships/hyperlink" Target="https://iniciativaalas.org/directorio-de-inmunologos/directorio-argentina/" TargetMode="External"/><Relationship Id="rId199" Type="http://schemas.openxmlformats.org/officeDocument/2006/relationships/hyperlink" Target="https://siaaic.org/societa/organigramma/consiglio-direttivo/" TargetMode="External"/><Relationship Id="rId203" Type="http://schemas.openxmlformats.org/officeDocument/2006/relationships/hyperlink" Target="https://web.unica.it/unica/protected/471430/0/def/ref/SHD87166/" TargetMode="External"/><Relationship Id="rId385" Type="http://schemas.openxmlformats.org/officeDocument/2006/relationships/hyperlink" Target="https://researchmap.jp/read0035639" TargetMode="External"/><Relationship Id="rId19" Type="http://schemas.openxmlformats.org/officeDocument/2006/relationships/hyperlink" Target="http://lattes.cnpq.br/5546433568874059" TargetMode="External"/><Relationship Id="rId224" Type="http://schemas.openxmlformats.org/officeDocument/2006/relationships/hyperlink" Target="https://www.institutimagine.org/en/paul-bastard-laureate-michelson-philanthropies-science-prize-immunology-1325" TargetMode="External"/><Relationship Id="rId245" Type="http://schemas.openxmlformats.org/officeDocument/2006/relationships/hyperlink" Target="https://medicalnote.jp/doctors/220511-001-TK" TargetMode="External"/><Relationship Id="rId266" Type="http://schemas.openxmlformats.org/officeDocument/2006/relationships/hyperlink" Target="https://www.med.u-fukui.ac.jp/NAIKA1/class/staff/" TargetMode="External"/><Relationship Id="rId287" Type="http://schemas.openxmlformats.org/officeDocument/2006/relationships/hyperlink" Target="https://researchmap.jp/read0019349/committee_memberships?limit=20&amp;start=21" TargetMode="External"/><Relationship Id="rId30" Type="http://schemas.openxmlformats.org/officeDocument/2006/relationships/hyperlink" Target="https://wp-iuis.s3.eu-west-1.amazonaws.com/app/uploads/2022/11/21082747/Curriculum-Vitae-Rita-Carsetti.pdf" TargetMode="External"/><Relationship Id="rId105" Type="http://schemas.openxmlformats.org/officeDocument/2006/relationships/hyperlink" Target="https://www.alaci.org/consejo-directivo/" TargetMode="External"/><Relationship Id="rId126" Type="http://schemas.openxmlformats.org/officeDocument/2006/relationships/hyperlink" Target="https://canadianglycomics.ca/glyconet-rmc-member-dr-donald-vinh-the-dr-house-of-quebec-in-the-fight-against-rare-diseases/" TargetMode="External"/><Relationship Id="rId147" Type="http://schemas.openxmlformats.org/officeDocument/2006/relationships/hyperlink" Target="https://focisnet.org/about-focis/committees/" TargetMode="External"/><Relationship Id="rId168" Type="http://schemas.openxmlformats.org/officeDocument/2006/relationships/hyperlink" Target="https://www.researchgate.net/profile/Scott-Canna" TargetMode="External"/><Relationship Id="rId312" Type="http://schemas.openxmlformats.org/officeDocument/2006/relationships/hyperlink" Target="https://r-info.ad.u-fukui.ac.jp/Profiles/17/0001617/profile.html" TargetMode="External"/><Relationship Id="rId333" Type="http://schemas.openxmlformats.org/officeDocument/2006/relationships/hyperlink" Target="https://www.seghnp.org/institucional/home" TargetMode="External"/><Relationship Id="rId354" Type="http://schemas.openxmlformats.org/officeDocument/2006/relationships/hyperlink" Target="https://tsanzsrs2019.com/program/speakers/eva-polverino.html" TargetMode="External"/><Relationship Id="rId51" Type="http://schemas.openxmlformats.org/officeDocument/2006/relationships/hyperlink" Target="http://www.bezrodnik.com.ar/doctor/liliana-bezrodnik.html" TargetMode="External"/><Relationship Id="rId72" Type="http://schemas.openxmlformats.org/officeDocument/2006/relationships/hyperlink" Target="https://ippmg.ufrj.br/en/ekaterini-simoes-goudouris-md-msc-phd/" TargetMode="External"/><Relationship Id="rId93" Type="http://schemas.openxmlformats.org/officeDocument/2006/relationships/hyperlink" Target="https://iuis.org/committees/edu/edu-members/" TargetMode="External"/><Relationship Id="rId189" Type="http://schemas.openxmlformats.org/officeDocument/2006/relationships/hyperlink" Target="https://cancer.ucsf.edu/people/dvorak.christopher" TargetMode="External"/><Relationship Id="rId375" Type="http://schemas.openxmlformats.org/officeDocument/2006/relationships/hyperlink" Target="https://researchmap.jp/read0035639" TargetMode="External"/><Relationship Id="rId396" Type="http://schemas.openxmlformats.org/officeDocument/2006/relationships/hyperlink" Target="http://lattes.cnpq.br/8393669280266372" TargetMode="External"/><Relationship Id="rId3" Type="http://schemas.openxmlformats.org/officeDocument/2006/relationships/hyperlink" Target="https://www.aip-it.org/lassociazione/comitato-scientifico/" TargetMode="External"/><Relationship Id="rId214" Type="http://schemas.openxmlformats.org/officeDocument/2006/relationships/hyperlink" Target="https://grad.pathology.ubc.ca/james-lan/" TargetMode="External"/><Relationship Id="rId235" Type="http://schemas.openxmlformats.org/officeDocument/2006/relationships/hyperlink" Target="https://j-star.ryumachi-jp.com/member/403/" TargetMode="External"/><Relationship Id="rId256" Type="http://schemas.openxmlformats.org/officeDocument/2006/relationships/hyperlink" Target="https://medicalnote.jp/doctors/220511-001-TK" TargetMode="External"/><Relationship Id="rId277" Type="http://schemas.openxmlformats.org/officeDocument/2006/relationships/hyperlink" Target="https://researchmap.jp/read0019349/committee_memberships?limit=20&amp;start=1" TargetMode="External"/><Relationship Id="rId298" Type="http://schemas.openxmlformats.org/officeDocument/2006/relationships/hyperlink" Target="https://researchmap.jp/read0019349/committee_memberships?limit=20&amp;start=21" TargetMode="External"/><Relationship Id="rId400" Type="http://schemas.openxmlformats.org/officeDocument/2006/relationships/hyperlink" Target="http://lattes.cnpq.br/3977658608500572" TargetMode="External"/><Relationship Id="rId116" Type="http://schemas.openxmlformats.org/officeDocument/2006/relationships/hyperlink" Target="https://inmunologia.org.ar/comite-medico/" TargetMode="External"/><Relationship Id="rId137" Type="http://schemas.openxmlformats.org/officeDocument/2006/relationships/hyperlink" Target="https://www.naikalive.jp/uploads/files/pdf/118_15_kumanogou.pdf" TargetMode="External"/><Relationship Id="rId158" Type="http://schemas.openxmlformats.org/officeDocument/2006/relationships/hyperlink" Target="https://cartday.org/wp-content/uploads/2023/01/CV-OB-2023.pdf" TargetMode="External"/><Relationship Id="rId302" Type="http://schemas.openxmlformats.org/officeDocument/2006/relationships/hyperlink" Target="https://r-info.ad.u-fukui.ac.jp/Profiles/17/0001617/profile.html" TargetMode="External"/><Relationship Id="rId323" Type="http://schemas.openxmlformats.org/officeDocument/2006/relationships/hyperlink" Target="https://register-of-charities.charitycommission.gov.uk/cy/charity-search?p_p_id=uk_gov_ccew_onereg_charitydetails_web_portlet_CharityDetailsPortlet&amp;p_p_lifecycle=2&amp;p_p_state=maximized&amp;p_p_mode=view&amp;p_p_resource_id=%2Faccounts-resource&amp;p_p_cacheability=cacheLevelPage&amp;_uk_gov_ccew_onereg_charitydetails_web_portlet_CharityDetailsPortlet_objectiveId=A9368155&amp;_uk_gov_ccew_onereg_charitydetails_web_portlet_CharityDetailsPortlet_priv_r_p_mvcRenderCommandName=%2Ffull-print&amp;_uk_gov_ccew_onereg_charitydetails_web_portlet_CharityDetailsPortlet_priv_r_p_organisationNumber=299294" TargetMode="External"/><Relationship Id="rId344" Type="http://schemas.openxmlformats.org/officeDocument/2006/relationships/hyperlink" Target="https://cvn.fecyt.es/editor/cvnOnline/0000-0001-9083-855X" TargetMode="External"/><Relationship Id="rId20" Type="http://schemas.openxmlformats.org/officeDocument/2006/relationships/hyperlink" Target="http://lattes.cnpq.br/5546433568874059" TargetMode="External"/><Relationship Id="rId41" Type="http://schemas.openxmlformats.org/officeDocument/2006/relationships/hyperlink" Target="https://iuis.org/committees/vac/vac-members/" TargetMode="External"/><Relationship Id="rId62" Type="http://schemas.openxmlformats.org/officeDocument/2006/relationships/hyperlink" Target="https://asbai.org.br/diretoria/" TargetMode="External"/><Relationship Id="rId83" Type="http://schemas.openxmlformats.org/officeDocument/2006/relationships/hyperlink" Target="https://inmunologia.org.ar/comite-medico/" TargetMode="External"/><Relationship Id="rId179" Type="http://schemas.openxmlformats.org/officeDocument/2006/relationships/hyperlink" Target="https://www.niaid.nih.gov/research/iig-immunologists" TargetMode="External"/><Relationship Id="rId365" Type="http://schemas.openxmlformats.org/officeDocument/2006/relationships/hyperlink" Target="https://researchmap.jp/read0035639" TargetMode="External"/><Relationship Id="rId386" Type="http://schemas.openxmlformats.org/officeDocument/2006/relationships/hyperlink" Target="https://researchmap.jp/read0035639" TargetMode="External"/><Relationship Id="rId190" Type="http://schemas.openxmlformats.org/officeDocument/2006/relationships/hyperlink" Target="https://cancer.ucsf.edu/people/dvorak.christopher" TargetMode="External"/><Relationship Id="rId204" Type="http://schemas.openxmlformats.org/officeDocument/2006/relationships/hyperlink" Target="https://web.unica.it/unica/protected/471430/0/def/ref/SHD87166/" TargetMode="External"/><Relationship Id="rId225" Type="http://schemas.openxmlformats.org/officeDocument/2006/relationships/hyperlink" Target="https://allergist.aaaai.org/find/detail.php?id=111571" TargetMode="External"/><Relationship Id="rId246" Type="http://schemas.openxmlformats.org/officeDocument/2006/relationships/hyperlink" Target="https://medicalnote.jp/doctors/220511-001-TK" TargetMode="External"/><Relationship Id="rId267" Type="http://schemas.openxmlformats.org/officeDocument/2006/relationships/hyperlink" Target="https://www.med.u-fukui.ac.jp/NAIKA1/class/staff/" TargetMode="External"/><Relationship Id="rId288" Type="http://schemas.openxmlformats.org/officeDocument/2006/relationships/hyperlink" Target="https://r-info.ad.u-fukui.ac.jp/Profiles/17/0001617/profile.html" TargetMode="External"/><Relationship Id="rId106" Type="http://schemas.openxmlformats.org/officeDocument/2006/relationships/hyperlink" Target="https://www.linkedin.com/in/walderez-dutra-05397210/details/experience/" TargetMode="External"/><Relationship Id="rId127" Type="http://schemas.openxmlformats.org/officeDocument/2006/relationships/hyperlink" Target="https://clinimmsoc.org/doctor/Donald-C.-Vinh--MD--FCIS_10428_242.htm" TargetMode="External"/><Relationship Id="rId313" Type="http://schemas.openxmlformats.org/officeDocument/2006/relationships/hyperlink" Target="https://r-info.ad.u-fukui.ac.jp/Profiles/17/0001617/profile.html" TargetMode="External"/><Relationship Id="rId10" Type="http://schemas.openxmlformats.org/officeDocument/2006/relationships/hyperlink" Target="https://clinimmsoc.org/doctor/Antonio-Condino-Neto--FCIS_2585_93.htm" TargetMode="External"/><Relationship Id="rId31" Type="http://schemas.openxmlformats.org/officeDocument/2006/relationships/hyperlink" Target="https://wp-iuis.s3.eu-west-1.amazonaws.com/app/uploads/2022/11/21082747/Curriculum-Vitae-Rita-Carsetti.pdf" TargetMode="External"/><Relationship Id="rId52" Type="http://schemas.openxmlformats.org/officeDocument/2006/relationships/hyperlink" Target="https://congressoalergiaasbai.com.br/evento/alergia2024/programacao/palestrante/386481" TargetMode="External"/><Relationship Id="rId73" Type="http://schemas.openxmlformats.org/officeDocument/2006/relationships/hyperlink" Target="https://www.escavador.com/sobre/7052052/ekaterini-simoes-goudouris" TargetMode="External"/><Relationship Id="rId94" Type="http://schemas.openxmlformats.org/officeDocument/2006/relationships/hyperlink" Target="https://iifp.conicet.gov.ar/guillermo-docena/" TargetMode="External"/><Relationship Id="rId148" Type="http://schemas.openxmlformats.org/officeDocument/2006/relationships/hyperlink" Target="https://focisnet.org/about-focis/committees/" TargetMode="External"/><Relationship Id="rId169" Type="http://schemas.openxmlformats.org/officeDocument/2006/relationships/hyperlink" Target="https://www.research.chop.edu/people/scott-w-canna" TargetMode="External"/><Relationship Id="rId334" Type="http://schemas.openxmlformats.org/officeDocument/2006/relationships/hyperlink" Target="https://www.topdoctors.es/doctor/javier-martin-de-carpi/" TargetMode="External"/><Relationship Id="rId355" Type="http://schemas.openxmlformats.org/officeDocument/2006/relationships/hyperlink" Target="https://tsanzsrs2019.com/program/speakers/eva-polverino.html" TargetMode="External"/><Relationship Id="rId376" Type="http://schemas.openxmlformats.org/officeDocument/2006/relationships/hyperlink" Target="https://researchmap.jp/read0035639" TargetMode="External"/><Relationship Id="rId397" Type="http://schemas.openxmlformats.org/officeDocument/2006/relationships/hyperlink" Target="http://lattes.cnpq.br/3977658608500572" TargetMode="External"/><Relationship Id="rId4" Type="http://schemas.openxmlformats.org/officeDocument/2006/relationships/hyperlink" Target="https://siaaic.org/test-excel/" TargetMode="External"/><Relationship Id="rId180" Type="http://schemas.openxmlformats.org/officeDocument/2006/relationships/hyperlink" Target="https://www.niaid.nih.gov/research/nih-center-human-immunology-inflammation-and-autoimmunity-scientific-advisory-board" TargetMode="External"/><Relationship Id="rId215" Type="http://schemas.openxmlformats.org/officeDocument/2006/relationships/hyperlink" Target="https://winshipcancer.emory.edu/profiles/ford-mandy.php" TargetMode="External"/><Relationship Id="rId236" Type="http://schemas.openxmlformats.org/officeDocument/2006/relationships/hyperlink" Target="https://j-star.ryumachi-jp.com/member/403/" TargetMode="External"/><Relationship Id="rId257" Type="http://schemas.openxmlformats.org/officeDocument/2006/relationships/hyperlink" Target="https://www.aocc2023.org/upload/invited/CV_20230119191013.335.2.6.pdf" TargetMode="External"/><Relationship Id="rId278" Type="http://schemas.openxmlformats.org/officeDocument/2006/relationships/hyperlink" Target="https://r-info.ad.u-fukui.ac.jp/Profiles/17/0001617/profile.html" TargetMode="External"/><Relationship Id="rId401" Type="http://schemas.openxmlformats.org/officeDocument/2006/relationships/hyperlink" Target="http://lattes.cnpq.br/3977658608500572" TargetMode="External"/><Relationship Id="rId303" Type="http://schemas.openxmlformats.org/officeDocument/2006/relationships/hyperlink" Target="https://r-info.ad.u-fukui.ac.jp/Profiles/17/0001617/profile.html" TargetMode="External"/><Relationship Id="rId42" Type="http://schemas.openxmlformats.org/officeDocument/2006/relationships/hyperlink" Target="https://siica.it/committee-for-equality/" TargetMode="External"/><Relationship Id="rId84" Type="http://schemas.openxmlformats.org/officeDocument/2006/relationships/hyperlink" Target="https://www.ainca.org.ar/autoridades.php" TargetMode="External"/><Relationship Id="rId138" Type="http://schemas.openxmlformats.org/officeDocument/2006/relationships/hyperlink" Target="https://jglobal.jst.go.jp/en/detail/?JGLOBAL_ID=200901095272865140&amp;t=1" TargetMode="External"/><Relationship Id="rId345" Type="http://schemas.openxmlformats.org/officeDocument/2006/relationships/hyperlink" Target="https://cvn.fecyt.es/editor/cvnOnline/0000-0001-9083-855X" TargetMode="External"/><Relationship Id="rId387" Type="http://schemas.openxmlformats.org/officeDocument/2006/relationships/hyperlink" Target="https://researchmap.jp/read0035639" TargetMode="External"/><Relationship Id="rId191" Type="http://schemas.openxmlformats.org/officeDocument/2006/relationships/hyperlink" Target="https://acupressure4childhoodcancer.ucsf.edu/people/christopher-dvorak-md" TargetMode="External"/><Relationship Id="rId205" Type="http://schemas.openxmlformats.org/officeDocument/2006/relationships/hyperlink" Target="https://web.unica.it/unica/protected/471430/0/def/ref/SHD87166/" TargetMode="External"/><Relationship Id="rId247" Type="http://schemas.openxmlformats.org/officeDocument/2006/relationships/hyperlink" Target="https://medicalnote.jp/doctors/220511-001-TK" TargetMode="External"/><Relationship Id="rId107" Type="http://schemas.openxmlformats.org/officeDocument/2006/relationships/hyperlink" Target="https://www.linkedin.com/in/walderez-dutra-05397210/details/experience/" TargetMode="External"/><Relationship Id="rId289" Type="http://schemas.openxmlformats.org/officeDocument/2006/relationships/hyperlink" Target="https://researchmap.jp/read0019349/committee_memberships?limit=20&amp;start=21" TargetMode="External"/><Relationship Id="rId11" Type="http://schemas.openxmlformats.org/officeDocument/2006/relationships/hyperlink" Target="http://lattes.cnpq.br/5546433568874059" TargetMode="External"/><Relationship Id="rId53" Type="http://schemas.openxmlformats.org/officeDocument/2006/relationships/hyperlink" Target="https://www.linkedin.com/in/liliana-bezrodnik-44829a25/" TargetMode="External"/><Relationship Id="rId149" Type="http://schemas.openxmlformats.org/officeDocument/2006/relationships/hyperlink" Target="https://immunology.fr/fr/club/club-dimmunotherapie-cellulaire/" TargetMode="External"/><Relationship Id="rId314" Type="http://schemas.openxmlformats.org/officeDocument/2006/relationships/hyperlink" Target="https://researchmap.jp/read0019349/committee_memberships?limit=20&amp;start=41" TargetMode="External"/><Relationship Id="rId356" Type="http://schemas.openxmlformats.org/officeDocument/2006/relationships/hyperlink" Target="https://www.ersnet.org/events/bronchiectasis-update/" TargetMode="External"/><Relationship Id="rId398" Type="http://schemas.openxmlformats.org/officeDocument/2006/relationships/hyperlink" Target="http://lattes.cnpq.br/3977658608500572" TargetMode="External"/><Relationship Id="rId95" Type="http://schemas.openxmlformats.org/officeDocument/2006/relationships/hyperlink" Target="https://s3-eu-west-1.amazonaws.com/wp-iuis/app/uploads/2019/07/06110251/cv_gdocena_edu_2015-e70688d4.pdf" TargetMode="External"/><Relationship Id="rId160" Type="http://schemas.openxmlformats.org/officeDocument/2006/relationships/hyperlink" Target="https://cis.mbu.cas.cz/o-spolecnosti/vybor" TargetMode="External"/><Relationship Id="rId216" Type="http://schemas.openxmlformats.org/officeDocument/2006/relationships/hyperlink" Target="https://winshipcancer.emory.edu/profiles/ford-mandy.php" TargetMode="External"/><Relationship Id="rId258" Type="http://schemas.openxmlformats.org/officeDocument/2006/relationships/hyperlink" Target="https://medicalnote.jp/doctors/220511-001-TK" TargetMode="External"/><Relationship Id="rId22" Type="http://schemas.openxmlformats.org/officeDocument/2006/relationships/hyperlink" Target="http://lattes.cnpq.br/5546433568874059" TargetMode="External"/><Relationship Id="rId64" Type="http://schemas.openxmlformats.org/officeDocument/2006/relationships/hyperlink" Target="https://www.escavador.com/sobre/7052052/ekaterini-simoes-goudouris" TargetMode="External"/><Relationship Id="rId118" Type="http://schemas.openxmlformats.org/officeDocument/2006/relationships/hyperlink" Target="https://iuis.org/committees/cic/cic-members/" TargetMode="External"/><Relationship Id="rId325" Type="http://schemas.openxmlformats.org/officeDocument/2006/relationships/hyperlink" Target="https://www.finder.bupa.co.uk/Consultant/view/269805/dr_ricardo_jose" TargetMode="External"/><Relationship Id="rId367" Type="http://schemas.openxmlformats.org/officeDocument/2006/relationships/hyperlink" Target="https://researchmap.jp/read0035639" TargetMode="External"/><Relationship Id="rId171" Type="http://schemas.openxmlformats.org/officeDocument/2006/relationships/hyperlink" Target="https://www.research.chop.edu/people/scott-w-canna" TargetMode="External"/><Relationship Id="rId227" Type="http://schemas.openxmlformats.org/officeDocument/2006/relationships/hyperlink" Target="https://www.southern-spr.org/governance" TargetMode="External"/><Relationship Id="rId269" Type="http://schemas.openxmlformats.org/officeDocument/2006/relationships/hyperlink" Target="https://r-info.ad.u-fukui.ac.jp/Profiles/17/0001617/profile.html" TargetMode="External"/><Relationship Id="rId33" Type="http://schemas.openxmlformats.org/officeDocument/2006/relationships/hyperlink" Target="https://wp-iuis.s3.eu-west-1.amazonaws.com/app/uploads/2022/11/21082747/Curriculum-Vitae-Rita-Carsetti.pdf" TargetMode="External"/><Relationship Id="rId129" Type="http://schemas.openxmlformats.org/officeDocument/2006/relationships/hyperlink" Target="https://www.linkedin.com/in/donald-vinh-24172249/" TargetMode="External"/><Relationship Id="rId280" Type="http://schemas.openxmlformats.org/officeDocument/2006/relationships/hyperlink" Target="https://r-info.ad.u-fukui.ac.jp/Profiles/17/0001617/profile.html" TargetMode="External"/><Relationship Id="rId336" Type="http://schemas.openxmlformats.org/officeDocument/2006/relationships/hyperlink" Target="https://www.topdoctors.es/doctor/javier-martin-de-carpi/" TargetMode="External"/><Relationship Id="rId75" Type="http://schemas.openxmlformats.org/officeDocument/2006/relationships/hyperlink" Target="https://www.escavador.com/sobre/7052052/ekaterini-simoes-goudouris" TargetMode="External"/><Relationship Id="rId140" Type="http://schemas.openxmlformats.org/officeDocument/2006/relationships/hyperlink" Target="https://jglobal.jst.go.jp/en/detail/?JGLOBAL_ID=200901095272865140&amp;t=1" TargetMode="External"/><Relationship Id="rId182" Type="http://schemas.openxmlformats.org/officeDocument/2006/relationships/hyperlink" Target="https://www.niaid.nih.gov/research/pamela-guerrerio-md-phd" TargetMode="External"/><Relationship Id="rId378" Type="http://schemas.openxmlformats.org/officeDocument/2006/relationships/hyperlink" Target="https://researchmap.jp/read0035639" TargetMode="External"/><Relationship Id="rId403" Type="http://schemas.openxmlformats.org/officeDocument/2006/relationships/hyperlink" Target="http://lattes.cnpq.br/3977658608500572" TargetMode="External"/><Relationship Id="rId6" Type="http://schemas.openxmlformats.org/officeDocument/2006/relationships/hyperlink" Target="https://www.linkedin.com/in/dr-antonio-condino-neto-76822622/details/experience/" TargetMode="External"/><Relationship Id="rId238" Type="http://schemas.openxmlformats.org/officeDocument/2006/relationships/hyperlink" Target="https://j-star.ryumachi-jp.com/member/403/" TargetMode="External"/><Relationship Id="rId291" Type="http://schemas.openxmlformats.org/officeDocument/2006/relationships/hyperlink" Target="https://researchmap.jp/read0019349/committee_memberships?limit=20&amp;start=21" TargetMode="External"/><Relationship Id="rId305" Type="http://schemas.openxmlformats.org/officeDocument/2006/relationships/hyperlink" Target="https://r-info.ad.u-fukui.ac.jp/Profiles/17/0001617/profile.html" TargetMode="External"/><Relationship Id="rId347" Type="http://schemas.openxmlformats.org/officeDocument/2006/relationships/hyperlink" Target="https://cvn.fecyt.es/editor/cvnOnline/0000-0001-9083-855X" TargetMode="External"/><Relationship Id="rId44" Type="http://schemas.openxmlformats.org/officeDocument/2006/relationships/hyperlink" Target="https://asbai.org.br/departamentos-cientificos-e-comissoes/" TargetMode="External"/><Relationship Id="rId86" Type="http://schemas.openxmlformats.org/officeDocument/2006/relationships/hyperlink" Target="http://www.bezrodnik.com.ar/doctor/lorena.html" TargetMode="External"/><Relationship Id="rId151" Type="http://schemas.openxmlformats.org/officeDocument/2006/relationships/hyperlink" Target="https://iuis.org/committees/edu/edu-members/" TargetMode="External"/><Relationship Id="rId389" Type="http://schemas.openxmlformats.org/officeDocument/2006/relationships/hyperlink" Target="http://lattes.cnpq.br/8393669280266372" TargetMode="External"/><Relationship Id="rId193" Type="http://schemas.openxmlformats.org/officeDocument/2006/relationships/hyperlink" Target="https://cancer.ucsf.edu/people/dvorak.christopher" TargetMode="External"/><Relationship Id="rId207" Type="http://schemas.openxmlformats.org/officeDocument/2006/relationships/hyperlink" Target="https://data.the-asci.org/controllers/asci/DirectoryController.php?action=profile&amp;entryId=97005" TargetMode="External"/><Relationship Id="rId249" Type="http://schemas.openxmlformats.org/officeDocument/2006/relationships/hyperlink" Target="https://medicalnote.jp/doctors/220511-001-TK" TargetMode="External"/><Relationship Id="rId13" Type="http://schemas.openxmlformats.org/officeDocument/2006/relationships/hyperlink" Target="https://lasid.org/speakers/antonio-condino-neto/" TargetMode="External"/><Relationship Id="rId109" Type="http://schemas.openxmlformats.org/officeDocument/2006/relationships/hyperlink" Target="https://ipopi.org/about-ipopi/executive-committee/" TargetMode="External"/><Relationship Id="rId260" Type="http://schemas.openxmlformats.org/officeDocument/2006/relationships/hyperlink" Target="https://clinicsoncall.com/en/doctors/dr-veronica-paola-celis-passini/" TargetMode="External"/><Relationship Id="rId316" Type="http://schemas.openxmlformats.org/officeDocument/2006/relationships/hyperlink" Target="https://r-info.ad.u-fukui.ac.jp/Profiles/17/0001617/profile.html" TargetMode="External"/><Relationship Id="rId55" Type="http://schemas.openxmlformats.org/officeDocument/2006/relationships/hyperlink" Target="http://www.bezrodnik.com.ar/doctor/liliana-bezrodnik.html" TargetMode="External"/><Relationship Id="rId97" Type="http://schemas.openxmlformats.org/officeDocument/2006/relationships/hyperlink" Target="https://www.alaci.org/consejo-directivo/" TargetMode="External"/><Relationship Id="rId120" Type="http://schemas.openxmlformats.org/officeDocument/2006/relationships/hyperlink" Target="https://www.ainca.org.ar/autoridades.php" TargetMode="External"/><Relationship Id="rId358" Type="http://schemas.openxmlformats.org/officeDocument/2006/relationships/hyperlink" Target="https://www.ersnet.org/the-society/assemblies-and-groups/paediatrics/" TargetMode="External"/><Relationship Id="rId162" Type="http://schemas.openxmlformats.org/officeDocument/2006/relationships/hyperlink" Target="https://www.azvcr.cz/en/vedecka-rada/" TargetMode="External"/><Relationship Id="rId218" Type="http://schemas.openxmlformats.org/officeDocument/2006/relationships/hyperlink" Target="https://winshipcancer.emory.edu/profiles/ford-mandy.php" TargetMode="External"/><Relationship Id="rId271" Type="http://schemas.openxmlformats.org/officeDocument/2006/relationships/hyperlink" Target="https://r-info.ad.u-fukui.ac.jp/Profiles/17/0001617/profile.html" TargetMode="External"/><Relationship Id="rId24" Type="http://schemas.openxmlformats.org/officeDocument/2006/relationships/hyperlink" Target="http://lattes.cnpq.br/5546433568874059" TargetMode="External"/><Relationship Id="rId66" Type="http://schemas.openxmlformats.org/officeDocument/2006/relationships/hyperlink" Target="https://asbai.org.br/departamentos-cientificos-e-comissoes/" TargetMode="External"/><Relationship Id="rId131" Type="http://schemas.openxmlformats.org/officeDocument/2006/relationships/hyperlink" Target="https://www.worldallergy.org/wao/about" TargetMode="External"/><Relationship Id="rId327" Type="http://schemas.openxmlformats.org/officeDocument/2006/relationships/hyperlink" Target="https://www.finder.bupa.co.uk/Consultant/view/269805/dr_ricardo_jose" TargetMode="External"/><Relationship Id="rId369" Type="http://schemas.openxmlformats.org/officeDocument/2006/relationships/hyperlink" Target="https://researchmap.jp/read0035639" TargetMode="External"/><Relationship Id="rId173" Type="http://schemas.openxmlformats.org/officeDocument/2006/relationships/hyperlink" Target="https://www.research.chop.edu/people/scott-w-canna" TargetMode="External"/><Relationship Id="rId229" Type="http://schemas.openxmlformats.org/officeDocument/2006/relationships/hyperlink" Target="https://clinimmsoc.org/CIS/About/Committees.htm" TargetMode="External"/><Relationship Id="rId380" Type="http://schemas.openxmlformats.org/officeDocument/2006/relationships/hyperlink" Target="https://medicalnote.jp/doctors/151005-000003-HYALGJ" TargetMode="External"/><Relationship Id="rId240" Type="http://schemas.openxmlformats.org/officeDocument/2006/relationships/hyperlink" Target="https://medicalnote.jp/doctors/220511-001-TK" TargetMode="External"/><Relationship Id="rId35" Type="http://schemas.openxmlformats.org/officeDocument/2006/relationships/hyperlink" Target="https://wp-iuis.s3.eu-west-1.amazonaws.com/app/uploads/2022/11/21082747/Curriculum-Vitae-Rita-Carsetti.pdf" TargetMode="External"/><Relationship Id="rId77" Type="http://schemas.openxmlformats.org/officeDocument/2006/relationships/hyperlink" Target="https://www.escavador.com/sobre/7052052/ekaterini-simoes-goudouris" TargetMode="External"/><Relationship Id="rId100" Type="http://schemas.openxmlformats.org/officeDocument/2006/relationships/hyperlink" Target="https://www.linkedin.com/in/guillermo-docena-0a9b5438/" TargetMode="External"/><Relationship Id="rId282" Type="http://schemas.openxmlformats.org/officeDocument/2006/relationships/hyperlink" Target="https://r-info.ad.u-fukui.ac.jp/Profiles/17/0001617/profile.html" TargetMode="External"/><Relationship Id="rId338" Type="http://schemas.openxmlformats.org/officeDocument/2006/relationships/hyperlink" Target="https://www.cursoeiipediatria.com/profesores/dr-javier-martin-de-carpi" TargetMode="External"/><Relationship Id="rId8" Type="http://schemas.openxmlformats.org/officeDocument/2006/relationships/hyperlink" Target="http://lattes.cnpq.br/5546433568874059" TargetMode="External"/><Relationship Id="rId142" Type="http://schemas.openxmlformats.org/officeDocument/2006/relationships/hyperlink" Target="https://jglobal.jst.go.jp/en/detail/?JGLOBAL_ID=200901095272865140&amp;t=1" TargetMode="External"/><Relationship Id="rId184" Type="http://schemas.openxmlformats.org/officeDocument/2006/relationships/hyperlink" Target="https://bioresource.nihr.ac.uk/about-us/steering-committee/" TargetMode="External"/><Relationship Id="rId391" Type="http://schemas.openxmlformats.org/officeDocument/2006/relationships/hyperlink" Target="http://lattes.cnpq.br/8393669280266372" TargetMode="External"/><Relationship Id="rId405" Type="http://schemas.openxmlformats.org/officeDocument/2006/relationships/hyperlink" Target="http://lattes.cnpq.br/1576565798034743" TargetMode="External"/><Relationship Id="rId251" Type="http://schemas.openxmlformats.org/officeDocument/2006/relationships/hyperlink" Target="https://medicalnote.jp/doctors/220511-001-TK" TargetMode="External"/><Relationship Id="rId46" Type="http://schemas.openxmlformats.org/officeDocument/2006/relationships/hyperlink" Target="https://www.escavador.com/sobre/1725071/anete-sevciovic-grumach" TargetMode="External"/><Relationship Id="rId293" Type="http://schemas.openxmlformats.org/officeDocument/2006/relationships/hyperlink" Target="https://r-info.ad.u-fukui.ac.jp/Profiles/17/0001617/profile.html" TargetMode="External"/><Relationship Id="rId307" Type="http://schemas.openxmlformats.org/officeDocument/2006/relationships/hyperlink" Target="https://r-info.ad.u-fukui.ac.jp/Profiles/17/0001617/profile.html" TargetMode="External"/><Relationship Id="rId349" Type="http://schemas.openxmlformats.org/officeDocument/2006/relationships/hyperlink" Target="https://isth2024.eventscribe.net/fsPopup.asp?PresenterId=1830485&amp;mode=presenterinfo" TargetMode="External"/><Relationship Id="rId88" Type="http://schemas.openxmlformats.org/officeDocument/2006/relationships/hyperlink" Target="http://www.bezrodnik.com.ar/doctor/lorena.html" TargetMode="External"/><Relationship Id="rId111" Type="http://schemas.openxmlformats.org/officeDocument/2006/relationships/hyperlink" Target="https://ipopi.org/wp-content/uploads/2023/08/LASID_Ms_Roberta_Anido_de_Pena.pdf" TargetMode="External"/><Relationship Id="rId153" Type="http://schemas.openxmlformats.org/officeDocument/2006/relationships/hyperlink" Target="https://cartday.org/wp-content/uploads/2023/01/CV-OB-2023.pdf" TargetMode="External"/><Relationship Id="rId195" Type="http://schemas.openxmlformats.org/officeDocument/2006/relationships/hyperlink" Target="https://www.hematology.org/about/governance/standing-committees/dei-programs-committee" TargetMode="External"/><Relationship Id="rId209" Type="http://schemas.openxmlformats.org/officeDocument/2006/relationships/hyperlink" Target="https://ashiannualmeeting.eventscribe.net/fsPopup.asp?PresenterId=1806597&amp;mode=presenterinfo" TargetMode="External"/><Relationship Id="rId360" Type="http://schemas.openxmlformats.org/officeDocument/2006/relationships/hyperlink" Target="https://orcid.org/0000-0001-7089-5063" TargetMode="External"/><Relationship Id="rId220" Type="http://schemas.openxmlformats.org/officeDocument/2006/relationships/hyperlink" Target="https://atc.digitellinc.com/b/sp/mandy-ford-28267" TargetMode="External"/><Relationship Id="rId15" Type="http://schemas.openxmlformats.org/officeDocument/2006/relationships/hyperlink" Target="https://lasid.org/speakers/antonio-condino-neto/" TargetMode="External"/><Relationship Id="rId57" Type="http://schemas.openxmlformats.org/officeDocument/2006/relationships/hyperlink" Target="https://clinimmsoc.org/doctor/Gesmar-Rodrigues-Silva-Segundo--MD--PhD_9078_132.htm" TargetMode="External"/><Relationship Id="rId262" Type="http://schemas.openxmlformats.org/officeDocument/2006/relationships/hyperlink" Target="https://www.med.u-fukui.ac.jp/NAIKA1/class/staff/" TargetMode="External"/><Relationship Id="rId318" Type="http://schemas.openxmlformats.org/officeDocument/2006/relationships/hyperlink" Target="https://r-info.ad.u-fukui.ac.jp/Profiles/17/0001617/profile.html" TargetMode="External"/><Relationship Id="rId99" Type="http://schemas.openxmlformats.org/officeDocument/2006/relationships/hyperlink" Target="https://s3-eu-west-1.amazonaws.com/wp-iuis/app/uploads/2019/07/06110251/cv_gdocena_edu_2015-e70688d4.pdf" TargetMode="External"/><Relationship Id="rId122" Type="http://schemas.openxmlformats.org/officeDocument/2006/relationships/hyperlink" Target="http://www.bezrodnik.com.ar/doctor/gisela-seminario.html" TargetMode="External"/><Relationship Id="rId164" Type="http://schemas.openxmlformats.org/officeDocument/2006/relationships/hyperlink" Target="https://www.chop.edu/doctors/canna-scott" TargetMode="External"/><Relationship Id="rId371" Type="http://schemas.openxmlformats.org/officeDocument/2006/relationships/hyperlink" Target="https://researchmap.jp/read0035639" TargetMode="External"/><Relationship Id="rId26" Type="http://schemas.openxmlformats.org/officeDocument/2006/relationships/hyperlink" Target="http://lattes.cnpq.br/5546433568874059" TargetMode="External"/><Relationship Id="rId231" Type="http://schemas.openxmlformats.org/officeDocument/2006/relationships/hyperlink" Target="https://orcid.org/0000-0002-2070-9581" TargetMode="External"/><Relationship Id="rId273" Type="http://schemas.openxmlformats.org/officeDocument/2006/relationships/hyperlink" Target="https://r-info.ad.u-fukui.ac.jp/Profiles/17/0001617/profile.html" TargetMode="External"/><Relationship Id="rId329" Type="http://schemas.openxmlformats.org/officeDocument/2006/relationships/hyperlink" Target="https://www.linkedin.com/in/ricardo-jose-respiratory-consultant/details/experience/" TargetMode="External"/><Relationship Id="rId68" Type="http://schemas.openxmlformats.org/officeDocument/2006/relationships/hyperlink" Target="https://lasid.org/about/" TargetMode="External"/><Relationship Id="rId133" Type="http://schemas.openxmlformats.org/officeDocument/2006/relationships/hyperlink" Target="https://asbai.org.br/diretoria/" TargetMode="External"/><Relationship Id="rId175" Type="http://schemas.openxmlformats.org/officeDocument/2006/relationships/hyperlink" Target="https://data.the-asci.org/controllers/asci/DirectoryController.php?action=profile&amp;entryId=501903" TargetMode="External"/><Relationship Id="rId340" Type="http://schemas.openxmlformats.org/officeDocument/2006/relationships/hyperlink" Target="https://cvn.fecyt.es/editor/cvnOnline/0000-0001-9083-855X" TargetMode="External"/><Relationship Id="rId200" Type="http://schemas.openxmlformats.org/officeDocument/2006/relationships/hyperlink" Target="https://eaaci.org/working-group/angioedema/" TargetMode="External"/><Relationship Id="rId382" Type="http://schemas.openxmlformats.org/officeDocument/2006/relationships/hyperlink" Target="https://researchmap.jp/read0035639" TargetMode="External"/><Relationship Id="rId242" Type="http://schemas.openxmlformats.org/officeDocument/2006/relationships/hyperlink" Target="https://www.aocc2023.org/upload/invited/CV_20230119191013.335.2.6.pdf" TargetMode="External"/><Relationship Id="rId284" Type="http://schemas.openxmlformats.org/officeDocument/2006/relationships/hyperlink" Target="https://r-info.ad.u-fukui.ac.jp/Profiles/17/0001617/profile.html" TargetMode="External"/><Relationship Id="rId37" Type="http://schemas.openxmlformats.org/officeDocument/2006/relationships/hyperlink" Target="https://wp-iuis.s3.eu-west-1.amazonaws.com/app/uploads/2022/11/21082747/Curriculum-Vitae-Rita-Carsetti.pdf" TargetMode="External"/><Relationship Id="rId79" Type="http://schemas.openxmlformats.org/officeDocument/2006/relationships/hyperlink" Target="https://www.escavador.com/sobre/7052052/ekaterini-simoes-goudouris" TargetMode="External"/><Relationship Id="rId102" Type="http://schemas.openxmlformats.org/officeDocument/2006/relationships/hyperlink" Target="https://www.alaci.org/consejo-directivo/" TargetMode="External"/><Relationship Id="rId144" Type="http://schemas.openxmlformats.org/officeDocument/2006/relationships/hyperlink" Target="https://orcid.org/0000-0002-7591-307X" TargetMode="External"/><Relationship Id="rId90" Type="http://schemas.openxmlformats.org/officeDocument/2006/relationships/hyperlink" Target="https://www.linkedin.com/in/guillermo-docena-0a9b5438/" TargetMode="External"/><Relationship Id="rId186" Type="http://schemas.openxmlformats.org/officeDocument/2006/relationships/hyperlink" Target="https://pidtc.rarediseasesnetwork.org/meet-our-team" TargetMode="External"/><Relationship Id="rId351" Type="http://schemas.openxmlformats.org/officeDocument/2006/relationships/hyperlink" Target="https://cvn.fecyt.es/editor/cvnOnline/0000-0001-9083-855X" TargetMode="External"/><Relationship Id="rId393" Type="http://schemas.openxmlformats.org/officeDocument/2006/relationships/hyperlink" Target="http://lattes.cnpq.br/8393669280266372" TargetMode="External"/><Relationship Id="rId407" Type="http://schemas.openxmlformats.org/officeDocument/2006/relationships/hyperlink" Target="http://lattes.cnpq.br/5546433568874059"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biorxiv.org/content/10.1101/2025.03.17.643462v1" TargetMode="External"/><Relationship Id="rId299" Type="http://schemas.openxmlformats.org/officeDocument/2006/relationships/hyperlink" Target="https://www.ecco-ibd.eu/images/1_About_ECCO/1_7_ECCO_Disclosures/2023-2024/Kobayashi_Taku_COI_2023_2024.pdf" TargetMode="External"/><Relationship Id="rId21" Type="http://schemas.openxmlformats.org/officeDocument/2006/relationships/hyperlink" Target="https://hopkinscme.cloud-cme.com/Agenda/SpeakerAgenda.aspx?ESID=93902" TargetMode="External"/><Relationship Id="rId63" Type="http://schemas.openxmlformats.org/officeDocument/2006/relationships/hyperlink" Target="https://www.jrheum.org/content/46/7/751" TargetMode="External"/><Relationship Id="rId159" Type="http://schemas.openxmlformats.org/officeDocument/2006/relationships/hyperlink" Target="https://www.sciencedirect.com/science/article/abs/pii/S0091674921004711" TargetMode="External"/><Relationship Id="rId324" Type="http://schemas.openxmlformats.org/officeDocument/2006/relationships/hyperlink" Target="https://onlinelibrary.wiley.com/doi/full/10.1111/jgh.14825" TargetMode="External"/><Relationship Id="rId366" Type="http://schemas.openxmlformats.org/officeDocument/2006/relationships/hyperlink" Target="https://pmc.ncbi.nlm.nih.gov/articles/PMC11874238/" TargetMode="External"/><Relationship Id="rId170" Type="http://schemas.openxmlformats.org/officeDocument/2006/relationships/hyperlink" Target="https://www.uptodate.com/contents/hematopoietic-cell-transplantation-for-severe-combined-immunodeficiencies/contributor-disclosure" TargetMode="External"/><Relationship Id="rId226" Type="http://schemas.openxmlformats.org/officeDocument/2006/relationships/hyperlink" Target="https://link.springer.com/article/10.1007/s10875-022-01216-6" TargetMode="External"/><Relationship Id="rId433" Type="http://schemas.openxmlformats.org/officeDocument/2006/relationships/hyperlink" Target="https://www.sciencedirect.com/science/article/pii/S0006497118590054" TargetMode="External"/><Relationship Id="rId268" Type="http://schemas.openxmlformats.org/officeDocument/2006/relationships/hyperlink" Target="https://openpaymentsdata.cms.gov/physician/9481439" TargetMode="External"/><Relationship Id="rId475" Type="http://schemas.openxmlformats.org/officeDocument/2006/relationships/hyperlink" Target="https://www.jacionline.org/article/S0091-6749(24)00189-1/fulltext" TargetMode="External"/><Relationship Id="rId32" Type="http://schemas.openxmlformats.org/officeDocument/2006/relationships/hyperlink" Target="https://www.frontiersin.org/journals/immunology/articles/10.3389/fimmu.2024.1495564/full" TargetMode="External"/><Relationship Id="rId74" Type="http://schemas.openxmlformats.org/officeDocument/2006/relationships/hyperlink" Target="https://onlinelibrary.wiley.com/doi/10.1111/imr.13295" TargetMode="External"/><Relationship Id="rId128" Type="http://schemas.openxmlformats.org/officeDocument/2006/relationships/hyperlink" Target="https://www.biorxiv.org/content/10.1101/2025.03.17.643462v1" TargetMode="External"/><Relationship Id="rId335" Type="http://schemas.openxmlformats.org/officeDocument/2006/relationships/hyperlink" Target="https://onlinelibrary.wiley.com/doi/full/10.1111/jgh.14825" TargetMode="External"/><Relationship Id="rId377" Type="http://schemas.openxmlformats.org/officeDocument/2006/relationships/hyperlink" Target="https://www.emjreviews.com/gastroenterology/symposium/nutritional-management-of-paediatric-crohns-disease/" TargetMode="External"/><Relationship Id="rId5" Type="http://schemas.openxmlformats.org/officeDocument/2006/relationships/hyperlink" Target="https://www.sciencedirect.com/science/article/pii/S0091674919303884" TargetMode="External"/><Relationship Id="rId181" Type="http://schemas.openxmlformats.org/officeDocument/2006/relationships/hyperlink" Target="https://www.medscape.org/viewarticle/940881" TargetMode="External"/><Relationship Id="rId237" Type="http://schemas.openxmlformats.org/officeDocument/2006/relationships/hyperlink" Target="https://openpaymentsdata.cms.gov/physician/423862" TargetMode="External"/><Relationship Id="rId402" Type="http://schemas.openxmlformats.org/officeDocument/2006/relationships/hyperlink" Target="https://www.emjreviews.com/gastroenterology/symposium/nutritional-management-of-paediatric-crohns-disease/" TargetMode="External"/><Relationship Id="rId279" Type="http://schemas.openxmlformats.org/officeDocument/2006/relationships/hyperlink" Target="https://openpaymentsdata.cms.gov/physician/9481439" TargetMode="External"/><Relationship Id="rId444" Type="http://schemas.openxmlformats.org/officeDocument/2006/relationships/hyperlink" Target="https://50minutes.tv/wp-content/uploads/2024/06/MINGOT-V0.pdf" TargetMode="External"/><Relationship Id="rId43" Type="http://schemas.openxmlformats.org/officeDocument/2006/relationships/hyperlink" Target="https://www.sciencedirect.com/science/article/abs/pii/S2213219817307559" TargetMode="External"/><Relationship Id="rId139" Type="http://schemas.openxmlformats.org/officeDocument/2006/relationships/hyperlink" Target="https://openpaymentsdata.cms.gov/physician/1252477" TargetMode="External"/><Relationship Id="rId290" Type="http://schemas.openxmlformats.org/officeDocument/2006/relationships/hyperlink" Target="https://www.sciencedirect.com/science/article/abs/pii/S1542356523007097" TargetMode="External"/><Relationship Id="rId304" Type="http://schemas.openxmlformats.org/officeDocument/2006/relationships/hyperlink" Target="https://onlinelibrary.wiley.com/doi/full/10.1111/jgh.14825" TargetMode="External"/><Relationship Id="rId346" Type="http://schemas.openxmlformats.org/officeDocument/2006/relationships/hyperlink" Target="https://www.sciencedirect.com/science/article/abs/pii/S1542356523007097" TargetMode="External"/><Relationship Id="rId388" Type="http://schemas.openxmlformats.org/officeDocument/2006/relationships/hyperlink" Target="https://www.emjreviews.com/gastroenterology/symposium/nutritional-management-of-paediatric-crohns-disease/" TargetMode="External"/><Relationship Id="rId85" Type="http://schemas.openxmlformats.org/officeDocument/2006/relationships/hyperlink" Target="https://onlinelibrary.wiley.com/doi/10.1111/imr.13295" TargetMode="External"/><Relationship Id="rId150" Type="http://schemas.openxmlformats.org/officeDocument/2006/relationships/hyperlink" Target="https://www.sciencedirect.com/science/article/abs/pii/S0091674921004711" TargetMode="External"/><Relationship Id="rId192" Type="http://schemas.openxmlformats.org/officeDocument/2006/relationships/hyperlink" Target="https://openpaymentsdata.cms.gov/physician/186927" TargetMode="External"/><Relationship Id="rId206" Type="http://schemas.openxmlformats.org/officeDocument/2006/relationships/hyperlink" Target="https://www.tandfonline.com/doi/abs/10.1080/14712598.2024.2441845" TargetMode="External"/><Relationship Id="rId413" Type="http://schemas.openxmlformats.org/officeDocument/2006/relationships/hyperlink" Target="https://www.emjreviews.com/gastroenterology/symposium/nutritional-management-of-paediatric-crohns-disease/" TargetMode="External"/><Relationship Id="rId248" Type="http://schemas.openxmlformats.org/officeDocument/2006/relationships/hyperlink" Target="https://openpaymentsdata.cms.gov/physician/423862" TargetMode="External"/><Relationship Id="rId455" Type="http://schemas.openxmlformats.org/officeDocument/2006/relationships/hyperlink" Target="https://www.jacionline.org/article/S0091-6749(24)00189-1/fulltext" TargetMode="External"/><Relationship Id="rId12" Type="http://schemas.openxmlformats.org/officeDocument/2006/relationships/hyperlink" Target="https://www.sciencedirect.com/science/article/pii/S0091674919303884" TargetMode="External"/><Relationship Id="rId108" Type="http://schemas.openxmlformats.org/officeDocument/2006/relationships/hyperlink" Target="https://acrabstracts.org/abstract/early-introduction-of-biologic-agents-in-systemic-lupus-erythematosus-reduces-relapse-and-glucocorticoid-maintenance-dose-a-cohort-study-from-the-pleajure-j-registry/" TargetMode="External"/><Relationship Id="rId315" Type="http://schemas.openxmlformats.org/officeDocument/2006/relationships/hyperlink" Target="https://www.sciencedirect.com/science/article/abs/pii/S1542356523007097" TargetMode="External"/><Relationship Id="rId357" Type="http://schemas.openxmlformats.org/officeDocument/2006/relationships/hyperlink" Target="https://www.emjreviews.com/gastroenterology/symposium/nutritional-management-of-paediatric-crohns-disease/" TargetMode="External"/><Relationship Id="rId54" Type="http://schemas.openxmlformats.org/officeDocument/2006/relationships/hyperlink" Target="https://www.tandfonline.com/doi/full/10.1080/17474086.2023.2176843" TargetMode="External"/><Relationship Id="rId96" Type="http://schemas.openxmlformats.org/officeDocument/2006/relationships/hyperlink" Target="https://www.sciencedirect.com/science/article/pii/S2772829324001693?ref=pdf_download&amp;fr=RR-2&amp;rr=923da366ec0d58c9" TargetMode="External"/><Relationship Id="rId161" Type="http://schemas.openxmlformats.org/officeDocument/2006/relationships/hyperlink" Target="https://www.sciencedirect.com/science/article/abs/pii/S0091674921004711" TargetMode="External"/><Relationship Id="rId217" Type="http://schemas.openxmlformats.org/officeDocument/2006/relationships/hyperlink" Target="https://www.tandfonline.com/doi/abs/10.1080/14712598.2017.1333595" TargetMode="External"/><Relationship Id="rId399" Type="http://schemas.openxmlformats.org/officeDocument/2006/relationships/hyperlink" Target="https://www.emjreviews.com/gastroenterology/symposium/nutritional-management-of-paediatric-crohns-disease/" TargetMode="External"/><Relationship Id="rId259" Type="http://schemas.openxmlformats.org/officeDocument/2006/relationships/hyperlink" Target="https://openpaymentsdata.cms.gov/physician/423862" TargetMode="External"/><Relationship Id="rId424" Type="http://schemas.openxmlformats.org/officeDocument/2006/relationships/hyperlink" Target="https://50minutes.tv/wp-content/uploads/2024/06/MINGOT-V0.pdf" TargetMode="External"/><Relationship Id="rId466" Type="http://schemas.openxmlformats.org/officeDocument/2006/relationships/hyperlink" Target="https://www.emjreviews.com/respiratory/symposium/emerging-concepts-in-bronchiectasis-diagnosis-pathophysiology-and-relevance-in-lung-disease-j160124/" TargetMode="External"/><Relationship Id="rId23" Type="http://schemas.openxmlformats.org/officeDocument/2006/relationships/hyperlink" Target="https://www.frontiersin.org/journals/immunology/articles/10.3389/fimmu.2024.1495564/full" TargetMode="External"/><Relationship Id="rId119" Type="http://schemas.openxmlformats.org/officeDocument/2006/relationships/hyperlink" Target="https://www.biorxiv.org/content/10.1101/2025.03.17.643462v1" TargetMode="External"/><Relationship Id="rId270" Type="http://schemas.openxmlformats.org/officeDocument/2006/relationships/hyperlink" Target="https://openpaymentsdata.cms.gov/physician/9481439" TargetMode="External"/><Relationship Id="rId326" Type="http://schemas.openxmlformats.org/officeDocument/2006/relationships/hyperlink" Target="https://www.sciencedirect.com/science/article/abs/pii/S1542356523007097" TargetMode="External"/><Relationship Id="rId65" Type="http://schemas.openxmlformats.org/officeDocument/2006/relationships/hyperlink" Target="https://www.medrxiv.org/content/10.1101/2021.09.16.21263704v1.full.pdf" TargetMode="External"/><Relationship Id="rId130" Type="http://schemas.openxmlformats.org/officeDocument/2006/relationships/hyperlink" Target="https://www.biorxiv.org/content/10.1101/2025.03.17.643462v1" TargetMode="External"/><Relationship Id="rId368" Type="http://schemas.openxmlformats.org/officeDocument/2006/relationships/hyperlink" Target="https://www.emjreviews.com/gastroenterology/symposium/nutritional-management-of-paediatric-crohns-disease/" TargetMode="External"/><Relationship Id="rId172" Type="http://schemas.openxmlformats.org/officeDocument/2006/relationships/hyperlink" Target="https://academic.oup.com/jpids/article/10/4/417/5951184" TargetMode="External"/><Relationship Id="rId228" Type="http://schemas.openxmlformats.org/officeDocument/2006/relationships/hyperlink" Target="https://link.springer.com/article/10.1007/s10875-022-01216-6" TargetMode="External"/><Relationship Id="rId435" Type="http://schemas.openxmlformats.org/officeDocument/2006/relationships/hyperlink" Target="https://50minutes.tv/wp-content/uploads/2024/06/MINGOT-V0.pdf" TargetMode="External"/><Relationship Id="rId477" Type="http://schemas.openxmlformats.org/officeDocument/2006/relationships/hyperlink" Target="https://www.thieme-connect.com/products/ejournals/pdf/10.1055/a-2349-2767.pdf" TargetMode="External"/><Relationship Id="rId281" Type="http://schemas.openxmlformats.org/officeDocument/2006/relationships/hyperlink" Target="https://www.sciencedirect.com/science/article/abs/pii/S0006497123052205" TargetMode="External"/><Relationship Id="rId337" Type="http://schemas.openxmlformats.org/officeDocument/2006/relationships/hyperlink" Target="https://www.sciencedirect.com/science/article/abs/pii/S1542356523007097" TargetMode="External"/><Relationship Id="rId34" Type="http://schemas.openxmlformats.org/officeDocument/2006/relationships/hyperlink" Target="https://pubmed.ncbi.nlm.nih.gov/37315558/" TargetMode="External"/><Relationship Id="rId76" Type="http://schemas.openxmlformats.org/officeDocument/2006/relationships/hyperlink" Target="https://www.medrxiv.org/content/10.1101/2021.09.16.21263704v1.full.pdf" TargetMode="External"/><Relationship Id="rId141" Type="http://schemas.openxmlformats.org/officeDocument/2006/relationships/hyperlink" Target="https://openpaymentsdata.cms.gov/physician/1252477" TargetMode="External"/><Relationship Id="rId379" Type="http://schemas.openxmlformats.org/officeDocument/2006/relationships/hyperlink" Target="https://www.sciencedirect.com/science/article/pii/S0016508520352069" TargetMode="External"/><Relationship Id="rId7" Type="http://schemas.openxmlformats.org/officeDocument/2006/relationships/hyperlink" Target="https://www.sciencedirect.com/science/article/pii/S0091674919303884" TargetMode="External"/><Relationship Id="rId183" Type="http://schemas.openxmlformats.org/officeDocument/2006/relationships/hyperlink" Target="https://www.em-consulte.com/article/1570538/resume/the-diagnosis-of-severe-combined-immunodeficiency-" TargetMode="External"/><Relationship Id="rId239" Type="http://schemas.openxmlformats.org/officeDocument/2006/relationships/hyperlink" Target="https://openpaymentsdata.cms.gov/physician/423862" TargetMode="External"/><Relationship Id="rId390" Type="http://schemas.openxmlformats.org/officeDocument/2006/relationships/hyperlink" Target="https://www.emjreviews.com/gastroenterology/symposium/nutritional-management-of-paediatric-crohns-disease/" TargetMode="External"/><Relationship Id="rId404" Type="http://schemas.openxmlformats.org/officeDocument/2006/relationships/hyperlink" Target="https://pmc.ncbi.nlm.nih.gov/articles/PMC11874238/" TargetMode="External"/><Relationship Id="rId446" Type="http://schemas.openxmlformats.org/officeDocument/2006/relationships/hyperlink" Target="https://www.emjreviews.com/respiratory/symposium/emerging-concepts-in-bronchiectasis-diagnosis-pathophysiology-and-relevance-in-lung-disease-j160124/" TargetMode="External"/><Relationship Id="rId250" Type="http://schemas.openxmlformats.org/officeDocument/2006/relationships/hyperlink" Target="https://openpaymentsdata.cms.gov/physician/423862" TargetMode="External"/><Relationship Id="rId292" Type="http://schemas.openxmlformats.org/officeDocument/2006/relationships/hyperlink" Target="https://papers.ssrn.com/sol3/papers.cfm?abstract_id=4220768" TargetMode="External"/><Relationship Id="rId306" Type="http://schemas.openxmlformats.org/officeDocument/2006/relationships/hyperlink" Target="https://www.sciencedirect.com/science/article/abs/pii/S1542356523007097" TargetMode="External"/><Relationship Id="rId45" Type="http://schemas.openxmlformats.org/officeDocument/2006/relationships/hyperlink" Target="https://www.sciencedirect.com/science/article/abs/pii/S2213219820312617" TargetMode="External"/><Relationship Id="rId87" Type="http://schemas.openxmlformats.org/officeDocument/2006/relationships/hyperlink" Target="https://www.sciencedirect.com/science/article/pii/S2590170224000530" TargetMode="External"/><Relationship Id="rId110" Type="http://schemas.openxmlformats.org/officeDocument/2006/relationships/hyperlink" Target="https://acrabstracts.org/abstract/early-introduction-of-biologic-agents-in-systemic-lupus-erythematosus-reduces-relapse-and-glucocorticoid-maintenance-dose-a-cohort-study-from-the-pleajure-j-registry/" TargetMode="External"/><Relationship Id="rId348" Type="http://schemas.openxmlformats.org/officeDocument/2006/relationships/hyperlink" Target="https://papers.ssrn.com/sol3/papers.cfm?abstract_id=4220768" TargetMode="External"/><Relationship Id="rId152" Type="http://schemas.openxmlformats.org/officeDocument/2006/relationships/hyperlink" Target="https://www.sciencedirect.com/science/article/abs/pii/S0091674921004711" TargetMode="External"/><Relationship Id="rId194" Type="http://schemas.openxmlformats.org/officeDocument/2006/relationships/hyperlink" Target="https://openpaymentsdata.cms.gov/physician/186927" TargetMode="External"/><Relationship Id="rId208" Type="http://schemas.openxmlformats.org/officeDocument/2006/relationships/hyperlink" Target="https://ashpublications.org/blood/article/114/17/3524/26463/How-I-treat-ADA-deficiency" TargetMode="External"/><Relationship Id="rId415" Type="http://schemas.openxmlformats.org/officeDocument/2006/relationships/hyperlink" Target="https://www.sciencedirect.com/science/article/abs/pii/S1542356519303726" TargetMode="External"/><Relationship Id="rId457" Type="http://schemas.openxmlformats.org/officeDocument/2006/relationships/hyperlink" Target="https://www.emjreviews.com/respiratory/symposium/emerging-concepts-in-bronchiectasis-diagnosis-pathophysiology-and-relevance-in-lung-disease-j160124/" TargetMode="External"/><Relationship Id="rId261" Type="http://schemas.openxmlformats.org/officeDocument/2006/relationships/hyperlink" Target="https://openpaymentsdata.cms.gov/physician/423862" TargetMode="External"/><Relationship Id="rId14" Type="http://schemas.openxmlformats.org/officeDocument/2006/relationships/hyperlink" Target="https://hopkinscme.cloud-cme.com/Agenda/SpeakerAgenda.aspx?ESID=93902" TargetMode="External"/><Relationship Id="rId56" Type="http://schemas.openxmlformats.org/officeDocument/2006/relationships/hyperlink" Target="https://www.sciencedirect.com/science/article/pii/S0091674924012302" TargetMode="External"/><Relationship Id="rId317" Type="http://schemas.openxmlformats.org/officeDocument/2006/relationships/hyperlink" Target="https://onlinelibrary.wiley.com/doi/full/10.1111/jgh.14825" TargetMode="External"/><Relationship Id="rId359" Type="http://schemas.openxmlformats.org/officeDocument/2006/relationships/hyperlink" Target="https://pmc.ncbi.nlm.nih.gov/articles/PMC11874238/" TargetMode="External"/><Relationship Id="rId98" Type="http://schemas.openxmlformats.org/officeDocument/2006/relationships/hyperlink" Target="https://acrabstracts.org/abstract/early-introduction-of-biologic-agents-in-systemic-lupus-erythematosus-reduces-relapse-and-glucocorticoid-maintenance-dose-a-cohort-study-from-the-pleajure-j-registry/" TargetMode="External"/><Relationship Id="rId121" Type="http://schemas.openxmlformats.org/officeDocument/2006/relationships/hyperlink" Target="https://pmc.ncbi.nlm.nih.gov/articles/PMC8729845/" TargetMode="External"/><Relationship Id="rId163" Type="http://schemas.openxmlformats.org/officeDocument/2006/relationships/hyperlink" Target="https://www.sciencedirect.com/science/article/abs/pii/S0091674921004711" TargetMode="External"/><Relationship Id="rId219" Type="http://schemas.openxmlformats.org/officeDocument/2006/relationships/hyperlink" Target="https://pmc.ncbi.nlm.nih.gov/articles/PMC10696133/" TargetMode="External"/><Relationship Id="rId370" Type="http://schemas.openxmlformats.org/officeDocument/2006/relationships/hyperlink" Target="https://www.emjreviews.com/gastroenterology/symposium/nutritional-management-of-paediatric-crohns-disease/" TargetMode="External"/><Relationship Id="rId426" Type="http://schemas.openxmlformats.org/officeDocument/2006/relationships/hyperlink" Target="https://www.sciencedirect.com/science/article/pii/S0006497118590054" TargetMode="External"/><Relationship Id="rId230" Type="http://schemas.openxmlformats.org/officeDocument/2006/relationships/hyperlink" Target="https://openpaymentsdata.cms.gov/physician/423862" TargetMode="External"/><Relationship Id="rId468" Type="http://schemas.openxmlformats.org/officeDocument/2006/relationships/hyperlink" Target="https://www.emjreviews.com/respiratory/symposium/emerging-concepts-in-bronchiectasis-diagnosis-pathophysiology-and-relevance-in-lung-disease-j160124/" TargetMode="External"/><Relationship Id="rId25" Type="http://schemas.openxmlformats.org/officeDocument/2006/relationships/hyperlink" Target="https://hopkinscme.cloud-cme.com/Agenda/SpeakerAgenda.aspx?ESID=93902" TargetMode="External"/><Relationship Id="rId67" Type="http://schemas.openxmlformats.org/officeDocument/2006/relationships/hyperlink" Target="https://www.medrxiv.org/content/10.1101/2021.09.16.21263704v1.full.pdf" TargetMode="External"/><Relationship Id="rId272" Type="http://schemas.openxmlformats.org/officeDocument/2006/relationships/hyperlink" Target="https://openpaymentsdata.cms.gov/physician/9481439" TargetMode="External"/><Relationship Id="rId328" Type="http://schemas.openxmlformats.org/officeDocument/2006/relationships/hyperlink" Target="https://www.sciencedirect.com/science/article/abs/pii/S1542356523007097" TargetMode="External"/><Relationship Id="rId132" Type="http://schemas.openxmlformats.org/officeDocument/2006/relationships/hyperlink" Target="https://www.em-consulte.com/article/1117522/long-term-outcomes-of-176-patients-with-x-linked-h" TargetMode="External"/><Relationship Id="rId174" Type="http://schemas.openxmlformats.org/officeDocument/2006/relationships/hyperlink" Target="https://www.sciencedirect.com/science/article/pii/S247395292400449X" TargetMode="External"/><Relationship Id="rId381" Type="http://schemas.openxmlformats.org/officeDocument/2006/relationships/hyperlink" Target="https://www.emjreviews.com/gastroenterology/symposium/nutritional-management-of-paediatric-crohns-disease/" TargetMode="External"/><Relationship Id="rId241" Type="http://schemas.openxmlformats.org/officeDocument/2006/relationships/hyperlink" Target="https://openpaymentsdata.cms.gov/physician/423862" TargetMode="External"/><Relationship Id="rId437" Type="http://schemas.openxmlformats.org/officeDocument/2006/relationships/hyperlink" Target="https://50minutes.tv/wp-content/uploads/2024/06/MINGOT-V0.pdf" TargetMode="External"/><Relationship Id="rId479" Type="http://schemas.openxmlformats.org/officeDocument/2006/relationships/hyperlink" Target="https://www.thieme-connect.com/products/ejournals/pdf/10.1055/a-2349-2767.pdf" TargetMode="External"/><Relationship Id="rId36" Type="http://schemas.openxmlformats.org/officeDocument/2006/relationships/hyperlink" Target="https://www.sciencedirect.com/science/article/abs/pii/S2213219817307559" TargetMode="External"/><Relationship Id="rId283" Type="http://schemas.openxmlformats.org/officeDocument/2006/relationships/hyperlink" Target="https://www.sciencedirect.com/science/article/abs/pii/S0006497123052205" TargetMode="External"/><Relationship Id="rId339" Type="http://schemas.openxmlformats.org/officeDocument/2006/relationships/hyperlink" Target="https://www.sciencedirect.com/science/article/abs/pii/S1542356523007097" TargetMode="External"/><Relationship Id="rId78" Type="http://schemas.openxmlformats.org/officeDocument/2006/relationships/hyperlink" Target="https://www.sciencedirect.com/science/article/abs/pii/S0091674915013548" TargetMode="External"/><Relationship Id="rId101" Type="http://schemas.openxmlformats.org/officeDocument/2006/relationships/hyperlink" Target="https://acrabstracts.org/abstract/early-introduction-of-biologic-agents-in-systemic-lupus-erythematosus-reduces-relapse-and-glucocorticoid-maintenance-dose-a-cohort-study-from-the-pleajure-j-registry/" TargetMode="External"/><Relationship Id="rId143" Type="http://schemas.openxmlformats.org/officeDocument/2006/relationships/hyperlink" Target="https://openpaymentsdata.cms.gov/physician/1252477" TargetMode="External"/><Relationship Id="rId185" Type="http://schemas.openxmlformats.org/officeDocument/2006/relationships/hyperlink" Target="https://openpaymentsdata.cms.gov/physician/186927" TargetMode="External"/><Relationship Id="rId350" Type="http://schemas.openxmlformats.org/officeDocument/2006/relationships/hyperlink" Target="https://onlinelibrary.wiley.com/doi/full/10.1111/jgh.14825" TargetMode="External"/><Relationship Id="rId406" Type="http://schemas.openxmlformats.org/officeDocument/2006/relationships/hyperlink" Target="https://www.emjreviews.com/gastroenterology/symposium/nutritional-management-of-paediatric-crohns-disease/" TargetMode="External"/><Relationship Id="rId9" Type="http://schemas.openxmlformats.org/officeDocument/2006/relationships/hyperlink" Target="https://www.sciencedirect.com/science/article/pii/S0091674919303884" TargetMode="External"/><Relationship Id="rId210" Type="http://schemas.openxmlformats.org/officeDocument/2006/relationships/hyperlink" Target="https://www.sciencedirect.com/science/article/abs/pii/S0091674918312685" TargetMode="External"/><Relationship Id="rId392" Type="http://schemas.openxmlformats.org/officeDocument/2006/relationships/hyperlink" Target="https://www.emjreviews.com/gastroenterology/symposium/nutritional-management-of-paediatric-crohns-disease/" TargetMode="External"/><Relationship Id="rId448" Type="http://schemas.openxmlformats.org/officeDocument/2006/relationships/hyperlink" Target="https://www.jacionline.org/article/S0091-6749(24)00189-1/fulltext" TargetMode="External"/><Relationship Id="rId252" Type="http://schemas.openxmlformats.org/officeDocument/2006/relationships/hyperlink" Target="https://openpaymentsdata.cms.gov/physician/423862" TargetMode="External"/><Relationship Id="rId294" Type="http://schemas.openxmlformats.org/officeDocument/2006/relationships/hyperlink" Target="https://www.sciencedirect.com/science/article/abs/pii/S1542356523007097" TargetMode="External"/><Relationship Id="rId308" Type="http://schemas.openxmlformats.org/officeDocument/2006/relationships/hyperlink" Target="https://onlinelibrary.wiley.com/doi/full/10.1111/jgh.14825" TargetMode="External"/><Relationship Id="rId47" Type="http://schemas.openxmlformats.org/officeDocument/2006/relationships/hyperlink" Target="https://www.sciencedirect.com/science/article/abs/pii/S2213219817307559" TargetMode="External"/><Relationship Id="rId89" Type="http://schemas.openxmlformats.org/officeDocument/2006/relationships/hyperlink" Target="https://www.sciencedirect.com/science/article/pii/S2772829324001693?ref=pdf_download&amp;fr=RR-2&amp;rr=923da366ec0d58c9" TargetMode="External"/><Relationship Id="rId112" Type="http://schemas.openxmlformats.org/officeDocument/2006/relationships/hyperlink" Target="https://cme.peervoice.com/140202016_2/140202016_2_p1-en/screen0?Language=en&amp;MemberID=318783840&amp;CountryID=US&amp;ProjectNumber=140202016_2" TargetMode="External"/><Relationship Id="rId154" Type="http://schemas.openxmlformats.org/officeDocument/2006/relationships/hyperlink" Target="https://www.sciencedirect.com/science/article/abs/pii/S0091674921004711" TargetMode="External"/><Relationship Id="rId361" Type="http://schemas.openxmlformats.org/officeDocument/2006/relationships/hyperlink" Target="https://www.emjreviews.com/gastroenterology/symposium/nutritional-management-of-paediatric-crohns-disease/" TargetMode="External"/><Relationship Id="rId196" Type="http://schemas.openxmlformats.org/officeDocument/2006/relationships/hyperlink" Target="https://openpaymentsdata.cms.gov/physician/186927" TargetMode="External"/><Relationship Id="rId417" Type="http://schemas.openxmlformats.org/officeDocument/2006/relationships/hyperlink" Target="https://www.emjreviews.com/gastroenterology/symposium/nutritional-management-of-paediatric-crohns-disease/" TargetMode="External"/><Relationship Id="rId459" Type="http://schemas.openxmlformats.org/officeDocument/2006/relationships/hyperlink" Target="https://www.jacionline.org/article/S0091-6749(24)00189-1/fulltext" TargetMode="External"/><Relationship Id="rId16" Type="http://schemas.openxmlformats.org/officeDocument/2006/relationships/hyperlink" Target="https://www.ijidonline.com/article/S1201-9712(21)00412-4/pdf" TargetMode="External"/><Relationship Id="rId221" Type="http://schemas.openxmlformats.org/officeDocument/2006/relationships/hyperlink" Target="https://www.sciencedirect.com/science/article/pii/S1600613522293010" TargetMode="External"/><Relationship Id="rId263" Type="http://schemas.openxmlformats.org/officeDocument/2006/relationships/hyperlink" Target="https://openpaymentsdata.cms.gov/physician/423862" TargetMode="External"/><Relationship Id="rId319" Type="http://schemas.openxmlformats.org/officeDocument/2006/relationships/hyperlink" Target="https://www.sciencedirect.com/science/article/abs/pii/S1542356523007097" TargetMode="External"/><Relationship Id="rId470" Type="http://schemas.openxmlformats.org/officeDocument/2006/relationships/hyperlink" Target="https://www.tandfonline.com/doi/pdf/10.1080/17476348.2024.2311109" TargetMode="External"/><Relationship Id="rId58" Type="http://schemas.openxmlformats.org/officeDocument/2006/relationships/hyperlink" Target="https://www.tandfonline.com/doi/full/10.1080/17474086.2023.2176843" TargetMode="External"/><Relationship Id="rId123" Type="http://schemas.openxmlformats.org/officeDocument/2006/relationships/hyperlink" Target="https://www.biorxiv.org/content/10.1101/2025.03.17.643462v1" TargetMode="External"/><Relationship Id="rId330" Type="http://schemas.openxmlformats.org/officeDocument/2006/relationships/hyperlink" Target="https://www.sciencedirect.com/science/article/abs/pii/S1542356523007097" TargetMode="External"/><Relationship Id="rId165" Type="http://schemas.openxmlformats.org/officeDocument/2006/relationships/hyperlink" Target="https://pmc.ncbi.nlm.nih.gov/articles/PMC8591178/" TargetMode="External"/><Relationship Id="rId372" Type="http://schemas.openxmlformats.org/officeDocument/2006/relationships/hyperlink" Target="https://www.emjreviews.com/gastroenterology/symposium/nutritional-management-of-paediatric-crohns-disease/" TargetMode="External"/><Relationship Id="rId428" Type="http://schemas.openxmlformats.org/officeDocument/2006/relationships/hyperlink" Target="https://50minutes.tv/wp-content/uploads/2024/06/MINGOT-V0.pdf" TargetMode="External"/><Relationship Id="rId232" Type="http://schemas.openxmlformats.org/officeDocument/2006/relationships/hyperlink" Target="https://openpaymentsdata.cms.gov/physician/423862" TargetMode="External"/><Relationship Id="rId274" Type="http://schemas.openxmlformats.org/officeDocument/2006/relationships/hyperlink" Target="https://openpaymentsdata.cms.gov/physician/9481439" TargetMode="External"/><Relationship Id="rId481" Type="http://schemas.openxmlformats.org/officeDocument/2006/relationships/hyperlink" Target="https://www.sciencedirect.com/science/article/abs/pii/S0006497123084343" TargetMode="External"/><Relationship Id="rId27" Type="http://schemas.openxmlformats.org/officeDocument/2006/relationships/hyperlink" Target="https://www.frontiersin.org/journals/immunology/articles/10.3389/fimmu.2024.1495564/full" TargetMode="External"/><Relationship Id="rId69" Type="http://schemas.openxmlformats.org/officeDocument/2006/relationships/hyperlink" Target="https://www.medrxiv.org/content/10.1101/2021.09.16.21263704v1.full.pdf" TargetMode="External"/><Relationship Id="rId134" Type="http://schemas.openxmlformats.org/officeDocument/2006/relationships/hyperlink" Target="https://www.tandfonline.com/doi/full/10.2217/imt-2021-0313" TargetMode="External"/><Relationship Id="rId80" Type="http://schemas.openxmlformats.org/officeDocument/2006/relationships/hyperlink" Target="https://www.medrxiv.org/content/10.1101/2021.09.16.21263704v1.full.pdf" TargetMode="External"/><Relationship Id="rId176" Type="http://schemas.openxmlformats.org/officeDocument/2006/relationships/hyperlink" Target="https://www.em-consulte.com/article/1570538/resume/the-diagnosis-of-severe-combined-immunodeficiency-" TargetMode="External"/><Relationship Id="rId341" Type="http://schemas.openxmlformats.org/officeDocument/2006/relationships/hyperlink" Target="https://onlinelibrary.wiley.com/doi/full/10.1111/jgh.14825" TargetMode="External"/><Relationship Id="rId383" Type="http://schemas.openxmlformats.org/officeDocument/2006/relationships/hyperlink" Target="https://www.emjreviews.com/gastroenterology/symposium/nutritional-management-of-paediatric-crohns-disease/" TargetMode="External"/><Relationship Id="rId439" Type="http://schemas.openxmlformats.org/officeDocument/2006/relationships/hyperlink" Target="https://50minutes.tv/wp-content/uploads/2024/06/MINGOT-V0.pdf" TargetMode="External"/><Relationship Id="rId201" Type="http://schemas.openxmlformats.org/officeDocument/2006/relationships/hyperlink" Target="https://openpaymentsdata.cms.gov/physician/186927" TargetMode="External"/><Relationship Id="rId243" Type="http://schemas.openxmlformats.org/officeDocument/2006/relationships/hyperlink" Target="https://openpaymentsdata.cms.gov/physician/423862" TargetMode="External"/><Relationship Id="rId285" Type="http://schemas.openxmlformats.org/officeDocument/2006/relationships/hyperlink" Target="https://www.sciencedirect.com/science/article/abs/pii/S0006497123052205" TargetMode="External"/><Relationship Id="rId450" Type="http://schemas.openxmlformats.org/officeDocument/2006/relationships/hyperlink" Target="https://www.jacionline.org/article/S0091-6749(24)00189-1/fulltext" TargetMode="External"/><Relationship Id="rId38" Type="http://schemas.openxmlformats.org/officeDocument/2006/relationships/hyperlink" Target="https://pmc.ncbi.nlm.nih.gov/articles/PMC3930833/" TargetMode="External"/><Relationship Id="rId103" Type="http://schemas.openxmlformats.org/officeDocument/2006/relationships/hyperlink" Target="https://acrabstracts.org/abstract/early-introduction-of-biologic-agents-in-systemic-lupus-erythematosus-reduces-relapse-and-glucocorticoid-maintenance-dose-a-cohort-study-from-the-pleajure-j-registry/" TargetMode="External"/><Relationship Id="rId310" Type="http://schemas.openxmlformats.org/officeDocument/2006/relationships/hyperlink" Target="https://www.sciencedirect.com/science/article/abs/pii/S1542356523007097" TargetMode="External"/><Relationship Id="rId91" Type="http://schemas.openxmlformats.org/officeDocument/2006/relationships/hyperlink" Target="https://www.sciencedirect.com/science/article/pii/S2772829324001693?ref=pdf_download&amp;fr=RR-2&amp;rr=923da366ec0d58c9" TargetMode="External"/><Relationship Id="rId145" Type="http://schemas.openxmlformats.org/officeDocument/2006/relationships/hyperlink" Target="https://openpaymentsdata.cms.gov/physician/1252477" TargetMode="External"/><Relationship Id="rId187" Type="http://schemas.openxmlformats.org/officeDocument/2006/relationships/hyperlink" Target="https://openpaymentsdata.cms.gov/physician/186927" TargetMode="External"/><Relationship Id="rId352" Type="http://schemas.openxmlformats.org/officeDocument/2006/relationships/hyperlink" Target="https://papers.ssrn.com/sol3/papers.cfm?abstract_id=4220768" TargetMode="External"/><Relationship Id="rId394" Type="http://schemas.openxmlformats.org/officeDocument/2006/relationships/hyperlink" Target="https://www.emjreviews.com/gastroenterology/symposium/nutritional-management-of-paediatric-crohns-disease/" TargetMode="External"/><Relationship Id="rId408" Type="http://schemas.openxmlformats.org/officeDocument/2006/relationships/hyperlink" Target="https://pmc.ncbi.nlm.nih.gov/articles/PMC11874238/" TargetMode="External"/><Relationship Id="rId212" Type="http://schemas.openxmlformats.org/officeDocument/2006/relationships/hyperlink" Target="https://openpaymentsdata.cms.gov/physician/495295" TargetMode="External"/><Relationship Id="rId254" Type="http://schemas.openxmlformats.org/officeDocument/2006/relationships/hyperlink" Target="https://openpaymentsdata.cms.gov/physician/423862" TargetMode="External"/><Relationship Id="rId49" Type="http://schemas.openxmlformats.org/officeDocument/2006/relationships/hyperlink" Target="https://www.sciencedirect.com/science/article/abs/pii/S2213219817307559" TargetMode="External"/><Relationship Id="rId114" Type="http://schemas.openxmlformats.org/officeDocument/2006/relationships/hyperlink" Target="https://www.biorxiv.org/content/10.1101/2025.03.17.643462v1" TargetMode="External"/><Relationship Id="rId296" Type="http://schemas.openxmlformats.org/officeDocument/2006/relationships/hyperlink" Target="https://onlinelibrary.wiley.com/doi/full/10.1111/jgh.14825" TargetMode="External"/><Relationship Id="rId461" Type="http://schemas.openxmlformats.org/officeDocument/2006/relationships/hyperlink" Target="https://www.jacionline.org/article/S0091-6749(24)00189-1/fulltext" TargetMode="External"/><Relationship Id="rId60" Type="http://schemas.openxmlformats.org/officeDocument/2006/relationships/hyperlink" Target="https://www.medrxiv.org/content/10.1101/2021.09.16.21263704v1.full.pdf" TargetMode="External"/><Relationship Id="rId156" Type="http://schemas.openxmlformats.org/officeDocument/2006/relationships/hyperlink" Target="https://www.sciencedirect.com/science/article/abs/pii/S0091674921004711" TargetMode="External"/><Relationship Id="rId198" Type="http://schemas.openxmlformats.org/officeDocument/2006/relationships/hyperlink" Target="https://openpaymentsdata.cms.gov/physician/186927" TargetMode="External"/><Relationship Id="rId321" Type="http://schemas.openxmlformats.org/officeDocument/2006/relationships/hyperlink" Target="https://onlinelibrary.wiley.com/doi/full/10.1111/jgh.14825" TargetMode="External"/><Relationship Id="rId363" Type="http://schemas.openxmlformats.org/officeDocument/2006/relationships/hyperlink" Target="https://pmc.ncbi.nlm.nih.gov/articles/PMC11874238/" TargetMode="External"/><Relationship Id="rId419" Type="http://schemas.openxmlformats.org/officeDocument/2006/relationships/hyperlink" Target="https://www.emjreviews.com/gastroenterology/symposium/nutritional-management-of-paediatric-crohns-disease/" TargetMode="External"/><Relationship Id="rId223" Type="http://schemas.openxmlformats.org/officeDocument/2006/relationships/hyperlink" Target="https://www.dukehealth.org/find-doctors-physicians/talal-i-mousallem-md" TargetMode="External"/><Relationship Id="rId430" Type="http://schemas.openxmlformats.org/officeDocument/2006/relationships/hyperlink" Target="https://www.sciencedirect.com/science/article/pii/S0006497118590054" TargetMode="External"/><Relationship Id="rId18" Type="http://schemas.openxmlformats.org/officeDocument/2006/relationships/hyperlink" Target="https://www.frontiersin.org/journals/immunology/articles/10.3389/fimmu.2024.1495564/full" TargetMode="External"/><Relationship Id="rId265" Type="http://schemas.openxmlformats.org/officeDocument/2006/relationships/hyperlink" Target="https://openpaymentsdata.cms.gov/physician/9481439" TargetMode="External"/><Relationship Id="rId472" Type="http://schemas.openxmlformats.org/officeDocument/2006/relationships/hyperlink" Target="https://www.emjreviews.com/respiratory/symposium/emerging-concepts-in-bronchiectasis-diagnosis-pathophysiology-and-relevance-in-lung-disease-j160124/" TargetMode="External"/><Relationship Id="rId125" Type="http://schemas.openxmlformats.org/officeDocument/2006/relationships/hyperlink" Target="https://www.biorxiv.org/content/10.1101/2025.03.17.643462v1" TargetMode="External"/><Relationship Id="rId167" Type="http://schemas.openxmlformats.org/officeDocument/2006/relationships/hyperlink" Target="https://pmc.ncbi.nlm.nih.gov/articles/PMC8591178/" TargetMode="External"/><Relationship Id="rId332" Type="http://schemas.openxmlformats.org/officeDocument/2006/relationships/hyperlink" Target="https://onlinelibrary.wiley.com/doi/full/10.1111/jgh.14825" TargetMode="External"/><Relationship Id="rId374" Type="http://schemas.openxmlformats.org/officeDocument/2006/relationships/hyperlink" Target="https://www.emjreviews.com/gastroenterology/symposium/nutritional-management-of-paediatric-crohns-disease/" TargetMode="External"/><Relationship Id="rId71" Type="http://schemas.openxmlformats.org/officeDocument/2006/relationships/hyperlink" Target="https://www.medrxiv.org/content/10.1101/2021.09.16.21263704v1.full.pdf" TargetMode="External"/><Relationship Id="rId234" Type="http://schemas.openxmlformats.org/officeDocument/2006/relationships/hyperlink" Target="https://openpaymentsdata.cms.gov/physician/423862" TargetMode="External"/><Relationship Id="rId2" Type="http://schemas.openxmlformats.org/officeDocument/2006/relationships/hyperlink" Target="https://iris.uniroma1.it/retrieve/e3835315-6678-15e8-e053-a505fe0a3de9/Quinti_development_2015.pdf" TargetMode="External"/><Relationship Id="rId29" Type="http://schemas.openxmlformats.org/officeDocument/2006/relationships/hyperlink" Target="https://www.ijidonline.com/article/S1201-9712(21)00412-4/pdf" TargetMode="External"/><Relationship Id="rId276" Type="http://schemas.openxmlformats.org/officeDocument/2006/relationships/hyperlink" Target="https://openpaymentsdata.cms.gov/physician/9481439" TargetMode="External"/><Relationship Id="rId441" Type="http://schemas.openxmlformats.org/officeDocument/2006/relationships/hyperlink" Target="https://50minutes.tv/wp-content/uploads/2024/06/MINGOT-V0.pdf" TargetMode="External"/><Relationship Id="rId483" Type="http://schemas.openxmlformats.org/officeDocument/2006/relationships/hyperlink" Target="https://www.sciencedirect.com/science/article/abs/pii/S0006497123084343" TargetMode="External"/><Relationship Id="rId40" Type="http://schemas.openxmlformats.org/officeDocument/2006/relationships/hyperlink" Target="https://www.sciencedirect.com/science/article/abs/pii/S2213219820312617" TargetMode="External"/><Relationship Id="rId136" Type="http://schemas.openxmlformats.org/officeDocument/2006/relationships/hyperlink" Target="https://www.sciencedirect.com/science/article/abs/pii/S0091674914000293" TargetMode="External"/><Relationship Id="rId178" Type="http://schemas.openxmlformats.org/officeDocument/2006/relationships/hyperlink" Target="https://www.uptodate.com/contents/hematopoietic-cell-transplantation-for-severe-combined-immunodeficiencies/contributor-disclosure" TargetMode="External"/><Relationship Id="rId301" Type="http://schemas.openxmlformats.org/officeDocument/2006/relationships/hyperlink" Target="https://www.sciencedirect.com/science/article/abs/pii/S1542356523007097" TargetMode="External"/><Relationship Id="rId343" Type="http://schemas.openxmlformats.org/officeDocument/2006/relationships/hyperlink" Target="https://www.sciencedirect.com/science/article/abs/pii/S1542356523007097" TargetMode="External"/><Relationship Id="rId82" Type="http://schemas.openxmlformats.org/officeDocument/2006/relationships/hyperlink" Target="https://www.tandfonline.com/doi/full/10.1080/10428194.2021.1961233" TargetMode="External"/><Relationship Id="rId203" Type="http://schemas.openxmlformats.org/officeDocument/2006/relationships/hyperlink" Target="https://openpaymentsdata.cms.gov/physician/186927" TargetMode="External"/><Relationship Id="rId385" Type="http://schemas.openxmlformats.org/officeDocument/2006/relationships/hyperlink" Target="https://www.emjreviews.com/gastroenterology/symposium/nutritional-management-of-paediatric-crohns-disease/" TargetMode="External"/><Relationship Id="rId245" Type="http://schemas.openxmlformats.org/officeDocument/2006/relationships/hyperlink" Target="https://openpaymentsdata.cms.gov/physician/423862" TargetMode="External"/><Relationship Id="rId287" Type="http://schemas.openxmlformats.org/officeDocument/2006/relationships/hyperlink" Target="https://www.sciencedirect.com/science/article/pii/S2589537022003728" TargetMode="External"/><Relationship Id="rId410" Type="http://schemas.openxmlformats.org/officeDocument/2006/relationships/hyperlink" Target="https://www.emjreviews.com/gastroenterology/symposium/nutritional-management-of-paediatric-crohns-disease/" TargetMode="External"/><Relationship Id="rId452" Type="http://schemas.openxmlformats.org/officeDocument/2006/relationships/hyperlink" Target="https://www.emjreviews.com/respiratory/symposium/emerging-concepts-in-bronchiectasis-diagnosis-pathophysiology-and-relevance-in-lung-disease-j160124/" TargetMode="External"/><Relationship Id="rId105" Type="http://schemas.openxmlformats.org/officeDocument/2006/relationships/hyperlink" Target="https://acrabstracts.org/abstract/early-introduction-of-biologic-agents-in-systemic-lupus-erythematosus-reduces-relapse-and-glucocorticoid-maintenance-dose-a-cohort-study-from-the-pleajure-j-registry/" TargetMode="External"/><Relationship Id="rId147" Type="http://schemas.openxmlformats.org/officeDocument/2006/relationships/hyperlink" Target="https://www.sciencedirect.com/science/article/abs/pii/S0091674921004711" TargetMode="External"/><Relationship Id="rId312" Type="http://schemas.openxmlformats.org/officeDocument/2006/relationships/hyperlink" Target="https://www.sciencedirect.com/science/article/abs/pii/S1542356523007097" TargetMode="External"/><Relationship Id="rId354" Type="http://schemas.openxmlformats.org/officeDocument/2006/relationships/hyperlink" Target="https://www.sciencedirect.com/science/article/abs/pii/S1542356523007097" TargetMode="External"/><Relationship Id="rId51" Type="http://schemas.openxmlformats.org/officeDocument/2006/relationships/hyperlink" Target="https://www.sciencedirect.com/science/article/abs/pii/S2213219820312617" TargetMode="External"/><Relationship Id="rId93" Type="http://schemas.openxmlformats.org/officeDocument/2006/relationships/hyperlink" Target="https://www.sciencedirect.com/science/article/pii/S2772829324001693?ref=pdf_download&amp;fr=RR-2&amp;rr=923da366ec0d58c9" TargetMode="External"/><Relationship Id="rId189" Type="http://schemas.openxmlformats.org/officeDocument/2006/relationships/hyperlink" Target="https://openpaymentsdata.cms.gov/physician/186927" TargetMode="External"/><Relationship Id="rId396" Type="http://schemas.openxmlformats.org/officeDocument/2006/relationships/hyperlink" Target="https://www.sciencedirect.com/science/article/abs/pii/S1542356519303726" TargetMode="External"/><Relationship Id="rId3" Type="http://schemas.openxmlformats.org/officeDocument/2006/relationships/hyperlink" Target="https://pmc.ncbi.nlm.nih.gov/articles/PMC4263903/" TargetMode="External"/><Relationship Id="rId214" Type="http://schemas.openxmlformats.org/officeDocument/2006/relationships/hyperlink" Target="https://openpaymentsdata.cms.gov/physician/495295" TargetMode="External"/><Relationship Id="rId235" Type="http://schemas.openxmlformats.org/officeDocument/2006/relationships/hyperlink" Target="https://openpaymentsdata.cms.gov/physician/423862" TargetMode="External"/><Relationship Id="rId256" Type="http://schemas.openxmlformats.org/officeDocument/2006/relationships/hyperlink" Target="https://openpaymentsdata.cms.gov/physician/423862" TargetMode="External"/><Relationship Id="rId277" Type="http://schemas.openxmlformats.org/officeDocument/2006/relationships/hyperlink" Target="https://openpaymentsdata.cms.gov/physician/9481439" TargetMode="External"/><Relationship Id="rId298" Type="http://schemas.openxmlformats.org/officeDocument/2006/relationships/hyperlink" Target="https://papers.ssrn.com/sol3/papers.cfm?abstract_id=4220768" TargetMode="External"/><Relationship Id="rId400" Type="http://schemas.openxmlformats.org/officeDocument/2006/relationships/hyperlink" Target="https://www.emjreviews.com/gastroenterology/symposium/nutritional-management-of-paediatric-crohns-disease/" TargetMode="External"/><Relationship Id="rId421" Type="http://schemas.openxmlformats.org/officeDocument/2006/relationships/hyperlink" Target="https://50minutes.tv/wp-content/uploads/2024/06/MINGOT-V0.pdf" TargetMode="External"/><Relationship Id="rId442" Type="http://schemas.openxmlformats.org/officeDocument/2006/relationships/hyperlink" Target="https://50minutes.tv/wp-content/uploads/2024/06/MINGOT-V0.pdf" TargetMode="External"/><Relationship Id="rId463" Type="http://schemas.openxmlformats.org/officeDocument/2006/relationships/hyperlink" Target="https://www.jacionline.org/article/S0091-6749(24)00189-1/fulltext" TargetMode="External"/><Relationship Id="rId484" Type="http://schemas.openxmlformats.org/officeDocument/2006/relationships/hyperlink" Target="https://www.sciencedirect.com/science/article/abs/pii/S0006497123084343" TargetMode="External"/><Relationship Id="rId116" Type="http://schemas.openxmlformats.org/officeDocument/2006/relationships/hyperlink" Target="https://www.biorxiv.org/content/10.1101/2025.03.17.643462v1" TargetMode="External"/><Relationship Id="rId137" Type="http://schemas.openxmlformats.org/officeDocument/2006/relationships/hyperlink" Target="https://onlinelibrary.wiley.com/doi/abs/10.1111/all.14961" TargetMode="External"/><Relationship Id="rId158" Type="http://schemas.openxmlformats.org/officeDocument/2006/relationships/hyperlink" Target="https://ddw.org/wp-content/uploads/2023/04/DDW-2023-Financial-Disclosure-Index.pdf" TargetMode="External"/><Relationship Id="rId302" Type="http://schemas.openxmlformats.org/officeDocument/2006/relationships/hyperlink" Target="https://www.sciencedirect.com/science/article/abs/pii/S1542356523007097" TargetMode="External"/><Relationship Id="rId323" Type="http://schemas.openxmlformats.org/officeDocument/2006/relationships/hyperlink" Target="https://www.sciencedirect.com/science/article/abs/pii/S1542356523007097" TargetMode="External"/><Relationship Id="rId344" Type="http://schemas.openxmlformats.org/officeDocument/2006/relationships/hyperlink" Target="https://www.sciencedirect.com/science/article/abs/pii/S1542356523007097" TargetMode="External"/><Relationship Id="rId20" Type="http://schemas.openxmlformats.org/officeDocument/2006/relationships/hyperlink" Target="https://hopkinscme.cloud-cme.com/Agenda/SpeakerAgenda.aspx?ESID=93902" TargetMode="External"/><Relationship Id="rId41" Type="http://schemas.openxmlformats.org/officeDocument/2006/relationships/hyperlink" Target="https://www.sciencedirect.com/science/article/abs/pii/S2213219817307559" TargetMode="External"/><Relationship Id="rId62" Type="http://schemas.openxmlformats.org/officeDocument/2006/relationships/hyperlink" Target="https://www.jrheum.org/content/46/7/751" TargetMode="External"/><Relationship Id="rId83" Type="http://schemas.openxmlformats.org/officeDocument/2006/relationships/hyperlink" Target="https://www.medrxiv.org/content/10.1101/2021.09.16.21263704v1.full.pdf" TargetMode="External"/><Relationship Id="rId179" Type="http://schemas.openxmlformats.org/officeDocument/2006/relationships/hyperlink" Target="https://www.sciencedirect.com/science/article/pii/S247395292400449X" TargetMode="External"/><Relationship Id="rId365" Type="http://schemas.openxmlformats.org/officeDocument/2006/relationships/hyperlink" Target="https://www.emjreviews.com/gastroenterology/symposium/nutritional-management-of-paediatric-crohns-disease/" TargetMode="External"/><Relationship Id="rId386" Type="http://schemas.openxmlformats.org/officeDocument/2006/relationships/hyperlink" Target="https://www.emjreviews.com/gastroenterology/symposium/nutritional-management-of-paediatric-crohns-disease/" TargetMode="External"/><Relationship Id="rId190" Type="http://schemas.openxmlformats.org/officeDocument/2006/relationships/hyperlink" Target="https://openpaymentsdata.cms.gov/physician/186927" TargetMode="External"/><Relationship Id="rId204" Type="http://schemas.openxmlformats.org/officeDocument/2006/relationships/hyperlink" Target="https://www.sciencedirect.com/science/article/pii/S0091674924012302" TargetMode="External"/><Relationship Id="rId225" Type="http://schemas.openxmlformats.org/officeDocument/2006/relationships/hyperlink" Target="https://www.dukehealth.org/find-doctors-physicians/talal-i-mousallem-md" TargetMode="External"/><Relationship Id="rId246" Type="http://schemas.openxmlformats.org/officeDocument/2006/relationships/hyperlink" Target="https://openpaymentsdata.cms.gov/physician/423862" TargetMode="External"/><Relationship Id="rId267" Type="http://schemas.openxmlformats.org/officeDocument/2006/relationships/hyperlink" Target="https://openpaymentsdata.cms.gov/physician/9481439" TargetMode="External"/><Relationship Id="rId288" Type="http://schemas.openxmlformats.org/officeDocument/2006/relationships/hyperlink" Target="https://journals.lww.com/aidsonline/fulltext/2014/09100/serological_response_to_13_valent_pneumococcal.4.aspx" TargetMode="External"/><Relationship Id="rId411" Type="http://schemas.openxmlformats.org/officeDocument/2006/relationships/hyperlink" Target="https://www.emjreviews.com/gastroenterology/symposium/nutritional-management-of-paediatric-crohns-disease/" TargetMode="External"/><Relationship Id="rId432" Type="http://schemas.openxmlformats.org/officeDocument/2006/relationships/hyperlink" Target="https://50minutes.tv/wp-content/uploads/2024/06/MINGOT-V0.pdf" TargetMode="External"/><Relationship Id="rId453" Type="http://schemas.openxmlformats.org/officeDocument/2006/relationships/hyperlink" Target="https://www.emjreviews.com/respiratory/symposium/emerging-concepts-in-bronchiectasis-diagnosis-pathophysiology-and-relevance-in-lung-disease-j160124/" TargetMode="External"/><Relationship Id="rId474" Type="http://schemas.openxmlformats.org/officeDocument/2006/relationships/hyperlink" Target="https://www.jacionline.org/article/S0091-6749(24)00189-1/fulltext" TargetMode="External"/><Relationship Id="rId106" Type="http://schemas.openxmlformats.org/officeDocument/2006/relationships/hyperlink" Target="https://acrabstracts.org/abstract/early-introduction-of-biologic-agents-in-systemic-lupus-erythematosus-reduces-relapse-and-glucocorticoid-maintenance-dose-a-cohort-study-from-the-pleajure-j-registry/" TargetMode="External"/><Relationship Id="rId127" Type="http://schemas.openxmlformats.org/officeDocument/2006/relationships/hyperlink" Target="https://www.biorxiv.org/content/10.1101/2025.03.17.643462v1" TargetMode="External"/><Relationship Id="rId313" Type="http://schemas.openxmlformats.org/officeDocument/2006/relationships/hyperlink" Target="https://www.sciencedirect.com/science/article/abs/pii/S1542356523007097" TargetMode="External"/><Relationship Id="rId10" Type="http://schemas.openxmlformats.org/officeDocument/2006/relationships/hyperlink" Target="https://www.sciencedirect.com/science/article/pii/S0091674919303884" TargetMode="External"/><Relationship Id="rId31" Type="http://schemas.openxmlformats.org/officeDocument/2006/relationships/hyperlink" Target="https://c.peervoice.com/programs/340205336/downloads/PV_transcript_EJM_EN.pdf" TargetMode="External"/><Relationship Id="rId52" Type="http://schemas.openxmlformats.org/officeDocument/2006/relationships/hyperlink" Target="https://www.sciencedirect.com/science/article/abs/pii/S2213219817307559" TargetMode="External"/><Relationship Id="rId73" Type="http://schemas.openxmlformats.org/officeDocument/2006/relationships/hyperlink" Target="https://www.medrxiv.org/content/10.1101/2021.09.16.21263704v1.full.pdf" TargetMode="External"/><Relationship Id="rId94" Type="http://schemas.openxmlformats.org/officeDocument/2006/relationships/hyperlink" Target="https://www.sciencedirect.com/science/article/pii/S2772829324001693?ref=pdf_download&amp;fr=RR-2&amp;rr=923da366ec0d58c9" TargetMode="External"/><Relationship Id="rId148" Type="http://schemas.openxmlformats.org/officeDocument/2006/relationships/hyperlink" Target="https://pmc.ncbi.nlm.nih.gov/articles/PMC8591178/" TargetMode="External"/><Relationship Id="rId169" Type="http://schemas.openxmlformats.org/officeDocument/2006/relationships/hyperlink" Target="https://pmc.ncbi.nlm.nih.gov/articles/PMC8591178/" TargetMode="External"/><Relationship Id="rId334" Type="http://schemas.openxmlformats.org/officeDocument/2006/relationships/hyperlink" Target="https://www.sciencedirect.com/science/article/abs/pii/S1542356523007097" TargetMode="External"/><Relationship Id="rId355" Type="http://schemas.openxmlformats.org/officeDocument/2006/relationships/hyperlink" Target="https://onlinelibrary.wiley.com/doi/full/10.1111/jgh.14825" TargetMode="External"/><Relationship Id="rId376" Type="http://schemas.openxmlformats.org/officeDocument/2006/relationships/hyperlink" Target="https://www.emjreviews.com/gastroenterology/symposium/nutritional-management-of-paediatric-crohns-disease/" TargetMode="External"/><Relationship Id="rId397" Type="http://schemas.openxmlformats.org/officeDocument/2006/relationships/hyperlink" Target="https://www.emjreviews.com/gastroenterology/symposium/nutritional-management-of-paediatric-crohns-disease/" TargetMode="External"/><Relationship Id="rId4" Type="http://schemas.openxmlformats.org/officeDocument/2006/relationships/hyperlink" Target="https://www.sciencedirect.com/science/article/pii/S0091674919303884" TargetMode="External"/><Relationship Id="rId180" Type="http://schemas.openxmlformats.org/officeDocument/2006/relationships/hyperlink" Target="https://academic.oup.com/jpids/article/10/4/417/5951184" TargetMode="External"/><Relationship Id="rId215" Type="http://schemas.openxmlformats.org/officeDocument/2006/relationships/hyperlink" Target="https://openpaymentsdata.cms.gov/physician/495295" TargetMode="External"/><Relationship Id="rId236" Type="http://schemas.openxmlformats.org/officeDocument/2006/relationships/hyperlink" Target="https://openpaymentsdata.cms.gov/physician/423862" TargetMode="External"/><Relationship Id="rId257" Type="http://schemas.openxmlformats.org/officeDocument/2006/relationships/hyperlink" Target="https://openpaymentsdata.cms.gov/physician/423862" TargetMode="External"/><Relationship Id="rId278" Type="http://schemas.openxmlformats.org/officeDocument/2006/relationships/hyperlink" Target="https://openpaymentsdata.cms.gov/physician/9481439" TargetMode="External"/><Relationship Id="rId401" Type="http://schemas.openxmlformats.org/officeDocument/2006/relationships/hyperlink" Target="https://www.emjreviews.com/gastroenterology/symposium/nutritional-management-of-paediatric-crohns-disease/" TargetMode="External"/><Relationship Id="rId422" Type="http://schemas.openxmlformats.org/officeDocument/2006/relationships/hyperlink" Target="https://50minutes.tv/wp-content/uploads/2024/06/MINGOT-V0.pdf" TargetMode="External"/><Relationship Id="rId443" Type="http://schemas.openxmlformats.org/officeDocument/2006/relationships/hyperlink" Target="https://www.sciencedirect.com/science/article/pii/S0006497118590054" TargetMode="External"/><Relationship Id="rId464" Type="http://schemas.openxmlformats.org/officeDocument/2006/relationships/hyperlink" Target="https://www.jacionline.org/article/S0091-6749(24)00189-1/fulltext" TargetMode="External"/><Relationship Id="rId303" Type="http://schemas.openxmlformats.org/officeDocument/2006/relationships/hyperlink" Target="https://www.sciencedirect.com/science/article/abs/pii/S1542356523007097" TargetMode="External"/><Relationship Id="rId42" Type="http://schemas.openxmlformats.org/officeDocument/2006/relationships/hyperlink" Target="https://www.sciencedirect.com/science/article/abs/pii/S2213219817307559" TargetMode="External"/><Relationship Id="rId84" Type="http://schemas.openxmlformats.org/officeDocument/2006/relationships/hyperlink" Target="https://www.tandfonline.com/doi/full/10.1080/10428194.2021.1961233" TargetMode="External"/><Relationship Id="rId138" Type="http://schemas.openxmlformats.org/officeDocument/2006/relationships/hyperlink" Target="https://openpaymentsdata.cms.gov/physician/1252477" TargetMode="External"/><Relationship Id="rId345" Type="http://schemas.openxmlformats.org/officeDocument/2006/relationships/hyperlink" Target="https://onlinelibrary.wiley.com/doi/full/10.1111/jgh.14825" TargetMode="External"/><Relationship Id="rId387" Type="http://schemas.openxmlformats.org/officeDocument/2006/relationships/hyperlink" Target="https://www.emjreviews.com/gastroenterology/symposium/nutritional-management-of-paediatric-crohns-disease/" TargetMode="External"/><Relationship Id="rId191" Type="http://schemas.openxmlformats.org/officeDocument/2006/relationships/hyperlink" Target="https://openpaymentsdata.cms.gov/physician/186927" TargetMode="External"/><Relationship Id="rId205" Type="http://schemas.openxmlformats.org/officeDocument/2006/relationships/hyperlink" Target="https://www.tandfonline.com/doi/abs/10.1080/14712598.2024.2441845" TargetMode="External"/><Relationship Id="rId247" Type="http://schemas.openxmlformats.org/officeDocument/2006/relationships/hyperlink" Target="https://openpaymentsdata.cms.gov/physician/423862" TargetMode="External"/><Relationship Id="rId412" Type="http://schemas.openxmlformats.org/officeDocument/2006/relationships/hyperlink" Target="https://www.emjreviews.com/gastroenterology/symposium/nutritional-management-of-paediatric-crohns-disease/" TargetMode="External"/><Relationship Id="rId107" Type="http://schemas.openxmlformats.org/officeDocument/2006/relationships/hyperlink" Target="https://acrabstracts.org/abstract/early-introduction-of-biologic-agents-in-systemic-lupus-erythematosus-reduces-relapse-and-glucocorticoid-maintenance-dose-a-cohort-study-from-the-pleajure-j-registry/" TargetMode="External"/><Relationship Id="rId289" Type="http://schemas.openxmlformats.org/officeDocument/2006/relationships/hyperlink" Target="https://www.sciencedirect.com/science/article/abs/pii/S1542356523007097" TargetMode="External"/><Relationship Id="rId454" Type="http://schemas.openxmlformats.org/officeDocument/2006/relationships/hyperlink" Target="https://www.emjreviews.com/respiratory/symposium/emerging-concepts-in-bronchiectasis-diagnosis-pathophysiology-and-relevance-in-lung-disease-j160124/" TargetMode="External"/><Relationship Id="rId11" Type="http://schemas.openxmlformats.org/officeDocument/2006/relationships/hyperlink" Target="https://www.sciencedirect.com/science/article/pii/S0091674919303884" TargetMode="External"/><Relationship Id="rId53" Type="http://schemas.openxmlformats.org/officeDocument/2006/relationships/hyperlink" Target="https://www.tandfonline.com/doi/full/10.1080/17474086.2023.2176843" TargetMode="External"/><Relationship Id="rId149" Type="http://schemas.openxmlformats.org/officeDocument/2006/relationships/hyperlink" Target="https://pmc.ncbi.nlm.nih.gov/articles/PMC8591178/" TargetMode="External"/><Relationship Id="rId314" Type="http://schemas.openxmlformats.org/officeDocument/2006/relationships/hyperlink" Target="https://onlinelibrary.wiley.com/doi/full/10.1111/jgh.14825" TargetMode="External"/><Relationship Id="rId356" Type="http://schemas.openxmlformats.org/officeDocument/2006/relationships/hyperlink" Target="https://www.emjreviews.com/gastroenterology/symposium/nutritional-management-of-paediatric-crohns-disease/" TargetMode="External"/><Relationship Id="rId398" Type="http://schemas.openxmlformats.org/officeDocument/2006/relationships/hyperlink" Target="https://www.emjreviews.com/gastroenterology/symposium/nutritional-management-of-paediatric-crohns-disease/" TargetMode="External"/><Relationship Id="rId95" Type="http://schemas.openxmlformats.org/officeDocument/2006/relationships/hyperlink" Target="https://www.sciencedirect.com/science/article/pii/S2772829324001693?ref=pdf_download&amp;fr=RR-2&amp;rr=923da366ec0d58c9" TargetMode="External"/><Relationship Id="rId160" Type="http://schemas.openxmlformats.org/officeDocument/2006/relationships/hyperlink" Target="https://pmc.ncbi.nlm.nih.gov/articles/PMC8591178/" TargetMode="External"/><Relationship Id="rId216" Type="http://schemas.openxmlformats.org/officeDocument/2006/relationships/hyperlink" Target="https://openpaymentsdata.cms.gov/physician/495295" TargetMode="External"/><Relationship Id="rId423" Type="http://schemas.openxmlformats.org/officeDocument/2006/relationships/hyperlink" Target="https://www.sciencedirect.com/science/article/pii/S0006497118590054" TargetMode="External"/><Relationship Id="rId258" Type="http://schemas.openxmlformats.org/officeDocument/2006/relationships/hyperlink" Target="https://openpaymentsdata.cms.gov/physician/423862" TargetMode="External"/><Relationship Id="rId465" Type="http://schemas.openxmlformats.org/officeDocument/2006/relationships/hyperlink" Target="https://www.jacionline.org/article/S0091-6749(24)00189-1/fulltext" TargetMode="External"/><Relationship Id="rId22" Type="http://schemas.openxmlformats.org/officeDocument/2006/relationships/hyperlink" Target="https://www.frontiersin.org/journals/immunology/articles/10.3389/fimmu.2024.1495564/full" TargetMode="External"/><Relationship Id="rId64" Type="http://schemas.openxmlformats.org/officeDocument/2006/relationships/hyperlink" Target="https://www.medrxiv.org/content/10.1101/2021.09.16.21263704v1.full.pdf" TargetMode="External"/><Relationship Id="rId118" Type="http://schemas.openxmlformats.org/officeDocument/2006/relationships/hyperlink" Target="https://www.biorxiv.org/content/10.1101/2025.03.17.643462v1" TargetMode="External"/><Relationship Id="rId325" Type="http://schemas.openxmlformats.org/officeDocument/2006/relationships/hyperlink" Target="https://papers.ssrn.com/sol3/papers.cfm?abstract_id=4220768" TargetMode="External"/><Relationship Id="rId367" Type="http://schemas.openxmlformats.org/officeDocument/2006/relationships/hyperlink" Target="https://www.emjreviews.com/gastroenterology/symposium/nutritional-management-of-paediatric-crohns-disease/" TargetMode="External"/><Relationship Id="rId171" Type="http://schemas.openxmlformats.org/officeDocument/2006/relationships/hyperlink" Target="https://www.sciencedirect.com/science/article/pii/S247395292400449X" TargetMode="External"/><Relationship Id="rId227" Type="http://schemas.openxmlformats.org/officeDocument/2006/relationships/hyperlink" Target="https://link.springer.com/article/10.1007/s10875-022-01216-6" TargetMode="External"/><Relationship Id="rId269" Type="http://schemas.openxmlformats.org/officeDocument/2006/relationships/hyperlink" Target="https://openpaymentsdata.cms.gov/physician/9481439" TargetMode="External"/><Relationship Id="rId434" Type="http://schemas.openxmlformats.org/officeDocument/2006/relationships/hyperlink" Target="https://50minutes.tv/wp-content/uploads/2024/06/MINGOT-V0.pdf" TargetMode="External"/><Relationship Id="rId476" Type="http://schemas.openxmlformats.org/officeDocument/2006/relationships/hyperlink" Target="https://www.thieme-connect.com/products/ejournals/pdf/10.1055/a-2349-2767.pdf" TargetMode="External"/><Relationship Id="rId33" Type="http://schemas.openxmlformats.org/officeDocument/2006/relationships/hyperlink" Target="https://www.ijidonline.com/article/S1201-9712(21)00412-4/pdf" TargetMode="External"/><Relationship Id="rId129" Type="http://schemas.openxmlformats.org/officeDocument/2006/relationships/hyperlink" Target="https://www.biorxiv.org/content/10.1101/2025.03.17.643462v1" TargetMode="External"/><Relationship Id="rId280" Type="http://schemas.openxmlformats.org/officeDocument/2006/relationships/hyperlink" Target="https://openpaymentsdata.cms.gov/physician/9481439" TargetMode="External"/><Relationship Id="rId336" Type="http://schemas.openxmlformats.org/officeDocument/2006/relationships/hyperlink" Target="https://www.sciencedirect.com/science/article/abs/pii/S1542356523007097" TargetMode="External"/><Relationship Id="rId75" Type="http://schemas.openxmlformats.org/officeDocument/2006/relationships/hyperlink" Target="https://www.medrxiv.org/content/10.1101/2021.09.16.21263704v1.full.pdf" TargetMode="External"/><Relationship Id="rId140" Type="http://schemas.openxmlformats.org/officeDocument/2006/relationships/hyperlink" Target="https://openpaymentsdata.cms.gov/physician/1252477" TargetMode="External"/><Relationship Id="rId182" Type="http://schemas.openxmlformats.org/officeDocument/2006/relationships/hyperlink" Target="https://www.medscape.org/viewarticle/940881" TargetMode="External"/><Relationship Id="rId378" Type="http://schemas.openxmlformats.org/officeDocument/2006/relationships/hyperlink" Target="https://www.sciencedirect.com/science/article/abs/pii/S1542356519303726" TargetMode="External"/><Relationship Id="rId403" Type="http://schemas.openxmlformats.org/officeDocument/2006/relationships/hyperlink" Target="https://www.sciencedirect.com/science/article/abs/pii/S1542356519303726" TargetMode="External"/><Relationship Id="rId6" Type="http://schemas.openxmlformats.org/officeDocument/2006/relationships/hyperlink" Target="https://iris.uniroma1.it/retrieve/e3835315-6678-15e8-e053-a505fe0a3de9/Quinti_development_2015.pdf" TargetMode="External"/><Relationship Id="rId238" Type="http://schemas.openxmlformats.org/officeDocument/2006/relationships/hyperlink" Target="https://openpaymentsdata.cms.gov/physician/423862" TargetMode="External"/><Relationship Id="rId445" Type="http://schemas.openxmlformats.org/officeDocument/2006/relationships/hyperlink" Target="https://50minutes.tv/wp-content/uploads/2024/06/MINGOT-V0.pdf" TargetMode="External"/><Relationship Id="rId291" Type="http://schemas.openxmlformats.org/officeDocument/2006/relationships/hyperlink" Target="https://onlinelibrary.wiley.com/doi/full/10.1111/jgh.14825" TargetMode="External"/><Relationship Id="rId305" Type="http://schemas.openxmlformats.org/officeDocument/2006/relationships/hyperlink" Target="https://www.sciencedirect.com/science/article/abs/pii/S1542356523007097" TargetMode="External"/><Relationship Id="rId347" Type="http://schemas.openxmlformats.org/officeDocument/2006/relationships/hyperlink" Target="https://www.sciencedirect.com/science/article/abs/pii/S1542356523007097" TargetMode="External"/><Relationship Id="rId44" Type="http://schemas.openxmlformats.org/officeDocument/2006/relationships/hyperlink" Target="https://www.sciencedirect.com/science/article/abs/pii/S2213219820312617" TargetMode="External"/><Relationship Id="rId86" Type="http://schemas.openxmlformats.org/officeDocument/2006/relationships/hyperlink" Target="https://www.medrxiv.org/content/10.1101/2021.09.16.21263704v1.full.pdf" TargetMode="External"/><Relationship Id="rId151" Type="http://schemas.openxmlformats.org/officeDocument/2006/relationships/hyperlink" Target="https://pmc.ncbi.nlm.nih.gov/articles/PMC8591178/" TargetMode="External"/><Relationship Id="rId389" Type="http://schemas.openxmlformats.org/officeDocument/2006/relationships/hyperlink" Target="https://www.emjreviews.com/gastroenterology/symposium/nutritional-management-of-paediatric-crohns-disease/" TargetMode="External"/><Relationship Id="rId193" Type="http://schemas.openxmlformats.org/officeDocument/2006/relationships/hyperlink" Target="https://openpaymentsdata.cms.gov/physician/186927" TargetMode="External"/><Relationship Id="rId207" Type="http://schemas.openxmlformats.org/officeDocument/2006/relationships/hyperlink" Target="https://www.jacionline.org/article/S0091-6749(24)00864-9/pdf" TargetMode="External"/><Relationship Id="rId249" Type="http://schemas.openxmlformats.org/officeDocument/2006/relationships/hyperlink" Target="https://openpaymentsdata.cms.gov/physician/423862" TargetMode="External"/><Relationship Id="rId414" Type="http://schemas.openxmlformats.org/officeDocument/2006/relationships/hyperlink" Target="https://www.emjreviews.com/gastroenterology/symposium/nutritional-management-of-paediatric-crohns-disease/" TargetMode="External"/><Relationship Id="rId456" Type="http://schemas.openxmlformats.org/officeDocument/2006/relationships/hyperlink" Target="https://www.jacionline.org/article/S0091-6749(24)00189-1/fulltext" TargetMode="External"/><Relationship Id="rId13" Type="http://schemas.openxmlformats.org/officeDocument/2006/relationships/hyperlink" Target="https://imuno.icb.usp.br/prof-dr-antonio-condino-neto/" TargetMode="External"/><Relationship Id="rId109" Type="http://schemas.openxmlformats.org/officeDocument/2006/relationships/hyperlink" Target="https://acrabstracts.org/abstract/early-introduction-of-biologic-agents-in-systemic-lupus-erythematosus-reduces-relapse-and-glucocorticoid-maintenance-dose-a-cohort-study-from-the-pleajure-j-registry/" TargetMode="External"/><Relationship Id="rId260" Type="http://schemas.openxmlformats.org/officeDocument/2006/relationships/hyperlink" Target="https://openpaymentsdata.cms.gov/physician/423862" TargetMode="External"/><Relationship Id="rId316" Type="http://schemas.openxmlformats.org/officeDocument/2006/relationships/hyperlink" Target="https://www.sciencedirect.com/science/article/abs/pii/S1542356523007097" TargetMode="External"/><Relationship Id="rId55" Type="http://schemas.openxmlformats.org/officeDocument/2006/relationships/hyperlink" Target="https://www.tandfonline.com/doi/full/10.1080/17474086.2023.2176843" TargetMode="External"/><Relationship Id="rId97" Type="http://schemas.openxmlformats.org/officeDocument/2006/relationships/hyperlink" Target="https://acrabstracts.org/abstract/early-introduction-of-biologic-agents-in-systemic-lupus-erythematosus-reduces-relapse-and-glucocorticoid-maintenance-dose-a-cohort-study-from-the-pleajure-j-registry/" TargetMode="External"/><Relationship Id="rId120" Type="http://schemas.openxmlformats.org/officeDocument/2006/relationships/hyperlink" Target="https://www.biorxiv.org/content/10.1101/2025.03.17.643462v1" TargetMode="External"/><Relationship Id="rId358" Type="http://schemas.openxmlformats.org/officeDocument/2006/relationships/hyperlink" Target="https://www.sciencedirect.com/science/article/abs/pii/S1542356519303726" TargetMode="External"/><Relationship Id="rId162" Type="http://schemas.openxmlformats.org/officeDocument/2006/relationships/hyperlink" Target="https://pmc.ncbi.nlm.nih.gov/articles/PMC8591178/" TargetMode="External"/><Relationship Id="rId218" Type="http://schemas.openxmlformats.org/officeDocument/2006/relationships/hyperlink" Target="https://pmc.ncbi.nlm.nih.gov/articles/PMC10696133/" TargetMode="External"/><Relationship Id="rId425" Type="http://schemas.openxmlformats.org/officeDocument/2006/relationships/hyperlink" Target="https://50minutes.tv/wp-content/uploads/2024/06/MINGOT-V0.pdf" TargetMode="External"/><Relationship Id="rId467" Type="http://schemas.openxmlformats.org/officeDocument/2006/relationships/hyperlink" Target="https://www.jacionline.org/article/S0091-6749(24)00189-1/fulltext" TargetMode="External"/><Relationship Id="rId271" Type="http://schemas.openxmlformats.org/officeDocument/2006/relationships/hyperlink" Target="https://openpaymentsdata.cms.gov/physician/9481439" TargetMode="External"/><Relationship Id="rId24" Type="http://schemas.openxmlformats.org/officeDocument/2006/relationships/hyperlink" Target="https://www.frontiersin.org/journals/immunology/articles/10.3389/fimmu.2024.1495564/full" TargetMode="External"/><Relationship Id="rId66" Type="http://schemas.openxmlformats.org/officeDocument/2006/relationships/hyperlink" Target="https://www.medrxiv.org/content/10.1101/2021.09.16.21263704v1.full.pdf" TargetMode="External"/><Relationship Id="rId131" Type="http://schemas.openxmlformats.org/officeDocument/2006/relationships/hyperlink" Target="https://www.em-consulte.com/article/1117522/long-term-outcomes-of-176-patients-with-x-linked-h" TargetMode="External"/><Relationship Id="rId327" Type="http://schemas.openxmlformats.org/officeDocument/2006/relationships/hyperlink" Target="https://onlinelibrary.wiley.com/doi/full/10.1111/jgh.14825" TargetMode="External"/><Relationship Id="rId369" Type="http://schemas.openxmlformats.org/officeDocument/2006/relationships/hyperlink" Target="https://www.emjreviews.com/gastroenterology/symposium/nutritional-management-of-paediatric-crohns-disease/" TargetMode="External"/><Relationship Id="rId173" Type="http://schemas.openxmlformats.org/officeDocument/2006/relationships/hyperlink" Target="https://www.sciencedirect.com/science/article/pii/S247395292400449X" TargetMode="External"/><Relationship Id="rId229" Type="http://schemas.openxmlformats.org/officeDocument/2006/relationships/hyperlink" Target="https://openpaymentsdata.cms.gov/physician/423862" TargetMode="External"/><Relationship Id="rId380" Type="http://schemas.openxmlformats.org/officeDocument/2006/relationships/hyperlink" Target="https://www.sciencedirect.com/science/article/pii/S0016508520352069" TargetMode="External"/><Relationship Id="rId436" Type="http://schemas.openxmlformats.org/officeDocument/2006/relationships/hyperlink" Target="https://50minutes.tv/wp-content/uploads/2024/06/MINGOT-V0.pdf" TargetMode="External"/><Relationship Id="rId240" Type="http://schemas.openxmlformats.org/officeDocument/2006/relationships/hyperlink" Target="https://openpaymentsdata.cms.gov/physician/423862" TargetMode="External"/><Relationship Id="rId478" Type="http://schemas.openxmlformats.org/officeDocument/2006/relationships/hyperlink" Target="https://www.thieme-connect.com/products/ejournals/pdf/10.1055/a-2349-2767.pdf" TargetMode="External"/><Relationship Id="rId35" Type="http://schemas.openxmlformats.org/officeDocument/2006/relationships/hyperlink" Target="https://www.sciencedirect.com/science/article/abs/pii/S2213219817307559" TargetMode="External"/><Relationship Id="rId77" Type="http://schemas.openxmlformats.org/officeDocument/2006/relationships/hyperlink" Target="https://www.medrxiv.org/content/10.1101/2021.09.16.21263704v1.full.pdf" TargetMode="External"/><Relationship Id="rId100" Type="http://schemas.openxmlformats.org/officeDocument/2006/relationships/hyperlink" Target="https://acrabstracts.org/abstract/early-introduction-of-biologic-agents-in-systemic-lupus-erythematosus-reduces-relapse-and-glucocorticoid-maintenance-dose-a-cohort-study-from-the-pleajure-j-registry/" TargetMode="External"/><Relationship Id="rId282" Type="http://schemas.openxmlformats.org/officeDocument/2006/relationships/hyperlink" Target="https://www.sciencedirect.com/science/article/abs/pii/S0006497123052205" TargetMode="External"/><Relationship Id="rId338" Type="http://schemas.openxmlformats.org/officeDocument/2006/relationships/hyperlink" Target="https://onlinelibrary.wiley.com/doi/full/10.1111/jgh.14825" TargetMode="External"/><Relationship Id="rId8" Type="http://schemas.openxmlformats.org/officeDocument/2006/relationships/hyperlink" Target="https://www.sciencedirect.com/science/article/pii/S0091674919303884" TargetMode="External"/><Relationship Id="rId142" Type="http://schemas.openxmlformats.org/officeDocument/2006/relationships/hyperlink" Target="https://openpaymentsdata.cms.gov/physician/1252477" TargetMode="External"/><Relationship Id="rId184" Type="http://schemas.openxmlformats.org/officeDocument/2006/relationships/hyperlink" Target="https://openpaymentsdata.cms.gov/physician/186927" TargetMode="External"/><Relationship Id="rId391" Type="http://schemas.openxmlformats.org/officeDocument/2006/relationships/hyperlink" Target="https://www.emjreviews.com/gastroenterology/symposium/nutritional-management-of-paediatric-crohns-disease/" TargetMode="External"/><Relationship Id="rId405" Type="http://schemas.openxmlformats.org/officeDocument/2006/relationships/hyperlink" Target="https://www.sciencedirect.com/science/article/abs/pii/S1542356519303726" TargetMode="External"/><Relationship Id="rId447" Type="http://schemas.openxmlformats.org/officeDocument/2006/relationships/hyperlink" Target="https://www.jacionline.org/article/S0091-6749(24)00189-1/fulltext" TargetMode="External"/><Relationship Id="rId251" Type="http://schemas.openxmlformats.org/officeDocument/2006/relationships/hyperlink" Target="https://openpaymentsdata.cms.gov/physician/423862" TargetMode="External"/><Relationship Id="rId46" Type="http://schemas.openxmlformats.org/officeDocument/2006/relationships/hyperlink" Target="https://pmc.ncbi.nlm.nih.gov/articles/PMC3930833/" TargetMode="External"/><Relationship Id="rId293" Type="http://schemas.openxmlformats.org/officeDocument/2006/relationships/hyperlink" Target="https://www.sciencedirect.com/science/article/abs/pii/S1542356523007097" TargetMode="External"/><Relationship Id="rId307" Type="http://schemas.openxmlformats.org/officeDocument/2006/relationships/hyperlink" Target="https://www.sciencedirect.com/science/article/abs/pii/S1542356523007097" TargetMode="External"/><Relationship Id="rId349" Type="http://schemas.openxmlformats.org/officeDocument/2006/relationships/hyperlink" Target="https://www.sciencedirect.com/science/article/abs/pii/S1542356523007097" TargetMode="External"/><Relationship Id="rId88" Type="http://schemas.openxmlformats.org/officeDocument/2006/relationships/hyperlink" Target="https://www.sciencedirect.com/science/article/pii/S2772829324001693?ref=pdf_download&amp;fr=RR-2&amp;rr=923da366ec0d58c9" TargetMode="External"/><Relationship Id="rId111" Type="http://schemas.openxmlformats.org/officeDocument/2006/relationships/hyperlink" Target="https://cme.peervoice.com/140202016_2/140202016_2_p1-en/screen0?Language=en&amp;MemberID=318783840&amp;CountryID=US&amp;ProjectNumber=140202016_2" TargetMode="External"/><Relationship Id="rId153" Type="http://schemas.openxmlformats.org/officeDocument/2006/relationships/hyperlink" Target="https://www.sciencedirect.com/science/article/abs/pii/S0091674921004711" TargetMode="External"/><Relationship Id="rId195" Type="http://schemas.openxmlformats.org/officeDocument/2006/relationships/hyperlink" Target="https://openpaymentsdata.cms.gov/physician/186927" TargetMode="External"/><Relationship Id="rId209" Type="http://schemas.openxmlformats.org/officeDocument/2006/relationships/hyperlink" Target="https://www.sciencedirect.com/science/article/abs/pii/S0091674918312685" TargetMode="External"/><Relationship Id="rId360" Type="http://schemas.openxmlformats.org/officeDocument/2006/relationships/hyperlink" Target="https://www.emjreviews.com/gastroenterology/symposium/nutritional-management-of-paediatric-crohns-disease/" TargetMode="External"/><Relationship Id="rId416" Type="http://schemas.openxmlformats.org/officeDocument/2006/relationships/hyperlink" Target="https://www.emjreviews.com/gastroenterology/symposium/nutritional-management-of-paediatric-crohns-disease/" TargetMode="External"/><Relationship Id="rId220" Type="http://schemas.openxmlformats.org/officeDocument/2006/relationships/hyperlink" Target="https://www.sciencedirect.com/science/article/pii/S1600613522293010" TargetMode="External"/><Relationship Id="rId458" Type="http://schemas.openxmlformats.org/officeDocument/2006/relationships/hyperlink" Target="https://www.jacionline.org/article/S0091-6749(24)00189-1/fulltext" TargetMode="External"/><Relationship Id="rId15" Type="http://schemas.openxmlformats.org/officeDocument/2006/relationships/hyperlink" Target="https://www.frontiersin.org/journals/immunology/articles/10.3389/fimmu.2024.1495564/full" TargetMode="External"/><Relationship Id="rId57" Type="http://schemas.openxmlformats.org/officeDocument/2006/relationships/hyperlink" Target="https://www.tandfonline.com/doi/full/10.1080/17474086.2023.2176843" TargetMode="External"/><Relationship Id="rId262" Type="http://schemas.openxmlformats.org/officeDocument/2006/relationships/hyperlink" Target="https://openpaymentsdata.cms.gov/physician/423862" TargetMode="External"/><Relationship Id="rId318" Type="http://schemas.openxmlformats.org/officeDocument/2006/relationships/hyperlink" Target="https://papers.ssrn.com/sol3/papers.cfm?abstract_id=4220768" TargetMode="External"/><Relationship Id="rId99" Type="http://schemas.openxmlformats.org/officeDocument/2006/relationships/hyperlink" Target="https://acrabstracts.org/abstract/early-introduction-of-biologic-agents-in-systemic-lupus-erythematosus-reduces-relapse-and-glucocorticoid-maintenance-dose-a-cohort-study-from-the-pleajure-j-registry/" TargetMode="External"/><Relationship Id="rId122" Type="http://schemas.openxmlformats.org/officeDocument/2006/relationships/hyperlink" Target="https://pmc.ncbi.nlm.nih.gov/articles/PMC8729845/" TargetMode="External"/><Relationship Id="rId164" Type="http://schemas.openxmlformats.org/officeDocument/2006/relationships/hyperlink" Target="https://www.sciencedirect.com/science/article/abs/pii/S0091674921004711" TargetMode="External"/><Relationship Id="rId371" Type="http://schemas.openxmlformats.org/officeDocument/2006/relationships/hyperlink" Target="https://www.emjreviews.com/gastroenterology/symposium/nutritional-management-of-paediatric-crohns-disease/" TargetMode="External"/><Relationship Id="rId427" Type="http://schemas.openxmlformats.org/officeDocument/2006/relationships/hyperlink" Target="https://www.sciencedirect.com/science/article/pii/S0006497118590054" TargetMode="External"/><Relationship Id="rId469" Type="http://schemas.openxmlformats.org/officeDocument/2006/relationships/hyperlink" Target="https://www.tandfonline.com/doi/pdf/10.1080/17476348.2024.2311109" TargetMode="External"/><Relationship Id="rId26" Type="http://schemas.openxmlformats.org/officeDocument/2006/relationships/hyperlink" Target="https://www.ijidonline.com/article/S1201-9712(21)00412-4/pdf" TargetMode="External"/><Relationship Id="rId231" Type="http://schemas.openxmlformats.org/officeDocument/2006/relationships/hyperlink" Target="https://openpaymentsdata.cms.gov/physician/423862" TargetMode="External"/><Relationship Id="rId273" Type="http://schemas.openxmlformats.org/officeDocument/2006/relationships/hyperlink" Target="https://openpaymentsdata.cms.gov/physician/9481439" TargetMode="External"/><Relationship Id="rId329" Type="http://schemas.openxmlformats.org/officeDocument/2006/relationships/hyperlink" Target="https://www.sciencedirect.com/science/article/abs/pii/S1542356523007097" TargetMode="External"/><Relationship Id="rId480" Type="http://schemas.openxmlformats.org/officeDocument/2006/relationships/hyperlink" Target="https://www.sciencedirect.com/science/article/abs/pii/S0006497123084343" TargetMode="External"/><Relationship Id="rId68" Type="http://schemas.openxmlformats.org/officeDocument/2006/relationships/hyperlink" Target="https://www.medrxiv.org/content/10.1101/2021.09.16.21263704v1.full.pdf" TargetMode="External"/><Relationship Id="rId133" Type="http://schemas.openxmlformats.org/officeDocument/2006/relationships/hyperlink" Target="https://www.em-consulte.com/article/1117522/long-term-outcomes-of-176-patients-with-x-linked-h" TargetMode="External"/><Relationship Id="rId175" Type="http://schemas.openxmlformats.org/officeDocument/2006/relationships/hyperlink" Target="https://academic.oup.com/jpids/article/10/4/417/5951184" TargetMode="External"/><Relationship Id="rId340" Type="http://schemas.openxmlformats.org/officeDocument/2006/relationships/hyperlink" Target="https://www.sciencedirect.com/science/article/abs/pii/S1542356523007097" TargetMode="External"/><Relationship Id="rId200" Type="http://schemas.openxmlformats.org/officeDocument/2006/relationships/hyperlink" Target="https://openpaymentsdata.cms.gov/physician/186927" TargetMode="External"/><Relationship Id="rId382" Type="http://schemas.openxmlformats.org/officeDocument/2006/relationships/hyperlink" Target="https://www.emjreviews.com/gastroenterology/symposium/nutritional-management-of-paediatric-crohns-disease/" TargetMode="External"/><Relationship Id="rId438" Type="http://schemas.openxmlformats.org/officeDocument/2006/relationships/hyperlink" Target="https://50minutes.tv/wp-content/uploads/2024/06/MINGOT-V0.pdf" TargetMode="External"/><Relationship Id="rId242" Type="http://schemas.openxmlformats.org/officeDocument/2006/relationships/hyperlink" Target="https://openpaymentsdata.cms.gov/physician/423862" TargetMode="External"/><Relationship Id="rId284" Type="http://schemas.openxmlformats.org/officeDocument/2006/relationships/hyperlink" Target="https://ascopubs.org/doi/full/10.1200/JCO.23.01586?af=R" TargetMode="External"/><Relationship Id="rId37" Type="http://schemas.openxmlformats.org/officeDocument/2006/relationships/hyperlink" Target="https://www.sciencedirect.com/science/article/abs/pii/S2213219817307559" TargetMode="External"/><Relationship Id="rId79" Type="http://schemas.openxmlformats.org/officeDocument/2006/relationships/hyperlink" Target="https://www.jacionline.org/article/S0091-6749(16)31189-7/pdf" TargetMode="External"/><Relationship Id="rId102" Type="http://schemas.openxmlformats.org/officeDocument/2006/relationships/hyperlink" Target="https://acrabstracts.org/abstract/early-introduction-of-biologic-agents-in-systemic-lupus-erythematosus-reduces-relapse-and-glucocorticoid-maintenance-dose-a-cohort-study-from-the-pleajure-j-registry/" TargetMode="External"/><Relationship Id="rId144" Type="http://schemas.openxmlformats.org/officeDocument/2006/relationships/hyperlink" Target="https://openpaymentsdata.cms.gov/physician/1252477" TargetMode="External"/><Relationship Id="rId90" Type="http://schemas.openxmlformats.org/officeDocument/2006/relationships/hyperlink" Target="https://www.sciencedirect.com/science/article/pii/S2772829324001693?ref=pdf_download&amp;fr=RR-2&amp;rr=923da366ec0d58c9" TargetMode="External"/><Relationship Id="rId186" Type="http://schemas.openxmlformats.org/officeDocument/2006/relationships/hyperlink" Target="https://openpaymentsdata.cms.gov/physician/186927" TargetMode="External"/><Relationship Id="rId351" Type="http://schemas.openxmlformats.org/officeDocument/2006/relationships/hyperlink" Target="https://papers.ssrn.com/sol3/papers.cfm?abstract_id=4220768" TargetMode="External"/><Relationship Id="rId393" Type="http://schemas.openxmlformats.org/officeDocument/2006/relationships/hyperlink" Target="https://www.emjreviews.com/gastroenterology/symposium/nutritional-management-of-paediatric-crohns-disease/" TargetMode="External"/><Relationship Id="rId407" Type="http://schemas.openxmlformats.org/officeDocument/2006/relationships/hyperlink" Target="https://www.emjreviews.com/gastroenterology/symposium/nutritional-management-of-paediatric-crohns-disease/" TargetMode="External"/><Relationship Id="rId449" Type="http://schemas.openxmlformats.org/officeDocument/2006/relationships/hyperlink" Target="https://www.jacionline.org/article/S0091-6749(24)00189-1/fulltext" TargetMode="External"/><Relationship Id="rId211" Type="http://schemas.openxmlformats.org/officeDocument/2006/relationships/hyperlink" Target="https://ashpublications.org/blood/article/114/17/3524/26463/How-I-treat-ADA-deficiency" TargetMode="External"/><Relationship Id="rId253" Type="http://schemas.openxmlformats.org/officeDocument/2006/relationships/hyperlink" Target="https://openpaymentsdata.cms.gov/physician/423862" TargetMode="External"/><Relationship Id="rId295" Type="http://schemas.openxmlformats.org/officeDocument/2006/relationships/hyperlink" Target="https://www.ecco-ibd.eu/images/1_About_ECCO/1_7_ECCO_Disclosures/2023-2024/Kobayashi_Taku_COI_2023_2024.pdf" TargetMode="External"/><Relationship Id="rId309" Type="http://schemas.openxmlformats.org/officeDocument/2006/relationships/hyperlink" Target="https://www.sciencedirect.com/science/article/abs/pii/S1542356523007097" TargetMode="External"/><Relationship Id="rId460" Type="http://schemas.openxmlformats.org/officeDocument/2006/relationships/hyperlink" Target="https://www.jacionline.org/article/S0091-6749(24)00189-1/fulltext" TargetMode="External"/><Relationship Id="rId48" Type="http://schemas.openxmlformats.org/officeDocument/2006/relationships/hyperlink" Target="https://www.sciencedirect.com/science/article/abs/pii/S2213219817307559" TargetMode="External"/><Relationship Id="rId113" Type="http://schemas.openxmlformats.org/officeDocument/2006/relationships/hyperlink" Target="https://www.biorxiv.org/content/10.1101/2025.03.17.643462v1" TargetMode="External"/><Relationship Id="rId320" Type="http://schemas.openxmlformats.org/officeDocument/2006/relationships/hyperlink" Target="https://www.sciencedirect.com/science/article/abs/pii/S1542356523007097" TargetMode="External"/><Relationship Id="rId155" Type="http://schemas.openxmlformats.org/officeDocument/2006/relationships/hyperlink" Target="https://www.sciencedirect.com/science/article/abs/pii/S0091674921004711" TargetMode="External"/><Relationship Id="rId197" Type="http://schemas.openxmlformats.org/officeDocument/2006/relationships/hyperlink" Target="https://openpaymentsdata.cms.gov/physician/186927" TargetMode="External"/><Relationship Id="rId362" Type="http://schemas.openxmlformats.org/officeDocument/2006/relationships/hyperlink" Target="https://www.sciencedirect.com/science/article/abs/pii/S1542356519303726" TargetMode="External"/><Relationship Id="rId418" Type="http://schemas.openxmlformats.org/officeDocument/2006/relationships/hyperlink" Target="https://www.emjreviews.com/gastroenterology/symposium/nutritional-management-of-paediatric-crohns-disease/" TargetMode="External"/><Relationship Id="rId222" Type="http://schemas.openxmlformats.org/officeDocument/2006/relationships/hyperlink" Target="https://www.sciencedirect.com/science/article/abs/pii/S1521661624001359" TargetMode="External"/><Relationship Id="rId264" Type="http://schemas.openxmlformats.org/officeDocument/2006/relationships/hyperlink" Target="https://openpaymentsdata.cms.gov/physician/423862" TargetMode="External"/><Relationship Id="rId471" Type="http://schemas.openxmlformats.org/officeDocument/2006/relationships/hyperlink" Target="https://www.emjreviews.com/respiratory/symposium/emerging-concepts-in-bronchiectasis-diagnosis-pathophysiology-and-relevance-in-lung-disease-j160124/" TargetMode="External"/><Relationship Id="rId17" Type="http://schemas.openxmlformats.org/officeDocument/2006/relationships/hyperlink" Target="https://c.peervoice.com/programs/340205336/downloads/PV_transcript_EJM_EN.pdf" TargetMode="External"/><Relationship Id="rId59" Type="http://schemas.openxmlformats.org/officeDocument/2006/relationships/hyperlink" Target="https://www.tandfonline.com/doi/full/10.1080/17474086.2023.2176843" TargetMode="External"/><Relationship Id="rId124" Type="http://schemas.openxmlformats.org/officeDocument/2006/relationships/hyperlink" Target="https://www.biorxiv.org/content/10.1101/2025.03.17.643462v1" TargetMode="External"/><Relationship Id="rId70" Type="http://schemas.openxmlformats.org/officeDocument/2006/relationships/hyperlink" Target="https://www.medrxiv.org/content/10.1101/2021.09.16.21263704v1.full.pdf" TargetMode="External"/><Relationship Id="rId166" Type="http://schemas.openxmlformats.org/officeDocument/2006/relationships/hyperlink" Target="https://pmc.ncbi.nlm.nih.gov/articles/PMC8591178/" TargetMode="External"/><Relationship Id="rId331" Type="http://schemas.openxmlformats.org/officeDocument/2006/relationships/hyperlink" Target="https://onlinelibrary.wiley.com/doi/full/10.1111/jgh.14825" TargetMode="External"/><Relationship Id="rId373" Type="http://schemas.openxmlformats.org/officeDocument/2006/relationships/hyperlink" Target="https://www.emjreviews.com/gastroenterology/symposium/nutritional-management-of-paediatric-crohns-disease/" TargetMode="External"/><Relationship Id="rId429" Type="http://schemas.openxmlformats.org/officeDocument/2006/relationships/hyperlink" Target="https://50minutes.tv/wp-content/uploads/2024/06/MINGOT-V0.pdf" TargetMode="External"/><Relationship Id="rId1" Type="http://schemas.openxmlformats.org/officeDocument/2006/relationships/hyperlink" Target="https://iris.uniroma1.it/retrieve/e3835315-6678-15e8-e053-a505fe0a3de9/Quinti_development_2015.pdf" TargetMode="External"/><Relationship Id="rId233" Type="http://schemas.openxmlformats.org/officeDocument/2006/relationships/hyperlink" Target="https://openpaymentsdata.cms.gov/physician/423862" TargetMode="External"/><Relationship Id="rId440" Type="http://schemas.openxmlformats.org/officeDocument/2006/relationships/hyperlink" Target="https://www.sciencedirect.com/science/article/pii/S0006497118590054" TargetMode="External"/><Relationship Id="rId28" Type="http://schemas.openxmlformats.org/officeDocument/2006/relationships/hyperlink" Target="https://www.frontiersin.org/journals/immunology/articles/10.3389/fimmu.2024.1495564/full" TargetMode="External"/><Relationship Id="rId275" Type="http://schemas.openxmlformats.org/officeDocument/2006/relationships/hyperlink" Target="https://openpaymentsdata.cms.gov/physician/9481439" TargetMode="External"/><Relationship Id="rId300" Type="http://schemas.openxmlformats.org/officeDocument/2006/relationships/hyperlink" Target="https://www.sciencedirect.com/science/article/abs/pii/S1542356523007097" TargetMode="External"/><Relationship Id="rId482" Type="http://schemas.openxmlformats.org/officeDocument/2006/relationships/hyperlink" Target="https://www.sciencedirect.com/science/article/abs/pii/S0006497123084343" TargetMode="External"/><Relationship Id="rId81" Type="http://schemas.openxmlformats.org/officeDocument/2006/relationships/hyperlink" Target="https://www.jacionline.org/article/S0091-6749(16)31189-7/pdf" TargetMode="External"/><Relationship Id="rId135" Type="http://schemas.openxmlformats.org/officeDocument/2006/relationships/hyperlink" Target="https://www.tandfonline.com/doi/full/10.2217/imt-2021-0313" TargetMode="External"/><Relationship Id="rId177" Type="http://schemas.openxmlformats.org/officeDocument/2006/relationships/hyperlink" Target="https://www.uptodate.com/contents/hematopoietic-cell-transplantation-for-severe-combined-immunodeficiencies/contributor-disclosure" TargetMode="External"/><Relationship Id="rId342" Type="http://schemas.openxmlformats.org/officeDocument/2006/relationships/hyperlink" Target="https://www.ecco-ibd.eu/images/1_About_ECCO/1_7_ECCO_Disclosures/2023-2024/Kobayashi_Taku_COI_2023_2024.pdf" TargetMode="External"/><Relationship Id="rId384" Type="http://schemas.openxmlformats.org/officeDocument/2006/relationships/hyperlink" Target="https://www.emjreviews.com/gastroenterology/symposium/nutritional-management-of-paediatric-crohns-disease/" TargetMode="External"/><Relationship Id="rId202" Type="http://schemas.openxmlformats.org/officeDocument/2006/relationships/hyperlink" Target="https://openpaymentsdata.cms.gov/physician/186927" TargetMode="External"/><Relationship Id="rId244" Type="http://schemas.openxmlformats.org/officeDocument/2006/relationships/hyperlink" Target="https://openpaymentsdata.cms.gov/physician/423862" TargetMode="External"/><Relationship Id="rId39" Type="http://schemas.openxmlformats.org/officeDocument/2006/relationships/hyperlink" Target="https://www.sciencedirect.com/science/article/abs/pii/S2213219820312617" TargetMode="External"/><Relationship Id="rId286" Type="http://schemas.openxmlformats.org/officeDocument/2006/relationships/hyperlink" Target="https://journals.lww.com/aidsonline/fulltext/2014/09100/serological_response_to_13_valent_pneumococcal.4.aspx" TargetMode="External"/><Relationship Id="rId451" Type="http://schemas.openxmlformats.org/officeDocument/2006/relationships/hyperlink" Target="https://www.emjreviews.com/respiratory/symposium/emerging-concepts-in-bronchiectasis-diagnosis-pathophysiology-and-relevance-in-lung-disease-j160124/" TargetMode="External"/><Relationship Id="rId50" Type="http://schemas.openxmlformats.org/officeDocument/2006/relationships/hyperlink" Target="https://www.sciencedirect.com/science/article/abs/pii/S2213219817307559" TargetMode="External"/><Relationship Id="rId104" Type="http://schemas.openxmlformats.org/officeDocument/2006/relationships/hyperlink" Target="https://acrabstracts.org/abstract/early-introduction-of-biologic-agents-in-systemic-lupus-erythematosus-reduces-relapse-and-glucocorticoid-maintenance-dose-a-cohort-study-from-the-pleajure-j-registry/" TargetMode="External"/><Relationship Id="rId146" Type="http://schemas.openxmlformats.org/officeDocument/2006/relationships/hyperlink" Target="http://www.ubptaiwan.com/teams.php" TargetMode="External"/><Relationship Id="rId188" Type="http://schemas.openxmlformats.org/officeDocument/2006/relationships/hyperlink" Target="https://openpaymentsdata.cms.gov/physician/186927" TargetMode="External"/><Relationship Id="rId311" Type="http://schemas.openxmlformats.org/officeDocument/2006/relationships/hyperlink" Target="https://papers.ssrn.com/sol3/papers.cfm?abstract_id=4220768" TargetMode="External"/><Relationship Id="rId353" Type="http://schemas.openxmlformats.org/officeDocument/2006/relationships/hyperlink" Target="https://www.sciencedirect.com/science/article/abs/pii/S1542356523007097" TargetMode="External"/><Relationship Id="rId395" Type="http://schemas.openxmlformats.org/officeDocument/2006/relationships/hyperlink" Target="https://pmc.ncbi.nlm.nih.gov/articles/PMC11874238/" TargetMode="External"/><Relationship Id="rId409" Type="http://schemas.openxmlformats.org/officeDocument/2006/relationships/hyperlink" Target="https://www.emjreviews.com/gastroenterology/symposium/nutritional-management-of-paediatric-crohns-disease/" TargetMode="External"/><Relationship Id="rId92" Type="http://schemas.openxmlformats.org/officeDocument/2006/relationships/hyperlink" Target="https://www.sciencedirect.com/science/article/pii/S2772829324001693?ref=pdf_download&amp;fr=RR-2&amp;rr=923da366ec0d58c9" TargetMode="External"/><Relationship Id="rId213" Type="http://schemas.openxmlformats.org/officeDocument/2006/relationships/hyperlink" Target="https://openpaymentsdata.cms.gov/physician/495295" TargetMode="External"/><Relationship Id="rId420" Type="http://schemas.openxmlformats.org/officeDocument/2006/relationships/hyperlink" Target="https://www.sciencedirect.com/science/article/pii/S0006497118590054" TargetMode="External"/><Relationship Id="rId255" Type="http://schemas.openxmlformats.org/officeDocument/2006/relationships/hyperlink" Target="https://openpaymentsdata.cms.gov/physician/423862" TargetMode="External"/><Relationship Id="rId297" Type="http://schemas.openxmlformats.org/officeDocument/2006/relationships/hyperlink" Target="https://onlinelibrary.wiley.com/doi/full/10.1111/jgh.14825" TargetMode="External"/><Relationship Id="rId462" Type="http://schemas.openxmlformats.org/officeDocument/2006/relationships/hyperlink" Target="https://www.jacionline.org/article/S0091-6749(24)00189-1/fulltext" TargetMode="External"/><Relationship Id="rId115" Type="http://schemas.openxmlformats.org/officeDocument/2006/relationships/hyperlink" Target="https://www.biorxiv.org/content/10.1101/2025.03.17.643462v1" TargetMode="External"/><Relationship Id="rId157" Type="http://schemas.openxmlformats.org/officeDocument/2006/relationships/hyperlink" Target="https://pmc.ncbi.nlm.nih.gov/articles/PMC8591178/" TargetMode="External"/><Relationship Id="rId322" Type="http://schemas.openxmlformats.org/officeDocument/2006/relationships/hyperlink" Target="https://www.sciencedirect.com/science/article/abs/pii/S1542356523007097" TargetMode="External"/><Relationship Id="rId364" Type="http://schemas.openxmlformats.org/officeDocument/2006/relationships/hyperlink" Target="https://www.emjreviews.com/gastroenterology/symposium/nutritional-management-of-paediatric-crohns-disease/" TargetMode="External"/><Relationship Id="rId61" Type="http://schemas.openxmlformats.org/officeDocument/2006/relationships/hyperlink" Target="https://onlinelibrary.wiley.com/doi/10.1111/imr.13295" TargetMode="External"/><Relationship Id="rId199" Type="http://schemas.openxmlformats.org/officeDocument/2006/relationships/hyperlink" Target="https://openpaymentsdata.cms.gov/physician/186927" TargetMode="External"/><Relationship Id="rId19" Type="http://schemas.openxmlformats.org/officeDocument/2006/relationships/hyperlink" Target="https://www.ijidonline.com/article/S1201-9712(21)00412-4/pdf" TargetMode="External"/><Relationship Id="rId224" Type="http://schemas.openxmlformats.org/officeDocument/2006/relationships/hyperlink" Target="https://www.dukehealth.org/find-doctors-physicians/talal-i-mousallem-md" TargetMode="External"/><Relationship Id="rId266" Type="http://schemas.openxmlformats.org/officeDocument/2006/relationships/hyperlink" Target="https://openpaymentsdata.cms.gov/physician/9481439" TargetMode="External"/><Relationship Id="rId431" Type="http://schemas.openxmlformats.org/officeDocument/2006/relationships/hyperlink" Target="https://50minutes.tv/wp-content/uploads/2024/06/MINGOT-V0.pdf" TargetMode="External"/><Relationship Id="rId473" Type="http://schemas.openxmlformats.org/officeDocument/2006/relationships/hyperlink" Target="https://www.tandfonline.com/doi/pdf/10.1080/17476348.2024.2311109" TargetMode="External"/><Relationship Id="rId30" Type="http://schemas.openxmlformats.org/officeDocument/2006/relationships/hyperlink" Target="https://hopkinscme.cloud-cme.com/Agenda/SpeakerAgenda.aspx?ESID=93902" TargetMode="External"/><Relationship Id="rId126" Type="http://schemas.openxmlformats.org/officeDocument/2006/relationships/hyperlink" Target="https://www.biorxiv.org/content/10.1101/2025.03.17.643462v1" TargetMode="External"/><Relationship Id="rId168" Type="http://schemas.openxmlformats.org/officeDocument/2006/relationships/hyperlink" Target="https://www.sciencedirect.com/science/article/abs/pii/S0091674921004711" TargetMode="External"/><Relationship Id="rId333" Type="http://schemas.openxmlformats.org/officeDocument/2006/relationships/hyperlink" Target="https://www.sciencedirect.com/science/article/abs/pii/S1542356523007097" TargetMode="External"/><Relationship Id="rId72" Type="http://schemas.openxmlformats.org/officeDocument/2006/relationships/hyperlink" Target="https://www.tandfonline.com/doi/full/10.1080/10428194.2021.1961233" TargetMode="External"/><Relationship Id="rId375" Type="http://schemas.openxmlformats.org/officeDocument/2006/relationships/hyperlink" Target="https://www.sciencedirect.com/science/article/abs/pii/S1542356519303726" TargetMode="External"/></Relationships>
</file>

<file path=xl/worksheets/_rels/sheet13.xml.rels><?xml version="1.0" encoding="UTF-8" standalone="yes"?>
<Relationships xmlns="http://schemas.openxmlformats.org/package/2006/relationships"><Relationship Id="rId3182" Type="http://schemas.openxmlformats.org/officeDocument/2006/relationships/hyperlink" Target="https://www.clinicalkey.com/content/playBy/pii?v=S0923-1811(21)00058-X" TargetMode="External"/><Relationship Id="rId4233" Type="http://schemas.openxmlformats.org/officeDocument/2006/relationships/hyperlink" Target="https://pubmed.ncbi.nlm.nih.gov/28730517" TargetMode="External"/><Relationship Id="rId8854" Type="http://schemas.openxmlformats.org/officeDocument/2006/relationships/hyperlink" Target="https://academic.oup.com/ibdjournal/article/19/1/73-80/4602994" TargetMode="External"/><Relationship Id="rId7456" Type="http://schemas.openxmlformats.org/officeDocument/2006/relationships/hyperlink" Target="https://pubmed.ncbi.nlm.nih.gov/30552536" TargetMode="External"/><Relationship Id="rId8507" Type="http://schemas.openxmlformats.org/officeDocument/2006/relationships/hyperlink" Target="https://pubmed.ncbi.nlm.nih.gov/12774931" TargetMode="External"/><Relationship Id="rId6058" Type="http://schemas.openxmlformats.org/officeDocument/2006/relationships/hyperlink" Target="https://pubmed.ncbi.nlm.nih.gov/3807953" TargetMode="External"/><Relationship Id="rId7109" Type="http://schemas.openxmlformats.org/officeDocument/2006/relationships/hyperlink" Target="https://pubmed.ncbi.nlm.nih.gov/31217193" TargetMode="External"/><Relationship Id="rId987" Type="http://schemas.openxmlformats.org/officeDocument/2006/relationships/hyperlink" Target="https://europepmc.org/abstract/MED/29988398" TargetMode="External"/><Relationship Id="rId2668" Type="http://schemas.openxmlformats.org/officeDocument/2006/relationships/hyperlink" Target="https://europepmc.org/abstract/MED/33968057" TargetMode="External"/><Relationship Id="rId3719" Type="http://schemas.openxmlformats.org/officeDocument/2006/relationships/hyperlink" Target="https://europepmc.org/abstract/MED/36637221" TargetMode="External"/><Relationship Id="rId4090" Type="http://schemas.openxmlformats.org/officeDocument/2006/relationships/hyperlink" Target="https://pubmed.ncbi.nlm.nih.gov/16616848" TargetMode="External"/><Relationship Id="rId5141" Type="http://schemas.openxmlformats.org/officeDocument/2006/relationships/hyperlink" Target="https://pubmed.ncbi.nlm.nih.gov/39356801" TargetMode="External"/><Relationship Id="rId1751" Type="http://schemas.openxmlformats.org/officeDocument/2006/relationships/hyperlink" Target="https://europepmc.org/abstract/MED/33544838" TargetMode="External"/><Relationship Id="rId2802" Type="http://schemas.openxmlformats.org/officeDocument/2006/relationships/hyperlink" Target="https://pubmed.ncbi.nlm.nih.gov/19912980" TargetMode="External"/><Relationship Id="rId8364" Type="http://schemas.openxmlformats.org/officeDocument/2006/relationships/hyperlink" Target="https://linkinghub.elsevier.com/retrieve/pii/S2405-8440(23)04685-6" TargetMode="External"/><Relationship Id="rId9415" Type="http://schemas.openxmlformats.org/officeDocument/2006/relationships/hyperlink" Target="http://japanlinkcenter.org/JST.JSTAGE/jslrt/48.65?from=PubMed" TargetMode="External"/><Relationship Id="rId1404" Type="http://schemas.openxmlformats.org/officeDocument/2006/relationships/hyperlink" Target="https://pubmed.ncbi.nlm.nih.gov/9476132" TargetMode="External"/><Relationship Id="rId8017" Type="http://schemas.openxmlformats.org/officeDocument/2006/relationships/hyperlink" Target="https://www.clinicalkey.com/content/playBy/pii?v=S1542-3565(24)01082-6" TargetMode="External"/><Relationship Id="rId3576" Type="http://schemas.openxmlformats.org/officeDocument/2006/relationships/hyperlink" Target="https://pubmed.ncbi.nlm.nih.gov/20881961" TargetMode="External"/><Relationship Id="rId4627" Type="http://schemas.openxmlformats.org/officeDocument/2006/relationships/hyperlink" Target="https://pubmed.ncbi.nlm.nih.gov/34088695" TargetMode="External"/><Relationship Id="rId4974" Type="http://schemas.openxmlformats.org/officeDocument/2006/relationships/hyperlink" Target="https://academic.oup.com/clinchem/article-lookup/doi/10.1373/clinchem.2009.128132" TargetMode="External"/><Relationship Id="rId497" Type="http://schemas.openxmlformats.org/officeDocument/2006/relationships/hyperlink" Target="https://pubmed.ncbi.nlm.nih.gov/35129805" TargetMode="External"/><Relationship Id="rId2178" Type="http://schemas.openxmlformats.org/officeDocument/2006/relationships/hyperlink" Target="https://pubmed.ncbi.nlm.nih.gov/22774985" TargetMode="External"/><Relationship Id="rId3229" Type="http://schemas.openxmlformats.org/officeDocument/2006/relationships/hyperlink" Target="https://pubmed.ncbi.nlm.nih.gov/32708315" TargetMode="External"/><Relationship Id="rId7100" Type="http://schemas.openxmlformats.org/officeDocument/2006/relationships/hyperlink" Target="https://europepmc.org/abstract/MED/34429968" TargetMode="External"/><Relationship Id="rId6799" Type="http://schemas.openxmlformats.org/officeDocument/2006/relationships/hyperlink" Target="https://pubmed.ncbi.nlm.nih.gov/30877075" TargetMode="External"/><Relationship Id="rId3710" Type="http://schemas.openxmlformats.org/officeDocument/2006/relationships/hyperlink" Target="https://pubmed.ncbi.nlm.nih.gov/37532471" TargetMode="External"/><Relationship Id="rId9272" Type="http://schemas.openxmlformats.org/officeDocument/2006/relationships/hyperlink" Target="https://pubmed.ncbi.nlm.nih.gov/17431221" TargetMode="External"/><Relationship Id="rId631" Type="http://schemas.openxmlformats.org/officeDocument/2006/relationships/hyperlink" Target="https://pubmed.ncbi.nlm.nih.gov/27554817" TargetMode="External"/><Relationship Id="rId1261" Type="http://schemas.openxmlformats.org/officeDocument/2006/relationships/hyperlink" Target="https://link.springer.com/article/10.1007/s11882-020-00957-x" TargetMode="External"/><Relationship Id="rId2312" Type="http://schemas.openxmlformats.org/officeDocument/2006/relationships/hyperlink" Target="https://europepmc.org/abstract/MED/36969289" TargetMode="External"/><Relationship Id="rId5882" Type="http://schemas.openxmlformats.org/officeDocument/2006/relationships/hyperlink" Target="https://link.springer.com/article/10.1007/s12185-012-1055-4" TargetMode="External"/><Relationship Id="rId6933" Type="http://schemas.openxmlformats.org/officeDocument/2006/relationships/hyperlink" Target="https://pubmed.ncbi.nlm.nih.gov/38129345" TargetMode="External"/><Relationship Id="rId4484" Type="http://schemas.openxmlformats.org/officeDocument/2006/relationships/hyperlink" Target="https://ped-rheum.biomedcentral.com/articles/10.1186/s12969-020-00444-7" TargetMode="External"/><Relationship Id="rId5535" Type="http://schemas.openxmlformats.org/officeDocument/2006/relationships/hyperlink" Target="https://pubmed.ncbi.nlm.nih.gov/38108611" TargetMode="External"/><Relationship Id="rId3086" Type="http://schemas.openxmlformats.org/officeDocument/2006/relationships/hyperlink" Target="https://europepmc.org/abstract/MED/35614345" TargetMode="External"/><Relationship Id="rId4137" Type="http://schemas.openxmlformats.org/officeDocument/2006/relationships/hyperlink" Target="https://pubmed.ncbi.nlm.nih.gov/10834620" TargetMode="External"/><Relationship Id="rId8758" Type="http://schemas.openxmlformats.org/officeDocument/2006/relationships/hyperlink" Target="https://pubmed.ncbi.nlm.nih.gov/35735987" TargetMode="External"/><Relationship Id="rId141" Type="http://schemas.openxmlformats.org/officeDocument/2006/relationships/hyperlink" Target="https://pubmed.ncbi.nlm.nih.gov/30801785" TargetMode="External"/><Relationship Id="rId3220" Type="http://schemas.openxmlformats.org/officeDocument/2006/relationships/hyperlink" Target="https://europepmc.org/abstract/MED/33209447" TargetMode="External"/><Relationship Id="rId6790" Type="http://schemas.openxmlformats.org/officeDocument/2006/relationships/hyperlink" Target="https://www.clinicalkey.com/content/playBy/pii?v=S2213-2198(19)30650-6" TargetMode="External"/><Relationship Id="rId7841" Type="http://schemas.openxmlformats.org/officeDocument/2006/relationships/hyperlink" Target="https://europepmc.org/abstract/MED/34766331" TargetMode="External"/><Relationship Id="rId7" Type="http://schemas.openxmlformats.org/officeDocument/2006/relationships/hyperlink" Target="https://pubmed.ncbi.nlm.nih.gov/38994591" TargetMode="External"/><Relationship Id="rId5392" Type="http://schemas.openxmlformats.org/officeDocument/2006/relationships/hyperlink" Target="https://www.nature.com/articles/bmt200957" TargetMode="External"/><Relationship Id="rId6443" Type="http://schemas.openxmlformats.org/officeDocument/2006/relationships/hyperlink" Target="https://pubmed.ncbi.nlm.nih.gov/32149455" TargetMode="External"/><Relationship Id="rId5045" Type="http://schemas.openxmlformats.org/officeDocument/2006/relationships/hyperlink" Target="https://pubmed.ncbi.nlm.nih.gov/39278553" TargetMode="External"/><Relationship Id="rId1655" Type="http://schemas.openxmlformats.org/officeDocument/2006/relationships/hyperlink" Target="https://pubmed.ncbi.nlm.nih.gov/30854624" TargetMode="External"/><Relationship Id="rId2706" Type="http://schemas.openxmlformats.org/officeDocument/2006/relationships/hyperlink" Target="https://link.springer.com/article/10.1007/s11882-019-0852-8" TargetMode="External"/><Relationship Id="rId8268" Type="http://schemas.openxmlformats.org/officeDocument/2006/relationships/hyperlink" Target="https://pubmed.ncbi.nlm.nih.gov/24666340" TargetMode="External"/><Relationship Id="rId9319" Type="http://schemas.openxmlformats.org/officeDocument/2006/relationships/hyperlink" Target="https://pubmed.ncbi.nlm.nih.gov/39167184" TargetMode="External"/><Relationship Id="rId1308" Type="http://schemas.openxmlformats.org/officeDocument/2006/relationships/hyperlink" Target="https://pubmed.ncbi.nlm.nih.gov/27828625" TargetMode="External"/><Relationship Id="rId4878" Type="http://schemas.openxmlformats.org/officeDocument/2006/relationships/hyperlink" Target="https://europepmc.org/abstract/MED/29483653" TargetMode="External"/><Relationship Id="rId5929" Type="http://schemas.openxmlformats.org/officeDocument/2006/relationships/hyperlink" Target="https://onlinelibrary.wiley.com/doi/10.1002/eji.200425738" TargetMode="External"/><Relationship Id="rId14" Type="http://schemas.openxmlformats.org/officeDocument/2006/relationships/hyperlink" Target="https://pmc.ncbi.nlm.nih.gov/articles/pmid/39116841/" TargetMode="External"/><Relationship Id="rId7004" Type="http://schemas.openxmlformats.org/officeDocument/2006/relationships/hyperlink" Target="https://europepmc.org/abstract/MED/35442418" TargetMode="External"/><Relationship Id="rId7351" Type="http://schemas.openxmlformats.org/officeDocument/2006/relationships/hyperlink" Target="https://www.science.org/doi/abs/10.1126/sciimmunol.abp8966?url_ver=Z39.88-2003&amp;rfr_id=ori:rid:crossref.org&amp;rfr_dat=cr_pub%200pubmed" TargetMode="External"/><Relationship Id="rId8402" Type="http://schemas.openxmlformats.org/officeDocument/2006/relationships/hyperlink" Target="https://europepmc.org/abstract/MED/34622884" TargetMode="External"/><Relationship Id="rId3961" Type="http://schemas.openxmlformats.org/officeDocument/2006/relationships/hyperlink" Target="https://pubmed.ncbi.nlm.nih.gov/27107267" TargetMode="External"/><Relationship Id="rId882" Type="http://schemas.openxmlformats.org/officeDocument/2006/relationships/hyperlink" Target="https://pubmed.ncbi.nlm.nih.gov/34661744" TargetMode="External"/><Relationship Id="rId2563" Type="http://schemas.openxmlformats.org/officeDocument/2006/relationships/hyperlink" Target="https://pubmed.ncbi.nlm.nih.gov/17494719" TargetMode="External"/><Relationship Id="rId3614" Type="http://schemas.openxmlformats.org/officeDocument/2006/relationships/hyperlink" Target="https://pubmed.ncbi.nlm.nih.gov/17318185" TargetMode="External"/><Relationship Id="rId9176" Type="http://schemas.openxmlformats.org/officeDocument/2006/relationships/hyperlink" Target="https://pubmed.ncbi.nlm.nih.gov/28093269" TargetMode="External"/><Relationship Id="rId535" Type="http://schemas.openxmlformats.org/officeDocument/2006/relationships/hyperlink" Target="https://pubmed.ncbi.nlm.nih.gov/33417088" TargetMode="External"/><Relationship Id="rId1165" Type="http://schemas.openxmlformats.org/officeDocument/2006/relationships/hyperlink" Target="https://pubmed.ncbi.nlm.nih.gov/15335726" TargetMode="External"/><Relationship Id="rId2216" Type="http://schemas.openxmlformats.org/officeDocument/2006/relationships/hyperlink" Target="https://pubmed.ncbi.nlm.nih.gov/19099482" TargetMode="External"/><Relationship Id="rId5786" Type="http://schemas.openxmlformats.org/officeDocument/2006/relationships/hyperlink" Target="https://www.clinicalkey.com/content/playBy/pii?v=S1521-6616(19)30535-2" TargetMode="External"/><Relationship Id="rId6837" Type="http://schemas.openxmlformats.org/officeDocument/2006/relationships/hyperlink" Target="https://pubmed.ncbi.nlm.nih.gov/22160619" TargetMode="External"/><Relationship Id="rId4388" Type="http://schemas.openxmlformats.org/officeDocument/2006/relationships/hyperlink" Target="https://www.clinicalkey.com/content/playBy/pii?v=S0091-6749(24)00977-1" TargetMode="External"/><Relationship Id="rId5439" Type="http://schemas.openxmlformats.org/officeDocument/2006/relationships/hyperlink" Target="https://pubmed.ncbi.nlm.nih.gov/37352885" TargetMode="External"/><Relationship Id="rId9310" Type="http://schemas.openxmlformats.org/officeDocument/2006/relationships/hyperlink" Target="https://pubmed.ncbi.nlm.nih.gov/18310194" TargetMode="External"/><Relationship Id="rId5920" Type="http://schemas.openxmlformats.org/officeDocument/2006/relationships/hyperlink" Target="https://pubmed.ncbi.nlm.nih.gov/16112907" TargetMode="External"/><Relationship Id="rId3471" Type="http://schemas.openxmlformats.org/officeDocument/2006/relationships/hyperlink" Target="https://pubmed.ncbi.nlm.nih.gov/26029534" TargetMode="External"/><Relationship Id="rId4522" Type="http://schemas.openxmlformats.org/officeDocument/2006/relationships/hyperlink" Target="https://www.ingentaconnect.com/openurl?genre=article&amp;issn=&amp;volume=29&amp;issue=5&amp;spage=506&amp;aulast=Tsoukas" TargetMode="External"/><Relationship Id="rId392" Type="http://schemas.openxmlformats.org/officeDocument/2006/relationships/hyperlink" Target="https://pubmed.ncbi.nlm.nih.gov/3773906" TargetMode="External"/><Relationship Id="rId2073" Type="http://schemas.openxmlformats.org/officeDocument/2006/relationships/hyperlink" Target="https://europepmc.org/abstract/MED/31494949" TargetMode="External"/><Relationship Id="rId3124" Type="http://schemas.openxmlformats.org/officeDocument/2006/relationships/hyperlink" Target="https://europepmc.org/abstract/MED/35029896" TargetMode="External"/><Relationship Id="rId6694" Type="http://schemas.openxmlformats.org/officeDocument/2006/relationships/hyperlink" Target="https://journals.aai.org/jimmunol/article-lookup/doi/10.4049/jimmunol.174.6.3352" TargetMode="External"/><Relationship Id="rId7745" Type="http://schemas.openxmlformats.org/officeDocument/2006/relationships/hyperlink" Target="https://linkinghub.elsevier.com/retrieve/pii/S0092-8674(21)00429-3" TargetMode="External"/><Relationship Id="rId5296" Type="http://schemas.openxmlformats.org/officeDocument/2006/relationships/hyperlink" Target="https://journals.physiology.org/doi/10.1152/ajplung.00336.2015?url_ver=Z39.88-2003&amp;rfr_id=ori:rid:crossref.org&amp;rfr_dat=cr_pub%200pubmed" TargetMode="External"/><Relationship Id="rId6347" Type="http://schemas.openxmlformats.org/officeDocument/2006/relationships/hyperlink" Target="https://pubmed.ncbi.nlm.nih.gov/29659162" TargetMode="External"/><Relationship Id="rId2957" Type="http://schemas.openxmlformats.org/officeDocument/2006/relationships/hyperlink" Target="https://linkinghub.elsevier.com/retrieve/pii/S2666-3643(23)00129-7" TargetMode="External"/><Relationship Id="rId929" Type="http://schemas.openxmlformats.org/officeDocument/2006/relationships/hyperlink" Target="https://europepmc.org/abstract/MED/34456694" TargetMode="External"/><Relationship Id="rId1559" Type="http://schemas.openxmlformats.org/officeDocument/2006/relationships/hyperlink" Target="https://pubmed.ncbi.nlm.nih.gov/38541703" TargetMode="External"/><Relationship Id="rId4032" Type="http://schemas.openxmlformats.org/officeDocument/2006/relationships/hyperlink" Target="https://www.clinicalkey.com/content/playBy/pii?v=S0022-4804(11)01978-0" TargetMode="External"/><Relationship Id="rId5430" Type="http://schemas.openxmlformats.org/officeDocument/2006/relationships/hyperlink" Target="https://www.clinicalkey.com/content/playBy/pii?v=S0091-6749(24)00081-2" TargetMode="External"/><Relationship Id="rId8653" Type="http://schemas.openxmlformats.org/officeDocument/2006/relationships/hyperlink" Target="https://pubmed.ncbi.nlm.nih.gov/26277596" TargetMode="External"/><Relationship Id="rId7255" Type="http://schemas.openxmlformats.org/officeDocument/2006/relationships/hyperlink" Target="https://europepmc.org/abstract/MED/35794259" TargetMode="External"/><Relationship Id="rId8306" Type="http://schemas.openxmlformats.org/officeDocument/2006/relationships/hyperlink" Target="https://pubmed.ncbi.nlm.nih.gov/19834969" TargetMode="External"/><Relationship Id="rId3865" Type="http://schemas.openxmlformats.org/officeDocument/2006/relationships/hyperlink" Target="https://pubmed.ncbi.nlm.nih.gov/35892674" TargetMode="External"/><Relationship Id="rId4916" Type="http://schemas.openxmlformats.org/officeDocument/2006/relationships/hyperlink" Target="https://europepmc.org/abstract/MED/26443266" TargetMode="External"/><Relationship Id="rId786" Type="http://schemas.openxmlformats.org/officeDocument/2006/relationships/hyperlink" Target="https://onlinelibrary.wiley.com/doi/10.1002/ajh.10477" TargetMode="External"/><Relationship Id="rId2467" Type="http://schemas.openxmlformats.org/officeDocument/2006/relationships/hyperlink" Target="https://pubmed.ncbi.nlm.nih.gov/30911954" TargetMode="External"/><Relationship Id="rId3518" Type="http://schemas.openxmlformats.org/officeDocument/2006/relationships/hyperlink" Target="http://japanlinkcenter.org/DN/JST.JSTAGE/ihj/54.405?lang=en&amp;from=PubMed" TargetMode="External"/><Relationship Id="rId439" Type="http://schemas.openxmlformats.org/officeDocument/2006/relationships/hyperlink" Target="https://linkinghub.elsevier.com/retrieve/pii/S0048-9697(24)07810-0" TargetMode="External"/><Relationship Id="rId1069" Type="http://schemas.openxmlformats.org/officeDocument/2006/relationships/hyperlink" Target="https://onlinelibrary.wiley.com/doi/10.1002/eji.201041187" TargetMode="External"/><Relationship Id="rId8163" Type="http://schemas.openxmlformats.org/officeDocument/2006/relationships/hyperlink" Target="https://pubmed.ncbi.nlm.nih.gov/34067285" TargetMode="External"/><Relationship Id="rId9214" Type="http://schemas.openxmlformats.org/officeDocument/2006/relationships/hyperlink" Target="https://pubmed.ncbi.nlm.nih.gov/24194575" TargetMode="External"/><Relationship Id="rId920" Type="http://schemas.openxmlformats.org/officeDocument/2006/relationships/hyperlink" Target="https://pubmed.ncbi.nlm.nih.gov/33479890" TargetMode="External"/><Relationship Id="rId1550" Type="http://schemas.openxmlformats.org/officeDocument/2006/relationships/hyperlink" Target="https://pmc.ncbi.nlm.nih.gov/articles/pmid/39802234/" TargetMode="External"/><Relationship Id="rId2601" Type="http://schemas.openxmlformats.org/officeDocument/2006/relationships/hyperlink" Target="https://pubmed.ncbi.nlm.nih.gov/39944635" TargetMode="External"/><Relationship Id="rId1203" Type="http://schemas.openxmlformats.org/officeDocument/2006/relationships/hyperlink" Target="https://europepmc.org/abstract/MED/36969195" TargetMode="External"/><Relationship Id="rId4773" Type="http://schemas.openxmlformats.org/officeDocument/2006/relationships/hyperlink" Target="https://pubmed.ncbi.nlm.nih.gov/35731827" TargetMode="External"/><Relationship Id="rId5824" Type="http://schemas.openxmlformats.org/officeDocument/2006/relationships/hyperlink" Target="https://www.clinicalkey.com/content/playBy/pii?v=S1875-9572(17)30412-6" TargetMode="External"/><Relationship Id="rId3375" Type="http://schemas.openxmlformats.org/officeDocument/2006/relationships/hyperlink" Target="https://pubmed.ncbi.nlm.nih.gov/28351978" TargetMode="External"/><Relationship Id="rId4426" Type="http://schemas.openxmlformats.org/officeDocument/2006/relationships/hyperlink" Target="https://linkinghub.elsevier.com/retrieve/pii/S0003-4967(24)10291-9" TargetMode="External"/><Relationship Id="rId7996" Type="http://schemas.openxmlformats.org/officeDocument/2006/relationships/hyperlink" Target="https://pubmed.ncbi.nlm.nih.gov/8708375" TargetMode="External"/><Relationship Id="rId296" Type="http://schemas.openxmlformats.org/officeDocument/2006/relationships/hyperlink" Target="https://linkinghub.elsevier.com/retrieve/pii/S1521661602952393" TargetMode="External"/><Relationship Id="rId3028" Type="http://schemas.openxmlformats.org/officeDocument/2006/relationships/hyperlink" Target="https://europepmc.org/abstract/MED/36444797" TargetMode="External"/><Relationship Id="rId6598" Type="http://schemas.openxmlformats.org/officeDocument/2006/relationships/hyperlink" Target="https://www.tandfonline.com/doi/10.2217/imt.15.1?url_ver=Z39.88-2003&amp;rfr_id=ori:rid:crossref.org&amp;rfr_dat=cr_pub%200pubmed" TargetMode="External"/><Relationship Id="rId7649" Type="http://schemas.openxmlformats.org/officeDocument/2006/relationships/hyperlink" Target="https://linkinghub.elsevier.com/retrieve/pii/S0248-8663(07)00852-1" TargetMode="External"/><Relationship Id="rId9071" Type="http://schemas.openxmlformats.org/officeDocument/2006/relationships/hyperlink" Target="https://publications.ersnet.org/lookup/pmid/36229045" TargetMode="External"/><Relationship Id="rId430" Type="http://schemas.openxmlformats.org/officeDocument/2006/relationships/hyperlink" Target="https://pubmed.ncbi.nlm.nih.gov/553523" TargetMode="External"/><Relationship Id="rId1060" Type="http://schemas.openxmlformats.org/officeDocument/2006/relationships/hyperlink" Target="https://pubmed.ncbi.nlm.nih.gov/22230404" TargetMode="External"/><Relationship Id="rId2111" Type="http://schemas.openxmlformats.org/officeDocument/2006/relationships/hyperlink" Target="https://europepmc.org/abstract/MED/29599775" TargetMode="External"/><Relationship Id="rId5681" Type="http://schemas.openxmlformats.org/officeDocument/2006/relationships/hyperlink" Target="https://pubmed.ncbi.nlm.nih.gov/29524120" TargetMode="External"/><Relationship Id="rId6732" Type="http://schemas.openxmlformats.org/officeDocument/2006/relationships/hyperlink" Target="https://europepmc.org/abstract/MED/36308020" TargetMode="External"/><Relationship Id="rId4283" Type="http://schemas.openxmlformats.org/officeDocument/2006/relationships/hyperlink" Target="https://pubmed.ncbi.nlm.nih.gov/23121673" TargetMode="External"/><Relationship Id="rId5334" Type="http://schemas.openxmlformats.org/officeDocument/2006/relationships/hyperlink" Target="https://europepmc.org/abstract/MED/24977928" TargetMode="External"/><Relationship Id="rId1944" Type="http://schemas.openxmlformats.org/officeDocument/2006/relationships/hyperlink" Target="https://pubmed.ncbi.nlm.nih.gov/15864882" TargetMode="External"/><Relationship Id="rId8557" Type="http://schemas.openxmlformats.org/officeDocument/2006/relationships/hyperlink" Target="https://pubmed.ncbi.nlm.nih.gov/27080372" TargetMode="External"/><Relationship Id="rId7159" Type="http://schemas.openxmlformats.org/officeDocument/2006/relationships/hyperlink" Target="https://pubmed.ncbi.nlm.nih.gov/17237713" TargetMode="External"/><Relationship Id="rId3769" Type="http://schemas.openxmlformats.org/officeDocument/2006/relationships/hyperlink" Target="https://journals.lww.com/10.1097/ACI.0000000000000581" TargetMode="External"/><Relationship Id="rId5191" Type="http://schemas.openxmlformats.org/officeDocument/2006/relationships/hyperlink" Target="https://pubmed.ncbi.nlm.nih.gov/32153572" TargetMode="External"/><Relationship Id="rId6242" Type="http://schemas.openxmlformats.org/officeDocument/2006/relationships/hyperlink" Target="https://europepmc.org/abstract/MED/30468002" TargetMode="External"/><Relationship Id="rId7640" Type="http://schemas.openxmlformats.org/officeDocument/2006/relationships/hyperlink" Target="https://pubmed.ncbi.nlm.nih.gov/21159371" TargetMode="External"/><Relationship Id="rId2852" Type="http://schemas.openxmlformats.org/officeDocument/2006/relationships/hyperlink" Target="https://pubmed.ncbi.nlm.nih.gov/39171621" TargetMode="External"/><Relationship Id="rId3903" Type="http://schemas.openxmlformats.org/officeDocument/2006/relationships/hyperlink" Target="https://pubmed.ncbi.nlm.nih.gov/32682889" TargetMode="External"/><Relationship Id="rId824" Type="http://schemas.openxmlformats.org/officeDocument/2006/relationships/hyperlink" Target="https://pubmed.ncbi.nlm.nih.gov/39713186" TargetMode="External"/><Relationship Id="rId1454" Type="http://schemas.openxmlformats.org/officeDocument/2006/relationships/hyperlink" Target="https://pubmed.ncbi.nlm.nih.gov/31419546" TargetMode="External"/><Relationship Id="rId2505" Type="http://schemas.openxmlformats.org/officeDocument/2006/relationships/hyperlink" Target="https://pubmed.ncbi.nlm.nih.gov/25827213" TargetMode="External"/><Relationship Id="rId8067" Type="http://schemas.openxmlformats.org/officeDocument/2006/relationships/hyperlink" Target="https://onlinelibrary.wiley.com/doi/10.1111/jgh.16376" TargetMode="External"/><Relationship Id="rId9118" Type="http://schemas.openxmlformats.org/officeDocument/2006/relationships/hyperlink" Target="https://pubmed.ncbi.nlm.nih.gov/32843174" TargetMode="External"/><Relationship Id="rId1107" Type="http://schemas.openxmlformats.org/officeDocument/2006/relationships/hyperlink" Target="https://journals.lww.com/00007890-200705270-00018" TargetMode="External"/><Relationship Id="rId4677" Type="http://schemas.openxmlformats.org/officeDocument/2006/relationships/hyperlink" Target="https://pubmed.ncbi.nlm.nih.gov/25542883" TargetMode="External"/><Relationship Id="rId5728" Type="http://schemas.openxmlformats.org/officeDocument/2006/relationships/hyperlink" Target="https://pmc.ncbi.nlm.nih.gov/articles/pmid/39990552/" TargetMode="External"/><Relationship Id="rId3279" Type="http://schemas.openxmlformats.org/officeDocument/2006/relationships/hyperlink" Target="https://pubmed.ncbi.nlm.nih.gov/31520515" TargetMode="External"/><Relationship Id="rId7150" Type="http://schemas.openxmlformats.org/officeDocument/2006/relationships/hyperlink" Target="https://linkinghub.elsevier.com/retrieve/pii/S0006-4971(20)35515-4" TargetMode="External"/><Relationship Id="rId8201" Type="http://schemas.openxmlformats.org/officeDocument/2006/relationships/hyperlink" Target="https://europepmc.org/abstract/MED/32232052" TargetMode="External"/><Relationship Id="rId3760" Type="http://schemas.openxmlformats.org/officeDocument/2006/relationships/hyperlink" Target="https://pubmed.ncbi.nlm.nih.gov/31382036" TargetMode="External"/><Relationship Id="rId4811" Type="http://schemas.openxmlformats.org/officeDocument/2006/relationships/hyperlink" Target="https://pubmed.ncbi.nlm.nih.gov/33806322" TargetMode="External"/><Relationship Id="rId681" Type="http://schemas.openxmlformats.org/officeDocument/2006/relationships/hyperlink" Target="https://pubmed.ncbi.nlm.nih.gov/25406581" TargetMode="External"/><Relationship Id="rId2362" Type="http://schemas.openxmlformats.org/officeDocument/2006/relationships/hyperlink" Target="https://europepmc.org/abstract/MED/36824125" TargetMode="External"/><Relationship Id="rId3413" Type="http://schemas.openxmlformats.org/officeDocument/2006/relationships/hyperlink" Target="https://europepmc.org/abstract/MED/27046227" TargetMode="External"/><Relationship Id="rId6983" Type="http://schemas.openxmlformats.org/officeDocument/2006/relationships/hyperlink" Target="https://pubmed.ncbi.nlm.nih.gov/36384671" TargetMode="External"/><Relationship Id="rId334" Type="http://schemas.openxmlformats.org/officeDocument/2006/relationships/hyperlink" Target="https://linkinghub.elsevier.com/retrieve/pii/S0168-8278(05)80328-9" TargetMode="External"/><Relationship Id="rId2015" Type="http://schemas.openxmlformats.org/officeDocument/2006/relationships/hyperlink" Target="https://onlinelibrary.wiley.com/doi/10.1111/jop.13274" TargetMode="External"/><Relationship Id="rId5585" Type="http://schemas.openxmlformats.org/officeDocument/2006/relationships/hyperlink" Target="https://pubmed.ncbi.nlm.nih.gov/36105780" TargetMode="External"/><Relationship Id="rId6636" Type="http://schemas.openxmlformats.org/officeDocument/2006/relationships/hyperlink" Target="https://linkinghub.elsevier.com/retrieve/pii/S1600-6135(22)27268-2" TargetMode="External"/><Relationship Id="rId4187" Type="http://schemas.openxmlformats.org/officeDocument/2006/relationships/hyperlink" Target="https://pubmed.ncbi.nlm.nih.gov/36405723" TargetMode="External"/><Relationship Id="rId5238" Type="http://schemas.openxmlformats.org/officeDocument/2006/relationships/hyperlink" Target="https://www.clinicalkey.com/content/playBy/pii?v=S0091-6749(18)31198-9" TargetMode="External"/><Relationship Id="rId1848" Type="http://schemas.openxmlformats.org/officeDocument/2006/relationships/hyperlink" Target="https://pubmed.ncbi.nlm.nih.gov/37478370" TargetMode="External"/><Relationship Id="rId3270" Type="http://schemas.openxmlformats.org/officeDocument/2006/relationships/hyperlink" Target="https://www.medicalonline.jp/meteo_linkout.php?issn=0918-6158&amp;volume=43&amp;issue=3&amp;spage=399" TargetMode="External"/><Relationship Id="rId4321" Type="http://schemas.openxmlformats.org/officeDocument/2006/relationships/hyperlink" Target="https://linkinghub.elsevier.com/retrieve/pii/S0002-9297(08)00090-6" TargetMode="External"/><Relationship Id="rId191" Type="http://schemas.openxmlformats.org/officeDocument/2006/relationships/hyperlink" Target="https://pubmed.ncbi.nlm.nih.gov/27123465" TargetMode="External"/><Relationship Id="rId7891" Type="http://schemas.openxmlformats.org/officeDocument/2006/relationships/hyperlink" Target="https://pmc.ncbi.nlm.nih.gov/articles/pmid/29878323/" TargetMode="External"/><Relationship Id="rId8942" Type="http://schemas.openxmlformats.org/officeDocument/2006/relationships/hyperlink" Target="https://air.unimi.it/handle/2434/903740" TargetMode="External"/><Relationship Id="rId5095" Type="http://schemas.openxmlformats.org/officeDocument/2006/relationships/hyperlink" Target="https://pubmed.ncbi.nlm.nih.gov/36456360" TargetMode="External"/><Relationship Id="rId6493" Type="http://schemas.openxmlformats.org/officeDocument/2006/relationships/hyperlink" Target="https://pubmed.ncbi.nlm.nih.gov/29885905" TargetMode="External"/><Relationship Id="rId7544" Type="http://schemas.openxmlformats.org/officeDocument/2006/relationships/hyperlink" Target="https://pubmed.ncbi.nlm.nih.gov/33787862" TargetMode="External"/><Relationship Id="rId6146" Type="http://schemas.openxmlformats.org/officeDocument/2006/relationships/hyperlink" Target="https://pubmed.ncbi.nlm.nih.gov/37850268" TargetMode="External"/><Relationship Id="rId2756" Type="http://schemas.openxmlformats.org/officeDocument/2006/relationships/hyperlink" Target="https://europepmc.org/abstract/MED/26761554" TargetMode="External"/><Relationship Id="rId3807" Type="http://schemas.openxmlformats.org/officeDocument/2006/relationships/hyperlink" Target="https://journals.asm.org/doi/abs/10.1128/mBio.00154-13?url_ver=Z39.88-2003&amp;rfr_id=ori:rid:crossref.org&amp;rfr_dat=cr_pub%200pubmed" TargetMode="External"/><Relationship Id="rId9369" Type="http://schemas.openxmlformats.org/officeDocument/2006/relationships/hyperlink" Target="https://pubmed.ncbi.nlm.nih.gov/31695001" TargetMode="External"/><Relationship Id="rId728" Type="http://schemas.openxmlformats.org/officeDocument/2006/relationships/hyperlink" Target="https://onlinelibrary.wiley.com/doi/10.1111/j.1365-3083.2011.02615.x" TargetMode="External"/><Relationship Id="rId1358" Type="http://schemas.openxmlformats.org/officeDocument/2006/relationships/hyperlink" Target="https://pubmed.ncbi.nlm.nih.gov/21057261" TargetMode="External"/><Relationship Id="rId2409" Type="http://schemas.openxmlformats.org/officeDocument/2006/relationships/hyperlink" Target="https://pubmed.ncbi.nlm.nih.gov/34569910" TargetMode="External"/><Relationship Id="rId5979" Type="http://schemas.openxmlformats.org/officeDocument/2006/relationships/hyperlink" Target="https://pubmed.ncbi.nlm.nih.gov/9193758" TargetMode="External"/><Relationship Id="rId64" Type="http://schemas.openxmlformats.org/officeDocument/2006/relationships/hyperlink" Target="https://europepmc.org/abstract/MED/36466890" TargetMode="External"/><Relationship Id="rId8452" Type="http://schemas.openxmlformats.org/officeDocument/2006/relationships/hyperlink" Target="https://pubmed.ncbi.nlm.nih.gov/25202361" TargetMode="External"/><Relationship Id="rId7054" Type="http://schemas.openxmlformats.org/officeDocument/2006/relationships/hyperlink" Target="https://europepmc.org/abstract/MED/34089457" TargetMode="External"/><Relationship Id="rId8105" Type="http://schemas.openxmlformats.org/officeDocument/2006/relationships/hyperlink" Target="https://pubmed.ncbi.nlm.nih.gov/36769791" TargetMode="External"/><Relationship Id="rId3664" Type="http://schemas.openxmlformats.org/officeDocument/2006/relationships/hyperlink" Target="https://pubmed.ncbi.nlm.nih.gov/11738997" TargetMode="External"/><Relationship Id="rId4715" Type="http://schemas.openxmlformats.org/officeDocument/2006/relationships/hyperlink" Target="https://pubmed.ncbi.nlm.nih.gov/39312004" TargetMode="External"/><Relationship Id="rId585" Type="http://schemas.openxmlformats.org/officeDocument/2006/relationships/hyperlink" Target="https://pubmed.ncbi.nlm.nih.gov/31849949" TargetMode="External"/><Relationship Id="rId2266" Type="http://schemas.openxmlformats.org/officeDocument/2006/relationships/hyperlink" Target="https://pubmed.ncbi.nlm.nih.gov/15817076" TargetMode="External"/><Relationship Id="rId3317" Type="http://schemas.openxmlformats.org/officeDocument/2006/relationships/hyperlink" Target="https://pubmed.ncbi.nlm.nih.gov/30568033" TargetMode="External"/><Relationship Id="rId6887" Type="http://schemas.openxmlformats.org/officeDocument/2006/relationships/hyperlink" Target="https://pubmed.ncbi.nlm.nih.gov/39352576" TargetMode="External"/><Relationship Id="rId7938" Type="http://schemas.openxmlformats.org/officeDocument/2006/relationships/hyperlink" Target="https://pubmed.ncbi.nlm.nih.gov/21918438" TargetMode="External"/><Relationship Id="rId238" Type="http://schemas.openxmlformats.org/officeDocument/2006/relationships/hyperlink" Target="https://linkinghub.elsevier.com/retrieve/pii/S0006-4971(20)46473-0" TargetMode="External"/><Relationship Id="rId5489" Type="http://schemas.openxmlformats.org/officeDocument/2006/relationships/hyperlink" Target="https://pubmed.ncbi.nlm.nih.gov/30697957" TargetMode="External"/><Relationship Id="rId9360" Type="http://schemas.openxmlformats.org/officeDocument/2006/relationships/hyperlink" Target="https://www.jstage.jst.go.jp/article/rinketsu/61/5/61_474/_article/-char/ja/" TargetMode="External"/><Relationship Id="rId2400" Type="http://schemas.openxmlformats.org/officeDocument/2006/relationships/hyperlink" Target="https://www.nature.com/articles/s41590-021-01102-0" TargetMode="External"/><Relationship Id="rId9013" Type="http://schemas.openxmlformats.org/officeDocument/2006/relationships/hyperlink" Target="https://www.atsjournals.org/doi/10.1164/rccm.202408-1545OC?url_ver=Z39.88-2003&amp;rfr_id=ori:rid:crossref.org&amp;rfr_dat=cr_pub%200pubmed" TargetMode="External"/><Relationship Id="rId1002" Type="http://schemas.openxmlformats.org/officeDocument/2006/relationships/hyperlink" Target="https://pubmed.ncbi.nlm.nih.gov/27859047" TargetMode="External"/><Relationship Id="rId5970" Type="http://schemas.openxmlformats.org/officeDocument/2006/relationships/hyperlink" Target="https://pubmed.ncbi.nlm.nih.gov/9662367" TargetMode="External"/><Relationship Id="rId3174" Type="http://schemas.openxmlformats.org/officeDocument/2006/relationships/hyperlink" Target="https://europepmc.org/abstract/MED/34099704" TargetMode="External"/><Relationship Id="rId4572" Type="http://schemas.openxmlformats.org/officeDocument/2006/relationships/hyperlink" Target="https://www.clinicalkey.com/content/playBy/pii?v=S0091-6749(24)00295-1" TargetMode="External"/><Relationship Id="rId5623" Type="http://schemas.openxmlformats.org/officeDocument/2006/relationships/hyperlink" Target="https://pubmed.ncbi.nlm.nih.gov/33968401" TargetMode="External"/><Relationship Id="rId4225" Type="http://schemas.openxmlformats.org/officeDocument/2006/relationships/hyperlink" Target="https://pubmed.ncbi.nlm.nih.gov/30043993" TargetMode="External"/><Relationship Id="rId7795" Type="http://schemas.openxmlformats.org/officeDocument/2006/relationships/hyperlink" Target="https://inflammregen.biomedcentral.com/articles/10.1186/s41232-018-0078-5" TargetMode="External"/><Relationship Id="rId8846" Type="http://schemas.openxmlformats.org/officeDocument/2006/relationships/hyperlink" Target="http://www.nutricionhospitalaria.com/pdf/7184.pdf" TargetMode="External"/><Relationship Id="rId6397" Type="http://schemas.openxmlformats.org/officeDocument/2006/relationships/hyperlink" Target="https://pubmed.ncbi.nlm.nih.gov/36640152" TargetMode="External"/><Relationship Id="rId7448" Type="http://schemas.openxmlformats.org/officeDocument/2006/relationships/hyperlink" Target="https://pubmed.ncbi.nlm.nih.gov/31377971" TargetMode="External"/><Relationship Id="rId979" Type="http://schemas.openxmlformats.org/officeDocument/2006/relationships/hyperlink" Target="https://aacrjournals.org/cancerimmunolres/article-lookup/doi/10.1158/2326-6066.CIR-17-0698" TargetMode="External"/><Relationship Id="rId5480" Type="http://schemas.openxmlformats.org/officeDocument/2006/relationships/hyperlink" Target="https://onlinelibrary.wiley.com/doi/10.1111/petr.13563" TargetMode="External"/><Relationship Id="rId6531" Type="http://schemas.openxmlformats.org/officeDocument/2006/relationships/hyperlink" Target="https://pubmed.ncbi.nlm.nih.gov/28620645" TargetMode="External"/><Relationship Id="rId4082" Type="http://schemas.openxmlformats.org/officeDocument/2006/relationships/hyperlink" Target="https://pubmed.ncbi.nlm.nih.gov/18191619" TargetMode="External"/><Relationship Id="rId5133" Type="http://schemas.openxmlformats.org/officeDocument/2006/relationships/hyperlink" Target="https://pubmed.ncbi.nlm.nih.gov/34788512" TargetMode="External"/><Relationship Id="rId1743" Type="http://schemas.openxmlformats.org/officeDocument/2006/relationships/hyperlink" Target="https://onlinelibrary.wiley.com/doi/10.1111/odi.13721" TargetMode="External"/><Relationship Id="rId8009" Type="http://schemas.openxmlformats.org/officeDocument/2006/relationships/hyperlink" Target="https://irjournal.org/journal/view.php?doi=10.5217/ir.2024.00007" TargetMode="External"/><Relationship Id="rId8356" Type="http://schemas.openxmlformats.org/officeDocument/2006/relationships/hyperlink" Target="https://europepmc.org/abstract/MED/37941692" TargetMode="External"/><Relationship Id="rId9407" Type="http://schemas.openxmlformats.org/officeDocument/2006/relationships/hyperlink" Target="https://pubmed.ncbi.nlm.nih.gov/19573915" TargetMode="External"/><Relationship Id="rId4966" Type="http://schemas.openxmlformats.org/officeDocument/2006/relationships/hyperlink" Target="https://europepmc.org/abstract/MED/21629513" TargetMode="External"/><Relationship Id="rId3568" Type="http://schemas.openxmlformats.org/officeDocument/2006/relationships/hyperlink" Target="https://pubmed.ncbi.nlm.nih.gov/21270411" TargetMode="External"/><Relationship Id="rId4619" Type="http://schemas.openxmlformats.org/officeDocument/2006/relationships/hyperlink" Target="https://pubmed.ncbi.nlm.nih.gov/33971761" TargetMode="External"/><Relationship Id="rId489" Type="http://schemas.openxmlformats.org/officeDocument/2006/relationships/hyperlink" Target="https://pubmed.ncbi.nlm.nih.gov/35305203" TargetMode="External"/><Relationship Id="rId6041" Type="http://schemas.openxmlformats.org/officeDocument/2006/relationships/hyperlink" Target="https://linkinghub.elsevier.com/retrieve/pii/0003-2697(89)90311-4" TargetMode="External"/><Relationship Id="rId9264" Type="http://schemas.openxmlformats.org/officeDocument/2006/relationships/hyperlink" Target="https://pubmed.ncbi.nlm.nih.gov/19296421" TargetMode="External"/><Relationship Id="rId970" Type="http://schemas.openxmlformats.org/officeDocument/2006/relationships/hyperlink" Target="https://pubmed.ncbi.nlm.nih.gov/31379849" TargetMode="External"/><Relationship Id="rId1253" Type="http://schemas.openxmlformats.org/officeDocument/2006/relationships/hyperlink" Target="https://pubmed.ncbi.nlm.nih.gov/34224212" TargetMode="External"/><Relationship Id="rId2651" Type="http://schemas.openxmlformats.org/officeDocument/2006/relationships/hyperlink" Target="https://pubmed.ncbi.nlm.nih.gov/33313659" TargetMode="External"/><Relationship Id="rId3702" Type="http://schemas.openxmlformats.org/officeDocument/2006/relationships/hyperlink" Target="https://pubmed.ncbi.nlm.nih.gov/38860142" TargetMode="External"/><Relationship Id="rId623" Type="http://schemas.openxmlformats.org/officeDocument/2006/relationships/hyperlink" Target="https://pubmed.ncbi.nlm.nih.gov/29141021" TargetMode="External"/><Relationship Id="rId2304" Type="http://schemas.openxmlformats.org/officeDocument/2006/relationships/hyperlink" Target="https://onlinelibrary.wiley.com/resolve/openurl?genre=article&amp;sid=nlm:pubmed&amp;issn=0141-9838&amp;date=1996&amp;volume=18&amp;issue=11&amp;spage=579" TargetMode="External"/><Relationship Id="rId5874" Type="http://schemas.openxmlformats.org/officeDocument/2006/relationships/hyperlink" Target="https://www.clinicalkey.com/content/playBy/pii?v=S0091-6749(13)00973-1" TargetMode="External"/><Relationship Id="rId6925" Type="http://schemas.openxmlformats.org/officeDocument/2006/relationships/hyperlink" Target="https://pubmed.ncbi.nlm.nih.gov/38175961" TargetMode="External"/><Relationship Id="rId4476" Type="http://schemas.openxmlformats.org/officeDocument/2006/relationships/hyperlink" Target="https://pmc.ncbi.nlm.nih.gov/articles/pmid/33907759/" TargetMode="External"/><Relationship Id="rId5527" Type="http://schemas.openxmlformats.org/officeDocument/2006/relationships/hyperlink" Target="https://pubmed.ncbi.nlm.nih.gov/38541703" TargetMode="External"/><Relationship Id="rId3078" Type="http://schemas.openxmlformats.org/officeDocument/2006/relationships/hyperlink" Target="https://europepmc.org/abstract/MED/35294531" TargetMode="External"/><Relationship Id="rId4129" Type="http://schemas.openxmlformats.org/officeDocument/2006/relationships/hyperlink" Target="https://pubmed.ncbi.nlm.nih.gov/11119419" TargetMode="External"/><Relationship Id="rId7699" Type="http://schemas.openxmlformats.org/officeDocument/2006/relationships/hyperlink" Target="https://europepmc.org/abstract/MED/37495751" TargetMode="External"/><Relationship Id="rId8000" Type="http://schemas.openxmlformats.org/officeDocument/2006/relationships/hyperlink" Target="https://pubmed.ncbi.nlm.nih.gov/39894450" TargetMode="External"/><Relationship Id="rId4610" Type="http://schemas.openxmlformats.org/officeDocument/2006/relationships/hyperlink" Target="https://europepmc.org/abstract/MED/37215141" TargetMode="External"/><Relationship Id="rId480" Type="http://schemas.openxmlformats.org/officeDocument/2006/relationships/hyperlink" Target="https://pubmed.ncbi.nlm.nih.gov/36617817" TargetMode="External"/><Relationship Id="rId2161" Type="http://schemas.openxmlformats.org/officeDocument/2006/relationships/hyperlink" Target="https://europepmc.org/abstract/MED/25136146" TargetMode="External"/><Relationship Id="rId3212" Type="http://schemas.openxmlformats.org/officeDocument/2006/relationships/hyperlink" Target="https://linkinghub.elsevier.com/retrieve/pii/S2451-8301(20)30045-5" TargetMode="External"/><Relationship Id="rId133" Type="http://schemas.openxmlformats.org/officeDocument/2006/relationships/hyperlink" Target="https://pubmed.ncbi.nlm.nih.gov/31361157" TargetMode="External"/><Relationship Id="rId5384" Type="http://schemas.openxmlformats.org/officeDocument/2006/relationships/hyperlink" Target="https://www.nature.com/articles/bmt201031" TargetMode="External"/><Relationship Id="rId6782" Type="http://schemas.openxmlformats.org/officeDocument/2006/relationships/hyperlink" Target="https://www.ingentaconnect.com/openurl?genre=article&amp;issn=&amp;volume=42&amp;issue=8&amp;spage=e768&amp;aulast=Maggiore" TargetMode="External"/><Relationship Id="rId7833" Type="http://schemas.openxmlformats.org/officeDocument/2006/relationships/hyperlink" Target="https://www.atsjournals.org/doi/10.1164/rccm.202109-2026LE?url_ver=Z39.88-2003&amp;rfr_id=ori:rid:crossref.org&amp;rfr_dat=cr_pub%200pubmed" TargetMode="External"/><Relationship Id="rId5037" Type="http://schemas.openxmlformats.org/officeDocument/2006/relationships/hyperlink" Target="https://pubmed.ncbi.nlm.nih.gov/2998660" TargetMode="External"/><Relationship Id="rId6435" Type="http://schemas.openxmlformats.org/officeDocument/2006/relationships/hyperlink" Target="https://pubmed.ncbi.nlm.nih.gov/32406182" TargetMode="External"/><Relationship Id="rId1994" Type="http://schemas.openxmlformats.org/officeDocument/2006/relationships/hyperlink" Target="https://pubmed.ncbi.nlm.nih.gov/36839519" TargetMode="External"/><Relationship Id="rId1647" Type="http://schemas.openxmlformats.org/officeDocument/2006/relationships/hyperlink" Target="https://pubmed.ncbi.nlm.nih.gov/31916122" TargetMode="External"/><Relationship Id="rId4120" Type="http://schemas.openxmlformats.org/officeDocument/2006/relationships/hyperlink" Target="https://pubmed.ncbi.nlm.nih.gov/11940704" TargetMode="External"/><Relationship Id="rId7690" Type="http://schemas.openxmlformats.org/officeDocument/2006/relationships/hyperlink" Target="https://pubmed.ncbi.nlm.nih.gov/38151400" TargetMode="External"/><Relationship Id="rId8741" Type="http://schemas.openxmlformats.org/officeDocument/2006/relationships/hyperlink" Target="https://www.ingentaconnect.com/openurl?genre=article&amp;issn=&amp;volume=76&amp;issue=5&amp;spage=640&amp;aulast=Garc&#237;a%20Tirado" TargetMode="External"/><Relationship Id="rId6292" Type="http://schemas.openxmlformats.org/officeDocument/2006/relationships/hyperlink" Target="https://europepmc.org/abstract/MED/22665237" TargetMode="External"/><Relationship Id="rId7343" Type="http://schemas.openxmlformats.org/officeDocument/2006/relationships/hyperlink" Target="https:///www.science.org/doi/10.1126/science.adh4059?url_ver=Z39.88-2003&amp;rfr_id=ori:rid:crossref.org&amp;rfr_dat=cr_pub%200pubmed" TargetMode="External"/><Relationship Id="rId3953" Type="http://schemas.openxmlformats.org/officeDocument/2006/relationships/hyperlink" Target="https://pubmed.ncbi.nlm.nih.gov/27779218" TargetMode="External"/><Relationship Id="rId9168" Type="http://schemas.openxmlformats.org/officeDocument/2006/relationships/hyperlink" Target="https://pubmed.ncbi.nlm.nih.gov/28894479" TargetMode="External"/><Relationship Id="rId874" Type="http://schemas.openxmlformats.org/officeDocument/2006/relationships/hyperlink" Target="https://pubmed.ncbi.nlm.nih.gov/35741048" TargetMode="External"/><Relationship Id="rId2555" Type="http://schemas.openxmlformats.org/officeDocument/2006/relationships/hyperlink" Target="https://pubmed.ncbi.nlm.nih.gov/18495852" TargetMode="External"/><Relationship Id="rId3606" Type="http://schemas.openxmlformats.org/officeDocument/2006/relationships/hyperlink" Target="https://pubmed.ncbi.nlm.nih.gov/18367551" TargetMode="External"/><Relationship Id="rId527" Type="http://schemas.openxmlformats.org/officeDocument/2006/relationships/hyperlink" Target="https://pubmed.ncbi.nlm.nih.gov/34413139" TargetMode="External"/><Relationship Id="rId1157" Type="http://schemas.openxmlformats.org/officeDocument/2006/relationships/hyperlink" Target="https://pubmed.ncbi.nlm.nih.gov/8921415" TargetMode="External"/><Relationship Id="rId2208" Type="http://schemas.openxmlformats.org/officeDocument/2006/relationships/hyperlink" Target="https://pubmed.ncbi.nlm.nih.gov/19753476" TargetMode="External"/><Relationship Id="rId5778" Type="http://schemas.openxmlformats.org/officeDocument/2006/relationships/hyperlink" Target="https://europepmc.org/abstract/MED/33815380" TargetMode="External"/><Relationship Id="rId6829" Type="http://schemas.openxmlformats.org/officeDocument/2006/relationships/hyperlink" Target="https://pubmed.ncbi.nlm.nih.gov/24975111" TargetMode="External"/><Relationship Id="rId8251" Type="http://schemas.openxmlformats.org/officeDocument/2006/relationships/hyperlink" Target="https://europepmc.org/abstract/MED/29142523" TargetMode="External"/><Relationship Id="rId9302" Type="http://schemas.openxmlformats.org/officeDocument/2006/relationships/hyperlink" Target="https://pubmed.ncbi.nlm.nih.gov/26888709" TargetMode="External"/><Relationship Id="rId3463" Type="http://schemas.openxmlformats.org/officeDocument/2006/relationships/hyperlink" Target="https://pubmed.ncbi.nlm.nih.gov/24439904" TargetMode="External"/><Relationship Id="rId4861" Type="http://schemas.openxmlformats.org/officeDocument/2006/relationships/hyperlink" Target="https://pubmed.ncbi.nlm.nih.gov/30217896" TargetMode="External"/><Relationship Id="rId5912" Type="http://schemas.openxmlformats.org/officeDocument/2006/relationships/hyperlink" Target="https://pubmed.ncbi.nlm.nih.gov/17300989" TargetMode="External"/><Relationship Id="rId384" Type="http://schemas.openxmlformats.org/officeDocument/2006/relationships/hyperlink" Target="https://pubmed.ncbi.nlm.nih.gov/3491691" TargetMode="External"/><Relationship Id="rId2065" Type="http://schemas.openxmlformats.org/officeDocument/2006/relationships/hyperlink" Target="https://europepmc.org/abstract/MED/33117407" TargetMode="External"/><Relationship Id="rId3116" Type="http://schemas.openxmlformats.org/officeDocument/2006/relationships/hyperlink" Target="https://linkinghub.elsevier.com/retrieve/pii/S0003-4967(24)19721-X" TargetMode="External"/><Relationship Id="rId4514" Type="http://schemas.openxmlformats.org/officeDocument/2006/relationships/hyperlink" Target="https://linkinghub.elsevier.com/retrieve/pii/S0006-4971(20)32361-2" TargetMode="External"/><Relationship Id="rId6686" Type="http://schemas.openxmlformats.org/officeDocument/2006/relationships/hyperlink" Target="https://europepmc.org/abstract/MED/18198808" TargetMode="External"/><Relationship Id="rId7737" Type="http://schemas.openxmlformats.org/officeDocument/2006/relationships/hyperlink" Target="https://link.springer.com/article/10.1007/s00281-021-00894-5" TargetMode="External"/><Relationship Id="rId5288" Type="http://schemas.openxmlformats.org/officeDocument/2006/relationships/hyperlink" Target="https://europepmc.org/abstract/MED/27272452" TargetMode="External"/><Relationship Id="rId6339" Type="http://schemas.openxmlformats.org/officeDocument/2006/relationships/hyperlink" Target="https://pubmed.ncbi.nlm.nih.gov/36531234" TargetMode="External"/><Relationship Id="rId1898" Type="http://schemas.openxmlformats.org/officeDocument/2006/relationships/hyperlink" Target="https://pubmed.ncbi.nlm.nih.gov/28643898" TargetMode="External"/><Relationship Id="rId2949" Type="http://schemas.openxmlformats.org/officeDocument/2006/relationships/hyperlink" Target="https://europepmc.org/abstract/MED/38533502" TargetMode="External"/><Relationship Id="rId6820" Type="http://schemas.openxmlformats.org/officeDocument/2006/relationships/hyperlink" Target="https://europepmc.org/abstract/MED/27365457" TargetMode="External"/><Relationship Id="rId4371" Type="http://schemas.openxmlformats.org/officeDocument/2006/relationships/hyperlink" Target="https://pubmed.ncbi.nlm.nih.gov/8768290" TargetMode="External"/><Relationship Id="rId5422" Type="http://schemas.openxmlformats.org/officeDocument/2006/relationships/hyperlink" Target="https://www.clinicalkey.com/content/playBy/pii?v=S2666-6367(25)00913-3" TargetMode="External"/><Relationship Id="rId4024" Type="http://schemas.openxmlformats.org/officeDocument/2006/relationships/hyperlink" Target="https://linkinghub.elsevier.com/retrieve/pii/S0248-8663(12)01184-8" TargetMode="External"/><Relationship Id="rId7594" Type="http://schemas.openxmlformats.org/officeDocument/2006/relationships/hyperlink" Target="https://pubmed.ncbi.nlm.nih.gov/28554246" TargetMode="External"/><Relationship Id="rId8992" Type="http://schemas.openxmlformats.org/officeDocument/2006/relationships/hyperlink" Target="http://hdl.handle.net/10668/10869" TargetMode="External"/><Relationship Id="rId6196" Type="http://schemas.openxmlformats.org/officeDocument/2006/relationships/hyperlink" Target="https://pubmed.ncbi.nlm.nih.gov/33843996" TargetMode="External"/><Relationship Id="rId7247" Type="http://schemas.openxmlformats.org/officeDocument/2006/relationships/hyperlink" Target="https://linkinghub.elsevier.com/retrieve/pii/S0006-4971(22)07926-5" TargetMode="External"/><Relationship Id="rId8645" Type="http://schemas.openxmlformats.org/officeDocument/2006/relationships/hyperlink" Target="https://pubmed.ncbi.nlm.nih.gov/27581406" TargetMode="External"/><Relationship Id="rId3857" Type="http://schemas.openxmlformats.org/officeDocument/2006/relationships/hyperlink" Target="https://pubmed.ncbi.nlm.nih.gov/36250907" TargetMode="External"/><Relationship Id="rId4908" Type="http://schemas.openxmlformats.org/officeDocument/2006/relationships/hyperlink" Target="https://karger.com/DIG/article/doi/10.1159/000475660" TargetMode="External"/><Relationship Id="rId778" Type="http://schemas.openxmlformats.org/officeDocument/2006/relationships/hyperlink" Target="https://pubmed.ncbi.nlm.nih.gov/15517074" TargetMode="External"/><Relationship Id="rId2459" Type="http://schemas.openxmlformats.org/officeDocument/2006/relationships/hyperlink" Target="https://pubmed.ncbi.nlm.nih.gov/31110361" TargetMode="External"/><Relationship Id="rId6330" Type="http://schemas.openxmlformats.org/officeDocument/2006/relationships/hyperlink" Target="https://europepmc.org/abstract/MED/38993862" TargetMode="External"/><Relationship Id="rId1542" Type="http://schemas.openxmlformats.org/officeDocument/2006/relationships/hyperlink" Target="https://pubmed.ncbi.nlm.nih.gov/17676240" TargetMode="External"/><Relationship Id="rId2940" Type="http://schemas.openxmlformats.org/officeDocument/2006/relationships/hyperlink" Target="https://pubmed.ncbi.nlm.nih.gov/38272524" TargetMode="External"/><Relationship Id="rId8155" Type="http://schemas.openxmlformats.org/officeDocument/2006/relationships/hyperlink" Target="https://pubmed.ncbi.nlm.nih.gov/34391522" TargetMode="External"/><Relationship Id="rId9206" Type="http://schemas.openxmlformats.org/officeDocument/2006/relationships/hyperlink" Target="https://pubmed.ncbi.nlm.nih.gov/25614173" TargetMode="External"/><Relationship Id="rId912" Type="http://schemas.openxmlformats.org/officeDocument/2006/relationships/hyperlink" Target="https://pubmed.ncbi.nlm.nih.gov/33629970" TargetMode="External"/><Relationship Id="rId4765" Type="http://schemas.openxmlformats.org/officeDocument/2006/relationships/hyperlink" Target="https://pubmed.ncbi.nlm.nih.gov/38259490" TargetMode="External"/><Relationship Id="rId5816" Type="http://schemas.openxmlformats.org/officeDocument/2006/relationships/hyperlink" Target="https://www.clinicalkey.com/content/playBy/pii?v=S0091-6749(18)30902-3" TargetMode="External"/><Relationship Id="rId288" Type="http://schemas.openxmlformats.org/officeDocument/2006/relationships/hyperlink" Target="https://europepmc.org/abstract/MED/12682112" TargetMode="External"/><Relationship Id="rId3367" Type="http://schemas.openxmlformats.org/officeDocument/2006/relationships/hyperlink" Target="https://pubmed.ncbi.nlm.nih.gov/28416516" TargetMode="External"/><Relationship Id="rId4418" Type="http://schemas.openxmlformats.org/officeDocument/2006/relationships/hyperlink" Target="https://www.clinicalkey.com/content/playBy/pii?v=497981" TargetMode="External"/><Relationship Id="rId7988" Type="http://schemas.openxmlformats.org/officeDocument/2006/relationships/hyperlink" Target="https://pubmed.ncbi.nlm.nih.gov/9678755" TargetMode="External"/><Relationship Id="rId2450" Type="http://schemas.openxmlformats.org/officeDocument/2006/relationships/hyperlink" Target="https://onlinelibrary.wiley.com/doi/10.1111/cup.13574" TargetMode="External"/><Relationship Id="rId3501" Type="http://schemas.openxmlformats.org/officeDocument/2006/relationships/hyperlink" Target="https://pubmed.ncbi.nlm.nih.gov/23223239" TargetMode="External"/><Relationship Id="rId9063" Type="http://schemas.openxmlformats.org/officeDocument/2006/relationships/hyperlink" Target="https://europepmc.org/abstract/MED/37583967" TargetMode="External"/><Relationship Id="rId422" Type="http://schemas.openxmlformats.org/officeDocument/2006/relationships/hyperlink" Target="https://pubmed.ncbi.nlm.nih.gov/6980750" TargetMode="External"/><Relationship Id="rId1052" Type="http://schemas.openxmlformats.org/officeDocument/2006/relationships/hyperlink" Target="https://pubmed.ncbi.nlm.nih.gov/23660557" TargetMode="External"/><Relationship Id="rId2103" Type="http://schemas.openxmlformats.org/officeDocument/2006/relationships/hyperlink" Target="https://linkinghub.elsevier.com/retrieve/pii/S0165-2427(18)30083-7" TargetMode="External"/><Relationship Id="rId5673" Type="http://schemas.openxmlformats.org/officeDocument/2006/relationships/hyperlink" Target="https://pubmed.ncbi.nlm.nih.gov/30711037" TargetMode="External"/><Relationship Id="rId4275" Type="http://schemas.openxmlformats.org/officeDocument/2006/relationships/hyperlink" Target="https://pubmed.ncbi.nlm.nih.gov/24754415" TargetMode="External"/><Relationship Id="rId5326" Type="http://schemas.openxmlformats.org/officeDocument/2006/relationships/hyperlink" Target="https://linkinghub.elsevier.com/retrieve/pii/S0006-4971(20)35458-6" TargetMode="External"/><Relationship Id="rId6724" Type="http://schemas.openxmlformats.org/officeDocument/2006/relationships/hyperlink" Target="https://europepmc.org/abstract/MED/38873600" TargetMode="External"/><Relationship Id="rId8896" Type="http://schemas.openxmlformats.org/officeDocument/2006/relationships/hyperlink" Target="https://onlinelibrary.wiley.com/doi/10.1111/bjh.19602" TargetMode="External"/><Relationship Id="rId1936" Type="http://schemas.openxmlformats.org/officeDocument/2006/relationships/hyperlink" Target="https://pubmed.ncbi.nlm.nih.gov/19597940" TargetMode="External"/><Relationship Id="rId7498" Type="http://schemas.openxmlformats.org/officeDocument/2006/relationships/hyperlink" Target="https://pubmed.ncbi.nlm.nih.gov/38500363" TargetMode="External"/><Relationship Id="rId8549" Type="http://schemas.openxmlformats.org/officeDocument/2006/relationships/hyperlink" Target="https://pubmed.ncbi.nlm.nih.gov/28470840" TargetMode="External"/><Relationship Id="rId3011" Type="http://schemas.openxmlformats.org/officeDocument/2006/relationships/hyperlink" Target="https://pubmed.ncbi.nlm.nih.gov/37000855" TargetMode="External"/><Relationship Id="rId6581" Type="http://schemas.openxmlformats.org/officeDocument/2006/relationships/hyperlink" Target="https://pubmed.ncbi.nlm.nih.gov/27861506" TargetMode="External"/><Relationship Id="rId7632" Type="http://schemas.openxmlformats.org/officeDocument/2006/relationships/hyperlink" Target="https://pubmed.ncbi.nlm.nih.gov/23328357" TargetMode="External"/><Relationship Id="rId5183" Type="http://schemas.openxmlformats.org/officeDocument/2006/relationships/hyperlink" Target="https://pubmed.ncbi.nlm.nih.gov/31724815" TargetMode="External"/><Relationship Id="rId6234" Type="http://schemas.openxmlformats.org/officeDocument/2006/relationships/hyperlink" Target="https://europepmc.org/abstract/MED/30745901" TargetMode="External"/><Relationship Id="rId1793" Type="http://schemas.openxmlformats.org/officeDocument/2006/relationships/hyperlink" Target="https://pubmed.ncbi.nlm.nih.gov/10450809" TargetMode="External"/><Relationship Id="rId2844" Type="http://schemas.openxmlformats.org/officeDocument/2006/relationships/hyperlink" Target="https://pubmed.ncbi.nlm.nih.gov/40111839" TargetMode="External"/><Relationship Id="rId8059" Type="http://schemas.openxmlformats.org/officeDocument/2006/relationships/hyperlink" Target="https://linkinghub.elsevier.com/retrieve/pii/S1570-0232(24)00001-1" TargetMode="External"/><Relationship Id="rId816" Type="http://schemas.openxmlformats.org/officeDocument/2006/relationships/hyperlink" Target="https://pubmed.ncbi.nlm.nih.gov/39771992" TargetMode="External"/><Relationship Id="rId1446" Type="http://schemas.openxmlformats.org/officeDocument/2006/relationships/hyperlink" Target="https://pubmed.ncbi.nlm.nih.gov/35129805" TargetMode="External"/><Relationship Id="rId4669" Type="http://schemas.openxmlformats.org/officeDocument/2006/relationships/hyperlink" Target="https://pubmed.ncbi.nlm.nih.gov/28126831" TargetMode="External"/><Relationship Id="rId8540" Type="http://schemas.openxmlformats.org/officeDocument/2006/relationships/hyperlink" Target="https://europepmc.org/abstract/MED/36039036" TargetMode="External"/><Relationship Id="rId6091" Type="http://schemas.openxmlformats.org/officeDocument/2006/relationships/hyperlink" Target="https://pubmed.ncbi.nlm.nih.gov/6108130" TargetMode="External"/><Relationship Id="rId7142" Type="http://schemas.openxmlformats.org/officeDocument/2006/relationships/hyperlink" Target="https://europepmc.org/abstract/MED/35947323" TargetMode="External"/><Relationship Id="rId3752" Type="http://schemas.openxmlformats.org/officeDocument/2006/relationships/hyperlink" Target="https://pubmed.ncbi.nlm.nih.gov/33190167" TargetMode="External"/><Relationship Id="rId673" Type="http://schemas.openxmlformats.org/officeDocument/2006/relationships/hyperlink" Target="https://pubmed.ncbi.nlm.nih.gov/25742266" TargetMode="External"/><Relationship Id="rId2354" Type="http://schemas.openxmlformats.org/officeDocument/2006/relationships/hyperlink" Target="https://europepmc.org/abstract/MED/37008580" TargetMode="External"/><Relationship Id="rId3405" Type="http://schemas.openxmlformats.org/officeDocument/2006/relationships/hyperlink" Target="https://pubmed.ncbi.nlm.nih.gov/27736304" TargetMode="External"/><Relationship Id="rId4803" Type="http://schemas.openxmlformats.org/officeDocument/2006/relationships/hyperlink" Target="https://pubmed.ncbi.nlm.nih.gov/34497389" TargetMode="External"/><Relationship Id="rId326" Type="http://schemas.openxmlformats.org/officeDocument/2006/relationships/hyperlink" Target="https://pubmed.ncbi.nlm.nih.gov/7554376" TargetMode="External"/><Relationship Id="rId2007" Type="http://schemas.openxmlformats.org/officeDocument/2006/relationships/hyperlink" Target="https://europepmc.org/abstract/MED/36107855" TargetMode="External"/><Relationship Id="rId6975" Type="http://schemas.openxmlformats.org/officeDocument/2006/relationships/hyperlink" Target="https://pubmed.ncbi.nlm.nih.gov/36586050" TargetMode="External"/><Relationship Id="rId4179" Type="http://schemas.openxmlformats.org/officeDocument/2006/relationships/hyperlink" Target="https://pubmed.ncbi.nlm.nih.gov/34986666" TargetMode="External"/><Relationship Id="rId5577" Type="http://schemas.openxmlformats.org/officeDocument/2006/relationships/hyperlink" Target="https://pubmed.ncbi.nlm.nih.gov/34741188" TargetMode="External"/><Relationship Id="rId6628" Type="http://schemas.openxmlformats.org/officeDocument/2006/relationships/hyperlink" Target="https://europepmc.org/abstract/MED/22475765" TargetMode="External"/><Relationship Id="rId8050" Type="http://schemas.openxmlformats.org/officeDocument/2006/relationships/hyperlink" Target="https://pubmed.ncbi.nlm.nih.gov/38417060" TargetMode="External"/><Relationship Id="rId9101" Type="http://schemas.openxmlformats.org/officeDocument/2006/relationships/hyperlink" Target="https://europepmc.org/abstract/MED/33900188" TargetMode="External"/><Relationship Id="rId4660" Type="http://schemas.openxmlformats.org/officeDocument/2006/relationships/hyperlink" Target="https://europepmc.org/abstract/MED/30115970" TargetMode="External"/><Relationship Id="rId5711" Type="http://schemas.openxmlformats.org/officeDocument/2006/relationships/hyperlink" Target="https://pubmed.ncbi.nlm.nih.gov/23583915" TargetMode="External"/><Relationship Id="rId3262" Type="http://schemas.openxmlformats.org/officeDocument/2006/relationships/hyperlink" Target="https://europepmc.org/abstract/MED/31963848" TargetMode="External"/><Relationship Id="rId4313" Type="http://schemas.openxmlformats.org/officeDocument/2006/relationships/hyperlink" Target="https://pubmed.ncbi.nlm.nih.gov/19642519" TargetMode="External"/><Relationship Id="rId7883" Type="http://schemas.openxmlformats.org/officeDocument/2006/relationships/hyperlink" Target="http://hdl.handle.net/10044/1/67865" TargetMode="External"/><Relationship Id="rId183" Type="http://schemas.openxmlformats.org/officeDocument/2006/relationships/hyperlink" Target="https://pubmed.ncbi.nlm.nih.gov/27485073" TargetMode="External"/><Relationship Id="rId6485" Type="http://schemas.openxmlformats.org/officeDocument/2006/relationships/hyperlink" Target="https://pubmed.ncbi.nlm.nih.gov/30728178" TargetMode="External"/><Relationship Id="rId7536" Type="http://schemas.openxmlformats.org/officeDocument/2006/relationships/hyperlink" Target="https://pubmed.ncbi.nlm.nih.gov/34714911" TargetMode="External"/><Relationship Id="rId8934" Type="http://schemas.openxmlformats.org/officeDocument/2006/relationships/hyperlink" Target="http://hdl.handle.net/10668/21609" TargetMode="External"/><Relationship Id="rId5087" Type="http://schemas.openxmlformats.org/officeDocument/2006/relationships/hyperlink" Target="https://pubmed.ncbi.nlm.nih.gov/36495401" TargetMode="External"/><Relationship Id="rId6138" Type="http://schemas.openxmlformats.org/officeDocument/2006/relationships/hyperlink" Target="https://pubmed.ncbi.nlm.nih.gov/38923286" TargetMode="External"/><Relationship Id="rId1697" Type="http://schemas.openxmlformats.org/officeDocument/2006/relationships/hyperlink" Target="https://pubmed.ncbi.nlm.nih.gov/25538710" TargetMode="External"/><Relationship Id="rId2748" Type="http://schemas.openxmlformats.org/officeDocument/2006/relationships/hyperlink" Target="https://linkinghub.elsevier.com/retrieve/pii/S1323-8930(15)00206-3" TargetMode="External"/><Relationship Id="rId4170" Type="http://schemas.openxmlformats.org/officeDocument/2006/relationships/hyperlink" Target="https://www.prolekare.cz/linkout/133768" TargetMode="External"/><Relationship Id="rId5221" Type="http://schemas.openxmlformats.org/officeDocument/2006/relationships/hyperlink" Target="https://pubmed.ncbi.nlm.nih.gov/30898777" TargetMode="External"/><Relationship Id="rId8791" Type="http://schemas.openxmlformats.org/officeDocument/2006/relationships/hyperlink" Target="https://pubmed.ncbi.nlm.nih.gov/33178654" TargetMode="External"/><Relationship Id="rId56" Type="http://schemas.openxmlformats.org/officeDocument/2006/relationships/hyperlink" Target="https://europepmc.org/abstract/MED/34893946" TargetMode="External"/><Relationship Id="rId1831" Type="http://schemas.openxmlformats.org/officeDocument/2006/relationships/hyperlink" Target="https://pubmed.ncbi.nlm.nih.gov/25362922" TargetMode="External"/><Relationship Id="rId7393" Type="http://schemas.openxmlformats.org/officeDocument/2006/relationships/hyperlink" Target="https://europepmc.org/abstract/MED/34473196" TargetMode="External"/><Relationship Id="rId8444" Type="http://schemas.openxmlformats.org/officeDocument/2006/relationships/hyperlink" Target="https://pubmed.ncbi.nlm.nih.gov/24974738" TargetMode="External"/><Relationship Id="rId7046" Type="http://schemas.openxmlformats.org/officeDocument/2006/relationships/hyperlink" Target="https://europepmc.org/abstract/MED/34570326" TargetMode="External"/><Relationship Id="rId577" Type="http://schemas.openxmlformats.org/officeDocument/2006/relationships/hyperlink" Target="https://pubmed.ncbi.nlm.nih.gov/30681380" TargetMode="External"/><Relationship Id="rId2258" Type="http://schemas.openxmlformats.org/officeDocument/2006/relationships/hyperlink" Target="https://pubmed.ncbi.nlm.nih.gov/16026859" TargetMode="External"/><Relationship Id="rId3656" Type="http://schemas.openxmlformats.org/officeDocument/2006/relationships/hyperlink" Target="https://pubmed.ncbi.nlm.nih.gov/12518445" TargetMode="External"/><Relationship Id="rId4707" Type="http://schemas.openxmlformats.org/officeDocument/2006/relationships/hyperlink" Target="https://pubmed.ncbi.nlm.nih.gov/39605286" TargetMode="External"/><Relationship Id="rId3309" Type="http://schemas.openxmlformats.org/officeDocument/2006/relationships/hyperlink" Target="https://pubmed.ncbi.nlm.nih.gov/31067271" TargetMode="External"/><Relationship Id="rId6879" Type="http://schemas.openxmlformats.org/officeDocument/2006/relationships/hyperlink" Target="https://pubmed.ncbi.nlm.nih.gov/38976510" TargetMode="External"/><Relationship Id="rId9352" Type="http://schemas.openxmlformats.org/officeDocument/2006/relationships/hyperlink" Target="https://www.jstage.jst.go.jp/article/rinketsu/62/8/62_914/_article/-char/ja/" TargetMode="External"/><Relationship Id="rId711" Type="http://schemas.openxmlformats.org/officeDocument/2006/relationships/hyperlink" Target="https://pubmed.ncbi.nlm.nih.gov/22044316" TargetMode="External"/><Relationship Id="rId1341" Type="http://schemas.openxmlformats.org/officeDocument/2006/relationships/hyperlink" Target="http://www.jiaci.org/issues/vol24issue3/vol24issue03-6.htm" TargetMode="External"/><Relationship Id="rId5962" Type="http://schemas.openxmlformats.org/officeDocument/2006/relationships/hyperlink" Target="https://europepmc.org/abstract/MED/10859343" TargetMode="External"/><Relationship Id="rId9005" Type="http://schemas.openxmlformats.org/officeDocument/2006/relationships/hyperlink" Target="https://pubmed.ncbi.nlm.nih.gov/25855214" TargetMode="External"/><Relationship Id="rId4564" Type="http://schemas.openxmlformats.org/officeDocument/2006/relationships/hyperlink" Target="https://www.clinicalkey.com/content/playBy/pii?v=S1933-0219(24)00059-X" TargetMode="External"/><Relationship Id="rId5615" Type="http://schemas.openxmlformats.org/officeDocument/2006/relationships/hyperlink" Target="https://pubmed.ncbi.nlm.nih.gov/34307589" TargetMode="External"/><Relationship Id="rId3166" Type="http://schemas.openxmlformats.org/officeDocument/2006/relationships/hyperlink" Target="https://jneuroinflammation.biomedcentral.com/articles/10.1186/s12974-021-02232-w" TargetMode="External"/><Relationship Id="rId4217" Type="http://schemas.openxmlformats.org/officeDocument/2006/relationships/hyperlink" Target="https://pubmed.ncbi.nlm.nih.gov/31236065" TargetMode="External"/><Relationship Id="rId6389" Type="http://schemas.openxmlformats.org/officeDocument/2006/relationships/hyperlink" Target="https://pubmed.ncbi.nlm.nih.gov/37405872" TargetMode="External"/><Relationship Id="rId7787" Type="http://schemas.openxmlformats.org/officeDocument/2006/relationships/hyperlink" Target="https://www.clinicalkey.com/content/playBy/pii?v=S0896-8411(17)30514-0" TargetMode="External"/><Relationship Id="rId8838" Type="http://schemas.openxmlformats.org/officeDocument/2006/relationships/hyperlink" Target="http://www.grupoaran.com/mrmUpdate/lecturaPDFfromXML.asp?IdArt=4621051&amp;TO=RVN&amp;Eng=1" TargetMode="External"/><Relationship Id="rId2999" Type="http://schemas.openxmlformats.org/officeDocument/2006/relationships/hyperlink" Target="https://pubmed.ncbi.nlm.nih.gov/37095364" TargetMode="External"/><Relationship Id="rId3300" Type="http://schemas.openxmlformats.org/officeDocument/2006/relationships/hyperlink" Target="https://europepmc.org/abstract/MED/30169661" TargetMode="External"/><Relationship Id="rId6870" Type="http://schemas.openxmlformats.org/officeDocument/2006/relationships/hyperlink" Target="https://pubmed.ncbi.nlm.nih.gov/10645639" TargetMode="External"/><Relationship Id="rId7921" Type="http://schemas.openxmlformats.org/officeDocument/2006/relationships/hyperlink" Target="https://journals.lww.com/00002030-201407170-00018" TargetMode="External"/><Relationship Id="rId221" Type="http://schemas.openxmlformats.org/officeDocument/2006/relationships/hyperlink" Target="https://pubmed.ncbi.nlm.nih.gov/25566269" TargetMode="External"/><Relationship Id="rId5472" Type="http://schemas.openxmlformats.org/officeDocument/2006/relationships/hyperlink" Target="https://linkinghub.elsevier.com/retrieve/pii/S0006-4971(20)61981-4" TargetMode="External"/><Relationship Id="rId6523" Type="http://schemas.openxmlformats.org/officeDocument/2006/relationships/hyperlink" Target="https://pubmed.ncbi.nlm.nih.gov/28502091" TargetMode="External"/><Relationship Id="rId4074" Type="http://schemas.openxmlformats.org/officeDocument/2006/relationships/hyperlink" Target="https://pubmed.ncbi.nlm.nih.gov/19234763" TargetMode="External"/><Relationship Id="rId5125" Type="http://schemas.openxmlformats.org/officeDocument/2006/relationships/hyperlink" Target="https://pubmed.ncbi.nlm.nih.gov/34709943" TargetMode="External"/><Relationship Id="rId8695" Type="http://schemas.openxmlformats.org/officeDocument/2006/relationships/hyperlink" Target="https://pubmed.ncbi.nlm.nih.gov/23571315" TargetMode="External"/><Relationship Id="rId7297" Type="http://schemas.openxmlformats.org/officeDocument/2006/relationships/hyperlink" Target="https://www.tandfonline.com/doi/10.3109/10428194.2013.874010?url_ver=Z39.88-2003&amp;rfr_id=ori:rid:crossref.org&amp;rfr_dat=cr_pub%200pubmed" TargetMode="External"/><Relationship Id="rId8348" Type="http://schemas.openxmlformats.org/officeDocument/2006/relationships/hyperlink" Target="https://www.clinicalkey.com/content/playBy/pii?v=S1341-321X(23)00212-X" TargetMode="External"/><Relationship Id="rId1735" Type="http://schemas.openxmlformats.org/officeDocument/2006/relationships/hyperlink" Target="https://link.springer.com/article/10.1007/s10875-021-01182-5" TargetMode="External"/><Relationship Id="rId4958" Type="http://schemas.openxmlformats.org/officeDocument/2006/relationships/hyperlink" Target="https://onlinelibrary.wiley.com/doi/10.1097/MPG.0b013e31824678fc" TargetMode="External"/><Relationship Id="rId6380" Type="http://schemas.openxmlformats.org/officeDocument/2006/relationships/hyperlink" Target="https://europepmc.org/abstract/MED/38633258" TargetMode="External"/><Relationship Id="rId7431" Type="http://schemas.openxmlformats.org/officeDocument/2006/relationships/hyperlink" Target="https://europepmc.org/abstract/MED/33229441" TargetMode="External"/><Relationship Id="rId2990" Type="http://schemas.openxmlformats.org/officeDocument/2006/relationships/hyperlink" Target="https://europepmc.org/abstract/MED/36094336" TargetMode="External"/><Relationship Id="rId6033" Type="http://schemas.openxmlformats.org/officeDocument/2006/relationships/hyperlink" Target="https://pubmed.ncbi.nlm.nih.gov/2595358" TargetMode="External"/><Relationship Id="rId962" Type="http://schemas.openxmlformats.org/officeDocument/2006/relationships/hyperlink" Target="https://pubmed.ncbi.nlm.nih.gov/31285081" TargetMode="External"/><Relationship Id="rId1592" Type="http://schemas.openxmlformats.org/officeDocument/2006/relationships/hyperlink" Target="https://europepmc.org/abstract/MED/36289785" TargetMode="External"/><Relationship Id="rId2643" Type="http://schemas.openxmlformats.org/officeDocument/2006/relationships/hyperlink" Target="https://pubmed.ncbi.nlm.nih.gov/35325890" TargetMode="External"/><Relationship Id="rId9256" Type="http://schemas.openxmlformats.org/officeDocument/2006/relationships/hyperlink" Target="https://pubmed.ncbi.nlm.nih.gov/20661195" TargetMode="External"/><Relationship Id="rId615" Type="http://schemas.openxmlformats.org/officeDocument/2006/relationships/hyperlink" Target="https://pubmed.ncbi.nlm.nih.gov/30515370" TargetMode="External"/><Relationship Id="rId1245" Type="http://schemas.openxmlformats.org/officeDocument/2006/relationships/hyperlink" Target="https://pubmed.ncbi.nlm.nih.gov/33359439" TargetMode="External"/><Relationship Id="rId4468" Type="http://schemas.openxmlformats.org/officeDocument/2006/relationships/hyperlink" Target="https://www.clinicalkey.com/content/playBy/pii?v=S1933-0219(22)00205-7" TargetMode="External"/><Relationship Id="rId5866" Type="http://schemas.openxmlformats.org/officeDocument/2006/relationships/hyperlink" Target="https://onlinelibrary.wiley.com/doi/10.1111/petr.12413" TargetMode="External"/><Relationship Id="rId6917" Type="http://schemas.openxmlformats.org/officeDocument/2006/relationships/hyperlink" Target="https://pubmed.ncbi.nlm.nih.gov/38509369" TargetMode="External"/><Relationship Id="rId5519" Type="http://schemas.openxmlformats.org/officeDocument/2006/relationships/hyperlink" Target="https://pubmed.ncbi.nlm.nih.gov/39062076" TargetMode="External"/><Relationship Id="rId3551" Type="http://schemas.openxmlformats.org/officeDocument/2006/relationships/hyperlink" Target="https://pubmed.ncbi.nlm.nih.gov/21962389" TargetMode="External"/><Relationship Id="rId4602" Type="http://schemas.openxmlformats.org/officeDocument/2006/relationships/hyperlink" Target="https://europepmc.org/abstract/MED/36993430" TargetMode="External"/><Relationship Id="rId472" Type="http://schemas.openxmlformats.org/officeDocument/2006/relationships/hyperlink" Target="https://pubmed.ncbi.nlm.nih.gov/37198208" TargetMode="External"/><Relationship Id="rId2153" Type="http://schemas.openxmlformats.org/officeDocument/2006/relationships/hyperlink" Target="https://europepmc.org/abstract/MED/24611805" TargetMode="External"/><Relationship Id="rId3204" Type="http://schemas.openxmlformats.org/officeDocument/2006/relationships/hyperlink" Target="https://europepmc.org/abstract/MED/34722567" TargetMode="External"/><Relationship Id="rId6774" Type="http://schemas.openxmlformats.org/officeDocument/2006/relationships/hyperlink" Target="https://europepmc.org/abstract/MED/33816397" TargetMode="External"/><Relationship Id="rId7825" Type="http://schemas.openxmlformats.org/officeDocument/2006/relationships/hyperlink" Target="https://europepmc.org/abstract/MED/35908019" TargetMode="External"/><Relationship Id="rId125" Type="http://schemas.openxmlformats.org/officeDocument/2006/relationships/hyperlink" Target="https://pubmed.ncbi.nlm.nih.gov/33324422" TargetMode="External"/><Relationship Id="rId5376" Type="http://schemas.openxmlformats.org/officeDocument/2006/relationships/hyperlink" Target="https://www.clinicalkey.com/content/playBy/pii?v=S1083-8791(11)00221-7" TargetMode="External"/><Relationship Id="rId6427" Type="http://schemas.openxmlformats.org/officeDocument/2006/relationships/hyperlink" Target="https://pubmed.ncbi.nlm.nih.gov/33128812" TargetMode="External"/><Relationship Id="rId5029" Type="http://schemas.openxmlformats.org/officeDocument/2006/relationships/hyperlink" Target="https://pubmed.ncbi.nlm.nih.gov/35951779" TargetMode="External"/><Relationship Id="rId8599" Type="http://schemas.openxmlformats.org/officeDocument/2006/relationships/hyperlink" Target="https://pubmed.ncbi.nlm.nih.gov/34449068" TargetMode="External"/><Relationship Id="rId1986" Type="http://schemas.openxmlformats.org/officeDocument/2006/relationships/hyperlink" Target="https://pubmed.ncbi.nlm.nih.gov/37888541" TargetMode="External"/><Relationship Id="rId1639" Type="http://schemas.openxmlformats.org/officeDocument/2006/relationships/hyperlink" Target="https://pubmed.ncbi.nlm.nih.gov/32333914" TargetMode="External"/><Relationship Id="rId3061" Type="http://schemas.openxmlformats.org/officeDocument/2006/relationships/hyperlink" Target="https://pubmed.ncbi.nlm.nih.gov/35025696" TargetMode="External"/><Relationship Id="rId5510" Type="http://schemas.openxmlformats.org/officeDocument/2006/relationships/hyperlink" Target="https://onlinelibrary.wiley.com/doi/10.1111/bjh.19897" TargetMode="External"/><Relationship Id="rId4112" Type="http://schemas.openxmlformats.org/officeDocument/2006/relationships/hyperlink" Target="https://pubmed.ncbi.nlm.nih.gov/12825201" TargetMode="External"/><Relationship Id="rId7682" Type="http://schemas.openxmlformats.org/officeDocument/2006/relationships/hyperlink" Target="https://pubmed.ncbi.nlm.nih.gov/38330141" TargetMode="External"/><Relationship Id="rId8733" Type="http://schemas.openxmlformats.org/officeDocument/2006/relationships/hyperlink" Target="https://link.springer.com/article/10.1007/s00431-024-05575-7" TargetMode="External"/><Relationship Id="rId6284" Type="http://schemas.openxmlformats.org/officeDocument/2006/relationships/hyperlink" Target="https://europepmc.org/abstract/MED/22752190" TargetMode="External"/><Relationship Id="rId7335" Type="http://schemas.openxmlformats.org/officeDocument/2006/relationships/hyperlink" Target="https://europepmc.org/abstract/MED/38557723" TargetMode="External"/><Relationship Id="rId2894" Type="http://schemas.openxmlformats.org/officeDocument/2006/relationships/hyperlink" Target="https://pubmed.ncbi.nlm.nih.gov/39432783" TargetMode="External"/><Relationship Id="rId866" Type="http://schemas.openxmlformats.org/officeDocument/2006/relationships/hyperlink" Target="https://pubmed.ncbi.nlm.nih.gov/34996119" TargetMode="External"/><Relationship Id="rId1496" Type="http://schemas.openxmlformats.org/officeDocument/2006/relationships/hyperlink" Target="https://pubmed.ncbi.nlm.nih.gov/25188660" TargetMode="External"/><Relationship Id="rId2547" Type="http://schemas.openxmlformats.org/officeDocument/2006/relationships/hyperlink" Target="https://pubmed.ncbi.nlm.nih.gov/19489714" TargetMode="External"/><Relationship Id="rId3945" Type="http://schemas.openxmlformats.org/officeDocument/2006/relationships/hyperlink" Target="https://pubmed.ncbi.nlm.nih.gov/28224701" TargetMode="External"/><Relationship Id="rId519" Type="http://schemas.openxmlformats.org/officeDocument/2006/relationships/hyperlink" Target="https://pubmed.ncbi.nlm.nih.gov/34101091" TargetMode="External"/><Relationship Id="rId1149" Type="http://schemas.openxmlformats.org/officeDocument/2006/relationships/hyperlink" Target="https://pubmed.ncbi.nlm.nih.gov/10429672" TargetMode="External"/><Relationship Id="rId5020" Type="http://schemas.openxmlformats.org/officeDocument/2006/relationships/hyperlink" Target="https://pubmed.ncbi.nlm.nih.gov/11007139" TargetMode="External"/><Relationship Id="rId7192" Type="http://schemas.openxmlformats.org/officeDocument/2006/relationships/hyperlink" Target="https://linkinghub.elsevier.com/retrieve/pii/S0378595503002302" TargetMode="External"/><Relationship Id="rId8590" Type="http://schemas.openxmlformats.org/officeDocument/2006/relationships/hyperlink" Target="https://journals.physiology.org/doi/abs/10.1152/ajplung.00227.2022?url_ver=Z39.88-2003&amp;rfr_id=ori:rid:crossref.org&amp;rfr_dat=cr_pub%200pubmed" TargetMode="External"/><Relationship Id="rId1630" Type="http://schemas.openxmlformats.org/officeDocument/2006/relationships/hyperlink" Target="https://europepmc.org/abstract/MED/34938268" TargetMode="External"/><Relationship Id="rId8243" Type="http://schemas.openxmlformats.org/officeDocument/2006/relationships/hyperlink" Target="https://europepmc.org/abstract/MED/28597225" TargetMode="External"/><Relationship Id="rId4853" Type="http://schemas.openxmlformats.org/officeDocument/2006/relationships/hyperlink" Target="https://pubmed.ncbi.nlm.nih.gov/31073077" TargetMode="External"/><Relationship Id="rId5904" Type="http://schemas.openxmlformats.org/officeDocument/2006/relationships/hyperlink" Target="https://europepmc.org/abstract/MED/19339924" TargetMode="External"/><Relationship Id="rId3455" Type="http://schemas.openxmlformats.org/officeDocument/2006/relationships/hyperlink" Target="https://pubmed.ncbi.nlm.nih.gov/25056241" TargetMode="External"/><Relationship Id="rId4506" Type="http://schemas.openxmlformats.org/officeDocument/2006/relationships/hyperlink" Target="https://www.clinicalkey.com/content/playBy/pii?v=S0091-6749(18)30710-3" TargetMode="External"/><Relationship Id="rId376" Type="http://schemas.openxmlformats.org/officeDocument/2006/relationships/hyperlink" Target="https://pubmed.ncbi.nlm.nih.gov/3265963" TargetMode="External"/><Relationship Id="rId2057" Type="http://schemas.openxmlformats.org/officeDocument/2006/relationships/hyperlink" Target="https://www.clinicalkey.com/content/playBy/pii?v=S0167-5273(19)36099-1" TargetMode="External"/><Relationship Id="rId3108" Type="http://schemas.openxmlformats.org/officeDocument/2006/relationships/hyperlink" Target="https://linkinghub.elsevier.com/retrieve/pii/S2451-9936(22)00060-3" TargetMode="External"/><Relationship Id="rId6678" Type="http://schemas.openxmlformats.org/officeDocument/2006/relationships/hyperlink" Target="https://europepmc.org/abstract/MED/18832687" TargetMode="External"/><Relationship Id="rId7729" Type="http://schemas.openxmlformats.org/officeDocument/2006/relationships/hyperlink" Target="https://linkinghub.elsevier.com/retrieve/pii/S0003-4967(24)21080-3" TargetMode="External"/><Relationship Id="rId9151" Type="http://schemas.openxmlformats.org/officeDocument/2006/relationships/hyperlink" Target="https://air.unimi.it/handle/2434/666799" TargetMode="External"/><Relationship Id="rId1140" Type="http://schemas.openxmlformats.org/officeDocument/2006/relationships/hyperlink" Target="https://europepmc.org/abstract/MED/12682112" TargetMode="External"/><Relationship Id="rId510" Type="http://schemas.openxmlformats.org/officeDocument/2006/relationships/hyperlink" Target="https://europepmc.org/abstract/MED/36091052" TargetMode="External"/><Relationship Id="rId5761" Type="http://schemas.openxmlformats.org/officeDocument/2006/relationships/hyperlink" Target="https://pubmed.ncbi.nlm.nih.gov/34657246" TargetMode="External"/><Relationship Id="rId6812" Type="http://schemas.openxmlformats.org/officeDocument/2006/relationships/hyperlink" Target="https://www.clinicalkey.com/content/playBy/pii?v=S1521-6616(17)30752-0" TargetMode="External"/><Relationship Id="rId4363" Type="http://schemas.openxmlformats.org/officeDocument/2006/relationships/hyperlink" Target="https://pubmed.ncbi.nlm.nih.gov/9097903" TargetMode="External"/><Relationship Id="rId5414" Type="http://schemas.openxmlformats.org/officeDocument/2006/relationships/hyperlink" Target="https://www.nature.com/articles/1705422" TargetMode="External"/><Relationship Id="rId8984" Type="http://schemas.openxmlformats.org/officeDocument/2006/relationships/hyperlink" Target="https://onlinelibrary.wiley.com/doi/10.1111/hae.13462" TargetMode="External"/><Relationship Id="rId4016" Type="http://schemas.openxmlformats.org/officeDocument/2006/relationships/hyperlink" Target="https://europepmc.org/abstract/MED/25546405" TargetMode="External"/><Relationship Id="rId7586" Type="http://schemas.openxmlformats.org/officeDocument/2006/relationships/hyperlink" Target="https://pubmed.ncbi.nlm.nih.gov/29720448" TargetMode="External"/><Relationship Id="rId8637" Type="http://schemas.openxmlformats.org/officeDocument/2006/relationships/hyperlink" Target="https://pubmed.ncbi.nlm.nih.gov/28273179" TargetMode="External"/><Relationship Id="rId6188" Type="http://schemas.openxmlformats.org/officeDocument/2006/relationships/hyperlink" Target="https://pubmed.ncbi.nlm.nih.gov/34002224" TargetMode="External"/><Relationship Id="rId7239" Type="http://schemas.openxmlformats.org/officeDocument/2006/relationships/hyperlink" Target="https://europepmc.org/abstract/MED/37814064" TargetMode="External"/><Relationship Id="rId2798" Type="http://schemas.openxmlformats.org/officeDocument/2006/relationships/hyperlink" Target="https://pubmed.ncbi.nlm.nih.gov/21049219" TargetMode="External"/><Relationship Id="rId3849" Type="http://schemas.openxmlformats.org/officeDocument/2006/relationships/hyperlink" Target="https://pubmed.ncbi.nlm.nih.gov/37335864" TargetMode="External"/><Relationship Id="rId5271" Type="http://schemas.openxmlformats.org/officeDocument/2006/relationships/hyperlink" Target="https://pubmed.ncbi.nlm.nih.gov/28317161" TargetMode="External"/><Relationship Id="rId7720" Type="http://schemas.openxmlformats.org/officeDocument/2006/relationships/hyperlink" Target="https://pubmed.ncbi.nlm.nih.gov/35998627" TargetMode="External"/><Relationship Id="rId6322" Type="http://schemas.openxmlformats.org/officeDocument/2006/relationships/hyperlink" Target="https://europepmc.org/abstract/MED/37027505" TargetMode="External"/><Relationship Id="rId1881" Type="http://schemas.openxmlformats.org/officeDocument/2006/relationships/hyperlink" Target="https://europepmc.org/abstract/MED/33995359" TargetMode="External"/><Relationship Id="rId2932" Type="http://schemas.openxmlformats.org/officeDocument/2006/relationships/hyperlink" Target="https://pubmed.ncbi.nlm.nih.gov/38359792" TargetMode="External"/><Relationship Id="rId8494" Type="http://schemas.openxmlformats.org/officeDocument/2006/relationships/hyperlink" Target="https://pubmed.ncbi.nlm.nih.gov/17988988" TargetMode="External"/><Relationship Id="rId904" Type="http://schemas.openxmlformats.org/officeDocument/2006/relationships/hyperlink" Target="https://pubmed.ncbi.nlm.nih.gov/34715896" TargetMode="External"/><Relationship Id="rId1534" Type="http://schemas.openxmlformats.org/officeDocument/2006/relationships/hyperlink" Target="https://pubmed.ncbi.nlm.nih.gov/38484269" TargetMode="External"/><Relationship Id="rId7096" Type="http://schemas.openxmlformats.org/officeDocument/2006/relationships/hyperlink" Target="https://europepmc.org/abstract/MED/33392853" TargetMode="External"/><Relationship Id="rId8147" Type="http://schemas.openxmlformats.org/officeDocument/2006/relationships/hyperlink" Target="https://pubmed.ncbi.nlm.nih.gov/35083284" TargetMode="External"/><Relationship Id="rId4757" Type="http://schemas.openxmlformats.org/officeDocument/2006/relationships/hyperlink" Target="https://pubmed.ncbi.nlm.nih.gov/36462956" TargetMode="External"/><Relationship Id="rId3359" Type="http://schemas.openxmlformats.org/officeDocument/2006/relationships/hyperlink" Target="https://pubmed.ncbi.nlm.nih.gov/29106400" TargetMode="External"/><Relationship Id="rId5808" Type="http://schemas.openxmlformats.org/officeDocument/2006/relationships/hyperlink" Target="https://link.springer.com/article/10.1007/s10875-019-0590-7" TargetMode="External"/><Relationship Id="rId7230" Type="http://schemas.openxmlformats.org/officeDocument/2006/relationships/hyperlink" Target="https://pubmed.ncbi.nlm.nih.gov/37678575" TargetMode="External"/><Relationship Id="rId3840" Type="http://schemas.openxmlformats.org/officeDocument/2006/relationships/hyperlink" Target="https://pmc.ncbi.nlm.nih.gov/articles/pmid/38498839/" TargetMode="External"/><Relationship Id="rId9055" Type="http://schemas.openxmlformats.org/officeDocument/2006/relationships/hyperlink" Target="https://www.tandfonline.com/doi/10.1080/17476348.2024.2311109?url_ver=Z39.88-2003&amp;rfr_id=ori:rid:crossref.org&amp;rfr_dat=cr_pub%200pubmed" TargetMode="External"/><Relationship Id="rId761" Type="http://schemas.openxmlformats.org/officeDocument/2006/relationships/hyperlink" Target="https://onlinelibrary.wiley.com/doi/10.1002/ajh.21015" TargetMode="External"/><Relationship Id="rId1391" Type="http://schemas.openxmlformats.org/officeDocument/2006/relationships/hyperlink" Target="https://www.scielo.br/scielo.php?script=sci_arttext&amp;pid=S0100-879X2004000500001&amp;lng=en&amp;nrm=iso&amp;tlng=en" TargetMode="External"/><Relationship Id="rId2442" Type="http://schemas.openxmlformats.org/officeDocument/2006/relationships/hyperlink" Target="https://www.science.org/doi/abs/10.1126/science.abd4585?url_ver=Z39.88-2003&amp;rfr_id=ori:rid:crossref.org&amp;rfr_dat=cr_pub%200pubmed" TargetMode="External"/><Relationship Id="rId414" Type="http://schemas.openxmlformats.org/officeDocument/2006/relationships/hyperlink" Target="https://pmc.ncbi.nlm.nih.gov/articles/pmid/6221843/" TargetMode="External"/><Relationship Id="rId1044" Type="http://schemas.openxmlformats.org/officeDocument/2006/relationships/hyperlink" Target="https://pubmed.ncbi.nlm.nih.gov/23695813" TargetMode="External"/><Relationship Id="rId5665" Type="http://schemas.openxmlformats.org/officeDocument/2006/relationships/hyperlink" Target="https://pubmed.ncbi.nlm.nih.gov/32915172" TargetMode="External"/><Relationship Id="rId6716" Type="http://schemas.openxmlformats.org/officeDocument/2006/relationships/hyperlink" Target="https://linkinghub.elsevier.com/retrieve/pii/S0006-4971(24)00109-5" TargetMode="External"/><Relationship Id="rId4267" Type="http://schemas.openxmlformats.org/officeDocument/2006/relationships/hyperlink" Target="https://pubmed.ncbi.nlm.nih.gov/25699049" TargetMode="External"/><Relationship Id="rId5318" Type="http://schemas.openxmlformats.org/officeDocument/2006/relationships/hyperlink" Target="https://europepmc.org/abstract/MED/25821657" TargetMode="External"/><Relationship Id="rId8888" Type="http://schemas.openxmlformats.org/officeDocument/2006/relationships/hyperlink" Target="https://onlinelibrary.wiley.com/doi/10.1002/ajh.27487" TargetMode="External"/><Relationship Id="rId1928" Type="http://schemas.openxmlformats.org/officeDocument/2006/relationships/hyperlink" Target="https://pubmed.ncbi.nlm.nih.gov/22472742" TargetMode="External"/><Relationship Id="rId3350" Type="http://schemas.openxmlformats.org/officeDocument/2006/relationships/hyperlink" Target="https://www.nature.com/articles/nrrheum.2017.201" TargetMode="External"/><Relationship Id="rId271" Type="http://schemas.openxmlformats.org/officeDocument/2006/relationships/hyperlink" Target="https://pubmed.ncbi.nlm.nih.gov/17313486" TargetMode="External"/><Relationship Id="rId3003" Type="http://schemas.openxmlformats.org/officeDocument/2006/relationships/hyperlink" Target="https://pubmed.ncbi.nlm.nih.gov/37101265" TargetMode="External"/><Relationship Id="rId4401" Type="http://schemas.openxmlformats.org/officeDocument/2006/relationships/hyperlink" Target="https://pubmed.ncbi.nlm.nih.gov/38652550" TargetMode="External"/><Relationship Id="rId7971" Type="http://schemas.openxmlformats.org/officeDocument/2006/relationships/hyperlink" Target="https://pubmed.ncbi.nlm.nih.gov/15258981" TargetMode="External"/><Relationship Id="rId6573" Type="http://schemas.openxmlformats.org/officeDocument/2006/relationships/hyperlink" Target="https://pubmed.ncbi.nlm.nih.gov/26729800" TargetMode="External"/><Relationship Id="rId7624" Type="http://schemas.openxmlformats.org/officeDocument/2006/relationships/hyperlink" Target="https://pubmed.ncbi.nlm.nih.gov/23411999" TargetMode="External"/><Relationship Id="rId5175" Type="http://schemas.openxmlformats.org/officeDocument/2006/relationships/hyperlink" Target="https://pubmed.ncbi.nlm.nih.gov/32268350" TargetMode="External"/><Relationship Id="rId6226" Type="http://schemas.openxmlformats.org/officeDocument/2006/relationships/hyperlink" Target="https://europepmc.org/abstract/MED/30851128" TargetMode="External"/><Relationship Id="rId1785" Type="http://schemas.openxmlformats.org/officeDocument/2006/relationships/hyperlink" Target="https://pubmed.ncbi.nlm.nih.gov/25796303" TargetMode="External"/><Relationship Id="rId2836" Type="http://schemas.openxmlformats.org/officeDocument/2006/relationships/hyperlink" Target="https://pubmed.ncbi.nlm.nih.gov/9396980" TargetMode="External"/><Relationship Id="rId8398" Type="http://schemas.openxmlformats.org/officeDocument/2006/relationships/hyperlink" Target="https://europepmc.org/abstract/MED/34008079" TargetMode="External"/><Relationship Id="rId9449" Type="http://schemas.openxmlformats.org/officeDocument/2006/relationships/hyperlink" Target="https://pubmed.ncbi.nlm.nih.gov/12134704" TargetMode="External"/><Relationship Id="rId808" Type="http://schemas.openxmlformats.org/officeDocument/2006/relationships/hyperlink" Target="https://pubmed.ncbi.nlm.nih.gov/8153961" TargetMode="External"/><Relationship Id="rId1438" Type="http://schemas.openxmlformats.org/officeDocument/2006/relationships/hyperlink" Target="https://pubmed.ncbi.nlm.nih.gov/36969289" TargetMode="External"/><Relationship Id="rId7481" Type="http://schemas.openxmlformats.org/officeDocument/2006/relationships/hyperlink" Target="https://europepmc.org/abstract/MED/28428270" TargetMode="External"/><Relationship Id="rId6083" Type="http://schemas.openxmlformats.org/officeDocument/2006/relationships/hyperlink" Target="https://pubmed.ncbi.nlm.nih.gov/7079734" TargetMode="External"/><Relationship Id="rId7134" Type="http://schemas.openxmlformats.org/officeDocument/2006/relationships/hyperlink" Target="https://www.clinicalkey.com/content/playBy/pii?v=S0091-6749(23)01101-6" TargetMode="External"/><Relationship Id="rId8532" Type="http://schemas.openxmlformats.org/officeDocument/2006/relationships/hyperlink" Target="https://www.nature.com/articles/s41575-023-00838-4" TargetMode="External"/><Relationship Id="rId2693" Type="http://schemas.openxmlformats.org/officeDocument/2006/relationships/hyperlink" Target="https://pubmed.ncbi.nlm.nih.gov/30797080" TargetMode="External"/><Relationship Id="rId3744" Type="http://schemas.openxmlformats.org/officeDocument/2006/relationships/hyperlink" Target="https://pubmed.ncbi.nlm.nih.gov/36505431" TargetMode="External"/><Relationship Id="rId665" Type="http://schemas.openxmlformats.org/officeDocument/2006/relationships/hyperlink" Target="https://pubmed.ncbi.nlm.nih.gov/25985710" TargetMode="External"/><Relationship Id="rId1295" Type="http://schemas.openxmlformats.org/officeDocument/2006/relationships/hyperlink" Target="https://europepmc.org/abstract/MED/30177960" TargetMode="External"/><Relationship Id="rId2346" Type="http://schemas.openxmlformats.org/officeDocument/2006/relationships/hyperlink" Target="https://www.clinicalkey.com/content/playBy/pii?v=S2152-2650(23)00166-0" TargetMode="External"/><Relationship Id="rId6967" Type="http://schemas.openxmlformats.org/officeDocument/2006/relationships/hyperlink" Target="https://pubmed.ncbi.nlm.nih.gov/36342455" TargetMode="External"/><Relationship Id="rId318" Type="http://schemas.openxmlformats.org/officeDocument/2006/relationships/hyperlink" Target="https://pubmed.ncbi.nlm.nih.gov/8550193" TargetMode="External"/><Relationship Id="rId5569" Type="http://schemas.openxmlformats.org/officeDocument/2006/relationships/hyperlink" Target="https://pubmed.ncbi.nlm.nih.gov/37144145" TargetMode="External"/><Relationship Id="rId9440" Type="http://schemas.openxmlformats.org/officeDocument/2006/relationships/hyperlink" Target="https://linkinghub.elsevier.com/retrieve/pii/S0016-5107(04)02785-3" TargetMode="External"/><Relationship Id="rId8042" Type="http://schemas.openxmlformats.org/officeDocument/2006/relationships/hyperlink" Target="https://pubmed.ncbi.nlm.nih.gov/37549104" TargetMode="External"/><Relationship Id="rId4652" Type="http://schemas.openxmlformats.org/officeDocument/2006/relationships/hyperlink" Target="https://www.clinicalkey.com/content/playBy/pii?v=S0952-7915(18)30134-1" TargetMode="External"/><Relationship Id="rId5703" Type="http://schemas.openxmlformats.org/officeDocument/2006/relationships/hyperlink" Target="https://pubmed.ncbi.nlm.nih.gov/24846337" TargetMode="External"/><Relationship Id="rId175" Type="http://schemas.openxmlformats.org/officeDocument/2006/relationships/hyperlink" Target="https://pubmed.ncbi.nlm.nih.gov/28670314" TargetMode="External"/><Relationship Id="rId3254" Type="http://schemas.openxmlformats.org/officeDocument/2006/relationships/hyperlink" Target="https://www.clinicalkey.com/content/playBy/pii?v=S0091-6749(19)32598-9" TargetMode="External"/><Relationship Id="rId4305" Type="http://schemas.openxmlformats.org/officeDocument/2006/relationships/hyperlink" Target="https://pubmed.ncbi.nlm.nih.gov/20452034" TargetMode="External"/><Relationship Id="rId7875" Type="http://schemas.openxmlformats.org/officeDocument/2006/relationships/hyperlink" Target="https://europepmc.org/abstract/MED/32908129" TargetMode="External"/><Relationship Id="rId8926" Type="http://schemas.openxmlformats.org/officeDocument/2006/relationships/hyperlink" Target="https://onlinelibrary.wiley.com/doi/10.1111/ejh.13853" TargetMode="External"/><Relationship Id="rId6477" Type="http://schemas.openxmlformats.org/officeDocument/2006/relationships/hyperlink" Target="https://pubmed.ncbi.nlm.nih.gov/29889816" TargetMode="External"/><Relationship Id="rId7528" Type="http://schemas.openxmlformats.org/officeDocument/2006/relationships/hyperlink" Target="https://pubmed.ncbi.nlm.nih.gov/35304678" TargetMode="External"/><Relationship Id="rId5079" Type="http://schemas.openxmlformats.org/officeDocument/2006/relationships/hyperlink" Target="https://pubmed.ncbi.nlm.nih.gov/37577706" TargetMode="External"/><Relationship Id="rId1689" Type="http://schemas.openxmlformats.org/officeDocument/2006/relationships/hyperlink" Target="https://pubmed.ncbi.nlm.nih.gov/25457998" TargetMode="External"/><Relationship Id="rId5560" Type="http://schemas.openxmlformats.org/officeDocument/2006/relationships/hyperlink" Target="https://europepmc.org/abstract/MED/36374363" TargetMode="External"/><Relationship Id="rId4162" Type="http://schemas.openxmlformats.org/officeDocument/2006/relationships/hyperlink" Target="https://www.tandfonline.com/doi/abs/10.1080/1750743X.2024.2436343?url_ver=Z39.88-2003&amp;rfr_id=ori:rid:crossref.org&amp;rfr_dat=cr_pub%200pubmed" TargetMode="External"/><Relationship Id="rId5213" Type="http://schemas.openxmlformats.org/officeDocument/2006/relationships/hyperlink" Target="https://pubmed.ncbi.nlm.nih.gov/30882883" TargetMode="External"/><Relationship Id="rId6611" Type="http://schemas.openxmlformats.org/officeDocument/2006/relationships/hyperlink" Target="https://pubmed.ncbi.nlm.nih.gov/24100403" TargetMode="External"/><Relationship Id="rId8783" Type="http://schemas.openxmlformats.org/officeDocument/2006/relationships/hyperlink" Target="https://pubmed.ncbi.nlm.nih.gov/32199062" TargetMode="External"/><Relationship Id="rId48" Type="http://schemas.openxmlformats.org/officeDocument/2006/relationships/hyperlink" Target="https://linkinghub.elsevier.com/retrieve/pii/S1939-4551(22)00033-3" TargetMode="External"/><Relationship Id="rId1823" Type="http://schemas.openxmlformats.org/officeDocument/2006/relationships/hyperlink" Target="https://pubmed.ncbi.nlm.nih.gov/30457728" TargetMode="External"/><Relationship Id="rId7385" Type="http://schemas.openxmlformats.org/officeDocument/2006/relationships/hyperlink" Target="https://linkinghub.elsevier.com/retrieve/pii/S0006-4971(22)00141-0" TargetMode="External"/><Relationship Id="rId8436" Type="http://schemas.openxmlformats.org/officeDocument/2006/relationships/hyperlink" Target="https://pubmed.ncbi.nlm.nih.gov/27085336" TargetMode="External"/><Relationship Id="rId3995" Type="http://schemas.openxmlformats.org/officeDocument/2006/relationships/hyperlink" Target="https://pubmed.ncbi.nlm.nih.gov/26042119" TargetMode="External"/><Relationship Id="rId7038" Type="http://schemas.openxmlformats.org/officeDocument/2006/relationships/hyperlink" Target="https://europepmc.org/abstract/MED/35043109" TargetMode="External"/><Relationship Id="rId2597" Type="http://schemas.openxmlformats.org/officeDocument/2006/relationships/hyperlink" Target="https://pubmed.ncbi.nlm.nih.gov/40093560" TargetMode="External"/><Relationship Id="rId3648" Type="http://schemas.openxmlformats.org/officeDocument/2006/relationships/hyperlink" Target="https://journals.biologists.com/jcs/article-lookup/doi/10.1242/jcs.00674" TargetMode="External"/><Relationship Id="rId569" Type="http://schemas.openxmlformats.org/officeDocument/2006/relationships/hyperlink" Target="https://pubmed.ncbi.nlm.nih.gov/31676980" TargetMode="External"/><Relationship Id="rId1199" Type="http://schemas.openxmlformats.org/officeDocument/2006/relationships/hyperlink" Target="https://www.tandfonline.com/doi/10.1080/02770903.2022.2097092?url_ver=Z39.88-2003&amp;rfr_id=ori:rid:crossref.org&amp;rfr_dat=cr_pub%200pubmed" TargetMode="External"/><Relationship Id="rId5070" Type="http://schemas.openxmlformats.org/officeDocument/2006/relationships/hyperlink" Target="https://linkinghub.elsevier.com/retrieve/pii/S0006-4971(23)01911-0" TargetMode="External"/><Relationship Id="rId6121" Type="http://schemas.openxmlformats.org/officeDocument/2006/relationships/hyperlink" Target="https://pubmed.ncbi.nlm.nih.gov/4555423" TargetMode="External"/><Relationship Id="rId8293" Type="http://schemas.openxmlformats.org/officeDocument/2006/relationships/hyperlink" Target="https://europepmc.org/abstract/MED/21444764" TargetMode="External"/><Relationship Id="rId9344" Type="http://schemas.openxmlformats.org/officeDocument/2006/relationships/hyperlink" Target="https://www.jstage.jst.go.jp/article/rinketsu/63/1/63_1/_article/-char/ja/" TargetMode="External"/><Relationship Id="rId1680" Type="http://schemas.openxmlformats.org/officeDocument/2006/relationships/hyperlink" Target="https://journals.sagepub.com/doi/10.2500/ajra.2016.30.4349?url_ver=Z39.88-2003&amp;rfr_id=ori:rid:crossref.org&amp;rfr_dat=cr_pub%200pubmed" TargetMode="External"/><Relationship Id="rId2731" Type="http://schemas.openxmlformats.org/officeDocument/2006/relationships/hyperlink" Target="https://pubmed.ncbi.nlm.nih.gov/28715060" TargetMode="External"/><Relationship Id="rId703" Type="http://schemas.openxmlformats.org/officeDocument/2006/relationships/hyperlink" Target="https://pubmed.ncbi.nlm.nih.gov/22738830" TargetMode="External"/><Relationship Id="rId1333" Type="http://schemas.openxmlformats.org/officeDocument/2006/relationships/hyperlink" Target="https://www.clinicalkey.com/content/playBy/pii?v=S0091-6749(14)00293-0" TargetMode="External"/><Relationship Id="rId5954" Type="http://schemas.openxmlformats.org/officeDocument/2006/relationships/hyperlink" Target="https://pubmed.ncbi.nlm.nih.gov/11037300" TargetMode="External"/><Relationship Id="rId4556" Type="http://schemas.openxmlformats.org/officeDocument/2006/relationships/hyperlink" Target="https://link.springer.com/article/10.1007/s00247-006-0358-0" TargetMode="External"/><Relationship Id="rId5607" Type="http://schemas.openxmlformats.org/officeDocument/2006/relationships/hyperlink" Target="https://pubmed.ncbi.nlm.nih.gov/34960224" TargetMode="External"/><Relationship Id="rId3158" Type="http://schemas.openxmlformats.org/officeDocument/2006/relationships/hyperlink" Target="https:///www.science.org/doi/10.1126/sciimmunol.abc6424?url_ver=Z39.88-2003&amp;rfr_id=ori:rid:crossref.org&amp;rfr_dat=cr_pub%200pubmed" TargetMode="External"/><Relationship Id="rId4209" Type="http://schemas.openxmlformats.org/officeDocument/2006/relationships/hyperlink" Target="https://pubmed.ncbi.nlm.nih.gov/30778345" TargetMode="External"/><Relationship Id="rId7779" Type="http://schemas.openxmlformats.org/officeDocument/2006/relationships/hyperlink" Target="https://europepmc.org/abstract/MED/30407537" TargetMode="External"/><Relationship Id="rId560" Type="http://schemas.openxmlformats.org/officeDocument/2006/relationships/hyperlink" Target="https://europepmc.org/abstract/MED/33424872" TargetMode="External"/><Relationship Id="rId1190" Type="http://schemas.openxmlformats.org/officeDocument/2006/relationships/hyperlink" Target="https://pubmed.ncbi.nlm.nih.gov/38964293" TargetMode="External"/><Relationship Id="rId2241" Type="http://schemas.openxmlformats.org/officeDocument/2006/relationships/hyperlink" Target="https://pmc.ncbi.nlm.nih.gov/articles/pmid/17286759/" TargetMode="External"/><Relationship Id="rId213" Type="http://schemas.openxmlformats.org/officeDocument/2006/relationships/hyperlink" Target="https://pubmed.ncbi.nlm.nih.gov/24792875" TargetMode="External"/><Relationship Id="rId6862" Type="http://schemas.openxmlformats.org/officeDocument/2006/relationships/hyperlink" Target="https://pubmed.ncbi.nlm.nih.gov/12001906" TargetMode="External"/><Relationship Id="rId7913" Type="http://schemas.openxmlformats.org/officeDocument/2006/relationships/hyperlink" Target="https://journals.sagepub.com/doi/10.1177/0956462414531934?url_ver=Z39.88-2003&amp;rfr_id=ori:rid:crossref.org&amp;rfr_dat=cr_pub%200pubmed" TargetMode="External"/><Relationship Id="rId4066" Type="http://schemas.openxmlformats.org/officeDocument/2006/relationships/hyperlink" Target="https://pubmed.ncbi.nlm.nih.gov/19767568" TargetMode="External"/><Relationship Id="rId5464" Type="http://schemas.openxmlformats.org/officeDocument/2006/relationships/hyperlink" Target="https://europepmc.org/abstract/MED/33006109" TargetMode="External"/><Relationship Id="rId6515" Type="http://schemas.openxmlformats.org/officeDocument/2006/relationships/hyperlink" Target="https://pubmed.ncbi.nlm.nih.gov/30226896" TargetMode="External"/><Relationship Id="rId5117" Type="http://schemas.openxmlformats.org/officeDocument/2006/relationships/hyperlink" Target="https://pubmed.ncbi.nlm.nih.gov/35065280" TargetMode="External"/><Relationship Id="rId8687" Type="http://schemas.openxmlformats.org/officeDocument/2006/relationships/hyperlink" Target="https://pubmed.ncbi.nlm.nih.gov/24186921" TargetMode="External"/><Relationship Id="rId1727" Type="http://schemas.openxmlformats.org/officeDocument/2006/relationships/hyperlink" Target="https://europepmc.org/abstract/MED/37391719" TargetMode="External"/><Relationship Id="rId7289" Type="http://schemas.openxmlformats.org/officeDocument/2006/relationships/hyperlink" Target="https://pubmed.ncbi.nlm.nih.gov/29319786" TargetMode="External"/><Relationship Id="rId3899" Type="http://schemas.openxmlformats.org/officeDocument/2006/relationships/hyperlink" Target="https://pubmed.ncbi.nlm.nih.gov/33093664" TargetMode="External"/><Relationship Id="rId4200" Type="http://schemas.openxmlformats.org/officeDocument/2006/relationships/hyperlink" Target="https://link.springer.com/article/10.1007/s10875-020-00753-2" TargetMode="External"/><Relationship Id="rId7770" Type="http://schemas.openxmlformats.org/officeDocument/2006/relationships/hyperlink" Target="https://pubmed.ncbi.nlm.nih.gov/31006511" TargetMode="External"/><Relationship Id="rId6372" Type="http://schemas.openxmlformats.org/officeDocument/2006/relationships/hyperlink" Target="https://europepmc.org/abstract/MED/38902261" TargetMode="External"/><Relationship Id="rId7423" Type="http://schemas.openxmlformats.org/officeDocument/2006/relationships/hyperlink" Target="https://europepmc.org/abstract/MED/33417088" TargetMode="External"/><Relationship Id="rId8821" Type="http://schemas.openxmlformats.org/officeDocument/2006/relationships/hyperlink" Target="https://pubmed.ncbi.nlm.nih.gov/28605483" TargetMode="External"/><Relationship Id="rId6025" Type="http://schemas.openxmlformats.org/officeDocument/2006/relationships/hyperlink" Target="https://pubmed.ncbi.nlm.nih.gov/1714590" TargetMode="External"/><Relationship Id="rId2982" Type="http://schemas.openxmlformats.org/officeDocument/2006/relationships/hyperlink" Target="https://pubmed.ncbi.nlm.nih.gov/35701560" TargetMode="External"/><Relationship Id="rId8197" Type="http://schemas.openxmlformats.org/officeDocument/2006/relationships/hyperlink" Target="https://www.clinicalkey.com/content/playBy/pii?v=S1542-3565(19)30843-2" TargetMode="External"/><Relationship Id="rId954" Type="http://schemas.openxmlformats.org/officeDocument/2006/relationships/hyperlink" Target="https://pubmed.ncbi.nlm.nih.gov/33224144" TargetMode="External"/><Relationship Id="rId1584" Type="http://schemas.openxmlformats.org/officeDocument/2006/relationships/hyperlink" Target="https://europepmc.org/abstract/MED/36672678" TargetMode="External"/><Relationship Id="rId2635" Type="http://schemas.openxmlformats.org/officeDocument/2006/relationships/hyperlink" Target="https://pubmed.ncbi.nlm.nih.gov/35923421" TargetMode="External"/><Relationship Id="rId9248" Type="http://schemas.openxmlformats.org/officeDocument/2006/relationships/hyperlink" Target="https://pubmed.ncbi.nlm.nih.gov/21257985" TargetMode="External"/><Relationship Id="rId607" Type="http://schemas.openxmlformats.org/officeDocument/2006/relationships/hyperlink" Target="https://pubmed.ncbi.nlm.nih.gov/29780795" TargetMode="External"/><Relationship Id="rId1237" Type="http://schemas.openxmlformats.org/officeDocument/2006/relationships/hyperlink" Target="https://pubmed.ncbi.nlm.nih.gov/34112472" TargetMode="External"/><Relationship Id="rId5858" Type="http://schemas.openxmlformats.org/officeDocument/2006/relationships/hyperlink" Target="https://ojrd.biomedcentral.com/articles/10.1186/s13023-015-0365-z" TargetMode="External"/><Relationship Id="rId6909" Type="http://schemas.openxmlformats.org/officeDocument/2006/relationships/hyperlink" Target="https://pubmed.ncbi.nlm.nih.gov/38753997" TargetMode="External"/><Relationship Id="rId7280" Type="http://schemas.openxmlformats.org/officeDocument/2006/relationships/hyperlink" Target="https://pubmed.ncbi.nlm.nih.gov/31626429" TargetMode="External"/><Relationship Id="rId8331" Type="http://schemas.openxmlformats.org/officeDocument/2006/relationships/hyperlink" Target="https://pubmed.ncbi.nlm.nih.gov/28940244" TargetMode="External"/><Relationship Id="rId2492" Type="http://schemas.openxmlformats.org/officeDocument/2006/relationships/hyperlink" Target="https://europepmc.org/abstract/MED/28410401" TargetMode="External"/><Relationship Id="rId3890" Type="http://schemas.openxmlformats.org/officeDocument/2006/relationships/hyperlink" Target="https://air.unimi.it/handle/2434/905483" TargetMode="External"/><Relationship Id="rId4941" Type="http://schemas.openxmlformats.org/officeDocument/2006/relationships/hyperlink" Target="https://jmg.bmj.com/lookup/pmidlookup?view=long&amp;pmid=25194001" TargetMode="External"/><Relationship Id="rId464" Type="http://schemas.openxmlformats.org/officeDocument/2006/relationships/hyperlink" Target="https://pubmed.ncbi.nlm.nih.gov/37572201" TargetMode="External"/><Relationship Id="rId1094" Type="http://schemas.openxmlformats.org/officeDocument/2006/relationships/hyperlink" Target="https://pubmed.ncbi.nlm.nih.gov/19079604" TargetMode="External"/><Relationship Id="rId2145" Type="http://schemas.openxmlformats.org/officeDocument/2006/relationships/hyperlink" Target="https://europepmc.org/abstract/MED/26147698" TargetMode="External"/><Relationship Id="rId3543" Type="http://schemas.openxmlformats.org/officeDocument/2006/relationships/hyperlink" Target="https://pubmed.ncbi.nlm.nih.gov/22126448" TargetMode="External"/><Relationship Id="rId117" Type="http://schemas.openxmlformats.org/officeDocument/2006/relationships/hyperlink" Target="https://pubmed.ncbi.nlm.nih.gov/32235478" TargetMode="External"/><Relationship Id="rId6766" Type="http://schemas.openxmlformats.org/officeDocument/2006/relationships/hyperlink" Target="https://europepmc.org/abstract/MED/34573280" TargetMode="External"/><Relationship Id="rId7817" Type="http://schemas.openxmlformats.org/officeDocument/2006/relationships/hyperlink" Target="https://joi.jlc.jst.go.jp/JST.JSTAGE/internalmedicine/49.3315?from=PubMed" TargetMode="External"/><Relationship Id="rId5368" Type="http://schemas.openxmlformats.org/officeDocument/2006/relationships/hyperlink" Target="https://linkinghub.elsevier.com/retrieve/pii/S0006-4971(20)47660-8" TargetMode="External"/><Relationship Id="rId6419" Type="http://schemas.openxmlformats.org/officeDocument/2006/relationships/hyperlink" Target="https://pubmed.ncbi.nlm.nih.gov/33756063" TargetMode="External"/><Relationship Id="rId1978" Type="http://schemas.openxmlformats.org/officeDocument/2006/relationships/hyperlink" Target="https://pubmed.ncbi.nlm.nih.gov/38390336" TargetMode="External"/><Relationship Id="rId4451" Type="http://schemas.openxmlformats.org/officeDocument/2006/relationships/hyperlink" Target="https://pubmed.ncbi.nlm.nih.gov/35617007" TargetMode="External"/><Relationship Id="rId5502" Type="http://schemas.openxmlformats.org/officeDocument/2006/relationships/hyperlink" Target="https://www.clinicalkey.com/content/playBy/pii?v=S1081-1206(15)00546-3" TargetMode="External"/><Relationship Id="rId6900" Type="http://schemas.openxmlformats.org/officeDocument/2006/relationships/hyperlink" Target="https://pmc.ncbi.nlm.nih.gov/articles/pmid/39297999/" TargetMode="External"/><Relationship Id="rId3053" Type="http://schemas.openxmlformats.org/officeDocument/2006/relationships/hyperlink" Target="https://pubmed.ncbi.nlm.nih.gov/36038260" TargetMode="External"/><Relationship Id="rId4104" Type="http://schemas.openxmlformats.org/officeDocument/2006/relationships/hyperlink" Target="https://pubmed.ncbi.nlm.nih.gov/15183145" TargetMode="External"/><Relationship Id="rId6276" Type="http://schemas.openxmlformats.org/officeDocument/2006/relationships/hyperlink" Target="https://www.clinicalkey.com/content/playBy/pii?v=S0198-8859(15)00026-9" TargetMode="External"/><Relationship Id="rId7674" Type="http://schemas.openxmlformats.org/officeDocument/2006/relationships/hyperlink" Target="https://pubmed.ncbi.nlm.nih.gov/38652555" TargetMode="External"/><Relationship Id="rId8725" Type="http://schemas.openxmlformats.org/officeDocument/2006/relationships/hyperlink" Target="https://pmc.ncbi.nlm.nih.gov/articles/pmid/37978895/" TargetMode="External"/><Relationship Id="rId7327" Type="http://schemas.openxmlformats.org/officeDocument/2006/relationships/hyperlink" Target="https://pmc.ncbi.nlm.nih.gov/articles/pmid/39198650/" TargetMode="External"/><Relationship Id="rId2886" Type="http://schemas.openxmlformats.org/officeDocument/2006/relationships/hyperlink" Target="https://pubmed.ncbi.nlm.nih.gov/39511621" TargetMode="External"/><Relationship Id="rId3937" Type="http://schemas.openxmlformats.org/officeDocument/2006/relationships/hyperlink" Target="https://pubmed.ncbi.nlm.nih.gov/29330311" TargetMode="External"/><Relationship Id="rId858" Type="http://schemas.openxmlformats.org/officeDocument/2006/relationships/hyperlink" Target="https://pubmed.ncbi.nlm.nih.gov/38239595" TargetMode="External"/><Relationship Id="rId1488" Type="http://schemas.openxmlformats.org/officeDocument/2006/relationships/hyperlink" Target="https://pubmed.ncbi.nlm.nih.gov/24679470" TargetMode="External"/><Relationship Id="rId2539" Type="http://schemas.openxmlformats.org/officeDocument/2006/relationships/hyperlink" Target="https://pubmed.ncbi.nlm.nih.gov/19864679" TargetMode="External"/><Relationship Id="rId6410" Type="http://schemas.openxmlformats.org/officeDocument/2006/relationships/hyperlink" Target="https://europepmc.org/abstract/MED/35902775" TargetMode="External"/><Relationship Id="rId5012" Type="http://schemas.openxmlformats.org/officeDocument/2006/relationships/hyperlink" Target="https://pubmed.ncbi.nlm.nih.gov/11981336" TargetMode="External"/><Relationship Id="rId8582" Type="http://schemas.openxmlformats.org/officeDocument/2006/relationships/hyperlink" Target="https://europepmc.org/abstract/MED/18340050" TargetMode="External"/><Relationship Id="rId7184" Type="http://schemas.openxmlformats.org/officeDocument/2006/relationships/hyperlink" Target="https://publications.aap.org/pediatrics/article-lookup/doi/10.1542/peds.2010-3724C" TargetMode="External"/><Relationship Id="rId8235" Type="http://schemas.openxmlformats.org/officeDocument/2006/relationships/hyperlink" Target="https://europepmc.org/abstract/MED/29923122" TargetMode="External"/><Relationship Id="rId1622" Type="http://schemas.openxmlformats.org/officeDocument/2006/relationships/hyperlink" Target="https://linkinghub.elsevier.com/retrieve/pii/S1538-7836(22)00447-0" TargetMode="External"/><Relationship Id="rId3794" Type="http://schemas.openxmlformats.org/officeDocument/2006/relationships/hyperlink" Target="https://pubmed.ncbi.nlm.nih.gov/28348797" TargetMode="External"/><Relationship Id="rId4845" Type="http://schemas.openxmlformats.org/officeDocument/2006/relationships/hyperlink" Target="https://pubmed.ncbi.nlm.nih.gov/32117262" TargetMode="External"/><Relationship Id="rId2396" Type="http://schemas.openxmlformats.org/officeDocument/2006/relationships/hyperlink" Target="https://europepmc.org/abstract/MED/34819675" TargetMode="External"/><Relationship Id="rId3447" Type="http://schemas.openxmlformats.org/officeDocument/2006/relationships/hyperlink" Target="https://pubmed.ncbi.nlm.nih.gov/26658107" TargetMode="External"/><Relationship Id="rId368" Type="http://schemas.openxmlformats.org/officeDocument/2006/relationships/hyperlink" Target="https://pubmed.ncbi.nlm.nih.gov/2499551" TargetMode="External"/><Relationship Id="rId2049" Type="http://schemas.openxmlformats.org/officeDocument/2006/relationships/hyperlink" Target="https://europepmc.org/abstract/MED/34447378" TargetMode="External"/><Relationship Id="rId2530" Type="http://schemas.openxmlformats.org/officeDocument/2006/relationships/hyperlink" Target="https://www.tandfonline.com/doi/10.1517/14740338.2010.485189?url_ver=Z39.88-2003&amp;rfr_id=ori:rid:crossref.org&amp;rfr_dat=cr_pub%200pubmed" TargetMode="External"/><Relationship Id="rId8092" Type="http://schemas.openxmlformats.org/officeDocument/2006/relationships/hyperlink" Target="https://europepmc.org/abstract/MED/36884164" TargetMode="External"/><Relationship Id="rId9143" Type="http://schemas.openxmlformats.org/officeDocument/2006/relationships/hyperlink" Target="https://publications.ersnet.org/lookup/pmid/30049739" TargetMode="External"/><Relationship Id="rId502" Type="http://schemas.openxmlformats.org/officeDocument/2006/relationships/hyperlink" Target="https://europepmc.org/abstract/MED/35269470" TargetMode="External"/><Relationship Id="rId1132" Type="http://schemas.openxmlformats.org/officeDocument/2006/relationships/hyperlink" Target="https://pubmed.ncbi.nlm.nih.gov/15638230" TargetMode="External"/><Relationship Id="rId4355" Type="http://schemas.openxmlformats.org/officeDocument/2006/relationships/hyperlink" Target="https://pubmed.ncbi.nlm.nih.gov/9810767" TargetMode="External"/><Relationship Id="rId5753" Type="http://schemas.openxmlformats.org/officeDocument/2006/relationships/hyperlink" Target="https://pubmed.ncbi.nlm.nih.gov/32054602" TargetMode="External"/><Relationship Id="rId6804" Type="http://schemas.openxmlformats.org/officeDocument/2006/relationships/hyperlink" Target="https://karger.com/AHA/article/doi/10.1159/000497137" TargetMode="External"/><Relationship Id="rId4008" Type="http://schemas.openxmlformats.org/officeDocument/2006/relationships/hyperlink" Target="https://europepmc.org/abstract/MED/27025741" TargetMode="External"/><Relationship Id="rId5406" Type="http://schemas.openxmlformats.org/officeDocument/2006/relationships/hyperlink" Target="https://www.nature.com/articles/1705890" TargetMode="External"/><Relationship Id="rId8976" Type="http://schemas.openxmlformats.org/officeDocument/2006/relationships/hyperlink" Target="https://www.tandfonline.com/doi/10.1080/09537104.2018.1513476?url_ver=Z39.88-2003&amp;rfr_id=ori:rid:crossref.org&amp;rfr_dat=cr_pub%200pubmed" TargetMode="External"/><Relationship Id="rId7578" Type="http://schemas.openxmlformats.org/officeDocument/2006/relationships/hyperlink" Target="https://pubmed.ncbi.nlm.nih.gov/30081089" TargetMode="External"/><Relationship Id="rId8629" Type="http://schemas.openxmlformats.org/officeDocument/2006/relationships/hyperlink" Target="https://pubmed.ncbi.nlm.nih.gov/28556850" TargetMode="External"/><Relationship Id="rId2040" Type="http://schemas.openxmlformats.org/officeDocument/2006/relationships/hyperlink" Target="https://pubmed.ncbi.nlm.nih.gov/33909767" TargetMode="External"/><Relationship Id="rId6661" Type="http://schemas.openxmlformats.org/officeDocument/2006/relationships/hyperlink" Target="https://pubmed.ncbi.nlm.nih.gov/20631309" TargetMode="External"/><Relationship Id="rId7712" Type="http://schemas.openxmlformats.org/officeDocument/2006/relationships/hyperlink" Target="https://pubmed.ncbi.nlm.nih.gov/37730344" TargetMode="External"/><Relationship Id="rId5263" Type="http://schemas.openxmlformats.org/officeDocument/2006/relationships/hyperlink" Target="https://pubmed.ncbi.nlm.nih.gov/28758610" TargetMode="External"/><Relationship Id="rId6314" Type="http://schemas.openxmlformats.org/officeDocument/2006/relationships/hyperlink" Target="https://pmc.ncbi.nlm.nih.gov/articles/pmid/38303118/" TargetMode="External"/><Relationship Id="rId8486" Type="http://schemas.openxmlformats.org/officeDocument/2006/relationships/hyperlink" Target="https://pubmed.ncbi.nlm.nih.gov/20622485" TargetMode="External"/><Relationship Id="rId98" Type="http://schemas.openxmlformats.org/officeDocument/2006/relationships/hyperlink" Target="https://europepmc.org/abstract/MED/33889552" TargetMode="External"/><Relationship Id="rId1873" Type="http://schemas.openxmlformats.org/officeDocument/2006/relationships/hyperlink" Target="https://link.springer.com/article/10.1007/s10495-021-01675-z" TargetMode="External"/><Relationship Id="rId2924" Type="http://schemas.openxmlformats.org/officeDocument/2006/relationships/hyperlink" Target="https://pubmed.ncbi.nlm.nih.gov/38551536" TargetMode="External"/><Relationship Id="rId7088" Type="http://schemas.openxmlformats.org/officeDocument/2006/relationships/hyperlink" Target="https://europepmc.org/abstract/MED/33616813" TargetMode="External"/><Relationship Id="rId8139" Type="http://schemas.openxmlformats.org/officeDocument/2006/relationships/hyperlink" Target="https://pubmed.ncbi.nlm.nih.gov/33501934" TargetMode="External"/><Relationship Id="rId1526" Type="http://schemas.openxmlformats.org/officeDocument/2006/relationships/hyperlink" Target="https://pubmed.ncbi.nlm.nih.gov/13679528" TargetMode="External"/><Relationship Id="rId3698" Type="http://schemas.openxmlformats.org/officeDocument/2006/relationships/hyperlink" Target="https://pubmed.ncbi.nlm.nih.gov/37584090" TargetMode="External"/><Relationship Id="rId4749" Type="http://schemas.openxmlformats.org/officeDocument/2006/relationships/hyperlink" Target="https://pubmed.ncbi.nlm.nih.gov/37062395" TargetMode="External"/><Relationship Id="rId8620" Type="http://schemas.openxmlformats.org/officeDocument/2006/relationships/hyperlink" Target="https://www.clinicalkey.com/content/playBy?issn=1357-3039&amp;vol=48&amp;issue=6&amp;pgfirst=366" TargetMode="External"/><Relationship Id="rId6171" Type="http://schemas.openxmlformats.org/officeDocument/2006/relationships/hyperlink" Target="https://www.clinicalkey.com/content/playBy/pii?v=485131" TargetMode="External"/><Relationship Id="rId7222" Type="http://schemas.openxmlformats.org/officeDocument/2006/relationships/hyperlink" Target="https://pubmed.ncbi.nlm.nih.gov/38669635" TargetMode="External"/><Relationship Id="rId2781" Type="http://schemas.openxmlformats.org/officeDocument/2006/relationships/hyperlink" Target="https://pubmed.ncbi.nlm.nih.gov/23562193" TargetMode="External"/><Relationship Id="rId9394" Type="http://schemas.openxmlformats.org/officeDocument/2006/relationships/hyperlink" Target="https://europepmc.org/abstract/MED/25120415" TargetMode="External"/><Relationship Id="rId753" Type="http://schemas.openxmlformats.org/officeDocument/2006/relationships/hyperlink" Target="https://linkinghub.elsevier.com/retrieve/pii/S0006-4971(20)49736-8" TargetMode="External"/><Relationship Id="rId1383" Type="http://schemas.openxmlformats.org/officeDocument/2006/relationships/hyperlink" Target="https://pubmed.ncbi.nlm.nih.gov/16028144" TargetMode="External"/><Relationship Id="rId2434" Type="http://schemas.openxmlformats.org/officeDocument/2006/relationships/hyperlink" Target="https://journals.sagepub.com/doi/10.1177/20543581211052185?url_ver=Z39.88-2003&amp;rfr_id=ori:rid:crossref.org&amp;rfr_dat=cr_pub%200pubmed" TargetMode="External"/><Relationship Id="rId3832" Type="http://schemas.openxmlformats.org/officeDocument/2006/relationships/hyperlink" Target="https://www.clinexprheumatol.org/pubmed/find-pii.asp?pii=39932802" TargetMode="External"/><Relationship Id="rId9047" Type="http://schemas.openxmlformats.org/officeDocument/2006/relationships/hyperlink" Target="https://air.unimi.it/handle/2434/1047188" TargetMode="External"/><Relationship Id="rId406" Type="http://schemas.openxmlformats.org/officeDocument/2006/relationships/hyperlink" Target="https://pubmed.ncbi.nlm.nih.gov/6429996" TargetMode="External"/><Relationship Id="rId1036" Type="http://schemas.openxmlformats.org/officeDocument/2006/relationships/hyperlink" Target="https://pubmed.ncbi.nlm.nih.gov/25068407" TargetMode="External"/><Relationship Id="rId5657" Type="http://schemas.openxmlformats.org/officeDocument/2006/relationships/hyperlink" Target="https://pubmed.ncbi.nlm.nih.gov/31916122" TargetMode="External"/><Relationship Id="rId6708" Type="http://schemas.openxmlformats.org/officeDocument/2006/relationships/hyperlink" Target="https://www.clinicalkey.com/content/playBy/pii?v=S0091-6749(24)00945-X" TargetMode="External"/><Relationship Id="rId4259" Type="http://schemas.openxmlformats.org/officeDocument/2006/relationships/hyperlink" Target="https://pubmed.ncbi.nlm.nih.gov/26232673" TargetMode="External"/><Relationship Id="rId8130" Type="http://schemas.openxmlformats.org/officeDocument/2006/relationships/hyperlink" Target="https://onlinelibrary.wiley.com/doi/10.1111/den.14104" TargetMode="External"/><Relationship Id="rId4740" Type="http://schemas.openxmlformats.org/officeDocument/2006/relationships/hyperlink" Target="https://www.nature.com/articles/s41575-023-00838-4" TargetMode="External"/><Relationship Id="rId2291" Type="http://schemas.openxmlformats.org/officeDocument/2006/relationships/hyperlink" Target="https://bmcimmunol.biomedcentral.com/articles/10.1186/1471-2172-3-8" TargetMode="External"/><Relationship Id="rId3342" Type="http://schemas.openxmlformats.org/officeDocument/2006/relationships/hyperlink" Target="https://jneuroinflammation.biomedcentral.com/articles/10.1186/s12974-018-1162-0" TargetMode="External"/><Relationship Id="rId263" Type="http://schemas.openxmlformats.org/officeDocument/2006/relationships/hyperlink" Target="https://pubmed.ncbi.nlm.nih.gov/18547478" TargetMode="External"/><Relationship Id="rId6565" Type="http://schemas.openxmlformats.org/officeDocument/2006/relationships/hyperlink" Target="https://pubmed.ncbi.nlm.nih.gov/26923947" TargetMode="External"/><Relationship Id="rId7963" Type="http://schemas.openxmlformats.org/officeDocument/2006/relationships/hyperlink" Target="https://journals.aai.org/jimmunol/article-lookup/doi/10.4049/jimmunol.178.12.8212" TargetMode="External"/><Relationship Id="rId5167" Type="http://schemas.openxmlformats.org/officeDocument/2006/relationships/hyperlink" Target="https://pubmed.ncbi.nlm.nih.gov/32886425" TargetMode="External"/><Relationship Id="rId6218" Type="http://schemas.openxmlformats.org/officeDocument/2006/relationships/hyperlink" Target="https://europepmc.org/abstract/MED/32983108" TargetMode="External"/><Relationship Id="rId7616" Type="http://schemas.openxmlformats.org/officeDocument/2006/relationships/hyperlink" Target="https://pubmed.ncbi.nlm.nih.gov/26365596" TargetMode="External"/><Relationship Id="rId1777" Type="http://schemas.openxmlformats.org/officeDocument/2006/relationships/hyperlink" Target="https://pubmed.ncbi.nlm.nih.gov/30593791" TargetMode="External"/><Relationship Id="rId2828" Type="http://schemas.openxmlformats.org/officeDocument/2006/relationships/hyperlink" Target="https://pubmed.ncbi.nlm.nih.gov/17446345" TargetMode="External"/><Relationship Id="rId4250" Type="http://schemas.openxmlformats.org/officeDocument/2006/relationships/hyperlink" Target="https://www.clinicalkey.com/content/playBy/pii?v=S1521-6616(16)30250-9" TargetMode="External"/><Relationship Id="rId5301" Type="http://schemas.openxmlformats.org/officeDocument/2006/relationships/hyperlink" Target="https://pubmed.ncbi.nlm.nih.gov/26582870" TargetMode="External"/><Relationship Id="rId8871" Type="http://schemas.openxmlformats.org/officeDocument/2006/relationships/hyperlink" Target="https://pubmed.ncbi.nlm.nih.gov/18367949" TargetMode="External"/><Relationship Id="rId7473" Type="http://schemas.openxmlformats.org/officeDocument/2006/relationships/hyperlink" Target="https://www.clinicalkey.com/content/playBy/pii?v=S2213-2198(17)30254-4" TargetMode="External"/><Relationship Id="rId8524" Type="http://schemas.openxmlformats.org/officeDocument/2006/relationships/hyperlink" Target="https://www.clinicalkey.com/content/playBy/pii?v=S0016-5085(24)05644-0" TargetMode="External"/><Relationship Id="rId1911" Type="http://schemas.openxmlformats.org/officeDocument/2006/relationships/hyperlink" Target="https://europepmc.org/abstract/MED/25553264" TargetMode="External"/><Relationship Id="rId6075" Type="http://schemas.openxmlformats.org/officeDocument/2006/relationships/hyperlink" Target="http://hdl.handle.net/2027.42/74598" TargetMode="External"/><Relationship Id="rId7126" Type="http://schemas.openxmlformats.org/officeDocument/2006/relationships/hyperlink" Target="https://linkinghub.elsevier.com/retrieve/pii/S2772-8293(23)00112-1" TargetMode="External"/><Relationship Id="rId9298" Type="http://schemas.openxmlformats.org/officeDocument/2006/relationships/hyperlink" Target="https://pubmed.ncbi.nlm.nih.gov/26559544" TargetMode="External"/><Relationship Id="rId1287" Type="http://schemas.openxmlformats.org/officeDocument/2006/relationships/hyperlink" Target="https://europepmc.org/abstract/MED/31618370" TargetMode="External"/><Relationship Id="rId2685" Type="http://schemas.openxmlformats.org/officeDocument/2006/relationships/hyperlink" Target="https://pubmed.ncbi.nlm.nih.gov/31899130" TargetMode="External"/><Relationship Id="rId3736" Type="http://schemas.openxmlformats.org/officeDocument/2006/relationships/hyperlink" Target="https://pubmed.ncbi.nlm.nih.gov/34863335" TargetMode="External"/><Relationship Id="rId657" Type="http://schemas.openxmlformats.org/officeDocument/2006/relationships/hyperlink" Target="https://pubmed.ncbi.nlm.nih.gov/26491069" TargetMode="External"/><Relationship Id="rId2338" Type="http://schemas.openxmlformats.org/officeDocument/2006/relationships/hyperlink" Target="https://pmc.ncbi.nlm.nih.gov/articles/pmid/39626643/" TargetMode="External"/><Relationship Id="rId6959" Type="http://schemas.openxmlformats.org/officeDocument/2006/relationships/hyperlink" Target="https://pubmed.ncbi.nlm.nih.gov/36813963" TargetMode="External"/><Relationship Id="rId8381" Type="http://schemas.openxmlformats.org/officeDocument/2006/relationships/hyperlink" Target="https://pubmed.ncbi.nlm.nih.gov/35314551" TargetMode="External"/><Relationship Id="rId9432" Type="http://schemas.openxmlformats.org/officeDocument/2006/relationships/hyperlink" Target="https://pubmed.ncbi.nlm.nih.gov/16670066" TargetMode="External"/><Relationship Id="rId1421" Type="http://schemas.openxmlformats.org/officeDocument/2006/relationships/hyperlink" Target="https://pubmed.ncbi.nlm.nih.gov/8388277" TargetMode="External"/><Relationship Id="rId4991" Type="http://schemas.openxmlformats.org/officeDocument/2006/relationships/hyperlink" Target="https://pubmed.ncbi.nlm.nih.gov/16919486" TargetMode="External"/><Relationship Id="rId8034" Type="http://schemas.openxmlformats.org/officeDocument/2006/relationships/hyperlink" Target="https://pubmed.ncbi.nlm.nih.gov/38835140" TargetMode="External"/><Relationship Id="rId3593" Type="http://schemas.openxmlformats.org/officeDocument/2006/relationships/hyperlink" Target="https://www.medicalonline.jp/meteo_linkout.php?issn=0039-9450&amp;volume=54&amp;issue=8%20Suppl&amp;spage=1073" TargetMode="External"/><Relationship Id="rId4644" Type="http://schemas.openxmlformats.org/officeDocument/2006/relationships/hyperlink" Target="https://bmcgastroenterol.biomedcentral.com/articles/10.1186/s12876-020-01213-2" TargetMode="External"/><Relationship Id="rId2195" Type="http://schemas.openxmlformats.org/officeDocument/2006/relationships/hyperlink" Target="https://www.scielo.br/scielo.php?script=sci_arttext&amp;pid=S0004-27492010000600018&amp;lng=en&amp;nrm=iso&amp;tlng=en" TargetMode="External"/><Relationship Id="rId3246" Type="http://schemas.openxmlformats.org/officeDocument/2006/relationships/hyperlink" Target="https://europepmc.org/abstract/MED/32371435" TargetMode="External"/><Relationship Id="rId167" Type="http://schemas.openxmlformats.org/officeDocument/2006/relationships/hyperlink" Target="https://pubmed.ncbi.nlm.nih.gov/30619276" TargetMode="External"/><Relationship Id="rId7867" Type="http://schemas.openxmlformats.org/officeDocument/2006/relationships/hyperlink" Target="https://www.clinicalkey.com/content/playBy/pii?v=S2213-2198(20)30807-2" TargetMode="External"/><Relationship Id="rId8918" Type="http://schemas.openxmlformats.org/officeDocument/2006/relationships/hyperlink" Target="https://www.clinicalkey.com/content/playBy/pii?v=S1473-0502(23)00099-X" TargetMode="External"/><Relationship Id="rId6469" Type="http://schemas.openxmlformats.org/officeDocument/2006/relationships/hyperlink" Target="https://pubmed.ncbi.nlm.nih.gov/31808170" TargetMode="External"/><Relationship Id="rId6950" Type="http://schemas.openxmlformats.org/officeDocument/2006/relationships/hyperlink" Target="https://linkinghub.elsevier.com/retrieve/pii/S0085-2538(23)00165-5" TargetMode="External"/><Relationship Id="rId301" Type="http://schemas.openxmlformats.org/officeDocument/2006/relationships/hyperlink" Target="https://pubmed.ncbi.nlm.nih.gov/9365128" TargetMode="External"/><Relationship Id="rId5552" Type="http://schemas.openxmlformats.org/officeDocument/2006/relationships/hyperlink" Target="https://europepmc.org/abstract/MED/37512488" TargetMode="External"/><Relationship Id="rId6603" Type="http://schemas.openxmlformats.org/officeDocument/2006/relationships/hyperlink" Target="https://pubmed.ncbi.nlm.nih.gov/25184737" TargetMode="External"/><Relationship Id="rId4154" Type="http://schemas.openxmlformats.org/officeDocument/2006/relationships/hyperlink" Target="https://pubmed.ncbi.nlm.nih.gov/7725535" TargetMode="External"/><Relationship Id="rId5205" Type="http://schemas.openxmlformats.org/officeDocument/2006/relationships/hyperlink" Target="https://pubmed.ncbi.nlm.nih.gov/31471325" TargetMode="External"/><Relationship Id="rId8775" Type="http://schemas.openxmlformats.org/officeDocument/2006/relationships/hyperlink" Target="https://pubmed.ncbi.nlm.nih.gov/32976826" TargetMode="External"/><Relationship Id="rId7377" Type="http://schemas.openxmlformats.org/officeDocument/2006/relationships/hyperlink" Target="https://europepmc.org/abstract/MED/35885615" TargetMode="External"/><Relationship Id="rId8428" Type="http://schemas.openxmlformats.org/officeDocument/2006/relationships/hyperlink" Target="https://www.nejm.org/doi/10.1056/NEJMicm1810556?url_ver=Z39.88-2003&amp;rfr_id=ori:rid:crossref.org&amp;rfr_dat=cr_pub%200www.ncbi.nlm.nih.gov" TargetMode="External"/><Relationship Id="rId1815" Type="http://schemas.openxmlformats.org/officeDocument/2006/relationships/hyperlink" Target="https://pubmed.ncbi.nlm.nih.gov/34309321" TargetMode="External"/><Relationship Id="rId3987" Type="http://schemas.openxmlformats.org/officeDocument/2006/relationships/hyperlink" Target="https://pubmed.ncbi.nlm.nih.gov/25753532" TargetMode="External"/><Relationship Id="rId2589" Type="http://schemas.openxmlformats.org/officeDocument/2006/relationships/hyperlink" Target="https://pubmed.ncbi.nlm.nih.gov/16218897" TargetMode="External"/><Relationship Id="rId6460" Type="http://schemas.openxmlformats.org/officeDocument/2006/relationships/hyperlink" Target="https://linkinghub.elsevier.com/retrieve/pii/S1074-7613(19)30525-4" TargetMode="External"/><Relationship Id="rId7511" Type="http://schemas.openxmlformats.org/officeDocument/2006/relationships/hyperlink" Target="https://linkinghub.elsevier.com/retrieve/pii/S0006-4971(23)00608-0" TargetMode="External"/><Relationship Id="rId5062" Type="http://schemas.openxmlformats.org/officeDocument/2006/relationships/hyperlink" Target="https://www.clinicalkey.com/content/playBy/pii?v=S1521-6616(24)00053-6" TargetMode="External"/><Relationship Id="rId6113" Type="http://schemas.openxmlformats.org/officeDocument/2006/relationships/hyperlink" Target="https://pubmed.ncbi.nlm.nih.gov/855704" TargetMode="External"/><Relationship Id="rId1672" Type="http://schemas.openxmlformats.org/officeDocument/2006/relationships/hyperlink" Target="https://europepmc.org/abstract/MED/30455695" TargetMode="External"/><Relationship Id="rId2723" Type="http://schemas.openxmlformats.org/officeDocument/2006/relationships/hyperlink" Target="https://pubmed.ncbi.nlm.nih.gov/29451619" TargetMode="External"/><Relationship Id="rId8285" Type="http://schemas.openxmlformats.org/officeDocument/2006/relationships/hyperlink" Target="https://academic.oup.com/ibdjournal/article/18/11/2169-2179/4608945" TargetMode="External"/><Relationship Id="rId9336" Type="http://schemas.openxmlformats.org/officeDocument/2006/relationships/hyperlink" Target="https://link.springer.com/article/10.1007/s12185-022-03412-x" TargetMode="External"/><Relationship Id="rId1325" Type="http://schemas.openxmlformats.org/officeDocument/2006/relationships/hyperlink" Target="https://academic.oup.com/bjd/article-lookup/doi/10.1111/bjd.13791" TargetMode="External"/><Relationship Id="rId8352" Type="http://schemas.openxmlformats.org/officeDocument/2006/relationships/hyperlink" Target="https://pmc.ncbi.nlm.nih.gov/articles/pmid/39403200/" TargetMode="External"/><Relationship Id="rId9403" Type="http://schemas.openxmlformats.org/officeDocument/2006/relationships/hyperlink" Target="https://pubmed.ncbi.nlm.nih.gov/22484594" TargetMode="External"/><Relationship Id="rId3497" Type="http://schemas.openxmlformats.org/officeDocument/2006/relationships/hyperlink" Target="https://pubmed.ncbi.nlm.nih.gov/23321670" TargetMode="External"/><Relationship Id="rId4895" Type="http://schemas.openxmlformats.org/officeDocument/2006/relationships/hyperlink" Target="https://pubmed.ncbi.nlm.nih.gov/26953272" TargetMode="External"/><Relationship Id="rId5946" Type="http://schemas.openxmlformats.org/officeDocument/2006/relationships/hyperlink" Target="https://pubmed.ncbi.nlm.nih.gov/11313286" TargetMode="External"/><Relationship Id="rId8005" Type="http://schemas.openxmlformats.org/officeDocument/2006/relationships/hyperlink" Target="https://onlinelibrary.wiley.com/doi/10.1111/apt.18430" TargetMode="External"/><Relationship Id="rId31" Type="http://schemas.openxmlformats.org/officeDocument/2006/relationships/hyperlink" Target="https://pubmed.ncbi.nlm.nih.gov/36845159" TargetMode="External"/><Relationship Id="rId2099" Type="http://schemas.openxmlformats.org/officeDocument/2006/relationships/hyperlink" Target="https://europepmc.org/abstract/MED/31949545" TargetMode="External"/><Relationship Id="rId4548" Type="http://schemas.openxmlformats.org/officeDocument/2006/relationships/hyperlink" Target="https://www.clinicalkey.com/content/playBy/pii?v=S0031-3955(12)00003-X" TargetMode="External"/><Relationship Id="rId4962" Type="http://schemas.openxmlformats.org/officeDocument/2006/relationships/hyperlink" Target="https://www.clinicalkey.com/content/playBy/pii?v=S0016-5085(12)00079-0" TargetMode="External"/><Relationship Id="rId7021" Type="http://schemas.openxmlformats.org/officeDocument/2006/relationships/hyperlink" Target="https://pubmed.ncbi.nlm.nih.gov/35350199" TargetMode="External"/><Relationship Id="rId3564" Type="http://schemas.openxmlformats.org/officeDocument/2006/relationships/hyperlink" Target="https://pubmed.ncbi.nlm.nih.gov/21280039" TargetMode="External"/><Relationship Id="rId4615" Type="http://schemas.openxmlformats.org/officeDocument/2006/relationships/hyperlink" Target="https://pubmed.ncbi.nlm.nih.gov/36093351" TargetMode="External"/><Relationship Id="rId485" Type="http://schemas.openxmlformats.org/officeDocument/2006/relationships/hyperlink" Target="https://pubmed.ncbi.nlm.nih.gov/35783543" TargetMode="External"/><Relationship Id="rId2166" Type="http://schemas.openxmlformats.org/officeDocument/2006/relationships/hyperlink" Target="https://pubmed.ncbi.nlm.nih.gov/23747679" TargetMode="External"/><Relationship Id="rId2580" Type="http://schemas.openxmlformats.org/officeDocument/2006/relationships/hyperlink" Target="https://onlinelibrary.wiley.com/doi/10.1111/j.1399-3062.2005.00107.x" TargetMode="External"/><Relationship Id="rId3217" Type="http://schemas.openxmlformats.org/officeDocument/2006/relationships/hyperlink" Target="https://pubmed.ncbi.nlm.nih.gov/32737115" TargetMode="External"/><Relationship Id="rId3631" Type="http://schemas.openxmlformats.org/officeDocument/2006/relationships/hyperlink" Target="https://pubmed.ncbi.nlm.nih.gov/16041799" TargetMode="External"/><Relationship Id="rId6787" Type="http://schemas.openxmlformats.org/officeDocument/2006/relationships/hyperlink" Target="https://pubmed.ncbi.nlm.nih.gov/32364049" TargetMode="External"/><Relationship Id="rId7838" Type="http://schemas.openxmlformats.org/officeDocument/2006/relationships/hyperlink" Target="https://pubmed.ncbi.nlm.nih.gov/34473254" TargetMode="External"/><Relationship Id="rId9193" Type="http://schemas.openxmlformats.org/officeDocument/2006/relationships/hyperlink" Target="https://air.unimi.it/handle/2434/458814" TargetMode="External"/><Relationship Id="rId138" Type="http://schemas.openxmlformats.org/officeDocument/2006/relationships/hyperlink" Target="https://www.clinicalkey.com/content/playBy/pii?v=S2213-2198(19)30179-5" TargetMode="External"/><Relationship Id="rId552" Type="http://schemas.openxmlformats.org/officeDocument/2006/relationships/hyperlink" Target="https://europepmc.org/abstract/MED/32323644" TargetMode="External"/><Relationship Id="rId1182" Type="http://schemas.openxmlformats.org/officeDocument/2006/relationships/hyperlink" Target="https://pubmed.ncbi.nlm.nih.gov/38924594" TargetMode="External"/><Relationship Id="rId2233" Type="http://schemas.openxmlformats.org/officeDocument/2006/relationships/hyperlink" Target="https://linkinghub.elsevier.com/retrieve/pii/S0014-4894(07)00047-1" TargetMode="External"/><Relationship Id="rId5389" Type="http://schemas.openxmlformats.org/officeDocument/2006/relationships/hyperlink" Target="https://pubmed.ncbi.nlm.nih.gov/19761410" TargetMode="External"/><Relationship Id="rId6854" Type="http://schemas.openxmlformats.org/officeDocument/2006/relationships/hyperlink" Target="https://linkinghub.elsevier.com/retrieve/pii/S0360-3016(05)00759-5" TargetMode="External"/><Relationship Id="rId9260" Type="http://schemas.openxmlformats.org/officeDocument/2006/relationships/hyperlink" Target="https://pubmed.ncbi.nlm.nih.gov/19784622" TargetMode="External"/><Relationship Id="rId205" Type="http://schemas.openxmlformats.org/officeDocument/2006/relationships/hyperlink" Target="https://pubmed.ncbi.nlm.nih.gov/25699039" TargetMode="External"/><Relationship Id="rId2300" Type="http://schemas.openxmlformats.org/officeDocument/2006/relationships/hyperlink" Target="https://pubmed.ncbi.nlm.nih.gov/9194818" TargetMode="External"/><Relationship Id="rId5456" Type="http://schemas.openxmlformats.org/officeDocument/2006/relationships/hyperlink" Target="https://www.clinicalkey.com/content/playBy/pii?v=S0091-6749(21)01203-3" TargetMode="External"/><Relationship Id="rId6507" Type="http://schemas.openxmlformats.org/officeDocument/2006/relationships/hyperlink" Target="https://pubmed.ncbi.nlm.nih.gov/28637095" TargetMode="External"/><Relationship Id="rId7905" Type="http://schemas.openxmlformats.org/officeDocument/2006/relationships/hyperlink" Target="https://linkinghub.elsevier.com/retrieve/pii/S0956-5663(16)30705-9" TargetMode="External"/><Relationship Id="rId1999" Type="http://schemas.openxmlformats.org/officeDocument/2006/relationships/hyperlink" Target="https://europepmc.org/abstract/MED/36679956" TargetMode="External"/><Relationship Id="rId4058" Type="http://schemas.openxmlformats.org/officeDocument/2006/relationships/hyperlink" Target="https://pubmed.ncbi.nlm.nih.gov/20668229" TargetMode="External"/><Relationship Id="rId4472" Type="http://schemas.openxmlformats.org/officeDocument/2006/relationships/hyperlink" Target="https://linkinghub.elsevier.com/retrieve/pii/S0006-4971(20)86038-8" TargetMode="External"/><Relationship Id="rId5109" Type="http://schemas.openxmlformats.org/officeDocument/2006/relationships/hyperlink" Target="https://pubmed.ncbi.nlm.nih.gov/35048362" TargetMode="External"/><Relationship Id="rId5870" Type="http://schemas.openxmlformats.org/officeDocument/2006/relationships/hyperlink" Target="https://www.clinicalkey.com/content/playBy/pii?v=S0091-6749(14)00265-6" TargetMode="External"/><Relationship Id="rId6921" Type="http://schemas.openxmlformats.org/officeDocument/2006/relationships/hyperlink" Target="https://pubmed.ncbi.nlm.nih.gov/38193358" TargetMode="External"/><Relationship Id="rId3074" Type="http://schemas.openxmlformats.org/officeDocument/2006/relationships/hyperlink" Target="https://www.clinicalkey.com/content/playBy/pii?v=S0012-3692(22)00422-6" TargetMode="External"/><Relationship Id="rId4125" Type="http://schemas.openxmlformats.org/officeDocument/2006/relationships/hyperlink" Target="https://pubmed.ncbi.nlm.nih.gov/11567992" TargetMode="External"/><Relationship Id="rId5523" Type="http://schemas.openxmlformats.org/officeDocument/2006/relationships/hyperlink" Target="https://pubmed.ncbi.nlm.nih.gov/38610769" TargetMode="External"/><Relationship Id="rId8679" Type="http://schemas.openxmlformats.org/officeDocument/2006/relationships/hyperlink" Target="https://pubmed.ncbi.nlm.nih.gov/25289486" TargetMode="External"/><Relationship Id="rId1719" Type="http://schemas.openxmlformats.org/officeDocument/2006/relationships/hyperlink" Target="https://pubmed.ncbi.nlm.nih.gov/38287251" TargetMode="External"/><Relationship Id="rId7695" Type="http://schemas.openxmlformats.org/officeDocument/2006/relationships/hyperlink" Target="https://linkinghub.elsevier.com/retrieve/pii/S0003-4967(24)10271-3" TargetMode="External"/><Relationship Id="rId8746" Type="http://schemas.openxmlformats.org/officeDocument/2006/relationships/hyperlink" Target="https://pubmed.ncbi.nlm.nih.gov/38034829" TargetMode="External"/><Relationship Id="rId2090" Type="http://schemas.openxmlformats.org/officeDocument/2006/relationships/hyperlink" Target="https://pubmed.ncbi.nlm.nih.gov/30165577" TargetMode="External"/><Relationship Id="rId3141" Type="http://schemas.openxmlformats.org/officeDocument/2006/relationships/hyperlink" Target="https://pubmed.ncbi.nlm.nih.gov/35844620" TargetMode="External"/><Relationship Id="rId6297" Type="http://schemas.openxmlformats.org/officeDocument/2006/relationships/hyperlink" Target="https://pubmed.ncbi.nlm.nih.gov/21480890" TargetMode="External"/><Relationship Id="rId7348" Type="http://schemas.openxmlformats.org/officeDocument/2006/relationships/hyperlink" Target="https://pubmed.ncbi.nlm.nih.gov/38157855" TargetMode="External"/><Relationship Id="rId7762" Type="http://schemas.openxmlformats.org/officeDocument/2006/relationships/hyperlink" Target="https://pubmed.ncbi.nlm.nih.gov/31959922" TargetMode="External"/><Relationship Id="rId8813" Type="http://schemas.openxmlformats.org/officeDocument/2006/relationships/hyperlink" Target="https://pubmed.ncbi.nlm.nih.gov/29713609" TargetMode="External"/><Relationship Id="rId3958" Type="http://schemas.openxmlformats.org/officeDocument/2006/relationships/hyperlink" Target="https://linkinghub.elsevier.com/retrieve/pii/S1097-2765(16)30275-1" TargetMode="External"/><Relationship Id="rId6364" Type="http://schemas.openxmlformats.org/officeDocument/2006/relationships/hyperlink" Target="https:///www.science.org/doi/10.1126/sciimmunol.adl4909?url_ver=Z39.88-2003&amp;rfr_id=ori:rid:crossref.org&amp;rfr_dat=cr_pub%200pubmed" TargetMode="External"/><Relationship Id="rId7415" Type="http://schemas.openxmlformats.org/officeDocument/2006/relationships/hyperlink" Target="https://link.springer.com/article/10.1007/s10875-021-00985-w" TargetMode="External"/><Relationship Id="rId879" Type="http://schemas.openxmlformats.org/officeDocument/2006/relationships/hyperlink" Target="https://air.unimi.it/handle/2434/906896" TargetMode="External"/><Relationship Id="rId5380" Type="http://schemas.openxmlformats.org/officeDocument/2006/relationships/hyperlink" Target="https://onlinelibrary.wiley.com/doi/10.1111/j.1525-1470.2010.01376.x" TargetMode="External"/><Relationship Id="rId6017" Type="http://schemas.openxmlformats.org/officeDocument/2006/relationships/hyperlink" Target="https://pubmed.ncbi.nlm.nih.gov/1501636" TargetMode="External"/><Relationship Id="rId6431" Type="http://schemas.openxmlformats.org/officeDocument/2006/relationships/hyperlink" Target="https://pubmed.ncbi.nlm.nih.gov/33616086" TargetMode="External"/><Relationship Id="rId1576" Type="http://schemas.openxmlformats.org/officeDocument/2006/relationships/hyperlink" Target="https://www.tandfonline.com/doi/abs/10.1080/17474086.2023.2176843?url_ver=Z39.88-2003&amp;rfr_id=ori:rid:crossref.org&amp;rfr_dat=cr_pub%200pubmed" TargetMode="External"/><Relationship Id="rId2974" Type="http://schemas.openxmlformats.org/officeDocument/2006/relationships/hyperlink" Target="https://pubmed.ncbi.nlm.nih.gov/35962543" TargetMode="External"/><Relationship Id="rId5033" Type="http://schemas.openxmlformats.org/officeDocument/2006/relationships/hyperlink" Target="https://pubmed.ncbi.nlm.nih.gov/2451760" TargetMode="External"/><Relationship Id="rId8189" Type="http://schemas.openxmlformats.org/officeDocument/2006/relationships/hyperlink" Target="https://europepmc.org/abstract/MED/31867632" TargetMode="External"/><Relationship Id="rId946" Type="http://schemas.openxmlformats.org/officeDocument/2006/relationships/hyperlink" Target="https://pubmed.ncbi.nlm.nih.gov/32471468" TargetMode="External"/><Relationship Id="rId1229" Type="http://schemas.openxmlformats.org/officeDocument/2006/relationships/hyperlink" Target="https://pubmed.ncbi.nlm.nih.gov/34303348" TargetMode="External"/><Relationship Id="rId1990" Type="http://schemas.openxmlformats.org/officeDocument/2006/relationships/hyperlink" Target="https://pubmed.ncbi.nlm.nih.gov/37474501" TargetMode="External"/><Relationship Id="rId2627" Type="http://schemas.openxmlformats.org/officeDocument/2006/relationships/hyperlink" Target="https://pubmed.ncbi.nlm.nih.gov/36881903" TargetMode="External"/><Relationship Id="rId5100" Type="http://schemas.openxmlformats.org/officeDocument/2006/relationships/hyperlink" Target="https://ascopubs.org/doi/10.1200/JCO.22.00230?url_ver=Z39.88-2003&amp;rfr_id=ori:rid:crossref.org&amp;rfr_dat=cr_pub%200pubmed" TargetMode="External"/><Relationship Id="rId8256" Type="http://schemas.openxmlformats.org/officeDocument/2006/relationships/hyperlink" Target="https://pubmed.ncbi.nlm.nih.gov/30566775" TargetMode="External"/><Relationship Id="rId1643" Type="http://schemas.openxmlformats.org/officeDocument/2006/relationships/hyperlink" Target="https://pubmed.ncbi.nlm.nih.gov/32169720" TargetMode="External"/><Relationship Id="rId4799" Type="http://schemas.openxmlformats.org/officeDocument/2006/relationships/hyperlink" Target="https://pubmed.ncbi.nlm.nih.gov/34044328" TargetMode="External"/><Relationship Id="rId8670" Type="http://schemas.openxmlformats.org/officeDocument/2006/relationships/hyperlink" Target="https://thorax.bmj.com/lookup/pmidlookup?view=long&amp;pmid=25688162" TargetMode="External"/><Relationship Id="rId9307" Type="http://schemas.openxmlformats.org/officeDocument/2006/relationships/hyperlink" Target="https://thorax.bmj.com/lookup/pmidlookup?view=long&amp;pmid=25389137" TargetMode="External"/><Relationship Id="rId1710" Type="http://schemas.openxmlformats.org/officeDocument/2006/relationships/hyperlink" Target="https://link.springer.com/article/10.1007/s12026-024-09568-4" TargetMode="External"/><Relationship Id="rId4866" Type="http://schemas.openxmlformats.org/officeDocument/2006/relationships/hyperlink" Target="https://www.clinicalkey.com/content/playBy/pii?v=S0016-5085(18)34529-3" TargetMode="External"/><Relationship Id="rId5917" Type="http://schemas.openxmlformats.org/officeDocument/2006/relationships/hyperlink" Target="https://linkinghub.elsevier.com/retrieve/pii/S0006-4971(20)52055-7" TargetMode="External"/><Relationship Id="rId7272" Type="http://schemas.openxmlformats.org/officeDocument/2006/relationships/hyperlink" Target="https://pubmed.ncbi.nlm.nih.gov/32199462" TargetMode="External"/><Relationship Id="rId8323" Type="http://schemas.openxmlformats.org/officeDocument/2006/relationships/hyperlink" Target="https://pubmed.ncbi.nlm.nih.gov/15870978" TargetMode="External"/><Relationship Id="rId3468" Type="http://schemas.openxmlformats.org/officeDocument/2006/relationships/hyperlink" Target="https://www.tandfonline.com/doi/abs/10.2147/PPA.S37233?url_ver=Z39.88-2003&amp;rfr_id=ori:rid:crossref.org&amp;rfr_dat=cr_pub%200pubmed" TargetMode="External"/><Relationship Id="rId3882" Type="http://schemas.openxmlformats.org/officeDocument/2006/relationships/hyperlink" Target="https://europepmc.org/abstract/MED/34680528" TargetMode="External"/><Relationship Id="rId4519" Type="http://schemas.openxmlformats.org/officeDocument/2006/relationships/hyperlink" Target="https://pubmed.ncbi.nlm.nih.gov/28957823" TargetMode="External"/><Relationship Id="rId4933" Type="http://schemas.openxmlformats.org/officeDocument/2006/relationships/hyperlink" Target="https://pubmed.ncbi.nlm.nih.gov/26737909" TargetMode="External"/><Relationship Id="rId389" Type="http://schemas.openxmlformats.org/officeDocument/2006/relationships/hyperlink" Target="https://pubmed.ncbi.nlm.nih.gov/2947600" TargetMode="External"/><Relationship Id="rId2484" Type="http://schemas.openxmlformats.org/officeDocument/2006/relationships/hyperlink" Target="https://www.clinicalkey.com/content/playBy/pii?v=S1369-5274(17)30112-1" TargetMode="External"/><Relationship Id="rId3535" Type="http://schemas.openxmlformats.org/officeDocument/2006/relationships/hyperlink" Target="https://pubmed.ncbi.nlm.nih.gov/22491253" TargetMode="External"/><Relationship Id="rId9097" Type="http://schemas.openxmlformats.org/officeDocument/2006/relationships/hyperlink" Target="https://www.clinicalkey.com/content/playBy/pii?v=S1569-1993(20)30864-X" TargetMode="External"/><Relationship Id="rId456" Type="http://schemas.openxmlformats.org/officeDocument/2006/relationships/hyperlink" Target="https://pubmed.ncbi.nlm.nih.gov/38123021" TargetMode="External"/><Relationship Id="rId870" Type="http://schemas.openxmlformats.org/officeDocument/2006/relationships/hyperlink" Target="https://pubmed.ncbi.nlm.nih.gov/34089469" TargetMode="External"/><Relationship Id="rId1086" Type="http://schemas.openxmlformats.org/officeDocument/2006/relationships/hyperlink" Target="https://pubmed.ncbi.nlm.nih.gov/18547478" TargetMode="External"/><Relationship Id="rId2137" Type="http://schemas.openxmlformats.org/officeDocument/2006/relationships/hyperlink" Target="https://www.scielo.br/scielo.php?script=sci_arttext&amp;pid=S0004-282X2015005050179&amp;lng=en&amp;nrm=iso&amp;tlng=en" TargetMode="External"/><Relationship Id="rId2551" Type="http://schemas.openxmlformats.org/officeDocument/2006/relationships/hyperlink" Target="https://pubmed.ncbi.nlm.nih.gov/19434035" TargetMode="External"/><Relationship Id="rId9164" Type="http://schemas.openxmlformats.org/officeDocument/2006/relationships/hyperlink" Target="https://pubmed.ncbi.nlm.nih.gov/28964260" TargetMode="External"/><Relationship Id="rId109" Type="http://schemas.openxmlformats.org/officeDocument/2006/relationships/hyperlink" Target="https://pubmed.ncbi.nlm.nih.gov/32169379" TargetMode="External"/><Relationship Id="rId523" Type="http://schemas.openxmlformats.org/officeDocument/2006/relationships/hyperlink" Target="https://pubmed.ncbi.nlm.nih.gov/34175765" TargetMode="External"/><Relationship Id="rId1153" Type="http://schemas.openxmlformats.org/officeDocument/2006/relationships/hyperlink" Target="https://pubmed.ncbi.nlm.nih.gov/9016707" TargetMode="External"/><Relationship Id="rId2204" Type="http://schemas.openxmlformats.org/officeDocument/2006/relationships/hyperlink" Target="https://pubmed.ncbi.nlm.nih.gov/19646207" TargetMode="External"/><Relationship Id="rId3602" Type="http://schemas.openxmlformats.org/officeDocument/2006/relationships/hyperlink" Target="https://pubmed.ncbi.nlm.nih.gov/18625214" TargetMode="External"/><Relationship Id="rId6758" Type="http://schemas.openxmlformats.org/officeDocument/2006/relationships/hyperlink" Target="https://www.ingentaconnect.com/openurl?genre=article&amp;issn=&amp;volume=43&amp;issue=8&amp;spage=e1168&amp;aulast=Mazzoni" TargetMode="External"/><Relationship Id="rId7809" Type="http://schemas.openxmlformats.org/officeDocument/2006/relationships/hyperlink" Target="https://journals.aai.org/jimmunol/article-lookup/doi/10.4049/jimmunol.1202106" TargetMode="External"/><Relationship Id="rId8180" Type="http://schemas.openxmlformats.org/officeDocument/2006/relationships/hyperlink" Target="https://europepmc.org/abstract/MED/34644342" TargetMode="External"/><Relationship Id="rId9231" Type="http://schemas.openxmlformats.org/officeDocument/2006/relationships/hyperlink" Target="https://onlinelibrary.wiley.com/doi/10.1111/resp.12013" TargetMode="External"/><Relationship Id="rId5774" Type="http://schemas.openxmlformats.org/officeDocument/2006/relationships/hyperlink" Target="https://europepmc.org/abstract/MED/33021335" TargetMode="External"/><Relationship Id="rId6825" Type="http://schemas.openxmlformats.org/officeDocument/2006/relationships/hyperlink" Target="https://pubmed.ncbi.nlm.nih.gov/25616367" TargetMode="External"/><Relationship Id="rId1220" Type="http://schemas.openxmlformats.org/officeDocument/2006/relationships/hyperlink" Target="https://pubmed.ncbi.nlm.nih.gov/35726485" TargetMode="External"/><Relationship Id="rId4376" Type="http://schemas.openxmlformats.org/officeDocument/2006/relationships/hyperlink" Target="https://linkinghub.elsevier.com/retrieve/pii/S0006-4971(20)69986-4" TargetMode="External"/><Relationship Id="rId4790" Type="http://schemas.openxmlformats.org/officeDocument/2006/relationships/hyperlink" Target="https://europepmc.org/abstract/MED/36415883" TargetMode="External"/><Relationship Id="rId5427" Type="http://schemas.openxmlformats.org/officeDocument/2006/relationships/hyperlink" Target="https://pubmed.ncbi.nlm.nih.gov/38429096" TargetMode="External"/><Relationship Id="rId5841" Type="http://schemas.openxmlformats.org/officeDocument/2006/relationships/hyperlink" Target="https://pubmed.ncbi.nlm.nih.gov/27514238" TargetMode="External"/><Relationship Id="rId8997" Type="http://schemas.openxmlformats.org/officeDocument/2006/relationships/hyperlink" Target="https://pubmed.ncbi.nlm.nih.gov/26245874" TargetMode="External"/><Relationship Id="rId3392" Type="http://schemas.openxmlformats.org/officeDocument/2006/relationships/hyperlink" Target="https://europepmc.org/abstract/MED/28261190" TargetMode="External"/><Relationship Id="rId4029" Type="http://schemas.openxmlformats.org/officeDocument/2006/relationships/hyperlink" Target="https://pubmed.ncbi.nlm.nih.gov/22674045" TargetMode="External"/><Relationship Id="rId4443" Type="http://schemas.openxmlformats.org/officeDocument/2006/relationships/hyperlink" Target="https://pubmed.ncbi.nlm.nih.gov/35705524" TargetMode="External"/><Relationship Id="rId7599" Type="http://schemas.openxmlformats.org/officeDocument/2006/relationships/hyperlink" Target="https://onlinelibrary.wiley.com/doi/10.1111/jdv.14213" TargetMode="External"/><Relationship Id="rId3045" Type="http://schemas.openxmlformats.org/officeDocument/2006/relationships/hyperlink" Target="https://pubmed.ncbi.nlm.nih.gov/36540845" TargetMode="External"/><Relationship Id="rId4510" Type="http://schemas.openxmlformats.org/officeDocument/2006/relationships/hyperlink" Target="https://europepmc.org/abstract/MED/29420734" TargetMode="External"/><Relationship Id="rId7666" Type="http://schemas.openxmlformats.org/officeDocument/2006/relationships/hyperlink" Target="https://pubmed.ncbi.nlm.nih.gov/39630890" TargetMode="External"/><Relationship Id="rId8717" Type="http://schemas.openxmlformats.org/officeDocument/2006/relationships/hyperlink" Target="https://europepmc.org/abstract/MED/17823230" TargetMode="External"/><Relationship Id="rId380" Type="http://schemas.openxmlformats.org/officeDocument/2006/relationships/hyperlink" Target="https://pubmed.ncbi.nlm.nih.gov/3290659" TargetMode="External"/><Relationship Id="rId2061" Type="http://schemas.openxmlformats.org/officeDocument/2006/relationships/hyperlink" Target="https://europepmc.org/abstract/MED/32656216" TargetMode="External"/><Relationship Id="rId3112" Type="http://schemas.openxmlformats.org/officeDocument/2006/relationships/hyperlink" Target="https://journals.aai.org/immunohorizons/article-lookup/doi/10.4049/immunohorizons.2200012" TargetMode="External"/><Relationship Id="rId6268" Type="http://schemas.openxmlformats.org/officeDocument/2006/relationships/hyperlink" Target="https://www.clinicalkey.com/content/playBy/pii?v=S0198-8859(15)00434-6" TargetMode="External"/><Relationship Id="rId6682" Type="http://schemas.openxmlformats.org/officeDocument/2006/relationships/hyperlink" Target="https://europepmc.org/abstract/MED/18490719" TargetMode="External"/><Relationship Id="rId7319" Type="http://schemas.openxmlformats.org/officeDocument/2006/relationships/hyperlink" Target="https://pmc.ncbi.nlm.nih.gov/articles/pmid/39403923/" TargetMode="External"/><Relationship Id="rId5284" Type="http://schemas.openxmlformats.org/officeDocument/2006/relationships/hyperlink" Target="https://www.clinicalkey.com/content/playBy/pii?v=S0091-6749(16)30448-1" TargetMode="External"/><Relationship Id="rId6335" Type="http://schemas.openxmlformats.org/officeDocument/2006/relationships/hyperlink" Target="https://pubmed.ncbi.nlm.nih.gov/35311661" TargetMode="External"/><Relationship Id="rId7733" Type="http://schemas.openxmlformats.org/officeDocument/2006/relationships/hyperlink" Target="https://europepmc.org/abstract/MED/35332318" TargetMode="External"/><Relationship Id="rId100" Type="http://schemas.openxmlformats.org/officeDocument/2006/relationships/hyperlink" Target="https://europepmc.org/abstract/MED/33968027" TargetMode="External"/><Relationship Id="rId2878" Type="http://schemas.openxmlformats.org/officeDocument/2006/relationships/hyperlink" Target="https://pubmed.ncbi.nlm.nih.gov/39659759" TargetMode="External"/><Relationship Id="rId3929" Type="http://schemas.openxmlformats.org/officeDocument/2006/relationships/hyperlink" Target="https://pubmed.ncbi.nlm.nih.gov/31156634" TargetMode="External"/><Relationship Id="rId7800" Type="http://schemas.openxmlformats.org/officeDocument/2006/relationships/hyperlink" Target="https://pubmed.ncbi.nlm.nih.gov/28052118" TargetMode="External"/><Relationship Id="rId1894" Type="http://schemas.openxmlformats.org/officeDocument/2006/relationships/hyperlink" Target="https://pubmed.ncbi.nlm.nih.gov/28514187" TargetMode="External"/><Relationship Id="rId2945" Type="http://schemas.openxmlformats.org/officeDocument/2006/relationships/hyperlink" Target="https://linkinghub.elsevier.com/retrieve/pii/S1323-8930(23)00082-5" TargetMode="External"/><Relationship Id="rId5351" Type="http://schemas.openxmlformats.org/officeDocument/2006/relationships/hyperlink" Target="https://pubmed.ncbi.nlm.nih.gov/24029650" TargetMode="External"/><Relationship Id="rId6402" Type="http://schemas.openxmlformats.org/officeDocument/2006/relationships/hyperlink" Target="https://europepmc.org/abstract/MED/36596894" TargetMode="External"/><Relationship Id="rId917" Type="http://schemas.openxmlformats.org/officeDocument/2006/relationships/hyperlink" Target="https://ijponline.biomedcentral.com/articles/10.1186/s13052-021-00973-1" TargetMode="External"/><Relationship Id="rId1547" Type="http://schemas.openxmlformats.org/officeDocument/2006/relationships/hyperlink" Target="https://pubmed.ncbi.nlm.nih.gov/39867744" TargetMode="External"/><Relationship Id="rId1961" Type="http://schemas.openxmlformats.org/officeDocument/2006/relationships/hyperlink" Target="https://www.mdpi.com/resolver?pii=pathogens14020188" TargetMode="External"/><Relationship Id="rId5004" Type="http://schemas.openxmlformats.org/officeDocument/2006/relationships/hyperlink" Target="https://pubmed.ncbi.nlm.nih.gov/15669642" TargetMode="External"/><Relationship Id="rId8574" Type="http://schemas.openxmlformats.org/officeDocument/2006/relationships/hyperlink" Target="https://europepmc.org/abstract/MED/21342333" TargetMode="External"/><Relationship Id="rId1614" Type="http://schemas.openxmlformats.org/officeDocument/2006/relationships/hyperlink" Target="https://europepmc.org/abstract/MED/34444763" TargetMode="External"/><Relationship Id="rId4020" Type="http://schemas.openxmlformats.org/officeDocument/2006/relationships/hyperlink" Target="https://linkinghub.elsevier.com/retrieve/pii/S1096-7192(13)00149-2" TargetMode="External"/><Relationship Id="rId7176" Type="http://schemas.openxmlformats.org/officeDocument/2006/relationships/hyperlink" Target="https://europepmc.org/abstract/MED/29977631" TargetMode="External"/><Relationship Id="rId7590" Type="http://schemas.openxmlformats.org/officeDocument/2006/relationships/hyperlink" Target="https://pubmed.ncbi.nlm.nih.gov/29143319" TargetMode="External"/><Relationship Id="rId8227" Type="http://schemas.openxmlformats.org/officeDocument/2006/relationships/hyperlink" Target="https://europepmc.org/abstract/MED/30505836" TargetMode="External"/><Relationship Id="rId8641" Type="http://schemas.openxmlformats.org/officeDocument/2006/relationships/hyperlink" Target="https://pubmed.ncbi.nlm.nih.gov/28135322" TargetMode="External"/><Relationship Id="rId3786" Type="http://schemas.openxmlformats.org/officeDocument/2006/relationships/hyperlink" Target="https://pubmed.ncbi.nlm.nih.gov/28240588" TargetMode="External"/><Relationship Id="rId6192" Type="http://schemas.openxmlformats.org/officeDocument/2006/relationships/hyperlink" Target="https://pubmed.ncbi.nlm.nih.gov/34339413" TargetMode="External"/><Relationship Id="rId7243" Type="http://schemas.openxmlformats.org/officeDocument/2006/relationships/hyperlink" Target="https://www.clinicalkey.com/content/playBy/pii?v=S0163-4453(23)00071-3" TargetMode="External"/><Relationship Id="rId2388" Type="http://schemas.openxmlformats.org/officeDocument/2006/relationships/hyperlink" Target="https://linkinghub.elsevier.com/retrieve/pii/S2211-1247(22)00238-8" TargetMode="External"/><Relationship Id="rId3439" Type="http://schemas.openxmlformats.org/officeDocument/2006/relationships/hyperlink" Target="https://pubmed.ncbi.nlm.nih.gov/25239131" TargetMode="External"/><Relationship Id="rId4837" Type="http://schemas.openxmlformats.org/officeDocument/2006/relationships/hyperlink" Target="https://pubmed.ncbi.nlm.nih.gov/31819956" TargetMode="External"/><Relationship Id="rId7310" Type="http://schemas.openxmlformats.org/officeDocument/2006/relationships/hyperlink" Target="https://pubmed.ncbi.nlm.nih.gov/40071669" TargetMode="External"/><Relationship Id="rId3853" Type="http://schemas.openxmlformats.org/officeDocument/2006/relationships/hyperlink" Target="https://pubmed.ncbi.nlm.nih.gov/37449510" TargetMode="External"/><Relationship Id="rId4904" Type="http://schemas.openxmlformats.org/officeDocument/2006/relationships/hyperlink" Target="https://europepmc.org/abstract/MED/28067910" TargetMode="External"/><Relationship Id="rId9068" Type="http://schemas.openxmlformats.org/officeDocument/2006/relationships/hyperlink" Target="https://pubmed.ncbi.nlm.nih.gov/36796295" TargetMode="External"/><Relationship Id="rId774" Type="http://schemas.openxmlformats.org/officeDocument/2006/relationships/hyperlink" Target="https://pubmed.ncbi.nlm.nih.gov/16181054" TargetMode="External"/><Relationship Id="rId1057" Type="http://schemas.openxmlformats.org/officeDocument/2006/relationships/hyperlink" Target="https://link.springer.com/protocol/10.1007/978-1-62703-496-8_4" TargetMode="External"/><Relationship Id="rId2455" Type="http://schemas.openxmlformats.org/officeDocument/2006/relationships/hyperlink" Target="https://pubmed.ncbi.nlm.nih.gov/31532372" TargetMode="External"/><Relationship Id="rId3506" Type="http://schemas.openxmlformats.org/officeDocument/2006/relationships/hyperlink" Target="https://europepmc.org/abstract/MED/23360997" TargetMode="External"/><Relationship Id="rId3920" Type="http://schemas.openxmlformats.org/officeDocument/2006/relationships/hyperlink" Target="https://acrjournals.onlinelibrary.wiley.com/doi/10.1002/art.40895" TargetMode="External"/><Relationship Id="rId8084" Type="http://schemas.openxmlformats.org/officeDocument/2006/relationships/hyperlink" Target="https://europepmc.org/abstract/MED/36869815" TargetMode="External"/><Relationship Id="rId427" Type="http://schemas.openxmlformats.org/officeDocument/2006/relationships/hyperlink" Target="https://pubmed.ncbi.nlm.nih.gov/6460785" TargetMode="External"/><Relationship Id="rId841" Type="http://schemas.openxmlformats.org/officeDocument/2006/relationships/hyperlink" Target="https://onlinelibrary.wiley.com/doi/10.1002/eji.202250319" TargetMode="External"/><Relationship Id="rId1471" Type="http://schemas.openxmlformats.org/officeDocument/2006/relationships/hyperlink" Target="https://europepmc.org/abstract/MED/29038590" TargetMode="External"/><Relationship Id="rId2108" Type="http://schemas.openxmlformats.org/officeDocument/2006/relationships/hyperlink" Target="https://pubmed.ncbi.nlm.nih.gov/29908029" TargetMode="External"/><Relationship Id="rId2522" Type="http://schemas.openxmlformats.org/officeDocument/2006/relationships/hyperlink" Target="https://www.clinicalkey.com/content/playBy/pii?v=S1473-3099(11)70217-1" TargetMode="External"/><Relationship Id="rId5678" Type="http://schemas.openxmlformats.org/officeDocument/2006/relationships/hyperlink" Target="https://academic.oup.com/bjd/article-lookup/doi/10.1111/bjd.16771" TargetMode="External"/><Relationship Id="rId6729" Type="http://schemas.openxmlformats.org/officeDocument/2006/relationships/hyperlink" Target="https://pubmed.ncbi.nlm.nih.gov/36279417" TargetMode="External"/><Relationship Id="rId9135" Type="http://schemas.openxmlformats.org/officeDocument/2006/relationships/hyperlink" Target="https://karger.com/RES/article/doi/10.1159/000496357" TargetMode="External"/><Relationship Id="rId1124" Type="http://schemas.openxmlformats.org/officeDocument/2006/relationships/hyperlink" Target="https://pubmed.ncbi.nlm.nih.gov/16140727" TargetMode="External"/><Relationship Id="rId4694" Type="http://schemas.openxmlformats.org/officeDocument/2006/relationships/hyperlink" Target="https://www.pnas.org/doi/10.1073/pnas.1019352108?url_ver=Z39.88-2003&amp;rfr_id=ori:rid:crossref.org&amp;rfr_dat=cr_pub%200pubmed" TargetMode="External"/><Relationship Id="rId5745" Type="http://schemas.openxmlformats.org/officeDocument/2006/relationships/hyperlink" Target="https://pubmed.ncbi.nlm.nih.gov/35914665" TargetMode="External"/><Relationship Id="rId8151" Type="http://schemas.openxmlformats.org/officeDocument/2006/relationships/hyperlink" Target="https://pubmed.ncbi.nlm.nih.gov/32806876" TargetMode="External"/><Relationship Id="rId9202" Type="http://schemas.openxmlformats.org/officeDocument/2006/relationships/hyperlink" Target="https://pubmed.ncbi.nlm.nih.gov/26431397" TargetMode="External"/><Relationship Id="rId3296" Type="http://schemas.openxmlformats.org/officeDocument/2006/relationships/hyperlink" Target="https://linkinghub.elsevier.com/retrieve/pii/S1323-8930(18)30143-6" TargetMode="External"/><Relationship Id="rId4347" Type="http://schemas.openxmlformats.org/officeDocument/2006/relationships/hyperlink" Target="https://pubmed.ncbi.nlm.nih.gov/11933207" TargetMode="External"/><Relationship Id="rId4761" Type="http://schemas.openxmlformats.org/officeDocument/2006/relationships/hyperlink" Target="https://pubmed.ncbi.nlm.nih.gov/36370291" TargetMode="External"/><Relationship Id="rId3363" Type="http://schemas.openxmlformats.org/officeDocument/2006/relationships/hyperlink" Target="https://pubmed.ncbi.nlm.nih.gov/28768723" TargetMode="External"/><Relationship Id="rId4414" Type="http://schemas.openxmlformats.org/officeDocument/2006/relationships/hyperlink" Target="https://link.springer.com/chapter/10.1007/978-3-031-59815-9_23" TargetMode="External"/><Relationship Id="rId5812" Type="http://schemas.openxmlformats.org/officeDocument/2006/relationships/hyperlink" Target="https://publications.aap.org/pediatrics/article-lookup/doi/10.1542/peds.2018-0948" TargetMode="External"/><Relationship Id="rId8968" Type="http://schemas.openxmlformats.org/officeDocument/2006/relationships/hyperlink" Target="http://hdl.handle.net/10668/14687" TargetMode="External"/><Relationship Id="rId284" Type="http://schemas.openxmlformats.org/officeDocument/2006/relationships/hyperlink" Target="https://linkinghub.elsevier.com/retrieve/pii/S0091674904030532" TargetMode="External"/><Relationship Id="rId3016" Type="http://schemas.openxmlformats.org/officeDocument/2006/relationships/hyperlink" Target="https://inflammregen.biomedcentral.com/articles/10.1186/s41232-023-00272-8" TargetMode="External"/><Relationship Id="rId7984" Type="http://schemas.openxmlformats.org/officeDocument/2006/relationships/hyperlink" Target="https://pubmed.ncbi.nlm.nih.gov/10427994" TargetMode="External"/><Relationship Id="rId3430" Type="http://schemas.openxmlformats.org/officeDocument/2006/relationships/hyperlink" Target="https://europepmc.org/abstract/MED/25707877" TargetMode="External"/><Relationship Id="rId5188" Type="http://schemas.openxmlformats.org/officeDocument/2006/relationships/hyperlink" Target="https://www.clinicalkey.com/content/playBy/pii?v=S2473-9529(20)31700-6" TargetMode="External"/><Relationship Id="rId6586" Type="http://schemas.openxmlformats.org/officeDocument/2006/relationships/hyperlink" Target="https://www.clinicalkey.com/content/playBy/pii?v=S1743-9191(15)01128-0" TargetMode="External"/><Relationship Id="rId7637" Type="http://schemas.openxmlformats.org/officeDocument/2006/relationships/hyperlink" Target="https://linkinghub.elsevier.com/retrieve/pii/S0006-4971(20)38500-1" TargetMode="External"/><Relationship Id="rId351" Type="http://schemas.openxmlformats.org/officeDocument/2006/relationships/hyperlink" Target="https://pubmed.ncbi.nlm.nih.gov/1576412" TargetMode="External"/><Relationship Id="rId2032" Type="http://schemas.openxmlformats.org/officeDocument/2006/relationships/hyperlink" Target="https://pubmed.ncbi.nlm.nih.gov/34592495" TargetMode="External"/><Relationship Id="rId6239" Type="http://schemas.openxmlformats.org/officeDocument/2006/relationships/hyperlink" Target="https://pubmed.ncbi.nlm.nih.gov/30321631" TargetMode="External"/><Relationship Id="rId6653" Type="http://schemas.openxmlformats.org/officeDocument/2006/relationships/hyperlink" Target="https://pubmed.ncbi.nlm.nih.gov/21257960" TargetMode="External"/><Relationship Id="rId7704" Type="http://schemas.openxmlformats.org/officeDocument/2006/relationships/hyperlink" Target="https://pubmed.ncbi.nlm.nih.gov/37169872" TargetMode="External"/><Relationship Id="rId1798" Type="http://schemas.openxmlformats.org/officeDocument/2006/relationships/hyperlink" Target="https://www.sap.org.ar/docs/publicaciones/archivosarg/2025/v123n3a02.pdf" TargetMode="External"/><Relationship Id="rId2849" Type="http://schemas.openxmlformats.org/officeDocument/2006/relationships/hyperlink" Target="https://www.clinicalkey.com/content/playBy/pii?v=S2666-979X(25)00032-1" TargetMode="External"/><Relationship Id="rId5255" Type="http://schemas.openxmlformats.org/officeDocument/2006/relationships/hyperlink" Target="https://pubmed.ncbi.nlm.nih.gov/28542918" TargetMode="External"/><Relationship Id="rId6306" Type="http://schemas.openxmlformats.org/officeDocument/2006/relationships/hyperlink" Target="https://onlinelibrary.wiley.com/doi/10.1002/gepi.0163" TargetMode="External"/><Relationship Id="rId6720" Type="http://schemas.openxmlformats.org/officeDocument/2006/relationships/hyperlink" Target="https://europepmc.org/abstract/MED/38396760" TargetMode="External"/><Relationship Id="rId1865" Type="http://schemas.openxmlformats.org/officeDocument/2006/relationships/hyperlink" Target="https://www.tandfonline.com/doi/10.1080/10715762.2022.2032020?url_ver=Z39.88-2003&amp;rfr_id=ori:rid:crossref.org&amp;rfr_dat=cr_pub%200pubmed" TargetMode="External"/><Relationship Id="rId4271" Type="http://schemas.openxmlformats.org/officeDocument/2006/relationships/hyperlink" Target="https://pubmed.ncbi.nlm.nih.gov/25246148" TargetMode="External"/><Relationship Id="rId5322" Type="http://schemas.openxmlformats.org/officeDocument/2006/relationships/hyperlink" Target="https://europepmc.org/abstract/MED/25552679" TargetMode="External"/><Relationship Id="rId8478" Type="http://schemas.openxmlformats.org/officeDocument/2006/relationships/hyperlink" Target="https://pubmed.ncbi.nlm.nih.gov/23155278" TargetMode="External"/><Relationship Id="rId8892" Type="http://schemas.openxmlformats.org/officeDocument/2006/relationships/hyperlink" Target="https://air.unimi.it/handle/2434/1088549" TargetMode="External"/><Relationship Id="rId1518" Type="http://schemas.openxmlformats.org/officeDocument/2006/relationships/hyperlink" Target="https://pubmed.ncbi.nlm.nih.gov/19460324" TargetMode="External"/><Relationship Id="rId2916" Type="http://schemas.openxmlformats.org/officeDocument/2006/relationships/hyperlink" Target="https://pubmed.ncbi.nlm.nih.gov/38539040" TargetMode="External"/><Relationship Id="rId7494" Type="http://schemas.openxmlformats.org/officeDocument/2006/relationships/hyperlink" Target="https://pubmed.ncbi.nlm.nih.gov/39571148" TargetMode="External"/><Relationship Id="rId8545" Type="http://schemas.openxmlformats.org/officeDocument/2006/relationships/hyperlink" Target="https://pubmed.ncbi.nlm.nih.gov/29945481" TargetMode="External"/><Relationship Id="rId1932" Type="http://schemas.openxmlformats.org/officeDocument/2006/relationships/hyperlink" Target="https://pubmed.ncbi.nlm.nih.gov/20831713" TargetMode="External"/><Relationship Id="rId6096" Type="http://schemas.openxmlformats.org/officeDocument/2006/relationships/hyperlink" Target="https://pubmed.ncbi.nlm.nih.gov/7424659" TargetMode="External"/><Relationship Id="rId7147" Type="http://schemas.openxmlformats.org/officeDocument/2006/relationships/hyperlink" Target="https://pubmed.ncbi.nlm.nih.gov/25981738" TargetMode="External"/><Relationship Id="rId6163" Type="http://schemas.openxmlformats.org/officeDocument/2006/relationships/hyperlink" Target="https://europepmc.org/abstract/MED/36565030" TargetMode="External"/><Relationship Id="rId7561" Type="http://schemas.openxmlformats.org/officeDocument/2006/relationships/hyperlink" Target="https://onlinelibrary.wiley.com/doi/10.1111/myc.13001" TargetMode="External"/><Relationship Id="rId8612" Type="http://schemas.openxmlformats.org/officeDocument/2006/relationships/hyperlink" Target="https://www.tandfonline.com/doi/10.1080/17476348.2020.1804366?url_ver=Z39.88-2003&amp;rfr_id=ori:rid:crossref.org&amp;rfr_dat=cr_pub%200pubmed" TargetMode="External"/><Relationship Id="rId3757" Type="http://schemas.openxmlformats.org/officeDocument/2006/relationships/hyperlink" Target="https://europepmc.org/abstract/MED/34992599" TargetMode="External"/><Relationship Id="rId4808" Type="http://schemas.openxmlformats.org/officeDocument/2006/relationships/hyperlink" Target="https://europepmc.org/abstract/MED/33037057" TargetMode="External"/><Relationship Id="rId7214" Type="http://schemas.openxmlformats.org/officeDocument/2006/relationships/hyperlink" Target="https://pubmed.ncbi.nlm.nih.gov/39343308" TargetMode="External"/><Relationship Id="rId678" Type="http://schemas.openxmlformats.org/officeDocument/2006/relationships/hyperlink" Target="https://linkinghub.elsevier.com/retrieve/pii/S1567-5769(14)00402-0" TargetMode="External"/><Relationship Id="rId2359" Type="http://schemas.openxmlformats.org/officeDocument/2006/relationships/hyperlink" Target="https://pubmed.ncbi.nlm.nih.gov/36528276" TargetMode="External"/><Relationship Id="rId2773" Type="http://schemas.openxmlformats.org/officeDocument/2006/relationships/hyperlink" Target="https://pubmed.ncbi.nlm.nih.gov/24351069" TargetMode="External"/><Relationship Id="rId3824" Type="http://schemas.openxmlformats.org/officeDocument/2006/relationships/hyperlink" Target="https://journals.asm.org/doi/10.1128/AAC.48.2.556-560.2004?url_ver=Z39.88-2003&amp;rfr_id=ori:rid:crossref.org&amp;rfr_dat=cr_pub%200pubmed" TargetMode="External"/><Relationship Id="rId6230" Type="http://schemas.openxmlformats.org/officeDocument/2006/relationships/hyperlink" Target="https://journals.sagepub.com/doi/10.1177/1352458517747407?url_ver=Z39.88-2003&amp;rfr_id=ori:rid:crossref.org&amp;rfr_dat=cr_pub%200pubmed" TargetMode="External"/><Relationship Id="rId9386" Type="http://schemas.openxmlformats.org/officeDocument/2006/relationships/hyperlink" Target="https://www.jstage.jst.go.jp/article/rinketsu/56/7/56_751/_article/-char/ja/" TargetMode="External"/><Relationship Id="rId745" Type="http://schemas.openxmlformats.org/officeDocument/2006/relationships/hyperlink" Target="https://pubmed.ncbi.nlm.nih.gov/19319447" TargetMode="External"/><Relationship Id="rId1375" Type="http://schemas.openxmlformats.org/officeDocument/2006/relationships/hyperlink" Target="https://pubmed.ncbi.nlm.nih.gov/16123991" TargetMode="External"/><Relationship Id="rId2426" Type="http://schemas.openxmlformats.org/officeDocument/2006/relationships/hyperlink" Target="https://linkinghub.elsevier.com/retrieve/pii/S2666-6340(21)00031-3" TargetMode="External"/><Relationship Id="rId5996" Type="http://schemas.openxmlformats.org/officeDocument/2006/relationships/hyperlink" Target="https://pubmed.ncbi.nlm.nih.gov/8196062" TargetMode="External"/><Relationship Id="rId9039" Type="http://schemas.openxmlformats.org/officeDocument/2006/relationships/hyperlink" Target="https://air.unimi.it/handle/2434/1059669" TargetMode="External"/><Relationship Id="rId9453" Type="http://schemas.openxmlformats.org/officeDocument/2006/relationships/hyperlink" Target="https://pubmed.ncbi.nlm.nih.gov/11886382" TargetMode="External"/><Relationship Id="rId81" Type="http://schemas.openxmlformats.org/officeDocument/2006/relationships/hyperlink" Target="https://pubmed.ncbi.nlm.nih.gov/34572349" TargetMode="External"/><Relationship Id="rId812" Type="http://schemas.openxmlformats.org/officeDocument/2006/relationships/hyperlink" Target="https://pubmed.ncbi.nlm.nih.gov/1659436" TargetMode="External"/><Relationship Id="rId1028" Type="http://schemas.openxmlformats.org/officeDocument/2006/relationships/hyperlink" Target="https://pubmed.ncbi.nlm.nih.gov/25875698" TargetMode="External"/><Relationship Id="rId1442" Type="http://schemas.openxmlformats.org/officeDocument/2006/relationships/hyperlink" Target="https://pubmed.ncbi.nlm.nih.gov/35587511" TargetMode="External"/><Relationship Id="rId2840" Type="http://schemas.openxmlformats.org/officeDocument/2006/relationships/hyperlink" Target="https://pubmed.ncbi.nlm.nih.gov/39588905" TargetMode="External"/><Relationship Id="rId4598" Type="http://schemas.openxmlformats.org/officeDocument/2006/relationships/hyperlink" Target="https://europepmc.org/abstract/MED/37106040" TargetMode="External"/><Relationship Id="rId5649" Type="http://schemas.openxmlformats.org/officeDocument/2006/relationships/hyperlink" Target="https://pubmed.ncbi.nlm.nih.gov/32034960" TargetMode="External"/><Relationship Id="rId8055" Type="http://schemas.openxmlformats.org/officeDocument/2006/relationships/hyperlink" Target="https://onlinelibrary.wiley.com/doi/10.1111/apt.17912" TargetMode="External"/><Relationship Id="rId9106" Type="http://schemas.openxmlformats.org/officeDocument/2006/relationships/hyperlink" Target="https://pubmed.ncbi.nlm.nih.gov/33614773" TargetMode="External"/><Relationship Id="rId7071" Type="http://schemas.openxmlformats.org/officeDocument/2006/relationships/hyperlink" Target="https://pubmed.ncbi.nlm.nih.gov/33890986" TargetMode="External"/><Relationship Id="rId8122" Type="http://schemas.openxmlformats.org/officeDocument/2006/relationships/hyperlink" Target="https://europepmc.org/abstract/MED/34776491" TargetMode="External"/><Relationship Id="rId3267" Type="http://schemas.openxmlformats.org/officeDocument/2006/relationships/hyperlink" Target="https://pubmed.ncbi.nlm.nih.gov/31903110" TargetMode="External"/><Relationship Id="rId4665" Type="http://schemas.openxmlformats.org/officeDocument/2006/relationships/hyperlink" Target="https://pubmed.ncbi.nlm.nih.gov/29374367" TargetMode="External"/><Relationship Id="rId5716" Type="http://schemas.openxmlformats.org/officeDocument/2006/relationships/hyperlink" Target="https://pubmed.ncbi.nlm.nih.gov/22392509" TargetMode="External"/><Relationship Id="rId188" Type="http://schemas.openxmlformats.org/officeDocument/2006/relationships/hyperlink" Target="https://www.clinicalkey.com/content/playBy/pii?v=S0091-6749(16)30097-5" TargetMode="External"/><Relationship Id="rId3681" Type="http://schemas.openxmlformats.org/officeDocument/2006/relationships/hyperlink" Target="https://www.pnas.org/doi/10.1073/pnas.93.1.407?url_ver=Z39.88-2003&amp;rfr_id=ori:rid:crossref.org&amp;rfr_dat=cr_pub%200pubmed" TargetMode="External"/><Relationship Id="rId4318" Type="http://schemas.openxmlformats.org/officeDocument/2006/relationships/hyperlink" Target="https://pubmed.ncbi.nlm.nih.gov/18637104" TargetMode="External"/><Relationship Id="rId4732" Type="http://schemas.openxmlformats.org/officeDocument/2006/relationships/hyperlink" Target="https://europepmc.org/abstract/MED/38806456" TargetMode="External"/><Relationship Id="rId7888" Type="http://schemas.openxmlformats.org/officeDocument/2006/relationships/hyperlink" Target="https://pubmed.ncbi.nlm.nih.gov/30453609" TargetMode="External"/><Relationship Id="rId8939" Type="http://schemas.openxmlformats.org/officeDocument/2006/relationships/hyperlink" Target="https://pubmed.ncbi.nlm.nih.gov/34592758" TargetMode="External"/><Relationship Id="rId2283" Type="http://schemas.openxmlformats.org/officeDocument/2006/relationships/hyperlink" Target="https://linkinghub.elsevier.com/retrieve/pii/S0165247803001998" TargetMode="External"/><Relationship Id="rId3334" Type="http://schemas.openxmlformats.org/officeDocument/2006/relationships/hyperlink" Target="https://linkinghub.elsevier.com/retrieve/pii/S0003-4967(24)02461-0" TargetMode="External"/><Relationship Id="rId7955" Type="http://schemas.openxmlformats.org/officeDocument/2006/relationships/hyperlink" Target="https://pubmed.ncbi.nlm.nih.gov/19418656" TargetMode="External"/><Relationship Id="rId255" Type="http://schemas.openxmlformats.org/officeDocument/2006/relationships/hyperlink" Target="https://pubmed.ncbi.nlm.nih.gov/19494827" TargetMode="External"/><Relationship Id="rId2350" Type="http://schemas.openxmlformats.org/officeDocument/2006/relationships/hyperlink" Target="https://www.clinicalkey.com/content/playBy?issn=&amp;vol=11&amp;issue=4&amp;pgfirst=E672" TargetMode="External"/><Relationship Id="rId3401" Type="http://schemas.openxmlformats.org/officeDocument/2006/relationships/hyperlink" Target="https://pubmed.ncbi.nlm.nih.gov/27851964" TargetMode="External"/><Relationship Id="rId6557" Type="http://schemas.openxmlformats.org/officeDocument/2006/relationships/hyperlink" Target="https://pubmed.ncbi.nlm.nih.gov/27591335" TargetMode="External"/><Relationship Id="rId6971" Type="http://schemas.openxmlformats.org/officeDocument/2006/relationships/hyperlink" Target="https://pubmed.ncbi.nlm.nih.gov/38077399" TargetMode="External"/><Relationship Id="rId7608" Type="http://schemas.openxmlformats.org/officeDocument/2006/relationships/hyperlink" Target="https://pubmed.ncbi.nlm.nih.gov/27522107" TargetMode="External"/><Relationship Id="rId322" Type="http://schemas.openxmlformats.org/officeDocument/2006/relationships/hyperlink" Target="https://pubmed.ncbi.nlm.nih.gov/8750161" TargetMode="External"/><Relationship Id="rId2003" Type="http://schemas.openxmlformats.org/officeDocument/2006/relationships/hyperlink" Target="https://europepmc.org/abstract/MED/36366357" TargetMode="External"/><Relationship Id="rId5159" Type="http://schemas.openxmlformats.org/officeDocument/2006/relationships/hyperlink" Target="https://pubmed.ncbi.nlm.nih.gov/33006109" TargetMode="External"/><Relationship Id="rId5573" Type="http://schemas.openxmlformats.org/officeDocument/2006/relationships/hyperlink" Target="https://pubmed.ncbi.nlm.nih.gov/37868983" TargetMode="External"/><Relationship Id="rId6624" Type="http://schemas.openxmlformats.org/officeDocument/2006/relationships/hyperlink" Target="https://linkinghub.elsevier.com/retrieve/pii/S1600-6135(22)27534-0" TargetMode="External"/><Relationship Id="rId9030" Type="http://schemas.openxmlformats.org/officeDocument/2006/relationships/hyperlink" Target="https://pubmed.ncbi.nlm.nih.gov/38579281" TargetMode="External"/><Relationship Id="rId4175" Type="http://schemas.openxmlformats.org/officeDocument/2006/relationships/hyperlink" Target="https://pubmed.ncbi.nlm.nih.gov/36208448" TargetMode="External"/><Relationship Id="rId5226" Type="http://schemas.openxmlformats.org/officeDocument/2006/relationships/hyperlink" Target="https://www.atsjournals.org/doi/10.1164/rccm.201804-0678OC?url_ver=Z39.88-2003&amp;rfr_id=ori:rid:crossref.org&amp;rfr_dat=cr_pub%200pubmed" TargetMode="External"/><Relationship Id="rId1769" Type="http://schemas.openxmlformats.org/officeDocument/2006/relationships/hyperlink" Target="https://pubmed.ncbi.nlm.nih.gov/31601506" TargetMode="External"/><Relationship Id="rId3191" Type="http://schemas.openxmlformats.org/officeDocument/2006/relationships/hyperlink" Target="https://pubmed.ncbi.nlm.nih.gov/33672213" TargetMode="External"/><Relationship Id="rId4242" Type="http://schemas.openxmlformats.org/officeDocument/2006/relationships/hyperlink" Target="https://europepmc.org/abstract/MED/27749762" TargetMode="External"/><Relationship Id="rId5640" Type="http://schemas.openxmlformats.org/officeDocument/2006/relationships/hyperlink" Target="https://link.springer.com/article/10.1007/s10875-020-00802-w" TargetMode="External"/><Relationship Id="rId7398" Type="http://schemas.openxmlformats.org/officeDocument/2006/relationships/hyperlink" Target="https://pubmed.ncbi.nlm.nih.gov/34623332" TargetMode="External"/><Relationship Id="rId8796" Type="http://schemas.openxmlformats.org/officeDocument/2006/relationships/hyperlink" Target="https://www.clinicalkey.com/content/playBy/pii?v=S1590-8658(19)30104-5" TargetMode="External"/><Relationship Id="rId1836" Type="http://schemas.openxmlformats.org/officeDocument/2006/relationships/hyperlink" Target="https://link.springer.com/article/10.1007/s10875-013-9916-z" TargetMode="External"/><Relationship Id="rId8449" Type="http://schemas.openxmlformats.org/officeDocument/2006/relationships/hyperlink" Target="https://europepmc.org/abstract/MED/25621059" TargetMode="External"/><Relationship Id="rId8863" Type="http://schemas.openxmlformats.org/officeDocument/2006/relationships/hyperlink" Target="https://pubmed.ncbi.nlm.nih.gov/19446510" TargetMode="External"/><Relationship Id="rId1903" Type="http://schemas.openxmlformats.org/officeDocument/2006/relationships/hyperlink" Target="https://europepmc.org/abstract/MED/28824915" TargetMode="External"/><Relationship Id="rId7465" Type="http://schemas.openxmlformats.org/officeDocument/2006/relationships/hyperlink" Target="https://www.clinicalkey.com/content/playBy/pii?v=S2213-2198(18)30106-5" TargetMode="External"/><Relationship Id="rId8516" Type="http://schemas.openxmlformats.org/officeDocument/2006/relationships/hyperlink" Target="https://journals.aai.org/jimmunol/article-lookup/doi/10.4049/jimmunol.169.9.4861" TargetMode="External"/><Relationship Id="rId8930" Type="http://schemas.openxmlformats.org/officeDocument/2006/relationships/hyperlink" Target="https://www.clinicalkey.com/content/playBy/pii?v=S0049-3848(22)00294-8" TargetMode="External"/><Relationship Id="rId6067" Type="http://schemas.openxmlformats.org/officeDocument/2006/relationships/hyperlink" Target="https://pubmed.ncbi.nlm.nih.gov/4056659" TargetMode="External"/><Relationship Id="rId6481" Type="http://schemas.openxmlformats.org/officeDocument/2006/relationships/hyperlink" Target="https://pubmed.ncbi.nlm.nih.gov/29664837" TargetMode="External"/><Relationship Id="rId7118" Type="http://schemas.openxmlformats.org/officeDocument/2006/relationships/hyperlink" Target="https://www.clinicalkey.com/content/playBy/pii?v=S2213-2198(24)00837-7" TargetMode="External"/><Relationship Id="rId7532" Type="http://schemas.openxmlformats.org/officeDocument/2006/relationships/hyperlink" Target="https://pubmed.ncbi.nlm.nih.gov/34585382" TargetMode="External"/><Relationship Id="rId996" Type="http://schemas.openxmlformats.org/officeDocument/2006/relationships/hyperlink" Target="https://pubmed.ncbi.nlm.nih.gov/28129036" TargetMode="External"/><Relationship Id="rId2677" Type="http://schemas.openxmlformats.org/officeDocument/2006/relationships/hyperlink" Target="https://pubmed.ncbi.nlm.nih.gov/32843172" TargetMode="External"/><Relationship Id="rId3728" Type="http://schemas.openxmlformats.org/officeDocument/2006/relationships/hyperlink" Target="https://pubmed.ncbi.nlm.nih.gov/35048953" TargetMode="External"/><Relationship Id="rId5083" Type="http://schemas.openxmlformats.org/officeDocument/2006/relationships/hyperlink" Target="https://pubmed.ncbi.nlm.nih.gov/36990222" TargetMode="External"/><Relationship Id="rId6134" Type="http://schemas.openxmlformats.org/officeDocument/2006/relationships/hyperlink" Target="https://pubmed.ncbi.nlm.nih.gov/39282370" TargetMode="External"/><Relationship Id="rId649" Type="http://schemas.openxmlformats.org/officeDocument/2006/relationships/hyperlink" Target="https://pubmed.ncbi.nlm.nih.gov/27207231" TargetMode="External"/><Relationship Id="rId1279" Type="http://schemas.openxmlformats.org/officeDocument/2006/relationships/hyperlink" Target="https://linkinghub.elsevier.com/retrieve/pii/S0378-1119(18)31133-8" TargetMode="External"/><Relationship Id="rId5150" Type="http://schemas.openxmlformats.org/officeDocument/2006/relationships/hyperlink" Target="https://linkinghub.elsevier.com/retrieve/pii/S0006-4971(20)86035-2" TargetMode="External"/><Relationship Id="rId6201" Type="http://schemas.openxmlformats.org/officeDocument/2006/relationships/hyperlink" Target="https://pubmed.ncbi.nlm.nih.gov/34025673" TargetMode="External"/><Relationship Id="rId9357" Type="http://schemas.openxmlformats.org/officeDocument/2006/relationships/hyperlink" Target="https://pubmed.ncbi.nlm.nih.gov/32190321" TargetMode="External"/><Relationship Id="rId1346" Type="http://schemas.openxmlformats.org/officeDocument/2006/relationships/hyperlink" Target="https://pubmed.ncbi.nlm.nih.gov/23420162" TargetMode="External"/><Relationship Id="rId1693" Type="http://schemas.openxmlformats.org/officeDocument/2006/relationships/hyperlink" Target="https://pubmed.ncbi.nlm.nih.gov/26330764" TargetMode="External"/><Relationship Id="rId2744" Type="http://schemas.openxmlformats.org/officeDocument/2006/relationships/hyperlink" Target="https://www.tandfonline.com/doi/abs/10.2147/JAA.S121092?url_ver=Z39.88-2003&amp;rfr_id=ori:rid:crossref.org&amp;rfr_dat=cr_pub%200pubmed" TargetMode="External"/><Relationship Id="rId8373" Type="http://schemas.openxmlformats.org/officeDocument/2006/relationships/hyperlink" Target="https://pubmed.ncbi.nlm.nih.gov/37608951" TargetMode="External"/><Relationship Id="rId716" Type="http://schemas.openxmlformats.org/officeDocument/2006/relationships/hyperlink" Target="https://link.springer.com/article/10.1007/s10875-011-9623-6" TargetMode="External"/><Relationship Id="rId1760" Type="http://schemas.openxmlformats.org/officeDocument/2006/relationships/hyperlink" Target="https://pubmed.ncbi.nlm.nih.gov/33271349" TargetMode="External"/><Relationship Id="rId2811" Type="http://schemas.openxmlformats.org/officeDocument/2006/relationships/hyperlink" Target="https://linkinghub.elsevier.com/retrieve/pii/S1807-5932(22)02660-6" TargetMode="External"/><Relationship Id="rId5967" Type="http://schemas.openxmlformats.org/officeDocument/2006/relationships/hyperlink" Target="https://pubmed.ncbi.nlm.nih.gov/9758612" TargetMode="External"/><Relationship Id="rId8026" Type="http://schemas.openxmlformats.org/officeDocument/2006/relationships/hyperlink" Target="https://pubmed.ncbi.nlm.nih.gov/39521091" TargetMode="External"/><Relationship Id="rId9424" Type="http://schemas.openxmlformats.org/officeDocument/2006/relationships/hyperlink" Target="https://pubmed.ncbi.nlm.nih.gov/17005250" TargetMode="External"/><Relationship Id="rId52" Type="http://schemas.openxmlformats.org/officeDocument/2006/relationships/hyperlink" Target="https://europepmc.org/abstract/MED/35625763" TargetMode="External"/><Relationship Id="rId1413" Type="http://schemas.openxmlformats.org/officeDocument/2006/relationships/hyperlink" Target="https://www.liebertpub.com/doi/10.1089/jir.1996.16.357?url_ver=Z39.88-2003&amp;rfr_id=ori:rid:crossref.org&amp;rfr_dat=cr_pub%200pubmed" TargetMode="External"/><Relationship Id="rId4569" Type="http://schemas.openxmlformats.org/officeDocument/2006/relationships/hyperlink" Target="https://pubmed.ncbi.nlm.nih.gov/39034662" TargetMode="External"/><Relationship Id="rId4983" Type="http://schemas.openxmlformats.org/officeDocument/2006/relationships/hyperlink" Target="https://pubmed.ncbi.nlm.nih.gov/19603369" TargetMode="External"/><Relationship Id="rId8440" Type="http://schemas.openxmlformats.org/officeDocument/2006/relationships/hyperlink" Target="https://pubmed.ncbi.nlm.nih.gov/25727788" TargetMode="External"/><Relationship Id="rId3585" Type="http://schemas.openxmlformats.org/officeDocument/2006/relationships/hyperlink" Target="https://europepmc.org/abstract/MED/20118971" TargetMode="External"/><Relationship Id="rId4636" Type="http://schemas.openxmlformats.org/officeDocument/2006/relationships/hyperlink" Target="https://europepmc.org/abstract/MED/32152251" TargetMode="External"/><Relationship Id="rId7042" Type="http://schemas.openxmlformats.org/officeDocument/2006/relationships/hyperlink" Target="https://europepmc.org/abstract/MED/34726731" TargetMode="External"/><Relationship Id="rId2187" Type="http://schemas.openxmlformats.org/officeDocument/2006/relationships/hyperlink" Target="https://core.ac.uk/reader/84751487?utm_source=linkout" TargetMode="External"/><Relationship Id="rId3238" Type="http://schemas.openxmlformats.org/officeDocument/2006/relationships/hyperlink" Target="https://europepmc.org/abstract/MED/32570978" TargetMode="External"/><Relationship Id="rId3652" Type="http://schemas.openxmlformats.org/officeDocument/2006/relationships/hyperlink" Target="https://linkinghub.elsevier.com/retrieve/pii/S1359610102000734" TargetMode="External"/><Relationship Id="rId4703" Type="http://schemas.openxmlformats.org/officeDocument/2006/relationships/hyperlink" Target="https://pubmed.ncbi.nlm.nih.gov/39921898" TargetMode="External"/><Relationship Id="rId7859" Type="http://schemas.openxmlformats.org/officeDocument/2006/relationships/hyperlink" Target="https://europepmc.org/abstract/MED/34063785" TargetMode="External"/><Relationship Id="rId159" Type="http://schemas.openxmlformats.org/officeDocument/2006/relationships/hyperlink" Target="https://pubmed.ncbi.nlm.nih.gov/30419968" TargetMode="External"/><Relationship Id="rId573" Type="http://schemas.openxmlformats.org/officeDocument/2006/relationships/hyperlink" Target="https://pubmed.ncbi.nlm.nih.gov/31419546" TargetMode="External"/><Relationship Id="rId2254" Type="http://schemas.openxmlformats.org/officeDocument/2006/relationships/hyperlink" Target="https://pubmed.ncbi.nlm.nih.gov/16299275" TargetMode="External"/><Relationship Id="rId3305" Type="http://schemas.openxmlformats.org/officeDocument/2006/relationships/hyperlink" Target="https://pubmed.ncbi.nlm.nih.gov/30792455" TargetMode="External"/><Relationship Id="rId9281" Type="http://schemas.openxmlformats.org/officeDocument/2006/relationships/hyperlink" Target="https://boris.unibe.ch/id/eprint/194631" TargetMode="External"/><Relationship Id="rId226" Type="http://schemas.openxmlformats.org/officeDocument/2006/relationships/hyperlink" Target="https://pubmed.ncbi.nlm.nih.gov/24333312" TargetMode="External"/><Relationship Id="rId1270" Type="http://schemas.openxmlformats.org/officeDocument/2006/relationships/hyperlink" Target="https://pubmed.ncbi.nlm.nih.gov/31419546" TargetMode="External"/><Relationship Id="rId5477" Type="http://schemas.openxmlformats.org/officeDocument/2006/relationships/hyperlink" Target="https://pubmed.ncbi.nlm.nih.gov/31306780" TargetMode="External"/><Relationship Id="rId6875" Type="http://schemas.openxmlformats.org/officeDocument/2006/relationships/hyperlink" Target="https://pubmed.ncbi.nlm.nih.gov/40091845" TargetMode="External"/><Relationship Id="rId7926" Type="http://schemas.openxmlformats.org/officeDocument/2006/relationships/hyperlink" Target="https://pubmed.ncbi.nlm.nih.gov/23719297" TargetMode="External"/><Relationship Id="rId640" Type="http://schemas.openxmlformats.org/officeDocument/2006/relationships/hyperlink" Target="https://europepmc.org/abstract/MED/27926944" TargetMode="External"/><Relationship Id="rId2321" Type="http://schemas.openxmlformats.org/officeDocument/2006/relationships/hyperlink" Target="https://pubmed.ncbi.nlm.nih.gov/39582027" TargetMode="External"/><Relationship Id="rId4079" Type="http://schemas.openxmlformats.org/officeDocument/2006/relationships/hyperlink" Target="https://europepmc.org/abstract/MED/32518600" TargetMode="External"/><Relationship Id="rId5891" Type="http://schemas.openxmlformats.org/officeDocument/2006/relationships/hyperlink" Target="https://pubmed.ncbi.nlm.nih.gov/20660758" TargetMode="External"/><Relationship Id="rId6528" Type="http://schemas.openxmlformats.org/officeDocument/2006/relationships/hyperlink" Target="https://www.tandfonline.com/doi/10.1080/14712598.2017.1333595?url_ver=Z39.88-2003&amp;rfr_id=ori:rid:crossref.org&amp;rfr_dat=cr_pub%200pubmed" TargetMode="External"/><Relationship Id="rId6942" Type="http://schemas.openxmlformats.org/officeDocument/2006/relationships/hyperlink" Target="https://academic.oup.com/brain/article-lookup/doi/10.1093/brain/awad238" TargetMode="External"/><Relationship Id="rId9001" Type="http://schemas.openxmlformats.org/officeDocument/2006/relationships/hyperlink" Target="https://pubmed.ncbi.nlm.nih.gov/25689278" TargetMode="External"/><Relationship Id="rId4493" Type="http://schemas.openxmlformats.org/officeDocument/2006/relationships/hyperlink" Target="https://pubmed.ncbi.nlm.nih.gov/31359055" TargetMode="External"/><Relationship Id="rId5544" Type="http://schemas.openxmlformats.org/officeDocument/2006/relationships/hyperlink" Target="https://europepmc.org/abstract/MED/37763288" TargetMode="External"/><Relationship Id="rId3095" Type="http://schemas.openxmlformats.org/officeDocument/2006/relationships/hyperlink" Target="https://pubmed.ncbi.nlm.nih.gov/34973495" TargetMode="External"/><Relationship Id="rId4146" Type="http://schemas.openxmlformats.org/officeDocument/2006/relationships/hyperlink" Target="https://linkinghub.elsevier.com/retrieve/pii/S0167-4781(98)00154-7" TargetMode="External"/><Relationship Id="rId4560" Type="http://schemas.openxmlformats.org/officeDocument/2006/relationships/hyperlink" Target="https://onlinelibrary.wiley.com/doi/10.1111/all.16464" TargetMode="External"/><Relationship Id="rId5611" Type="http://schemas.openxmlformats.org/officeDocument/2006/relationships/hyperlink" Target="https://pubmed.ncbi.nlm.nih.gov/34677362" TargetMode="External"/><Relationship Id="rId8767" Type="http://schemas.openxmlformats.org/officeDocument/2006/relationships/hyperlink" Target="https://onlinelibrary.wiley.com/doi/10.1111/apt.16337" TargetMode="External"/><Relationship Id="rId1807" Type="http://schemas.openxmlformats.org/officeDocument/2006/relationships/hyperlink" Target="https://pubmed.ncbi.nlm.nih.gov/35872665" TargetMode="External"/><Relationship Id="rId3162" Type="http://schemas.openxmlformats.org/officeDocument/2006/relationships/hyperlink" Target="https://www.clinicalkey.com/content/playBy/pii?v=S0163-4453(21)00330-3" TargetMode="External"/><Relationship Id="rId4213" Type="http://schemas.openxmlformats.org/officeDocument/2006/relationships/hyperlink" Target="https://pubmed.ncbi.nlm.nih.gov/30909702" TargetMode="External"/><Relationship Id="rId7369" Type="http://schemas.openxmlformats.org/officeDocument/2006/relationships/hyperlink" Target="https://air.unimi.it/handle/2434/1116488" TargetMode="External"/><Relationship Id="rId7783" Type="http://schemas.openxmlformats.org/officeDocument/2006/relationships/hyperlink" Target="http://www.jrheum.org/lookup/pmidlookup?view=long&amp;pmid=29657145" TargetMode="External"/><Relationship Id="rId8834" Type="http://schemas.openxmlformats.org/officeDocument/2006/relationships/hyperlink" Target="http://www.elsevier.es/en/linksolver/ft/pii/S1695-4033(15)00067-3" TargetMode="External"/><Relationship Id="rId6385" Type="http://schemas.openxmlformats.org/officeDocument/2006/relationships/hyperlink" Target="https://pubmed.ncbi.nlm.nih.gov/37229554" TargetMode="External"/><Relationship Id="rId7436" Type="http://schemas.openxmlformats.org/officeDocument/2006/relationships/hyperlink" Target="https://pubmed.ncbi.nlm.nih.gov/32972995" TargetMode="External"/><Relationship Id="rId150" Type="http://schemas.openxmlformats.org/officeDocument/2006/relationships/hyperlink" Target="https://link.springer.com/article/10.1007/s10875-019-00609-4" TargetMode="External"/><Relationship Id="rId3979" Type="http://schemas.openxmlformats.org/officeDocument/2006/relationships/hyperlink" Target="https://pubmed.ncbi.nlm.nih.gov/26074381" TargetMode="External"/><Relationship Id="rId6038" Type="http://schemas.openxmlformats.org/officeDocument/2006/relationships/hyperlink" Target="https://pubmed.ncbi.nlm.nih.gov/2467296" TargetMode="External"/><Relationship Id="rId6452" Type="http://schemas.openxmlformats.org/officeDocument/2006/relationships/hyperlink" Target="https:///www.science.org/doi/10.1126/scitranslmed.abb2575?url_ver=Z39.88-2003&amp;rfr_id=ori:rid:crossref.org&amp;rfr_dat=cr_pub%200pubmed" TargetMode="External"/><Relationship Id="rId7850" Type="http://schemas.openxmlformats.org/officeDocument/2006/relationships/hyperlink" Target="https://pubmed.ncbi.nlm.nih.gov/34362747" TargetMode="External"/><Relationship Id="rId8901" Type="http://schemas.openxmlformats.org/officeDocument/2006/relationships/hyperlink" Target="https://pubmed.ncbi.nlm.nih.gov/38825766" TargetMode="External"/><Relationship Id="rId2995" Type="http://schemas.openxmlformats.org/officeDocument/2006/relationships/hyperlink" Target="https://pubmed.ncbi.nlm.nih.gov/37173755" TargetMode="External"/><Relationship Id="rId5054" Type="http://schemas.openxmlformats.org/officeDocument/2006/relationships/hyperlink" Target="https://www.clinicalkey.com/content/playBy/pii?v=S2666-6367(24)00484-6" TargetMode="External"/><Relationship Id="rId6105" Type="http://schemas.openxmlformats.org/officeDocument/2006/relationships/hyperlink" Target="https://pubmed.ncbi.nlm.nih.gov/667833" TargetMode="External"/><Relationship Id="rId7503" Type="http://schemas.openxmlformats.org/officeDocument/2006/relationships/hyperlink" Target="https://europepmc.org/abstract/MED/37938781" TargetMode="External"/><Relationship Id="rId967" Type="http://schemas.openxmlformats.org/officeDocument/2006/relationships/hyperlink" Target="https://link.springer.com/article/10.1007/s00467-018-4095-z" TargetMode="External"/><Relationship Id="rId1597" Type="http://schemas.openxmlformats.org/officeDocument/2006/relationships/hyperlink" Target="https://pubmed.ncbi.nlm.nih.gov/34746954" TargetMode="External"/><Relationship Id="rId2648" Type="http://schemas.openxmlformats.org/officeDocument/2006/relationships/hyperlink" Target="https://europepmc.org/abstract/MED/36186769" TargetMode="External"/><Relationship Id="rId1664" Type="http://schemas.openxmlformats.org/officeDocument/2006/relationships/hyperlink" Target="https://onlinelibrary.wiley.com/doi/10.1111/all.13578" TargetMode="External"/><Relationship Id="rId2715" Type="http://schemas.openxmlformats.org/officeDocument/2006/relationships/hyperlink" Target="https://pubmed.ncbi.nlm.nih.gov/29175370" TargetMode="External"/><Relationship Id="rId4070" Type="http://schemas.openxmlformats.org/officeDocument/2006/relationships/hyperlink" Target="https://pubmed.ncbi.nlm.nih.gov/19529959" TargetMode="External"/><Relationship Id="rId5121" Type="http://schemas.openxmlformats.org/officeDocument/2006/relationships/hyperlink" Target="https://pubmed.ncbi.nlm.nih.gov/34375618" TargetMode="External"/><Relationship Id="rId8277" Type="http://schemas.openxmlformats.org/officeDocument/2006/relationships/hyperlink" Target="https://www.clinicalkey.com/content/playBy/pii?v=S0016-5085(12)01851-3" TargetMode="External"/><Relationship Id="rId8691" Type="http://schemas.openxmlformats.org/officeDocument/2006/relationships/hyperlink" Target="https://pubmed.ncbi.nlm.nih.gov/22952350" TargetMode="External"/><Relationship Id="rId9328" Type="http://schemas.openxmlformats.org/officeDocument/2006/relationships/hyperlink" Target="https://europepmc.org/abstract/MED/38124270" TargetMode="External"/><Relationship Id="rId1317" Type="http://schemas.openxmlformats.org/officeDocument/2006/relationships/hyperlink" Target="https://www.degruyter.com/document/doi/10.1515/hsz-2015-0212" TargetMode="External"/><Relationship Id="rId1731" Type="http://schemas.openxmlformats.org/officeDocument/2006/relationships/hyperlink" Target="https://linkinghub.elsevier.com/retrieve/pii/S0021-7557(21)00176-5" TargetMode="External"/><Relationship Id="rId4887" Type="http://schemas.openxmlformats.org/officeDocument/2006/relationships/hyperlink" Target="https://pubmed.ncbi.nlm.nih.gov/28747427" TargetMode="External"/><Relationship Id="rId5938" Type="http://schemas.openxmlformats.org/officeDocument/2006/relationships/hyperlink" Target="https://pubmed.ncbi.nlm.nih.gov/12840549" TargetMode="External"/><Relationship Id="rId7293" Type="http://schemas.openxmlformats.org/officeDocument/2006/relationships/hyperlink" Target="https://www.tandfonline.com/doi/10.1586/17474086.2015.1047759?url_ver=Z39.88-2003&amp;rfr_id=ori:rid:crossref.org&amp;rfr_dat=cr_pub%200pubmed" TargetMode="External"/><Relationship Id="rId8344" Type="http://schemas.openxmlformats.org/officeDocument/2006/relationships/hyperlink" Target="https://link.springer.com/article/10.1007/s12328-024-01995-y" TargetMode="External"/><Relationship Id="rId23" Type="http://schemas.openxmlformats.org/officeDocument/2006/relationships/hyperlink" Target="https://pubmed.ncbi.nlm.nih.gov/37119135" TargetMode="External"/><Relationship Id="rId3489" Type="http://schemas.openxmlformats.org/officeDocument/2006/relationships/hyperlink" Target="https://pubmed.ncbi.nlm.nih.gov/23357247" TargetMode="External"/><Relationship Id="rId7360" Type="http://schemas.openxmlformats.org/officeDocument/2006/relationships/hyperlink" Target="https://pubmed.ncbi.nlm.nih.gov/36867972" TargetMode="External"/><Relationship Id="rId8411" Type="http://schemas.openxmlformats.org/officeDocument/2006/relationships/hyperlink" Target="https://pubmed.ncbi.nlm.nih.gov/33500119" TargetMode="External"/><Relationship Id="rId3556" Type="http://schemas.openxmlformats.org/officeDocument/2006/relationships/hyperlink" Target="https://europepmc.org/abstract/MED/23133751" TargetMode="External"/><Relationship Id="rId4954" Type="http://schemas.openxmlformats.org/officeDocument/2006/relationships/hyperlink" Target="https://pubmed.ncbi.nlm.nih.gov/23601681" TargetMode="External"/><Relationship Id="rId7013" Type="http://schemas.openxmlformats.org/officeDocument/2006/relationships/hyperlink" Target="https://pubmed.ncbi.nlm.nih.gov/35319722" TargetMode="External"/><Relationship Id="rId477" Type="http://schemas.openxmlformats.org/officeDocument/2006/relationships/hyperlink" Target="https://europepmc.org/abstract/MED/37047078" TargetMode="External"/><Relationship Id="rId2158" Type="http://schemas.openxmlformats.org/officeDocument/2006/relationships/hyperlink" Target="https://pubmed.ncbi.nlm.nih.gov/25077613" TargetMode="External"/><Relationship Id="rId3209" Type="http://schemas.openxmlformats.org/officeDocument/2006/relationships/hyperlink" Target="https://pubmed.ncbi.nlm.nih.gov/33103386" TargetMode="External"/><Relationship Id="rId3970" Type="http://schemas.openxmlformats.org/officeDocument/2006/relationships/hyperlink" Target="https://linkinghub.elsevier.com/retrieve/pii/S1525-0016(16)30310-0" TargetMode="External"/><Relationship Id="rId4607" Type="http://schemas.openxmlformats.org/officeDocument/2006/relationships/hyperlink" Target="https://pubmed.ncbi.nlm.nih.gov/36608150" TargetMode="External"/><Relationship Id="rId9185" Type="http://schemas.openxmlformats.org/officeDocument/2006/relationships/hyperlink" Target="https://air.unimi.it/handle/2434/525655" TargetMode="External"/><Relationship Id="rId891" Type="http://schemas.openxmlformats.org/officeDocument/2006/relationships/hyperlink" Target="https://europepmc.org/abstract/MED/35464479" TargetMode="External"/><Relationship Id="rId2572" Type="http://schemas.openxmlformats.org/officeDocument/2006/relationships/hyperlink" Target="https://linkinghub.elsevier.com/retrieve/pii/S0732-8893(06)00109-X" TargetMode="External"/><Relationship Id="rId3623" Type="http://schemas.openxmlformats.org/officeDocument/2006/relationships/hyperlink" Target="https://pubmed.ncbi.nlm.nih.gov/16286926" TargetMode="External"/><Relationship Id="rId6779" Type="http://schemas.openxmlformats.org/officeDocument/2006/relationships/hyperlink" Target="https://pubmed.ncbi.nlm.nih.gov/33206964" TargetMode="External"/><Relationship Id="rId544" Type="http://schemas.openxmlformats.org/officeDocument/2006/relationships/hyperlink" Target="https://link.springer.com/chapter/10.1007/978-3-030-63761-3_51" TargetMode="External"/><Relationship Id="rId1174" Type="http://schemas.openxmlformats.org/officeDocument/2006/relationships/hyperlink" Target="https://pubmed.ncbi.nlm.nih.gov/39586588" TargetMode="External"/><Relationship Id="rId2225" Type="http://schemas.openxmlformats.org/officeDocument/2006/relationships/hyperlink" Target="https://iovs.arvojournals.org/article.aspx?doi=10.1167/iovs.07-1393" TargetMode="External"/><Relationship Id="rId5795" Type="http://schemas.openxmlformats.org/officeDocument/2006/relationships/hyperlink" Target="https://pubmed.ncbi.nlm.nih.gov/31617030" TargetMode="External"/><Relationship Id="rId6846" Type="http://schemas.openxmlformats.org/officeDocument/2006/relationships/hyperlink" Target="https://www.nature.com/articles/bmt200868" TargetMode="External"/><Relationship Id="rId9252" Type="http://schemas.openxmlformats.org/officeDocument/2006/relationships/hyperlink" Target="https://pubmed.ncbi.nlm.nih.gov/21242952" TargetMode="External"/><Relationship Id="rId611" Type="http://schemas.openxmlformats.org/officeDocument/2006/relationships/hyperlink" Target="https://pubmed.ncbi.nlm.nih.gov/30177960" TargetMode="External"/><Relationship Id="rId1241" Type="http://schemas.openxmlformats.org/officeDocument/2006/relationships/hyperlink" Target="https://pubmed.ncbi.nlm.nih.gov/33347837" TargetMode="External"/><Relationship Id="rId4397" Type="http://schemas.openxmlformats.org/officeDocument/2006/relationships/hyperlink" Target="https://pubmed.ncbi.nlm.nih.gov/38978562" TargetMode="External"/><Relationship Id="rId5448" Type="http://schemas.openxmlformats.org/officeDocument/2006/relationships/hyperlink" Target="https://www.clinicalkey.com/content/playBy/pii?v=S2666-6367(22)01663-3" TargetMode="External"/><Relationship Id="rId5862" Type="http://schemas.openxmlformats.org/officeDocument/2006/relationships/hyperlink" Target="https://link.springer.com/article/10.1007/s10875-015-0191-z" TargetMode="External"/><Relationship Id="rId6913" Type="http://schemas.openxmlformats.org/officeDocument/2006/relationships/hyperlink" Target="https://pubmed.ncbi.nlm.nih.gov/38679845" TargetMode="External"/><Relationship Id="rId4464" Type="http://schemas.openxmlformats.org/officeDocument/2006/relationships/hyperlink" Target="https:///www.science.org/doi/10.1126/sciimmunol.abi4493?url_ver=Z39.88-2003&amp;rfr_id=ori:rid:crossref.org&amp;rfr_dat=cr_pub%200pubmed" TargetMode="External"/><Relationship Id="rId5515" Type="http://schemas.openxmlformats.org/officeDocument/2006/relationships/hyperlink" Target="https://pubmed.ncbi.nlm.nih.gov/39684326" TargetMode="External"/><Relationship Id="rId3066" Type="http://schemas.openxmlformats.org/officeDocument/2006/relationships/hyperlink" Target="https://europepmc.org/abstract/MED/36248332" TargetMode="External"/><Relationship Id="rId3480" Type="http://schemas.openxmlformats.org/officeDocument/2006/relationships/hyperlink" Target="https://onlinelibrary.wiley.com/doi/10.1038/nri3545" TargetMode="External"/><Relationship Id="rId4117" Type="http://schemas.openxmlformats.org/officeDocument/2006/relationships/hyperlink" Target="https://journals.aai.org/jimmunol/article-lookup/doi/10.4049/jimmunol.169.8.4347" TargetMode="External"/><Relationship Id="rId4531" Type="http://schemas.openxmlformats.org/officeDocument/2006/relationships/hyperlink" Target="https://pubmed.ncbi.nlm.nih.gov/26314501" TargetMode="External"/><Relationship Id="rId7687" Type="http://schemas.openxmlformats.org/officeDocument/2006/relationships/hyperlink" Target="https://www.clinicalkey.com/content/playBy/pii?v=S2666-979X(24)00029-6" TargetMode="External"/><Relationship Id="rId2082" Type="http://schemas.openxmlformats.org/officeDocument/2006/relationships/hyperlink" Target="https://pubmed.ncbi.nlm.nih.gov/30853363" TargetMode="External"/><Relationship Id="rId3133" Type="http://schemas.openxmlformats.org/officeDocument/2006/relationships/hyperlink" Target="https://pubmed.ncbi.nlm.nih.gov/35370267" TargetMode="External"/><Relationship Id="rId6289" Type="http://schemas.openxmlformats.org/officeDocument/2006/relationships/hyperlink" Target="https://pubmed.ncbi.nlm.nih.gov/22665236" TargetMode="External"/><Relationship Id="rId8738" Type="http://schemas.openxmlformats.org/officeDocument/2006/relationships/hyperlink" Target="https://pubmed.ncbi.nlm.nih.gov/37386458" TargetMode="External"/><Relationship Id="rId7754" Type="http://schemas.openxmlformats.org/officeDocument/2006/relationships/hyperlink" Target="https://pubmed.ncbi.nlm.nih.gov/32533944" TargetMode="External"/><Relationship Id="rId8805" Type="http://schemas.openxmlformats.org/officeDocument/2006/relationships/hyperlink" Target="https://pubmed.ncbi.nlm.nih.gov/29984520" TargetMode="External"/><Relationship Id="rId2899" Type="http://schemas.openxmlformats.org/officeDocument/2006/relationships/hyperlink" Target="https://linkinghub.elsevier.com/retrieve/pii/S0092-8674(24)00913-9" TargetMode="External"/><Relationship Id="rId3200" Type="http://schemas.openxmlformats.org/officeDocument/2006/relationships/hyperlink" Target="https://europepmc.org/abstract/MED/33778046" TargetMode="External"/><Relationship Id="rId6356" Type="http://schemas.openxmlformats.org/officeDocument/2006/relationships/hyperlink" Target="https://europepmc.org/abstract/MED/27798706" TargetMode="External"/><Relationship Id="rId6770" Type="http://schemas.openxmlformats.org/officeDocument/2006/relationships/hyperlink" Target="https://www.clinicalkey.com/content/playBy/pii?v=S2666-6367(20)30098-1" TargetMode="External"/><Relationship Id="rId7407" Type="http://schemas.openxmlformats.org/officeDocument/2006/relationships/hyperlink" Target="https://www.science.org/doi/abs/10.1126/sciimmunol.abl4348?url_ver=Z39.88-2003&amp;rfr_id=ori:rid:crossref.org&amp;rfr_dat=cr_pub%200pubmed" TargetMode="External"/><Relationship Id="rId7821" Type="http://schemas.openxmlformats.org/officeDocument/2006/relationships/hyperlink" Target="https://journals.sagepub.com/doi/10.1177/09564624231221172?url_ver=Z39.88-2003&amp;rfr_id=ori:rid:crossref.org&amp;rfr_dat=cr_pub%200pubmed" TargetMode="External"/><Relationship Id="rId121" Type="http://schemas.openxmlformats.org/officeDocument/2006/relationships/hyperlink" Target="https://pubmed.ncbi.nlm.nih.gov/32296413" TargetMode="External"/><Relationship Id="rId2966" Type="http://schemas.openxmlformats.org/officeDocument/2006/relationships/hyperlink" Target="https://pubmed.ncbi.nlm.nih.gov/37550642" TargetMode="External"/><Relationship Id="rId5372" Type="http://schemas.openxmlformats.org/officeDocument/2006/relationships/hyperlink" Target="https://europepmc.org/abstract/MED/22454665" TargetMode="External"/><Relationship Id="rId6009" Type="http://schemas.openxmlformats.org/officeDocument/2006/relationships/hyperlink" Target="https://pubmed.ncbi.nlm.nih.gov/8507039" TargetMode="External"/><Relationship Id="rId6423" Type="http://schemas.openxmlformats.org/officeDocument/2006/relationships/hyperlink" Target="https://pubmed.ncbi.nlm.nih.gov/34100383" TargetMode="External"/><Relationship Id="rId938" Type="http://schemas.openxmlformats.org/officeDocument/2006/relationships/hyperlink" Target="https://pubmed.ncbi.nlm.nih.gov/32617782" TargetMode="External"/><Relationship Id="rId1568" Type="http://schemas.openxmlformats.org/officeDocument/2006/relationships/hyperlink" Target="https://www.thieme-connect.com/DOI/DOI?10.1055/s-0043-1769510" TargetMode="External"/><Relationship Id="rId2619" Type="http://schemas.openxmlformats.org/officeDocument/2006/relationships/hyperlink" Target="https://pubmed.ncbi.nlm.nih.gov/35261227" TargetMode="External"/><Relationship Id="rId5025" Type="http://schemas.openxmlformats.org/officeDocument/2006/relationships/hyperlink" Target="https://www.tandfonline.com/doi/10.3109/08916939808995366?url_ver=Z39.88-2003&amp;rfr_id=ori:rid:crossref.org&amp;rfr_dat=cr_pub%200pubmed" TargetMode="External"/><Relationship Id="rId8595" Type="http://schemas.openxmlformats.org/officeDocument/2006/relationships/hyperlink" Target="https://pubmed.ncbi.nlm.nih.gov/35256717" TargetMode="External"/><Relationship Id="rId1635" Type="http://schemas.openxmlformats.org/officeDocument/2006/relationships/hyperlink" Target="https://pubmed.ncbi.nlm.nih.gov/32701676" TargetMode="External"/><Relationship Id="rId1982" Type="http://schemas.openxmlformats.org/officeDocument/2006/relationships/hyperlink" Target="https://pubmed.ncbi.nlm.nih.gov/39570155" TargetMode="External"/><Relationship Id="rId4041" Type="http://schemas.openxmlformats.org/officeDocument/2006/relationships/hyperlink" Target="https://pubmed.ncbi.nlm.nih.gov/21400483" TargetMode="External"/><Relationship Id="rId7197" Type="http://schemas.openxmlformats.org/officeDocument/2006/relationships/hyperlink" Target="https://pubmed.ncbi.nlm.nih.gov/8996764" TargetMode="External"/><Relationship Id="rId8248" Type="http://schemas.openxmlformats.org/officeDocument/2006/relationships/hyperlink" Target="https://pubmed.ncbi.nlm.nih.gov/29084079" TargetMode="External"/><Relationship Id="rId8662" Type="http://schemas.openxmlformats.org/officeDocument/2006/relationships/hyperlink" Target="https://journals.lww.com/00063198-201505000-00003" TargetMode="External"/><Relationship Id="rId7264" Type="http://schemas.openxmlformats.org/officeDocument/2006/relationships/hyperlink" Target="https://pubmed.ncbi.nlm.nih.gov/33567810" TargetMode="External"/><Relationship Id="rId8315" Type="http://schemas.openxmlformats.org/officeDocument/2006/relationships/hyperlink" Target="https://pubmed.ncbi.nlm.nih.gov/18618633" TargetMode="External"/><Relationship Id="rId1702" Type="http://schemas.openxmlformats.org/officeDocument/2006/relationships/hyperlink" Target="https://linkinghub.elsevier.com/retrieve/pii/S0006-4971(20)46473-0" TargetMode="External"/><Relationship Id="rId4858" Type="http://schemas.openxmlformats.org/officeDocument/2006/relationships/hyperlink" Target="https://europepmc.org/abstract/MED/30309848" TargetMode="External"/><Relationship Id="rId5909" Type="http://schemas.openxmlformats.org/officeDocument/2006/relationships/hyperlink" Target="https://pubmed.ncbi.nlm.nih.gov/17680812" TargetMode="External"/><Relationship Id="rId3874" Type="http://schemas.openxmlformats.org/officeDocument/2006/relationships/hyperlink" Target="https://academic.oup.com/rheumatology/article-lookup/doi/10.1093/rheumatology/keab260" TargetMode="External"/><Relationship Id="rId4925" Type="http://schemas.openxmlformats.org/officeDocument/2006/relationships/hyperlink" Target="https://pubmed.ncbi.nlm.nih.gov/26358773" TargetMode="External"/><Relationship Id="rId6280" Type="http://schemas.openxmlformats.org/officeDocument/2006/relationships/hyperlink" Target="https://europepmc.org/abstract/MED/25139336" TargetMode="External"/><Relationship Id="rId7331" Type="http://schemas.openxmlformats.org/officeDocument/2006/relationships/hyperlink" Target="https://europepmc.org/abstract/MED/38709237" TargetMode="External"/><Relationship Id="rId9089" Type="http://schemas.openxmlformats.org/officeDocument/2006/relationships/hyperlink" Target="https://europepmc.org/abstract/MED/34820447" TargetMode="External"/><Relationship Id="rId795" Type="http://schemas.openxmlformats.org/officeDocument/2006/relationships/hyperlink" Target="https://pubmed.ncbi.nlm.nih.gov/9888386" TargetMode="External"/><Relationship Id="rId2476" Type="http://schemas.openxmlformats.org/officeDocument/2006/relationships/hyperlink" Target="https://www.tandfonline.com/doi/10.1080/10428194.2017.1413186?url_ver=Z39.88-2003&amp;rfr_id=ori:rid:crossref.org&amp;rfr_dat=cr_pub%200pubmed" TargetMode="External"/><Relationship Id="rId2890" Type="http://schemas.openxmlformats.org/officeDocument/2006/relationships/hyperlink" Target="https://pubmed.ncbi.nlm.nih.gov/38914790" TargetMode="External"/><Relationship Id="rId3527" Type="http://schemas.openxmlformats.org/officeDocument/2006/relationships/hyperlink" Target="https://pubmed.ncbi.nlm.nih.gov/22902232" TargetMode="External"/><Relationship Id="rId3941" Type="http://schemas.openxmlformats.org/officeDocument/2006/relationships/hyperlink" Target="https://pubmed.ncbi.nlm.nih.gov/28623559" TargetMode="External"/><Relationship Id="rId448" Type="http://schemas.openxmlformats.org/officeDocument/2006/relationships/hyperlink" Target="https://pubmed.ncbi.nlm.nih.gov/38974948" TargetMode="External"/><Relationship Id="rId862" Type="http://schemas.openxmlformats.org/officeDocument/2006/relationships/hyperlink" Target="https://pubmed.ncbi.nlm.nih.gov/35971810" TargetMode="External"/><Relationship Id="rId1078" Type="http://schemas.openxmlformats.org/officeDocument/2006/relationships/hyperlink" Target="https://pubmed.ncbi.nlm.nih.gov/20848485" TargetMode="External"/><Relationship Id="rId1492" Type="http://schemas.openxmlformats.org/officeDocument/2006/relationships/hyperlink" Target="https://pubmed.ncbi.nlm.nih.gov/24402618" TargetMode="External"/><Relationship Id="rId2129" Type="http://schemas.openxmlformats.org/officeDocument/2006/relationships/hyperlink" Target="https://europepmc.org/abstract/MED/29358935" TargetMode="External"/><Relationship Id="rId2543" Type="http://schemas.openxmlformats.org/officeDocument/2006/relationships/hyperlink" Target="https://pubmed.ncbi.nlm.nih.gov/19766891" TargetMode="External"/><Relationship Id="rId5699" Type="http://schemas.openxmlformats.org/officeDocument/2006/relationships/hyperlink" Target="https://pubmed.ncbi.nlm.nih.gov/26672959" TargetMode="External"/><Relationship Id="rId6000" Type="http://schemas.openxmlformats.org/officeDocument/2006/relationships/hyperlink" Target="https://pubmed.ncbi.nlm.nih.gov/8179226" TargetMode="External"/><Relationship Id="rId9156" Type="http://schemas.openxmlformats.org/officeDocument/2006/relationships/hyperlink" Target="https://pubmed.ncbi.nlm.nih.gov/29370285" TargetMode="External"/><Relationship Id="rId515" Type="http://schemas.openxmlformats.org/officeDocument/2006/relationships/hyperlink" Target="https://pubmed.ncbi.nlm.nih.gov/34216962" TargetMode="External"/><Relationship Id="rId1145" Type="http://schemas.openxmlformats.org/officeDocument/2006/relationships/hyperlink" Target="https://pubmed.ncbi.nlm.nih.gov/11745377" TargetMode="External"/><Relationship Id="rId5766" Type="http://schemas.openxmlformats.org/officeDocument/2006/relationships/hyperlink" Target="https://link.springer.com/article/10.1007/s10875-021-01097-1" TargetMode="External"/><Relationship Id="rId8172" Type="http://schemas.openxmlformats.org/officeDocument/2006/relationships/hyperlink" Target="https://journals.lww.com/10.1097/MEG.0000000000001911" TargetMode="External"/><Relationship Id="rId9223" Type="http://schemas.openxmlformats.org/officeDocument/2006/relationships/hyperlink" Target="http://hdl.handle.net/2445/144619" TargetMode="External"/><Relationship Id="rId1212" Type="http://schemas.openxmlformats.org/officeDocument/2006/relationships/hyperlink" Target="https://pubmed.ncbi.nlm.nih.gov/35622698" TargetMode="External"/><Relationship Id="rId2610" Type="http://schemas.openxmlformats.org/officeDocument/2006/relationships/hyperlink" Target="https://linkinghub.elsevier.com/retrieve/pii/S2772-8293(24)00065-1" TargetMode="External"/><Relationship Id="rId4368" Type="http://schemas.openxmlformats.org/officeDocument/2006/relationships/hyperlink" Target="https://pubmed.ncbi.nlm.nih.gov/8964069" TargetMode="External"/><Relationship Id="rId5419" Type="http://schemas.openxmlformats.org/officeDocument/2006/relationships/hyperlink" Target="https://pubmed.ncbi.nlm.nih.gov/39140311" TargetMode="External"/><Relationship Id="rId6817" Type="http://schemas.openxmlformats.org/officeDocument/2006/relationships/hyperlink" Target="https://pubmed.ncbi.nlm.nih.gov/27447678" TargetMode="External"/><Relationship Id="rId4782" Type="http://schemas.openxmlformats.org/officeDocument/2006/relationships/hyperlink" Target="https://europepmc.org/abstract/MED/35273242" TargetMode="External"/><Relationship Id="rId5833" Type="http://schemas.openxmlformats.org/officeDocument/2006/relationships/hyperlink" Target="https://pubmed.ncbi.nlm.nih.gov/28983775" TargetMode="External"/><Relationship Id="rId8989" Type="http://schemas.openxmlformats.org/officeDocument/2006/relationships/hyperlink" Target="https://pubmed.ncbi.nlm.nih.gov/28118963" TargetMode="External"/><Relationship Id="rId3037" Type="http://schemas.openxmlformats.org/officeDocument/2006/relationships/hyperlink" Target="https://pubmed.ncbi.nlm.nih.gov/36694652" TargetMode="External"/><Relationship Id="rId3384" Type="http://schemas.openxmlformats.org/officeDocument/2006/relationships/hyperlink" Target="https://europepmc.org/abstract/MED/28178168" TargetMode="External"/><Relationship Id="rId4435" Type="http://schemas.openxmlformats.org/officeDocument/2006/relationships/hyperlink" Target="https://pubmed.ncbi.nlm.nih.gov/36006569" TargetMode="External"/><Relationship Id="rId5900" Type="http://schemas.openxmlformats.org/officeDocument/2006/relationships/hyperlink" Target="https://linkinghub.elsevier.com/retrieve/pii/S0006-4971(20)36728-8" TargetMode="External"/><Relationship Id="rId3451" Type="http://schemas.openxmlformats.org/officeDocument/2006/relationships/hyperlink" Target="https://pubmed.ncbi.nlm.nih.gov/25366193" TargetMode="External"/><Relationship Id="rId4502" Type="http://schemas.openxmlformats.org/officeDocument/2006/relationships/hyperlink" Target="https://linkinghub.elsevier.com/retrieve/pii/S2211-1247(19)31356-7" TargetMode="External"/><Relationship Id="rId7658" Type="http://schemas.openxmlformats.org/officeDocument/2006/relationships/hyperlink" Target="https://pubmed.ncbi.nlm.nih.gov/15018851" TargetMode="External"/><Relationship Id="rId8709" Type="http://schemas.openxmlformats.org/officeDocument/2006/relationships/hyperlink" Target="https://europepmc.org/abstract/MED/19756331" TargetMode="External"/><Relationship Id="rId372" Type="http://schemas.openxmlformats.org/officeDocument/2006/relationships/hyperlink" Target="https://pubmed.ncbi.nlm.nih.gov/2788813" TargetMode="External"/><Relationship Id="rId2053" Type="http://schemas.openxmlformats.org/officeDocument/2006/relationships/hyperlink" Target="https://europepmc.org/abstract/MED/35127864" TargetMode="External"/><Relationship Id="rId3104" Type="http://schemas.openxmlformats.org/officeDocument/2006/relationships/hyperlink" Target="https://www.clinicalkey.com/content/playBy/pii?v=S1525-7304(21)00290-4" TargetMode="External"/><Relationship Id="rId6674" Type="http://schemas.openxmlformats.org/officeDocument/2006/relationships/hyperlink" Target="https://europepmc.org/abstract/MED/19426229" TargetMode="External"/><Relationship Id="rId7725" Type="http://schemas.openxmlformats.org/officeDocument/2006/relationships/hyperlink" Target="https://linkinghub.elsevier.com/retrieve/pii/S0003-4967(24)20927-4" TargetMode="External"/><Relationship Id="rId9080" Type="http://schemas.openxmlformats.org/officeDocument/2006/relationships/hyperlink" Target="https://pubmed.ncbi.nlm.nih.gov/34570994" TargetMode="External"/><Relationship Id="rId2120" Type="http://schemas.openxmlformats.org/officeDocument/2006/relationships/hyperlink" Target="https://pubmed.ncbi.nlm.nih.gov/28214536" TargetMode="External"/><Relationship Id="rId5276" Type="http://schemas.openxmlformats.org/officeDocument/2006/relationships/hyperlink" Target="https://www.clinicalkey.com/content/playBy/pii?v=S1083-8791(17)30198-2" TargetMode="External"/><Relationship Id="rId5690" Type="http://schemas.openxmlformats.org/officeDocument/2006/relationships/hyperlink" Target="http://hdl.handle.net/10044/1/33069" TargetMode="External"/><Relationship Id="rId6327" Type="http://schemas.openxmlformats.org/officeDocument/2006/relationships/hyperlink" Target="https://pubmed.ncbi.nlm.nih.gov/38361528" TargetMode="External"/><Relationship Id="rId6741" Type="http://schemas.openxmlformats.org/officeDocument/2006/relationships/hyperlink" Target="https://pubmed.ncbi.nlm.nih.gov/35686370" TargetMode="External"/><Relationship Id="rId4292" Type="http://schemas.openxmlformats.org/officeDocument/2006/relationships/hyperlink" Target="https://onlinelibrary.wiley.com/doi/10.1111/j.1365-3083.2011.02547.x" TargetMode="External"/><Relationship Id="rId5343" Type="http://schemas.openxmlformats.org/officeDocument/2006/relationships/hyperlink" Target="https://pubmed.ncbi.nlm.nih.gov/24290292" TargetMode="External"/><Relationship Id="rId8499" Type="http://schemas.openxmlformats.org/officeDocument/2006/relationships/hyperlink" Target="https://journals.aai.org/jimmunol/article-lookup/doi/10.4049/jimmunol.175.12.8069" TargetMode="External"/><Relationship Id="rId1886" Type="http://schemas.openxmlformats.org/officeDocument/2006/relationships/hyperlink" Target="https://pubmed.ncbi.nlm.nih.gov/32547155" TargetMode="External"/><Relationship Id="rId2937" Type="http://schemas.openxmlformats.org/officeDocument/2006/relationships/hyperlink" Target="https://europepmc.org/abstract/MED/38175294" TargetMode="External"/><Relationship Id="rId909" Type="http://schemas.openxmlformats.org/officeDocument/2006/relationships/hyperlink" Target="https://air.unimi.it/handle/2434/899783" TargetMode="External"/><Relationship Id="rId1539" Type="http://schemas.openxmlformats.org/officeDocument/2006/relationships/hyperlink" Target="https://academic.oup.com/trstmh/article-lookup/doi/10.1093/trstmh/tru165" TargetMode="External"/><Relationship Id="rId1953" Type="http://schemas.openxmlformats.org/officeDocument/2006/relationships/hyperlink" Target="https://www.ingentaconnect.com/openurl?genre=article&amp;issn=1088-5412&amp;volume=20&amp;issue=2&amp;spage=99&amp;aulast=Docena" TargetMode="External"/><Relationship Id="rId5410" Type="http://schemas.openxmlformats.org/officeDocument/2006/relationships/hyperlink" Target="https://onlinelibrary.wiley.com/doi/10.1002/pbc.20592" TargetMode="External"/><Relationship Id="rId7168" Type="http://schemas.openxmlformats.org/officeDocument/2006/relationships/hyperlink" Target="https://europepmc.org/abstract/MED/35776401" TargetMode="External"/><Relationship Id="rId8566" Type="http://schemas.openxmlformats.org/officeDocument/2006/relationships/hyperlink" Target="https://www.nejm.org/doi/10.1056/NEJMicm1313969?url_ver=Z39.88-2003&amp;rfr_id=ori:rid:crossref.org&amp;rfr_dat=cr_pub%200www.ncbi.nlm.nih.gov" TargetMode="External"/><Relationship Id="rId8980" Type="http://schemas.openxmlformats.org/officeDocument/2006/relationships/hyperlink" Target="https://onlinelibrary.wiley.com/doi/10.1111/hae.13540" TargetMode="External"/><Relationship Id="rId1606" Type="http://schemas.openxmlformats.org/officeDocument/2006/relationships/hyperlink" Target="https://europepmc.org/abstract/MED/35967382" TargetMode="External"/><Relationship Id="rId4012" Type="http://schemas.openxmlformats.org/officeDocument/2006/relationships/hyperlink" Target="https://www.clinicalkey.com/content/playBy/pii?v=S1297-319X(13)00160-7" TargetMode="External"/><Relationship Id="rId7582" Type="http://schemas.openxmlformats.org/officeDocument/2006/relationships/hyperlink" Target="https://pubmed.ncbi.nlm.nih.gov/30035313" TargetMode="External"/><Relationship Id="rId8219" Type="http://schemas.openxmlformats.org/officeDocument/2006/relationships/hyperlink" Target="https://europepmc.org/abstract/MED/30541227" TargetMode="External"/><Relationship Id="rId8633" Type="http://schemas.openxmlformats.org/officeDocument/2006/relationships/hyperlink" Target="https://pubmed.ncbi.nlm.nih.gov/28198725" TargetMode="External"/><Relationship Id="rId3778" Type="http://schemas.openxmlformats.org/officeDocument/2006/relationships/hyperlink" Target="https://pubmed.ncbi.nlm.nih.gov/29526121" TargetMode="External"/><Relationship Id="rId4829" Type="http://schemas.openxmlformats.org/officeDocument/2006/relationships/hyperlink" Target="https://pubmed.ncbi.nlm.nih.gov/32084423" TargetMode="External"/><Relationship Id="rId6184" Type="http://schemas.openxmlformats.org/officeDocument/2006/relationships/hyperlink" Target="https://pubmed.ncbi.nlm.nih.gov/34633459" TargetMode="External"/><Relationship Id="rId7235" Type="http://schemas.openxmlformats.org/officeDocument/2006/relationships/hyperlink" Target="https://europepmc.org/abstract/MED/37165836" TargetMode="External"/><Relationship Id="rId8700" Type="http://schemas.openxmlformats.org/officeDocument/2006/relationships/hyperlink" Target="https://www.clinicalkey.com/content/playBy/pii?v=S0012-3692(12)60250-5" TargetMode="External"/><Relationship Id="rId699" Type="http://schemas.openxmlformats.org/officeDocument/2006/relationships/hyperlink" Target="https://pubmed.ncbi.nlm.nih.gov/23475769" TargetMode="External"/><Relationship Id="rId2794" Type="http://schemas.openxmlformats.org/officeDocument/2006/relationships/hyperlink" Target="http://www.elsevier.es/en/linksolver/ft/pii/S0301-0546(10)00067-4" TargetMode="External"/><Relationship Id="rId3845" Type="http://schemas.openxmlformats.org/officeDocument/2006/relationships/hyperlink" Target="https://pubmed.ncbi.nlm.nih.gov/38390873" TargetMode="External"/><Relationship Id="rId6251" Type="http://schemas.openxmlformats.org/officeDocument/2006/relationships/hyperlink" Target="https://pubmed.ncbi.nlm.nih.gov/28350795" TargetMode="External"/><Relationship Id="rId7302" Type="http://schemas.openxmlformats.org/officeDocument/2006/relationships/hyperlink" Target="https://pubmed.ncbi.nlm.nih.gov/22734472" TargetMode="External"/><Relationship Id="rId766" Type="http://schemas.openxmlformats.org/officeDocument/2006/relationships/hyperlink" Target="https://pubmed.ncbi.nlm.nih.gov/17191150" TargetMode="External"/><Relationship Id="rId1396" Type="http://schemas.openxmlformats.org/officeDocument/2006/relationships/hyperlink" Target="https://pubmed.ncbi.nlm.nih.gov/9888386" TargetMode="External"/><Relationship Id="rId2447" Type="http://schemas.openxmlformats.org/officeDocument/2006/relationships/hyperlink" Target="https://pubmed.ncbi.nlm.nih.gov/32473681" TargetMode="External"/><Relationship Id="rId419" Type="http://schemas.openxmlformats.org/officeDocument/2006/relationships/hyperlink" Target="https://pubmed.ncbi.nlm.nih.gov/6977387" TargetMode="External"/><Relationship Id="rId1049" Type="http://schemas.openxmlformats.org/officeDocument/2006/relationships/hyperlink" Target="https://www.clinicalkey.com/content/playBy/pii?v=S0091-6749(13)00910-X" TargetMode="External"/><Relationship Id="rId2861" Type="http://schemas.openxmlformats.org/officeDocument/2006/relationships/hyperlink" Target="https://inflammregen.biomedcentral.com/articles/10.1186/s41232-025-00369-2" TargetMode="External"/><Relationship Id="rId3912" Type="http://schemas.openxmlformats.org/officeDocument/2006/relationships/hyperlink" Target="https://europepmc.org/abstract/MED/32158442" TargetMode="External"/><Relationship Id="rId8076" Type="http://schemas.openxmlformats.org/officeDocument/2006/relationships/hyperlink" Target="https://pubmed.ncbi.nlm.nih.gov/38098495" TargetMode="External"/><Relationship Id="rId9127" Type="http://schemas.openxmlformats.org/officeDocument/2006/relationships/hyperlink" Target="https://journals.lww.com/00063198-201905000-00011" TargetMode="External"/><Relationship Id="rId833" Type="http://schemas.openxmlformats.org/officeDocument/2006/relationships/hyperlink" Target="https://europepmc.org/abstract/MED/38881905" TargetMode="External"/><Relationship Id="rId1116" Type="http://schemas.openxmlformats.org/officeDocument/2006/relationships/hyperlink" Target="https://pubmed.ncbi.nlm.nih.gov/16544264" TargetMode="External"/><Relationship Id="rId1463" Type="http://schemas.openxmlformats.org/officeDocument/2006/relationships/hyperlink" Target="https://www.clinicalkey.com/content/playBy/pii?v=S0091-6749(17)30984-3" TargetMode="External"/><Relationship Id="rId2514" Type="http://schemas.openxmlformats.org/officeDocument/2006/relationships/hyperlink" Target="https://www.tandfonline.com/doi/10.1586/eci.12.87?url_ver=Z39.88-2003&amp;rfr_id=ori:rid:crossref.org&amp;rfr_dat=cr_pub%200pubmed" TargetMode="External"/><Relationship Id="rId7092" Type="http://schemas.openxmlformats.org/officeDocument/2006/relationships/hyperlink" Target="https://europepmc.org/abstract/MED/33497357" TargetMode="External"/><Relationship Id="rId8143" Type="http://schemas.openxmlformats.org/officeDocument/2006/relationships/hyperlink" Target="https://pubmed.ncbi.nlm.nih.gov/34983046" TargetMode="External"/><Relationship Id="rId8490" Type="http://schemas.openxmlformats.org/officeDocument/2006/relationships/hyperlink" Target="https://pubmed.ncbi.nlm.nih.gov/19428333" TargetMode="External"/><Relationship Id="rId900" Type="http://schemas.openxmlformats.org/officeDocument/2006/relationships/hyperlink" Target="https://pubmed.ncbi.nlm.nih.gov/34730817" TargetMode="External"/><Relationship Id="rId1530" Type="http://schemas.openxmlformats.org/officeDocument/2006/relationships/hyperlink" Target="https://academic.oup.com/cid/article-lookup/doi/10.1086/514617" TargetMode="External"/><Relationship Id="rId4686" Type="http://schemas.openxmlformats.org/officeDocument/2006/relationships/hyperlink" Target="https://www.clinicalkey.com/content/playBy/pii?v=S0091-6749(13)00989-5" TargetMode="External"/><Relationship Id="rId5737" Type="http://schemas.openxmlformats.org/officeDocument/2006/relationships/hyperlink" Target="https://pubmed.ncbi.nlm.nih.gov/37150360" TargetMode="External"/><Relationship Id="rId3288" Type="http://schemas.openxmlformats.org/officeDocument/2006/relationships/hyperlink" Target="https://linkinghub.elsevier.com/retrieve/pii/S1556-0864(19)30013-9" TargetMode="External"/><Relationship Id="rId4339" Type="http://schemas.openxmlformats.org/officeDocument/2006/relationships/hyperlink" Target="https://pubmed.ncbi.nlm.nih.gov/12892171" TargetMode="External"/><Relationship Id="rId4753" Type="http://schemas.openxmlformats.org/officeDocument/2006/relationships/hyperlink" Target="https://pubmed.ncbi.nlm.nih.gov/36773065" TargetMode="External"/><Relationship Id="rId5804" Type="http://schemas.openxmlformats.org/officeDocument/2006/relationships/hyperlink" Target="https://europepmc.org/abstract/MED/29799677" TargetMode="External"/><Relationship Id="rId8210" Type="http://schemas.openxmlformats.org/officeDocument/2006/relationships/hyperlink" Target="https://pubmed.ncbi.nlm.nih.gov/31559260" TargetMode="External"/><Relationship Id="rId3355" Type="http://schemas.openxmlformats.org/officeDocument/2006/relationships/hyperlink" Target="https://pubmed.ncbi.nlm.nih.gov/30806216" TargetMode="External"/><Relationship Id="rId4406" Type="http://schemas.openxmlformats.org/officeDocument/2006/relationships/hyperlink" Target="https://europepmc.org/abstract/MED/38433018" TargetMode="External"/><Relationship Id="rId7976" Type="http://schemas.openxmlformats.org/officeDocument/2006/relationships/hyperlink" Target="https://www.nejm.org/doi/10.1056/NEJM200401153500320?url_ver=Z39.88-2003&amp;rfr_id=ori:rid:crossref.org&amp;rfr_dat=cr_pub%200pubmed" TargetMode="External"/><Relationship Id="rId276" Type="http://schemas.openxmlformats.org/officeDocument/2006/relationships/hyperlink" Target="https://link.springer.com/article/10.1007/s10875-007-9075-1" TargetMode="External"/><Relationship Id="rId690" Type="http://schemas.openxmlformats.org/officeDocument/2006/relationships/hyperlink" Target="https://europepmc.org/abstract/MED/24241582" TargetMode="External"/><Relationship Id="rId2371" Type="http://schemas.openxmlformats.org/officeDocument/2006/relationships/hyperlink" Target="https://pubmed.ncbi.nlm.nih.gov/36207567" TargetMode="External"/><Relationship Id="rId3008" Type="http://schemas.openxmlformats.org/officeDocument/2006/relationships/hyperlink" Target="https://europepmc.org/abstract/MED/37035968" TargetMode="External"/><Relationship Id="rId3422" Type="http://schemas.openxmlformats.org/officeDocument/2006/relationships/hyperlink" Target="https://pubmed.ncbi.nlm.nih.gov/26608854" TargetMode="External"/><Relationship Id="rId4820" Type="http://schemas.openxmlformats.org/officeDocument/2006/relationships/hyperlink" Target="https://www.clinicalkey.com/content/playBy/pii?v=S2352-345X(21)00142-9" TargetMode="External"/><Relationship Id="rId6578" Type="http://schemas.openxmlformats.org/officeDocument/2006/relationships/hyperlink" Target="https://europepmc.org/abstract/MED/27018973" TargetMode="External"/><Relationship Id="rId7629" Type="http://schemas.openxmlformats.org/officeDocument/2006/relationships/hyperlink" Target="https://pmc.ncbi.nlm.nih.gov/articles/pmid/23286945/" TargetMode="External"/><Relationship Id="rId343" Type="http://schemas.openxmlformats.org/officeDocument/2006/relationships/hyperlink" Target="https://journals.asm.org/doi/10.1128/jcm.31.5.1354-1357.1993?url_ver=Z39.88-2003&amp;rfr_id=ori:rid:crossref.org&amp;rfr_dat=cr_pub%200pubmed" TargetMode="External"/><Relationship Id="rId2024" Type="http://schemas.openxmlformats.org/officeDocument/2006/relationships/hyperlink" Target="https://pubmed.ncbi.nlm.nih.gov/35665256" TargetMode="External"/><Relationship Id="rId6992" Type="http://schemas.openxmlformats.org/officeDocument/2006/relationships/hyperlink" Target="https://europepmc.org/abstract/MED/35764767" TargetMode="External"/><Relationship Id="rId9051" Type="http://schemas.openxmlformats.org/officeDocument/2006/relationships/hyperlink" Target="https://air.unimi.it/handle/2434/1024417" TargetMode="External"/><Relationship Id="rId1040" Type="http://schemas.openxmlformats.org/officeDocument/2006/relationships/hyperlink" Target="https://pubmed.ncbi.nlm.nih.gov/24265183" TargetMode="External"/><Relationship Id="rId4196" Type="http://schemas.openxmlformats.org/officeDocument/2006/relationships/hyperlink" Target="https://www.prolekare.cz/linkout/129447" TargetMode="External"/><Relationship Id="rId5247" Type="http://schemas.openxmlformats.org/officeDocument/2006/relationships/hyperlink" Target="https://pubmed.ncbi.nlm.nih.gov/28958195" TargetMode="External"/><Relationship Id="rId5594" Type="http://schemas.openxmlformats.org/officeDocument/2006/relationships/hyperlink" Target="https://journals.sagepub.com/doi/abs/10.4081/jphr.2022.2768?url_ver=Z39.88-2003&amp;rfr_id=ori:rid:crossref.org&amp;rfr_dat=cr_pub%200pubmed" TargetMode="External"/><Relationship Id="rId6645" Type="http://schemas.openxmlformats.org/officeDocument/2006/relationships/hyperlink" Target="https://pubmed.ncbi.nlm.nih.gov/21653828" TargetMode="External"/><Relationship Id="rId410" Type="http://schemas.openxmlformats.org/officeDocument/2006/relationships/hyperlink" Target="https://pubmed.ncbi.nlm.nih.gov/6605079" TargetMode="External"/><Relationship Id="rId5661" Type="http://schemas.openxmlformats.org/officeDocument/2006/relationships/hyperlink" Target="https://pubmed.ncbi.nlm.nih.gov/32296413" TargetMode="External"/><Relationship Id="rId6712" Type="http://schemas.openxmlformats.org/officeDocument/2006/relationships/hyperlink" Target="https://academic.oup.com/rheumatology/article-lookup/doi/10.1093/rheumatology/keae480" TargetMode="External"/><Relationship Id="rId1857" Type="http://schemas.openxmlformats.org/officeDocument/2006/relationships/hyperlink" Target="https://europepmc.org/abstract/MED/36969289" TargetMode="External"/><Relationship Id="rId2908" Type="http://schemas.openxmlformats.org/officeDocument/2006/relationships/hyperlink" Target="https://pubmed.ncbi.nlm.nih.gov/38990462" TargetMode="External"/><Relationship Id="rId4263" Type="http://schemas.openxmlformats.org/officeDocument/2006/relationships/hyperlink" Target="https://pubmed.ncbi.nlm.nih.gov/26280892" TargetMode="External"/><Relationship Id="rId5314" Type="http://schemas.openxmlformats.org/officeDocument/2006/relationships/hyperlink" Target="https://europepmc.org/abstract/MED/26022711" TargetMode="External"/><Relationship Id="rId8884" Type="http://schemas.openxmlformats.org/officeDocument/2006/relationships/hyperlink" Target="https://journals.lww.com/00042737-200509000-00016" TargetMode="External"/><Relationship Id="rId1924" Type="http://schemas.openxmlformats.org/officeDocument/2006/relationships/hyperlink" Target="https://pubmed.ncbi.nlm.nih.gov/23331566" TargetMode="External"/><Relationship Id="rId4330" Type="http://schemas.openxmlformats.org/officeDocument/2006/relationships/hyperlink" Target="https://pubmed.ncbi.nlm.nih.gov/17223965" TargetMode="External"/><Relationship Id="rId7486" Type="http://schemas.openxmlformats.org/officeDocument/2006/relationships/hyperlink" Target="https://pubmed.ncbi.nlm.nih.gov/25600608" TargetMode="External"/><Relationship Id="rId8537" Type="http://schemas.openxmlformats.org/officeDocument/2006/relationships/hyperlink" Target="https://pubmed.ncbi.nlm.nih.gov/35907265" TargetMode="External"/><Relationship Id="rId8951" Type="http://schemas.openxmlformats.org/officeDocument/2006/relationships/hyperlink" Target="https://pubmed.ncbi.nlm.nih.gov/33991422" TargetMode="External"/><Relationship Id="rId6088" Type="http://schemas.openxmlformats.org/officeDocument/2006/relationships/hyperlink" Target="https://europepmc.org/abstract/MED/6782120" TargetMode="External"/><Relationship Id="rId7139" Type="http://schemas.openxmlformats.org/officeDocument/2006/relationships/hyperlink" Target="https://pubmed.ncbi.nlm.nih.gov/36722837" TargetMode="External"/><Relationship Id="rId7553" Type="http://schemas.openxmlformats.org/officeDocument/2006/relationships/hyperlink" Target="https://link.springer.com/article/10.1007/s10875-020-00793-8" TargetMode="External"/><Relationship Id="rId8604" Type="http://schemas.openxmlformats.org/officeDocument/2006/relationships/hyperlink" Target="https://europepmc.org/abstract/MED/34261179" TargetMode="External"/><Relationship Id="rId2698" Type="http://schemas.openxmlformats.org/officeDocument/2006/relationships/hyperlink" Target="https://europepmc.org/abstract/MED/31291386" TargetMode="External"/><Relationship Id="rId6155" Type="http://schemas.openxmlformats.org/officeDocument/2006/relationships/hyperlink" Target="https://europepmc.org/abstract/MED/37503256" TargetMode="External"/><Relationship Id="rId7206" Type="http://schemas.openxmlformats.org/officeDocument/2006/relationships/hyperlink" Target="https://pubmed.ncbi.nlm.nih.gov/38347954" TargetMode="External"/><Relationship Id="rId3749" Type="http://schemas.openxmlformats.org/officeDocument/2006/relationships/hyperlink" Target="https://europepmc.org/abstract/MED/34247288" TargetMode="External"/><Relationship Id="rId5171" Type="http://schemas.openxmlformats.org/officeDocument/2006/relationships/hyperlink" Target="https://pubmed.ncbi.nlm.nih.gov/32781600" TargetMode="External"/><Relationship Id="rId6222" Type="http://schemas.openxmlformats.org/officeDocument/2006/relationships/hyperlink" Target="https://europepmc.org/abstract/MED/31403661" TargetMode="External"/><Relationship Id="rId7620" Type="http://schemas.openxmlformats.org/officeDocument/2006/relationships/hyperlink" Target="https://pubmed.ncbi.nlm.nih.gov/25124061" TargetMode="External"/><Relationship Id="rId9378" Type="http://schemas.openxmlformats.org/officeDocument/2006/relationships/hyperlink" Target="https://pubmed.ncbi.nlm.nih.gov/27015999" TargetMode="External"/><Relationship Id="rId2765" Type="http://schemas.openxmlformats.org/officeDocument/2006/relationships/hyperlink" Target="https://pubmed.ncbi.nlm.nih.gov/24951238" TargetMode="External"/><Relationship Id="rId3816" Type="http://schemas.openxmlformats.org/officeDocument/2006/relationships/hyperlink" Target="https://pubmed.ncbi.nlm.nih.gov/17257059" TargetMode="External"/><Relationship Id="rId737" Type="http://schemas.openxmlformats.org/officeDocument/2006/relationships/hyperlink" Target="https://pubmed.ncbi.nlm.nih.gov/21093739" TargetMode="External"/><Relationship Id="rId1367" Type="http://schemas.openxmlformats.org/officeDocument/2006/relationships/hyperlink" Target="https://onlinelibrary.wiley.com/doi/10.1111/j.1365-3083.2008.02198.x" TargetMode="External"/><Relationship Id="rId1781" Type="http://schemas.openxmlformats.org/officeDocument/2006/relationships/hyperlink" Target="https://pubmed.ncbi.nlm.nih.gov/29364371" TargetMode="External"/><Relationship Id="rId2418" Type="http://schemas.openxmlformats.org/officeDocument/2006/relationships/hyperlink" Target="https://www.science.org/doi/abs/10.1126/sciimmunol.abl4340?url_ver=Z39.88-2003&amp;rfr_id=ori:rid:crossref.org&amp;rfr_dat=cr_pub%200pubmed" TargetMode="External"/><Relationship Id="rId2832" Type="http://schemas.openxmlformats.org/officeDocument/2006/relationships/hyperlink" Target="https://pubmed.ncbi.nlm.nih.gov/17536214" TargetMode="External"/><Relationship Id="rId5988" Type="http://schemas.openxmlformats.org/officeDocument/2006/relationships/hyperlink" Target="https://pubmed.ncbi.nlm.nih.gov/8614422" TargetMode="External"/><Relationship Id="rId8394" Type="http://schemas.openxmlformats.org/officeDocument/2006/relationships/hyperlink" Target="https://www.clinicalkey.com/content/playBy/pii?v=S1341-321X(21)00265-8" TargetMode="External"/><Relationship Id="rId9445" Type="http://schemas.openxmlformats.org/officeDocument/2006/relationships/hyperlink" Target="https://pubmed.ncbi.nlm.nih.gov/14704037" TargetMode="External"/><Relationship Id="rId73" Type="http://schemas.openxmlformats.org/officeDocument/2006/relationships/hyperlink" Target="https://pubmed.ncbi.nlm.nih.gov/34828448" TargetMode="External"/><Relationship Id="rId804" Type="http://schemas.openxmlformats.org/officeDocument/2006/relationships/hyperlink" Target="https://pubmed.ncbi.nlm.nih.gov/8639425" TargetMode="External"/><Relationship Id="rId1434" Type="http://schemas.openxmlformats.org/officeDocument/2006/relationships/hyperlink" Target="https://pubmed.ncbi.nlm.nih.gov/38834764" TargetMode="External"/><Relationship Id="rId8047" Type="http://schemas.openxmlformats.org/officeDocument/2006/relationships/hyperlink" Target="https://onlinelibrary.wiley.com/doi/10.1111/apt.17983" TargetMode="External"/><Relationship Id="rId8461" Type="http://schemas.openxmlformats.org/officeDocument/2006/relationships/hyperlink" Target="https://journals.asm.org/doi/10.1128/JCM.03238-13?url_ver=Z39.88-2003&amp;rfr_id=ori:rid:crossref.org&amp;rfr_dat=cr_pub%200pubmed" TargetMode="External"/><Relationship Id="rId1501" Type="http://schemas.openxmlformats.org/officeDocument/2006/relationships/hyperlink" Target="https://linkinghub.elsevier.com/retrieve/pii/S0006-4971(20)36280-7" TargetMode="External"/><Relationship Id="rId4657" Type="http://schemas.openxmlformats.org/officeDocument/2006/relationships/hyperlink" Target="https://pubmed.ncbi.nlm.nih.gov/30614814" TargetMode="External"/><Relationship Id="rId5708" Type="http://schemas.openxmlformats.org/officeDocument/2006/relationships/hyperlink" Target="https://europepmc.org/abstract/MED/25050349" TargetMode="External"/><Relationship Id="rId7063" Type="http://schemas.openxmlformats.org/officeDocument/2006/relationships/hyperlink" Target="https://pubmed.ncbi.nlm.nih.gov/34166232" TargetMode="External"/><Relationship Id="rId8114" Type="http://schemas.openxmlformats.org/officeDocument/2006/relationships/hyperlink" Target="https://europepmc.org/abstract/MED/36450267" TargetMode="External"/><Relationship Id="rId3259" Type="http://schemas.openxmlformats.org/officeDocument/2006/relationships/hyperlink" Target="https://pubmed.ncbi.nlm.nih.gov/31848027" TargetMode="External"/><Relationship Id="rId7130" Type="http://schemas.openxmlformats.org/officeDocument/2006/relationships/hyperlink" Target="https://europepmc.org/abstract/MED/38516355" TargetMode="External"/><Relationship Id="rId594" Type="http://schemas.openxmlformats.org/officeDocument/2006/relationships/hyperlink" Target="https://europepmc.org/abstract/MED/30540106" TargetMode="External"/><Relationship Id="rId2275" Type="http://schemas.openxmlformats.org/officeDocument/2006/relationships/hyperlink" Target="https://journals.asm.org/doi/10.1128/IAI.72.9.5283-5291.2004?url_ver=Z39.88-2003&amp;rfr_id=ori:rid:crossref.org&amp;rfr_dat=cr_pub%200pubmed" TargetMode="External"/><Relationship Id="rId3326" Type="http://schemas.openxmlformats.org/officeDocument/2006/relationships/hyperlink" Target="https://www.ingentaconnect.com/openurl?genre=article&amp;issn=&amp;volume=25&amp;issue=4&amp;spage=305&amp;aulast=Miyake" TargetMode="External"/><Relationship Id="rId3673" Type="http://schemas.openxmlformats.org/officeDocument/2006/relationships/hyperlink" Target="https://linkinghub.elsevier.com/retrieve/pii/S1074-7613(00)00062-5" TargetMode="External"/><Relationship Id="rId4724" Type="http://schemas.openxmlformats.org/officeDocument/2006/relationships/hyperlink" Target="https://www.clinicalkey.com/content/playBy/pii?v=S0016-5085(24)00418-9" TargetMode="External"/><Relationship Id="rId247" Type="http://schemas.openxmlformats.org/officeDocument/2006/relationships/hyperlink" Target="https://pubmed.ncbi.nlm.nih.gov/21488866" TargetMode="External"/><Relationship Id="rId3740" Type="http://schemas.openxmlformats.org/officeDocument/2006/relationships/hyperlink" Target="https://pubmed.ncbi.nlm.nih.gov/35064248" TargetMode="External"/><Relationship Id="rId6896" Type="http://schemas.openxmlformats.org/officeDocument/2006/relationships/hyperlink" Target="https://pmc.ncbi.nlm.nih.gov/articles/pmid/39227416/" TargetMode="External"/><Relationship Id="rId7947" Type="http://schemas.openxmlformats.org/officeDocument/2006/relationships/hyperlink" Target="https://pubmed.ncbi.nlm.nih.gov/22112252" TargetMode="External"/><Relationship Id="rId661" Type="http://schemas.openxmlformats.org/officeDocument/2006/relationships/hyperlink" Target="https://pubmed.ncbi.nlm.nih.gov/26457731" TargetMode="External"/><Relationship Id="rId1291" Type="http://schemas.openxmlformats.org/officeDocument/2006/relationships/hyperlink" Target="https://europepmc.org/abstract/MED/30462774" TargetMode="External"/><Relationship Id="rId2342" Type="http://schemas.openxmlformats.org/officeDocument/2006/relationships/hyperlink" Target="https://www.science.org/doi/abs/10.1126/sciimmunol.abp8966?url_ver=Z39.88-2003&amp;rfr_id=ori:rid:crossref.org&amp;rfr_dat=cr_pub%200pubmed" TargetMode="External"/><Relationship Id="rId5498" Type="http://schemas.openxmlformats.org/officeDocument/2006/relationships/hyperlink" Target="https://linkinghub.elsevier.com/retrieve/pii/S0006-4971(20)32447-2" TargetMode="External"/><Relationship Id="rId6549" Type="http://schemas.openxmlformats.org/officeDocument/2006/relationships/hyperlink" Target="https://pubmed.ncbi.nlm.nih.gov/29232699" TargetMode="External"/><Relationship Id="rId6963" Type="http://schemas.openxmlformats.org/officeDocument/2006/relationships/hyperlink" Target="https://pubmed.ncbi.nlm.nih.gov/36763636" TargetMode="External"/><Relationship Id="rId314" Type="http://schemas.openxmlformats.org/officeDocument/2006/relationships/hyperlink" Target="https://pubmed.ncbi.nlm.nih.gov/8946276" TargetMode="External"/><Relationship Id="rId5565" Type="http://schemas.openxmlformats.org/officeDocument/2006/relationships/hyperlink" Target="https://pubmed.ncbi.nlm.nih.gov/36721498" TargetMode="External"/><Relationship Id="rId6616" Type="http://schemas.openxmlformats.org/officeDocument/2006/relationships/hyperlink" Target="https://linkinghub.elsevier.com/retrieve/pii/S1600-6135(22)26199-1" TargetMode="External"/><Relationship Id="rId9022" Type="http://schemas.openxmlformats.org/officeDocument/2006/relationships/hyperlink" Target="https://pubmed.ncbi.nlm.nih.gov/39426890" TargetMode="External"/><Relationship Id="rId1011" Type="http://schemas.openxmlformats.org/officeDocument/2006/relationships/hyperlink" Target="https://onlinelibrary.wiley.com/doi/10.1002/bem.21967" TargetMode="External"/><Relationship Id="rId4167" Type="http://schemas.openxmlformats.org/officeDocument/2006/relationships/hyperlink" Target="https://pubmed.ncbi.nlm.nih.gov/36346032" TargetMode="External"/><Relationship Id="rId4581" Type="http://schemas.openxmlformats.org/officeDocument/2006/relationships/hyperlink" Target="https://pubmed.ncbi.nlm.nih.gov/39705273" TargetMode="External"/><Relationship Id="rId5218" Type="http://schemas.openxmlformats.org/officeDocument/2006/relationships/hyperlink" Target="https://europepmc.org/abstract/MED/30847504" TargetMode="External"/><Relationship Id="rId5632" Type="http://schemas.openxmlformats.org/officeDocument/2006/relationships/hyperlink" Target="https://europepmc.org/abstract/MED/34352002" TargetMode="External"/><Relationship Id="rId8788" Type="http://schemas.openxmlformats.org/officeDocument/2006/relationships/hyperlink" Target="https://www.clinicalkey.com/content/playBy/pii?v=S1542-3565(19)30372-6" TargetMode="External"/><Relationship Id="rId3183" Type="http://schemas.openxmlformats.org/officeDocument/2006/relationships/hyperlink" Target="https://pubmed.ncbi.nlm.nih.gov/33959294" TargetMode="External"/><Relationship Id="rId4234" Type="http://schemas.openxmlformats.org/officeDocument/2006/relationships/hyperlink" Target="https://link.springer.com/article/10.1007/s10875-017-0420-8" TargetMode="External"/><Relationship Id="rId1828" Type="http://schemas.openxmlformats.org/officeDocument/2006/relationships/hyperlink" Target="https://www.clinicalkey.com/content/playBy/pii?v=S0091-6749(16)00124-X" TargetMode="External"/><Relationship Id="rId3250" Type="http://schemas.openxmlformats.org/officeDocument/2006/relationships/hyperlink" Target="https://jneuroinflammation.biomedcentral.com/articles/10.1186/s12974-020-01757-w" TargetMode="External"/><Relationship Id="rId7457" Type="http://schemas.openxmlformats.org/officeDocument/2006/relationships/hyperlink" Target="https://link.springer.com/article/10.1007/s10875-018-0578-8" TargetMode="External"/><Relationship Id="rId8855" Type="http://schemas.openxmlformats.org/officeDocument/2006/relationships/hyperlink" Target="https://pubmed.ncbi.nlm.nih.gov/21549650" TargetMode="External"/><Relationship Id="rId171" Type="http://schemas.openxmlformats.org/officeDocument/2006/relationships/hyperlink" Target="https://pubmed.ncbi.nlm.nih.gov/28819871" TargetMode="External"/><Relationship Id="rId4301" Type="http://schemas.openxmlformats.org/officeDocument/2006/relationships/hyperlink" Target="https://pubmed.ncbi.nlm.nih.gov/20627700" TargetMode="External"/><Relationship Id="rId6059" Type="http://schemas.openxmlformats.org/officeDocument/2006/relationships/hyperlink" Target="https://www.nejm.org/doi/10.1056/NEJM198703053161005?url_ver=Z39.88-2003&amp;rfr_id=ori:rid:crossref.org&amp;rfr_dat=cr_pub%200pubmed" TargetMode="External"/><Relationship Id="rId7871" Type="http://schemas.openxmlformats.org/officeDocument/2006/relationships/hyperlink" Target="https://europepmc.org/abstract/MED/33122285" TargetMode="External"/><Relationship Id="rId8508" Type="http://schemas.openxmlformats.org/officeDocument/2006/relationships/hyperlink" Target="https://core.ac.uk/reader/61372092?utm_source=linkout" TargetMode="External"/><Relationship Id="rId8922" Type="http://schemas.openxmlformats.org/officeDocument/2006/relationships/hyperlink" Target="https://www.tandfonline.com/doi/10.1080/17474086.2023.2159803?url_ver=Z39.88-2003&amp;rfr_id=ori:rid:crossref.org&amp;rfr_dat=cr_pub%200pubmed" TargetMode="External"/><Relationship Id="rId6473" Type="http://schemas.openxmlformats.org/officeDocument/2006/relationships/hyperlink" Target="https://pubmed.ncbi.nlm.nih.gov/31306584" TargetMode="External"/><Relationship Id="rId7524" Type="http://schemas.openxmlformats.org/officeDocument/2006/relationships/hyperlink" Target="https://pubmed.ncbi.nlm.nih.gov/36001207" TargetMode="External"/><Relationship Id="rId988" Type="http://schemas.openxmlformats.org/officeDocument/2006/relationships/hyperlink" Target="https://pubmed.ncbi.nlm.nih.gov/30619242" TargetMode="External"/><Relationship Id="rId2669" Type="http://schemas.openxmlformats.org/officeDocument/2006/relationships/hyperlink" Target="https://pubmed.ncbi.nlm.nih.gov/33978100" TargetMode="External"/><Relationship Id="rId5075" Type="http://schemas.openxmlformats.org/officeDocument/2006/relationships/hyperlink" Target="https://pubmed.ncbi.nlm.nih.gov/38077035" TargetMode="External"/><Relationship Id="rId6126" Type="http://schemas.openxmlformats.org/officeDocument/2006/relationships/hyperlink" Target="https://pubmed.ncbi.nlm.nih.gov/40088042" TargetMode="External"/><Relationship Id="rId6540" Type="http://schemas.openxmlformats.org/officeDocument/2006/relationships/hyperlink" Target="https://europepmc.org/abstract/MED/28093524" TargetMode="External"/><Relationship Id="rId1685" Type="http://schemas.openxmlformats.org/officeDocument/2006/relationships/hyperlink" Target="https://pubmed.ncbi.nlm.nih.gov/26294735" TargetMode="External"/><Relationship Id="rId2736" Type="http://schemas.openxmlformats.org/officeDocument/2006/relationships/hyperlink" Target="https://www.clinicalkey.com/content/playBy/pii?v=S2213-2198(16)30563-3" TargetMode="External"/><Relationship Id="rId4091" Type="http://schemas.openxmlformats.org/officeDocument/2006/relationships/hyperlink" Target="https://linkinghub.elsevier.com/retrieve/pii/S0960-8966(06)00062-9" TargetMode="External"/><Relationship Id="rId5142" Type="http://schemas.openxmlformats.org/officeDocument/2006/relationships/hyperlink" Target="https://www.ncbi.nlm.nih.gov/books/NBK607733" TargetMode="External"/><Relationship Id="rId8298" Type="http://schemas.openxmlformats.org/officeDocument/2006/relationships/hyperlink" Target="https://pubmed.ncbi.nlm.nih.gov/20614157" TargetMode="External"/><Relationship Id="rId9349" Type="http://schemas.openxmlformats.org/officeDocument/2006/relationships/hyperlink" Target="https://pubmed.ncbi.nlm.nih.gov/33376671" TargetMode="External"/><Relationship Id="rId708" Type="http://schemas.openxmlformats.org/officeDocument/2006/relationships/hyperlink" Target="https://onlinelibrary.wiley.com/doi/10.1111/j.1365-3083.2012.02714.x" TargetMode="External"/><Relationship Id="rId1338" Type="http://schemas.openxmlformats.org/officeDocument/2006/relationships/hyperlink" Target="https://pubmed.ncbi.nlm.nih.gov/24241582" TargetMode="External"/><Relationship Id="rId8365" Type="http://schemas.openxmlformats.org/officeDocument/2006/relationships/hyperlink" Target="https://pubmed.ncbi.nlm.nih.gov/37818161" TargetMode="External"/><Relationship Id="rId9416" Type="http://schemas.openxmlformats.org/officeDocument/2006/relationships/hyperlink" Target="https://pubmed.ncbi.nlm.nih.gov/18705769" TargetMode="External"/><Relationship Id="rId1405" Type="http://schemas.openxmlformats.org/officeDocument/2006/relationships/hyperlink" Target="https://linkinghub.elsevier.com/retrieve/pii/S0162-3109(97)00080-5" TargetMode="External"/><Relationship Id="rId1752" Type="http://schemas.openxmlformats.org/officeDocument/2006/relationships/hyperlink" Target="https://pubmed.ncbi.nlm.nih.gov/33176164" TargetMode="External"/><Relationship Id="rId2803" Type="http://schemas.openxmlformats.org/officeDocument/2006/relationships/hyperlink" Target="http://www.elsevier.es/en/linksolver/ft/pii/S0301-0546(09)00024-X" TargetMode="External"/><Relationship Id="rId5959" Type="http://schemas.openxmlformats.org/officeDocument/2006/relationships/hyperlink" Target="https://pubmed.ncbi.nlm.nih.gov/10908569" TargetMode="External"/><Relationship Id="rId7381" Type="http://schemas.openxmlformats.org/officeDocument/2006/relationships/hyperlink" Target="https://www.pnas.org/doi/abs/10.1073/pnas.2200413119?url_ver=Z39.88-2003&amp;rfr_id=ori:rid:crossref.org&amp;rfr_dat=cr_pub%200pubmed" TargetMode="External"/><Relationship Id="rId8018" Type="http://schemas.openxmlformats.org/officeDocument/2006/relationships/hyperlink" Target="https://pubmed.ncbi.nlm.nih.gov/38298887" TargetMode="External"/><Relationship Id="rId8432" Type="http://schemas.openxmlformats.org/officeDocument/2006/relationships/hyperlink" Target="https://linkinghub.elsevier.com/retrieve/pii/S2214-2509(17)30042-2" TargetMode="External"/><Relationship Id="rId44" Type="http://schemas.openxmlformats.org/officeDocument/2006/relationships/hyperlink" Target="https://europepmc.org/abstract/MED/35445287" TargetMode="External"/><Relationship Id="rId4975" Type="http://schemas.openxmlformats.org/officeDocument/2006/relationships/hyperlink" Target="https://pubmed.ncbi.nlm.nih.gov/21172287" TargetMode="External"/><Relationship Id="rId7034" Type="http://schemas.openxmlformats.org/officeDocument/2006/relationships/hyperlink" Target="https://www.clinicalkey.com/content/playBy/pii?v=S0952-7915(22)00003-6" TargetMode="External"/><Relationship Id="rId498" Type="http://schemas.openxmlformats.org/officeDocument/2006/relationships/hyperlink" Target="https://link.springer.com/article/10.1007/s10875-022-01221-9" TargetMode="External"/><Relationship Id="rId2179" Type="http://schemas.openxmlformats.org/officeDocument/2006/relationships/hyperlink" Target="https://pmc.ncbi.nlm.nih.gov/articles/pmid/22774985/" TargetMode="External"/><Relationship Id="rId3577" Type="http://schemas.openxmlformats.org/officeDocument/2006/relationships/hyperlink" Target="https://www.nature.com/articles/nature09473" TargetMode="External"/><Relationship Id="rId3991" Type="http://schemas.openxmlformats.org/officeDocument/2006/relationships/hyperlink" Target="https://pubmed.ncbi.nlm.nih.gov/24143883" TargetMode="External"/><Relationship Id="rId4628" Type="http://schemas.openxmlformats.org/officeDocument/2006/relationships/hyperlink" Target="https://europepmc.org/abstract/MED/34088695" TargetMode="External"/><Relationship Id="rId2593" Type="http://schemas.openxmlformats.org/officeDocument/2006/relationships/hyperlink" Target="https://pubmed.ncbi.nlm.nih.gov/11446183" TargetMode="External"/><Relationship Id="rId3644" Type="http://schemas.openxmlformats.org/officeDocument/2006/relationships/hyperlink" Target="https://europepmc.org/abstract/MED/14977921" TargetMode="External"/><Relationship Id="rId6050" Type="http://schemas.openxmlformats.org/officeDocument/2006/relationships/hyperlink" Target="https://pubmed.ncbi.nlm.nih.gov/3260944" TargetMode="External"/><Relationship Id="rId7101" Type="http://schemas.openxmlformats.org/officeDocument/2006/relationships/hyperlink" Target="https://pubmed.ncbi.nlm.nih.gov/33363283" TargetMode="External"/><Relationship Id="rId565" Type="http://schemas.openxmlformats.org/officeDocument/2006/relationships/hyperlink" Target="https://pubmed.ncbi.nlm.nih.gov/31732450" TargetMode="External"/><Relationship Id="rId1195" Type="http://schemas.openxmlformats.org/officeDocument/2006/relationships/hyperlink" Target="https://linkinghub.elsevier.com/retrieve/pii/S1939-4551(23)00043-1" TargetMode="External"/><Relationship Id="rId2246" Type="http://schemas.openxmlformats.org/officeDocument/2006/relationships/hyperlink" Target="https://pubmed.ncbi.nlm.nih.gov/16242371" TargetMode="External"/><Relationship Id="rId2660" Type="http://schemas.openxmlformats.org/officeDocument/2006/relationships/hyperlink" Target="https://onlinelibrary.wiley.com/doi/10.1111/ajd.13498" TargetMode="External"/><Relationship Id="rId3711" Type="http://schemas.openxmlformats.org/officeDocument/2006/relationships/hyperlink" Target="https://europepmc.org/abstract/MED/37532471" TargetMode="External"/><Relationship Id="rId6867" Type="http://schemas.openxmlformats.org/officeDocument/2006/relationships/hyperlink" Target="https://www.nature.com/articles/1702994" TargetMode="External"/><Relationship Id="rId7918" Type="http://schemas.openxmlformats.org/officeDocument/2006/relationships/hyperlink" Target="https://pubmed.ncbi.nlm.nih.gov/25222526" TargetMode="External"/><Relationship Id="rId9273" Type="http://schemas.openxmlformats.org/officeDocument/2006/relationships/hyperlink" Target="https://www.atsjournals.org/doi/10.1164/rccm.200612-1864OC?url_ver=Z39.88-2003&amp;rfr_id=ori:rid:crossref.org&amp;rfr_dat=cr_pub%200pubmed" TargetMode="External"/><Relationship Id="rId218" Type="http://schemas.openxmlformats.org/officeDocument/2006/relationships/hyperlink" Target="https://europepmc.org/abstract/MED/25505470" TargetMode="External"/><Relationship Id="rId632" Type="http://schemas.openxmlformats.org/officeDocument/2006/relationships/hyperlink" Target="https://www.clinicalkey.com/content/playBy/pii?v=S0091-6749(16)30805-3" TargetMode="External"/><Relationship Id="rId1262" Type="http://schemas.openxmlformats.org/officeDocument/2006/relationships/hyperlink" Target="https://pubmed.ncbi.nlm.nih.gov/32073435" TargetMode="External"/><Relationship Id="rId2313" Type="http://schemas.openxmlformats.org/officeDocument/2006/relationships/hyperlink" Target="https://pubmed.ncbi.nlm.nih.gov/24116927" TargetMode="External"/><Relationship Id="rId5469" Type="http://schemas.openxmlformats.org/officeDocument/2006/relationships/hyperlink" Target="https://pubmed.ncbi.nlm.nih.gov/32860171" TargetMode="External"/><Relationship Id="rId9340" Type="http://schemas.openxmlformats.org/officeDocument/2006/relationships/hyperlink" Target="https://onlinelibrary.wiley.com/doi/10.1002/hon.2977" TargetMode="External"/><Relationship Id="rId4485" Type="http://schemas.openxmlformats.org/officeDocument/2006/relationships/hyperlink" Target="https://pubmed.ncbi.nlm.nih.gov/32293098" TargetMode="External"/><Relationship Id="rId5536" Type="http://schemas.openxmlformats.org/officeDocument/2006/relationships/hyperlink" Target="https://onlinelibrary.wiley.com/doi/10.1002/ajh.27169" TargetMode="External"/><Relationship Id="rId5883" Type="http://schemas.openxmlformats.org/officeDocument/2006/relationships/hyperlink" Target="https://pubmed.ncbi.nlm.nih.gov/21671975" TargetMode="External"/><Relationship Id="rId6934" Type="http://schemas.openxmlformats.org/officeDocument/2006/relationships/hyperlink" Target="https://europepmc.org/abstract/MED/38129345" TargetMode="External"/><Relationship Id="rId3087" Type="http://schemas.openxmlformats.org/officeDocument/2006/relationships/hyperlink" Target="https://pubmed.ncbi.nlm.nih.gov/34591203" TargetMode="External"/><Relationship Id="rId4138" Type="http://schemas.openxmlformats.org/officeDocument/2006/relationships/hyperlink" Target="https://www.liebertpub.com/doi/10.1089/10430340050015239?url_ver=Z39.88-2003&amp;rfr_id=ori:rid:crossref.org&amp;rfr_dat=cr_pub%200pubmed" TargetMode="External"/><Relationship Id="rId5950" Type="http://schemas.openxmlformats.org/officeDocument/2006/relationships/hyperlink" Target="https://pubmed.ncbi.nlm.nih.gov/11157502" TargetMode="External"/><Relationship Id="rId4552" Type="http://schemas.openxmlformats.org/officeDocument/2006/relationships/hyperlink" Target="https://europepmc.org/abstract/MED/21576823" TargetMode="External"/><Relationship Id="rId5603" Type="http://schemas.openxmlformats.org/officeDocument/2006/relationships/hyperlink" Target="https://pubmed.ncbi.nlm.nih.gov/36325330" TargetMode="External"/><Relationship Id="rId8759" Type="http://schemas.openxmlformats.org/officeDocument/2006/relationships/hyperlink" Target="http://hdl.handle.net/10668/19914" TargetMode="External"/><Relationship Id="rId3154" Type="http://schemas.openxmlformats.org/officeDocument/2006/relationships/hyperlink" Target="https://www.clinicalkey.com/content/playBy/pii?v=S0169-5002(21)00601-2" TargetMode="External"/><Relationship Id="rId4205" Type="http://schemas.openxmlformats.org/officeDocument/2006/relationships/hyperlink" Target="https://pubmed.ncbi.nlm.nih.gov/30487174" TargetMode="External"/><Relationship Id="rId7775" Type="http://schemas.openxmlformats.org/officeDocument/2006/relationships/hyperlink" Target="https://linkinghub.elsevier.com/retrieve/pii/S0003-4967(24)00733-7" TargetMode="External"/><Relationship Id="rId8826" Type="http://schemas.openxmlformats.org/officeDocument/2006/relationships/hyperlink" Target="http://www.elsevier.es/en/linksolver/ft/pii/S1695-4033(15)00353-7" TargetMode="External"/><Relationship Id="rId2170" Type="http://schemas.openxmlformats.org/officeDocument/2006/relationships/hyperlink" Target="https://pubmed.ncbi.nlm.nih.gov/23609054" TargetMode="External"/><Relationship Id="rId3221" Type="http://schemas.openxmlformats.org/officeDocument/2006/relationships/hyperlink" Target="https://pubmed.ncbi.nlm.nih.gov/32583857" TargetMode="External"/><Relationship Id="rId6377" Type="http://schemas.openxmlformats.org/officeDocument/2006/relationships/hyperlink" Target="https://pubmed.ncbi.nlm.nih.gov/38226924" TargetMode="External"/><Relationship Id="rId6791" Type="http://schemas.openxmlformats.org/officeDocument/2006/relationships/hyperlink" Target="https://pubmed.ncbi.nlm.nih.gov/32181255" TargetMode="External"/><Relationship Id="rId7428" Type="http://schemas.openxmlformats.org/officeDocument/2006/relationships/hyperlink" Target="https://pubmed.ncbi.nlm.nih.gov/33408250" TargetMode="External"/><Relationship Id="rId7842" Type="http://schemas.openxmlformats.org/officeDocument/2006/relationships/hyperlink" Target="https://pubmed.ncbi.nlm.nih.gov/36726970" TargetMode="External"/><Relationship Id="rId8" Type="http://schemas.openxmlformats.org/officeDocument/2006/relationships/hyperlink" Target="https://www.tandfonline.com/doi/10.1080/1744666X.2024.2368195?url_ver=Z39.88-2003&amp;rfr_id=ori:rid:crossref.org&amp;rfr_dat=cr_pub%200pubmed" TargetMode="External"/><Relationship Id="rId142" Type="http://schemas.openxmlformats.org/officeDocument/2006/relationships/hyperlink" Target="https://europepmc.org/abstract/MED/30801785" TargetMode="External"/><Relationship Id="rId2987" Type="http://schemas.openxmlformats.org/officeDocument/2006/relationships/hyperlink" Target="https://pubmed.ncbi.nlm.nih.gov/37221285" TargetMode="External"/><Relationship Id="rId5393" Type="http://schemas.openxmlformats.org/officeDocument/2006/relationships/hyperlink" Target="https://pubmed.ncbi.nlm.nih.gov/18997833" TargetMode="External"/><Relationship Id="rId6444" Type="http://schemas.openxmlformats.org/officeDocument/2006/relationships/hyperlink" Target="https://linkinghub.elsevier.com/retrieve/pii/S1600-6135(22)22525-8" TargetMode="External"/><Relationship Id="rId959" Type="http://schemas.openxmlformats.org/officeDocument/2006/relationships/hyperlink" Target="https://europepmc.org/abstract/MED/33391292" TargetMode="External"/><Relationship Id="rId1589" Type="http://schemas.openxmlformats.org/officeDocument/2006/relationships/hyperlink" Target="https://pubmed.ncbi.nlm.nih.gov/35441568" TargetMode="External"/><Relationship Id="rId5046" Type="http://schemas.openxmlformats.org/officeDocument/2006/relationships/hyperlink" Target="https://www.clinicalkey.com/content/playBy/pii?v=S1521-6616(24)00473-X" TargetMode="External"/><Relationship Id="rId5460" Type="http://schemas.openxmlformats.org/officeDocument/2006/relationships/hyperlink" Target="https://europepmc.org/abstract/MED/35371103" TargetMode="External"/><Relationship Id="rId6511" Type="http://schemas.openxmlformats.org/officeDocument/2006/relationships/hyperlink" Target="https://pubmed.ncbi.nlm.nih.gov/29338031" TargetMode="External"/><Relationship Id="rId4062" Type="http://schemas.openxmlformats.org/officeDocument/2006/relationships/hyperlink" Target="https://pubmed.ncbi.nlm.nih.gov/19883775" TargetMode="External"/><Relationship Id="rId5113" Type="http://schemas.openxmlformats.org/officeDocument/2006/relationships/hyperlink" Target="https://pubmed.ncbi.nlm.nih.gov/34939322" TargetMode="External"/><Relationship Id="rId8269" Type="http://schemas.openxmlformats.org/officeDocument/2006/relationships/hyperlink" Target="https://onlinelibrary.wiley.com/doi/10.1111/den.12269" TargetMode="External"/><Relationship Id="rId1656" Type="http://schemas.openxmlformats.org/officeDocument/2006/relationships/hyperlink" Target="https://onlinelibrary.wiley.com/resolve/openurl?genre=article&amp;sid=nlm:pubmed&amp;issn=0007-1048&amp;date=2019&amp;volume=186&amp;issue=3&amp;spage=e13" TargetMode="External"/><Relationship Id="rId2707" Type="http://schemas.openxmlformats.org/officeDocument/2006/relationships/hyperlink" Target="https://pubmed.ncbi.nlm.nih.gov/30020259" TargetMode="External"/><Relationship Id="rId8683" Type="http://schemas.openxmlformats.org/officeDocument/2006/relationships/hyperlink" Target="https://pubmed.ncbi.nlm.nih.gov/24785119" TargetMode="External"/><Relationship Id="rId1309" Type="http://schemas.openxmlformats.org/officeDocument/2006/relationships/hyperlink" Target="https://europepmc.org/abstract/MED/27828625" TargetMode="External"/><Relationship Id="rId1723" Type="http://schemas.openxmlformats.org/officeDocument/2006/relationships/hyperlink" Target="https://europepmc.org/abstract/MED/38865524" TargetMode="External"/><Relationship Id="rId4879" Type="http://schemas.openxmlformats.org/officeDocument/2006/relationships/hyperlink" Target="https://pubmed.ncbi.nlm.nih.gov/29462400" TargetMode="External"/><Relationship Id="rId7285" Type="http://schemas.openxmlformats.org/officeDocument/2006/relationships/hyperlink" Target="https://pubmed.ncbi.nlm.nih.gov/29087520" TargetMode="External"/><Relationship Id="rId8336" Type="http://schemas.openxmlformats.org/officeDocument/2006/relationships/hyperlink" Target="https://www.clinicalkey.com/content/playBy/pii?v=S1341-321X(24)00261-7" TargetMode="External"/><Relationship Id="rId8750" Type="http://schemas.openxmlformats.org/officeDocument/2006/relationships/hyperlink" Target="https://pubmed.ncbi.nlm.nih.gov/35608932" TargetMode="External"/><Relationship Id="rId15" Type="http://schemas.openxmlformats.org/officeDocument/2006/relationships/hyperlink" Target="https://pubmed.ncbi.nlm.nih.gov/39157176" TargetMode="External"/><Relationship Id="rId3895" Type="http://schemas.openxmlformats.org/officeDocument/2006/relationships/hyperlink" Target="https://pubmed.ncbi.nlm.nih.gov/34566953" TargetMode="External"/><Relationship Id="rId4946" Type="http://schemas.openxmlformats.org/officeDocument/2006/relationships/hyperlink" Target="https://pubmed.ncbi.nlm.nih.gov/24572204" TargetMode="External"/><Relationship Id="rId7352" Type="http://schemas.openxmlformats.org/officeDocument/2006/relationships/hyperlink" Target="https://pubmed.ncbi.nlm.nih.gov/37875108" TargetMode="External"/><Relationship Id="rId8403" Type="http://schemas.openxmlformats.org/officeDocument/2006/relationships/hyperlink" Target="https://pubmed.ncbi.nlm.nih.gov/32974835" TargetMode="External"/><Relationship Id="rId2497" Type="http://schemas.openxmlformats.org/officeDocument/2006/relationships/hyperlink" Target="https://pubmed.ncbi.nlm.nih.gov/27085277" TargetMode="External"/><Relationship Id="rId3548" Type="http://schemas.openxmlformats.org/officeDocument/2006/relationships/hyperlink" Target="https://journals.aai.org/jimmunol/article-lookup/doi/10.4049/jimmunol.1102084" TargetMode="External"/><Relationship Id="rId7005" Type="http://schemas.openxmlformats.org/officeDocument/2006/relationships/hyperlink" Target="https://pubmed.ncbi.nlm.nih.gov/34598278" TargetMode="External"/><Relationship Id="rId469" Type="http://schemas.openxmlformats.org/officeDocument/2006/relationships/hyperlink" Target="https://europepmc.org/abstract/MED/37491374" TargetMode="External"/><Relationship Id="rId883" Type="http://schemas.openxmlformats.org/officeDocument/2006/relationships/hyperlink" Target="https://link.springer.com/article/10.1007/s00467-021-05273-8" TargetMode="External"/><Relationship Id="rId1099" Type="http://schemas.openxmlformats.org/officeDocument/2006/relationships/hyperlink" Target="https://www.clinicalkey.com/content/playBy/pii?v=S1568-9972(07)00065-1" TargetMode="External"/><Relationship Id="rId2564" Type="http://schemas.openxmlformats.org/officeDocument/2006/relationships/hyperlink" Target="https://journals.asm.org/doi/10.1128/JCM.00314-07?url_ver=Z39.88-2003&amp;rfr_id=ori:rid:crossref.org&amp;rfr_dat=cr_pub%200pubmed" TargetMode="External"/><Relationship Id="rId3615" Type="http://schemas.openxmlformats.org/officeDocument/2006/relationships/hyperlink" Target="https://europepmc.org/abstract/MED/17318185" TargetMode="External"/><Relationship Id="rId3962" Type="http://schemas.openxmlformats.org/officeDocument/2006/relationships/hyperlink" Target="https://www.clinicalkey.com/content/playBy/pii?v=S0145-2126(16)30047-9" TargetMode="External"/><Relationship Id="rId6021" Type="http://schemas.openxmlformats.org/officeDocument/2006/relationships/hyperlink" Target="https://pubmed.ncbi.nlm.nih.gov/1497422" TargetMode="External"/><Relationship Id="rId9177" Type="http://schemas.openxmlformats.org/officeDocument/2006/relationships/hyperlink" Target="https://www.clinicalkey.com/content/playBy/pii?v=S0012-3692(17)30012-0" TargetMode="External"/><Relationship Id="rId536" Type="http://schemas.openxmlformats.org/officeDocument/2006/relationships/hyperlink" Target="https://europepmc.org/abstract/MED/33417088" TargetMode="External"/><Relationship Id="rId1166" Type="http://schemas.openxmlformats.org/officeDocument/2006/relationships/hyperlink" Target="https://linkinghub.elsevier.com/retrieve/pii/0960-9822(93)90196-U" TargetMode="External"/><Relationship Id="rId2217" Type="http://schemas.openxmlformats.org/officeDocument/2006/relationships/hyperlink" Target="https://academic.oup.com/jid/article-lookup/doi/10.1086/596061" TargetMode="External"/><Relationship Id="rId8193" Type="http://schemas.openxmlformats.org/officeDocument/2006/relationships/hyperlink" Target="https://onlinelibrary.wiley.com/doi/10.1111/apt.15767" TargetMode="External"/><Relationship Id="rId9244" Type="http://schemas.openxmlformats.org/officeDocument/2006/relationships/hyperlink" Target="https://pubmed.ncbi.nlm.nih.gov/21920895" TargetMode="External"/><Relationship Id="rId950" Type="http://schemas.openxmlformats.org/officeDocument/2006/relationships/hyperlink" Target="https://pubmed.ncbi.nlm.nih.gov/32164747" TargetMode="External"/><Relationship Id="rId1580" Type="http://schemas.openxmlformats.org/officeDocument/2006/relationships/hyperlink" Target="https://onlinelibrary.wiley.com/doi/10.1111/pai.13933" TargetMode="External"/><Relationship Id="rId2631" Type="http://schemas.openxmlformats.org/officeDocument/2006/relationships/hyperlink" Target="https://pubmed.ncbi.nlm.nih.gov/36816598" TargetMode="External"/><Relationship Id="rId4389" Type="http://schemas.openxmlformats.org/officeDocument/2006/relationships/hyperlink" Target="https://pubmed.ncbi.nlm.nih.gov/39058514" TargetMode="External"/><Relationship Id="rId5787" Type="http://schemas.openxmlformats.org/officeDocument/2006/relationships/hyperlink" Target="https://pubmed.ncbi.nlm.nih.gov/31292637" TargetMode="External"/><Relationship Id="rId6838" Type="http://schemas.openxmlformats.org/officeDocument/2006/relationships/hyperlink" Target="https://linkinghub.elsevier.com/retrieve/pii/S0006-4971(20)49226-2" TargetMode="External"/><Relationship Id="rId603" Type="http://schemas.openxmlformats.org/officeDocument/2006/relationships/hyperlink" Target="https://pubmed.ncbi.nlm.nih.gov/29616019" TargetMode="External"/><Relationship Id="rId1233" Type="http://schemas.openxmlformats.org/officeDocument/2006/relationships/hyperlink" Target="https://pubmed.ncbi.nlm.nih.gov/32732176" TargetMode="External"/><Relationship Id="rId5854" Type="http://schemas.openxmlformats.org/officeDocument/2006/relationships/hyperlink" Target="https://europepmc.org/abstract/MED/27095930" TargetMode="External"/><Relationship Id="rId6905" Type="http://schemas.openxmlformats.org/officeDocument/2006/relationships/hyperlink" Target="https://pubmed.ncbi.nlm.nih.gov/39198650" TargetMode="External"/><Relationship Id="rId8260" Type="http://schemas.openxmlformats.org/officeDocument/2006/relationships/hyperlink" Target="https://pubmed.ncbi.nlm.nih.gov/28934315" TargetMode="External"/><Relationship Id="rId9311" Type="http://schemas.openxmlformats.org/officeDocument/2006/relationships/hyperlink" Target="https://publications.aap.org/pediatrics/article-lookup/doi/10.1542/peds.2007-1135" TargetMode="External"/><Relationship Id="rId1300" Type="http://schemas.openxmlformats.org/officeDocument/2006/relationships/hyperlink" Target="https://pubmed.ncbi.nlm.nih.gov/29364371" TargetMode="External"/><Relationship Id="rId4456" Type="http://schemas.openxmlformats.org/officeDocument/2006/relationships/hyperlink" Target="https://europepmc.org/abstract/MED/35118829" TargetMode="External"/><Relationship Id="rId4870" Type="http://schemas.openxmlformats.org/officeDocument/2006/relationships/hyperlink" Target="https://academic.oup.com/ecco-jcc/article-lookup/doi/10.1093/ecco-jcc/jjx172" TargetMode="External"/><Relationship Id="rId5507" Type="http://schemas.openxmlformats.org/officeDocument/2006/relationships/hyperlink" Target="https://pubmed.ncbi.nlm.nih.gov/38935036" TargetMode="External"/><Relationship Id="rId5921" Type="http://schemas.openxmlformats.org/officeDocument/2006/relationships/hyperlink" Target="https://linkinghub.elsevier.com/retrieve/pii/S1521-6616(05)00252-4" TargetMode="External"/><Relationship Id="rId3058" Type="http://schemas.openxmlformats.org/officeDocument/2006/relationships/hyperlink" Target="https://europepmc.org/abstract/MED/36261600" TargetMode="External"/><Relationship Id="rId3472" Type="http://schemas.openxmlformats.org/officeDocument/2006/relationships/hyperlink" Target="https://linkinghub.elsevier.com/retrieve/pii/S2213-0071(14)00022-7" TargetMode="External"/><Relationship Id="rId4109" Type="http://schemas.openxmlformats.org/officeDocument/2006/relationships/hyperlink" Target="https://onlinelibrary.wiley.com/doi/10.1002/jgm.538" TargetMode="External"/><Relationship Id="rId4523" Type="http://schemas.openxmlformats.org/officeDocument/2006/relationships/hyperlink" Target="https://pubmed.ncbi.nlm.nih.gov/27876626" TargetMode="External"/><Relationship Id="rId7679" Type="http://schemas.openxmlformats.org/officeDocument/2006/relationships/hyperlink" Target="https://academic.oup.com/rheumatology/article-lookup/doi/10.1093/rheumatology/keae364" TargetMode="External"/><Relationship Id="rId393" Type="http://schemas.openxmlformats.org/officeDocument/2006/relationships/hyperlink" Target="https://pubmed.ncbi.nlm.nih.gov/3877240" TargetMode="External"/><Relationship Id="rId2074" Type="http://schemas.openxmlformats.org/officeDocument/2006/relationships/hyperlink" Target="https://pubmed.ncbi.nlm.nih.gov/31560456" TargetMode="External"/><Relationship Id="rId3125" Type="http://schemas.openxmlformats.org/officeDocument/2006/relationships/hyperlink" Target="https://pubmed.ncbi.nlm.nih.gov/35045890" TargetMode="External"/><Relationship Id="rId6695" Type="http://schemas.openxmlformats.org/officeDocument/2006/relationships/hyperlink" Target="https://pubmed.ncbi.nlm.nih.gov/15593305" TargetMode="External"/><Relationship Id="rId7746" Type="http://schemas.openxmlformats.org/officeDocument/2006/relationships/hyperlink" Target="https://pubmed.ncbi.nlm.nih.gov/33272962" TargetMode="External"/><Relationship Id="rId460" Type="http://schemas.openxmlformats.org/officeDocument/2006/relationships/hyperlink" Target="https://pubmed.ncbi.nlm.nih.gov/39507534" TargetMode="External"/><Relationship Id="rId1090" Type="http://schemas.openxmlformats.org/officeDocument/2006/relationships/hyperlink" Target="https://pubmed.ncbi.nlm.nih.gov/18354239" TargetMode="External"/><Relationship Id="rId2141" Type="http://schemas.openxmlformats.org/officeDocument/2006/relationships/hyperlink" Target="https://onlinelibrary.wiley.com/doi/10.1111/iej.12384" TargetMode="External"/><Relationship Id="rId5297" Type="http://schemas.openxmlformats.org/officeDocument/2006/relationships/hyperlink" Target="https://pubmed.ncbi.nlm.nih.gov/26418240" TargetMode="External"/><Relationship Id="rId6348" Type="http://schemas.openxmlformats.org/officeDocument/2006/relationships/hyperlink" Target="https://linkinghub.elsevier.com/retrieve/pii/S1600-6135(22)09805-7" TargetMode="External"/><Relationship Id="rId113" Type="http://schemas.openxmlformats.org/officeDocument/2006/relationships/hyperlink" Target="https://pubmed.ncbi.nlm.nih.gov/32278865" TargetMode="External"/><Relationship Id="rId6762" Type="http://schemas.openxmlformats.org/officeDocument/2006/relationships/hyperlink" Target="https://europepmc.org/abstract/MED/34036565" TargetMode="External"/><Relationship Id="rId7813" Type="http://schemas.openxmlformats.org/officeDocument/2006/relationships/hyperlink" Target="https://onlinelibrary.wiley.com/doi/10.1111/j.1756-185X.2011.01640.x" TargetMode="External"/><Relationship Id="rId2958" Type="http://schemas.openxmlformats.org/officeDocument/2006/relationships/hyperlink" Target="https://pubmed.ncbi.nlm.nih.gov/37661814" TargetMode="External"/><Relationship Id="rId5017" Type="http://schemas.openxmlformats.org/officeDocument/2006/relationships/hyperlink" Target="https://onlinelibrary.wiley.com/doi/10.1097/00005176-200110000-00010" TargetMode="External"/><Relationship Id="rId5364" Type="http://schemas.openxmlformats.org/officeDocument/2006/relationships/hyperlink" Target="https://europepmc.org/abstract/MED/22102612" TargetMode="External"/><Relationship Id="rId6415" Type="http://schemas.openxmlformats.org/officeDocument/2006/relationships/hyperlink" Target="https://pubmed.ncbi.nlm.nih.gov/34241677" TargetMode="External"/><Relationship Id="rId1974" Type="http://schemas.openxmlformats.org/officeDocument/2006/relationships/hyperlink" Target="https://pubmed.ncbi.nlm.nih.gov/38698213" TargetMode="External"/><Relationship Id="rId4380" Type="http://schemas.openxmlformats.org/officeDocument/2006/relationships/hyperlink" Target="https://pubmed.ncbi.nlm.nih.gov/1380749" TargetMode="External"/><Relationship Id="rId5431" Type="http://schemas.openxmlformats.org/officeDocument/2006/relationships/hyperlink" Target="https://pubmed.ncbi.nlm.nih.gov/38367737" TargetMode="External"/><Relationship Id="rId8587" Type="http://schemas.openxmlformats.org/officeDocument/2006/relationships/hyperlink" Target="https://pubmed.ncbi.nlm.nih.gov/38387208" TargetMode="External"/><Relationship Id="rId1627" Type="http://schemas.openxmlformats.org/officeDocument/2006/relationships/hyperlink" Target="https://pubmed.ncbi.nlm.nih.gov/34235177" TargetMode="External"/><Relationship Id="rId4033" Type="http://schemas.openxmlformats.org/officeDocument/2006/relationships/hyperlink" Target="https://pubmed.ncbi.nlm.nih.gov/22494769" TargetMode="External"/><Relationship Id="rId7189" Type="http://schemas.openxmlformats.org/officeDocument/2006/relationships/hyperlink" Target="https://pubmed.ncbi.nlm.nih.gov/15838010" TargetMode="External"/><Relationship Id="rId8654" Type="http://schemas.openxmlformats.org/officeDocument/2006/relationships/hyperlink" Target="https://www.clinicalkey.com/content/playBy/pii?v=S0091-6749(15)00932-X" TargetMode="External"/><Relationship Id="rId3799" Type="http://schemas.openxmlformats.org/officeDocument/2006/relationships/hyperlink" Target="https://academic.oup.com/rheumatology/article-lookup/doi/10.1093/rheumatology/kev439" TargetMode="External"/><Relationship Id="rId4100" Type="http://schemas.openxmlformats.org/officeDocument/2006/relationships/hyperlink" Target="https://pubmed.ncbi.nlm.nih.gov/15611679" TargetMode="External"/><Relationship Id="rId7256" Type="http://schemas.openxmlformats.org/officeDocument/2006/relationships/hyperlink" Target="https://pubmed.ncbi.nlm.nih.gov/35804999" TargetMode="External"/><Relationship Id="rId7670" Type="http://schemas.openxmlformats.org/officeDocument/2006/relationships/hyperlink" Target="https://pubmed.ncbi.nlm.nih.gov/39627432" TargetMode="External"/><Relationship Id="rId8307" Type="http://schemas.openxmlformats.org/officeDocument/2006/relationships/hyperlink" Target="https://academic.oup.com/ibdjournal/article/16/4/568/4628257" TargetMode="External"/><Relationship Id="rId8721" Type="http://schemas.openxmlformats.org/officeDocument/2006/relationships/hyperlink" Target="https://www.clinicalkey.com/content/playBy/pii?v=S1542-3565(24)01131-5" TargetMode="External"/><Relationship Id="rId6272" Type="http://schemas.openxmlformats.org/officeDocument/2006/relationships/hyperlink" Target="https://europepmc.org/abstract/MED/26198775" TargetMode="External"/><Relationship Id="rId7323" Type="http://schemas.openxmlformats.org/officeDocument/2006/relationships/hyperlink" Target="https://pmc.ncbi.nlm.nih.gov/articles/pmid/39183693/" TargetMode="External"/><Relationship Id="rId3866" Type="http://schemas.openxmlformats.org/officeDocument/2006/relationships/hyperlink" Target="https://europepmc.org/abstract/MED/35892674" TargetMode="External"/><Relationship Id="rId4917" Type="http://schemas.openxmlformats.org/officeDocument/2006/relationships/hyperlink" Target="https://pubmed.ncbi.nlm.nih.gov/26836588" TargetMode="External"/><Relationship Id="rId787" Type="http://schemas.openxmlformats.org/officeDocument/2006/relationships/hyperlink" Target="https://pubmed.ncbi.nlm.nih.gov/14769150" TargetMode="External"/><Relationship Id="rId2468" Type="http://schemas.openxmlformats.org/officeDocument/2006/relationships/hyperlink" Target="https://europepmc.org/abstract/MED/30911954" TargetMode="External"/><Relationship Id="rId2882" Type="http://schemas.openxmlformats.org/officeDocument/2006/relationships/hyperlink" Target="https://pubmed.ncbi.nlm.nih.gov/39641490" TargetMode="External"/><Relationship Id="rId3519" Type="http://schemas.openxmlformats.org/officeDocument/2006/relationships/hyperlink" Target="https://pubmed.ncbi.nlm.nih.gov/23225417" TargetMode="External"/><Relationship Id="rId3933" Type="http://schemas.openxmlformats.org/officeDocument/2006/relationships/hyperlink" Target="https://pubmed.ncbi.nlm.nih.gov/29766022" TargetMode="External"/><Relationship Id="rId8097" Type="http://schemas.openxmlformats.org/officeDocument/2006/relationships/hyperlink" Target="https://pubmed.ncbi.nlm.nih.gov/36375794" TargetMode="External"/><Relationship Id="rId9148" Type="http://schemas.openxmlformats.org/officeDocument/2006/relationships/hyperlink" Target="https://pubmed.ncbi.nlm.nih.gov/29247616" TargetMode="External"/><Relationship Id="rId854" Type="http://schemas.openxmlformats.org/officeDocument/2006/relationships/hyperlink" Target="https://pubmed.ncbi.nlm.nih.gov/37304298" TargetMode="External"/><Relationship Id="rId1484" Type="http://schemas.openxmlformats.org/officeDocument/2006/relationships/hyperlink" Target="https://pubmed.ncbi.nlm.nih.gov/26826992" TargetMode="External"/><Relationship Id="rId2535" Type="http://schemas.openxmlformats.org/officeDocument/2006/relationships/hyperlink" Target="https://pubmed.ncbi.nlm.nih.gov/20040766" TargetMode="External"/><Relationship Id="rId507" Type="http://schemas.openxmlformats.org/officeDocument/2006/relationships/hyperlink" Target="https://pubmed.ncbi.nlm.nih.gov/35043109" TargetMode="External"/><Relationship Id="rId921" Type="http://schemas.openxmlformats.org/officeDocument/2006/relationships/hyperlink" Target="https://link.springer.com/protocol/10.1007/978-1-0716-1237-8_1" TargetMode="External"/><Relationship Id="rId1137" Type="http://schemas.openxmlformats.org/officeDocument/2006/relationships/hyperlink" Target="https://pubmed.ncbi.nlm.nih.gov/15146110" TargetMode="External"/><Relationship Id="rId1551" Type="http://schemas.openxmlformats.org/officeDocument/2006/relationships/hyperlink" Target="https://pubmed.ncbi.nlm.nih.gov/39797114" TargetMode="External"/><Relationship Id="rId2602" Type="http://schemas.openxmlformats.org/officeDocument/2006/relationships/hyperlink" Target="https://linkinghub.elsevier.com/retrieve/pii/S1939-4551(25)00007-9" TargetMode="External"/><Relationship Id="rId5758" Type="http://schemas.openxmlformats.org/officeDocument/2006/relationships/hyperlink" Target="https://europepmc.org/abstract/MED/36248833" TargetMode="External"/><Relationship Id="rId6809" Type="http://schemas.openxmlformats.org/officeDocument/2006/relationships/hyperlink" Target="https://pubmed.ncbi.nlm.nih.gov/28868627" TargetMode="External"/><Relationship Id="rId8164" Type="http://schemas.openxmlformats.org/officeDocument/2006/relationships/hyperlink" Target="https://europepmc.org/abstract/MED/34067285" TargetMode="External"/><Relationship Id="rId9215" Type="http://schemas.openxmlformats.org/officeDocument/2006/relationships/hyperlink" Target="https://www.liebertpub.com/doi/10.4187/respcare.02788?url_ver=Z39.88-2003&amp;rfr_id=ori:rid:crossref.org&amp;rfr_dat=cr_pub%200pubmed" TargetMode="External"/><Relationship Id="rId1204" Type="http://schemas.openxmlformats.org/officeDocument/2006/relationships/hyperlink" Target="https://pubmed.ncbi.nlm.nih.gov/36244670" TargetMode="External"/><Relationship Id="rId4774" Type="http://schemas.openxmlformats.org/officeDocument/2006/relationships/hyperlink" Target="https://europepmc.org/abstract/MED/35731827" TargetMode="External"/><Relationship Id="rId5825" Type="http://schemas.openxmlformats.org/officeDocument/2006/relationships/hyperlink" Target="https://pubmed.ncbi.nlm.nih.gov/30692987" TargetMode="External"/><Relationship Id="rId7180" Type="http://schemas.openxmlformats.org/officeDocument/2006/relationships/hyperlink" Target="https://www.clinicalkey.com/content/playBy/pii?v=S0889-8561(15)00052-1" TargetMode="External"/><Relationship Id="rId8231" Type="http://schemas.openxmlformats.org/officeDocument/2006/relationships/hyperlink" Target="https://academic.oup.com/ibdjournal/article-lookup/doi/10.1093/ibd/izy125" TargetMode="External"/><Relationship Id="rId3376" Type="http://schemas.openxmlformats.org/officeDocument/2006/relationships/hyperlink" Target="https://www.pnas.org/doi/10.1073/pnas.1701836114?url_ver=Z39.88-2003&amp;rfr_id=ori:rid:crossref.org&amp;rfr_dat=cr_pub%200pubmed" TargetMode="External"/><Relationship Id="rId4427" Type="http://schemas.openxmlformats.org/officeDocument/2006/relationships/hyperlink" Target="https://pubmed.ncbi.nlm.nih.gov/37674218" TargetMode="External"/><Relationship Id="rId297" Type="http://schemas.openxmlformats.org/officeDocument/2006/relationships/hyperlink" Target="https://pubmed.ncbi.nlm.nih.gov/11398812" TargetMode="External"/><Relationship Id="rId2392" Type="http://schemas.openxmlformats.org/officeDocument/2006/relationships/hyperlink" Target="http://www.skintherapyletter.com/warts/whim-syndrome-new-plerixafor-cxcr4/" TargetMode="External"/><Relationship Id="rId3029" Type="http://schemas.openxmlformats.org/officeDocument/2006/relationships/hyperlink" Target="https://pubmed.ncbi.nlm.nih.gov/36669118" TargetMode="External"/><Relationship Id="rId3790" Type="http://schemas.openxmlformats.org/officeDocument/2006/relationships/hyperlink" Target="https://pubmed.ncbi.nlm.nih.gov/28017520" TargetMode="External"/><Relationship Id="rId4841" Type="http://schemas.openxmlformats.org/officeDocument/2006/relationships/hyperlink" Target="https://pubmed.ncbi.nlm.nih.gov/31775019" TargetMode="External"/><Relationship Id="rId6599" Type="http://schemas.openxmlformats.org/officeDocument/2006/relationships/hyperlink" Target="https://pubmed.ncbi.nlm.nih.gov/26098894" TargetMode="External"/><Relationship Id="rId7997" Type="http://schemas.openxmlformats.org/officeDocument/2006/relationships/hyperlink" Target="https://linkinghub.elsevier.com/retrieve/pii/S0163-4453(96)91498-X" TargetMode="External"/><Relationship Id="rId364" Type="http://schemas.openxmlformats.org/officeDocument/2006/relationships/hyperlink" Target="https://pubmed.ncbi.nlm.nih.gov/2479014" TargetMode="External"/><Relationship Id="rId2045" Type="http://schemas.openxmlformats.org/officeDocument/2006/relationships/hyperlink" Target="https://linkinghub.elsevier.com/retrieve/pii/S0882-4010(20)31091-3" TargetMode="External"/><Relationship Id="rId3443" Type="http://schemas.openxmlformats.org/officeDocument/2006/relationships/hyperlink" Target="https://pubmed.ncbi.nlm.nih.gov/24533556" TargetMode="External"/><Relationship Id="rId9072" Type="http://schemas.openxmlformats.org/officeDocument/2006/relationships/hyperlink" Target="https://pubmed.ncbi.nlm.nih.gov/36229049" TargetMode="External"/><Relationship Id="rId3510" Type="http://schemas.openxmlformats.org/officeDocument/2006/relationships/hyperlink" Target="https://linkinghub.elsevier.com/retrieve/pii/FOB93" TargetMode="External"/><Relationship Id="rId6666" Type="http://schemas.openxmlformats.org/officeDocument/2006/relationships/hyperlink" Target="https://europepmc.org/abstract/MED/20407401" TargetMode="External"/><Relationship Id="rId7717" Type="http://schemas.openxmlformats.org/officeDocument/2006/relationships/hyperlink" Target="https://europepmc.org/abstract/MED/36474045" TargetMode="External"/><Relationship Id="rId431" Type="http://schemas.openxmlformats.org/officeDocument/2006/relationships/hyperlink" Target="https://pubmed.ncbi.nlm.nih.gov/152448" TargetMode="External"/><Relationship Id="rId1061" Type="http://schemas.openxmlformats.org/officeDocument/2006/relationships/hyperlink" Target="https://journals.sagepub.com/doi/10.1177/039463201102400416?url_ver=Z39.88-2003&amp;rfr_id=ori:rid:crossref.org&amp;rfr_dat=cr_pub%200pubmed" TargetMode="External"/><Relationship Id="rId2112" Type="http://schemas.openxmlformats.org/officeDocument/2006/relationships/hyperlink" Target="https://pubmed.ncbi.nlm.nih.gov/30662439" TargetMode="External"/><Relationship Id="rId5268" Type="http://schemas.openxmlformats.org/officeDocument/2006/relationships/hyperlink" Target="https://www.tandfonline.com/doi/10.1080/13696998.2017.1336623?url_ver=Z39.88-2003&amp;rfr_id=ori:rid:crossref.org&amp;rfr_dat=cr_pub%200pubmed" TargetMode="External"/><Relationship Id="rId5682" Type="http://schemas.openxmlformats.org/officeDocument/2006/relationships/hyperlink" Target="https://europepmc.org/abstract/MED/29524120" TargetMode="External"/><Relationship Id="rId6319" Type="http://schemas.openxmlformats.org/officeDocument/2006/relationships/hyperlink" Target="https://pubmed.ncbi.nlm.nih.gov/37170711" TargetMode="External"/><Relationship Id="rId6733" Type="http://schemas.openxmlformats.org/officeDocument/2006/relationships/hyperlink" Target="https://pubmed.ncbi.nlm.nih.gov/36825011" TargetMode="External"/><Relationship Id="rId1878" Type="http://schemas.openxmlformats.org/officeDocument/2006/relationships/hyperlink" Target="https://pubmed.ncbi.nlm.nih.gov/33935778" TargetMode="External"/><Relationship Id="rId2929" Type="http://schemas.openxmlformats.org/officeDocument/2006/relationships/hyperlink" Target="https://europepmc.org/abstract/MED/38214607" TargetMode="External"/><Relationship Id="rId4284" Type="http://schemas.openxmlformats.org/officeDocument/2006/relationships/hyperlink" Target="https://pmc.ncbi.nlm.nih.gov/articles/pmid/23121673/" TargetMode="External"/><Relationship Id="rId5335" Type="http://schemas.openxmlformats.org/officeDocument/2006/relationships/hyperlink" Target="https://pubmed.ncbi.nlm.nih.gov/25075835" TargetMode="External"/><Relationship Id="rId4351" Type="http://schemas.openxmlformats.org/officeDocument/2006/relationships/hyperlink" Target="https://pubmed.ncbi.nlm.nih.gov/11060491" TargetMode="External"/><Relationship Id="rId5402" Type="http://schemas.openxmlformats.org/officeDocument/2006/relationships/hyperlink" Target="https://publications.aap.org/pediatrics/article-lookup/doi/10.1542/peds.2007-2117" TargetMode="External"/><Relationship Id="rId6800" Type="http://schemas.openxmlformats.org/officeDocument/2006/relationships/hyperlink" Target="https://www.clinicalkey.com/content/playBy/pii?v=S2213-2198(19)30260-0" TargetMode="External"/><Relationship Id="rId8558" Type="http://schemas.openxmlformats.org/officeDocument/2006/relationships/hyperlink" Target="https://www.clinicalkey.com/content/playBy/pii?v=S0378-3782(16)30116-5" TargetMode="External"/><Relationship Id="rId1945" Type="http://schemas.openxmlformats.org/officeDocument/2006/relationships/hyperlink" Target="https://pubmed.ncbi.nlm.nih.gov/12296853" TargetMode="External"/><Relationship Id="rId4004" Type="http://schemas.openxmlformats.org/officeDocument/2006/relationships/hyperlink" Target="https://academic.oup.com/mr/article-lookup/doi/10.3109/14397595.2013.852852" TargetMode="External"/><Relationship Id="rId8972" Type="http://schemas.openxmlformats.org/officeDocument/2006/relationships/hyperlink" Target="https://journals.lww.com/00001721-201904000-00006" TargetMode="External"/><Relationship Id="rId3020" Type="http://schemas.openxmlformats.org/officeDocument/2006/relationships/hyperlink" Target="https://www.clinicalkey.com/content/playBy/pii?v=S2212-5345(23)00003-5" TargetMode="External"/><Relationship Id="rId6176" Type="http://schemas.openxmlformats.org/officeDocument/2006/relationships/hyperlink" Target="https://pubmed.ncbi.nlm.nih.gov/35218721" TargetMode="External"/><Relationship Id="rId7227" Type="http://schemas.openxmlformats.org/officeDocument/2006/relationships/hyperlink" Target="https://europepmc.org/abstract/MED/38390457" TargetMode="External"/><Relationship Id="rId7574" Type="http://schemas.openxmlformats.org/officeDocument/2006/relationships/hyperlink" Target="https://pubmed.ncbi.nlm.nih.gov/29981862" TargetMode="External"/><Relationship Id="rId8625" Type="http://schemas.openxmlformats.org/officeDocument/2006/relationships/hyperlink" Target="https://pubmed.ncbi.nlm.nih.gov/31720297" TargetMode="External"/><Relationship Id="rId6590" Type="http://schemas.openxmlformats.org/officeDocument/2006/relationships/hyperlink" Target="https://europepmc.org/abstract/MED/25728481" TargetMode="External"/><Relationship Id="rId7641" Type="http://schemas.openxmlformats.org/officeDocument/2006/relationships/hyperlink" Target="https://www.clinicalkey.com/content/playBy/pii?v=S0091-6749(10)01633-7" TargetMode="External"/><Relationship Id="rId2786" Type="http://schemas.openxmlformats.org/officeDocument/2006/relationships/hyperlink" Target="https://www.ingentaconnect.com/openurl?genre=article&amp;issn=&amp;volume=32&amp;issue=4&amp;spage=301&amp;aulast=Aun" TargetMode="External"/><Relationship Id="rId3837" Type="http://schemas.openxmlformats.org/officeDocument/2006/relationships/hyperlink" Target="https://pubmed.ncbi.nlm.nih.gov/39389619" TargetMode="External"/><Relationship Id="rId5192" Type="http://schemas.openxmlformats.org/officeDocument/2006/relationships/hyperlink" Target="https://europepmc.org/abstract/MED/32153572" TargetMode="External"/><Relationship Id="rId6243" Type="http://schemas.openxmlformats.org/officeDocument/2006/relationships/hyperlink" Target="https://pubmed.ncbi.nlm.nih.gov/28440342" TargetMode="External"/><Relationship Id="rId9399" Type="http://schemas.openxmlformats.org/officeDocument/2006/relationships/hyperlink" Target="https://pubmed.ncbi.nlm.nih.gov/25400189" TargetMode="External"/><Relationship Id="rId758" Type="http://schemas.openxmlformats.org/officeDocument/2006/relationships/hyperlink" Target="https://pubmed.ncbi.nlm.nih.gov/17654682" TargetMode="External"/><Relationship Id="rId1388" Type="http://schemas.openxmlformats.org/officeDocument/2006/relationships/hyperlink" Target="https://www.scielo.br/scielo.php?script=sci_arttext&amp;pid=S0104-42302004000300041&amp;lng=en&amp;nrm=iso&amp;tlng=en" TargetMode="External"/><Relationship Id="rId2439" Type="http://schemas.openxmlformats.org/officeDocument/2006/relationships/hyperlink" Target="https://pubmed.ncbi.nlm.nih.gov/32972995" TargetMode="External"/><Relationship Id="rId2853" Type="http://schemas.openxmlformats.org/officeDocument/2006/relationships/hyperlink" Target="https://www.tandfonline.com/doi/10.1080/25785826.2024.2394258?url_ver=Z39.88-2003&amp;rfr_id=ori:rid:crossref.org&amp;rfr_dat=cr_pub%200pubmed" TargetMode="External"/><Relationship Id="rId3904" Type="http://schemas.openxmlformats.org/officeDocument/2006/relationships/hyperlink" Target="https://www.clinicalkey.com/content/playBy/pii?v=S0190-9622(20)32217-9" TargetMode="External"/><Relationship Id="rId6310" Type="http://schemas.openxmlformats.org/officeDocument/2006/relationships/hyperlink" Target="https://linkinghub.elsevier.com/retrieve/pii/S2590-0595(24)00023-2" TargetMode="External"/><Relationship Id="rId94" Type="http://schemas.openxmlformats.org/officeDocument/2006/relationships/hyperlink" Target="https://onlinelibrary.wiley.com/doi/10.1111/sji.12955" TargetMode="External"/><Relationship Id="rId825" Type="http://schemas.openxmlformats.org/officeDocument/2006/relationships/hyperlink" Target="https://linkinghub.elsevier.com/retrieve/pii/S2405-8440(24)10534-8" TargetMode="External"/><Relationship Id="rId1455" Type="http://schemas.openxmlformats.org/officeDocument/2006/relationships/hyperlink" Target="https://www.clinicalkey.com/content/playBy/pii?v=S0091-6749(19)31040-1" TargetMode="External"/><Relationship Id="rId2506" Type="http://schemas.openxmlformats.org/officeDocument/2006/relationships/hyperlink" Target="https://onlinelibrary.wiley.com/doi/10.1111/tid.12384" TargetMode="External"/><Relationship Id="rId8068" Type="http://schemas.openxmlformats.org/officeDocument/2006/relationships/hyperlink" Target="https://pubmed.ncbi.nlm.nih.gov/39034943" TargetMode="External"/><Relationship Id="rId8482" Type="http://schemas.openxmlformats.org/officeDocument/2006/relationships/hyperlink" Target="https://pubmed.ncbi.nlm.nih.gov/21948264" TargetMode="External"/><Relationship Id="rId9119" Type="http://schemas.openxmlformats.org/officeDocument/2006/relationships/hyperlink" Target="https://www.clinicalkey.com/content/playBy/pii?v=S0954-6111(20)30183-9" TargetMode="External"/><Relationship Id="rId1108" Type="http://schemas.openxmlformats.org/officeDocument/2006/relationships/hyperlink" Target="https://pubmed.ncbi.nlm.nih.gov/17226804" TargetMode="External"/><Relationship Id="rId2920" Type="http://schemas.openxmlformats.org/officeDocument/2006/relationships/hyperlink" Target="https://pubmed.ncbi.nlm.nih.gov/39026335" TargetMode="External"/><Relationship Id="rId4678" Type="http://schemas.openxmlformats.org/officeDocument/2006/relationships/hyperlink" Target="https://www.clinicalkey.com/content/playBy/pii?v=S0091-6749(14)01646-7" TargetMode="External"/><Relationship Id="rId7084" Type="http://schemas.openxmlformats.org/officeDocument/2006/relationships/hyperlink" Target="https://europepmc.org/abstract/MED/33544838" TargetMode="External"/><Relationship Id="rId8135" Type="http://schemas.openxmlformats.org/officeDocument/2006/relationships/hyperlink" Target="https://pubmed.ncbi.nlm.nih.gov/34757139" TargetMode="External"/><Relationship Id="rId1522" Type="http://schemas.openxmlformats.org/officeDocument/2006/relationships/hyperlink" Target="https://pubmed.ncbi.nlm.nih.gov/16920911" TargetMode="External"/><Relationship Id="rId5729" Type="http://schemas.openxmlformats.org/officeDocument/2006/relationships/hyperlink" Target="https://pubmed.ncbi.nlm.nih.gov/39182630" TargetMode="External"/><Relationship Id="rId7151" Type="http://schemas.openxmlformats.org/officeDocument/2006/relationships/hyperlink" Target="https://pubmed.ncbi.nlm.nih.gov/22894951" TargetMode="External"/><Relationship Id="rId8202" Type="http://schemas.openxmlformats.org/officeDocument/2006/relationships/hyperlink" Target="https://pubmed.ncbi.nlm.nih.gov/32002471" TargetMode="External"/><Relationship Id="rId3694" Type="http://schemas.openxmlformats.org/officeDocument/2006/relationships/hyperlink" Target="https://pubmed.ncbi.nlm.nih.gov/37669122" TargetMode="External"/><Relationship Id="rId4745" Type="http://schemas.openxmlformats.org/officeDocument/2006/relationships/hyperlink" Target="https://pubmed.ncbi.nlm.nih.gov/37666996" TargetMode="External"/><Relationship Id="rId2296" Type="http://schemas.openxmlformats.org/officeDocument/2006/relationships/hyperlink" Target="https://pubmed.ncbi.nlm.nih.gov/10632982" TargetMode="External"/><Relationship Id="rId3347" Type="http://schemas.openxmlformats.org/officeDocument/2006/relationships/hyperlink" Target="https://pubmed.ncbi.nlm.nih.gov/29294043" TargetMode="External"/><Relationship Id="rId3761" Type="http://schemas.openxmlformats.org/officeDocument/2006/relationships/hyperlink" Target="https://www.clinicalkey.com/content/playBy/pii?v=S1521-6616(19)30313-4" TargetMode="External"/><Relationship Id="rId4812" Type="http://schemas.openxmlformats.org/officeDocument/2006/relationships/hyperlink" Target="https://europepmc.org/abstract/MED/33806322" TargetMode="External"/><Relationship Id="rId7968" Type="http://schemas.openxmlformats.org/officeDocument/2006/relationships/hyperlink" Target="https://publications.ersnet.org/lookup/pmid/16772392" TargetMode="External"/><Relationship Id="rId268" Type="http://schemas.openxmlformats.org/officeDocument/2006/relationships/hyperlink" Target="https://journals.aai.org/jimmunol/article-lookup/doi/10.4049/jimmunol.180.2.800" TargetMode="External"/><Relationship Id="rId682" Type="http://schemas.openxmlformats.org/officeDocument/2006/relationships/hyperlink" Target="https://europepmc.org/abstract/MED/25406581" TargetMode="External"/><Relationship Id="rId2363" Type="http://schemas.openxmlformats.org/officeDocument/2006/relationships/hyperlink" Target="https://pubmed.ncbi.nlm.nih.gov/36081357" TargetMode="External"/><Relationship Id="rId3414" Type="http://schemas.openxmlformats.org/officeDocument/2006/relationships/hyperlink" Target="https://pubmed.ncbi.nlm.nih.gov/27011118" TargetMode="External"/><Relationship Id="rId6984" Type="http://schemas.openxmlformats.org/officeDocument/2006/relationships/hyperlink" Target="https://immunityageing.biomedcentral.com/articles/10.1186/s12979-022-00310-y" TargetMode="External"/><Relationship Id="rId9390" Type="http://schemas.openxmlformats.org/officeDocument/2006/relationships/hyperlink" Target="https://www.jstage.jst.go.jp/article/rinketsu/56/7/56_837/_article/-char/ja/" TargetMode="External"/><Relationship Id="rId335" Type="http://schemas.openxmlformats.org/officeDocument/2006/relationships/hyperlink" Target="https://pubmed.ncbi.nlm.nih.gov/7993921" TargetMode="External"/><Relationship Id="rId2016" Type="http://schemas.openxmlformats.org/officeDocument/2006/relationships/hyperlink" Target="https://pubmed.ncbi.nlm.nih.gov/35215123" TargetMode="External"/><Relationship Id="rId2430" Type="http://schemas.openxmlformats.org/officeDocument/2006/relationships/hyperlink" Target="https://europepmc.org/abstract/MED/33025378" TargetMode="External"/><Relationship Id="rId5586" Type="http://schemas.openxmlformats.org/officeDocument/2006/relationships/hyperlink" Target="https://europepmc.org/abstract/MED/36105780" TargetMode="External"/><Relationship Id="rId6637" Type="http://schemas.openxmlformats.org/officeDocument/2006/relationships/hyperlink" Target="https://pubmed.ncbi.nlm.nih.gov/22566919" TargetMode="External"/><Relationship Id="rId9043" Type="http://schemas.openxmlformats.org/officeDocument/2006/relationships/hyperlink" Target="https://air.unimi.it/handle/2434/1050168" TargetMode="External"/><Relationship Id="rId402" Type="http://schemas.openxmlformats.org/officeDocument/2006/relationships/hyperlink" Target="https://linkinghub.elsevier.com/retrieve/pii/S0006-4971(20)83370-9" TargetMode="External"/><Relationship Id="rId1032" Type="http://schemas.openxmlformats.org/officeDocument/2006/relationships/hyperlink" Target="https://pubmed.ncbi.nlm.nih.gov/25444815" TargetMode="External"/><Relationship Id="rId4188" Type="http://schemas.openxmlformats.org/officeDocument/2006/relationships/hyperlink" Target="https://europepmc.org/abstract/MED/36405723" TargetMode="External"/><Relationship Id="rId5239" Type="http://schemas.openxmlformats.org/officeDocument/2006/relationships/hyperlink" Target="https://pubmed.ncbi.nlm.nih.gov/29981805" TargetMode="External"/><Relationship Id="rId9110" Type="http://schemas.openxmlformats.org/officeDocument/2006/relationships/hyperlink" Target="https://pubmed.ncbi.nlm.nih.gov/33182294" TargetMode="External"/><Relationship Id="rId4255" Type="http://schemas.openxmlformats.org/officeDocument/2006/relationships/hyperlink" Target="https://pubmed.ncbi.nlm.nih.gov/27685423" TargetMode="External"/><Relationship Id="rId5306" Type="http://schemas.openxmlformats.org/officeDocument/2006/relationships/hyperlink" Target="https://europepmc.org/abstract/MED/25728605" TargetMode="External"/><Relationship Id="rId5653" Type="http://schemas.openxmlformats.org/officeDocument/2006/relationships/hyperlink" Target="https://pubmed.ncbi.nlm.nih.gov/32154939" TargetMode="External"/><Relationship Id="rId6704" Type="http://schemas.openxmlformats.org/officeDocument/2006/relationships/hyperlink" Target="https://journals.aai.org/jimmunol/article-lookup/doi/10.4049/jimmunol.171.12.6527" TargetMode="External"/><Relationship Id="rId1849" Type="http://schemas.openxmlformats.org/officeDocument/2006/relationships/hyperlink" Target="https://academic.oup.com/jleukbio/article-lookup/doi/10.1093/jleuko/qiad083" TargetMode="External"/><Relationship Id="rId5720" Type="http://schemas.openxmlformats.org/officeDocument/2006/relationships/hyperlink" Target="https://pubmed.ncbi.nlm.nih.gov/21838492" TargetMode="External"/><Relationship Id="rId8876" Type="http://schemas.openxmlformats.org/officeDocument/2006/relationships/hyperlink" Target="http://www.grupoaran.com/mrmUpdate/lecturaPDFfromXML.asp?IdArt=458991&amp;TO=RVN&amp;Eng=1" TargetMode="External"/><Relationship Id="rId192" Type="http://schemas.openxmlformats.org/officeDocument/2006/relationships/hyperlink" Target="https://europepmc.org/abstract/MED/27123465" TargetMode="External"/><Relationship Id="rId1916" Type="http://schemas.openxmlformats.org/officeDocument/2006/relationships/hyperlink" Target="https://pubmed.ncbi.nlm.nih.gov/24055879" TargetMode="External"/><Relationship Id="rId3271" Type="http://schemas.openxmlformats.org/officeDocument/2006/relationships/hyperlink" Target="https://pubmed.ncbi.nlm.nih.gov/32373775" TargetMode="External"/><Relationship Id="rId4322" Type="http://schemas.openxmlformats.org/officeDocument/2006/relationships/hyperlink" Target="https://pubmed.ncbi.nlm.nih.gov/17898316" TargetMode="External"/><Relationship Id="rId7478" Type="http://schemas.openxmlformats.org/officeDocument/2006/relationships/hyperlink" Target="https://pubmed.ncbi.nlm.nih.gov/28192236" TargetMode="External"/><Relationship Id="rId7892" Type="http://schemas.openxmlformats.org/officeDocument/2006/relationships/hyperlink" Target="https://pubmed.ncbi.nlm.nih.gov/29456196" TargetMode="External"/><Relationship Id="rId8529" Type="http://schemas.openxmlformats.org/officeDocument/2006/relationships/hyperlink" Target="https://pubmed.ncbi.nlm.nih.gov/37541682" TargetMode="External"/><Relationship Id="rId8943" Type="http://schemas.openxmlformats.org/officeDocument/2006/relationships/hyperlink" Target="https://pubmed.ncbi.nlm.nih.gov/34494337" TargetMode="External"/><Relationship Id="rId6494" Type="http://schemas.openxmlformats.org/officeDocument/2006/relationships/hyperlink" Target="https://www.clinicalkey.com/content/playBy/pii?v=S0966-3274(18)30024-8" TargetMode="External"/><Relationship Id="rId7545" Type="http://schemas.openxmlformats.org/officeDocument/2006/relationships/hyperlink" Target="https://www.clinicalkey.com/content/playBy/pii?v=S2473-9529(21)00230-5" TargetMode="External"/><Relationship Id="rId5096" Type="http://schemas.openxmlformats.org/officeDocument/2006/relationships/hyperlink" Target="https://www.clinicalkey.com/content/playBy/pii?v=S0091-6749(22)01478-6" TargetMode="External"/><Relationship Id="rId6147" Type="http://schemas.openxmlformats.org/officeDocument/2006/relationships/hyperlink" Target="https://pmc.ncbi.nlm.nih.gov/articles/pmid/37850268/" TargetMode="External"/><Relationship Id="rId6561" Type="http://schemas.openxmlformats.org/officeDocument/2006/relationships/hyperlink" Target="https://pubmed.ncbi.nlm.nih.gov/27322057" TargetMode="External"/><Relationship Id="rId7612" Type="http://schemas.openxmlformats.org/officeDocument/2006/relationships/hyperlink" Target="https://pubmed.ncbi.nlm.nih.gov/27211564" TargetMode="External"/><Relationship Id="rId5163" Type="http://schemas.openxmlformats.org/officeDocument/2006/relationships/hyperlink" Target="https://pubmed.ncbi.nlm.nih.gov/34950026" TargetMode="External"/><Relationship Id="rId6214" Type="http://schemas.openxmlformats.org/officeDocument/2006/relationships/hyperlink" Target="https://europepmc.org/abstract/MED/32709660" TargetMode="External"/><Relationship Id="rId729" Type="http://schemas.openxmlformats.org/officeDocument/2006/relationships/hyperlink" Target="https://pubmed.ncbi.nlm.nih.gov/21497599" TargetMode="External"/><Relationship Id="rId1359" Type="http://schemas.openxmlformats.org/officeDocument/2006/relationships/hyperlink" Target="https://europepmc.org/abstract/MED/21057261" TargetMode="External"/><Relationship Id="rId2757" Type="http://schemas.openxmlformats.org/officeDocument/2006/relationships/hyperlink" Target="https://pubmed.ncbi.nlm.nih.gov/25981351" TargetMode="External"/><Relationship Id="rId3808" Type="http://schemas.openxmlformats.org/officeDocument/2006/relationships/hyperlink" Target="https://pubmed.ncbi.nlm.nih.gov/23741484" TargetMode="External"/><Relationship Id="rId5230" Type="http://schemas.openxmlformats.org/officeDocument/2006/relationships/hyperlink" Target="https://onlinelibrary.wiley.com/doi/10.1002/pbc.27456" TargetMode="External"/><Relationship Id="rId8386" Type="http://schemas.openxmlformats.org/officeDocument/2006/relationships/hyperlink" Target="https://journals.sagepub.com/doi/10.1177/10105395221113773?url_ver=Z39.88-2003&amp;rfr_id=ori:rid:crossref.org&amp;rfr_dat=cr_pub%200pubmed" TargetMode="External"/><Relationship Id="rId9437" Type="http://schemas.openxmlformats.org/officeDocument/2006/relationships/hyperlink" Target="https://pubmed.ncbi.nlm.nih.gov/15850830" TargetMode="External"/><Relationship Id="rId1773" Type="http://schemas.openxmlformats.org/officeDocument/2006/relationships/hyperlink" Target="https://pubmed.ncbi.nlm.nih.gov/33027392" TargetMode="External"/><Relationship Id="rId2824" Type="http://schemas.openxmlformats.org/officeDocument/2006/relationships/hyperlink" Target="https://pubmed.ncbi.nlm.nih.gov/18047822" TargetMode="External"/><Relationship Id="rId8039" Type="http://schemas.openxmlformats.org/officeDocument/2006/relationships/hyperlink" Target="https://irjournal.org/journal/view.php?doi=10.5217/ir.2024.00005" TargetMode="External"/><Relationship Id="rId65" Type="http://schemas.openxmlformats.org/officeDocument/2006/relationships/hyperlink" Target="https://pubmed.ncbi.nlm.nih.gov/36591287" TargetMode="External"/><Relationship Id="rId1426" Type="http://schemas.openxmlformats.org/officeDocument/2006/relationships/hyperlink" Target="https://pubmed.ncbi.nlm.nih.gov/3266846" TargetMode="External"/><Relationship Id="rId1840" Type="http://schemas.openxmlformats.org/officeDocument/2006/relationships/hyperlink" Target="https://pmc.ncbi.nlm.nih.gov/articles/pmid/39005275/" TargetMode="External"/><Relationship Id="rId4996" Type="http://schemas.openxmlformats.org/officeDocument/2006/relationships/hyperlink" Target="https://link.springer.com/article/10.1007/s00281-005-0206-6" TargetMode="External"/><Relationship Id="rId8453" Type="http://schemas.openxmlformats.org/officeDocument/2006/relationships/hyperlink" Target="https://europepmc.org/abstract/MED/25202361" TargetMode="External"/><Relationship Id="rId3598" Type="http://schemas.openxmlformats.org/officeDocument/2006/relationships/hyperlink" Target="https://pubmed.ncbi.nlm.nih.gov/19067132" TargetMode="External"/><Relationship Id="rId4649" Type="http://schemas.openxmlformats.org/officeDocument/2006/relationships/hyperlink" Target="https://pubmed.ncbi.nlm.nih.gov/31693591" TargetMode="External"/><Relationship Id="rId7055" Type="http://schemas.openxmlformats.org/officeDocument/2006/relationships/hyperlink" Target="https://pubmed.ncbi.nlm.nih.gov/34101091" TargetMode="External"/><Relationship Id="rId8106" Type="http://schemas.openxmlformats.org/officeDocument/2006/relationships/hyperlink" Target="https://europepmc.org/abstract/MED/36769791" TargetMode="External"/><Relationship Id="rId8520" Type="http://schemas.openxmlformats.org/officeDocument/2006/relationships/hyperlink" Target="https://linkinghub.elsevier.com/retrieve/pii/S1341-321X(02)71240-3" TargetMode="External"/><Relationship Id="rId3665" Type="http://schemas.openxmlformats.org/officeDocument/2006/relationships/hyperlink" Target="https://linkinghub.elsevier.com/retrieve/pii/S1471-4906(01)02087-7" TargetMode="External"/><Relationship Id="rId4716" Type="http://schemas.openxmlformats.org/officeDocument/2006/relationships/hyperlink" Target="https://link.springer.com/article/10.1007/s10875-024-01793-8" TargetMode="External"/><Relationship Id="rId6071" Type="http://schemas.openxmlformats.org/officeDocument/2006/relationships/hyperlink" Target="https://pubmed.ncbi.nlm.nih.gov/3872167" TargetMode="External"/><Relationship Id="rId7122" Type="http://schemas.openxmlformats.org/officeDocument/2006/relationships/hyperlink" Target="https://linkinghub.elsevier.com/retrieve/pii/S0006-4971(24)00109-5" TargetMode="External"/><Relationship Id="rId586" Type="http://schemas.openxmlformats.org/officeDocument/2006/relationships/hyperlink" Target="https://europepmc.org/abstract/MED/31849949" TargetMode="External"/><Relationship Id="rId2267" Type="http://schemas.openxmlformats.org/officeDocument/2006/relationships/hyperlink" Target="https://onlinelibrary.wiley.com/doi/10.1111/j.1600-0714.2004.00276.x" TargetMode="External"/><Relationship Id="rId2681" Type="http://schemas.openxmlformats.org/officeDocument/2006/relationships/hyperlink" Target="https://pubmed.ncbi.nlm.nih.gov/32344190" TargetMode="External"/><Relationship Id="rId3318" Type="http://schemas.openxmlformats.org/officeDocument/2006/relationships/hyperlink" Target="https://europepmc.org/abstract/MED/30568033" TargetMode="External"/><Relationship Id="rId6888" Type="http://schemas.openxmlformats.org/officeDocument/2006/relationships/hyperlink" Target="https://pmc.ncbi.nlm.nih.gov/articles/pmid/39352576/" TargetMode="External"/><Relationship Id="rId9294" Type="http://schemas.openxmlformats.org/officeDocument/2006/relationships/hyperlink" Target="https://pubmed.ncbi.nlm.nih.gov/28356171" TargetMode="External"/><Relationship Id="rId239" Type="http://schemas.openxmlformats.org/officeDocument/2006/relationships/hyperlink" Target="https://pubmed.ncbi.nlm.nih.gov/22477006" TargetMode="External"/><Relationship Id="rId653" Type="http://schemas.openxmlformats.org/officeDocument/2006/relationships/hyperlink" Target="https://pubmed.ncbi.nlm.nih.gov/27048657" TargetMode="External"/><Relationship Id="rId1283" Type="http://schemas.openxmlformats.org/officeDocument/2006/relationships/hyperlink" Target="https://europepmc.org/abstract/MED/31058156" TargetMode="External"/><Relationship Id="rId2334" Type="http://schemas.openxmlformats.org/officeDocument/2006/relationships/hyperlink" Target="https://europepmc.org/abstract/MED/38048423" TargetMode="External"/><Relationship Id="rId3732" Type="http://schemas.openxmlformats.org/officeDocument/2006/relationships/hyperlink" Target="https://pubmed.ncbi.nlm.nih.gov/35672396" TargetMode="External"/><Relationship Id="rId7939" Type="http://schemas.openxmlformats.org/officeDocument/2006/relationships/hyperlink" Target="https://journals.lww.com/01222929-201111000-00006" TargetMode="External"/><Relationship Id="rId9361" Type="http://schemas.openxmlformats.org/officeDocument/2006/relationships/hyperlink" Target="https://pubmed.ncbi.nlm.nih.gov/31568803" TargetMode="External"/><Relationship Id="rId306" Type="http://schemas.openxmlformats.org/officeDocument/2006/relationships/hyperlink" Target="https://pubmed.ncbi.nlm.nih.gov/9246212" TargetMode="External"/><Relationship Id="rId6955" Type="http://schemas.openxmlformats.org/officeDocument/2006/relationships/hyperlink" Target="https://pubmed.ncbi.nlm.nih.gov/37083451" TargetMode="External"/><Relationship Id="rId9014" Type="http://schemas.openxmlformats.org/officeDocument/2006/relationships/hyperlink" Target="https://pubmed.ncbi.nlm.nih.gov/39490969" TargetMode="External"/><Relationship Id="rId720" Type="http://schemas.openxmlformats.org/officeDocument/2006/relationships/hyperlink" Target="https://www.clinicalkey.com/content/playBy/pii?v=S0091-6749(11)01393-5" TargetMode="External"/><Relationship Id="rId1350" Type="http://schemas.openxmlformats.org/officeDocument/2006/relationships/hyperlink" Target="https://pubmed.ncbi.nlm.nih.gov/22540226" TargetMode="External"/><Relationship Id="rId2401" Type="http://schemas.openxmlformats.org/officeDocument/2006/relationships/hyperlink" Target="https://pubmed.ncbi.nlm.nih.gov/35043109" TargetMode="External"/><Relationship Id="rId4159" Type="http://schemas.openxmlformats.org/officeDocument/2006/relationships/hyperlink" Target="https://pubmed.ncbi.nlm.nih.gov/39403120" TargetMode="External"/><Relationship Id="rId5557" Type="http://schemas.openxmlformats.org/officeDocument/2006/relationships/hyperlink" Target="https://pubmed.ncbi.nlm.nih.gov/37091551" TargetMode="External"/><Relationship Id="rId5971" Type="http://schemas.openxmlformats.org/officeDocument/2006/relationships/hyperlink" Target="https://europepmc.org/abstract/MED/9662367" TargetMode="External"/><Relationship Id="rId6608" Type="http://schemas.openxmlformats.org/officeDocument/2006/relationships/hyperlink" Target="https://linkinghub.elsevier.com/retrieve/pii/S1600-6135(22)25376-3" TargetMode="External"/><Relationship Id="rId1003" Type="http://schemas.openxmlformats.org/officeDocument/2006/relationships/hyperlink" Target="https://onlinelibrary.wiley.com/doi/10.1002/eji.201646642" TargetMode="External"/><Relationship Id="rId4573" Type="http://schemas.openxmlformats.org/officeDocument/2006/relationships/hyperlink" Target="https://pubmed.ncbi.nlm.nih.gov/38849184" TargetMode="External"/><Relationship Id="rId5624" Type="http://schemas.openxmlformats.org/officeDocument/2006/relationships/hyperlink" Target="https://www.clinicalkey.com/content/playBy/pii?v=S2049-0801(21)00325-3" TargetMode="External"/><Relationship Id="rId8030" Type="http://schemas.openxmlformats.org/officeDocument/2006/relationships/hyperlink" Target="https://pubmed.ncbi.nlm.nih.gov/39448057" TargetMode="External"/><Relationship Id="rId3175" Type="http://schemas.openxmlformats.org/officeDocument/2006/relationships/hyperlink" Target="https://pubmed.ncbi.nlm.nih.gov/34198874" TargetMode="External"/><Relationship Id="rId4226" Type="http://schemas.openxmlformats.org/officeDocument/2006/relationships/hyperlink" Target="https://onlinelibrary.wiley.com/doi/10.1111/all.13578" TargetMode="External"/><Relationship Id="rId4640" Type="http://schemas.openxmlformats.org/officeDocument/2006/relationships/hyperlink" Target="https://www.clinicalkey.com/content/playBy/pii?v=S1081-1206(20)30242-8" TargetMode="External"/><Relationship Id="rId7796" Type="http://schemas.openxmlformats.org/officeDocument/2006/relationships/hyperlink" Target="https://pubmed.ncbi.nlm.nih.gov/28553958" TargetMode="External"/><Relationship Id="rId8847" Type="http://schemas.openxmlformats.org/officeDocument/2006/relationships/hyperlink" Target="https://pubmed.ncbi.nlm.nih.gov/24374875" TargetMode="External"/><Relationship Id="rId2191" Type="http://schemas.openxmlformats.org/officeDocument/2006/relationships/hyperlink" Target="https://aap.onlinelibrary.wiley.com/doi/10.1902/jop.2010.100248" TargetMode="External"/><Relationship Id="rId3242" Type="http://schemas.openxmlformats.org/officeDocument/2006/relationships/hyperlink" Target="https://linkinghub.elsevier.com/retrieve/pii/S0003-4967(24)01392-X" TargetMode="External"/><Relationship Id="rId6398" Type="http://schemas.openxmlformats.org/officeDocument/2006/relationships/hyperlink" Target="https://europepmc.org/abstract/MED/36640152" TargetMode="External"/><Relationship Id="rId7449" Type="http://schemas.openxmlformats.org/officeDocument/2006/relationships/hyperlink" Target="https://europepmc.org/abstract/MED/31377971" TargetMode="External"/><Relationship Id="rId163" Type="http://schemas.openxmlformats.org/officeDocument/2006/relationships/hyperlink" Target="https://pubmed.ncbi.nlm.nih.gov/29089244" TargetMode="External"/><Relationship Id="rId6465" Type="http://schemas.openxmlformats.org/officeDocument/2006/relationships/hyperlink" Target="https://pubmed.ncbi.nlm.nih.gov/31577597" TargetMode="External"/><Relationship Id="rId7516" Type="http://schemas.openxmlformats.org/officeDocument/2006/relationships/hyperlink" Target="https://pubmed.ncbi.nlm.nih.gov/36155879" TargetMode="External"/><Relationship Id="rId7863" Type="http://schemas.openxmlformats.org/officeDocument/2006/relationships/hyperlink" Target="https://journals.lww.com/10.1097/QAI.0000000000002594" TargetMode="External"/><Relationship Id="rId8914" Type="http://schemas.openxmlformats.org/officeDocument/2006/relationships/hyperlink" Target="https://link.springer.com/article/10.1007/s00277-023-05386-0" TargetMode="External"/><Relationship Id="rId230" Type="http://schemas.openxmlformats.org/officeDocument/2006/relationships/hyperlink" Target="https://link.springer.com/article/10.1007/s10875-012-9856-z" TargetMode="External"/><Relationship Id="rId5067" Type="http://schemas.openxmlformats.org/officeDocument/2006/relationships/hyperlink" Target="https://pubmed.ncbi.nlm.nih.gov/38868534" TargetMode="External"/><Relationship Id="rId6118" Type="http://schemas.openxmlformats.org/officeDocument/2006/relationships/hyperlink" Target="https://pubmed.ncbi.nlm.nih.gov/4711554" TargetMode="External"/><Relationship Id="rId7930" Type="http://schemas.openxmlformats.org/officeDocument/2006/relationships/hyperlink" Target="https://pubmed.ncbi.nlm.nih.gov/23259400" TargetMode="External"/><Relationship Id="rId4083" Type="http://schemas.openxmlformats.org/officeDocument/2006/relationships/hyperlink" Target="https://www.clinicalkey.com/content/playBy/pii?v=S1521-6616(07)01412-X" TargetMode="External"/><Relationship Id="rId5481" Type="http://schemas.openxmlformats.org/officeDocument/2006/relationships/hyperlink" Target="https://pubmed.ncbi.nlm.nih.gov/31648332" TargetMode="External"/><Relationship Id="rId6532" Type="http://schemas.openxmlformats.org/officeDocument/2006/relationships/hyperlink" Target="https://europepmc.org/abstract/MED/28620645" TargetMode="External"/><Relationship Id="rId1677" Type="http://schemas.openxmlformats.org/officeDocument/2006/relationships/hyperlink" Target="https://pubmed.ncbi.nlm.nih.gov/27101234" TargetMode="External"/><Relationship Id="rId2728" Type="http://schemas.openxmlformats.org/officeDocument/2006/relationships/hyperlink" Target="https://europepmc.org/abstract/MED/29340498" TargetMode="External"/><Relationship Id="rId5134" Type="http://schemas.openxmlformats.org/officeDocument/2006/relationships/hyperlink" Target="https://www.nejm.org/doi/10.1056/NEJMe2116020?url_ver=Z39.88-2003&amp;rfr_id=ori:rid:crossref.org&amp;rfr_dat=cr_pub%200pubmed" TargetMode="External"/><Relationship Id="rId1744" Type="http://schemas.openxmlformats.org/officeDocument/2006/relationships/hyperlink" Target="https://pubmed.ncbi.nlm.nih.gov/34164762" TargetMode="External"/><Relationship Id="rId4150" Type="http://schemas.openxmlformats.org/officeDocument/2006/relationships/hyperlink" Target="https://pubmed.ncbi.nlm.nih.gov/9192790" TargetMode="External"/><Relationship Id="rId5201" Type="http://schemas.openxmlformats.org/officeDocument/2006/relationships/hyperlink" Target="https://pubmed.ncbi.nlm.nih.gov/31199983" TargetMode="External"/><Relationship Id="rId8357" Type="http://schemas.openxmlformats.org/officeDocument/2006/relationships/hyperlink" Target="https://pubmed.ncbi.nlm.nih.gov/37773103" TargetMode="External"/><Relationship Id="rId8771" Type="http://schemas.openxmlformats.org/officeDocument/2006/relationships/hyperlink" Target="https://www.clinicalkey.com/content/playBy/pii?v=S1695-4033(20)30150-8" TargetMode="External"/><Relationship Id="rId9408" Type="http://schemas.openxmlformats.org/officeDocument/2006/relationships/hyperlink" Target="https://www.clinicalkey.com/content/playBy/pii?v=S0145-2126(09)00280-X" TargetMode="External"/><Relationship Id="rId36" Type="http://schemas.openxmlformats.org/officeDocument/2006/relationships/hyperlink" Target="https://europepmc.org/abstract/MED/37304298" TargetMode="External"/><Relationship Id="rId4967" Type="http://schemas.openxmlformats.org/officeDocument/2006/relationships/hyperlink" Target="https://pubmed.ncbi.nlm.nih.gov/20920497" TargetMode="External"/><Relationship Id="rId7373" Type="http://schemas.openxmlformats.org/officeDocument/2006/relationships/hyperlink" Target="http://hdl.handle.net/10668/19700" TargetMode="External"/><Relationship Id="rId8424" Type="http://schemas.openxmlformats.org/officeDocument/2006/relationships/hyperlink" Target="https://www.clinicalkey.com/content/playBy/pii?v=S1341-321X(18)30315-5" TargetMode="External"/><Relationship Id="rId1811" Type="http://schemas.openxmlformats.org/officeDocument/2006/relationships/hyperlink" Target="https://pubmed.ncbi.nlm.nih.gov/34541480" TargetMode="External"/><Relationship Id="rId3569" Type="http://schemas.openxmlformats.org/officeDocument/2006/relationships/hyperlink" Target="https://journals.aai.org/jimmunol/article-lookup/doi/10.4049/jimmunol.1003485" TargetMode="External"/><Relationship Id="rId7026" Type="http://schemas.openxmlformats.org/officeDocument/2006/relationships/hyperlink" Target="https://www.clinicalkey.com/content/playBy/pii?v=S1568-9972(21)00294-9" TargetMode="External"/><Relationship Id="rId7440" Type="http://schemas.openxmlformats.org/officeDocument/2006/relationships/hyperlink" Target="https://pubmed.ncbi.nlm.nih.gov/32163377" TargetMode="External"/><Relationship Id="rId3983" Type="http://schemas.openxmlformats.org/officeDocument/2006/relationships/hyperlink" Target="https://pubmed.ncbi.nlm.nih.gov/25579751" TargetMode="External"/><Relationship Id="rId6042" Type="http://schemas.openxmlformats.org/officeDocument/2006/relationships/hyperlink" Target="https://pubmed.ncbi.nlm.nih.gov/2783859" TargetMode="External"/><Relationship Id="rId9198" Type="http://schemas.openxmlformats.org/officeDocument/2006/relationships/hyperlink" Target="https://pubmed.ncbi.nlm.nih.gov/27730179" TargetMode="External"/><Relationship Id="rId1187" Type="http://schemas.openxmlformats.org/officeDocument/2006/relationships/hyperlink" Target="https://link.springer.com/article/10.1007/s12026-024-09494-5" TargetMode="External"/><Relationship Id="rId2585" Type="http://schemas.openxmlformats.org/officeDocument/2006/relationships/hyperlink" Target="https://pubmed.ncbi.nlm.nih.gov/16048719" TargetMode="External"/><Relationship Id="rId3636" Type="http://schemas.openxmlformats.org/officeDocument/2006/relationships/hyperlink" Target="https://linkinghub.elsevier.com/retrieve/pii/S1074-7613(05)00059-2" TargetMode="External"/><Relationship Id="rId557" Type="http://schemas.openxmlformats.org/officeDocument/2006/relationships/hyperlink" Target="https://pubmed.ncbi.nlm.nih.gov/32477349" TargetMode="External"/><Relationship Id="rId971" Type="http://schemas.openxmlformats.org/officeDocument/2006/relationships/hyperlink" Target="https://europepmc.org/abstract/MED/31379849" TargetMode="External"/><Relationship Id="rId2238" Type="http://schemas.openxmlformats.org/officeDocument/2006/relationships/hyperlink" Target="https://pubmed.ncbi.nlm.nih.gov/17283096" TargetMode="External"/><Relationship Id="rId2652" Type="http://schemas.openxmlformats.org/officeDocument/2006/relationships/hyperlink" Target="https://europepmc.org/abstract/MED/33313659" TargetMode="External"/><Relationship Id="rId3703" Type="http://schemas.openxmlformats.org/officeDocument/2006/relationships/hyperlink" Target="https://europepmc.org/abstract/MED/38860142" TargetMode="External"/><Relationship Id="rId6859" Type="http://schemas.openxmlformats.org/officeDocument/2006/relationships/hyperlink" Target="https://pubmed.ncbi.nlm.nih.gov/12692629" TargetMode="External"/><Relationship Id="rId9265" Type="http://schemas.openxmlformats.org/officeDocument/2006/relationships/hyperlink" Target="https://www.thieme-connect.com/DOI/DOI?10.1055/s-0029-1202940" TargetMode="External"/><Relationship Id="rId624" Type="http://schemas.openxmlformats.org/officeDocument/2006/relationships/hyperlink" Target="https://europepmc.org/abstract/MED/29141021" TargetMode="External"/><Relationship Id="rId1254" Type="http://schemas.openxmlformats.org/officeDocument/2006/relationships/hyperlink" Target="https://pubmed.ncbi.nlm.nih.gov/34956216" TargetMode="External"/><Relationship Id="rId2305" Type="http://schemas.openxmlformats.org/officeDocument/2006/relationships/hyperlink" Target="https://pubmed.ncbi.nlm.nih.gov/8766562" TargetMode="External"/><Relationship Id="rId5875" Type="http://schemas.openxmlformats.org/officeDocument/2006/relationships/hyperlink" Target="https://pubmed.ncbi.nlm.nih.gov/23280131" TargetMode="External"/><Relationship Id="rId6926" Type="http://schemas.openxmlformats.org/officeDocument/2006/relationships/hyperlink" Target="http://hdl.handle.net/2445/207702" TargetMode="External"/><Relationship Id="rId8281" Type="http://schemas.openxmlformats.org/officeDocument/2006/relationships/hyperlink" Target="https://europepmc.org/abstract/MED/23196806" TargetMode="External"/><Relationship Id="rId9332" Type="http://schemas.openxmlformats.org/officeDocument/2006/relationships/hyperlink" Target="https://europepmc.org/abstract/MED/37344447" TargetMode="External"/><Relationship Id="rId1321" Type="http://schemas.openxmlformats.org/officeDocument/2006/relationships/hyperlink" Target="https://journals.sagepub.com/doi/10.2500/ar.2016.7.0165?url_ver=Z39.88-2003&amp;rfr_id=ori:rid:crossref.org&amp;rfr_dat=cr_pub%200pubmed" TargetMode="External"/><Relationship Id="rId4477" Type="http://schemas.openxmlformats.org/officeDocument/2006/relationships/hyperlink" Target="https://pubmed.ncbi.nlm.nih.gov/33232303" TargetMode="External"/><Relationship Id="rId4891" Type="http://schemas.openxmlformats.org/officeDocument/2006/relationships/hyperlink" Target="https://pubmed.ncbi.nlm.nih.gov/28755896" TargetMode="External"/><Relationship Id="rId5528" Type="http://schemas.openxmlformats.org/officeDocument/2006/relationships/hyperlink" Target="https://europepmc.org/abstract/MED/38541703" TargetMode="External"/><Relationship Id="rId3079" Type="http://schemas.openxmlformats.org/officeDocument/2006/relationships/hyperlink" Target="https://pubmed.ncbi.nlm.nih.gov/35751044" TargetMode="External"/><Relationship Id="rId3493" Type="http://schemas.openxmlformats.org/officeDocument/2006/relationships/hyperlink" Target="https://pubmed.ncbi.nlm.nih.gov/23502763" TargetMode="External"/><Relationship Id="rId4544" Type="http://schemas.openxmlformats.org/officeDocument/2006/relationships/hyperlink" Target="https://europepmc.org/abstract/MED/23553372" TargetMode="External"/><Relationship Id="rId5942" Type="http://schemas.openxmlformats.org/officeDocument/2006/relationships/hyperlink" Target="https://pubmed.ncbi.nlm.nih.gov/11860709" TargetMode="External"/><Relationship Id="rId8001" Type="http://schemas.openxmlformats.org/officeDocument/2006/relationships/hyperlink" Target="https://irjournal.org/journal/view.php?doi=10.5217/ir.2024.00148" TargetMode="External"/><Relationship Id="rId2095" Type="http://schemas.openxmlformats.org/officeDocument/2006/relationships/hyperlink" Target="https://europepmc.org/abstract/MED/31057540" TargetMode="External"/><Relationship Id="rId3146" Type="http://schemas.openxmlformats.org/officeDocument/2006/relationships/hyperlink" Target="https://europepmc.org/abstract/MED/34647971" TargetMode="External"/><Relationship Id="rId481" Type="http://schemas.openxmlformats.org/officeDocument/2006/relationships/hyperlink" Target="https://pubmed.ncbi.nlm.nih.gov/36324795" TargetMode="External"/><Relationship Id="rId2162" Type="http://schemas.openxmlformats.org/officeDocument/2006/relationships/hyperlink" Target="https://pubmed.ncbi.nlm.nih.gov/23800435" TargetMode="External"/><Relationship Id="rId3560" Type="http://schemas.openxmlformats.org/officeDocument/2006/relationships/hyperlink" Target="https://pubmed.ncbi.nlm.nih.gov/21781117" TargetMode="External"/><Relationship Id="rId4611" Type="http://schemas.openxmlformats.org/officeDocument/2006/relationships/hyperlink" Target="https://pubmed.ncbi.nlm.nih.gov/34916229" TargetMode="External"/><Relationship Id="rId6369" Type="http://schemas.openxmlformats.org/officeDocument/2006/relationships/hyperlink" Target="https://pubmed.ncbi.nlm.nih.gov/38552961" TargetMode="External"/><Relationship Id="rId7767" Type="http://schemas.openxmlformats.org/officeDocument/2006/relationships/hyperlink" Target="https://europepmc.org/abstract/MED/31562340" TargetMode="External"/><Relationship Id="rId8818" Type="http://schemas.openxmlformats.org/officeDocument/2006/relationships/hyperlink" Target="http://hdl.handle.net/10668/11128" TargetMode="External"/><Relationship Id="rId134" Type="http://schemas.openxmlformats.org/officeDocument/2006/relationships/hyperlink" Target="https://www.tandfonline.com/doi/10.1080/17476348.2019.1641085?url_ver=Z39.88-2003&amp;rfr_id=ori:rid:crossref.org&amp;rfr_dat=cr_pub%200pubmed" TargetMode="External"/><Relationship Id="rId3213" Type="http://schemas.openxmlformats.org/officeDocument/2006/relationships/hyperlink" Target="https://pubmed.ncbi.nlm.nih.gov/32961634" TargetMode="External"/><Relationship Id="rId6783" Type="http://schemas.openxmlformats.org/officeDocument/2006/relationships/hyperlink" Target="https://pubmed.ncbi.nlm.nih.gov/32863220" TargetMode="External"/><Relationship Id="rId7834" Type="http://schemas.openxmlformats.org/officeDocument/2006/relationships/hyperlink" Target="https://pubmed.ncbi.nlm.nih.gov/35434428" TargetMode="External"/><Relationship Id="rId2979" Type="http://schemas.openxmlformats.org/officeDocument/2006/relationships/hyperlink" Target="https://inflammregen.biomedcentral.com/articles/10.1186/s41232-023-00281-7" TargetMode="External"/><Relationship Id="rId5385" Type="http://schemas.openxmlformats.org/officeDocument/2006/relationships/hyperlink" Target="https://pubmed.ncbi.nlm.nih.gov/19959228" TargetMode="External"/><Relationship Id="rId6436" Type="http://schemas.openxmlformats.org/officeDocument/2006/relationships/hyperlink" Target="https://linkinghub.elsevier.com/retrieve/pii/S1600-6135(22)08319-8" TargetMode="External"/><Relationship Id="rId6850" Type="http://schemas.openxmlformats.org/officeDocument/2006/relationships/hyperlink" Target="https://link.springer.com/article/10.1007/s00520-006-0118-6" TargetMode="External"/><Relationship Id="rId7901" Type="http://schemas.openxmlformats.org/officeDocument/2006/relationships/hyperlink" Target="https://europepmc.org/abstract/MED/28530713" TargetMode="External"/><Relationship Id="rId201" Type="http://schemas.openxmlformats.org/officeDocument/2006/relationships/hyperlink" Target="https://pubmed.ncbi.nlm.nih.gov/25302402" TargetMode="External"/><Relationship Id="rId1995" Type="http://schemas.openxmlformats.org/officeDocument/2006/relationships/hyperlink" Target="https://europepmc.org/abstract/MED/36839519" TargetMode="External"/><Relationship Id="rId5038" Type="http://schemas.openxmlformats.org/officeDocument/2006/relationships/hyperlink" Target="https://pmc.ncbi.nlm.nih.gov/articles/pmid/2998660/" TargetMode="External"/><Relationship Id="rId5452" Type="http://schemas.openxmlformats.org/officeDocument/2006/relationships/hyperlink" Target="https://europepmc.org/abstract/MED/37900687" TargetMode="External"/><Relationship Id="rId6503" Type="http://schemas.openxmlformats.org/officeDocument/2006/relationships/hyperlink" Target="https://pubmed.ncbi.nlm.nih.gov/29603613" TargetMode="External"/><Relationship Id="rId1648" Type="http://schemas.openxmlformats.org/officeDocument/2006/relationships/hyperlink" Target="https://link.springer.com/article/10.1007/s10875-020-00743-4" TargetMode="External"/><Relationship Id="rId4054" Type="http://schemas.openxmlformats.org/officeDocument/2006/relationships/hyperlink" Target="https://pubmed.ncbi.nlm.nih.gov/20803258" TargetMode="External"/><Relationship Id="rId5105" Type="http://schemas.openxmlformats.org/officeDocument/2006/relationships/hyperlink" Target="https://pubmed.ncbi.nlm.nih.gov/35776909" TargetMode="External"/><Relationship Id="rId8675" Type="http://schemas.openxmlformats.org/officeDocument/2006/relationships/hyperlink" Target="https://pubmed.ncbi.nlm.nih.gov/25488531" TargetMode="External"/><Relationship Id="rId3070" Type="http://schemas.openxmlformats.org/officeDocument/2006/relationships/hyperlink" Target="https://linkinghub.elsevier.com/retrieve/pii/S0003-4967(24)20930-4" TargetMode="External"/><Relationship Id="rId4121" Type="http://schemas.openxmlformats.org/officeDocument/2006/relationships/hyperlink" Target="https://www.neurology.org/doi/10.1212/wnl.58.7.1109?url_ver=Z39.88-2003&amp;rfr_id=ori:rid:crossref.org&amp;rfr_dat=cr_pub%200pubmed" TargetMode="External"/><Relationship Id="rId7277" Type="http://schemas.openxmlformats.org/officeDocument/2006/relationships/hyperlink" Target="https://gut.bmj.com/lookup/pmidlookup?view=long&amp;pmid=30448772" TargetMode="External"/><Relationship Id="rId8328" Type="http://schemas.openxmlformats.org/officeDocument/2006/relationships/hyperlink" Target="https://www.medicalonline.jp/meteo_linkout.php?issn=0446-6586&amp;volume=99&amp;issue=8&amp;spage=917" TargetMode="External"/><Relationship Id="rId1715" Type="http://schemas.openxmlformats.org/officeDocument/2006/relationships/hyperlink" Target="https://pubmed.ncbi.nlm.nih.gov/38953876" TargetMode="External"/><Relationship Id="rId6293" Type="http://schemas.openxmlformats.org/officeDocument/2006/relationships/hyperlink" Target="https://pubmed.ncbi.nlm.nih.gov/22665238" TargetMode="External"/><Relationship Id="rId7691" Type="http://schemas.openxmlformats.org/officeDocument/2006/relationships/hyperlink" Target="https://www.clinicalkey.com/content/playBy/pii?v=S0049-0172(23)00165-8" TargetMode="External"/><Relationship Id="rId8742" Type="http://schemas.openxmlformats.org/officeDocument/2006/relationships/hyperlink" Target="https://pubmed.ncbi.nlm.nih.gov/36947000" TargetMode="External"/><Relationship Id="rId3887" Type="http://schemas.openxmlformats.org/officeDocument/2006/relationships/hyperlink" Target="https://pubmed.ncbi.nlm.nih.gov/34054835" TargetMode="External"/><Relationship Id="rId4938" Type="http://schemas.openxmlformats.org/officeDocument/2006/relationships/hyperlink" Target="https://pubmed.ncbi.nlm.nih.gov/25058236" TargetMode="External"/><Relationship Id="rId7344" Type="http://schemas.openxmlformats.org/officeDocument/2006/relationships/hyperlink" Target="https://pubmed.ncbi.nlm.nih.gov/38175961" TargetMode="External"/><Relationship Id="rId2489" Type="http://schemas.openxmlformats.org/officeDocument/2006/relationships/hyperlink" Target="https://pubmed.ncbi.nlm.nih.gov/28424516" TargetMode="External"/><Relationship Id="rId3954" Type="http://schemas.openxmlformats.org/officeDocument/2006/relationships/hyperlink" Target="https://europepmc.org/abstract/MED/27779218" TargetMode="External"/><Relationship Id="rId6360" Type="http://schemas.openxmlformats.org/officeDocument/2006/relationships/hyperlink" Target="https://www.clinicalkey.com/content/playBy/pii?v=S0198-8859(14)00516-3" TargetMode="External"/><Relationship Id="rId7411" Type="http://schemas.openxmlformats.org/officeDocument/2006/relationships/hyperlink" Target="https://europepmc.org/abstract/MED/33890986" TargetMode="External"/><Relationship Id="rId875" Type="http://schemas.openxmlformats.org/officeDocument/2006/relationships/hyperlink" Target="https://europepmc.org/abstract/MED/35741048" TargetMode="External"/><Relationship Id="rId2556" Type="http://schemas.openxmlformats.org/officeDocument/2006/relationships/hyperlink" Target="https://journals.asm.org/doi/10.1128/JCM.00337-08?url_ver=Z39.88-2003&amp;rfr_id=ori:rid:crossref.org&amp;rfr_dat=cr_pub%200pubmed" TargetMode="External"/><Relationship Id="rId2970" Type="http://schemas.openxmlformats.org/officeDocument/2006/relationships/hyperlink" Target="https://pubmed.ncbi.nlm.nih.gov/37321075" TargetMode="External"/><Relationship Id="rId3607" Type="http://schemas.openxmlformats.org/officeDocument/2006/relationships/hyperlink" Target="https://academic.oup.com/intimm/article-lookup/doi/10.1093/intimm/dxn029" TargetMode="External"/><Relationship Id="rId6013" Type="http://schemas.openxmlformats.org/officeDocument/2006/relationships/hyperlink" Target="https://pubmed.ncbi.nlm.nih.gov/20301656" TargetMode="External"/><Relationship Id="rId9169" Type="http://schemas.openxmlformats.org/officeDocument/2006/relationships/hyperlink" Target="https://air.unimi.it/handle/2434/666843" TargetMode="External"/><Relationship Id="rId528" Type="http://schemas.openxmlformats.org/officeDocument/2006/relationships/hyperlink" Target="https://www.science.org/doi/abs/10.1126/sciimmunol.abl4340?url_ver=Z39.88-2003&amp;rfr_id=ori:rid:crossref.org&amp;rfr_dat=cr_pub%200pubmed" TargetMode="External"/><Relationship Id="rId942" Type="http://schemas.openxmlformats.org/officeDocument/2006/relationships/hyperlink" Target="https://pubmed.ncbi.nlm.nih.gov/32517111" TargetMode="External"/><Relationship Id="rId1158" Type="http://schemas.openxmlformats.org/officeDocument/2006/relationships/hyperlink" Target="https://academic.oup.com/intimm/article-lookup/doi/10.1093/intimm/8.9.1375" TargetMode="External"/><Relationship Id="rId1572" Type="http://schemas.openxmlformats.org/officeDocument/2006/relationships/hyperlink" Target="https://www.clinexprheumatol.org/pubmed/find-pii.asp?pii=36912332" TargetMode="External"/><Relationship Id="rId2209" Type="http://schemas.openxmlformats.org/officeDocument/2006/relationships/hyperlink" Target="https://europepmc.org/abstract/MED/19753476" TargetMode="External"/><Relationship Id="rId2623" Type="http://schemas.openxmlformats.org/officeDocument/2006/relationships/hyperlink" Target="https://pubmed.ncbi.nlm.nih.gov/36264019" TargetMode="External"/><Relationship Id="rId5779" Type="http://schemas.openxmlformats.org/officeDocument/2006/relationships/hyperlink" Target="https://pubmed.ncbi.nlm.nih.gov/32514656" TargetMode="External"/><Relationship Id="rId8185" Type="http://schemas.openxmlformats.org/officeDocument/2006/relationships/hyperlink" Target="https://europepmc.org/abstract/MED/32623876" TargetMode="External"/><Relationship Id="rId9236" Type="http://schemas.openxmlformats.org/officeDocument/2006/relationships/hyperlink" Target="https://pubmed.ncbi.nlm.nih.gov/22267760" TargetMode="External"/><Relationship Id="rId1225" Type="http://schemas.openxmlformats.org/officeDocument/2006/relationships/hyperlink" Target="https://pubmed.ncbi.nlm.nih.gov/34164762" TargetMode="External"/><Relationship Id="rId8252" Type="http://schemas.openxmlformats.org/officeDocument/2006/relationships/hyperlink" Target="https://pubmed.ncbi.nlm.nih.gov/28472831" TargetMode="External"/><Relationship Id="rId9303" Type="http://schemas.openxmlformats.org/officeDocument/2006/relationships/hyperlink" Target="https://linkinghub.elsevier.com/retrieve/pii/S0002-9165(22)06550-9" TargetMode="External"/><Relationship Id="rId3397" Type="http://schemas.openxmlformats.org/officeDocument/2006/relationships/hyperlink" Target="https://pubmed.ncbi.nlm.nih.gov/27716909" TargetMode="External"/><Relationship Id="rId4795" Type="http://schemas.openxmlformats.org/officeDocument/2006/relationships/hyperlink" Target="https://pubmed.ncbi.nlm.nih.gov/34675383" TargetMode="External"/><Relationship Id="rId5846" Type="http://schemas.openxmlformats.org/officeDocument/2006/relationships/hyperlink" Target="https://academic.oup.com/rheumatology/article-lookup/doi/10.1093/rheumatology/kew050" TargetMode="External"/><Relationship Id="rId4448" Type="http://schemas.openxmlformats.org/officeDocument/2006/relationships/hyperlink" Target="https://europepmc.org/abstract/MED/35120036" TargetMode="External"/><Relationship Id="rId4862" Type="http://schemas.openxmlformats.org/officeDocument/2006/relationships/hyperlink" Target="https://www.pnas.org/doi/abs/10.1073/pnas.1811866115?url_ver=Z39.88-2003&amp;rfr_id=ori:rid:crossref.org&amp;rfr_dat=cr_pub%200pubmed" TargetMode="External"/><Relationship Id="rId5913" Type="http://schemas.openxmlformats.org/officeDocument/2006/relationships/hyperlink" Target="https://www.clinicalkey.com/content/playBy/pii?v=S1521-6616(06)00970-3" TargetMode="External"/><Relationship Id="rId3464" Type="http://schemas.openxmlformats.org/officeDocument/2006/relationships/hyperlink" Target="https://www.clinicalkey.com/content/playBy/pii?v=S0165-5728(14)00002-2" TargetMode="External"/><Relationship Id="rId4515" Type="http://schemas.openxmlformats.org/officeDocument/2006/relationships/hyperlink" Target="https://pubmed.ncbi.nlm.nih.gov/29247997" TargetMode="External"/><Relationship Id="rId385" Type="http://schemas.openxmlformats.org/officeDocument/2006/relationships/hyperlink" Target="https://pubmed.ncbi.nlm.nih.gov/3729084" TargetMode="External"/><Relationship Id="rId2066" Type="http://schemas.openxmlformats.org/officeDocument/2006/relationships/hyperlink" Target="https://pubmed.ncbi.nlm.nih.gov/33146244" TargetMode="External"/><Relationship Id="rId2480" Type="http://schemas.openxmlformats.org/officeDocument/2006/relationships/hyperlink" Target="https://europepmc.org/abstract/MED/29667578" TargetMode="External"/><Relationship Id="rId3117" Type="http://schemas.openxmlformats.org/officeDocument/2006/relationships/hyperlink" Target="https://pubmed.ncbi.nlm.nih.gov/35148921" TargetMode="External"/><Relationship Id="rId3531" Type="http://schemas.openxmlformats.org/officeDocument/2006/relationships/hyperlink" Target="https://pubmed.ncbi.nlm.nih.gov/22592804" TargetMode="External"/><Relationship Id="rId6687" Type="http://schemas.openxmlformats.org/officeDocument/2006/relationships/hyperlink" Target="https://pubmed.ncbi.nlm.nih.gov/17511677" TargetMode="External"/><Relationship Id="rId7738" Type="http://schemas.openxmlformats.org/officeDocument/2006/relationships/hyperlink" Target="https://pubmed.ncbi.nlm.nih.gov/34594039" TargetMode="External"/><Relationship Id="rId9093" Type="http://schemas.openxmlformats.org/officeDocument/2006/relationships/hyperlink" Target="http://hdl.handle.net/2445/181039" TargetMode="External"/><Relationship Id="rId452" Type="http://schemas.openxmlformats.org/officeDocument/2006/relationships/hyperlink" Target="https://pubmed.ncbi.nlm.nih.gov/38484269" TargetMode="External"/><Relationship Id="rId1082" Type="http://schemas.openxmlformats.org/officeDocument/2006/relationships/hyperlink" Target="https://pubmed.ncbi.nlm.nih.gov/19421184" TargetMode="External"/><Relationship Id="rId2133" Type="http://schemas.openxmlformats.org/officeDocument/2006/relationships/hyperlink" Target="https://parasitesandvectors.biomedcentral.com/articles/10.1186/s13071-016-1752-6" TargetMode="External"/><Relationship Id="rId5289" Type="http://schemas.openxmlformats.org/officeDocument/2006/relationships/hyperlink" Target="https://pubmed.ncbi.nlm.nih.gov/27354010" TargetMode="External"/><Relationship Id="rId6754" Type="http://schemas.openxmlformats.org/officeDocument/2006/relationships/hyperlink" Target="https://europepmc.org/abstract/MED/35663969" TargetMode="External"/><Relationship Id="rId7805" Type="http://schemas.openxmlformats.org/officeDocument/2006/relationships/hyperlink" Target="https://europepmc.org/abstract/MED/26245356" TargetMode="External"/><Relationship Id="rId9160" Type="http://schemas.openxmlformats.org/officeDocument/2006/relationships/hyperlink" Target="https://pubmed.ncbi.nlm.nih.gov/29242262" TargetMode="External"/><Relationship Id="rId105" Type="http://schemas.openxmlformats.org/officeDocument/2006/relationships/hyperlink" Target="https://pubmed.ncbi.nlm.nih.gov/35126372" TargetMode="External"/><Relationship Id="rId2200" Type="http://schemas.openxmlformats.org/officeDocument/2006/relationships/hyperlink" Target="https://pubmed.ncbi.nlm.nih.gov/19440658" TargetMode="External"/><Relationship Id="rId5356" Type="http://schemas.openxmlformats.org/officeDocument/2006/relationships/hyperlink" Target="https://europepmc.org/abstract/MED/23255402" TargetMode="External"/><Relationship Id="rId6407" Type="http://schemas.openxmlformats.org/officeDocument/2006/relationships/hyperlink" Target="https://pubmed.ncbi.nlm.nih.gov/36411527" TargetMode="External"/><Relationship Id="rId1899" Type="http://schemas.openxmlformats.org/officeDocument/2006/relationships/hyperlink" Target="https://onlinelibrary.wiley.com/doi/10.1002/pmic.201700069" TargetMode="External"/><Relationship Id="rId4372" Type="http://schemas.openxmlformats.org/officeDocument/2006/relationships/hyperlink" Target="https://pubmed.ncbi.nlm.nih.gov/8553594" TargetMode="External"/><Relationship Id="rId5009" Type="http://schemas.openxmlformats.org/officeDocument/2006/relationships/hyperlink" Target="https://pubmed.ncbi.nlm.nih.gov/12682220" TargetMode="External"/><Relationship Id="rId5770" Type="http://schemas.openxmlformats.org/officeDocument/2006/relationships/hyperlink" Target="https://academic.oup.com/rheumatology/article-lookup/doi/10.1093/rheumatology/keab011" TargetMode="External"/><Relationship Id="rId6821" Type="http://schemas.openxmlformats.org/officeDocument/2006/relationships/hyperlink" Target="https://pubmed.ncbi.nlm.nih.gov/26625877" TargetMode="External"/><Relationship Id="rId8579" Type="http://schemas.openxmlformats.org/officeDocument/2006/relationships/hyperlink" Target="https://pubmed.ncbi.nlm.nih.gov/18829657" TargetMode="External"/><Relationship Id="rId1966" Type="http://schemas.openxmlformats.org/officeDocument/2006/relationships/hyperlink" Target="https://pubmed.ncbi.nlm.nih.gov/39019165" TargetMode="External"/><Relationship Id="rId4025" Type="http://schemas.openxmlformats.org/officeDocument/2006/relationships/hyperlink" Target="https://pubmed.ncbi.nlm.nih.gov/23638158" TargetMode="External"/><Relationship Id="rId5423" Type="http://schemas.openxmlformats.org/officeDocument/2006/relationships/hyperlink" Target="https://pubmed.ncbi.nlm.nih.gov/39792639" TargetMode="External"/><Relationship Id="rId8993" Type="http://schemas.openxmlformats.org/officeDocument/2006/relationships/hyperlink" Target="https://pubmed.ncbi.nlm.nih.gov/28695025" TargetMode="External"/><Relationship Id="rId1619" Type="http://schemas.openxmlformats.org/officeDocument/2006/relationships/hyperlink" Target="https://pubmed.ncbi.nlm.nih.gov/33059098" TargetMode="External"/><Relationship Id="rId7595" Type="http://schemas.openxmlformats.org/officeDocument/2006/relationships/hyperlink" Target="https://www.tandfonline.com/doi/10.1080/10428194.2017.1320710?url_ver=Z39.88-2003&amp;rfr_id=ori:rid:crossref.org&amp;rfr_dat=cr_pub%200pubmed" TargetMode="External"/><Relationship Id="rId8646" Type="http://schemas.openxmlformats.org/officeDocument/2006/relationships/hyperlink" Target="https://publications.ersnet.org/lookup/pmid/27581406" TargetMode="External"/><Relationship Id="rId3041" Type="http://schemas.openxmlformats.org/officeDocument/2006/relationships/hyperlink" Target="https://pubmed.ncbi.nlm.nih.gov/36778050" TargetMode="External"/><Relationship Id="rId6197" Type="http://schemas.openxmlformats.org/officeDocument/2006/relationships/hyperlink" Target="https://pubmed.ncbi.nlm.nih.gov/33421092" TargetMode="External"/><Relationship Id="rId7248" Type="http://schemas.openxmlformats.org/officeDocument/2006/relationships/hyperlink" Target="https://pubmed.ncbi.nlm.nih.gov/36216187" TargetMode="External"/><Relationship Id="rId7662" Type="http://schemas.openxmlformats.org/officeDocument/2006/relationships/hyperlink" Target="https://pubmed.ncbi.nlm.nih.gov/40112801" TargetMode="External"/><Relationship Id="rId8713" Type="http://schemas.openxmlformats.org/officeDocument/2006/relationships/hyperlink" Target="https://www.clinicalkey.com/content/playBy/pii?v=S0300-9572(09)00326-8" TargetMode="External"/><Relationship Id="rId3858" Type="http://schemas.openxmlformats.org/officeDocument/2006/relationships/hyperlink" Target="https://academic.oup.com/rheumatology/article-lookup/doi/10.1093/rheumatology/keac577" TargetMode="External"/><Relationship Id="rId4909" Type="http://schemas.openxmlformats.org/officeDocument/2006/relationships/hyperlink" Target="https://pubmed.ncbi.nlm.nih.gov/27418642" TargetMode="External"/><Relationship Id="rId6264" Type="http://schemas.openxmlformats.org/officeDocument/2006/relationships/hyperlink" Target="https://www.clinicalkey.com/content/playBy/pii?v=S0198-8859(15)00586-8" TargetMode="External"/><Relationship Id="rId7315" Type="http://schemas.openxmlformats.org/officeDocument/2006/relationships/hyperlink" Target="https://pmc.ncbi.nlm.nih.gov/articles/pmid/39352576/" TargetMode="External"/><Relationship Id="rId779" Type="http://schemas.openxmlformats.org/officeDocument/2006/relationships/hyperlink" Target="https://www.scielo.br/scielo.php?script=sci_arttext&amp;pid=S0100-879X2004001100003&amp;lng=en&amp;nrm=iso&amp;tlng=en" TargetMode="External"/><Relationship Id="rId5280" Type="http://schemas.openxmlformats.org/officeDocument/2006/relationships/hyperlink" Target="https://www.clinicalkey.com/content/playBy/pii?v=S0091-6749(17)30143-4" TargetMode="External"/><Relationship Id="rId6331" Type="http://schemas.openxmlformats.org/officeDocument/2006/relationships/hyperlink" Target="https://pubmed.ncbi.nlm.nih.gov/35975734" TargetMode="External"/><Relationship Id="rId1476" Type="http://schemas.openxmlformats.org/officeDocument/2006/relationships/hyperlink" Target="https://pubmed.ncbi.nlm.nih.gov/27577878" TargetMode="External"/><Relationship Id="rId2874" Type="http://schemas.openxmlformats.org/officeDocument/2006/relationships/hyperlink" Target="https://pubmed.ncbi.nlm.nih.gov/39753770" TargetMode="External"/><Relationship Id="rId3925" Type="http://schemas.openxmlformats.org/officeDocument/2006/relationships/hyperlink" Target="https://pubmed.ncbi.nlm.nih.gov/30639649" TargetMode="External"/><Relationship Id="rId8089" Type="http://schemas.openxmlformats.org/officeDocument/2006/relationships/hyperlink" Target="https://pubmed.ncbi.nlm.nih.gov/37145253" TargetMode="External"/><Relationship Id="rId846" Type="http://schemas.openxmlformats.org/officeDocument/2006/relationships/hyperlink" Target="https://pubmed.ncbi.nlm.nih.gov/37248289" TargetMode="External"/><Relationship Id="rId1129" Type="http://schemas.openxmlformats.org/officeDocument/2006/relationships/hyperlink" Target="https://linkinghub.elsevier.com/retrieve/pii/S0091674904030532" TargetMode="External"/><Relationship Id="rId1890" Type="http://schemas.openxmlformats.org/officeDocument/2006/relationships/hyperlink" Target="https://pubmed.ncbi.nlm.nih.gov/31024529" TargetMode="External"/><Relationship Id="rId2527" Type="http://schemas.openxmlformats.org/officeDocument/2006/relationships/hyperlink" Target="https://pubmed.ncbi.nlm.nih.gov/21200190" TargetMode="External"/><Relationship Id="rId2941" Type="http://schemas.openxmlformats.org/officeDocument/2006/relationships/hyperlink" Target="https://casereports.bmj.com/lookup/pmidlookup?view=long&amp;pmid=38272524" TargetMode="External"/><Relationship Id="rId5000" Type="http://schemas.openxmlformats.org/officeDocument/2006/relationships/hyperlink" Target="https://onlinelibrary.wiley.com/doi/10.1111/j.0105-2896.2005.00250.x" TargetMode="External"/><Relationship Id="rId8156" Type="http://schemas.openxmlformats.org/officeDocument/2006/relationships/hyperlink" Target="https://linkinghub.elsevier.com/retrieve/pii/S2468-1253(21)00255-7" TargetMode="External"/><Relationship Id="rId9207" Type="http://schemas.openxmlformats.org/officeDocument/2006/relationships/hyperlink" Target="https://publications.ersnet.org/lookup/pmid/25614173" TargetMode="External"/><Relationship Id="rId913" Type="http://schemas.openxmlformats.org/officeDocument/2006/relationships/hyperlink" Target="https://www.ingentaconnect.com/openurl?genre=article&amp;issn=&amp;volume=27&amp;issue=3&amp;spage=193&amp;aulast=Carsetti" TargetMode="External"/><Relationship Id="rId1543" Type="http://schemas.openxmlformats.org/officeDocument/2006/relationships/hyperlink" Target="https://pubmed.ncbi.nlm.nih.gov/39566607" TargetMode="External"/><Relationship Id="rId4699" Type="http://schemas.openxmlformats.org/officeDocument/2006/relationships/hyperlink" Target="https://pubmed.ncbi.nlm.nih.gov/18922566" TargetMode="External"/><Relationship Id="rId8570" Type="http://schemas.openxmlformats.org/officeDocument/2006/relationships/hyperlink" Target="https://europepmc.org/abstract/MED/23901082" TargetMode="External"/><Relationship Id="rId1610" Type="http://schemas.openxmlformats.org/officeDocument/2006/relationships/hyperlink" Target="https://europepmc.org/abstract/MED/34945108" TargetMode="External"/><Relationship Id="rId4766" Type="http://schemas.openxmlformats.org/officeDocument/2006/relationships/hyperlink" Target="https://europepmc.org/abstract/MED/38259490" TargetMode="External"/><Relationship Id="rId5817" Type="http://schemas.openxmlformats.org/officeDocument/2006/relationships/hyperlink" Target="https://pubmed.ncbi.nlm.nih.gov/30139808" TargetMode="External"/><Relationship Id="rId7172" Type="http://schemas.openxmlformats.org/officeDocument/2006/relationships/hyperlink" Target="https://www.clinicalkey.com/content/playBy/pii?v=S0091-6749(18)31481-7" TargetMode="External"/><Relationship Id="rId8223" Type="http://schemas.openxmlformats.org/officeDocument/2006/relationships/hyperlink" Target="https://academic.oup.com/ibdjournal/article-lookup/doi/10.1093/ibd/izy193" TargetMode="External"/><Relationship Id="rId3368" Type="http://schemas.openxmlformats.org/officeDocument/2006/relationships/hyperlink" Target="https://linkinghub.elsevier.com/retrieve/pii/S0003-4967(24)19865-2" TargetMode="External"/><Relationship Id="rId3782" Type="http://schemas.openxmlformats.org/officeDocument/2006/relationships/hyperlink" Target="https://pubmed.ncbi.nlm.nih.gov/29317407" TargetMode="External"/><Relationship Id="rId4419" Type="http://schemas.openxmlformats.org/officeDocument/2006/relationships/hyperlink" Target="https://pubmed.ncbi.nlm.nih.gov/37733441" TargetMode="External"/><Relationship Id="rId4833" Type="http://schemas.openxmlformats.org/officeDocument/2006/relationships/hyperlink" Target="https://pubmed.ncbi.nlm.nih.gov/31833544" TargetMode="External"/><Relationship Id="rId7989" Type="http://schemas.openxmlformats.org/officeDocument/2006/relationships/hyperlink" Target="https://academic.oup.com/intimm/article-lookup/doi/10.1093/intimm/10.6.749" TargetMode="External"/><Relationship Id="rId289" Type="http://schemas.openxmlformats.org/officeDocument/2006/relationships/hyperlink" Target="https://pubmed.ncbi.nlm.nih.gov/12683407" TargetMode="External"/><Relationship Id="rId2384" Type="http://schemas.openxmlformats.org/officeDocument/2006/relationships/hyperlink" Target="https://pubs.acs.org/doi/10.1021/acs.jproteome.1c00863" TargetMode="External"/><Relationship Id="rId3435" Type="http://schemas.openxmlformats.org/officeDocument/2006/relationships/hyperlink" Target="https://pubmed.ncbi.nlm.nih.gov/24798970" TargetMode="External"/><Relationship Id="rId356" Type="http://schemas.openxmlformats.org/officeDocument/2006/relationships/hyperlink" Target="https://pmc.ncbi.nlm.nih.gov/articles/pmid/1900744/" TargetMode="External"/><Relationship Id="rId770" Type="http://schemas.openxmlformats.org/officeDocument/2006/relationships/hyperlink" Target="https://pubmed.ncbi.nlm.nih.gov/16123991" TargetMode="External"/><Relationship Id="rId2037" Type="http://schemas.openxmlformats.org/officeDocument/2006/relationships/hyperlink" Target="https://air.unimi.it/handle/2434/1115548" TargetMode="External"/><Relationship Id="rId2451" Type="http://schemas.openxmlformats.org/officeDocument/2006/relationships/hyperlink" Target="https://pubmed.ncbi.nlm.nih.gov/31616855" TargetMode="External"/><Relationship Id="rId4900" Type="http://schemas.openxmlformats.org/officeDocument/2006/relationships/hyperlink" Target="https://www.clinicalkey.com/content/playBy/pii?v=S0091-6749(16)30497-3" TargetMode="External"/><Relationship Id="rId6658" Type="http://schemas.openxmlformats.org/officeDocument/2006/relationships/hyperlink" Target="https://linkinghub.elsevier.com/retrieve/pii/S1600-6135(22)27774-0" TargetMode="External"/><Relationship Id="rId9064" Type="http://schemas.openxmlformats.org/officeDocument/2006/relationships/hyperlink" Target="https://pubmed.ncbi.nlm.nih.gov/36328476" TargetMode="External"/><Relationship Id="rId423" Type="http://schemas.openxmlformats.org/officeDocument/2006/relationships/hyperlink" Target="https://pubmed.ncbi.nlm.nih.gov/6975294" TargetMode="External"/><Relationship Id="rId1053" Type="http://schemas.openxmlformats.org/officeDocument/2006/relationships/hyperlink" Target="https://www.clinicalkey.com/content/playBy/pii?v=S0165-2478(13)00060-6" TargetMode="External"/><Relationship Id="rId2104" Type="http://schemas.openxmlformats.org/officeDocument/2006/relationships/hyperlink" Target="https://pubmed.ncbi.nlm.nih.gov/30365640" TargetMode="External"/><Relationship Id="rId3502" Type="http://schemas.openxmlformats.org/officeDocument/2006/relationships/hyperlink" Target="https://linkinghub.elsevier.com/retrieve/pii/S0021-9258(20)46486-5" TargetMode="External"/><Relationship Id="rId7709" Type="http://schemas.openxmlformats.org/officeDocument/2006/relationships/hyperlink" Target="https://europepmc.org/abstract/MED/36737517" TargetMode="External"/><Relationship Id="rId8080" Type="http://schemas.openxmlformats.org/officeDocument/2006/relationships/hyperlink" Target="https://pubmed.ncbi.nlm.nih.gov/37561155" TargetMode="External"/><Relationship Id="rId9131" Type="http://schemas.openxmlformats.org/officeDocument/2006/relationships/hyperlink" Target="https://boris.unibe.ch/id/eprint/127372" TargetMode="External"/><Relationship Id="rId5674" Type="http://schemas.openxmlformats.org/officeDocument/2006/relationships/hyperlink" Target="https://www.clinicalkey.com/content/playBy/pii?v=S1081-1206(18)31410-8" TargetMode="External"/><Relationship Id="rId6725" Type="http://schemas.openxmlformats.org/officeDocument/2006/relationships/hyperlink" Target="https://pubmed.ncbi.nlm.nih.gov/28969530" TargetMode="External"/><Relationship Id="rId1120" Type="http://schemas.openxmlformats.org/officeDocument/2006/relationships/hyperlink" Target="https://pubmed.ncbi.nlm.nih.gov/16469678" TargetMode="External"/><Relationship Id="rId4276" Type="http://schemas.openxmlformats.org/officeDocument/2006/relationships/hyperlink" Target="https://www.prolekare.cz/linkout/48441" TargetMode="External"/><Relationship Id="rId4690" Type="http://schemas.openxmlformats.org/officeDocument/2006/relationships/hyperlink" Target="https://www.tandfonline.com/doi/10.1128/MCB.00174-13?url_ver=Z39.88-2003&amp;rfr_id=ori:rid:crossref.org&amp;rfr_dat=cr_pub%200pubmed" TargetMode="External"/><Relationship Id="rId5327" Type="http://schemas.openxmlformats.org/officeDocument/2006/relationships/hyperlink" Target="https://pubmed.ncbi.nlm.nih.gov/25109802" TargetMode="External"/><Relationship Id="rId5741" Type="http://schemas.openxmlformats.org/officeDocument/2006/relationships/hyperlink" Target="https://pubmed.ncbi.nlm.nih.gov/37256629" TargetMode="External"/><Relationship Id="rId8897" Type="http://schemas.openxmlformats.org/officeDocument/2006/relationships/hyperlink" Target="https://pubmed.ncbi.nlm.nih.gov/39274330" TargetMode="External"/><Relationship Id="rId1937" Type="http://schemas.openxmlformats.org/officeDocument/2006/relationships/hyperlink" Target="https://link.springer.com/article/10.1007/s10787-009-0008-x" TargetMode="External"/><Relationship Id="rId3292" Type="http://schemas.openxmlformats.org/officeDocument/2006/relationships/hyperlink" Target="https://linkinghub.elsevier.com/retrieve/pii/S0006-291X(19)30321-3" TargetMode="External"/><Relationship Id="rId4343" Type="http://schemas.openxmlformats.org/officeDocument/2006/relationships/hyperlink" Target="https://pubmed.ncbi.nlm.nih.gov/12532922" TargetMode="External"/><Relationship Id="rId7499" Type="http://schemas.openxmlformats.org/officeDocument/2006/relationships/hyperlink" Target="https://onlinelibrary.wiley.com/doi/10.1111/bjh.19412" TargetMode="External"/><Relationship Id="rId8964" Type="http://schemas.openxmlformats.org/officeDocument/2006/relationships/hyperlink" Target="http://hdl.handle.net/10668/15295" TargetMode="External"/><Relationship Id="rId4410" Type="http://schemas.openxmlformats.org/officeDocument/2006/relationships/hyperlink" Target="https://ped-rheum.biomedcentral.com/articles/10.1186/s12969-023-00868-x" TargetMode="External"/><Relationship Id="rId7566" Type="http://schemas.openxmlformats.org/officeDocument/2006/relationships/hyperlink" Target="https://pubmed.ncbi.nlm.nih.gov/31401750" TargetMode="External"/><Relationship Id="rId8617" Type="http://schemas.openxmlformats.org/officeDocument/2006/relationships/hyperlink" Target="https://pubmed.ncbi.nlm.nih.gov/32353251" TargetMode="External"/><Relationship Id="rId280" Type="http://schemas.openxmlformats.org/officeDocument/2006/relationships/hyperlink" Target="https://academic.oup.com/jid/article-lookup/doi/10.1086/501375" TargetMode="External"/><Relationship Id="rId3012" Type="http://schemas.openxmlformats.org/officeDocument/2006/relationships/hyperlink" Target="https:///www.science.org/doi/10.1126/sciimmunol.adc9324?url_ver=Z39.88-2003&amp;rfr_id=ori:rid:crossref.org&amp;rfr_dat=cr_pub%200pubmed" TargetMode="External"/><Relationship Id="rId6168" Type="http://schemas.openxmlformats.org/officeDocument/2006/relationships/hyperlink" Target="https://pubmed.ncbi.nlm.nih.gov/34031661" TargetMode="External"/><Relationship Id="rId6582" Type="http://schemas.openxmlformats.org/officeDocument/2006/relationships/hyperlink" Target="https://europepmc.org/abstract/MED/27861506" TargetMode="External"/><Relationship Id="rId7219" Type="http://schemas.openxmlformats.org/officeDocument/2006/relationships/hyperlink" Target="https://www.clinicalkey.com/content/playBy/pii?v=S0753-3322(24)00872-2" TargetMode="External"/><Relationship Id="rId7980" Type="http://schemas.openxmlformats.org/officeDocument/2006/relationships/hyperlink" Target="https://europepmc.org/abstract/MED/12499426" TargetMode="External"/><Relationship Id="rId5184" Type="http://schemas.openxmlformats.org/officeDocument/2006/relationships/hyperlink" Target="https://onlinelibrary.wiley.com/doi/10.1002/pbc.28079" TargetMode="External"/><Relationship Id="rId6235" Type="http://schemas.openxmlformats.org/officeDocument/2006/relationships/hyperlink" Target="https://pubmed.ncbi.nlm.nih.gov/31156615" TargetMode="External"/><Relationship Id="rId7633" Type="http://schemas.openxmlformats.org/officeDocument/2006/relationships/hyperlink" Target="https://linkinghub.elsevier.com/retrieve/pii/S0151-9638(12)01310-5" TargetMode="External"/><Relationship Id="rId2778" Type="http://schemas.openxmlformats.org/officeDocument/2006/relationships/hyperlink" Target="https://www.clinicalkey.com/content/playBy/pii?v=S0149-2918(13)00171-9" TargetMode="External"/><Relationship Id="rId3829" Type="http://schemas.openxmlformats.org/officeDocument/2006/relationships/hyperlink" Target="https://pubmed.ncbi.nlm.nih.gov/39989391" TargetMode="External"/><Relationship Id="rId7700" Type="http://schemas.openxmlformats.org/officeDocument/2006/relationships/hyperlink" Target="https://pubmed.ncbi.nlm.nih.gov/36411359" TargetMode="External"/><Relationship Id="rId1794" Type="http://schemas.openxmlformats.org/officeDocument/2006/relationships/hyperlink" Target="https://onlinelibrary.wiley.com/resolve/openurl?genre=article&amp;sid=nlm:pubmed&amp;issn=0303-6979&amp;date=1999&amp;volume=26&amp;issue=8&amp;spage=499" TargetMode="External"/><Relationship Id="rId2845" Type="http://schemas.openxmlformats.org/officeDocument/2006/relationships/hyperlink" Target="https://academic.oup.com/rheumatology/article-lookup/doi/10.1093/rheumatology/keaf157" TargetMode="External"/><Relationship Id="rId5251" Type="http://schemas.openxmlformats.org/officeDocument/2006/relationships/hyperlink" Target="https://pubmed.ncbi.nlm.nih.gov/29128553" TargetMode="External"/><Relationship Id="rId6302" Type="http://schemas.openxmlformats.org/officeDocument/2006/relationships/hyperlink" Target="https://europepmc.org/abstract/MED/19908388" TargetMode="External"/><Relationship Id="rId86" Type="http://schemas.openxmlformats.org/officeDocument/2006/relationships/hyperlink" Target="https://www.clinicalkey.com/content/playBy/pii?v=S2213-2198(21)00457-8" TargetMode="External"/><Relationship Id="rId817" Type="http://schemas.openxmlformats.org/officeDocument/2006/relationships/hyperlink" Target="https://www.mdpi.com/resolver?pii=vaccines12121330" TargetMode="External"/><Relationship Id="rId1447" Type="http://schemas.openxmlformats.org/officeDocument/2006/relationships/hyperlink" Target="https://link.springer.com/article/10.1007/s10875-022-01221-9" TargetMode="External"/><Relationship Id="rId1861" Type="http://schemas.openxmlformats.org/officeDocument/2006/relationships/hyperlink" Target="https://www.tandfonline.com/doi/10.2217/imt-2022-0075?url_ver=Z39.88-2003&amp;rfr_id=ori:rid:crossref.org&amp;rfr_dat=cr_pub%200pubmed" TargetMode="External"/><Relationship Id="rId2912" Type="http://schemas.openxmlformats.org/officeDocument/2006/relationships/hyperlink" Target="https://pubmed.ncbi.nlm.nih.gov/39084228" TargetMode="External"/><Relationship Id="rId8474" Type="http://schemas.openxmlformats.org/officeDocument/2006/relationships/hyperlink" Target="https://pubmed.ncbi.nlm.nih.gov/23108365" TargetMode="External"/><Relationship Id="rId1514" Type="http://schemas.openxmlformats.org/officeDocument/2006/relationships/hyperlink" Target="https://pubmed.ncbi.nlm.nih.gov/21428894" TargetMode="External"/><Relationship Id="rId7076" Type="http://schemas.openxmlformats.org/officeDocument/2006/relationships/hyperlink" Target="http://hdl.handle.net/2445/177730" TargetMode="External"/><Relationship Id="rId7490" Type="http://schemas.openxmlformats.org/officeDocument/2006/relationships/hyperlink" Target="https://pubmed.ncbi.nlm.nih.gov/24876138" TargetMode="External"/><Relationship Id="rId8127" Type="http://schemas.openxmlformats.org/officeDocument/2006/relationships/hyperlink" Target="https://pubmed.ncbi.nlm.nih.gov/35429023" TargetMode="External"/><Relationship Id="rId8541" Type="http://schemas.openxmlformats.org/officeDocument/2006/relationships/hyperlink" Target="https://pubmed.ncbi.nlm.nih.gov/36415883" TargetMode="External"/><Relationship Id="rId3686" Type="http://schemas.openxmlformats.org/officeDocument/2006/relationships/hyperlink" Target="https://pubmed.ncbi.nlm.nih.gov/39819634" TargetMode="External"/><Relationship Id="rId6092" Type="http://schemas.openxmlformats.org/officeDocument/2006/relationships/hyperlink" Target="https://linkinghub.elsevier.com/retrieve/pii/0005-2787(80)90123-9" TargetMode="External"/><Relationship Id="rId7143" Type="http://schemas.openxmlformats.org/officeDocument/2006/relationships/hyperlink" Target="https://pubmed.ncbi.nlm.nih.gov/27273469" TargetMode="External"/><Relationship Id="rId2288" Type="http://schemas.openxmlformats.org/officeDocument/2006/relationships/hyperlink" Target="https://pubmed.ncbi.nlm.nih.gov/12438348" TargetMode="External"/><Relationship Id="rId3339" Type="http://schemas.openxmlformats.org/officeDocument/2006/relationships/hyperlink" Target="https://pubmed.ncbi.nlm.nih.gov/29777213" TargetMode="External"/><Relationship Id="rId4737" Type="http://schemas.openxmlformats.org/officeDocument/2006/relationships/hyperlink" Target="https://pubmed.ncbi.nlm.nih.gov/38133879" TargetMode="External"/><Relationship Id="rId7210" Type="http://schemas.openxmlformats.org/officeDocument/2006/relationships/hyperlink" Target="https://pubmed.ncbi.nlm.nih.gov/40031898" TargetMode="External"/><Relationship Id="rId3753" Type="http://schemas.openxmlformats.org/officeDocument/2006/relationships/hyperlink" Target="https://europepmc.org/abstract/MED/33190167" TargetMode="External"/><Relationship Id="rId4804" Type="http://schemas.openxmlformats.org/officeDocument/2006/relationships/hyperlink" Target="https://europepmc.org/abstract/MED/34497389" TargetMode="External"/><Relationship Id="rId674" Type="http://schemas.openxmlformats.org/officeDocument/2006/relationships/hyperlink" Target="https://europepmc.org/abstract/MED/25742266" TargetMode="External"/><Relationship Id="rId2355" Type="http://schemas.openxmlformats.org/officeDocument/2006/relationships/hyperlink" Target="https://pubmed.ncbi.nlm.nih.gov/36836264" TargetMode="External"/><Relationship Id="rId3406" Type="http://schemas.openxmlformats.org/officeDocument/2006/relationships/hyperlink" Target="https://www.tandfonline.com/doi/10.1080/19336918.2016.1215785?url_ver=Z39.88-2003&amp;rfr_id=ori:rid:crossref.org&amp;rfr_dat=cr_pub%200pubmed" TargetMode="External"/><Relationship Id="rId3820" Type="http://schemas.openxmlformats.org/officeDocument/2006/relationships/hyperlink" Target="https://pubmed.ncbi.nlm.nih.gov/16517894" TargetMode="External"/><Relationship Id="rId6976" Type="http://schemas.openxmlformats.org/officeDocument/2006/relationships/hyperlink" Target="https://europepmc.org/abstract/MED/36586050" TargetMode="External"/><Relationship Id="rId9382" Type="http://schemas.openxmlformats.org/officeDocument/2006/relationships/hyperlink" Target="https://pubmed.ncbi.nlm.nih.gov/27504244" TargetMode="External"/><Relationship Id="rId327" Type="http://schemas.openxmlformats.org/officeDocument/2006/relationships/hyperlink" Target="https://pmc.ncbi.nlm.nih.gov/articles/pmid/7554376/" TargetMode="External"/><Relationship Id="rId741" Type="http://schemas.openxmlformats.org/officeDocument/2006/relationships/hyperlink" Target="https://pubmed.ncbi.nlm.nih.gov/20171179" TargetMode="External"/><Relationship Id="rId1371" Type="http://schemas.openxmlformats.org/officeDocument/2006/relationships/hyperlink" Target="https://link.springer.com/article/10.1007/s10875-006-9052-0" TargetMode="External"/><Relationship Id="rId2008" Type="http://schemas.openxmlformats.org/officeDocument/2006/relationships/hyperlink" Target="https://pubmed.ncbi.nlm.nih.gov/35670567" TargetMode="External"/><Relationship Id="rId2422" Type="http://schemas.openxmlformats.org/officeDocument/2006/relationships/hyperlink" Target="https://www.clinicalkey.com/content/playBy/pii?v=S1473-3099(20)30847-1" TargetMode="External"/><Relationship Id="rId5578" Type="http://schemas.openxmlformats.org/officeDocument/2006/relationships/hyperlink" Target="https://europepmc.org/abstract/MED/34741188" TargetMode="External"/><Relationship Id="rId5992" Type="http://schemas.openxmlformats.org/officeDocument/2006/relationships/hyperlink" Target="https://pubmed.ncbi.nlm.nih.gov/7670465" TargetMode="External"/><Relationship Id="rId6629" Type="http://schemas.openxmlformats.org/officeDocument/2006/relationships/hyperlink" Target="https://pubmed.ncbi.nlm.nih.gov/22393155" TargetMode="External"/><Relationship Id="rId9035" Type="http://schemas.openxmlformats.org/officeDocument/2006/relationships/hyperlink" Target="https://www.atsjournals.org/doi/10.1164/rccm.202310-1729OC?url_ver=Z39.88-2003&amp;rfr_id=ori:rid:crossref.org&amp;rfr_dat=cr_pub%200pubmed" TargetMode="External"/><Relationship Id="rId1024" Type="http://schemas.openxmlformats.org/officeDocument/2006/relationships/hyperlink" Target="https://pubmed.ncbi.nlm.nih.gov/25875314" TargetMode="External"/><Relationship Id="rId4594" Type="http://schemas.openxmlformats.org/officeDocument/2006/relationships/hyperlink" Target="https://www.clinicalkey.com/content/playBy/pii?v=S0091-6749(23)00746-7" TargetMode="External"/><Relationship Id="rId5645" Type="http://schemas.openxmlformats.org/officeDocument/2006/relationships/hyperlink" Target="https://pubmed.ncbi.nlm.nih.gov/31860755" TargetMode="External"/><Relationship Id="rId8051" Type="http://schemas.openxmlformats.org/officeDocument/2006/relationships/hyperlink" Target="https://europepmc.org/abstract/MED/38417060" TargetMode="External"/><Relationship Id="rId9102" Type="http://schemas.openxmlformats.org/officeDocument/2006/relationships/hyperlink" Target="https://pubmed.ncbi.nlm.nih.gov/32253119" TargetMode="External"/><Relationship Id="rId3196" Type="http://schemas.openxmlformats.org/officeDocument/2006/relationships/hyperlink" Target="https://europepmc.org/abstract/MED/32866240" TargetMode="External"/><Relationship Id="rId4247" Type="http://schemas.openxmlformats.org/officeDocument/2006/relationships/hyperlink" Target="https://pubmed.ncbi.nlm.nih.gov/27723758" TargetMode="External"/><Relationship Id="rId4661" Type="http://schemas.openxmlformats.org/officeDocument/2006/relationships/hyperlink" Target="https://pubmed.ncbi.nlm.nih.gov/29454004" TargetMode="External"/><Relationship Id="rId8868" Type="http://schemas.openxmlformats.org/officeDocument/2006/relationships/hyperlink" Target="http://www.elsevier.es/en/linksolver/ft/pii/S1695-4033(08)00036-2" TargetMode="External"/><Relationship Id="rId3263" Type="http://schemas.openxmlformats.org/officeDocument/2006/relationships/hyperlink" Target="https://pubmed.ncbi.nlm.nih.gov/31821596" TargetMode="External"/><Relationship Id="rId4314" Type="http://schemas.openxmlformats.org/officeDocument/2006/relationships/hyperlink" Target="https://pubmed.ncbi.nlm.nih.gov/19307326" TargetMode="External"/><Relationship Id="rId5712" Type="http://schemas.openxmlformats.org/officeDocument/2006/relationships/hyperlink" Target="https://www.clinicalkey.com/content/playBy/pii?v=S1521-6616(13)00069-7" TargetMode="External"/><Relationship Id="rId184" Type="http://schemas.openxmlformats.org/officeDocument/2006/relationships/hyperlink" Target="https://www.tandfonline.com/doi/10.2217/imt-2016-0035?url_ver=Z39.88-2003&amp;rfr_id=ori:rid:crossref.org&amp;rfr_dat=cr_pub%200pubmed" TargetMode="External"/><Relationship Id="rId1908" Type="http://schemas.openxmlformats.org/officeDocument/2006/relationships/hyperlink" Target="https://pubmed.ncbi.nlm.nih.gov/26891020" TargetMode="External"/><Relationship Id="rId7884" Type="http://schemas.openxmlformats.org/officeDocument/2006/relationships/hyperlink" Target="https://pubmed.ncbi.nlm.nih.gov/30905051" TargetMode="External"/><Relationship Id="rId8935" Type="http://schemas.openxmlformats.org/officeDocument/2006/relationships/hyperlink" Target="https://pubmed.ncbi.nlm.nih.gov/34654012" TargetMode="External"/><Relationship Id="rId251" Type="http://schemas.openxmlformats.org/officeDocument/2006/relationships/hyperlink" Target="https://pubmed.ncbi.nlm.nih.gov/20378010" TargetMode="External"/><Relationship Id="rId3330" Type="http://schemas.openxmlformats.org/officeDocument/2006/relationships/hyperlink" Target="https://linkinghub.elsevier.com/retrieve/pii/S0003-4967(24)02433-6" TargetMode="External"/><Relationship Id="rId5088" Type="http://schemas.openxmlformats.org/officeDocument/2006/relationships/hyperlink" Target="https://europepmc.org/abstract/MED/36495401" TargetMode="External"/><Relationship Id="rId6139" Type="http://schemas.openxmlformats.org/officeDocument/2006/relationships/hyperlink" Target="https://onlinelibrary.wiley.com/doi/10.1111/tan.15568" TargetMode="External"/><Relationship Id="rId6486" Type="http://schemas.openxmlformats.org/officeDocument/2006/relationships/hyperlink" Target="https://europepmc.org/abstract/MED/30728178" TargetMode="External"/><Relationship Id="rId7537" Type="http://schemas.openxmlformats.org/officeDocument/2006/relationships/hyperlink" Target="https://linkinghub.elsevier.com/retrieve/pii/S0006-4971(21)01813-9" TargetMode="External"/><Relationship Id="rId7951" Type="http://schemas.openxmlformats.org/officeDocument/2006/relationships/hyperlink" Target="https://pubmed.ncbi.nlm.nih.gov/19224759" TargetMode="External"/><Relationship Id="rId6553" Type="http://schemas.openxmlformats.org/officeDocument/2006/relationships/hyperlink" Target="https://pubmed.ncbi.nlm.nih.gov/27286793" TargetMode="External"/><Relationship Id="rId7604" Type="http://schemas.openxmlformats.org/officeDocument/2006/relationships/hyperlink" Target="https://pubmed.ncbi.nlm.nih.gov/26810089" TargetMode="External"/><Relationship Id="rId1698" Type="http://schemas.openxmlformats.org/officeDocument/2006/relationships/hyperlink" Target="https://europepmc.org/abstract/MED/25538710" TargetMode="External"/><Relationship Id="rId2749" Type="http://schemas.openxmlformats.org/officeDocument/2006/relationships/hyperlink" Target="https://pubmed.ncbi.nlm.nih.gov/26725998" TargetMode="External"/><Relationship Id="rId5155" Type="http://schemas.openxmlformats.org/officeDocument/2006/relationships/hyperlink" Target="https://pubmed.ncbi.nlm.nih.gov/33274413" TargetMode="External"/><Relationship Id="rId6206" Type="http://schemas.openxmlformats.org/officeDocument/2006/relationships/hyperlink" Target="https://europepmc.org/abstract/MED/34177931" TargetMode="External"/><Relationship Id="rId6620" Type="http://schemas.openxmlformats.org/officeDocument/2006/relationships/hyperlink" Target="https://europepmc.org/abstract/MED/23717394" TargetMode="External"/><Relationship Id="rId1765" Type="http://schemas.openxmlformats.org/officeDocument/2006/relationships/hyperlink" Target="https://link.springer.com/chapter/10.1007/978-3-030-63761-3_51" TargetMode="External"/><Relationship Id="rId4171" Type="http://schemas.openxmlformats.org/officeDocument/2006/relationships/hyperlink" Target="https://pubmed.ncbi.nlm.nih.gov/37334381" TargetMode="External"/><Relationship Id="rId5222" Type="http://schemas.openxmlformats.org/officeDocument/2006/relationships/hyperlink" Target="https://linkinghub.elsevier.com/retrieve/pii/S0006-4971(20)42682-5" TargetMode="External"/><Relationship Id="rId8378" Type="http://schemas.openxmlformats.org/officeDocument/2006/relationships/hyperlink" Target="https://link.springer.com/article/10.1007/s10096-022-04499-0" TargetMode="External"/><Relationship Id="rId8792" Type="http://schemas.openxmlformats.org/officeDocument/2006/relationships/hyperlink" Target="http://hdl.handle.net/10668/16592" TargetMode="External"/><Relationship Id="rId9429" Type="http://schemas.openxmlformats.org/officeDocument/2006/relationships/hyperlink" Target="http://ar.iiarjournals.org/lookup/pmidlookup?view=long&amp;pmid=17201122" TargetMode="External"/><Relationship Id="rId57" Type="http://schemas.openxmlformats.org/officeDocument/2006/relationships/hyperlink" Target="https://pubmed.ncbi.nlm.nih.gov/34674857" TargetMode="External"/><Relationship Id="rId1418" Type="http://schemas.openxmlformats.org/officeDocument/2006/relationships/hyperlink" Target="https://pubmed.ncbi.nlm.nih.gov/8052796" TargetMode="External"/><Relationship Id="rId2816" Type="http://schemas.openxmlformats.org/officeDocument/2006/relationships/hyperlink" Target="https://pubmed.ncbi.nlm.nih.gov/18468673" TargetMode="External"/><Relationship Id="rId7394" Type="http://schemas.openxmlformats.org/officeDocument/2006/relationships/hyperlink" Target="https://pubmed.ncbi.nlm.nih.gov/34570326" TargetMode="External"/><Relationship Id="rId8445" Type="http://schemas.openxmlformats.org/officeDocument/2006/relationships/hyperlink" Target="https://www.tandfonline.com/doi/10.1179/2045772314Y.0000000230?url_ver=Z39.88-2003&amp;rfr_id=ori:rid:crossref.org&amp;rfr_dat=cr_pub%200pubmed" TargetMode="External"/><Relationship Id="rId1832" Type="http://schemas.openxmlformats.org/officeDocument/2006/relationships/hyperlink" Target="http://www.scielo.org.ar/scielo.php?script=sci_arttext&amp;pid=S0325-00752014000600014&amp;lng=en&amp;nrm=iso&amp;tlng=en" TargetMode="External"/><Relationship Id="rId4988" Type="http://schemas.openxmlformats.org/officeDocument/2006/relationships/hyperlink" Target="https://europepmc.org/abstract/MED/17056509" TargetMode="External"/><Relationship Id="rId7047" Type="http://schemas.openxmlformats.org/officeDocument/2006/relationships/hyperlink" Target="https://pubmed.ncbi.nlm.nih.gov/34357402" TargetMode="External"/><Relationship Id="rId6063" Type="http://schemas.openxmlformats.org/officeDocument/2006/relationships/hyperlink" Target="https://linkinghub.elsevier.com/retrieve/pii/S0021-9258(18)67295-3" TargetMode="External"/><Relationship Id="rId7461" Type="http://schemas.openxmlformats.org/officeDocument/2006/relationships/hyperlink" Target="https://www.clinicalkey.com/content/playBy/pii?v=S1081-1206(18)30629-X" TargetMode="External"/><Relationship Id="rId8512" Type="http://schemas.openxmlformats.org/officeDocument/2006/relationships/hyperlink" Target="https://www.medscimonit.com/download/index/idArt/4749" TargetMode="External"/><Relationship Id="rId3657" Type="http://schemas.openxmlformats.org/officeDocument/2006/relationships/hyperlink" Target="https://www.medicalonline.jp/meteo_linkout.php?issn=0039-9450&amp;volume=47&amp;issue=16%20Suppl&amp;spage=2254" TargetMode="External"/><Relationship Id="rId4708" Type="http://schemas.openxmlformats.org/officeDocument/2006/relationships/hyperlink" Target="https://academic.oup.com/ecco-jcc/article-lookup/doi/10.1093/ecco-jcc/jjae182" TargetMode="External"/><Relationship Id="rId7114" Type="http://schemas.openxmlformats.org/officeDocument/2006/relationships/hyperlink" Target="https://link.springer.com/article/10.1007/s00467-018-4015-2" TargetMode="External"/><Relationship Id="rId578" Type="http://schemas.openxmlformats.org/officeDocument/2006/relationships/hyperlink" Target="https://www.tandfonline.com/doi/10.1080/1744666X.2019.1573674?url_ver=Z39.88-2003&amp;rfr_id=ori:rid:crossref.org&amp;rfr_dat=cr_pub%200pubmed" TargetMode="External"/><Relationship Id="rId992" Type="http://schemas.openxmlformats.org/officeDocument/2006/relationships/hyperlink" Target="https://pubmed.ncbi.nlm.nih.gov/28701160" TargetMode="External"/><Relationship Id="rId2259" Type="http://schemas.openxmlformats.org/officeDocument/2006/relationships/hyperlink" Target="https://linkinghub.elsevier.com/retrieve/pii/S0165-5728(05)00218-3" TargetMode="External"/><Relationship Id="rId2673" Type="http://schemas.openxmlformats.org/officeDocument/2006/relationships/hyperlink" Target="https://pubmed.ncbi.nlm.nih.gov/32249095" TargetMode="External"/><Relationship Id="rId3724" Type="http://schemas.openxmlformats.org/officeDocument/2006/relationships/hyperlink" Target="https://pubmed.ncbi.nlm.nih.gov/36039520" TargetMode="External"/><Relationship Id="rId6130" Type="http://schemas.openxmlformats.org/officeDocument/2006/relationships/hyperlink" Target="https://pubmed.ncbi.nlm.nih.gov/39677597" TargetMode="External"/><Relationship Id="rId9286" Type="http://schemas.openxmlformats.org/officeDocument/2006/relationships/hyperlink" Target="https://pubmed.ncbi.nlm.nih.gov/33262147" TargetMode="External"/><Relationship Id="rId645" Type="http://schemas.openxmlformats.org/officeDocument/2006/relationships/hyperlink" Target="https://pubmed.ncbi.nlm.nih.gov/27391872" TargetMode="External"/><Relationship Id="rId1275" Type="http://schemas.openxmlformats.org/officeDocument/2006/relationships/hyperlink" Target="https://www.ingentaconnect.com/openurl?genre=article&amp;issn=&amp;volume=40&amp;issue=3&amp;spage=193&amp;aulast=Abdon%20Barbosa" TargetMode="External"/><Relationship Id="rId2326" Type="http://schemas.openxmlformats.org/officeDocument/2006/relationships/hyperlink" Target="https://link.springer.com/article/10.1007/s10875-024-01698-6" TargetMode="External"/><Relationship Id="rId2740" Type="http://schemas.openxmlformats.org/officeDocument/2006/relationships/hyperlink" Target="https://europepmc.org/abstract/MED/28538872" TargetMode="External"/><Relationship Id="rId5896" Type="http://schemas.openxmlformats.org/officeDocument/2006/relationships/hyperlink" Target="https://link.springer.com/article/10.1007/s00431-009-1029-6" TargetMode="External"/><Relationship Id="rId6947" Type="http://schemas.openxmlformats.org/officeDocument/2006/relationships/hyperlink" Target="https://pubmed.ncbi.nlm.nih.gov/37209324" TargetMode="External"/><Relationship Id="rId9353" Type="http://schemas.openxmlformats.org/officeDocument/2006/relationships/hyperlink" Target="https://pubmed.ncbi.nlm.nih.gov/32608010" TargetMode="External"/><Relationship Id="rId712" Type="http://schemas.openxmlformats.org/officeDocument/2006/relationships/hyperlink" Target="https://europepmc.org/abstract/MED/22044316" TargetMode="External"/><Relationship Id="rId1342" Type="http://schemas.openxmlformats.org/officeDocument/2006/relationships/hyperlink" Target="https://pubmed.ncbi.nlm.nih.gov/25668899" TargetMode="External"/><Relationship Id="rId4498" Type="http://schemas.openxmlformats.org/officeDocument/2006/relationships/hyperlink" Target="https://www.clinicalkey.com/content/playBy/pii?v=S1521-6616(19)30532-7" TargetMode="External"/><Relationship Id="rId5549" Type="http://schemas.openxmlformats.org/officeDocument/2006/relationships/hyperlink" Target="https://pubmed.ncbi.nlm.nih.gov/37511905" TargetMode="External"/><Relationship Id="rId9006" Type="http://schemas.openxmlformats.org/officeDocument/2006/relationships/hyperlink" Target="https://onlinelibrary.wiley.com/doi/10.1111/hae.12681" TargetMode="External"/><Relationship Id="rId9420" Type="http://schemas.openxmlformats.org/officeDocument/2006/relationships/hyperlink" Target="https://pubmed.ncbi.nlm.nih.gov/18651266" TargetMode="External"/><Relationship Id="rId5963" Type="http://schemas.openxmlformats.org/officeDocument/2006/relationships/hyperlink" Target="https://pubmed.ncbi.nlm.nih.gov/11783529" TargetMode="External"/><Relationship Id="rId8022" Type="http://schemas.openxmlformats.org/officeDocument/2006/relationships/hyperlink" Target="https://pubmed.ncbi.nlm.nih.gov/39563684" TargetMode="External"/><Relationship Id="rId3167" Type="http://schemas.openxmlformats.org/officeDocument/2006/relationships/hyperlink" Target="https://pubmed.ncbi.nlm.nih.gov/33515115" TargetMode="External"/><Relationship Id="rId4565" Type="http://schemas.openxmlformats.org/officeDocument/2006/relationships/hyperlink" Target="https://pubmed.ncbi.nlm.nih.gov/39096008" TargetMode="External"/><Relationship Id="rId5616" Type="http://schemas.openxmlformats.org/officeDocument/2006/relationships/hyperlink" Target="https://www.wjgnet.com/2307-8960/full/v9/i20/5352.htm" TargetMode="External"/><Relationship Id="rId3581" Type="http://schemas.openxmlformats.org/officeDocument/2006/relationships/hyperlink" Target="https://academic.oup.com/intimm/article-lookup/doi/10.1093/intimm/dxq022" TargetMode="External"/><Relationship Id="rId4218" Type="http://schemas.openxmlformats.org/officeDocument/2006/relationships/hyperlink" Target="https://europepmc.org/abstract/MED/31236065" TargetMode="External"/><Relationship Id="rId4632" Type="http://schemas.openxmlformats.org/officeDocument/2006/relationships/hyperlink" Target="https://europepmc.org/abstract/MED/33483508" TargetMode="External"/><Relationship Id="rId7788" Type="http://schemas.openxmlformats.org/officeDocument/2006/relationships/hyperlink" Target="https://pubmed.ncbi.nlm.nih.gov/29691385" TargetMode="External"/><Relationship Id="rId8839" Type="http://schemas.openxmlformats.org/officeDocument/2006/relationships/hyperlink" Target="https://pubmed.ncbi.nlm.nih.gov/25268634" TargetMode="External"/><Relationship Id="rId2183" Type="http://schemas.openxmlformats.org/officeDocument/2006/relationships/hyperlink" Target="https://europepmc.org/abstract/MED/22267887" TargetMode="External"/><Relationship Id="rId3234" Type="http://schemas.openxmlformats.org/officeDocument/2006/relationships/hyperlink" Target="https://academic.oup.com/intimm/article-lookup/doi/10.1093/intimm/dxaa017" TargetMode="External"/><Relationship Id="rId7855" Type="http://schemas.openxmlformats.org/officeDocument/2006/relationships/hyperlink" Target="https://europepmc.org/abstract/MED/34195811" TargetMode="External"/><Relationship Id="rId8906" Type="http://schemas.openxmlformats.org/officeDocument/2006/relationships/hyperlink" Target="https://europepmc.org/abstract/MED/38355967" TargetMode="External"/><Relationship Id="rId155" Type="http://schemas.openxmlformats.org/officeDocument/2006/relationships/hyperlink" Target="https://pubmed.ncbi.nlm.nih.gov/31969880" TargetMode="External"/><Relationship Id="rId2250" Type="http://schemas.openxmlformats.org/officeDocument/2006/relationships/hyperlink" Target="https://pubmed.ncbi.nlm.nih.gov/16024224" TargetMode="External"/><Relationship Id="rId3301" Type="http://schemas.openxmlformats.org/officeDocument/2006/relationships/hyperlink" Target="https://pubmed.ncbi.nlm.nih.gov/30239772" TargetMode="External"/><Relationship Id="rId6457" Type="http://schemas.openxmlformats.org/officeDocument/2006/relationships/hyperlink" Target="https://pubmed.ncbi.nlm.nih.gov/31452332" TargetMode="External"/><Relationship Id="rId6871" Type="http://schemas.openxmlformats.org/officeDocument/2006/relationships/hyperlink" Target="https://pubmed.ncbi.nlm.nih.gov/9630323" TargetMode="External"/><Relationship Id="rId7508" Type="http://schemas.openxmlformats.org/officeDocument/2006/relationships/hyperlink" Target="https://pubmed.ncbi.nlm.nih.gov/37386347" TargetMode="External"/><Relationship Id="rId222" Type="http://schemas.openxmlformats.org/officeDocument/2006/relationships/hyperlink" Target="https://europepmc.org/abstract/MED/25566269" TargetMode="External"/><Relationship Id="rId5059" Type="http://schemas.openxmlformats.org/officeDocument/2006/relationships/hyperlink" Target="https://pubmed.ncbi.nlm.nih.gov/38290608" TargetMode="External"/><Relationship Id="rId5473" Type="http://schemas.openxmlformats.org/officeDocument/2006/relationships/hyperlink" Target="https://pubmed.ncbi.nlm.nih.gov/31651069" TargetMode="External"/><Relationship Id="rId6524" Type="http://schemas.openxmlformats.org/officeDocument/2006/relationships/hyperlink" Target="https://linkinghub.elsevier.com/retrieve/pii/S1600-6135(22)25128-4" TargetMode="External"/><Relationship Id="rId7922" Type="http://schemas.openxmlformats.org/officeDocument/2006/relationships/hyperlink" Target="https://pubmed.ncbi.nlm.nih.gov/24505475" TargetMode="External"/><Relationship Id="rId4075" Type="http://schemas.openxmlformats.org/officeDocument/2006/relationships/hyperlink" Target="https://europepmc.org/abstract/MED/19234763" TargetMode="External"/><Relationship Id="rId5126" Type="http://schemas.openxmlformats.org/officeDocument/2006/relationships/hyperlink" Target="https://ascopubs.org/doi/10.1200/OP.21.00275?url_ver=Z39.88-2003&amp;rfr_id=ori:rid:crossref.org&amp;rfr_dat=cr_pub%200pubmed" TargetMode="External"/><Relationship Id="rId1669" Type="http://schemas.openxmlformats.org/officeDocument/2006/relationships/hyperlink" Target="https://pubmed.ncbi.nlm.nih.gov/29652700" TargetMode="External"/><Relationship Id="rId3091" Type="http://schemas.openxmlformats.org/officeDocument/2006/relationships/hyperlink" Target="https://pubmed.ncbi.nlm.nih.gov/35693615" TargetMode="External"/><Relationship Id="rId4142" Type="http://schemas.openxmlformats.org/officeDocument/2006/relationships/hyperlink" Target="https://www.tandfonline.com/doi/10.3109/10428199909058474?url_ver=Z39.88-2003&amp;rfr_id=ori:rid:crossref.org&amp;rfr_dat=cr_pub%200pubmed" TargetMode="External"/><Relationship Id="rId5540" Type="http://schemas.openxmlformats.org/officeDocument/2006/relationships/hyperlink" Target="https://pmc.ncbi.nlm.nih.gov/articles/pmid/39493762/" TargetMode="External"/><Relationship Id="rId7298" Type="http://schemas.openxmlformats.org/officeDocument/2006/relationships/hyperlink" Target="https://pubmed.ncbi.nlm.nih.gov/23498669" TargetMode="External"/><Relationship Id="rId8349" Type="http://schemas.openxmlformats.org/officeDocument/2006/relationships/hyperlink" Target="https://pubmed.ncbi.nlm.nih.gov/38681076" TargetMode="External"/><Relationship Id="rId8696" Type="http://schemas.openxmlformats.org/officeDocument/2006/relationships/hyperlink" Target="https://www.magonlinelibrary.com/doi/10.12968/hmed.2013.74.sup4.c55?url_ver=Z39.88-2003&amp;rfr_id=ori:rid:crossref.org&amp;rfr_dat=cr_pub%200pubmed" TargetMode="External"/><Relationship Id="rId1736" Type="http://schemas.openxmlformats.org/officeDocument/2006/relationships/hyperlink" Target="https://pubmed.ncbi.nlm.nih.gov/35129805" TargetMode="External"/><Relationship Id="rId8763" Type="http://schemas.openxmlformats.org/officeDocument/2006/relationships/hyperlink" Target="https://www.ingentaconnect.com/openurl?genre=article&amp;issn=&amp;volume=74&amp;issue=1&amp;spage=123&amp;aulast=Broekaert" TargetMode="External"/><Relationship Id="rId28" Type="http://schemas.openxmlformats.org/officeDocument/2006/relationships/hyperlink" Target="https://europepmc.org/abstract/MED/36374363" TargetMode="External"/><Relationship Id="rId1803" Type="http://schemas.openxmlformats.org/officeDocument/2006/relationships/hyperlink" Target="https://pubmed.ncbi.nlm.nih.gov/37808936" TargetMode="External"/><Relationship Id="rId4959" Type="http://schemas.openxmlformats.org/officeDocument/2006/relationships/hyperlink" Target="https://pubmed.ncbi.nlm.nih.gov/22578693" TargetMode="External"/><Relationship Id="rId7365" Type="http://schemas.openxmlformats.org/officeDocument/2006/relationships/hyperlink" Target="https://linkinghub.elsevier.com/retrieve/pii/S0092-8674(22)01581-1" TargetMode="External"/><Relationship Id="rId8416" Type="http://schemas.openxmlformats.org/officeDocument/2006/relationships/hyperlink" Target="https://www.clinicalkey.com/content/playBy/pii?v=S1341-321X(20)30010-6" TargetMode="External"/><Relationship Id="rId8830" Type="http://schemas.openxmlformats.org/officeDocument/2006/relationships/hyperlink" Target="http://www.elsevier.es/en/linksolver/ft/pii/S1695-4033(15)00230-1" TargetMode="External"/><Relationship Id="rId3975" Type="http://schemas.openxmlformats.org/officeDocument/2006/relationships/hyperlink" Target="https://pubmed.ncbi.nlm.nih.gov/27379096" TargetMode="External"/><Relationship Id="rId6381" Type="http://schemas.openxmlformats.org/officeDocument/2006/relationships/hyperlink" Target="https://pubmed.ncbi.nlm.nih.gov/38055827" TargetMode="External"/><Relationship Id="rId7018" Type="http://schemas.openxmlformats.org/officeDocument/2006/relationships/hyperlink" Target="https://europepmc.org/abstract/MED/35083626" TargetMode="External"/><Relationship Id="rId7432" Type="http://schemas.openxmlformats.org/officeDocument/2006/relationships/hyperlink" Target="https://pubmed.ncbi.nlm.nih.gov/35242727" TargetMode="External"/><Relationship Id="rId896" Type="http://schemas.openxmlformats.org/officeDocument/2006/relationships/hyperlink" Target="https://pubmed.ncbi.nlm.nih.gov/36389704" TargetMode="External"/><Relationship Id="rId2577" Type="http://schemas.openxmlformats.org/officeDocument/2006/relationships/hyperlink" Target="https://pubmed.ncbi.nlm.nih.gov/18418489" TargetMode="External"/><Relationship Id="rId3628" Type="http://schemas.openxmlformats.org/officeDocument/2006/relationships/hyperlink" Target="http://joi.jlc.jst.go.jp/JST.JSTAGE/jsci/28.327?lang=en&amp;from=PubMed" TargetMode="External"/><Relationship Id="rId6034" Type="http://schemas.openxmlformats.org/officeDocument/2006/relationships/hyperlink" Target="https://pubmed.ncbi.nlm.nih.gov/2740341" TargetMode="External"/><Relationship Id="rId549" Type="http://schemas.openxmlformats.org/officeDocument/2006/relationships/hyperlink" Target="https://pubmed.ncbi.nlm.nih.gov/32720819" TargetMode="External"/><Relationship Id="rId1179" Type="http://schemas.openxmlformats.org/officeDocument/2006/relationships/hyperlink" Target="https://ojrd.biomedcentral.com/articles/10.1186/s13023-024-03392-7" TargetMode="External"/><Relationship Id="rId1593" Type="http://schemas.openxmlformats.org/officeDocument/2006/relationships/hyperlink" Target="https://pubmed.ncbi.nlm.nih.gov/35445287" TargetMode="External"/><Relationship Id="rId2991" Type="http://schemas.openxmlformats.org/officeDocument/2006/relationships/hyperlink" Target="https://pubmed.ncbi.nlm.nih.gov/37205755" TargetMode="External"/><Relationship Id="rId5050" Type="http://schemas.openxmlformats.org/officeDocument/2006/relationships/hyperlink" Target="https://pmc.ncbi.nlm.nih.gov/articles/pmid/39470951/" TargetMode="External"/><Relationship Id="rId6101" Type="http://schemas.openxmlformats.org/officeDocument/2006/relationships/hyperlink" Target="https://pubmed.ncbi.nlm.nih.gov/309884" TargetMode="External"/><Relationship Id="rId9257" Type="http://schemas.openxmlformats.org/officeDocument/2006/relationships/hyperlink" Target="http://www.minervamedica.it/index2.t?show=R02Y2010N08A0572" TargetMode="External"/><Relationship Id="rId963" Type="http://schemas.openxmlformats.org/officeDocument/2006/relationships/hyperlink" Target="https://linkinghub.elsevier.com/retrieve/pii/S0085-2538(19)30461-2" TargetMode="External"/><Relationship Id="rId1246" Type="http://schemas.openxmlformats.org/officeDocument/2006/relationships/hyperlink" Target="https://www.clinicalkey.com/content/playBy/pii?v=S1413-8670(20)30169-0" TargetMode="External"/><Relationship Id="rId2644" Type="http://schemas.openxmlformats.org/officeDocument/2006/relationships/hyperlink" Target="https://karger.com/IAA/article/doi/10.1159/000521646" TargetMode="External"/><Relationship Id="rId8273" Type="http://schemas.openxmlformats.org/officeDocument/2006/relationships/hyperlink" Target="https://europepmc.org/abstract/MED/24634494" TargetMode="External"/><Relationship Id="rId616" Type="http://schemas.openxmlformats.org/officeDocument/2006/relationships/hyperlink" Target="https://europepmc.org/abstract/MED/30515370" TargetMode="External"/><Relationship Id="rId1660" Type="http://schemas.openxmlformats.org/officeDocument/2006/relationships/hyperlink" Target="https://hdl.handle.net/11368/2936347" TargetMode="External"/><Relationship Id="rId2711" Type="http://schemas.openxmlformats.org/officeDocument/2006/relationships/hyperlink" Target="https://pubmed.ncbi.nlm.nih.gov/30007466" TargetMode="External"/><Relationship Id="rId5867" Type="http://schemas.openxmlformats.org/officeDocument/2006/relationships/hyperlink" Target="https://pubmed.ncbi.nlm.nih.gov/25457153" TargetMode="External"/><Relationship Id="rId6918" Type="http://schemas.openxmlformats.org/officeDocument/2006/relationships/hyperlink" Target="https://www.nature.com/articles/s41586-024-07213-6" TargetMode="External"/><Relationship Id="rId9324" Type="http://schemas.openxmlformats.org/officeDocument/2006/relationships/hyperlink" Target="https://pmc.ncbi.nlm.nih.gov/articles/pmid/38171853/" TargetMode="External"/><Relationship Id="rId1313" Type="http://schemas.openxmlformats.org/officeDocument/2006/relationships/hyperlink" Target="https://www.clinicalkey.com/content/playBy/pii?v=S2213-2198(15)00785-0" TargetMode="External"/><Relationship Id="rId4469" Type="http://schemas.openxmlformats.org/officeDocument/2006/relationships/hyperlink" Target="https://pubmed.ncbi.nlm.nih.gov/33570715" TargetMode="External"/><Relationship Id="rId4883" Type="http://schemas.openxmlformats.org/officeDocument/2006/relationships/hyperlink" Target="https://pubmed.ncbi.nlm.nih.gov/29023267" TargetMode="External"/><Relationship Id="rId5934" Type="http://schemas.openxmlformats.org/officeDocument/2006/relationships/hyperlink" Target="https://pubmed.ncbi.nlm.nih.gov/15016824" TargetMode="External"/><Relationship Id="rId8340" Type="http://schemas.openxmlformats.org/officeDocument/2006/relationships/hyperlink" Target="https://academic.oup.com/jac/article-lookup/doi/10.1093/jac/dkae352" TargetMode="External"/><Relationship Id="rId3485" Type="http://schemas.openxmlformats.org/officeDocument/2006/relationships/hyperlink" Target="https://pubmed.ncbi.nlm.nih.gov/23664723" TargetMode="External"/><Relationship Id="rId4536" Type="http://schemas.openxmlformats.org/officeDocument/2006/relationships/hyperlink" Target="https://europepmc.org/abstract/MED/25706096" TargetMode="External"/><Relationship Id="rId4950" Type="http://schemas.openxmlformats.org/officeDocument/2006/relationships/hyperlink" Target="https://pubmed.ncbi.nlm.nih.gov/24830313" TargetMode="External"/><Relationship Id="rId2087" Type="http://schemas.openxmlformats.org/officeDocument/2006/relationships/hyperlink" Target="https://linkinghub.elsevier.com/retrieve/pii/S0304-4017(19)30102-5" TargetMode="External"/><Relationship Id="rId3138" Type="http://schemas.openxmlformats.org/officeDocument/2006/relationships/hyperlink" Target="https://europepmc.org/abstract/MED/35391716" TargetMode="External"/><Relationship Id="rId3552" Type="http://schemas.openxmlformats.org/officeDocument/2006/relationships/hyperlink" Target="https://www.clinicalkey.com/content/playBy/pii?v=S1297-319X(11)00194-1" TargetMode="External"/><Relationship Id="rId4603" Type="http://schemas.openxmlformats.org/officeDocument/2006/relationships/hyperlink" Target="https://pubmed.ncbi.nlm.nih.gov/36424123" TargetMode="External"/><Relationship Id="rId7759" Type="http://schemas.openxmlformats.org/officeDocument/2006/relationships/hyperlink" Target="https://europepmc.org/abstract/MED/32581250" TargetMode="External"/><Relationship Id="rId473" Type="http://schemas.openxmlformats.org/officeDocument/2006/relationships/hyperlink" Target="https://europepmc.org/abstract/MED/37198208" TargetMode="External"/><Relationship Id="rId2154" Type="http://schemas.openxmlformats.org/officeDocument/2006/relationships/hyperlink" Target="https://pubmed.ncbi.nlm.nih.gov/24565654" TargetMode="External"/><Relationship Id="rId3205" Type="http://schemas.openxmlformats.org/officeDocument/2006/relationships/hyperlink" Target="https://pubmed.ncbi.nlm.nih.gov/34901097" TargetMode="External"/><Relationship Id="rId9181" Type="http://schemas.openxmlformats.org/officeDocument/2006/relationships/hyperlink" Target="https://www.clinicalkey.com/content/playBy/pii?v=S0163-4453(17)30028-2" TargetMode="External"/><Relationship Id="rId126" Type="http://schemas.openxmlformats.org/officeDocument/2006/relationships/hyperlink" Target="https://europepmc.org/abstract/MED/33324422" TargetMode="External"/><Relationship Id="rId540" Type="http://schemas.openxmlformats.org/officeDocument/2006/relationships/hyperlink" Target="https://europepmc.org/abstract/MED/33651876" TargetMode="External"/><Relationship Id="rId1170" Type="http://schemas.openxmlformats.org/officeDocument/2006/relationships/hyperlink" Target="https://onlinelibrary.wiley.com/doi/10.1002/eji.1830190308" TargetMode="External"/><Relationship Id="rId2221" Type="http://schemas.openxmlformats.org/officeDocument/2006/relationships/hyperlink" Target="https://bjo.bmj.com/lookup/pmidlookup?view=long&amp;pmid=18577652" TargetMode="External"/><Relationship Id="rId5377" Type="http://schemas.openxmlformats.org/officeDocument/2006/relationships/hyperlink" Target="https://pubmed.ncbi.nlm.nih.gov/22005649" TargetMode="External"/><Relationship Id="rId6428" Type="http://schemas.openxmlformats.org/officeDocument/2006/relationships/hyperlink" Target="https://linkinghub.elsevier.com/retrieve/pii/S1600-6135(22)08533-1" TargetMode="External"/><Relationship Id="rId6775" Type="http://schemas.openxmlformats.org/officeDocument/2006/relationships/hyperlink" Target="https://pubmed.ncbi.nlm.nih.gov/34721429" TargetMode="External"/><Relationship Id="rId7826" Type="http://schemas.openxmlformats.org/officeDocument/2006/relationships/hyperlink" Target="https://pubmed.ncbi.nlm.nih.gov/36383686" TargetMode="External"/><Relationship Id="rId5791" Type="http://schemas.openxmlformats.org/officeDocument/2006/relationships/hyperlink" Target="https://pubmed.ncbi.nlm.nih.gov/33628209" TargetMode="External"/><Relationship Id="rId6842" Type="http://schemas.openxmlformats.org/officeDocument/2006/relationships/hyperlink" Target="https://www.nature.com/articles/bmt2008331" TargetMode="External"/><Relationship Id="rId1987" Type="http://schemas.openxmlformats.org/officeDocument/2006/relationships/hyperlink" Target="https://europepmc.org/abstract/MED/37888541" TargetMode="External"/><Relationship Id="rId4393" Type="http://schemas.openxmlformats.org/officeDocument/2006/relationships/hyperlink" Target="https://pubmed.ncbi.nlm.nih.gov/39556752" TargetMode="External"/><Relationship Id="rId5444" Type="http://schemas.openxmlformats.org/officeDocument/2006/relationships/hyperlink" Target="https://www.clinicalkey.com/content/playBy/pii?v=S0091-6749(22)01478-6" TargetMode="External"/><Relationship Id="rId4046" Type="http://schemas.openxmlformats.org/officeDocument/2006/relationships/hyperlink" Target="https://onlinelibrary.wiley.com/doi/10.1002/mus.21907" TargetMode="External"/><Relationship Id="rId4460" Type="http://schemas.openxmlformats.org/officeDocument/2006/relationships/hyperlink" Target="https://europepmc.org/abstract/MED/35190900" TargetMode="External"/><Relationship Id="rId5511" Type="http://schemas.openxmlformats.org/officeDocument/2006/relationships/hyperlink" Target="https://pubmed.ncbi.nlm.nih.gov/39664008" TargetMode="External"/><Relationship Id="rId8667" Type="http://schemas.openxmlformats.org/officeDocument/2006/relationships/hyperlink" Target="https://pubmed.ncbi.nlm.nih.gov/25583525" TargetMode="External"/><Relationship Id="rId1707" Type="http://schemas.openxmlformats.org/officeDocument/2006/relationships/hyperlink" Target="https://pubmed.ncbi.nlm.nih.gov/39388827" TargetMode="External"/><Relationship Id="rId3062" Type="http://schemas.openxmlformats.org/officeDocument/2006/relationships/hyperlink" Target="https://www.tandfonline.com/doi/10.1080/15548627.2021.2017587?url_ver=Z39.88-2003&amp;rfr_id=ori:rid:crossref.org&amp;rfr_dat=cr_pub%200pubmed" TargetMode="External"/><Relationship Id="rId4113" Type="http://schemas.openxmlformats.org/officeDocument/2006/relationships/hyperlink" Target="https://onlinelibrary.wiley.com/doi/10.1002/jgm.389" TargetMode="External"/><Relationship Id="rId7269" Type="http://schemas.openxmlformats.org/officeDocument/2006/relationships/hyperlink" Target="https://europepmc.org/abstract/MED/33054064" TargetMode="External"/><Relationship Id="rId7683" Type="http://schemas.openxmlformats.org/officeDocument/2006/relationships/hyperlink" Target="https:///www.science.org/doi/10.1126/sciimmunol.adk1643?url_ver=Z39.88-2003&amp;rfr_id=ori:rid:crossref.org&amp;rfr_dat=cr_pub%200pubmed" TargetMode="External"/><Relationship Id="rId8734" Type="http://schemas.openxmlformats.org/officeDocument/2006/relationships/hyperlink" Target="https://pubmed.ncbi.nlm.nih.gov/37042978" TargetMode="External"/><Relationship Id="rId6285" Type="http://schemas.openxmlformats.org/officeDocument/2006/relationships/hyperlink" Target="https://pubmed.ncbi.nlm.nih.gov/22526601" TargetMode="External"/><Relationship Id="rId7336" Type="http://schemas.openxmlformats.org/officeDocument/2006/relationships/hyperlink" Target="https://pubmed.ncbi.nlm.nih.gov/38704374" TargetMode="External"/><Relationship Id="rId3879" Type="http://schemas.openxmlformats.org/officeDocument/2006/relationships/hyperlink" Target="https://pubmed.ncbi.nlm.nih.gov/34737297" TargetMode="External"/><Relationship Id="rId6352" Type="http://schemas.openxmlformats.org/officeDocument/2006/relationships/hyperlink" Target="https://link.springer.com/protocol/10.1007/978-1-4939-8546-3_7" TargetMode="External"/><Relationship Id="rId7750" Type="http://schemas.openxmlformats.org/officeDocument/2006/relationships/hyperlink" Target="https://pubmed.ncbi.nlm.nih.gov/33257898" TargetMode="External"/><Relationship Id="rId8801" Type="http://schemas.openxmlformats.org/officeDocument/2006/relationships/hyperlink" Target="https://pubmed.ncbi.nlm.nih.gov/31024195" TargetMode="External"/><Relationship Id="rId2895" Type="http://schemas.openxmlformats.org/officeDocument/2006/relationships/hyperlink" Target="https://www.pnas.org/doi/10.1073/pnas.2318767121?url_ver=Z39.88-2003&amp;rfr_id=ori:rid:crossref.org&amp;rfr_dat=cr_pub%200pubmed" TargetMode="External"/><Relationship Id="rId3946" Type="http://schemas.openxmlformats.org/officeDocument/2006/relationships/hyperlink" Target="https://onlinelibrary.wiley.com/doi/10.1002/ana.24902" TargetMode="External"/><Relationship Id="rId6005" Type="http://schemas.openxmlformats.org/officeDocument/2006/relationships/hyperlink" Target="https://pubmed.ncbi.nlm.nih.gov/8242080" TargetMode="External"/><Relationship Id="rId7403" Type="http://schemas.openxmlformats.org/officeDocument/2006/relationships/hyperlink" Target="https://europepmc.org/abstract/MED/34160550" TargetMode="External"/><Relationship Id="rId867" Type="http://schemas.openxmlformats.org/officeDocument/2006/relationships/hyperlink" Target="https://www.thieme-connect.com/DOI/DOI?10.1055/a-1733-4163" TargetMode="External"/><Relationship Id="rId1497" Type="http://schemas.openxmlformats.org/officeDocument/2006/relationships/hyperlink" Target="https://www.medicinabuenosaires.com/PMID/25188660.pdf" TargetMode="External"/><Relationship Id="rId2548" Type="http://schemas.openxmlformats.org/officeDocument/2006/relationships/hyperlink" Target="https://europepmc.org/abstract/MED/19489714" TargetMode="External"/><Relationship Id="rId2962" Type="http://schemas.openxmlformats.org/officeDocument/2006/relationships/hyperlink" Target="https://pubmed.ncbi.nlm.nih.gov/37749583" TargetMode="External"/><Relationship Id="rId934" Type="http://schemas.openxmlformats.org/officeDocument/2006/relationships/hyperlink" Target="https://pubmed.ncbi.nlm.nih.gov/32827207" TargetMode="External"/><Relationship Id="rId1564" Type="http://schemas.openxmlformats.org/officeDocument/2006/relationships/hyperlink" Target="https://linkinghub.elsevier.com/retrieve/pii/S2665-9913(23)00243-6" TargetMode="External"/><Relationship Id="rId2615" Type="http://schemas.openxmlformats.org/officeDocument/2006/relationships/hyperlink" Target="https://pubmed.ncbi.nlm.nih.gov/38288262" TargetMode="External"/><Relationship Id="rId5021" Type="http://schemas.openxmlformats.org/officeDocument/2006/relationships/hyperlink" Target="https://journals.lww.com/00042737-200012090-00009" TargetMode="External"/><Relationship Id="rId8177" Type="http://schemas.openxmlformats.org/officeDocument/2006/relationships/hyperlink" Target="https://pubmed.ncbi.nlm.nih.gov/33692256" TargetMode="External"/><Relationship Id="rId8591" Type="http://schemas.openxmlformats.org/officeDocument/2006/relationships/hyperlink" Target="https://pubmed.ncbi.nlm.nih.gov/36675794" TargetMode="External"/><Relationship Id="rId9228" Type="http://schemas.openxmlformats.org/officeDocument/2006/relationships/hyperlink" Target="https://pubmed.ncbi.nlm.nih.gov/23187959" TargetMode="External"/><Relationship Id="rId1217" Type="http://schemas.openxmlformats.org/officeDocument/2006/relationships/hyperlink" Target="https://karger.com/IAA/article/doi/10.1159/000521646" TargetMode="External"/><Relationship Id="rId1631" Type="http://schemas.openxmlformats.org/officeDocument/2006/relationships/hyperlink" Target="https://pubmed.ncbi.nlm.nih.gov/33224428" TargetMode="External"/><Relationship Id="rId4787" Type="http://schemas.openxmlformats.org/officeDocument/2006/relationships/hyperlink" Target="https://pubmed.ncbi.nlm.nih.gov/35694196" TargetMode="External"/><Relationship Id="rId5838" Type="http://schemas.openxmlformats.org/officeDocument/2006/relationships/hyperlink" Target="https://ped-rheum.biomedcentral.com/articles/10.1186/s12969-017-0193-x" TargetMode="External"/><Relationship Id="rId7193" Type="http://schemas.openxmlformats.org/officeDocument/2006/relationships/hyperlink" Target="https://pubmed.ncbi.nlm.nih.gov/11035925" TargetMode="External"/><Relationship Id="rId8244" Type="http://schemas.openxmlformats.org/officeDocument/2006/relationships/hyperlink" Target="https://pubmed.ncbi.nlm.nih.gov/29290521" TargetMode="External"/><Relationship Id="rId3389" Type="http://schemas.openxmlformats.org/officeDocument/2006/relationships/hyperlink" Target="https://pubmed.ncbi.nlm.nih.gov/27787865" TargetMode="External"/><Relationship Id="rId7260" Type="http://schemas.openxmlformats.org/officeDocument/2006/relationships/hyperlink" Target="https://pubmed.ncbi.nlm.nih.gov/33579790" TargetMode="External"/><Relationship Id="rId8311" Type="http://schemas.openxmlformats.org/officeDocument/2006/relationships/hyperlink" Target="https://journals.aai.org/jimmunol/article-lookup/doi/10.4049/jimmunol.0804369" TargetMode="External"/><Relationship Id="rId3456" Type="http://schemas.openxmlformats.org/officeDocument/2006/relationships/hyperlink" Target="https://link.springer.com/article/10.1007/s00408-014-9623-4" TargetMode="External"/><Relationship Id="rId4854" Type="http://schemas.openxmlformats.org/officeDocument/2006/relationships/hyperlink" Target="https://europepmc.org/abstract/MED/31073077" TargetMode="External"/><Relationship Id="rId5905" Type="http://schemas.openxmlformats.org/officeDocument/2006/relationships/hyperlink" Target="https://pubmed.ncbi.nlm.nih.gov/18952502" TargetMode="External"/><Relationship Id="rId377" Type="http://schemas.openxmlformats.org/officeDocument/2006/relationships/hyperlink" Target="https://pubmed.ncbi.nlm.nih.gov/3293604" TargetMode="External"/><Relationship Id="rId2058" Type="http://schemas.openxmlformats.org/officeDocument/2006/relationships/hyperlink" Target="https://pubmed.ncbi.nlm.nih.gov/31927406" TargetMode="External"/><Relationship Id="rId3109" Type="http://schemas.openxmlformats.org/officeDocument/2006/relationships/hyperlink" Target="https://pubmed.ncbi.nlm.nih.gov/34894267" TargetMode="External"/><Relationship Id="rId3870" Type="http://schemas.openxmlformats.org/officeDocument/2006/relationships/hyperlink" Target="https://onlinelibrary.wiley.com/doi/10.1111/all.15001" TargetMode="External"/><Relationship Id="rId4507" Type="http://schemas.openxmlformats.org/officeDocument/2006/relationships/hyperlink" Target="https://pubmed.ncbi.nlm.nih.gov/29317407" TargetMode="External"/><Relationship Id="rId4921" Type="http://schemas.openxmlformats.org/officeDocument/2006/relationships/hyperlink" Target="https://pubmed.ncbi.nlm.nih.gov/26780670" TargetMode="External"/><Relationship Id="rId9085" Type="http://schemas.openxmlformats.org/officeDocument/2006/relationships/hyperlink" Target="https://air.unimi.it/handle/2434/919947" TargetMode="External"/><Relationship Id="rId791" Type="http://schemas.openxmlformats.org/officeDocument/2006/relationships/hyperlink" Target="https://pubmed.ncbi.nlm.nih.gov/14647844" TargetMode="External"/><Relationship Id="rId1074" Type="http://schemas.openxmlformats.org/officeDocument/2006/relationships/hyperlink" Target="https://pubmed.ncbi.nlm.nih.gov/21078901" TargetMode="External"/><Relationship Id="rId2472" Type="http://schemas.openxmlformats.org/officeDocument/2006/relationships/hyperlink" Target="https://www.tandfonline.com/doi/abs/10.1080/17425247.2018.1546692?url_ver=Z39.88-2003&amp;rfr_id=ori:rid:crossref.org&amp;rfr_dat=cr_pub%200pubmed" TargetMode="External"/><Relationship Id="rId3523" Type="http://schemas.openxmlformats.org/officeDocument/2006/relationships/hyperlink" Target="https://pubmed.ncbi.nlm.nih.gov/22430638" TargetMode="External"/><Relationship Id="rId6679" Type="http://schemas.openxmlformats.org/officeDocument/2006/relationships/hyperlink" Target="https://pubmed.ncbi.nlm.nih.gov/18641313" TargetMode="External"/><Relationship Id="rId444" Type="http://schemas.openxmlformats.org/officeDocument/2006/relationships/hyperlink" Target="https://pubmed.ncbi.nlm.nih.gov/39436497" TargetMode="External"/><Relationship Id="rId2125" Type="http://schemas.openxmlformats.org/officeDocument/2006/relationships/hyperlink" Target="https://europepmc.org/abstract/MED/28118356" TargetMode="External"/><Relationship Id="rId5695" Type="http://schemas.openxmlformats.org/officeDocument/2006/relationships/hyperlink" Target="https://pubmed.ncbi.nlm.nih.gov/25671558" TargetMode="External"/><Relationship Id="rId6746" Type="http://schemas.openxmlformats.org/officeDocument/2006/relationships/hyperlink" Target="https://air.unimi.it/handle/2434/956371" TargetMode="External"/><Relationship Id="rId9152" Type="http://schemas.openxmlformats.org/officeDocument/2006/relationships/hyperlink" Target="https://pubmed.ncbi.nlm.nih.gov/29301926" TargetMode="External"/><Relationship Id="rId511" Type="http://schemas.openxmlformats.org/officeDocument/2006/relationships/hyperlink" Target="https://pubmed.ncbi.nlm.nih.gov/34547651" TargetMode="External"/><Relationship Id="rId1141" Type="http://schemas.openxmlformats.org/officeDocument/2006/relationships/hyperlink" Target="https://pubmed.ncbi.nlm.nih.gov/12471624" TargetMode="External"/><Relationship Id="rId4297" Type="http://schemas.openxmlformats.org/officeDocument/2006/relationships/hyperlink" Target="https://pubmed.ncbi.nlm.nih.gov/21041728" TargetMode="External"/><Relationship Id="rId5348" Type="http://schemas.openxmlformats.org/officeDocument/2006/relationships/hyperlink" Target="https://linkinghub.elsevier.com/retrieve/pii/S0006-4971(20)36174-7" TargetMode="External"/><Relationship Id="rId5762" Type="http://schemas.openxmlformats.org/officeDocument/2006/relationships/hyperlink" Target="https://europepmc.org/abstract/MED/34657246" TargetMode="External"/><Relationship Id="rId6813" Type="http://schemas.openxmlformats.org/officeDocument/2006/relationships/hyperlink" Target="https://pubmed.ncbi.nlm.nih.gov/30131802" TargetMode="External"/><Relationship Id="rId4364" Type="http://schemas.openxmlformats.org/officeDocument/2006/relationships/hyperlink" Target="https://pmc.ncbi.nlm.nih.gov/articles/pmid/9097903/" TargetMode="External"/><Relationship Id="rId5415" Type="http://schemas.openxmlformats.org/officeDocument/2006/relationships/hyperlink" Target="https://pubmed.ncbi.nlm.nih.gov/16044133" TargetMode="External"/><Relationship Id="rId1958" Type="http://schemas.openxmlformats.org/officeDocument/2006/relationships/hyperlink" Target="https://pubmed.ncbi.nlm.nih.gov/39903507" TargetMode="External"/><Relationship Id="rId3380" Type="http://schemas.openxmlformats.org/officeDocument/2006/relationships/hyperlink" Target="https://www.clinicalkey.com/content/playBy/pii?v=S1933-0219(22)00657-2" TargetMode="External"/><Relationship Id="rId4017" Type="http://schemas.openxmlformats.org/officeDocument/2006/relationships/hyperlink" Target="https://pubmed.ncbi.nlm.nih.gov/25565635" TargetMode="External"/><Relationship Id="rId4431" Type="http://schemas.openxmlformats.org/officeDocument/2006/relationships/hyperlink" Target="https://pubmed.ncbi.nlm.nih.gov/36990432" TargetMode="External"/><Relationship Id="rId7587" Type="http://schemas.openxmlformats.org/officeDocument/2006/relationships/hyperlink" Target="https:///www.science.org/doi/10.1126/scitranslmed.aan1217?url_ver=Z39.88-2003&amp;rfr_id=ori:rid:crossref.org&amp;rfr_dat=cr_pub%200pubmed" TargetMode="External"/><Relationship Id="rId8638" Type="http://schemas.openxmlformats.org/officeDocument/2006/relationships/hyperlink" Target="https://europepmc.org/abstract/MED/28273179" TargetMode="External"/><Relationship Id="rId8985" Type="http://schemas.openxmlformats.org/officeDocument/2006/relationships/hyperlink" Target="https://pubmed.ncbi.nlm.nih.gov/29924855" TargetMode="External"/><Relationship Id="rId3033" Type="http://schemas.openxmlformats.org/officeDocument/2006/relationships/hyperlink" Target="https://pubmed.ncbi.nlm.nih.gov/35946909" TargetMode="External"/><Relationship Id="rId6189" Type="http://schemas.openxmlformats.org/officeDocument/2006/relationships/hyperlink" Target="https://europepmc.org/abstract/MED/34002224" TargetMode="External"/><Relationship Id="rId7654" Type="http://schemas.openxmlformats.org/officeDocument/2006/relationships/hyperlink" Target="https://pubmed.ncbi.nlm.nih.gov/17614065" TargetMode="External"/><Relationship Id="rId8705" Type="http://schemas.openxmlformats.org/officeDocument/2006/relationships/hyperlink" Target="https://pubmed.ncbi.nlm.nih.gov/20645677" TargetMode="External"/><Relationship Id="rId2799" Type="http://schemas.openxmlformats.org/officeDocument/2006/relationships/hyperlink" Target="https://linkinghub.elsevier.com/retrieve/pii/S1807-5932(22)02952-0" TargetMode="External"/><Relationship Id="rId3100" Type="http://schemas.openxmlformats.org/officeDocument/2006/relationships/hyperlink" Target="https://europepmc.org/abstract/MED/35236680" TargetMode="External"/><Relationship Id="rId6256" Type="http://schemas.openxmlformats.org/officeDocument/2006/relationships/hyperlink" Target="https://linkinghub.elsevier.com/retrieve/pii/S0002-9297(16)30227-0" TargetMode="External"/><Relationship Id="rId6670" Type="http://schemas.openxmlformats.org/officeDocument/2006/relationships/hyperlink" Target="https://europepmc.org/abstract/MED/19592649" TargetMode="External"/><Relationship Id="rId7307" Type="http://schemas.openxmlformats.org/officeDocument/2006/relationships/hyperlink" Target="https://journals.lww.com/10.1097/BOR.0000000000001088" TargetMode="External"/><Relationship Id="rId7721" Type="http://schemas.openxmlformats.org/officeDocument/2006/relationships/hyperlink" Target="https://linkinghub.elsevier.com/retrieve/pii/S0092-8674(22)00924-2" TargetMode="External"/><Relationship Id="rId2866" Type="http://schemas.openxmlformats.org/officeDocument/2006/relationships/hyperlink" Target="https://pubmed.ncbi.nlm.nih.gov/39882940" TargetMode="External"/><Relationship Id="rId3917" Type="http://schemas.openxmlformats.org/officeDocument/2006/relationships/hyperlink" Target="https://pubmed.ncbi.nlm.nih.gov/30267437" TargetMode="External"/><Relationship Id="rId5272" Type="http://schemas.openxmlformats.org/officeDocument/2006/relationships/hyperlink" Target="https://onlinelibrary.wiley.com/doi/10.1111/pde.13108" TargetMode="External"/><Relationship Id="rId6323" Type="http://schemas.openxmlformats.org/officeDocument/2006/relationships/hyperlink" Target="https://pubmed.ncbi.nlm.nih.gov/36865546" TargetMode="External"/><Relationship Id="rId838" Type="http://schemas.openxmlformats.org/officeDocument/2006/relationships/hyperlink" Target="https://pubmed.ncbi.nlm.nih.gov/37385541" TargetMode="External"/><Relationship Id="rId1468" Type="http://schemas.openxmlformats.org/officeDocument/2006/relationships/hyperlink" Target="https://pubmed.ncbi.nlm.nih.gov/29047407" TargetMode="External"/><Relationship Id="rId1882" Type="http://schemas.openxmlformats.org/officeDocument/2006/relationships/hyperlink" Target="https://pubmed.ncbi.nlm.nih.gov/32501552" TargetMode="External"/><Relationship Id="rId2519" Type="http://schemas.openxmlformats.org/officeDocument/2006/relationships/hyperlink" Target="https://pubmed.ncbi.nlm.nih.gov/22089244" TargetMode="External"/><Relationship Id="rId8495" Type="http://schemas.openxmlformats.org/officeDocument/2006/relationships/hyperlink" Target="https://pubmed.ncbi.nlm.nih.gov/17321987" TargetMode="External"/><Relationship Id="rId1535" Type="http://schemas.openxmlformats.org/officeDocument/2006/relationships/hyperlink" Target="https://www.liebertpub.com/doi/10.1089/ped.2022.0206?url_ver=Z39.88-2003&amp;rfr_id=ori:rid:crossref.org&amp;rfr_dat=cr_pub%200pubmed" TargetMode="External"/><Relationship Id="rId2933" Type="http://schemas.openxmlformats.org/officeDocument/2006/relationships/hyperlink" Target="https://www.clinicalkey.com/content/playBy/pii?v=S2666-979X(23)00317-8" TargetMode="External"/><Relationship Id="rId7097" Type="http://schemas.openxmlformats.org/officeDocument/2006/relationships/hyperlink" Target="https://pubmed.ncbi.nlm.nih.gov/33474625" TargetMode="External"/><Relationship Id="rId8148" Type="http://schemas.openxmlformats.org/officeDocument/2006/relationships/hyperlink" Target="https://europepmc.org/abstract/MED/35083284" TargetMode="External"/><Relationship Id="rId8562" Type="http://schemas.openxmlformats.org/officeDocument/2006/relationships/hyperlink" Target="https://journals.sagepub.com/doi/10.1177/15648265150361S113?url_ver=Z39.88-2003&amp;rfr_id=ori:rid:crossref.org&amp;rfr_dat=cr_pub%200pubmed" TargetMode="External"/><Relationship Id="rId905" Type="http://schemas.openxmlformats.org/officeDocument/2006/relationships/hyperlink" Target="https://ijponline.biomedcentral.com/articles/10.1186/s13052-021-01171-9" TargetMode="External"/><Relationship Id="rId7164" Type="http://schemas.openxmlformats.org/officeDocument/2006/relationships/hyperlink" Target="https://europepmc.org/abstract/MED/38578389" TargetMode="External"/><Relationship Id="rId8215" Type="http://schemas.openxmlformats.org/officeDocument/2006/relationships/hyperlink" Target="https://europepmc.org/abstract/MED/31111032" TargetMode="External"/><Relationship Id="rId1602" Type="http://schemas.openxmlformats.org/officeDocument/2006/relationships/hyperlink" Target="https://europepmc.org/abstract/MED/35160159" TargetMode="External"/><Relationship Id="rId4758" Type="http://schemas.openxmlformats.org/officeDocument/2006/relationships/hyperlink" Target="https://www.clinicalkey.com/content/playBy/pii?v=S0091-6749(22)01373-2" TargetMode="External"/><Relationship Id="rId5809" Type="http://schemas.openxmlformats.org/officeDocument/2006/relationships/hyperlink" Target="https://pubmed.ncbi.nlm.nih.gov/30559313" TargetMode="External"/><Relationship Id="rId6180" Type="http://schemas.openxmlformats.org/officeDocument/2006/relationships/hyperlink" Target="https://pubmed.ncbi.nlm.nih.gov/34789453" TargetMode="External"/><Relationship Id="rId3774" Type="http://schemas.openxmlformats.org/officeDocument/2006/relationships/hyperlink" Target="https://pubmed.ncbi.nlm.nih.gov/30895930" TargetMode="External"/><Relationship Id="rId4825" Type="http://schemas.openxmlformats.org/officeDocument/2006/relationships/hyperlink" Target="https://pubmed.ncbi.nlm.nih.gov/32207811" TargetMode="External"/><Relationship Id="rId7231" Type="http://schemas.openxmlformats.org/officeDocument/2006/relationships/hyperlink" Target="https://www.clinicalkey.com/content/playBy/pii?v=S0091-6749(23)01109-0" TargetMode="External"/><Relationship Id="rId695" Type="http://schemas.openxmlformats.org/officeDocument/2006/relationships/hyperlink" Target="https://pubmed.ncbi.nlm.nih.gov/23649634" TargetMode="External"/><Relationship Id="rId2376" Type="http://schemas.openxmlformats.org/officeDocument/2006/relationships/hyperlink" Target="https://europepmc.org/abstract/MED/36337603" TargetMode="External"/><Relationship Id="rId2790" Type="http://schemas.openxmlformats.org/officeDocument/2006/relationships/hyperlink" Target="https://linkinghub.elsevier.com/retrieve/pii/S1807-5932(22)02007-5" TargetMode="External"/><Relationship Id="rId3427" Type="http://schemas.openxmlformats.org/officeDocument/2006/relationships/hyperlink" Target="https://pubmed.ncbi.nlm.nih.gov/25835542" TargetMode="External"/><Relationship Id="rId3841" Type="http://schemas.openxmlformats.org/officeDocument/2006/relationships/hyperlink" Target="https://pubmed.ncbi.nlm.nih.gov/38926363" TargetMode="External"/><Relationship Id="rId6997" Type="http://schemas.openxmlformats.org/officeDocument/2006/relationships/hyperlink" Target="https://pubmed.ncbi.nlm.nih.gov/35676568" TargetMode="External"/><Relationship Id="rId348" Type="http://schemas.openxmlformats.org/officeDocument/2006/relationships/hyperlink" Target="https://pubmed.ncbi.nlm.nih.gov/1356827" TargetMode="External"/><Relationship Id="rId762" Type="http://schemas.openxmlformats.org/officeDocument/2006/relationships/hyperlink" Target="https://pubmed.ncbi.nlm.nih.gov/17499238" TargetMode="External"/><Relationship Id="rId1392" Type="http://schemas.openxmlformats.org/officeDocument/2006/relationships/hyperlink" Target="https://pubmed.ncbi.nlm.nih.gov/14670285" TargetMode="External"/><Relationship Id="rId2029" Type="http://schemas.openxmlformats.org/officeDocument/2006/relationships/hyperlink" Target="https://europepmc.org/abstract/MED/35774374" TargetMode="External"/><Relationship Id="rId2443" Type="http://schemas.openxmlformats.org/officeDocument/2006/relationships/hyperlink" Target="https://pubmed.ncbi.nlm.nih.gov/32896308" TargetMode="External"/><Relationship Id="rId5599" Type="http://schemas.openxmlformats.org/officeDocument/2006/relationships/hyperlink" Target="https://pubmed.ncbi.nlm.nih.gov/35967382" TargetMode="External"/><Relationship Id="rId9056" Type="http://schemas.openxmlformats.org/officeDocument/2006/relationships/hyperlink" Target="https://pubmed.ncbi.nlm.nih.gov/37959328" TargetMode="External"/><Relationship Id="rId415" Type="http://schemas.openxmlformats.org/officeDocument/2006/relationships/hyperlink" Target="https://pubmed.ncbi.nlm.nih.gov/6388970" TargetMode="External"/><Relationship Id="rId1045" Type="http://schemas.openxmlformats.org/officeDocument/2006/relationships/hyperlink" Target="https://journals.lww.com/01515467-201401000-00039" TargetMode="External"/><Relationship Id="rId2510" Type="http://schemas.openxmlformats.org/officeDocument/2006/relationships/hyperlink" Target="https://europepmc.org/abstract/MED/24704721" TargetMode="External"/><Relationship Id="rId5666" Type="http://schemas.openxmlformats.org/officeDocument/2006/relationships/hyperlink" Target="https://europepmc.org/abstract/MED/32915172" TargetMode="External"/><Relationship Id="rId8072" Type="http://schemas.openxmlformats.org/officeDocument/2006/relationships/hyperlink" Target="https://pubmed.ncbi.nlm.nih.gov/37404381" TargetMode="External"/><Relationship Id="rId9123" Type="http://schemas.openxmlformats.org/officeDocument/2006/relationships/hyperlink" Target="https://air.unimi.it/handle/2434/673502" TargetMode="External"/><Relationship Id="rId1112" Type="http://schemas.openxmlformats.org/officeDocument/2006/relationships/hyperlink" Target="https://pubmed.ncbi.nlm.nih.gov/16846458" TargetMode="External"/><Relationship Id="rId4268" Type="http://schemas.openxmlformats.org/officeDocument/2006/relationships/hyperlink" Target="https://europepmc.org/abstract/MED/25699049" TargetMode="External"/><Relationship Id="rId5319" Type="http://schemas.openxmlformats.org/officeDocument/2006/relationships/hyperlink" Target="https://pubmed.ncbi.nlm.nih.gov/25435114" TargetMode="External"/><Relationship Id="rId6717" Type="http://schemas.openxmlformats.org/officeDocument/2006/relationships/hyperlink" Target="https://pubmed.ncbi.nlm.nih.gov/38282561" TargetMode="External"/><Relationship Id="rId3284" Type="http://schemas.openxmlformats.org/officeDocument/2006/relationships/hyperlink" Target="https://europepmc.org/abstract/MED/31088898" TargetMode="External"/><Relationship Id="rId4682" Type="http://schemas.openxmlformats.org/officeDocument/2006/relationships/hyperlink" Target="https://linkinghub.elsevier.com/retrieve/pii/S1098-3600(21)04876-0" TargetMode="External"/><Relationship Id="rId5733" Type="http://schemas.openxmlformats.org/officeDocument/2006/relationships/hyperlink" Target="https://pubmed.ncbi.nlm.nih.gov/38676811" TargetMode="External"/><Relationship Id="rId8889" Type="http://schemas.openxmlformats.org/officeDocument/2006/relationships/hyperlink" Target="https://pubmed.ncbi.nlm.nih.gov/39394928" TargetMode="External"/><Relationship Id="rId1929" Type="http://schemas.openxmlformats.org/officeDocument/2006/relationships/hyperlink" Target="https://karger.com/IAA/article/doi/10.1159/000333562" TargetMode="External"/><Relationship Id="rId4335" Type="http://schemas.openxmlformats.org/officeDocument/2006/relationships/hyperlink" Target="https://pubmed.ncbi.nlm.nih.gov/15507387" TargetMode="External"/><Relationship Id="rId5800" Type="http://schemas.openxmlformats.org/officeDocument/2006/relationships/hyperlink" Target="https://www.nejm.org/doi/10.1056/NEJMc1801927?url_ver=Z39.88-2003&amp;rfr_id=ori:rid:crossref.org&amp;rfr_dat=cr_pub%200pubmed" TargetMode="External"/><Relationship Id="rId8956" Type="http://schemas.openxmlformats.org/officeDocument/2006/relationships/hyperlink" Target="http://hdl.handle.net/10668/16322" TargetMode="External"/><Relationship Id="rId3351" Type="http://schemas.openxmlformats.org/officeDocument/2006/relationships/hyperlink" Target="https://pubmed.ncbi.nlm.nih.gov/29518148" TargetMode="External"/><Relationship Id="rId4402" Type="http://schemas.openxmlformats.org/officeDocument/2006/relationships/hyperlink" Target="https://europepmc.org/abstract/MED/38652550" TargetMode="External"/><Relationship Id="rId7558" Type="http://schemas.openxmlformats.org/officeDocument/2006/relationships/hyperlink" Target="https://pubmed.ncbi.nlm.nih.gov/31078759" TargetMode="External"/><Relationship Id="rId7972" Type="http://schemas.openxmlformats.org/officeDocument/2006/relationships/hyperlink" Target="https://onlinelibrary.wiley.com/doi/10.1002/jmv.20158" TargetMode="External"/><Relationship Id="rId8609" Type="http://schemas.openxmlformats.org/officeDocument/2006/relationships/hyperlink" Target="https://pubmed.ncbi.nlm.nih.gov/34880844" TargetMode="External"/><Relationship Id="rId272" Type="http://schemas.openxmlformats.org/officeDocument/2006/relationships/hyperlink" Target="https://pmc.ncbi.nlm.nih.gov/articles/pmid/17313486/" TargetMode="External"/><Relationship Id="rId3004" Type="http://schemas.openxmlformats.org/officeDocument/2006/relationships/hyperlink" Target="https://bmcpulmmed.biomedcentral.com/articles/10.1186/s12890-023-02418-3" TargetMode="External"/><Relationship Id="rId6574" Type="http://schemas.openxmlformats.org/officeDocument/2006/relationships/hyperlink" Target="https://europepmc.org/abstract/MED/26729800" TargetMode="External"/><Relationship Id="rId7625" Type="http://schemas.openxmlformats.org/officeDocument/2006/relationships/hyperlink" Target="https://link.springer.com/article/10.1007/s00520-013-1744-4" TargetMode="External"/><Relationship Id="rId2020" Type="http://schemas.openxmlformats.org/officeDocument/2006/relationships/hyperlink" Target="https://pubmed.ncbi.nlm.nih.gov/35187122" TargetMode="External"/><Relationship Id="rId5176" Type="http://schemas.openxmlformats.org/officeDocument/2006/relationships/hyperlink" Target="https://linkinghub.elsevier.com/retrieve/pii/S0006-4971(20)61981-4" TargetMode="External"/><Relationship Id="rId5590" Type="http://schemas.openxmlformats.org/officeDocument/2006/relationships/hyperlink" Target="https://europepmc.org/abstract/MED/35455280" TargetMode="External"/><Relationship Id="rId6227" Type="http://schemas.openxmlformats.org/officeDocument/2006/relationships/hyperlink" Target="https://pubmed.ncbi.nlm.nih.gov/30874777" TargetMode="External"/><Relationship Id="rId6641" Type="http://schemas.openxmlformats.org/officeDocument/2006/relationships/hyperlink" Target="https://pubmed.ncbi.nlm.nih.gov/22143783" TargetMode="External"/><Relationship Id="rId4192" Type="http://schemas.openxmlformats.org/officeDocument/2006/relationships/hyperlink" Target="https://onlinelibrary.wiley.com/doi/10.1111/all.14961" TargetMode="External"/><Relationship Id="rId5243" Type="http://schemas.openxmlformats.org/officeDocument/2006/relationships/hyperlink" Target="https://pubmed.ncbi.nlm.nih.gov/30154114" TargetMode="External"/><Relationship Id="rId8399" Type="http://schemas.openxmlformats.org/officeDocument/2006/relationships/hyperlink" Target="https://pubmed.ncbi.nlm.nih.gov/34826374" TargetMode="External"/><Relationship Id="rId1786" Type="http://schemas.openxmlformats.org/officeDocument/2006/relationships/hyperlink" Target="http://www.elsevier.es/en/linksolver/ft/pii/S0301-0546(15)00029-4" TargetMode="External"/><Relationship Id="rId2837" Type="http://schemas.openxmlformats.org/officeDocument/2006/relationships/hyperlink" Target="https://linkinghub.elsevier.com/retrieve/pii/S1081-1206(10)63042-6" TargetMode="External"/><Relationship Id="rId78" Type="http://schemas.openxmlformats.org/officeDocument/2006/relationships/hyperlink" Target="https://europepmc.org/abstract/MED/34831138" TargetMode="External"/><Relationship Id="rId809" Type="http://schemas.openxmlformats.org/officeDocument/2006/relationships/hyperlink" Target="https://linkinghub.elsevier.com/retrieve/pii/0041-0101(94)90111-2" TargetMode="External"/><Relationship Id="rId1439" Type="http://schemas.openxmlformats.org/officeDocument/2006/relationships/hyperlink" Target="https://europepmc.org/abstract/MED/36969289" TargetMode="External"/><Relationship Id="rId1853" Type="http://schemas.openxmlformats.org/officeDocument/2006/relationships/hyperlink" Target="https://linkinghub.elsevier.com/retrieve/pii/S2319-4170(22)00119-6" TargetMode="External"/><Relationship Id="rId2904" Type="http://schemas.openxmlformats.org/officeDocument/2006/relationships/hyperlink" Target="https://pubmed.ncbi.nlm.nih.gov/39327628" TargetMode="External"/><Relationship Id="rId5310" Type="http://schemas.openxmlformats.org/officeDocument/2006/relationships/hyperlink" Target="https://www.clinicalkey.com/content/playBy/pii?v=S1083-8791(15)00217-7" TargetMode="External"/><Relationship Id="rId7068" Type="http://schemas.openxmlformats.org/officeDocument/2006/relationships/hyperlink" Target="https://www.science.org/doi/abs/10.1126/sciimmunol.abl4348?url_ver=Z39.88-2003&amp;rfr_id=ori:rid:crossref.org&amp;rfr_dat=cr_pub%200pubmed" TargetMode="External"/><Relationship Id="rId8119" Type="http://schemas.openxmlformats.org/officeDocument/2006/relationships/hyperlink" Target="https://pubmed.ncbi.nlm.nih.gov/35771590" TargetMode="External"/><Relationship Id="rId8466" Type="http://schemas.openxmlformats.org/officeDocument/2006/relationships/hyperlink" Target="https://pubmed.ncbi.nlm.nih.gov/24023333" TargetMode="External"/><Relationship Id="rId8880" Type="http://schemas.openxmlformats.org/officeDocument/2006/relationships/hyperlink" Target="http://www.elsevier.es/en/linksolver/ft/ivp/1695-4033/65/639" TargetMode="External"/><Relationship Id="rId1506" Type="http://schemas.openxmlformats.org/officeDocument/2006/relationships/hyperlink" Target="https://pubmed.ncbi.nlm.nih.gov/23541320" TargetMode="External"/><Relationship Id="rId1920" Type="http://schemas.openxmlformats.org/officeDocument/2006/relationships/hyperlink" Target="https://pubmed.ncbi.nlm.nih.gov/24416141" TargetMode="External"/><Relationship Id="rId7482" Type="http://schemas.openxmlformats.org/officeDocument/2006/relationships/hyperlink" Target="https://pubmed.ncbi.nlm.nih.gov/28368462" TargetMode="External"/><Relationship Id="rId8533" Type="http://schemas.openxmlformats.org/officeDocument/2006/relationships/hyperlink" Target="https://pubmed.ncbi.nlm.nih.gov/35761107" TargetMode="External"/><Relationship Id="rId3678" Type="http://schemas.openxmlformats.org/officeDocument/2006/relationships/hyperlink" Target="https://pubmed.ncbi.nlm.nih.gov/9122220" TargetMode="External"/><Relationship Id="rId4729" Type="http://schemas.openxmlformats.org/officeDocument/2006/relationships/hyperlink" Target="https://pubmed.ncbi.nlm.nih.gov/38651248" TargetMode="External"/><Relationship Id="rId6084" Type="http://schemas.openxmlformats.org/officeDocument/2006/relationships/hyperlink" Target="https:///www.science.org/doi/10.1126/science.7079734?url_ver=Z39.88-2003&amp;rfr_id=ori:rid:crossref.org&amp;rfr_dat=cr_pub%200pubmed" TargetMode="External"/><Relationship Id="rId7135" Type="http://schemas.openxmlformats.org/officeDocument/2006/relationships/hyperlink" Target="https://pubmed.ncbi.nlm.nih.gov/37567344" TargetMode="External"/><Relationship Id="rId8600" Type="http://schemas.openxmlformats.org/officeDocument/2006/relationships/hyperlink" Target="https://europepmc.org/abstract/MED/34449068" TargetMode="External"/><Relationship Id="rId599" Type="http://schemas.openxmlformats.org/officeDocument/2006/relationships/hyperlink" Target="https://pubmed.ncbi.nlm.nih.gov/29872941" TargetMode="External"/><Relationship Id="rId2694" Type="http://schemas.openxmlformats.org/officeDocument/2006/relationships/hyperlink" Target="https://www.clinicalkey.com/content/playBy/pii?v=S2213-2198(19)30178-3" TargetMode="External"/><Relationship Id="rId3745" Type="http://schemas.openxmlformats.org/officeDocument/2006/relationships/hyperlink" Target="https://europepmc.org/abstract/MED/36505431" TargetMode="External"/><Relationship Id="rId6151" Type="http://schemas.openxmlformats.org/officeDocument/2006/relationships/hyperlink" Target="https://pmc.ncbi.nlm.nih.gov/articles/pmid/37286192/" TargetMode="External"/><Relationship Id="rId7202" Type="http://schemas.openxmlformats.org/officeDocument/2006/relationships/hyperlink" Target="https://pubmed.ncbi.nlm.nih.gov/38151734" TargetMode="External"/><Relationship Id="rId666" Type="http://schemas.openxmlformats.org/officeDocument/2006/relationships/hyperlink" Target="http://www.elsevier.es/en/linksolver/ft/pii/S0301-0546(15)00047-6" TargetMode="External"/><Relationship Id="rId1296" Type="http://schemas.openxmlformats.org/officeDocument/2006/relationships/hyperlink" Target="https://pubmed.ncbi.nlm.nih.gov/30338053" TargetMode="External"/><Relationship Id="rId2347" Type="http://schemas.openxmlformats.org/officeDocument/2006/relationships/hyperlink" Target="https://pubmed.ncbi.nlm.nih.gov/37052865" TargetMode="External"/><Relationship Id="rId9374" Type="http://schemas.openxmlformats.org/officeDocument/2006/relationships/hyperlink" Target="https://link.springer.com/article/10.1007/s12185-016-2082-3" TargetMode="External"/><Relationship Id="rId319" Type="http://schemas.openxmlformats.org/officeDocument/2006/relationships/hyperlink" Target="https://journals.asm.org/doi/10.1128/iai.64.2.466-471.1996?url_ver=Z39.88-2003&amp;rfr_id=ori:rid:crossref.org&amp;rfr_dat=cr_pub%200pubmed" TargetMode="External"/><Relationship Id="rId1363" Type="http://schemas.openxmlformats.org/officeDocument/2006/relationships/hyperlink" Target="https://academic.oup.com/mmy/article-lookup/doi/10.1080/13693780802342545" TargetMode="External"/><Relationship Id="rId2761" Type="http://schemas.openxmlformats.org/officeDocument/2006/relationships/hyperlink" Target="https://pubmed.ncbi.nlm.nih.gov/25954764" TargetMode="External"/><Relationship Id="rId3812" Type="http://schemas.openxmlformats.org/officeDocument/2006/relationships/hyperlink" Target="https://pubmed.ncbi.nlm.nih.gov/22807567" TargetMode="External"/><Relationship Id="rId6968" Type="http://schemas.openxmlformats.org/officeDocument/2006/relationships/hyperlink" Target="https://europepmc.org/abstract/MED/36342455" TargetMode="External"/><Relationship Id="rId8390" Type="http://schemas.openxmlformats.org/officeDocument/2006/relationships/hyperlink" Target="https://www.clinicalkey.com/content/playBy/pii?v=S2213-7165(22)00082-0" TargetMode="External"/><Relationship Id="rId9027" Type="http://schemas.openxmlformats.org/officeDocument/2006/relationships/hyperlink" Target="https://pmc.ncbi.nlm.nih.gov/articles/pmid/39469264/" TargetMode="External"/><Relationship Id="rId733" Type="http://schemas.openxmlformats.org/officeDocument/2006/relationships/hyperlink" Target="https://pubmed.ncbi.nlm.nih.gov/21278736" TargetMode="External"/><Relationship Id="rId1016" Type="http://schemas.openxmlformats.org/officeDocument/2006/relationships/hyperlink" Target="https://pubmed.ncbi.nlm.nih.gov/27725814" TargetMode="External"/><Relationship Id="rId2414" Type="http://schemas.openxmlformats.org/officeDocument/2006/relationships/hyperlink" Target="https://europepmc.org/abstract/MED/34101091" TargetMode="External"/><Relationship Id="rId5984" Type="http://schemas.openxmlformats.org/officeDocument/2006/relationships/hyperlink" Target="https://pubmed.ncbi.nlm.nih.gov/9108404" TargetMode="External"/><Relationship Id="rId8043" Type="http://schemas.openxmlformats.org/officeDocument/2006/relationships/hyperlink" Target="https://academic.oup.com/ibdjournal/article-lookup/doi/10.1093/ibd/izad159" TargetMode="External"/><Relationship Id="rId9441" Type="http://schemas.openxmlformats.org/officeDocument/2006/relationships/hyperlink" Target="https://pubmed.ncbi.nlm.nih.gov/15615263" TargetMode="External"/><Relationship Id="rId800" Type="http://schemas.openxmlformats.org/officeDocument/2006/relationships/hyperlink" Target="https://pubmed.ncbi.nlm.nih.gov/9476132" TargetMode="External"/><Relationship Id="rId1430" Type="http://schemas.openxmlformats.org/officeDocument/2006/relationships/hyperlink" Target="https://pubmed.ncbi.nlm.nih.gov/39622295" TargetMode="External"/><Relationship Id="rId4586" Type="http://schemas.openxmlformats.org/officeDocument/2006/relationships/hyperlink" Target="https://www.nature.com/articles/s41590-023-01674-z" TargetMode="External"/><Relationship Id="rId5637" Type="http://schemas.openxmlformats.org/officeDocument/2006/relationships/hyperlink" Target="https://pubmed.ncbi.nlm.nih.gov/32575983" TargetMode="External"/><Relationship Id="rId3188" Type="http://schemas.openxmlformats.org/officeDocument/2006/relationships/hyperlink" Target="https://europepmc.org/abstract/MED/33762653" TargetMode="External"/><Relationship Id="rId4239" Type="http://schemas.openxmlformats.org/officeDocument/2006/relationships/hyperlink" Target="https://pubmed.ncbi.nlm.nih.gov/28240280" TargetMode="External"/><Relationship Id="rId4653" Type="http://schemas.openxmlformats.org/officeDocument/2006/relationships/hyperlink" Target="https://pubmed.ncbi.nlm.nih.gov/31623817" TargetMode="External"/><Relationship Id="rId5704" Type="http://schemas.openxmlformats.org/officeDocument/2006/relationships/hyperlink" Target="http://www.eurekaselect.com/122260/article" TargetMode="External"/><Relationship Id="rId8110" Type="http://schemas.openxmlformats.org/officeDocument/2006/relationships/hyperlink" Target="https://europepmc.org/abstract/MED/36676807" TargetMode="External"/><Relationship Id="rId3255" Type="http://schemas.openxmlformats.org/officeDocument/2006/relationships/hyperlink" Target="https://pubmed.ncbi.nlm.nih.gov/32090985" TargetMode="External"/><Relationship Id="rId4306" Type="http://schemas.openxmlformats.org/officeDocument/2006/relationships/hyperlink" Target="https://www.clinicalkey.com/content/playBy/pii?v=S0165-0378(10)00072-0" TargetMode="External"/><Relationship Id="rId4720" Type="http://schemas.openxmlformats.org/officeDocument/2006/relationships/hyperlink" Target="https://www.nejm.org/doi/10.1056/NEJMoa2312302?url_ver=Z39.88-2003&amp;rfr_id=ori:rid:crossref.org&amp;rfr_dat=cr_pub%200pubmed" TargetMode="External"/><Relationship Id="rId7876" Type="http://schemas.openxmlformats.org/officeDocument/2006/relationships/hyperlink" Target="https://pubmed.ncbi.nlm.nih.gov/32732391" TargetMode="External"/><Relationship Id="rId8927" Type="http://schemas.openxmlformats.org/officeDocument/2006/relationships/hyperlink" Target="https://pubmed.ncbi.nlm.nih.gov/35749688" TargetMode="External"/><Relationship Id="rId176" Type="http://schemas.openxmlformats.org/officeDocument/2006/relationships/hyperlink" Target="https://europepmc.org/abstract/MED/28670314" TargetMode="External"/><Relationship Id="rId590" Type="http://schemas.openxmlformats.org/officeDocument/2006/relationships/hyperlink" Target="https:///www.science.org/doi/10.1126/sciimmunol.aau8714?url_ver=Z39.88-2003&amp;rfr_id=ori:rid:crossref.org&amp;rfr_dat=cr_pub%200pubmed" TargetMode="External"/><Relationship Id="rId2271" Type="http://schemas.openxmlformats.org/officeDocument/2006/relationships/hyperlink" Target="https://academic.oup.com/jid/article-lookup/doi/10.1086/427560" TargetMode="External"/><Relationship Id="rId3322" Type="http://schemas.openxmlformats.org/officeDocument/2006/relationships/hyperlink" Target="https://europepmc.org/abstract/MED/30542516" TargetMode="External"/><Relationship Id="rId6478" Type="http://schemas.openxmlformats.org/officeDocument/2006/relationships/hyperlink" Target="https://europepmc.org/abstract/MED/29889816" TargetMode="External"/><Relationship Id="rId7529" Type="http://schemas.openxmlformats.org/officeDocument/2006/relationships/hyperlink" Target="https://link.springer.com/article/10.1007/s10096-022-04433-4" TargetMode="External"/><Relationship Id="rId243" Type="http://schemas.openxmlformats.org/officeDocument/2006/relationships/hyperlink" Target="https://pubmed.ncbi.nlm.nih.gov/21622550" TargetMode="External"/><Relationship Id="rId5494" Type="http://schemas.openxmlformats.org/officeDocument/2006/relationships/hyperlink" Target="https://linkinghub.elsevier.com/retrieve/pii/S0006-4971(20)60652-8" TargetMode="External"/><Relationship Id="rId6892" Type="http://schemas.openxmlformats.org/officeDocument/2006/relationships/hyperlink" Target="https://pmc.ncbi.nlm.nih.gov/articles/pmid/39316018/" TargetMode="External"/><Relationship Id="rId7943" Type="http://schemas.openxmlformats.org/officeDocument/2006/relationships/hyperlink" Target="https://europepmc.org/abstract/MED/20971824" TargetMode="External"/><Relationship Id="rId310" Type="http://schemas.openxmlformats.org/officeDocument/2006/relationships/hyperlink" Target="https://pubmed.ncbi.nlm.nih.gov/9143921" TargetMode="External"/><Relationship Id="rId4096" Type="http://schemas.openxmlformats.org/officeDocument/2006/relationships/hyperlink" Target="https://pubmed.ncbi.nlm.nih.gov/15514965" TargetMode="External"/><Relationship Id="rId5147" Type="http://schemas.openxmlformats.org/officeDocument/2006/relationships/hyperlink" Target="https://pubmed.ncbi.nlm.nih.gov/33169931" TargetMode="External"/><Relationship Id="rId6545" Type="http://schemas.openxmlformats.org/officeDocument/2006/relationships/hyperlink" Target="https://pubmed.ncbi.nlm.nih.gov/28344876" TargetMode="External"/><Relationship Id="rId5561" Type="http://schemas.openxmlformats.org/officeDocument/2006/relationships/hyperlink" Target="https://pubmed.ncbi.nlm.nih.gov/36851151" TargetMode="External"/><Relationship Id="rId6612" Type="http://schemas.openxmlformats.org/officeDocument/2006/relationships/hyperlink" Target="https://europepmc.org/abstract/MED/24100403" TargetMode="External"/><Relationship Id="rId1757" Type="http://schemas.openxmlformats.org/officeDocument/2006/relationships/hyperlink" Target="https://linkinghub.elsevier.com/retrieve/pii/S0021-7557(20)30199-6" TargetMode="External"/><Relationship Id="rId2808" Type="http://schemas.openxmlformats.org/officeDocument/2006/relationships/hyperlink" Target="https://pubmed.ncbi.nlm.nih.gov/19252033" TargetMode="External"/><Relationship Id="rId4163" Type="http://schemas.openxmlformats.org/officeDocument/2006/relationships/hyperlink" Target="https://pubmed.ncbi.nlm.nih.gov/37620742" TargetMode="External"/><Relationship Id="rId5214" Type="http://schemas.openxmlformats.org/officeDocument/2006/relationships/hyperlink" Target="https://europepmc.org/abstract/MED/30882883" TargetMode="External"/><Relationship Id="rId8784" Type="http://schemas.openxmlformats.org/officeDocument/2006/relationships/hyperlink" Target="https://www.sap.org.ar/docs/publicaciones/archivosarg/2020/v118n2a24.pdf" TargetMode="External"/><Relationship Id="rId49" Type="http://schemas.openxmlformats.org/officeDocument/2006/relationships/hyperlink" Target="https://pubmed.ncbi.nlm.nih.gov/35257272" TargetMode="External"/><Relationship Id="rId1824" Type="http://schemas.openxmlformats.org/officeDocument/2006/relationships/hyperlink" Target="http://www.sap.org.ar/docs/publicaciones/archivosarg/2018/v116n6a17.pdf" TargetMode="External"/><Relationship Id="rId4230" Type="http://schemas.openxmlformats.org/officeDocument/2006/relationships/hyperlink" Target="https://europepmc.org/abstract/MED/29651288" TargetMode="External"/><Relationship Id="rId7386" Type="http://schemas.openxmlformats.org/officeDocument/2006/relationships/hyperlink" Target="https://pubmed.ncbi.nlm.nih.gov/35083626" TargetMode="External"/><Relationship Id="rId8437" Type="http://schemas.openxmlformats.org/officeDocument/2006/relationships/hyperlink" Target="https://europepmc.org/abstract/MED/27085336" TargetMode="External"/><Relationship Id="rId8851" Type="http://schemas.openxmlformats.org/officeDocument/2006/relationships/hyperlink" Target="https://pubmed.ncbi.nlm.nih.gov/24641453" TargetMode="External"/><Relationship Id="rId7039" Type="http://schemas.openxmlformats.org/officeDocument/2006/relationships/hyperlink" Target="https://pubmed.ncbi.nlm.nih.gov/34686943" TargetMode="External"/><Relationship Id="rId7453" Type="http://schemas.openxmlformats.org/officeDocument/2006/relationships/hyperlink" Target="https://europepmc.org/abstract/MED/30264912" TargetMode="External"/><Relationship Id="rId8504" Type="http://schemas.openxmlformats.org/officeDocument/2006/relationships/hyperlink" Target="https://www.tandfonline.com/doi/10.1080/00365540410018148?url_ver=Z39.88-2003&amp;rfr_id=ori:rid:crossref.org&amp;rfr_dat=cr_pub%200pubmed" TargetMode="External"/><Relationship Id="rId2598" Type="http://schemas.openxmlformats.org/officeDocument/2006/relationships/hyperlink" Target="https://linkinghub.elsevier.com/retrieve/pii/S1939-4551(25)00009-2" TargetMode="External"/><Relationship Id="rId3996" Type="http://schemas.openxmlformats.org/officeDocument/2006/relationships/hyperlink" Target="https://europepmc.org/abstract/MED/26042119" TargetMode="External"/><Relationship Id="rId6055" Type="http://schemas.openxmlformats.org/officeDocument/2006/relationships/hyperlink" Target="https://www.liebertpub.com/doi/10.1089/aid.1988.4.63?url_ver=Z39.88-2003&amp;rfr_id=ori:rid:crossref.org&amp;rfr_dat=cr_pub%200pubmed" TargetMode="External"/><Relationship Id="rId7106" Type="http://schemas.openxmlformats.org/officeDocument/2006/relationships/hyperlink" Target="https://www.science.org/doi/abs/10.1126/science.abd4585?url_ver=Z39.88-2003&amp;rfr_id=ori:rid:crossref.org&amp;rfr_dat=cr_pub%200pubmed" TargetMode="External"/><Relationship Id="rId3649" Type="http://schemas.openxmlformats.org/officeDocument/2006/relationships/hyperlink" Target="https://pubmed.ncbi.nlm.nih.gov/12882840" TargetMode="External"/><Relationship Id="rId5071" Type="http://schemas.openxmlformats.org/officeDocument/2006/relationships/hyperlink" Target="https://pubmed.ncbi.nlm.nih.gov/37659505" TargetMode="External"/><Relationship Id="rId6122" Type="http://schemas.openxmlformats.org/officeDocument/2006/relationships/hyperlink" Target="https://linkinghub.elsevier.com/retrieve/pii/S0021-9258(19)45153-3" TargetMode="External"/><Relationship Id="rId7520" Type="http://schemas.openxmlformats.org/officeDocument/2006/relationships/hyperlink" Target="https://pubmed.ncbi.nlm.nih.gov/35862277" TargetMode="External"/><Relationship Id="rId9278" Type="http://schemas.openxmlformats.org/officeDocument/2006/relationships/hyperlink" Target="https://pubmed.ncbi.nlm.nih.gov/38662826" TargetMode="External"/><Relationship Id="rId984" Type="http://schemas.openxmlformats.org/officeDocument/2006/relationships/hyperlink" Target="https://pubmed.ncbi.nlm.nih.gov/29130391" TargetMode="External"/><Relationship Id="rId2665" Type="http://schemas.openxmlformats.org/officeDocument/2006/relationships/hyperlink" Target="https://pubmed.ncbi.nlm.nih.gov/33852678" TargetMode="External"/><Relationship Id="rId3716" Type="http://schemas.openxmlformats.org/officeDocument/2006/relationships/hyperlink" Target="https://pubmed.ncbi.nlm.nih.gov/37078566" TargetMode="External"/><Relationship Id="rId637" Type="http://schemas.openxmlformats.org/officeDocument/2006/relationships/hyperlink" Target="https://pubmed.ncbi.nlm.nih.gov/27816773" TargetMode="External"/><Relationship Id="rId1267" Type="http://schemas.openxmlformats.org/officeDocument/2006/relationships/hyperlink" Target="https://linkinghub.elsevier.com/retrieve/pii/S0378-1119(19)30529-3" TargetMode="External"/><Relationship Id="rId1681" Type="http://schemas.openxmlformats.org/officeDocument/2006/relationships/hyperlink" Target="https://pubmed.ncbi.nlm.nih.gov/27045767" TargetMode="External"/><Relationship Id="rId2318" Type="http://schemas.openxmlformats.org/officeDocument/2006/relationships/hyperlink" Target="https://pmc.ncbi.nlm.nih.gov/articles/pmid/40051588/" TargetMode="External"/><Relationship Id="rId2732" Type="http://schemas.openxmlformats.org/officeDocument/2006/relationships/hyperlink" Target="https://journals.lww.com/00006254-201707000-00012" TargetMode="External"/><Relationship Id="rId5888" Type="http://schemas.openxmlformats.org/officeDocument/2006/relationships/hyperlink" Target="https://onlinelibrary.wiley.com/resolve/openurl?genre=article&amp;sid=nlm:pubmed&amp;issn=0007-1048&amp;date=2011&amp;volume=153&amp;issue=5&amp;spage=675" TargetMode="External"/><Relationship Id="rId6939" Type="http://schemas.openxmlformats.org/officeDocument/2006/relationships/hyperlink" Target="https://pubmed.ncbi.nlm.nih.gov/37938781" TargetMode="External"/><Relationship Id="rId8294" Type="http://schemas.openxmlformats.org/officeDocument/2006/relationships/hyperlink" Target="https://pubmed.ncbi.nlm.nih.gov/21383239" TargetMode="External"/><Relationship Id="rId9345" Type="http://schemas.openxmlformats.org/officeDocument/2006/relationships/hyperlink" Target="https://pubmed.ncbi.nlm.nih.gov/35831192" TargetMode="External"/><Relationship Id="rId704" Type="http://schemas.openxmlformats.org/officeDocument/2006/relationships/hyperlink" Target="https://www.tandfonline.com/doi/10.3109/08923973.2012.697470?url_ver=Z39.88-2003&amp;rfr_id=ori:rid:crossref.org&amp;rfr_dat=cr_pub%200pubmed" TargetMode="External"/><Relationship Id="rId1334" Type="http://schemas.openxmlformats.org/officeDocument/2006/relationships/hyperlink" Target="https://pubmed.ncbi.nlm.nih.gov/24402618" TargetMode="External"/><Relationship Id="rId5955" Type="http://schemas.openxmlformats.org/officeDocument/2006/relationships/hyperlink" Target="https://pubmed.ncbi.nlm.nih.gov/11067872" TargetMode="External"/><Relationship Id="rId8361" Type="http://schemas.openxmlformats.org/officeDocument/2006/relationships/hyperlink" Target="https://pubmed.ncbi.nlm.nih.gov/37393368" TargetMode="External"/><Relationship Id="rId9412" Type="http://schemas.openxmlformats.org/officeDocument/2006/relationships/hyperlink" Target="https://onlinelibrary.wiley.com/doi/10.1111/j.1440-1827.2009.02361.x" TargetMode="External"/><Relationship Id="rId40" Type="http://schemas.openxmlformats.org/officeDocument/2006/relationships/hyperlink" Target="https://europepmc.org/abstract/MED/37954618" TargetMode="External"/><Relationship Id="rId1401" Type="http://schemas.openxmlformats.org/officeDocument/2006/relationships/hyperlink" Target="https://onlinelibrary.wiley.com/resolve/openurl?genre=article&amp;sid=nlm:pubmed&amp;issn=0960-7420&amp;date=1998&amp;volume=25&amp;issue=4&amp;spage=281" TargetMode="External"/><Relationship Id="rId4557" Type="http://schemas.openxmlformats.org/officeDocument/2006/relationships/hyperlink" Target="https://pubmed.ncbi.nlm.nih.gov/16899778" TargetMode="External"/><Relationship Id="rId5608" Type="http://schemas.openxmlformats.org/officeDocument/2006/relationships/hyperlink" Target="https://europepmc.org/abstract/MED/34960224" TargetMode="External"/><Relationship Id="rId8014" Type="http://schemas.openxmlformats.org/officeDocument/2006/relationships/hyperlink" Target="https://pubmed.ncbi.nlm.nih.gov/39694212" TargetMode="External"/><Relationship Id="rId3159" Type="http://schemas.openxmlformats.org/officeDocument/2006/relationships/hyperlink" Target="https://pubmed.ncbi.nlm.nih.gov/34836924" TargetMode="External"/><Relationship Id="rId3573" Type="http://schemas.openxmlformats.org/officeDocument/2006/relationships/hyperlink" Target="https://onlinelibrary.wiley.com/doi/10.1096/fj.10-158212" TargetMode="External"/><Relationship Id="rId4971" Type="http://schemas.openxmlformats.org/officeDocument/2006/relationships/hyperlink" Target="https://pubmed.ncbi.nlm.nih.gov/20393462" TargetMode="External"/><Relationship Id="rId7030" Type="http://schemas.openxmlformats.org/officeDocument/2006/relationships/hyperlink" Target="https://europepmc.org/abstract/MED/34914824" TargetMode="External"/><Relationship Id="rId494" Type="http://schemas.openxmlformats.org/officeDocument/2006/relationships/hyperlink" Target="https://www.clinicalkey.com/content/playBy/pii?v=S1201-9712(21)00412-4" TargetMode="External"/><Relationship Id="rId2175" Type="http://schemas.openxmlformats.org/officeDocument/2006/relationships/hyperlink" Target="https://www.clinicalkey.com/content/playBy/pii?v=S0198-8859(12)00597-6" TargetMode="External"/><Relationship Id="rId3226" Type="http://schemas.openxmlformats.org/officeDocument/2006/relationships/hyperlink" Target="https://link.springer.com/article/10.1007/s10067-020-05015-5" TargetMode="External"/><Relationship Id="rId4624" Type="http://schemas.openxmlformats.org/officeDocument/2006/relationships/hyperlink" Target="https://europepmc.org/abstract/MED/34918394" TargetMode="External"/><Relationship Id="rId147" Type="http://schemas.openxmlformats.org/officeDocument/2006/relationships/hyperlink" Target="https://pubmed.ncbi.nlm.nih.gov/30644015" TargetMode="External"/><Relationship Id="rId1191" Type="http://schemas.openxmlformats.org/officeDocument/2006/relationships/hyperlink" Target="https://karger.com/doi/10.1159/000538518" TargetMode="External"/><Relationship Id="rId3640" Type="http://schemas.openxmlformats.org/officeDocument/2006/relationships/hyperlink" Target="https://linkinghub.elsevier.com/retrieve/pii/S0378-1119(04)00479-2" TargetMode="External"/><Relationship Id="rId6796" Type="http://schemas.openxmlformats.org/officeDocument/2006/relationships/hyperlink" Target="https://onlinelibrary.wiley.com/resolve/openurl?genre=article&amp;sid=nlm:pubmed&amp;issn=0007-1048&amp;date=2019&amp;volume=187&amp;issue=4&amp;spage=502" TargetMode="External"/><Relationship Id="rId7847" Type="http://schemas.openxmlformats.org/officeDocument/2006/relationships/hyperlink" Target="https://www.clinicalkey.com/content/playBy/pii?v=S0140-6736(21)02096-1" TargetMode="External"/><Relationship Id="rId561" Type="http://schemas.openxmlformats.org/officeDocument/2006/relationships/hyperlink" Target="https://pubmed.ncbi.nlm.nih.gov/33679719" TargetMode="External"/><Relationship Id="rId2242" Type="http://schemas.openxmlformats.org/officeDocument/2006/relationships/hyperlink" Target="https://pubmed.ncbi.nlm.nih.gov/17214636" TargetMode="External"/><Relationship Id="rId5398" Type="http://schemas.openxmlformats.org/officeDocument/2006/relationships/hyperlink" Target="https://www.tandfonline.com/doi/10.1080/08880010802243524?url_ver=Z39.88-2003&amp;rfr_id=ori:rid:crossref.org&amp;rfr_dat=cr_pub%200pubmed" TargetMode="External"/><Relationship Id="rId6449" Type="http://schemas.openxmlformats.org/officeDocument/2006/relationships/hyperlink" Target="https://pubmed.ncbi.nlm.nih.gov/32203908" TargetMode="External"/><Relationship Id="rId6863" Type="http://schemas.openxmlformats.org/officeDocument/2006/relationships/hyperlink" Target="https://linkinghub.elsevier.com/retrieve/pii/S0006-4971(20)61036-9" TargetMode="External"/><Relationship Id="rId7914" Type="http://schemas.openxmlformats.org/officeDocument/2006/relationships/hyperlink" Target="https://pubmed.ncbi.nlm.nih.gov/25573649" TargetMode="External"/><Relationship Id="rId214" Type="http://schemas.openxmlformats.org/officeDocument/2006/relationships/hyperlink" Target="https://www.clinicalkey.com/content/playBy/pii?v=S0091-6749(14)00438-2" TargetMode="External"/><Relationship Id="rId5465" Type="http://schemas.openxmlformats.org/officeDocument/2006/relationships/hyperlink" Target="https://pubmed.ncbi.nlm.nih.gov/33067658" TargetMode="External"/><Relationship Id="rId6516" Type="http://schemas.openxmlformats.org/officeDocument/2006/relationships/hyperlink" Target="https://europepmc.org/abstract/MED/30226896" TargetMode="External"/><Relationship Id="rId6930" Type="http://schemas.openxmlformats.org/officeDocument/2006/relationships/hyperlink" Target="https://publications.edpsciences.org/10.1051/medsci/2023182" TargetMode="External"/><Relationship Id="rId4067" Type="http://schemas.openxmlformats.org/officeDocument/2006/relationships/hyperlink" Target="https://journals.aai.org/jimmunol/article-lookup/doi/10.4049/jimmunol.0901678" TargetMode="External"/><Relationship Id="rId4481" Type="http://schemas.openxmlformats.org/officeDocument/2006/relationships/hyperlink" Target="https://pubmed.ncbi.nlm.nih.gov/33007328" TargetMode="External"/><Relationship Id="rId5118" Type="http://schemas.openxmlformats.org/officeDocument/2006/relationships/hyperlink" Target="https://www.clinicalkey.com/content/playBy/pii?v=S2666-6367(22)00033-1" TargetMode="External"/><Relationship Id="rId5532" Type="http://schemas.openxmlformats.org/officeDocument/2006/relationships/hyperlink" Target="https://europepmc.org/abstract/MED/38543884" TargetMode="External"/><Relationship Id="rId8688" Type="http://schemas.openxmlformats.org/officeDocument/2006/relationships/hyperlink" Target="http://thorax.bmj.com/lookup/pmidlookup?view=long&amp;pmid=24186921" TargetMode="External"/><Relationship Id="rId3083" Type="http://schemas.openxmlformats.org/officeDocument/2006/relationships/hyperlink" Target="https://pubmed.ncbi.nlm.nih.gov/35389889" TargetMode="External"/><Relationship Id="rId4134" Type="http://schemas.openxmlformats.org/officeDocument/2006/relationships/hyperlink" Target="https://www.nature.com/articles/3301276" TargetMode="External"/><Relationship Id="rId1728" Type="http://schemas.openxmlformats.org/officeDocument/2006/relationships/hyperlink" Target="https://pubmed.ncbi.nlm.nih.gov/36309066" TargetMode="External"/><Relationship Id="rId3150" Type="http://schemas.openxmlformats.org/officeDocument/2006/relationships/hyperlink" Target="https://europepmc.org/abstract/MED/34355173" TargetMode="External"/><Relationship Id="rId4201" Type="http://schemas.openxmlformats.org/officeDocument/2006/relationships/hyperlink" Target="https://pubmed.ncbi.nlm.nih.gov/30968712" TargetMode="External"/><Relationship Id="rId7357" Type="http://schemas.openxmlformats.org/officeDocument/2006/relationships/hyperlink" Target="https://europepmc.org/abstract/MED/37347462" TargetMode="External"/><Relationship Id="rId8408" Type="http://schemas.openxmlformats.org/officeDocument/2006/relationships/hyperlink" Target="https://link.springer.com/article/10.1007/s11046-020-00525-x" TargetMode="External"/><Relationship Id="rId8755" Type="http://schemas.openxmlformats.org/officeDocument/2006/relationships/hyperlink" Target="http://www.elsevier.es/en/linksolver/ft/pii/S0210-5705(21)00329-0" TargetMode="External"/><Relationship Id="rId7771" Type="http://schemas.openxmlformats.org/officeDocument/2006/relationships/hyperlink" Target="https://linkinghub.elsevier.com/retrieve/pii/S0002-9297(19)30108-9" TargetMode="External"/><Relationship Id="rId8822" Type="http://schemas.openxmlformats.org/officeDocument/2006/relationships/hyperlink" Target="https://academic.oup.com/ecco-jcc/article-lookup/doi/10.1093/ecco-jcc/jjx082" TargetMode="External"/><Relationship Id="rId3967" Type="http://schemas.openxmlformats.org/officeDocument/2006/relationships/hyperlink" Target="https://pubmed.ncbi.nlm.nih.gov/26783154" TargetMode="External"/><Relationship Id="rId6373" Type="http://schemas.openxmlformats.org/officeDocument/2006/relationships/hyperlink" Target="https://pubmed.ncbi.nlm.nih.gov/38412124" TargetMode="External"/><Relationship Id="rId7424" Type="http://schemas.openxmlformats.org/officeDocument/2006/relationships/hyperlink" Target="https://pubmed.ncbi.nlm.nih.gov/32531373" TargetMode="External"/><Relationship Id="rId4" Type="http://schemas.openxmlformats.org/officeDocument/2006/relationships/hyperlink" Target="https://onlinelibrary.wiley.com/doi/10.1002/ajh.27634" TargetMode="External"/><Relationship Id="rId888" Type="http://schemas.openxmlformats.org/officeDocument/2006/relationships/hyperlink" Target="https://pubmed.ncbi.nlm.nih.gov/34674857" TargetMode="External"/><Relationship Id="rId2569" Type="http://schemas.openxmlformats.org/officeDocument/2006/relationships/hyperlink" Target="https://pubmed.ncbi.nlm.nih.gov/17099051" TargetMode="External"/><Relationship Id="rId2983" Type="http://schemas.openxmlformats.org/officeDocument/2006/relationships/hyperlink" Target="https://pubmed.ncbi.nlm.nih.gov/36878826" TargetMode="External"/><Relationship Id="rId6026" Type="http://schemas.openxmlformats.org/officeDocument/2006/relationships/hyperlink" Target="https://www.pnas.org/doi/10.1073/pnas.88.16.7185?url_ver=Z39.88-2003&amp;rfr_id=ori:rid:crossref.org&amp;rfr_dat=cr_pub%200pubmed" TargetMode="External"/><Relationship Id="rId6440" Type="http://schemas.openxmlformats.org/officeDocument/2006/relationships/hyperlink" Target="https://linkinghub.elsevier.com/retrieve/pii/S1600-6135(22)22456-3" TargetMode="External"/><Relationship Id="rId955" Type="http://schemas.openxmlformats.org/officeDocument/2006/relationships/hyperlink" Target="https://europepmc.org/abstract/MED/33224144" TargetMode="External"/><Relationship Id="rId1585" Type="http://schemas.openxmlformats.org/officeDocument/2006/relationships/hyperlink" Target="https://pubmed.ncbi.nlm.nih.gov/36845159" TargetMode="External"/><Relationship Id="rId2636" Type="http://schemas.openxmlformats.org/officeDocument/2006/relationships/hyperlink" Target="https://europepmc.org/abstract/MED/35923421" TargetMode="External"/><Relationship Id="rId5042" Type="http://schemas.openxmlformats.org/officeDocument/2006/relationships/hyperlink" Target="https://onlinelibrary.wiley.com/doi/10.1002/pbc.31532" TargetMode="External"/><Relationship Id="rId8198" Type="http://schemas.openxmlformats.org/officeDocument/2006/relationships/hyperlink" Target="https://pubmed.ncbi.nlm.nih.gov/31397010" TargetMode="External"/><Relationship Id="rId9249" Type="http://schemas.openxmlformats.org/officeDocument/2006/relationships/hyperlink" Target="http://hdl.handle.net/2445/144671" TargetMode="External"/><Relationship Id="rId608" Type="http://schemas.openxmlformats.org/officeDocument/2006/relationships/hyperlink" Target="https://europepmc.org/abstract/MED/29780795" TargetMode="External"/><Relationship Id="rId1238" Type="http://schemas.openxmlformats.org/officeDocument/2006/relationships/hyperlink" Target="https://www.clinicalkey.com/content/playBy/pii?v=S2213-2198(21)00463-3" TargetMode="External"/><Relationship Id="rId1652" Type="http://schemas.openxmlformats.org/officeDocument/2006/relationships/hyperlink" Target="https://europepmc.org/abstract/MED/32695106" TargetMode="External"/><Relationship Id="rId8265" Type="http://schemas.openxmlformats.org/officeDocument/2006/relationships/hyperlink" Target="https://www.medicalonline.jp/meteo_linkout.php?issn=0446-6586&amp;volume=113&amp;issue=8&amp;spage=1380" TargetMode="External"/><Relationship Id="rId9316" Type="http://schemas.openxmlformats.org/officeDocument/2006/relationships/hyperlink" Target="https://www.jstage.jst.go.jp/article/internalmedicine/64/6/64_3740-24/_article" TargetMode="External"/><Relationship Id="rId1305" Type="http://schemas.openxmlformats.org/officeDocument/2006/relationships/hyperlink" Target="https://karger.com/IAA/article/doi/10.1159/000479839" TargetMode="External"/><Relationship Id="rId2703" Type="http://schemas.openxmlformats.org/officeDocument/2006/relationships/hyperlink" Target="https://pubmed.ncbi.nlm.nih.gov/30159581" TargetMode="External"/><Relationship Id="rId5859" Type="http://schemas.openxmlformats.org/officeDocument/2006/relationships/hyperlink" Target="https://pubmed.ncbi.nlm.nih.gov/26122173" TargetMode="External"/><Relationship Id="rId7281" Type="http://schemas.openxmlformats.org/officeDocument/2006/relationships/hyperlink" Target="https://pubmed.ncbi.nlm.nih.gov/30540571" TargetMode="External"/><Relationship Id="rId8332" Type="http://schemas.openxmlformats.org/officeDocument/2006/relationships/hyperlink" Target="https://onlinelibrary.wiley.com/doi/10.1111/pde.13286" TargetMode="External"/><Relationship Id="rId4875" Type="http://schemas.openxmlformats.org/officeDocument/2006/relationships/hyperlink" Target="https://pubmed.ncbi.nlm.nih.gov/29091079" TargetMode="External"/><Relationship Id="rId5926" Type="http://schemas.openxmlformats.org/officeDocument/2006/relationships/hyperlink" Target="https://pubmed.ncbi.nlm.nih.gov/16002636" TargetMode="External"/><Relationship Id="rId11" Type="http://schemas.openxmlformats.org/officeDocument/2006/relationships/hyperlink" Target="https://pubmed.ncbi.nlm.nih.gov/39055704" TargetMode="External"/><Relationship Id="rId398" Type="http://schemas.openxmlformats.org/officeDocument/2006/relationships/hyperlink" Target="https://www.nejm.org/doi/10.1056/NEJM198502283120902?url_ver=Z39.88-2003&amp;rfr_id=ori:rid:crossref.org&amp;rfr_dat=cr_pub%200pubmed" TargetMode="External"/><Relationship Id="rId2079" Type="http://schemas.openxmlformats.org/officeDocument/2006/relationships/hyperlink" Target="https://onlinelibrary.wiley.com/doi/10.1111/pim.12659" TargetMode="External"/><Relationship Id="rId3477" Type="http://schemas.openxmlformats.org/officeDocument/2006/relationships/hyperlink" Target="https://pubmed.ncbi.nlm.nih.gov/24018023" TargetMode="External"/><Relationship Id="rId3891" Type="http://schemas.openxmlformats.org/officeDocument/2006/relationships/hyperlink" Target="https://pubmed.ncbi.nlm.nih.gov/34489954" TargetMode="External"/><Relationship Id="rId4528" Type="http://schemas.openxmlformats.org/officeDocument/2006/relationships/hyperlink" Target="https://europepmc.org/abstract/MED/28334374" TargetMode="External"/><Relationship Id="rId4942" Type="http://schemas.openxmlformats.org/officeDocument/2006/relationships/hyperlink" Target="https://pubmed.ncbi.nlm.nih.gov/24366516" TargetMode="External"/><Relationship Id="rId2493" Type="http://schemas.openxmlformats.org/officeDocument/2006/relationships/hyperlink" Target="https://pubmed.ncbi.nlm.nih.gov/27484815" TargetMode="External"/><Relationship Id="rId3544" Type="http://schemas.openxmlformats.org/officeDocument/2006/relationships/hyperlink" Target="https://europepmc.org/abstract/MED/22126448" TargetMode="External"/><Relationship Id="rId7001" Type="http://schemas.openxmlformats.org/officeDocument/2006/relationships/hyperlink" Target="https://pubmed.ncbi.nlm.nih.gov/35670811" TargetMode="External"/><Relationship Id="rId465" Type="http://schemas.openxmlformats.org/officeDocument/2006/relationships/hyperlink" Target="https://link.springer.com/article/10.1007/s10875-023-01568-7" TargetMode="External"/><Relationship Id="rId1095" Type="http://schemas.openxmlformats.org/officeDocument/2006/relationships/hyperlink" Target="https://europepmc.org/abstract/MED/19079604" TargetMode="External"/><Relationship Id="rId2146" Type="http://schemas.openxmlformats.org/officeDocument/2006/relationships/hyperlink" Target="https://pubmed.ncbi.nlm.nih.gov/26513474" TargetMode="External"/><Relationship Id="rId2560" Type="http://schemas.openxmlformats.org/officeDocument/2006/relationships/hyperlink" Target="https://journals.asm.org/doi/10.1128/JCM.01554-07?url_ver=Z39.88-2003&amp;rfr_id=ori:rid:crossref.org&amp;rfr_dat=cr_pub%200pubmed" TargetMode="External"/><Relationship Id="rId3611" Type="http://schemas.openxmlformats.org/officeDocument/2006/relationships/hyperlink" Target="https://www.nature.com/articles/ni1553" TargetMode="External"/><Relationship Id="rId6767" Type="http://schemas.openxmlformats.org/officeDocument/2006/relationships/hyperlink" Target="https://pubmed.ncbi.nlm.nih.gov/33597285" TargetMode="External"/><Relationship Id="rId7818" Type="http://schemas.openxmlformats.org/officeDocument/2006/relationships/hyperlink" Target="https://pubmed.ncbi.nlm.nih.gov/39693491" TargetMode="External"/><Relationship Id="rId9173" Type="http://schemas.openxmlformats.org/officeDocument/2006/relationships/hyperlink" Target="https://www.clinicalkey.com/content/playBy/pii?v=S0012-3692(17)30736-5" TargetMode="External"/><Relationship Id="rId118" Type="http://schemas.openxmlformats.org/officeDocument/2006/relationships/hyperlink" Target="https://europepmc.org/abstract/MED/32235478" TargetMode="External"/><Relationship Id="rId532" Type="http://schemas.openxmlformats.org/officeDocument/2006/relationships/hyperlink" Target="https://linkinghub.elsevier.com/retrieve/pii/S0021-7557(20)30222-9" TargetMode="External"/><Relationship Id="rId1162" Type="http://schemas.openxmlformats.org/officeDocument/2006/relationships/hyperlink" Target="https://europepmc.org/abstract/MED/7760002" TargetMode="External"/><Relationship Id="rId2213" Type="http://schemas.openxmlformats.org/officeDocument/2006/relationships/hyperlink" Target="https://linkinghub.elsevier.com/retrieve/pii/S0278-5846(08)00326-6" TargetMode="External"/><Relationship Id="rId5369" Type="http://schemas.openxmlformats.org/officeDocument/2006/relationships/hyperlink" Target="https://pubmed.ncbi.nlm.nih.gov/22226092" TargetMode="External"/><Relationship Id="rId5783" Type="http://schemas.openxmlformats.org/officeDocument/2006/relationships/hyperlink" Target="https://pubmed.ncbi.nlm.nih.gov/31707357" TargetMode="External"/><Relationship Id="rId9240" Type="http://schemas.openxmlformats.org/officeDocument/2006/relationships/hyperlink" Target="https://pubmed.ncbi.nlm.nih.gov/22726368" TargetMode="External"/><Relationship Id="rId4385" Type="http://schemas.openxmlformats.org/officeDocument/2006/relationships/hyperlink" Target="https://pubmed.ncbi.nlm.nih.gov/39423879" TargetMode="External"/><Relationship Id="rId5436" Type="http://schemas.openxmlformats.org/officeDocument/2006/relationships/hyperlink" Target="https://linkinghub.elsevier.com/retrieve/pii/S0006-4971(23)01911-0" TargetMode="External"/><Relationship Id="rId6834" Type="http://schemas.openxmlformats.org/officeDocument/2006/relationships/hyperlink" Target="https://www.clinicalkey.com/content/playBy/pii?v=S0165-2478(13)00135-1" TargetMode="External"/><Relationship Id="rId1979" Type="http://schemas.openxmlformats.org/officeDocument/2006/relationships/hyperlink" Target="https://europepmc.org/abstract/MED/38390336" TargetMode="External"/><Relationship Id="rId4038" Type="http://schemas.openxmlformats.org/officeDocument/2006/relationships/hyperlink" Target="https://europepmc.org/abstract/MED/22570714" TargetMode="External"/><Relationship Id="rId5850" Type="http://schemas.openxmlformats.org/officeDocument/2006/relationships/hyperlink" Target="https://link.springer.com/article/10.1007/s10875-016-0245-x" TargetMode="External"/><Relationship Id="rId6901" Type="http://schemas.openxmlformats.org/officeDocument/2006/relationships/hyperlink" Target="https://pubmed.ncbi.nlm.nih.gov/38579942" TargetMode="External"/><Relationship Id="rId3054" Type="http://schemas.openxmlformats.org/officeDocument/2006/relationships/hyperlink" Target="https://europepmc.org/abstract/MED/36038260" TargetMode="External"/><Relationship Id="rId4452" Type="http://schemas.openxmlformats.org/officeDocument/2006/relationships/hyperlink" Target="https://europepmc.org/abstract/MED/35617007" TargetMode="External"/><Relationship Id="rId5503" Type="http://schemas.openxmlformats.org/officeDocument/2006/relationships/hyperlink" Target="https://pubmed.ncbi.nlm.nih.gov/23405946" TargetMode="External"/><Relationship Id="rId8659" Type="http://schemas.openxmlformats.org/officeDocument/2006/relationships/hyperlink" Target="https://pubmed.ncbi.nlm.nih.gov/25948816" TargetMode="External"/><Relationship Id="rId4105" Type="http://schemas.openxmlformats.org/officeDocument/2006/relationships/hyperlink" Target="https://linkinghub.elsevier.com/retrieve/pii/S1521661604000166" TargetMode="External"/><Relationship Id="rId7675" Type="http://schemas.openxmlformats.org/officeDocument/2006/relationships/hyperlink" Target="https://journals.lww.com/10.1097/HEP.0000000000000894" TargetMode="External"/><Relationship Id="rId8726" Type="http://schemas.openxmlformats.org/officeDocument/2006/relationships/hyperlink" Target="https://pubmed.ncbi.nlm.nih.gov/39279748" TargetMode="External"/><Relationship Id="rId2070" Type="http://schemas.openxmlformats.org/officeDocument/2006/relationships/hyperlink" Target="https://pubmed.ncbi.nlm.nih.gov/33614739" TargetMode="External"/><Relationship Id="rId3121" Type="http://schemas.openxmlformats.org/officeDocument/2006/relationships/hyperlink" Target="https://pubmed.ncbi.nlm.nih.gov/34997059" TargetMode="External"/><Relationship Id="rId6277" Type="http://schemas.openxmlformats.org/officeDocument/2006/relationships/hyperlink" Target="https://pubmed.ncbi.nlm.nih.gov/26287376" TargetMode="External"/><Relationship Id="rId6691" Type="http://schemas.openxmlformats.org/officeDocument/2006/relationships/hyperlink" Target="https://pubmed.ncbi.nlm.nih.gov/16890924" TargetMode="External"/><Relationship Id="rId7328" Type="http://schemas.openxmlformats.org/officeDocument/2006/relationships/hyperlink" Target="https://pubmed.ncbi.nlm.nih.gov/38563820" TargetMode="External"/><Relationship Id="rId7742" Type="http://schemas.openxmlformats.org/officeDocument/2006/relationships/hyperlink" Target="https://pubmed.ncbi.nlm.nih.gov/34031617" TargetMode="External"/><Relationship Id="rId2887" Type="http://schemas.openxmlformats.org/officeDocument/2006/relationships/hyperlink" Target="https://molecular-cancer.biomedcentral.com/articles/10.1186/s12943-024-02159-9" TargetMode="External"/><Relationship Id="rId5293" Type="http://schemas.openxmlformats.org/officeDocument/2006/relationships/hyperlink" Target="https://pubmed.ncbi.nlm.nih.gov/26726945" TargetMode="External"/><Relationship Id="rId6344" Type="http://schemas.openxmlformats.org/officeDocument/2006/relationships/hyperlink" Target="https://europepmc.org/abstract/MED/33495290" TargetMode="External"/><Relationship Id="rId859" Type="http://schemas.openxmlformats.org/officeDocument/2006/relationships/hyperlink" Target="https://europepmc.org/abstract/MED/38239595" TargetMode="External"/><Relationship Id="rId1489" Type="http://schemas.openxmlformats.org/officeDocument/2006/relationships/hyperlink" Target="https://www.clinicalkey.com/content/playBy/pii?v=S0091-6749(14)00293-0" TargetMode="External"/><Relationship Id="rId3938" Type="http://schemas.openxmlformats.org/officeDocument/2006/relationships/hyperlink" Target="https://www.neurology.org/doi/10.1212/WNL.0000000000004923?url_ver=Z39.88-2003&amp;rfr_id=ori:rid:crossref.org&amp;rfr_dat=cr_pub%200pubmed" TargetMode="External"/><Relationship Id="rId5360" Type="http://schemas.openxmlformats.org/officeDocument/2006/relationships/hyperlink" Target="https://journals.lww.com/00006454-201212000-00008" TargetMode="External"/><Relationship Id="rId6411" Type="http://schemas.openxmlformats.org/officeDocument/2006/relationships/hyperlink" Target="https://pubmed.ncbi.nlm.nih.gov/35819838" TargetMode="External"/><Relationship Id="rId2954" Type="http://schemas.openxmlformats.org/officeDocument/2006/relationships/hyperlink" Target="https://pubmed.ncbi.nlm.nih.gov/37935197" TargetMode="External"/><Relationship Id="rId5013" Type="http://schemas.openxmlformats.org/officeDocument/2006/relationships/hyperlink" Target="https://journals.lww.com/00042737-200202000-00006" TargetMode="External"/><Relationship Id="rId8169" Type="http://schemas.openxmlformats.org/officeDocument/2006/relationships/hyperlink" Target="https://pubmed.ncbi.nlm.nih.gov/33002235" TargetMode="External"/><Relationship Id="rId926" Type="http://schemas.openxmlformats.org/officeDocument/2006/relationships/hyperlink" Target="https://pubmed.ncbi.nlm.nih.gov/34335625" TargetMode="External"/><Relationship Id="rId1556" Type="http://schemas.openxmlformats.org/officeDocument/2006/relationships/hyperlink" Target="https://www.clinicalkey.com/content/playBy/pii?v=S0896-8411(24)00081-7" TargetMode="External"/><Relationship Id="rId1970" Type="http://schemas.openxmlformats.org/officeDocument/2006/relationships/hyperlink" Target="https://pubmed.ncbi.nlm.nih.gov/39398203" TargetMode="External"/><Relationship Id="rId2607" Type="http://schemas.openxmlformats.org/officeDocument/2006/relationships/hyperlink" Target="https://pubmed.ncbi.nlm.nih.gov/38670233" TargetMode="External"/><Relationship Id="rId7185" Type="http://schemas.openxmlformats.org/officeDocument/2006/relationships/hyperlink" Target="https://pubmed.ncbi.nlm.nih.gov/19121189" TargetMode="External"/><Relationship Id="rId8583" Type="http://schemas.openxmlformats.org/officeDocument/2006/relationships/hyperlink" Target="https://pubmed.ncbi.nlm.nih.gov/18243260" TargetMode="External"/><Relationship Id="rId1209" Type="http://schemas.openxmlformats.org/officeDocument/2006/relationships/hyperlink" Target="https://link.springer.com/article/10.1007/s10875-022-01275-9" TargetMode="External"/><Relationship Id="rId1623" Type="http://schemas.openxmlformats.org/officeDocument/2006/relationships/hyperlink" Target="https://pubmed.ncbi.nlm.nih.gov/33661940" TargetMode="External"/><Relationship Id="rId4779" Type="http://schemas.openxmlformats.org/officeDocument/2006/relationships/hyperlink" Target="https://pubmed.ncbi.nlm.nih.gov/35497062" TargetMode="External"/><Relationship Id="rId8236" Type="http://schemas.openxmlformats.org/officeDocument/2006/relationships/hyperlink" Target="https://pubmed.ncbi.nlm.nih.gov/29406567" TargetMode="External"/><Relationship Id="rId8650" Type="http://schemas.openxmlformats.org/officeDocument/2006/relationships/hyperlink" Target="https://www.clinicalkey.com/content/playBy/pii?v=S2213-2600(16)30021-2" TargetMode="External"/><Relationship Id="rId3795" Type="http://schemas.openxmlformats.org/officeDocument/2006/relationships/hyperlink" Target="https://europepmc.org/abstract/MED/28348797" TargetMode="External"/><Relationship Id="rId4846" Type="http://schemas.openxmlformats.org/officeDocument/2006/relationships/hyperlink" Target="https://europepmc.org/abstract/MED/32117262" TargetMode="External"/><Relationship Id="rId7252" Type="http://schemas.openxmlformats.org/officeDocument/2006/relationships/hyperlink" Target="https://pubmed.ncbi.nlm.nih.gov/35719107" TargetMode="External"/><Relationship Id="rId8303" Type="http://schemas.openxmlformats.org/officeDocument/2006/relationships/hyperlink" Target="https://link.springer.com/article/10.1007/s00535-010-0244-2" TargetMode="External"/><Relationship Id="rId2397" Type="http://schemas.openxmlformats.org/officeDocument/2006/relationships/hyperlink" Target="https://pubmed.ncbi.nlm.nih.gov/34893494" TargetMode="External"/><Relationship Id="rId3448" Type="http://schemas.openxmlformats.org/officeDocument/2006/relationships/hyperlink" Target="https://europepmc.org/abstract/MED/26658107" TargetMode="External"/><Relationship Id="rId3862" Type="http://schemas.openxmlformats.org/officeDocument/2006/relationships/hyperlink" Target="https://onlinelibrary.wiley.com/doi/10.1111/all.15475" TargetMode="External"/><Relationship Id="rId369" Type="http://schemas.openxmlformats.org/officeDocument/2006/relationships/hyperlink" Target="https://pubmed.ncbi.nlm.nih.gov/2678867" TargetMode="External"/><Relationship Id="rId783" Type="http://schemas.openxmlformats.org/officeDocument/2006/relationships/hyperlink" Target="https://pubmed.ncbi.nlm.nih.gov/15107922" TargetMode="External"/><Relationship Id="rId2464" Type="http://schemas.openxmlformats.org/officeDocument/2006/relationships/hyperlink" Target="https://www.tandfonline.com/doi/10.1080/1744666X.2019.1584038?url_ver=Z39.88-2003&amp;rfr_id=ori:rid:crossref.org&amp;rfr_dat=cr_pub%200pubmed" TargetMode="External"/><Relationship Id="rId3515" Type="http://schemas.openxmlformats.org/officeDocument/2006/relationships/hyperlink" Target="https://pubmed.ncbi.nlm.nih.gov/24222845" TargetMode="External"/><Relationship Id="rId4913" Type="http://schemas.openxmlformats.org/officeDocument/2006/relationships/hyperlink" Target="https://pubmed.ncbi.nlm.nih.gov/26987574" TargetMode="External"/><Relationship Id="rId9077" Type="http://schemas.openxmlformats.org/officeDocument/2006/relationships/hyperlink" Target="https://europepmc.org/abstract/MED/35983540" TargetMode="External"/><Relationship Id="rId436" Type="http://schemas.openxmlformats.org/officeDocument/2006/relationships/hyperlink" Target="https://pubmed.ncbi.nlm.nih.gov/39858427" TargetMode="External"/><Relationship Id="rId1066" Type="http://schemas.openxmlformats.org/officeDocument/2006/relationships/hyperlink" Target="https://pubmed.ncbi.nlm.nih.gov/21474172" TargetMode="External"/><Relationship Id="rId1480" Type="http://schemas.openxmlformats.org/officeDocument/2006/relationships/hyperlink" Target="https://pubmed.ncbi.nlm.nih.gov/26936803" TargetMode="External"/><Relationship Id="rId2117" Type="http://schemas.openxmlformats.org/officeDocument/2006/relationships/hyperlink" Target="https://pmc.ncbi.nlm.nih.gov/articles/pmid/28543170/" TargetMode="External"/><Relationship Id="rId8093" Type="http://schemas.openxmlformats.org/officeDocument/2006/relationships/hyperlink" Target="https://pubmed.ncbi.nlm.nih.gov/36516820" TargetMode="External"/><Relationship Id="rId9144" Type="http://schemas.openxmlformats.org/officeDocument/2006/relationships/hyperlink" Target="https://pubmed.ncbi.nlm.nih.gov/29746946" TargetMode="External"/><Relationship Id="rId850" Type="http://schemas.openxmlformats.org/officeDocument/2006/relationships/hyperlink" Target="https://pubmed.ncbi.nlm.nih.gov/36280136" TargetMode="External"/><Relationship Id="rId1133" Type="http://schemas.openxmlformats.org/officeDocument/2006/relationships/hyperlink" Target="https://pubmed.ncbi.nlm.nih.gov/15176720" TargetMode="External"/><Relationship Id="rId2531" Type="http://schemas.openxmlformats.org/officeDocument/2006/relationships/hyperlink" Target="https://pubmed.ncbi.nlm.nih.gov/20392475" TargetMode="External"/><Relationship Id="rId4289" Type="http://schemas.openxmlformats.org/officeDocument/2006/relationships/hyperlink" Target="https://pubmed.ncbi.nlm.nih.gov/23592937" TargetMode="External"/><Relationship Id="rId5687" Type="http://schemas.openxmlformats.org/officeDocument/2006/relationships/hyperlink" Target="https://pubmed.ncbi.nlm.nih.gov/28445677" TargetMode="External"/><Relationship Id="rId6738" Type="http://schemas.openxmlformats.org/officeDocument/2006/relationships/hyperlink" Target="https://europepmc.org/abstract/MED/36498862" TargetMode="External"/><Relationship Id="rId8160" Type="http://schemas.openxmlformats.org/officeDocument/2006/relationships/hyperlink" Target="https://onlinelibrary.wiley.com/doi/10.1111/jgh.15401" TargetMode="External"/><Relationship Id="rId503" Type="http://schemas.openxmlformats.org/officeDocument/2006/relationships/hyperlink" Target="https://pubmed.ncbi.nlm.nih.gov/35063670" TargetMode="External"/><Relationship Id="rId5754" Type="http://schemas.openxmlformats.org/officeDocument/2006/relationships/hyperlink" Target="https://linkinghub.elsevier.com/retrieve/pii/S0003-4967(24)19742-7" TargetMode="External"/><Relationship Id="rId6805" Type="http://schemas.openxmlformats.org/officeDocument/2006/relationships/hyperlink" Target="https://pubmed.ncbi.nlm.nih.gov/29984823" TargetMode="External"/><Relationship Id="rId9211" Type="http://schemas.openxmlformats.org/officeDocument/2006/relationships/hyperlink" Target="https://www.clinicalkey.com/content/playBy/pii?v=S0954-6111(14)00312-6" TargetMode="External"/><Relationship Id="rId1200" Type="http://schemas.openxmlformats.org/officeDocument/2006/relationships/hyperlink" Target="https://pubmed.ncbi.nlm.nih.gov/36774145" TargetMode="External"/><Relationship Id="rId4356" Type="http://schemas.openxmlformats.org/officeDocument/2006/relationships/hyperlink" Target="https://pubmed.ncbi.nlm.nih.gov/9650359" TargetMode="External"/><Relationship Id="rId4770" Type="http://schemas.openxmlformats.org/officeDocument/2006/relationships/hyperlink" Target="https://europepmc.org/abstract/MED/36038634" TargetMode="External"/><Relationship Id="rId5407" Type="http://schemas.openxmlformats.org/officeDocument/2006/relationships/hyperlink" Target="https://pubmed.ncbi.nlm.nih.gov/18162947" TargetMode="External"/><Relationship Id="rId5821" Type="http://schemas.openxmlformats.org/officeDocument/2006/relationships/hyperlink" Target="https://pubmed.ncbi.nlm.nih.gov/29391253" TargetMode="External"/><Relationship Id="rId8977" Type="http://schemas.openxmlformats.org/officeDocument/2006/relationships/hyperlink" Target="https://pubmed.ncbi.nlm.nih.gov/31534457" TargetMode="External"/><Relationship Id="rId3372" Type="http://schemas.openxmlformats.org/officeDocument/2006/relationships/hyperlink" Target="https://linkinghub.elsevier.com/retrieve/pii/S0006-291X(17)30964-6" TargetMode="External"/><Relationship Id="rId4009" Type="http://schemas.openxmlformats.org/officeDocument/2006/relationships/hyperlink" Target="https://pubmed.ncbi.nlm.nih.gov/24484965" TargetMode="External"/><Relationship Id="rId4423" Type="http://schemas.openxmlformats.org/officeDocument/2006/relationships/hyperlink" Target="https://pubmed.ncbi.nlm.nih.gov/37486733" TargetMode="External"/><Relationship Id="rId7579" Type="http://schemas.openxmlformats.org/officeDocument/2006/relationships/hyperlink" Target="https://www.clinicalkey.com/content/playBy/pii?v=S1081-1206(18)30629-X" TargetMode="External"/><Relationship Id="rId7993" Type="http://schemas.openxmlformats.org/officeDocument/2006/relationships/hyperlink" Target="https://europepmc.org/abstract/MED/9038637" TargetMode="External"/><Relationship Id="rId293" Type="http://schemas.openxmlformats.org/officeDocument/2006/relationships/hyperlink" Target="https://pubmed.ncbi.nlm.nih.gov/12217331" TargetMode="External"/><Relationship Id="rId3025" Type="http://schemas.openxmlformats.org/officeDocument/2006/relationships/hyperlink" Target="https://pubmed.ncbi.nlm.nih.gov/36672344" TargetMode="External"/><Relationship Id="rId6595" Type="http://schemas.openxmlformats.org/officeDocument/2006/relationships/hyperlink" Target="https://pubmed.ncbi.nlm.nih.gov/25563991" TargetMode="External"/><Relationship Id="rId7646" Type="http://schemas.openxmlformats.org/officeDocument/2006/relationships/hyperlink" Target="https://pubmed.ncbi.nlm.nih.gov/18419489" TargetMode="External"/><Relationship Id="rId360" Type="http://schemas.openxmlformats.org/officeDocument/2006/relationships/hyperlink" Target="https://linkinghub.elsevier.com/retrieve/pii/0140-6736(90)92927-A" TargetMode="External"/><Relationship Id="rId2041" Type="http://schemas.openxmlformats.org/officeDocument/2006/relationships/hyperlink" Target="https://europepmc.org/abstract/MED/33909767" TargetMode="External"/><Relationship Id="rId5197" Type="http://schemas.openxmlformats.org/officeDocument/2006/relationships/hyperlink" Target="https://pubmed.ncbi.nlm.nih.gov/31347788" TargetMode="External"/><Relationship Id="rId6248" Type="http://schemas.openxmlformats.org/officeDocument/2006/relationships/hyperlink" Target="https://europepmc.org/abstract/MED/30564239" TargetMode="External"/><Relationship Id="rId5264" Type="http://schemas.openxmlformats.org/officeDocument/2006/relationships/hyperlink" Target="https://www.cambridge.org/core/product/identifier/S0899823X17001180/type/journal_article" TargetMode="External"/><Relationship Id="rId6662" Type="http://schemas.openxmlformats.org/officeDocument/2006/relationships/hyperlink" Target="https://europepmc.org/abstract/MED/20631309" TargetMode="External"/><Relationship Id="rId7713" Type="http://schemas.openxmlformats.org/officeDocument/2006/relationships/hyperlink" Target="https://www.medicalonline.jp/meteo_linkout.php?issn=0021-4884&amp;volume=72&amp;issue=8&amp;spage=1021" TargetMode="External"/><Relationship Id="rId2858" Type="http://schemas.openxmlformats.org/officeDocument/2006/relationships/hyperlink" Target="https://pubmed.ncbi.nlm.nih.gov/39979638" TargetMode="External"/><Relationship Id="rId3909" Type="http://schemas.openxmlformats.org/officeDocument/2006/relationships/hyperlink" Target="https://pubmed.ncbi.nlm.nih.gov/32056374" TargetMode="External"/><Relationship Id="rId6315" Type="http://schemas.openxmlformats.org/officeDocument/2006/relationships/hyperlink" Target="https://pubmed.ncbi.nlm.nih.gov/38638120" TargetMode="External"/><Relationship Id="rId99" Type="http://schemas.openxmlformats.org/officeDocument/2006/relationships/hyperlink" Target="https://pubmed.ncbi.nlm.nih.gov/33968027" TargetMode="External"/><Relationship Id="rId1874" Type="http://schemas.openxmlformats.org/officeDocument/2006/relationships/hyperlink" Target="https://pubmed.ncbi.nlm.nih.gov/34144987" TargetMode="External"/><Relationship Id="rId2925" Type="http://schemas.openxmlformats.org/officeDocument/2006/relationships/hyperlink" Target="https://www.clinicalkey.com/content/playBy/pii?v=S0091-6749(24)00128-3" TargetMode="External"/><Relationship Id="rId4280" Type="http://schemas.openxmlformats.org/officeDocument/2006/relationships/hyperlink" Target="https://europepmc.org/abstract/MED/23709754" TargetMode="External"/><Relationship Id="rId5331" Type="http://schemas.openxmlformats.org/officeDocument/2006/relationships/hyperlink" Target="https://pubmed.ncbi.nlm.nih.gov/24977650" TargetMode="External"/><Relationship Id="rId8487" Type="http://schemas.openxmlformats.org/officeDocument/2006/relationships/hyperlink" Target="http://joi.jlc.jst.go.jp/JST.JSTAGE/rinketsu/51.398?lang=en&amp;from=PubMed" TargetMode="External"/><Relationship Id="rId1527" Type="http://schemas.openxmlformats.org/officeDocument/2006/relationships/hyperlink" Target="https://www.nejm.org/doi/10.1056/NEJMoa022926?url_ver=Z39.88-2003&amp;rfr_id=ori:rid:crossref.org&amp;rfr_dat=cr_pub%200www.ncbi.nlm.nih.gov" TargetMode="External"/><Relationship Id="rId1941" Type="http://schemas.openxmlformats.org/officeDocument/2006/relationships/hyperlink" Target="https://onlinelibrary.wiley.com/doi/10.1111/j.1365-2222.2008.03062.x" TargetMode="External"/><Relationship Id="rId7089" Type="http://schemas.openxmlformats.org/officeDocument/2006/relationships/hyperlink" Target="https://pubmed.ncbi.nlm.nih.gov/33758859" TargetMode="External"/><Relationship Id="rId8554" Type="http://schemas.openxmlformats.org/officeDocument/2006/relationships/hyperlink" Target="https://bmcpediatr.biomedcentral.com/articles/10.1186/s12887-017-0938-1" TargetMode="External"/><Relationship Id="rId3699" Type="http://schemas.openxmlformats.org/officeDocument/2006/relationships/hyperlink" Target="https://pmc.ncbi.nlm.nih.gov/articles/pmid/37584090/" TargetMode="External"/><Relationship Id="rId4000" Type="http://schemas.openxmlformats.org/officeDocument/2006/relationships/hyperlink" Target="https://europepmc.org/abstract/MED/26379787" TargetMode="External"/><Relationship Id="rId7156" Type="http://schemas.openxmlformats.org/officeDocument/2006/relationships/hyperlink" Target="https://www.pnas.org/doi/10.1073/pnas.0711856105?url_ver=Z39.88-2003&amp;rfr_id=ori:rid:crossref.org&amp;rfr_dat=cr_pub%200pubmed" TargetMode="External"/><Relationship Id="rId7570" Type="http://schemas.openxmlformats.org/officeDocument/2006/relationships/hyperlink" Target="https://pubmed.ncbi.nlm.nih.gov/30796981" TargetMode="External"/><Relationship Id="rId8207" Type="http://schemas.openxmlformats.org/officeDocument/2006/relationships/hyperlink" Target="https://europepmc.org/abstract/MED/31546615" TargetMode="External"/><Relationship Id="rId8621" Type="http://schemas.openxmlformats.org/officeDocument/2006/relationships/hyperlink" Target="https://pubmed.ncbi.nlm.nih.gov/32220663" TargetMode="External"/><Relationship Id="rId6172" Type="http://schemas.openxmlformats.org/officeDocument/2006/relationships/hyperlink" Target="https://pubmed.ncbi.nlm.nih.gov/35118818" TargetMode="External"/><Relationship Id="rId7223" Type="http://schemas.openxmlformats.org/officeDocument/2006/relationships/hyperlink" Target="https://linkinghub.elsevier.com/retrieve/pii/515912" TargetMode="External"/><Relationship Id="rId687" Type="http://schemas.openxmlformats.org/officeDocument/2006/relationships/hyperlink" Target="https://pubmed.ncbi.nlm.nih.gov/24402618" TargetMode="External"/><Relationship Id="rId2368" Type="http://schemas.openxmlformats.org/officeDocument/2006/relationships/hyperlink" Target="https://europepmc.org/abstract/MED/36377664" TargetMode="External"/><Relationship Id="rId3766" Type="http://schemas.openxmlformats.org/officeDocument/2006/relationships/hyperlink" Target="https://pubmed.ncbi.nlm.nih.gov/33281758" TargetMode="External"/><Relationship Id="rId4817" Type="http://schemas.openxmlformats.org/officeDocument/2006/relationships/hyperlink" Target="https://pubmed.ncbi.nlm.nih.gov/33525641" TargetMode="External"/><Relationship Id="rId9395" Type="http://schemas.openxmlformats.org/officeDocument/2006/relationships/hyperlink" Target="https://pubmed.ncbi.nlm.nih.gov/24492030" TargetMode="External"/><Relationship Id="rId2782" Type="http://schemas.openxmlformats.org/officeDocument/2006/relationships/hyperlink" Target="https://journals.sagepub.com/doi/10.2500/ajra.2013.27.3855?url_ver=Z39.88-2003&amp;rfr_id=ori:rid:crossref.org&amp;rfr_dat=cr_pub%200pubmed" TargetMode="External"/><Relationship Id="rId3419" Type="http://schemas.openxmlformats.org/officeDocument/2006/relationships/hyperlink" Target="https://europepmc.org/abstract/MED/27258772" TargetMode="External"/><Relationship Id="rId3833" Type="http://schemas.openxmlformats.org/officeDocument/2006/relationships/hyperlink" Target="https://pubmed.ncbi.nlm.nih.gov/39892476" TargetMode="External"/><Relationship Id="rId6989" Type="http://schemas.openxmlformats.org/officeDocument/2006/relationships/hyperlink" Target="https://pubmed.ncbi.nlm.nih.gov/36324795" TargetMode="External"/><Relationship Id="rId9048" Type="http://schemas.openxmlformats.org/officeDocument/2006/relationships/hyperlink" Target="https://pubmed.ncbi.nlm.nih.gov/38534367" TargetMode="External"/><Relationship Id="rId754" Type="http://schemas.openxmlformats.org/officeDocument/2006/relationships/hyperlink" Target="https://pubmed.ncbi.nlm.nih.gov/18700028" TargetMode="External"/><Relationship Id="rId1384" Type="http://schemas.openxmlformats.org/officeDocument/2006/relationships/hyperlink" Target="https://academic.oup.com/cid/article-lookup/doi/10.1086/432119" TargetMode="External"/><Relationship Id="rId2435" Type="http://schemas.openxmlformats.org/officeDocument/2006/relationships/hyperlink" Target="https://pubmed.ncbi.nlm.nih.gov/32798532" TargetMode="External"/><Relationship Id="rId3900" Type="http://schemas.openxmlformats.org/officeDocument/2006/relationships/hyperlink" Target="https://www.nature.com/articles/s41584-020-00515-9" TargetMode="External"/><Relationship Id="rId90" Type="http://schemas.openxmlformats.org/officeDocument/2006/relationships/hyperlink" Target="https://www.clinicalkey.com/content/playBy/pii?v=S0091-6749(20)31320-8" TargetMode="External"/><Relationship Id="rId407" Type="http://schemas.openxmlformats.org/officeDocument/2006/relationships/hyperlink" Target="https://karger.com/AHA/article/doi/10.1159/000206607" TargetMode="External"/><Relationship Id="rId821" Type="http://schemas.openxmlformats.org/officeDocument/2006/relationships/hyperlink" Target="https://pmc.ncbi.nlm.nih.gov/articles/pmid/39435770/" TargetMode="External"/><Relationship Id="rId1037" Type="http://schemas.openxmlformats.org/officeDocument/2006/relationships/hyperlink" Target="https://linkinghub.elsevier.com/retrieve/pii/S0378-1119(14)00888-9" TargetMode="External"/><Relationship Id="rId1451" Type="http://schemas.openxmlformats.org/officeDocument/2006/relationships/hyperlink" Target="https://europepmc.org/abstract/MED/33193371" TargetMode="External"/><Relationship Id="rId2502" Type="http://schemas.openxmlformats.org/officeDocument/2006/relationships/hyperlink" Target="https://europepmc.org/abstract/MED/27366160" TargetMode="External"/><Relationship Id="rId5658" Type="http://schemas.openxmlformats.org/officeDocument/2006/relationships/hyperlink" Target="https://link.springer.com/article/10.1007/s10875-020-00743-4" TargetMode="External"/><Relationship Id="rId6709" Type="http://schemas.openxmlformats.org/officeDocument/2006/relationships/hyperlink" Target="https://pubmed.ncbi.nlm.nih.gov/39684891" TargetMode="External"/><Relationship Id="rId8064" Type="http://schemas.openxmlformats.org/officeDocument/2006/relationships/hyperlink" Target="https://pubmed.ncbi.nlm.nih.gov/37716619" TargetMode="External"/><Relationship Id="rId9115" Type="http://schemas.openxmlformats.org/officeDocument/2006/relationships/hyperlink" Target="https://www.clinicalkey.com/content/playBy/pii?v=S0300-2896(20)30519-6" TargetMode="External"/><Relationship Id="rId1104" Type="http://schemas.openxmlformats.org/officeDocument/2006/relationships/hyperlink" Target="https://pubmed.ncbi.nlm.nih.gov/17313486" TargetMode="External"/><Relationship Id="rId4674" Type="http://schemas.openxmlformats.org/officeDocument/2006/relationships/hyperlink" Target="https://europepmc.org/abstract/MED/28042528" TargetMode="External"/><Relationship Id="rId5725" Type="http://schemas.openxmlformats.org/officeDocument/2006/relationships/hyperlink" Target="https://pubmed.ncbi.nlm.nih.gov/18073169" TargetMode="External"/><Relationship Id="rId7080" Type="http://schemas.openxmlformats.org/officeDocument/2006/relationships/hyperlink" Target="https://europepmc.org/abstract/MED/33835207" TargetMode="External"/><Relationship Id="rId8131" Type="http://schemas.openxmlformats.org/officeDocument/2006/relationships/hyperlink" Target="https://pubmed.ncbi.nlm.nih.gov/34738649" TargetMode="External"/><Relationship Id="rId3276" Type="http://schemas.openxmlformats.org/officeDocument/2006/relationships/hyperlink" Target="https://europepmc.org/abstract/MED/33424923" TargetMode="External"/><Relationship Id="rId3690" Type="http://schemas.openxmlformats.org/officeDocument/2006/relationships/hyperlink" Target="https://pubmed.ncbi.nlm.nih.gov/39479953" TargetMode="External"/><Relationship Id="rId4327" Type="http://schemas.openxmlformats.org/officeDocument/2006/relationships/hyperlink" Target="https://onlinelibrary.wiley.com/doi/10.1111/j.1744-313X.2007.00652.x" TargetMode="External"/><Relationship Id="rId197" Type="http://schemas.openxmlformats.org/officeDocument/2006/relationships/hyperlink" Target="https://pubmed.ncbi.nlm.nih.gov/25884015" TargetMode="External"/><Relationship Id="rId2292" Type="http://schemas.openxmlformats.org/officeDocument/2006/relationships/hyperlink" Target="https://pubmed.ncbi.nlm.nih.gov/11292745" TargetMode="External"/><Relationship Id="rId3343" Type="http://schemas.openxmlformats.org/officeDocument/2006/relationships/hyperlink" Target="https://pubmed.ncbi.nlm.nih.gov/29572511" TargetMode="External"/><Relationship Id="rId4741" Type="http://schemas.openxmlformats.org/officeDocument/2006/relationships/hyperlink" Target="https://pubmed.ncbi.nlm.nih.gov/37946251" TargetMode="External"/><Relationship Id="rId6499" Type="http://schemas.openxmlformats.org/officeDocument/2006/relationships/hyperlink" Target="https://pubmed.ncbi.nlm.nih.gov/29023360" TargetMode="External"/><Relationship Id="rId7897" Type="http://schemas.openxmlformats.org/officeDocument/2006/relationships/hyperlink" Target="https://www.atsjournals.org/doi/10.1165/rcmb.2017-0230OC?url_ver=Z39.88-2003&amp;rfr_id=ori:rid:crossref.org&amp;rfr_dat=cr_pub%200pubmed" TargetMode="External"/><Relationship Id="rId8948" Type="http://schemas.openxmlformats.org/officeDocument/2006/relationships/hyperlink" Target="https://linkinghub.elsevier.com/retrieve/pii/S1538-7836(22)02166-3" TargetMode="External"/><Relationship Id="rId264" Type="http://schemas.openxmlformats.org/officeDocument/2006/relationships/hyperlink" Target="https://journals.sagepub.com/doi/10.1177/039463200802100211?url_ver=Z39.88-2003&amp;rfr_id=ori:rid:crossref.org&amp;rfr_dat=cr_pub%200pubmed" TargetMode="External"/><Relationship Id="rId7964" Type="http://schemas.openxmlformats.org/officeDocument/2006/relationships/hyperlink" Target="https://pubmed.ncbi.nlm.nih.gov/17926652" TargetMode="External"/><Relationship Id="rId3410" Type="http://schemas.openxmlformats.org/officeDocument/2006/relationships/hyperlink" Target="https://pubmed.ncbi.nlm.nih.gov/27166870" TargetMode="External"/><Relationship Id="rId6566" Type="http://schemas.openxmlformats.org/officeDocument/2006/relationships/hyperlink" Target="https://europepmc.org/abstract/MED/26923947" TargetMode="External"/><Relationship Id="rId6980" Type="http://schemas.openxmlformats.org/officeDocument/2006/relationships/hyperlink" Target="http://hdl.handle.net/10668/19700" TargetMode="External"/><Relationship Id="rId7617" Type="http://schemas.openxmlformats.org/officeDocument/2006/relationships/hyperlink" Target="https://www.clinicalkey.com/content/playBy/pii?v=S0190-9622(15)01976-3" TargetMode="External"/><Relationship Id="rId331" Type="http://schemas.openxmlformats.org/officeDocument/2006/relationships/hyperlink" Target="https://pubmed.ncbi.nlm.nih.gov/7761187" TargetMode="External"/><Relationship Id="rId2012" Type="http://schemas.openxmlformats.org/officeDocument/2006/relationships/hyperlink" Target="https://pubmed.ncbi.nlm.nih.gov/35157519" TargetMode="External"/><Relationship Id="rId5168" Type="http://schemas.openxmlformats.org/officeDocument/2006/relationships/hyperlink" Target="https://europepmc.org/abstract/MED/32886425" TargetMode="External"/><Relationship Id="rId5582" Type="http://schemas.openxmlformats.org/officeDocument/2006/relationships/hyperlink" Target="https://europepmc.org/abstract/MED/35445287" TargetMode="External"/><Relationship Id="rId6219" Type="http://schemas.openxmlformats.org/officeDocument/2006/relationships/hyperlink" Target="https://pubmed.ncbi.nlm.nih.gov/31803492" TargetMode="External"/><Relationship Id="rId6633" Type="http://schemas.openxmlformats.org/officeDocument/2006/relationships/hyperlink" Target="https://pubmed.ncbi.nlm.nih.gov/21920020" TargetMode="External"/><Relationship Id="rId1778" Type="http://schemas.openxmlformats.org/officeDocument/2006/relationships/hyperlink" Target="https://linkinghub.elsevier.com/retrieve/pii/S0021-7557(18)31072-6" TargetMode="External"/><Relationship Id="rId2829" Type="http://schemas.openxmlformats.org/officeDocument/2006/relationships/hyperlink" Target="https://www.atsjournals.org/doi/10.1164/ajrccm.175.9.967a?url_ver=Z39.88-2003&amp;rfr_id=ori:rid:crossref.org&amp;rfr_dat=cr_pub%200pubmed" TargetMode="External"/><Relationship Id="rId4184" Type="http://schemas.openxmlformats.org/officeDocument/2006/relationships/hyperlink" Target="https://www.prolekare.cz/linkout/129720" TargetMode="External"/><Relationship Id="rId5235" Type="http://schemas.openxmlformats.org/officeDocument/2006/relationships/hyperlink" Target="https://pubmed.ncbi.nlm.nih.gov/31453017" TargetMode="External"/><Relationship Id="rId6700" Type="http://schemas.openxmlformats.org/officeDocument/2006/relationships/hyperlink" Target="https://linkinghub.elsevier.com/retrieve/pii/S0161589003003365" TargetMode="External"/><Relationship Id="rId4251" Type="http://schemas.openxmlformats.org/officeDocument/2006/relationships/hyperlink" Target="https://pubmed.ncbi.nlm.nih.gov/27222152" TargetMode="External"/><Relationship Id="rId5302" Type="http://schemas.openxmlformats.org/officeDocument/2006/relationships/hyperlink" Target="https://europepmc.org/abstract/MED/26582870" TargetMode="External"/><Relationship Id="rId8458" Type="http://schemas.openxmlformats.org/officeDocument/2006/relationships/hyperlink" Target="https://pubmed.ncbi.nlm.nih.gov/24852692" TargetMode="External"/><Relationship Id="rId1845" Type="http://schemas.openxmlformats.org/officeDocument/2006/relationships/hyperlink" Target="https://pubmed.ncbi.nlm.nih.gov/38362366" TargetMode="External"/><Relationship Id="rId7474" Type="http://schemas.openxmlformats.org/officeDocument/2006/relationships/hyperlink" Target="https://pubmed.ncbi.nlm.nih.gov/28958970" TargetMode="External"/><Relationship Id="rId8872" Type="http://schemas.openxmlformats.org/officeDocument/2006/relationships/hyperlink" Target="https://onlinelibrary.wiley.com/doi/10.1097/MPG.0b013e31815604e5" TargetMode="External"/><Relationship Id="rId1912" Type="http://schemas.openxmlformats.org/officeDocument/2006/relationships/hyperlink" Target="https://pubmed.ncbi.nlm.nih.gov/26517875" TargetMode="External"/><Relationship Id="rId6076" Type="http://schemas.openxmlformats.org/officeDocument/2006/relationships/hyperlink" Target="https://pubmed.ncbi.nlm.nih.gov/4070311" TargetMode="External"/><Relationship Id="rId7127" Type="http://schemas.openxmlformats.org/officeDocument/2006/relationships/hyperlink" Target="https://pubmed.ncbi.nlm.nih.gov/37793572" TargetMode="External"/><Relationship Id="rId8525" Type="http://schemas.openxmlformats.org/officeDocument/2006/relationships/hyperlink" Target="https://pubmed.ncbi.nlm.nih.gov/39560731" TargetMode="External"/><Relationship Id="rId5092" Type="http://schemas.openxmlformats.org/officeDocument/2006/relationships/hyperlink" Target="https://europepmc.org/abstract/MED/36778326" TargetMode="External"/><Relationship Id="rId6490" Type="http://schemas.openxmlformats.org/officeDocument/2006/relationships/hyperlink" Target="https://europepmc.org/abstract/MED/29424793" TargetMode="External"/><Relationship Id="rId7541" Type="http://schemas.openxmlformats.org/officeDocument/2006/relationships/hyperlink" Target="https://journals.lww.com/10.1002/hep.31688" TargetMode="External"/><Relationship Id="rId2686" Type="http://schemas.openxmlformats.org/officeDocument/2006/relationships/hyperlink" Target="https://www.clinicalkey.com/content/playBy/pii?v=S2213-2198(19)31034-7" TargetMode="External"/><Relationship Id="rId3737" Type="http://schemas.openxmlformats.org/officeDocument/2006/relationships/hyperlink" Target="https://www.clinicalkey.com/content/playBy/pii?v=S2213-2600(21)00539-7" TargetMode="External"/><Relationship Id="rId6143" Type="http://schemas.openxmlformats.org/officeDocument/2006/relationships/hyperlink" Target="https://www.nature.com/articles/s41591-024-02938-3" TargetMode="External"/><Relationship Id="rId9299" Type="http://schemas.openxmlformats.org/officeDocument/2006/relationships/hyperlink" Target="https://europepmc.org/abstract/MED/26559544" TargetMode="External"/><Relationship Id="rId658" Type="http://schemas.openxmlformats.org/officeDocument/2006/relationships/hyperlink" Target="https://linkinghub.elsevier.com/retrieve/pii/S0006-4971(20)34816-3" TargetMode="External"/><Relationship Id="rId1288" Type="http://schemas.openxmlformats.org/officeDocument/2006/relationships/hyperlink" Target="https://pubmed.ncbi.nlm.nih.gov/31788005" TargetMode="External"/><Relationship Id="rId2339" Type="http://schemas.openxmlformats.org/officeDocument/2006/relationships/hyperlink" Target="https://pubmed.ncbi.nlm.nih.gov/39906736" TargetMode="External"/><Relationship Id="rId2753" Type="http://schemas.openxmlformats.org/officeDocument/2006/relationships/hyperlink" Target="https://pubmed.ncbi.nlm.nih.gov/27257389" TargetMode="External"/><Relationship Id="rId3804" Type="http://schemas.openxmlformats.org/officeDocument/2006/relationships/hyperlink" Target="https://pubmed.ncbi.nlm.nih.gov/26209668" TargetMode="External"/><Relationship Id="rId6210" Type="http://schemas.openxmlformats.org/officeDocument/2006/relationships/hyperlink" Target="https://europepmc.org/abstract/MED/34912378" TargetMode="External"/><Relationship Id="rId9366" Type="http://schemas.openxmlformats.org/officeDocument/2006/relationships/hyperlink" Target="https://europepmc.org/abstract/MED/30146558" TargetMode="External"/><Relationship Id="rId725" Type="http://schemas.openxmlformats.org/officeDocument/2006/relationships/hyperlink" Target="https://pubmed.ncbi.nlm.nih.gov/24049643" TargetMode="External"/><Relationship Id="rId1355" Type="http://schemas.openxmlformats.org/officeDocument/2006/relationships/hyperlink" Target="https://onlinelibrary.wiley.com/doi/10.1111/j.1744-313X.2011.01052.x" TargetMode="External"/><Relationship Id="rId2406" Type="http://schemas.openxmlformats.org/officeDocument/2006/relationships/hyperlink" Target="https://www.tandfonline.com/doi/abs/10.1080/10428194.2021.1992761?url_ver=Z39.88-2003&amp;rfr_id=ori:rid:crossref.org&amp;rfr_dat=cr_pub%200pubmed" TargetMode="External"/><Relationship Id="rId8382" Type="http://schemas.openxmlformats.org/officeDocument/2006/relationships/hyperlink" Target="https://europepmc.org/abstract/MED/35314551" TargetMode="External"/><Relationship Id="rId9019" Type="http://schemas.openxmlformats.org/officeDocument/2006/relationships/hyperlink" Target="https://publications.ersnet.org/lookup/pmid/39384303" TargetMode="External"/><Relationship Id="rId9433" Type="http://schemas.openxmlformats.org/officeDocument/2006/relationships/hyperlink" Target="https://pubmed.ncbi.nlm.nih.gov/16533746" TargetMode="External"/><Relationship Id="rId1008" Type="http://schemas.openxmlformats.org/officeDocument/2006/relationships/hyperlink" Target="https://pubmed.ncbi.nlm.nih.gov/26567244" TargetMode="External"/><Relationship Id="rId1422" Type="http://schemas.openxmlformats.org/officeDocument/2006/relationships/hyperlink" Target="https://onlinelibrary.wiley.com/resolve/openurl?genre=article&amp;sid=nlm:pubmed&amp;issn=0803-5253&amp;date=1993&amp;volume=82&amp;issue=3&amp;spage=284" TargetMode="External"/><Relationship Id="rId2820" Type="http://schemas.openxmlformats.org/officeDocument/2006/relationships/hyperlink" Target="https://pubmed.ncbi.nlm.nih.gov/18728833" TargetMode="External"/><Relationship Id="rId4578" Type="http://schemas.openxmlformats.org/officeDocument/2006/relationships/hyperlink" Target="https://europepmc.org/abstract/MED/38512841" TargetMode="External"/><Relationship Id="rId5976" Type="http://schemas.openxmlformats.org/officeDocument/2006/relationships/hyperlink" Target="https://linkinghub.elsevier.com/retrieve/pii/S0091-6749(98)70408-7" TargetMode="External"/><Relationship Id="rId8035" Type="http://schemas.openxmlformats.org/officeDocument/2006/relationships/hyperlink" Target="https://irjournal.org/journal/view.php?doi=10.5217/ir.2023.00135" TargetMode="External"/><Relationship Id="rId61" Type="http://schemas.openxmlformats.org/officeDocument/2006/relationships/hyperlink" Target="https://pubmed.ncbi.nlm.nih.gov/35967382" TargetMode="External"/><Relationship Id="rId4992" Type="http://schemas.openxmlformats.org/officeDocument/2006/relationships/hyperlink" Target="https://linkinghub.elsevier.com/retrieve/pii/S1074-7613(06)00350-5" TargetMode="External"/><Relationship Id="rId5629" Type="http://schemas.openxmlformats.org/officeDocument/2006/relationships/hyperlink" Target="https://pubmed.ncbi.nlm.nih.gov/33777011" TargetMode="External"/><Relationship Id="rId7051" Type="http://schemas.openxmlformats.org/officeDocument/2006/relationships/hyperlink" Target="https://pubmed.ncbi.nlm.nih.gov/34611657" TargetMode="External"/><Relationship Id="rId8102" Type="http://schemas.openxmlformats.org/officeDocument/2006/relationships/hyperlink" Target="https://europepmc.org/abstract/MED/37064537" TargetMode="External"/><Relationship Id="rId2196" Type="http://schemas.openxmlformats.org/officeDocument/2006/relationships/hyperlink" Target="https://pubmed.ncbi.nlm.nih.gov/20696836" TargetMode="External"/><Relationship Id="rId3594" Type="http://schemas.openxmlformats.org/officeDocument/2006/relationships/hyperlink" Target="https://pubmed.ncbi.nlm.nih.gov/21089548" TargetMode="External"/><Relationship Id="rId4645" Type="http://schemas.openxmlformats.org/officeDocument/2006/relationships/hyperlink" Target="https://pubmed.ncbi.nlm.nih.gov/31657083" TargetMode="External"/><Relationship Id="rId168" Type="http://schemas.openxmlformats.org/officeDocument/2006/relationships/hyperlink" Target="https://europepmc.org/abstract/MED/30619276" TargetMode="External"/><Relationship Id="rId3247" Type="http://schemas.openxmlformats.org/officeDocument/2006/relationships/hyperlink" Target="https://pubmed.ncbi.nlm.nih.gov/32187520" TargetMode="External"/><Relationship Id="rId3661" Type="http://schemas.openxmlformats.org/officeDocument/2006/relationships/hyperlink" Target="https://journals.aai.org/jimmunol/article-lookup/doi/10.4049/jimmunol.169.3.1175" TargetMode="External"/><Relationship Id="rId4712" Type="http://schemas.openxmlformats.org/officeDocument/2006/relationships/hyperlink" Target="https://academic.oup.com/ecco-jcc/article-lookup/doi/10.1093/ecco-jcc/jjae157" TargetMode="External"/><Relationship Id="rId7868" Type="http://schemas.openxmlformats.org/officeDocument/2006/relationships/hyperlink" Target="https://pubmed.ncbi.nlm.nih.gov/35673545" TargetMode="External"/><Relationship Id="rId8919" Type="http://schemas.openxmlformats.org/officeDocument/2006/relationships/hyperlink" Target="https://pubmed.ncbi.nlm.nih.gov/36706358" TargetMode="External"/><Relationship Id="rId582" Type="http://schemas.openxmlformats.org/officeDocument/2006/relationships/hyperlink" Target="http://hdl.handle.net/10668/13781" TargetMode="External"/><Relationship Id="rId2263" Type="http://schemas.openxmlformats.org/officeDocument/2006/relationships/hyperlink" Target="https://linkinghub.elsevier.com/retrieve/pii/S1471-4922(05)00155-8" TargetMode="External"/><Relationship Id="rId3314" Type="http://schemas.openxmlformats.org/officeDocument/2006/relationships/hyperlink" Target="https://europepmc.org/abstract/MED/31872173" TargetMode="External"/><Relationship Id="rId6884" Type="http://schemas.openxmlformats.org/officeDocument/2006/relationships/hyperlink" Target="https:///www.science.org/doi/10.1126/sciimmunol.adq1697?url_ver=Z39.88-2003&amp;rfr_id=ori:rid:crossref.org&amp;rfr_dat=cr_pub%200pubmed" TargetMode="External"/><Relationship Id="rId7935" Type="http://schemas.openxmlformats.org/officeDocument/2006/relationships/hyperlink" Target="https://pmc.ncbi.nlm.nih.gov/articles/pmid/23039892/" TargetMode="External"/><Relationship Id="rId9290" Type="http://schemas.openxmlformats.org/officeDocument/2006/relationships/hyperlink" Target="https://pubmed.ncbi.nlm.nih.gov/31217957" TargetMode="External"/><Relationship Id="rId235" Type="http://schemas.openxmlformats.org/officeDocument/2006/relationships/hyperlink" Target="https://pubmed.ncbi.nlm.nih.gov/23007236" TargetMode="External"/><Relationship Id="rId2330" Type="http://schemas.openxmlformats.org/officeDocument/2006/relationships/hyperlink" Target="http://hdl.handle.net/2445/207702" TargetMode="External"/><Relationship Id="rId5486" Type="http://schemas.openxmlformats.org/officeDocument/2006/relationships/hyperlink" Target="https://onlinelibrary.wiley.com/doi/10.1002/pbc.27890" TargetMode="External"/><Relationship Id="rId6537" Type="http://schemas.openxmlformats.org/officeDocument/2006/relationships/hyperlink" Target="https://pubmed.ncbi.nlm.nih.gov/28289708" TargetMode="External"/><Relationship Id="rId302" Type="http://schemas.openxmlformats.org/officeDocument/2006/relationships/hyperlink" Target="https://link.springer.com/article/10.1023/A:1018897813268" TargetMode="External"/><Relationship Id="rId4088" Type="http://schemas.openxmlformats.org/officeDocument/2006/relationships/hyperlink" Target="https://pubmed.ncbi.nlm.nih.gov/16923851" TargetMode="External"/><Relationship Id="rId5139" Type="http://schemas.openxmlformats.org/officeDocument/2006/relationships/hyperlink" Target="https://pubmed.ncbi.nlm.nih.gov/33890409" TargetMode="External"/><Relationship Id="rId5553" Type="http://schemas.openxmlformats.org/officeDocument/2006/relationships/hyperlink" Target="https://pubmed.ncbi.nlm.nih.gov/35614365" TargetMode="External"/><Relationship Id="rId6951" Type="http://schemas.openxmlformats.org/officeDocument/2006/relationships/hyperlink" Target="https://pubmed.ncbi.nlm.nih.gov/36880831" TargetMode="External"/><Relationship Id="rId9010" Type="http://schemas.openxmlformats.org/officeDocument/2006/relationships/hyperlink" Target="https://europepmc.org/abstract/MED/24273489" TargetMode="External"/><Relationship Id="rId4155" Type="http://schemas.openxmlformats.org/officeDocument/2006/relationships/hyperlink" Target="https://pubmed.ncbi.nlm.nih.gov/8819587" TargetMode="External"/><Relationship Id="rId5206" Type="http://schemas.openxmlformats.org/officeDocument/2006/relationships/hyperlink" Target="https://www.clinicalkey.com/content/playBy/pii?v=bloodadvances.2019000291" TargetMode="External"/><Relationship Id="rId6604" Type="http://schemas.openxmlformats.org/officeDocument/2006/relationships/hyperlink" Target="https://ccforum.biomedcentral.com/articles/10.1186/s13054-014-0465-5" TargetMode="External"/><Relationship Id="rId1749" Type="http://schemas.openxmlformats.org/officeDocument/2006/relationships/hyperlink" Target="https://onlinelibrary.wiley.com/doi/10.1002/rmv.2199" TargetMode="External"/><Relationship Id="rId3171" Type="http://schemas.openxmlformats.org/officeDocument/2006/relationships/hyperlink" Target="https://pubmed.ncbi.nlm.nih.gov/34136262" TargetMode="External"/><Relationship Id="rId5620" Type="http://schemas.openxmlformats.org/officeDocument/2006/relationships/hyperlink" Target="https://www.clinicalkey.com/content/playBy/pii?v=S2213-2198(21)00457-8" TargetMode="External"/><Relationship Id="rId8776" Type="http://schemas.openxmlformats.org/officeDocument/2006/relationships/hyperlink" Target="http://hdl.handle.net/10668/16316" TargetMode="External"/><Relationship Id="rId1816" Type="http://schemas.openxmlformats.org/officeDocument/2006/relationships/hyperlink" Target="https://www.sap.org.ar/docs/publicaciones/archivosarg/2021/v119n4a28.pdf" TargetMode="External"/><Relationship Id="rId4222" Type="http://schemas.openxmlformats.org/officeDocument/2006/relationships/hyperlink" Target="https://europepmc.org/abstract/MED/31620126" TargetMode="External"/><Relationship Id="rId7378" Type="http://schemas.openxmlformats.org/officeDocument/2006/relationships/hyperlink" Target="https://pubmed.ncbi.nlm.nih.gov/35338423" TargetMode="External"/><Relationship Id="rId7792" Type="http://schemas.openxmlformats.org/officeDocument/2006/relationships/hyperlink" Target="https://pubmed.ncbi.nlm.nih.gov/28867252" TargetMode="External"/><Relationship Id="rId8429" Type="http://schemas.openxmlformats.org/officeDocument/2006/relationships/hyperlink" Target="https://pubmed.ncbi.nlm.nih.gov/30383650" TargetMode="External"/><Relationship Id="rId8843" Type="http://schemas.openxmlformats.org/officeDocument/2006/relationships/hyperlink" Target="https://pubmed.ncbi.nlm.nih.gov/24462789" TargetMode="External"/><Relationship Id="rId3988" Type="http://schemas.openxmlformats.org/officeDocument/2006/relationships/hyperlink" Target="https://europepmc.org/abstract/MED/25753532" TargetMode="External"/><Relationship Id="rId6394" Type="http://schemas.openxmlformats.org/officeDocument/2006/relationships/hyperlink" Target="https://pmc.ncbi.nlm.nih.gov/articles/pmid/37205571/" TargetMode="External"/><Relationship Id="rId7445" Type="http://schemas.openxmlformats.org/officeDocument/2006/relationships/hyperlink" Target="https://europepmc.org/abstract/MED/32516385" TargetMode="External"/><Relationship Id="rId8910" Type="http://schemas.openxmlformats.org/officeDocument/2006/relationships/hyperlink" Target="https://www.tandfonline.com/doi/10.1080/17474086.2024.2318347?url_ver=Z39.88-2003&amp;rfr_id=ori:rid:crossref.org&amp;rfr_dat=cr_pub%200pubmed" TargetMode="External"/><Relationship Id="rId6047" Type="http://schemas.openxmlformats.org/officeDocument/2006/relationships/hyperlink" Target="https://linkinghub.elsevier.com/retrieve/pii/S0190-9622(88)70224-8" TargetMode="External"/><Relationship Id="rId6461" Type="http://schemas.openxmlformats.org/officeDocument/2006/relationships/hyperlink" Target="https://pubmed.ncbi.nlm.nih.gov/31250973" TargetMode="External"/><Relationship Id="rId7512" Type="http://schemas.openxmlformats.org/officeDocument/2006/relationships/hyperlink" Target="https://pubmed.ncbi.nlm.nih.gov/35944833" TargetMode="External"/><Relationship Id="rId976" Type="http://schemas.openxmlformats.org/officeDocument/2006/relationships/hyperlink" Target="https://pubmed.ncbi.nlm.nih.gov/30041775" TargetMode="External"/><Relationship Id="rId2657" Type="http://schemas.openxmlformats.org/officeDocument/2006/relationships/hyperlink" Target="https://pubmed.ncbi.nlm.nih.gov/34093957" TargetMode="External"/><Relationship Id="rId5063" Type="http://schemas.openxmlformats.org/officeDocument/2006/relationships/hyperlink" Target="https://pubmed.ncbi.nlm.nih.gov/38127268" TargetMode="External"/><Relationship Id="rId6114" Type="http://schemas.openxmlformats.org/officeDocument/2006/relationships/hyperlink" Target="https://pubmed.ncbi.nlm.nih.gov/855711" TargetMode="External"/><Relationship Id="rId629" Type="http://schemas.openxmlformats.org/officeDocument/2006/relationships/hyperlink" Target="https://pubmed.ncbi.nlm.nih.gov/27697500" TargetMode="External"/><Relationship Id="rId1259" Type="http://schemas.openxmlformats.org/officeDocument/2006/relationships/hyperlink" Target="http://hdl.handle.net/2445/174368" TargetMode="External"/><Relationship Id="rId3708" Type="http://schemas.openxmlformats.org/officeDocument/2006/relationships/hyperlink" Target="https://pubmed.ncbi.nlm.nih.gov/37277582" TargetMode="External"/><Relationship Id="rId5130" Type="http://schemas.openxmlformats.org/officeDocument/2006/relationships/hyperlink" Target="https://www.clinicalkey.com/content/playBy/pii?v=S0091-6749(21)00810-1" TargetMode="External"/><Relationship Id="rId8286" Type="http://schemas.openxmlformats.org/officeDocument/2006/relationships/hyperlink" Target="https://pubmed.ncbi.nlm.nih.gov/22786766" TargetMode="External"/><Relationship Id="rId9337" Type="http://schemas.openxmlformats.org/officeDocument/2006/relationships/hyperlink" Target="https://pubmed.ncbi.nlm.nih.gov/36411911" TargetMode="External"/><Relationship Id="rId1673" Type="http://schemas.openxmlformats.org/officeDocument/2006/relationships/hyperlink" Target="https://pubmed.ncbi.nlm.nih.gov/28743424" TargetMode="External"/><Relationship Id="rId2724" Type="http://schemas.openxmlformats.org/officeDocument/2006/relationships/hyperlink" Target="https://www.clinicalkey.com/content/playBy/pii?v=S1807-59322018000100203" TargetMode="External"/><Relationship Id="rId1326" Type="http://schemas.openxmlformats.org/officeDocument/2006/relationships/hyperlink" Target="https://pubmed.ncbi.nlm.nih.gov/26044242" TargetMode="External"/><Relationship Id="rId1740" Type="http://schemas.openxmlformats.org/officeDocument/2006/relationships/hyperlink" Target="https://pubmed.ncbi.nlm.nih.gov/36327238" TargetMode="External"/><Relationship Id="rId4896" Type="http://schemas.openxmlformats.org/officeDocument/2006/relationships/hyperlink" Target="https://europepmc.org/abstract/MED/26953272" TargetMode="External"/><Relationship Id="rId5947" Type="http://schemas.openxmlformats.org/officeDocument/2006/relationships/hyperlink" Target="https://linkinghub.elsevier.com/retrieve/pii/S0006-4971(20)55724-8" TargetMode="External"/><Relationship Id="rId8353" Type="http://schemas.openxmlformats.org/officeDocument/2006/relationships/hyperlink" Target="https://pubmed.ncbi.nlm.nih.gov/37675575" TargetMode="External"/><Relationship Id="rId9404" Type="http://schemas.openxmlformats.org/officeDocument/2006/relationships/hyperlink" Target="https://link.springer.com/article/10.1007/s12185-012-1066-1" TargetMode="External"/><Relationship Id="rId32" Type="http://schemas.openxmlformats.org/officeDocument/2006/relationships/hyperlink" Target="https://europepmc.org/abstract/MED/36845159" TargetMode="External"/><Relationship Id="rId3498" Type="http://schemas.openxmlformats.org/officeDocument/2006/relationships/hyperlink" Target="https://europepmc.org/abstract/MED/23321670" TargetMode="External"/><Relationship Id="rId4549" Type="http://schemas.openxmlformats.org/officeDocument/2006/relationships/hyperlink" Target="https://pubmed.ncbi.nlm.nih.gov/22089101" TargetMode="External"/><Relationship Id="rId4963" Type="http://schemas.openxmlformats.org/officeDocument/2006/relationships/hyperlink" Target="https://pubmed.ncbi.nlm.nih.gov/21817956" TargetMode="External"/><Relationship Id="rId8006" Type="http://schemas.openxmlformats.org/officeDocument/2006/relationships/hyperlink" Target="https://pubmed.ncbi.nlm.nih.gov/39818201" TargetMode="External"/><Relationship Id="rId8420" Type="http://schemas.openxmlformats.org/officeDocument/2006/relationships/hyperlink" Target="https://www.clinicalkey.com/content/playBy?issn=0820-3946&amp;vol=192&amp;issue=16&amp;pgfirst=E434" TargetMode="External"/><Relationship Id="rId3565" Type="http://schemas.openxmlformats.org/officeDocument/2006/relationships/hyperlink" Target="https://onlinelibrary.wiley.com/doi/10.1002/cne.22536" TargetMode="External"/><Relationship Id="rId4616" Type="http://schemas.openxmlformats.org/officeDocument/2006/relationships/hyperlink" Target="https://europepmc.org/abstract/MED/36093351" TargetMode="External"/><Relationship Id="rId7022" Type="http://schemas.openxmlformats.org/officeDocument/2006/relationships/hyperlink" Target="https://europepmc.org/abstract/MED/35350199" TargetMode="External"/><Relationship Id="rId486" Type="http://schemas.openxmlformats.org/officeDocument/2006/relationships/hyperlink" Target="https://linkinghub.elsevier.com/retrieve/pii/S1939-4551(22)00033-3" TargetMode="External"/><Relationship Id="rId2167" Type="http://schemas.openxmlformats.org/officeDocument/2006/relationships/hyperlink" Target="https://www.clinicalkey.com/content/playBy/pii?v=S0198-8859(13)00143-2" TargetMode="External"/><Relationship Id="rId2581" Type="http://schemas.openxmlformats.org/officeDocument/2006/relationships/hyperlink" Target="https://pubmed.ncbi.nlm.nih.gov/16239851" TargetMode="External"/><Relationship Id="rId3218" Type="http://schemas.openxmlformats.org/officeDocument/2006/relationships/hyperlink" Target="https://linkinghub.elsevier.com/retrieve/pii/S0003-4967(24)01201-9" TargetMode="External"/><Relationship Id="rId3632" Type="http://schemas.openxmlformats.org/officeDocument/2006/relationships/hyperlink" Target="https://onlinelibrary.wiley.com/doi/10.1002/jnr.20599" TargetMode="External"/><Relationship Id="rId6788" Type="http://schemas.openxmlformats.org/officeDocument/2006/relationships/hyperlink" Target="https://www.tandfonline.com/doi/10.1080/1120009X.2020.1755591?url_ver=Z39.88-2003&amp;rfr_id=ori:rid:crossref.org&amp;rfr_dat=cr_pub%200pubmed" TargetMode="External"/><Relationship Id="rId9194" Type="http://schemas.openxmlformats.org/officeDocument/2006/relationships/hyperlink" Target="https://pubmed.ncbi.nlm.nih.gov/26902541" TargetMode="External"/><Relationship Id="rId139" Type="http://schemas.openxmlformats.org/officeDocument/2006/relationships/hyperlink" Target="https://pubmed.ncbi.nlm.nih.gov/30497836" TargetMode="External"/><Relationship Id="rId553" Type="http://schemas.openxmlformats.org/officeDocument/2006/relationships/hyperlink" Target="https://pubmed.ncbi.nlm.nih.gov/32006723" TargetMode="External"/><Relationship Id="rId1183" Type="http://schemas.openxmlformats.org/officeDocument/2006/relationships/hyperlink" Target="https://onlinelibrary.wiley.com/doi/10.1111/cea.14527" TargetMode="External"/><Relationship Id="rId2234" Type="http://schemas.openxmlformats.org/officeDocument/2006/relationships/hyperlink" Target="https://pubmed.ncbi.nlm.nih.gov/17511783" TargetMode="External"/><Relationship Id="rId7839" Type="http://schemas.openxmlformats.org/officeDocument/2006/relationships/hyperlink" Target="https://europepmc.org/abstract/MED/34473254" TargetMode="External"/><Relationship Id="rId9261" Type="http://schemas.openxmlformats.org/officeDocument/2006/relationships/hyperlink" Target="https://link.springer.com/article/10.1007/s00134-009-1658-2" TargetMode="External"/><Relationship Id="rId206" Type="http://schemas.openxmlformats.org/officeDocument/2006/relationships/hyperlink" Target="https://boris.unibe.ch/id/eprint/76806" TargetMode="External"/><Relationship Id="rId6855" Type="http://schemas.openxmlformats.org/officeDocument/2006/relationships/hyperlink" Target="https://pubmed.ncbi.nlm.nih.gov/15812526" TargetMode="External"/><Relationship Id="rId7906" Type="http://schemas.openxmlformats.org/officeDocument/2006/relationships/hyperlink" Target="https://pubmed.ncbi.nlm.nih.gov/26911637" TargetMode="External"/><Relationship Id="rId620" Type="http://schemas.openxmlformats.org/officeDocument/2006/relationships/hyperlink" Target="https://europepmc.org/abstract/MED/29255177" TargetMode="External"/><Relationship Id="rId1250" Type="http://schemas.openxmlformats.org/officeDocument/2006/relationships/hyperlink" Target="https://karger.com/IAA/article/doi/10.1159/000512944" TargetMode="External"/><Relationship Id="rId2301" Type="http://schemas.openxmlformats.org/officeDocument/2006/relationships/hyperlink" Target="https://pubmed.ncbi.nlm.nih.gov/9010503" TargetMode="External"/><Relationship Id="rId4059" Type="http://schemas.openxmlformats.org/officeDocument/2006/relationships/hyperlink" Target="https://linkinghub.elsevier.com/retrieve/pii/S0006-4971(20)31066-1" TargetMode="External"/><Relationship Id="rId5457" Type="http://schemas.openxmlformats.org/officeDocument/2006/relationships/hyperlink" Target="https://pubmed.ncbi.nlm.nih.gov/34670275" TargetMode="External"/><Relationship Id="rId5871" Type="http://schemas.openxmlformats.org/officeDocument/2006/relationships/hyperlink" Target="https://pubmed.ncbi.nlm.nih.gov/24552284" TargetMode="External"/><Relationship Id="rId6508" Type="http://schemas.openxmlformats.org/officeDocument/2006/relationships/hyperlink" Target="https://linkinghub.elsevier.com/retrieve/pii/S1600-6135(22)09382-0" TargetMode="External"/><Relationship Id="rId6922" Type="http://schemas.openxmlformats.org/officeDocument/2006/relationships/hyperlink" Target="https://pmc.ncbi.nlm.nih.gov/articles/pmid/38193358/" TargetMode="External"/><Relationship Id="rId4473" Type="http://schemas.openxmlformats.org/officeDocument/2006/relationships/hyperlink" Target="https://pubmed.ncbi.nlm.nih.gov/33683393" TargetMode="External"/><Relationship Id="rId5524" Type="http://schemas.openxmlformats.org/officeDocument/2006/relationships/hyperlink" Target="https://europepmc.org/abstract/MED/38610769" TargetMode="External"/><Relationship Id="rId3075" Type="http://schemas.openxmlformats.org/officeDocument/2006/relationships/hyperlink" Target="https://pubmed.ncbi.nlm.nih.gov/34919704" TargetMode="External"/><Relationship Id="rId4126" Type="http://schemas.openxmlformats.org/officeDocument/2006/relationships/hyperlink" Target="https://linkinghub.elsevier.com/retrieve/pii/S0006-4971(20)58749-1" TargetMode="External"/><Relationship Id="rId4540" Type="http://schemas.openxmlformats.org/officeDocument/2006/relationships/hyperlink" Target="https://europepmc.org/abstract/MED/24470386" TargetMode="External"/><Relationship Id="rId7696" Type="http://schemas.openxmlformats.org/officeDocument/2006/relationships/hyperlink" Target="https://pubmed.ncbi.nlm.nih.gov/37805522" TargetMode="External"/><Relationship Id="rId8747" Type="http://schemas.openxmlformats.org/officeDocument/2006/relationships/hyperlink" Target="https://europepmc.org/abstract/MED/38034829" TargetMode="External"/><Relationship Id="rId2091" Type="http://schemas.openxmlformats.org/officeDocument/2006/relationships/hyperlink" Target="https://academic.oup.com/jid/article-lookup/doi/10.1093/infdis/jiy510" TargetMode="External"/><Relationship Id="rId3142" Type="http://schemas.openxmlformats.org/officeDocument/2006/relationships/hyperlink" Target="https://europepmc.org/abstract/MED/35844620" TargetMode="External"/><Relationship Id="rId6298" Type="http://schemas.openxmlformats.org/officeDocument/2006/relationships/hyperlink" Target="https://pmc.ncbi.nlm.nih.gov/articles/pmid/21480890/" TargetMode="External"/><Relationship Id="rId7349" Type="http://schemas.openxmlformats.org/officeDocument/2006/relationships/hyperlink" Target="https://linkinghub.elsevier.com/retrieve/pii/S0092-8674(23)01323-5" TargetMode="External"/><Relationship Id="rId7763" Type="http://schemas.openxmlformats.org/officeDocument/2006/relationships/hyperlink" Target="https://www.nature.com/articles/s41562-019-0805-1" TargetMode="External"/><Relationship Id="rId6365" Type="http://schemas.openxmlformats.org/officeDocument/2006/relationships/hyperlink" Target="https://pubmed.ncbi.nlm.nih.gov/40073258" TargetMode="External"/><Relationship Id="rId7416" Type="http://schemas.openxmlformats.org/officeDocument/2006/relationships/hyperlink" Target="https://pubmed.ncbi.nlm.nih.gov/34046589" TargetMode="External"/><Relationship Id="rId8814" Type="http://schemas.openxmlformats.org/officeDocument/2006/relationships/hyperlink" Target="https://europepmc.org/abstract/MED/29713609" TargetMode="External"/><Relationship Id="rId130" Type="http://schemas.openxmlformats.org/officeDocument/2006/relationships/hyperlink" Target="https://www.clinicalkey.com/content/playBy/pii?v=S1879-7296(19)30105-X" TargetMode="External"/><Relationship Id="rId3959" Type="http://schemas.openxmlformats.org/officeDocument/2006/relationships/hyperlink" Target="https://pubmed.ncbi.nlm.nih.gov/27086869" TargetMode="External"/><Relationship Id="rId5381" Type="http://schemas.openxmlformats.org/officeDocument/2006/relationships/hyperlink" Target="https://pubmed.ncbi.nlm.nih.gov/21463659" TargetMode="External"/><Relationship Id="rId6018" Type="http://schemas.openxmlformats.org/officeDocument/2006/relationships/hyperlink" Target="https://linkinghub.elsevier.com/retrieve/pii/0166-6851(92)90019-G" TargetMode="External"/><Relationship Id="rId7830" Type="http://schemas.openxmlformats.org/officeDocument/2006/relationships/hyperlink" Target="https://pubmed.ncbi.nlm.nih.gov/36105885" TargetMode="External"/><Relationship Id="rId2975" Type="http://schemas.openxmlformats.org/officeDocument/2006/relationships/hyperlink" Target="https://academic.oup.com/mr/article-lookup/doi/10.1093/mr/roac092" TargetMode="External"/><Relationship Id="rId5034" Type="http://schemas.openxmlformats.org/officeDocument/2006/relationships/hyperlink" Target="https://journals.asm.org/doi/10.1128/JVI.62.5.1845-1848.1988?url_ver=Z39.88-2003&amp;rfr_id=ori:rid:crossref.org&amp;rfr_dat=cr_pub%200pubmed" TargetMode="External"/><Relationship Id="rId6432" Type="http://schemas.openxmlformats.org/officeDocument/2006/relationships/hyperlink" Target="https://europepmc.org/abstract/MED/33616086" TargetMode="External"/><Relationship Id="rId947" Type="http://schemas.openxmlformats.org/officeDocument/2006/relationships/hyperlink" Target="https://ijponline.biomedcentral.com/articles/10.1186/s13052-020-00840-5" TargetMode="External"/><Relationship Id="rId1577" Type="http://schemas.openxmlformats.org/officeDocument/2006/relationships/hyperlink" Target="https://pubmed.ncbi.nlm.nih.gov/36979845" TargetMode="External"/><Relationship Id="rId1991" Type="http://schemas.openxmlformats.org/officeDocument/2006/relationships/hyperlink" Target="https://europepmc.org/abstract/MED/37474501" TargetMode="External"/><Relationship Id="rId2628" Type="http://schemas.openxmlformats.org/officeDocument/2006/relationships/hyperlink" Target="https://europepmc.org/abstract/MED/36881903" TargetMode="External"/><Relationship Id="rId1644" Type="http://schemas.openxmlformats.org/officeDocument/2006/relationships/hyperlink" Target="https://www.clinicalkey.com/content/playBy/pii?v=S0021-9150(20)30115-5" TargetMode="External"/><Relationship Id="rId4050" Type="http://schemas.openxmlformats.org/officeDocument/2006/relationships/hyperlink" Target="https://europepmc.org/abstract/MED/21826209" TargetMode="External"/><Relationship Id="rId5101" Type="http://schemas.openxmlformats.org/officeDocument/2006/relationships/hyperlink" Target="https://pubmed.ncbi.nlm.nih.gov/35987350" TargetMode="External"/><Relationship Id="rId8257" Type="http://schemas.openxmlformats.org/officeDocument/2006/relationships/hyperlink" Target="https://www.medicalonline.jp/meteo_linkout.php?issn=0047-1852&amp;volume=75&amp;issue=3&amp;spage=364" TargetMode="External"/><Relationship Id="rId8671" Type="http://schemas.openxmlformats.org/officeDocument/2006/relationships/hyperlink" Target="https://pubmed.ncbi.nlm.nih.gov/26312874" TargetMode="External"/><Relationship Id="rId9308" Type="http://schemas.openxmlformats.org/officeDocument/2006/relationships/hyperlink" Target="https://pubmed.ncbi.nlm.nih.gov/23661572" TargetMode="External"/><Relationship Id="rId1711" Type="http://schemas.openxmlformats.org/officeDocument/2006/relationships/hyperlink" Target="https://pubmed.ncbi.nlm.nih.gov/38834764" TargetMode="External"/><Relationship Id="rId4867" Type="http://schemas.openxmlformats.org/officeDocument/2006/relationships/hyperlink" Target="https://pubmed.ncbi.nlm.nih.gov/29733833" TargetMode="External"/><Relationship Id="rId7273" Type="http://schemas.openxmlformats.org/officeDocument/2006/relationships/hyperlink" Target="https://retrovirology.biomedcentral.com/articles/10.1186/s12977-020-0513-y" TargetMode="External"/><Relationship Id="rId8324" Type="http://schemas.openxmlformats.org/officeDocument/2006/relationships/hyperlink" Target="https://link.springer.com/article/10.1007/s00535-004-1560-1" TargetMode="External"/><Relationship Id="rId3469" Type="http://schemas.openxmlformats.org/officeDocument/2006/relationships/hyperlink" Target="https://pubmed.ncbi.nlm.nih.gov/24841081" TargetMode="External"/><Relationship Id="rId5918" Type="http://schemas.openxmlformats.org/officeDocument/2006/relationships/hyperlink" Target="https://pubmed.ncbi.nlm.nih.gov/16263974" TargetMode="External"/><Relationship Id="rId7340" Type="http://schemas.openxmlformats.org/officeDocument/2006/relationships/hyperlink" Target="https://pubmed.ncbi.nlm.nih.gov/38193358" TargetMode="External"/><Relationship Id="rId2485" Type="http://schemas.openxmlformats.org/officeDocument/2006/relationships/hyperlink" Target="https://pubmed.ncbi.nlm.nih.gov/28344143" TargetMode="External"/><Relationship Id="rId3883" Type="http://schemas.openxmlformats.org/officeDocument/2006/relationships/hyperlink" Target="https://pubmed.ncbi.nlm.nih.gov/34112706" TargetMode="External"/><Relationship Id="rId4934" Type="http://schemas.openxmlformats.org/officeDocument/2006/relationships/hyperlink" Target="https://pubmed.ncbi.nlm.nih.gov/25985138" TargetMode="External"/><Relationship Id="rId9098" Type="http://schemas.openxmlformats.org/officeDocument/2006/relationships/hyperlink" Target="https://pubmed.ncbi.nlm.nih.gov/33583300" TargetMode="External"/><Relationship Id="rId457" Type="http://schemas.openxmlformats.org/officeDocument/2006/relationships/hyperlink" Target="https://www.clinicalkey.com/content/playBy/pii?v=S0091-6749(23)02455-7" TargetMode="External"/><Relationship Id="rId1087" Type="http://schemas.openxmlformats.org/officeDocument/2006/relationships/hyperlink" Target="https://journals.sagepub.com/doi/10.1177/039463200802100211?url_ver=Z39.88-2003&amp;rfr_id=ori:rid:crossref.org&amp;rfr_dat=cr_pub%200pubmed" TargetMode="External"/><Relationship Id="rId2138" Type="http://schemas.openxmlformats.org/officeDocument/2006/relationships/hyperlink" Target="https://pubmed.ncbi.nlm.nih.gov/27977792" TargetMode="External"/><Relationship Id="rId3536" Type="http://schemas.openxmlformats.org/officeDocument/2006/relationships/hyperlink" Target="https://journals.aai.org/jimmunol/article-lookup/doi/10.4049/jimmunol.1102023" TargetMode="External"/><Relationship Id="rId3950" Type="http://schemas.openxmlformats.org/officeDocument/2006/relationships/hyperlink" Target="https://europepmc.org/abstract/MED/28871260" TargetMode="External"/><Relationship Id="rId9165" Type="http://schemas.openxmlformats.org/officeDocument/2006/relationships/hyperlink" Target="https://respiratory-research.biomedcentral.com/articles/10.1186/s12931-017-0659-x" TargetMode="External"/><Relationship Id="rId871" Type="http://schemas.openxmlformats.org/officeDocument/2006/relationships/hyperlink" Target="https://link.springer.com/article/10.1007/s12311-021-01288-x" TargetMode="External"/><Relationship Id="rId2552" Type="http://schemas.openxmlformats.org/officeDocument/2006/relationships/hyperlink" Target="http://sma.org/southern-medical-journal/article/hantavirus-pulmonary-syndrome-a-concise-clinical-review" TargetMode="External"/><Relationship Id="rId3603" Type="http://schemas.openxmlformats.org/officeDocument/2006/relationships/hyperlink" Target="https://linkinghub.elsevier.com/retrieve/pii/S0012-1606(08)01018-X" TargetMode="External"/><Relationship Id="rId6759" Type="http://schemas.openxmlformats.org/officeDocument/2006/relationships/hyperlink" Target="https://pubmed.ncbi.nlm.nih.gov/34000087" TargetMode="External"/><Relationship Id="rId524" Type="http://schemas.openxmlformats.org/officeDocument/2006/relationships/hyperlink" Target="https://linkinghub.elsevier.com/retrieve/pii/S1079-9796(21)00053-X" TargetMode="External"/><Relationship Id="rId1154" Type="http://schemas.openxmlformats.org/officeDocument/2006/relationships/hyperlink" Target="https://linkinghub.elsevier.com/retrieve/pii/S0960-9822(06)00057-1" TargetMode="External"/><Relationship Id="rId2205" Type="http://schemas.openxmlformats.org/officeDocument/2006/relationships/hyperlink" Target="https://europepmc.org/abstract/MED/19646207" TargetMode="External"/><Relationship Id="rId5775" Type="http://schemas.openxmlformats.org/officeDocument/2006/relationships/hyperlink" Target="https://pubmed.ncbi.nlm.nih.gov/32892503" TargetMode="External"/><Relationship Id="rId6826" Type="http://schemas.openxmlformats.org/officeDocument/2006/relationships/hyperlink" Target="https://linkinghub.elsevier.com/retrieve/pii/S1079-9796(15)00022-4" TargetMode="External"/><Relationship Id="rId8181" Type="http://schemas.openxmlformats.org/officeDocument/2006/relationships/hyperlink" Target="https://pubmed.ncbi.nlm.nih.gov/32913180" TargetMode="External"/><Relationship Id="rId9232" Type="http://schemas.openxmlformats.org/officeDocument/2006/relationships/hyperlink" Target="https://pubmed.ncbi.nlm.nih.gov/22044658" TargetMode="External"/><Relationship Id="rId1221" Type="http://schemas.openxmlformats.org/officeDocument/2006/relationships/hyperlink" Target="https://pubmed.ncbi.nlm.nih.gov/34048855" TargetMode="External"/><Relationship Id="rId4377" Type="http://schemas.openxmlformats.org/officeDocument/2006/relationships/hyperlink" Target="https://pubmed.ncbi.nlm.nih.gov/8306493" TargetMode="External"/><Relationship Id="rId4791" Type="http://schemas.openxmlformats.org/officeDocument/2006/relationships/hyperlink" Target="https://pubmed.ncbi.nlm.nih.gov/34415310" TargetMode="External"/><Relationship Id="rId5428" Type="http://schemas.openxmlformats.org/officeDocument/2006/relationships/hyperlink" Target="https://www.clinicalkey.com/content/playBy/pii?v=515173" TargetMode="External"/><Relationship Id="rId5842" Type="http://schemas.openxmlformats.org/officeDocument/2006/relationships/hyperlink" Target="https://www.clinicalkey.com/content/playBy/pii?v=S0022-3476(16)30487-5" TargetMode="External"/><Relationship Id="rId8998" Type="http://schemas.openxmlformats.org/officeDocument/2006/relationships/hyperlink" Target="https://www.thieme-connect.com/DOI/DOI?10.1160/TH15-04-0282" TargetMode="External"/><Relationship Id="rId3393" Type="http://schemas.openxmlformats.org/officeDocument/2006/relationships/hyperlink" Target="https://pubmed.ncbi.nlm.nih.gov/29041012" TargetMode="External"/><Relationship Id="rId4444" Type="http://schemas.openxmlformats.org/officeDocument/2006/relationships/hyperlink" Target="https://europepmc.org/abstract/MED/35705524" TargetMode="External"/><Relationship Id="rId3046" Type="http://schemas.openxmlformats.org/officeDocument/2006/relationships/hyperlink" Target="https://europepmc.org/abstract/MED/36540845" TargetMode="External"/><Relationship Id="rId3460" Type="http://schemas.openxmlformats.org/officeDocument/2006/relationships/hyperlink" Target="https://www.nature.com/articles/leu2013374" TargetMode="External"/><Relationship Id="rId381" Type="http://schemas.openxmlformats.org/officeDocument/2006/relationships/hyperlink" Target="https://pubmed.ncbi.nlm.nih.gov/2448464" TargetMode="External"/><Relationship Id="rId2062" Type="http://schemas.openxmlformats.org/officeDocument/2006/relationships/hyperlink" Target="https://pubmed.ncbi.nlm.nih.gov/32984376" TargetMode="External"/><Relationship Id="rId3113" Type="http://schemas.openxmlformats.org/officeDocument/2006/relationships/hyperlink" Target="https://pubmed.ncbi.nlm.nih.gov/35171652" TargetMode="External"/><Relationship Id="rId4511" Type="http://schemas.openxmlformats.org/officeDocument/2006/relationships/hyperlink" Target="https://pubmed.ncbi.nlm.nih.gov/29697820" TargetMode="External"/><Relationship Id="rId6269" Type="http://schemas.openxmlformats.org/officeDocument/2006/relationships/hyperlink" Target="https://pubmed.ncbi.nlm.nih.gov/26142251" TargetMode="External"/><Relationship Id="rId7667" Type="http://schemas.openxmlformats.org/officeDocument/2006/relationships/hyperlink" Target="https://www.science.org/doi/abs/10.1126/sciadv.adq6618?url_ver=Z39.88-2003&amp;rfr_id=ori:rid:crossref.org&amp;rfr_dat=cr_pub%200pubmed" TargetMode="External"/><Relationship Id="rId8718" Type="http://schemas.openxmlformats.org/officeDocument/2006/relationships/hyperlink" Target="https://pubmed.ncbi.nlm.nih.gov/39783775" TargetMode="External"/><Relationship Id="rId6683" Type="http://schemas.openxmlformats.org/officeDocument/2006/relationships/hyperlink" Target="https://pubmed.ncbi.nlm.nih.gov/18354166" TargetMode="External"/><Relationship Id="rId7734" Type="http://schemas.openxmlformats.org/officeDocument/2006/relationships/hyperlink" Target="https://pubmed.ncbi.nlm.nih.gov/35177831" TargetMode="External"/><Relationship Id="rId2879" Type="http://schemas.openxmlformats.org/officeDocument/2006/relationships/hyperlink" Target="https://linkinghub.elsevier.com/retrieve/pii/S2329-0501(24)00190-6" TargetMode="External"/><Relationship Id="rId5285" Type="http://schemas.openxmlformats.org/officeDocument/2006/relationships/hyperlink" Target="https://pubmed.ncbi.nlm.nih.gov/27856469" TargetMode="External"/><Relationship Id="rId6336" Type="http://schemas.openxmlformats.org/officeDocument/2006/relationships/hyperlink" Target="https://www.clinicalkey.com/content/playBy/pii?v=S0272-6386(22)00549-2" TargetMode="External"/><Relationship Id="rId6750" Type="http://schemas.openxmlformats.org/officeDocument/2006/relationships/hyperlink" Target="https://europepmc.org/abstract/MED/35479070" TargetMode="External"/><Relationship Id="rId7801" Type="http://schemas.openxmlformats.org/officeDocument/2006/relationships/hyperlink" Target="https://europepmc.org/abstract/MED/28052118" TargetMode="External"/><Relationship Id="rId101" Type="http://schemas.openxmlformats.org/officeDocument/2006/relationships/hyperlink" Target="https://pubmed.ncbi.nlm.nih.gov/34249020" TargetMode="External"/><Relationship Id="rId1895" Type="http://schemas.openxmlformats.org/officeDocument/2006/relationships/hyperlink" Target="https://www.tandfonline.com/doi/10.1080/19336950.2017.1331799?url_ver=Z39.88-2003&amp;rfr_id=ori:rid:crossref.org&amp;rfr_dat=cr_pub%200pubmed" TargetMode="External"/><Relationship Id="rId2946" Type="http://schemas.openxmlformats.org/officeDocument/2006/relationships/hyperlink" Target="https://pubmed.ncbi.nlm.nih.gov/38316121" TargetMode="External"/><Relationship Id="rId5352" Type="http://schemas.openxmlformats.org/officeDocument/2006/relationships/hyperlink" Target="https://www.clinicalkey.com/content/playBy/pii?v=S1083-8791(13)00391-1" TargetMode="External"/><Relationship Id="rId6403" Type="http://schemas.openxmlformats.org/officeDocument/2006/relationships/hyperlink" Target="https://pubmed.ncbi.nlm.nih.gov/36695615" TargetMode="External"/><Relationship Id="rId918" Type="http://schemas.openxmlformats.org/officeDocument/2006/relationships/hyperlink" Target="https://pubmed.ncbi.nlm.nih.gov/32920919" TargetMode="External"/><Relationship Id="rId1548" Type="http://schemas.openxmlformats.org/officeDocument/2006/relationships/hyperlink" Target="https://linkinghub.elsevier.com/retrieve/pii/S2772-8293(24)00180-2" TargetMode="External"/><Relationship Id="rId5005" Type="http://schemas.openxmlformats.org/officeDocument/2006/relationships/hyperlink" Target="https://pubmed.ncbi.nlm.nih.gov/12952911" TargetMode="External"/><Relationship Id="rId8575" Type="http://schemas.openxmlformats.org/officeDocument/2006/relationships/hyperlink" Target="https://pubmed.ncbi.nlm.nih.gov/19958317" TargetMode="External"/><Relationship Id="rId1962" Type="http://schemas.openxmlformats.org/officeDocument/2006/relationships/hyperlink" Target="https://pubmed.ncbi.nlm.nih.gov/39764400" TargetMode="External"/><Relationship Id="rId4021" Type="http://schemas.openxmlformats.org/officeDocument/2006/relationships/hyperlink" Target="https://pubmed.ncbi.nlm.nih.gov/23850081" TargetMode="External"/><Relationship Id="rId7177" Type="http://schemas.openxmlformats.org/officeDocument/2006/relationships/hyperlink" Target="https://pubmed.ncbi.nlm.nih.gov/27709064" TargetMode="External"/><Relationship Id="rId7591" Type="http://schemas.openxmlformats.org/officeDocument/2006/relationships/hyperlink" Target="https://onlinelibrary.wiley.com/resolve/openurl?genre=article&amp;sid=nlm:pubmed&amp;issn=0007-1048&amp;date=2018&amp;volume=180&amp;issue=2&amp;spage=206" TargetMode="External"/><Relationship Id="rId8228" Type="http://schemas.openxmlformats.org/officeDocument/2006/relationships/hyperlink" Target="https://pubmed.ncbi.nlm.nih.gov/30505839" TargetMode="External"/><Relationship Id="rId1615" Type="http://schemas.openxmlformats.org/officeDocument/2006/relationships/hyperlink" Target="https://pubmed.ncbi.nlm.nih.gov/33894392" TargetMode="External"/><Relationship Id="rId6193" Type="http://schemas.openxmlformats.org/officeDocument/2006/relationships/hyperlink" Target="https://europepmc.org/abstract/MED/34339413" TargetMode="External"/><Relationship Id="rId7244" Type="http://schemas.openxmlformats.org/officeDocument/2006/relationships/hyperlink" Target="https://pubmed.ncbi.nlm.nih.gov/36515678" TargetMode="External"/><Relationship Id="rId8642" Type="http://schemas.openxmlformats.org/officeDocument/2006/relationships/hyperlink" Target="https://europepmc.org/abstract/MED/28135322" TargetMode="External"/><Relationship Id="rId3787" Type="http://schemas.openxmlformats.org/officeDocument/2006/relationships/hyperlink" Target="http://www.clinexprheumatol.org/pubmed/find-pii.asp?pii=28240588" TargetMode="External"/><Relationship Id="rId4838" Type="http://schemas.openxmlformats.org/officeDocument/2006/relationships/hyperlink" Target="https://europepmc.org/abstract/MED/31819956" TargetMode="External"/><Relationship Id="rId2389" Type="http://schemas.openxmlformats.org/officeDocument/2006/relationships/hyperlink" Target="https://pubmed.ncbi.nlm.nih.gov/35224524" TargetMode="External"/><Relationship Id="rId3854" Type="http://schemas.openxmlformats.org/officeDocument/2006/relationships/hyperlink" Target="https://journals.healio.com/doi/abs/10.3928/1081597X-20230609-01?url_ver=Z39.88-2003&amp;rfr_id=ori:rid:crossref.org&amp;rfr_dat=cr_pub%200pubmed" TargetMode="External"/><Relationship Id="rId4905" Type="http://schemas.openxmlformats.org/officeDocument/2006/relationships/hyperlink" Target="https://pubmed.ncbi.nlm.nih.gov/27302973" TargetMode="External"/><Relationship Id="rId6260" Type="http://schemas.openxmlformats.org/officeDocument/2006/relationships/hyperlink" Target="https://europepmc.org/abstract/MED/26866467" TargetMode="External"/><Relationship Id="rId7311" Type="http://schemas.openxmlformats.org/officeDocument/2006/relationships/hyperlink" Target="https://pmc.ncbi.nlm.nih.gov/articles/pmid/40071669/" TargetMode="External"/><Relationship Id="rId775" Type="http://schemas.openxmlformats.org/officeDocument/2006/relationships/hyperlink" Target="https://www.liebertpub.com/doi/10.1089/jir.2005.25.540?url_ver=Z39.88-2003&amp;rfr_id=ori:rid:crossref.org&amp;rfr_dat=cr_pub%200pubmed" TargetMode="External"/><Relationship Id="rId2456" Type="http://schemas.openxmlformats.org/officeDocument/2006/relationships/hyperlink" Target="https://publications.edpsciences.org/10.1051/medsci/2019126" TargetMode="External"/><Relationship Id="rId2870" Type="http://schemas.openxmlformats.org/officeDocument/2006/relationships/hyperlink" Target="https://pubmed.ncbi.nlm.nih.gov/39940923" TargetMode="External"/><Relationship Id="rId3507" Type="http://schemas.openxmlformats.org/officeDocument/2006/relationships/hyperlink" Target="https://pubmed.ncbi.nlm.nih.gov/23676600" TargetMode="External"/><Relationship Id="rId3921" Type="http://schemas.openxmlformats.org/officeDocument/2006/relationships/hyperlink" Target="https://pubmed.ncbi.nlm.nih.gov/30267375" TargetMode="External"/><Relationship Id="rId9069" Type="http://schemas.openxmlformats.org/officeDocument/2006/relationships/hyperlink" Target="https://www.clinicalkey.com/content/playBy/pii?v=S0954-6111(23)00039-2" TargetMode="External"/><Relationship Id="rId428" Type="http://schemas.openxmlformats.org/officeDocument/2006/relationships/hyperlink" Target="https://pubmed.ncbi.nlm.nih.gov/6972919" TargetMode="External"/><Relationship Id="rId842" Type="http://schemas.openxmlformats.org/officeDocument/2006/relationships/hyperlink" Target="https://pubmed.ncbi.nlm.nih.gov/36871203" TargetMode="External"/><Relationship Id="rId1058" Type="http://schemas.openxmlformats.org/officeDocument/2006/relationships/hyperlink" Target="https://pubmed.ncbi.nlm.nih.gov/22387117" TargetMode="External"/><Relationship Id="rId1472" Type="http://schemas.openxmlformats.org/officeDocument/2006/relationships/hyperlink" Target="https://pubmed.ncbi.nlm.nih.gov/27697500" TargetMode="External"/><Relationship Id="rId2109" Type="http://schemas.openxmlformats.org/officeDocument/2006/relationships/hyperlink" Target="https://onlinelibrary.wiley.com/doi/10.1111/pim.12565" TargetMode="External"/><Relationship Id="rId2523" Type="http://schemas.openxmlformats.org/officeDocument/2006/relationships/hyperlink" Target="https://pubmed.ncbi.nlm.nih.gov/21670465" TargetMode="External"/><Relationship Id="rId5679" Type="http://schemas.openxmlformats.org/officeDocument/2006/relationships/hyperlink" Target="https://pubmed.ncbi.nlm.nih.gov/29105786" TargetMode="External"/><Relationship Id="rId8085" Type="http://schemas.openxmlformats.org/officeDocument/2006/relationships/hyperlink" Target="https://pubmed.ncbi.nlm.nih.gov/37351647" TargetMode="External"/><Relationship Id="rId9136" Type="http://schemas.openxmlformats.org/officeDocument/2006/relationships/hyperlink" Target="https://pubmed.ncbi.nlm.nih.gov/30014774" TargetMode="External"/><Relationship Id="rId1125" Type="http://schemas.openxmlformats.org/officeDocument/2006/relationships/hyperlink" Target="https://publications.aap.org/pediatrics/article-lookup/doi/10.1542/peds.2005-1183" TargetMode="External"/><Relationship Id="rId4695" Type="http://schemas.openxmlformats.org/officeDocument/2006/relationships/hyperlink" Target="https://pubmed.ncbi.nlm.nih.gov/20825428" TargetMode="External"/><Relationship Id="rId8152" Type="http://schemas.openxmlformats.org/officeDocument/2006/relationships/hyperlink" Target="https://europepmc.org/abstract/MED/32806876" TargetMode="External"/><Relationship Id="rId9203" Type="http://schemas.openxmlformats.org/officeDocument/2006/relationships/hyperlink" Target="https://air.unimi.it/handle/2434/434389" TargetMode="External"/><Relationship Id="rId3297" Type="http://schemas.openxmlformats.org/officeDocument/2006/relationships/hyperlink" Target="https://pubmed.ncbi.nlm.nih.gov/30256943" TargetMode="External"/><Relationship Id="rId4348" Type="http://schemas.openxmlformats.org/officeDocument/2006/relationships/hyperlink" Target="https://onlinelibrary.wiley.com/doi/10.1002/humu.9029" TargetMode="External"/><Relationship Id="rId5746" Type="http://schemas.openxmlformats.org/officeDocument/2006/relationships/hyperlink" Target="https://www.clinicalkey.com/content/playBy/pii?v=S1081-1206(22)00610-X" TargetMode="External"/><Relationship Id="rId4762" Type="http://schemas.openxmlformats.org/officeDocument/2006/relationships/hyperlink" Target="https://europepmc.org/abstract/MED/36370291" TargetMode="External"/><Relationship Id="rId5813" Type="http://schemas.openxmlformats.org/officeDocument/2006/relationships/hyperlink" Target="https://pubmed.ncbi.nlm.nih.gov/30386947" TargetMode="External"/><Relationship Id="rId8969" Type="http://schemas.openxmlformats.org/officeDocument/2006/relationships/hyperlink" Target="https://pubmed.ncbi.nlm.nih.gov/31517708" TargetMode="External"/><Relationship Id="rId285" Type="http://schemas.openxmlformats.org/officeDocument/2006/relationships/hyperlink" Target="https://pubmed.ncbi.nlm.nih.gov/17301409" TargetMode="External"/><Relationship Id="rId3364" Type="http://schemas.openxmlformats.org/officeDocument/2006/relationships/hyperlink" Target="https://journals.aai.org/jimmunol/article-lookup/doi/10.4049/jimmunol.1700157" TargetMode="External"/><Relationship Id="rId4415" Type="http://schemas.openxmlformats.org/officeDocument/2006/relationships/hyperlink" Target="https://pubmed.ncbi.nlm.nih.gov/39117828" TargetMode="External"/><Relationship Id="rId7985" Type="http://schemas.openxmlformats.org/officeDocument/2006/relationships/hyperlink" Target="https://onlinelibrary.wiley.com/doi/10.1002/(SICI)1521-4141(199907)29:07%3c2309::AID-IMMU2309%3e3.0.CO;2-5" TargetMode="External"/><Relationship Id="rId2380" Type="http://schemas.openxmlformats.org/officeDocument/2006/relationships/hyperlink" Target="https://www.clinicalkey.com/content/playBy?issn=&amp;vol=10&amp;issue=2&amp;pgfirst=E379" TargetMode="External"/><Relationship Id="rId3017" Type="http://schemas.openxmlformats.org/officeDocument/2006/relationships/hyperlink" Target="https://pubmed.ncbi.nlm.nih.gov/36569794" TargetMode="External"/><Relationship Id="rId3431" Type="http://schemas.openxmlformats.org/officeDocument/2006/relationships/hyperlink" Target="https://pubmed.ncbi.nlm.nih.gov/25892012" TargetMode="External"/><Relationship Id="rId6587" Type="http://schemas.openxmlformats.org/officeDocument/2006/relationships/hyperlink" Target="https://pubmed.ncbi.nlm.nih.gov/25989700" TargetMode="External"/><Relationship Id="rId7638" Type="http://schemas.openxmlformats.org/officeDocument/2006/relationships/hyperlink" Target="https://pubmed.ncbi.nlm.nih.gov/20400980" TargetMode="External"/><Relationship Id="rId352" Type="http://schemas.openxmlformats.org/officeDocument/2006/relationships/hyperlink" Target="https://pubmed.ncbi.nlm.nih.gov/1811415" TargetMode="External"/><Relationship Id="rId2033" Type="http://schemas.openxmlformats.org/officeDocument/2006/relationships/hyperlink" Target="https://linkinghub.elsevier.com/retrieve/pii/S1043-4666(21)00300-8" TargetMode="External"/><Relationship Id="rId5189" Type="http://schemas.openxmlformats.org/officeDocument/2006/relationships/hyperlink" Target="https://pubmed.ncbi.nlm.nih.gov/31834557" TargetMode="External"/><Relationship Id="rId6654" Type="http://schemas.openxmlformats.org/officeDocument/2006/relationships/hyperlink" Target="https://europepmc.org/abstract/MED/21257960" TargetMode="External"/><Relationship Id="rId7705" Type="http://schemas.openxmlformats.org/officeDocument/2006/relationships/hyperlink" Target="https://academic.oup.com/genetics/article-lookup/doi/10.1038/s41588-023-01390-2" TargetMode="External"/><Relationship Id="rId9060" Type="http://schemas.openxmlformats.org/officeDocument/2006/relationships/hyperlink" Target="https://pubmed.ncbi.nlm.nih.gov/37105206" TargetMode="External"/><Relationship Id="rId1799" Type="http://schemas.openxmlformats.org/officeDocument/2006/relationships/hyperlink" Target="https://pubmed.ncbi.nlm.nih.gov/38834764" TargetMode="External"/><Relationship Id="rId2100" Type="http://schemas.openxmlformats.org/officeDocument/2006/relationships/hyperlink" Target="https://pubmed.ncbi.nlm.nih.gov/30405039" TargetMode="External"/><Relationship Id="rId5256" Type="http://schemas.openxmlformats.org/officeDocument/2006/relationships/hyperlink" Target="https://europepmc.org/abstract/MED/28542918" TargetMode="External"/><Relationship Id="rId5670" Type="http://schemas.openxmlformats.org/officeDocument/2006/relationships/hyperlink" Target="https://onlinelibrary.wiley.com/doi/10.1111/all.13667" TargetMode="External"/><Relationship Id="rId6307" Type="http://schemas.openxmlformats.org/officeDocument/2006/relationships/hyperlink" Target="https://pubmed.ncbi.nlm.nih.gov/40078477" TargetMode="External"/><Relationship Id="rId4272" Type="http://schemas.openxmlformats.org/officeDocument/2006/relationships/hyperlink" Target="https://europepmc.org/abstract/MED/25246148" TargetMode="External"/><Relationship Id="rId5323" Type="http://schemas.openxmlformats.org/officeDocument/2006/relationships/hyperlink" Target="https://pubmed.ncbi.nlm.nih.gov/25016194" TargetMode="External"/><Relationship Id="rId6721" Type="http://schemas.openxmlformats.org/officeDocument/2006/relationships/hyperlink" Target="https://pubmed.ncbi.nlm.nih.gov/37883797" TargetMode="External"/><Relationship Id="rId8479" Type="http://schemas.openxmlformats.org/officeDocument/2006/relationships/hyperlink" Target="http://ar.iiarjournals.org/lookup/pmidlookup?view=long&amp;pmid=23155278" TargetMode="External"/><Relationship Id="rId1866" Type="http://schemas.openxmlformats.org/officeDocument/2006/relationships/hyperlink" Target="https://pubmed.ncbi.nlm.nih.gov/35799778" TargetMode="External"/><Relationship Id="rId2917" Type="http://schemas.openxmlformats.org/officeDocument/2006/relationships/hyperlink" Target="https://academic.oup.com/qjmed/article-lookup/doi/10.1093/qjmed/hcae056" TargetMode="External"/><Relationship Id="rId8893" Type="http://schemas.openxmlformats.org/officeDocument/2006/relationships/hyperlink" Target="https://pubmed.ncbi.nlm.nih.gov/39518433" TargetMode="External"/><Relationship Id="rId1519" Type="http://schemas.openxmlformats.org/officeDocument/2006/relationships/hyperlink" Target="https://linkinghub.elsevier.com/retrieve/pii/S1567-1348(09)00040-9" TargetMode="External"/><Relationship Id="rId1933" Type="http://schemas.openxmlformats.org/officeDocument/2006/relationships/hyperlink" Target="https://pmc.ncbi.nlm.nih.gov/articles/pmid/20831713/" TargetMode="External"/><Relationship Id="rId6097" Type="http://schemas.openxmlformats.org/officeDocument/2006/relationships/hyperlink" Target="https://pubmed.ncbi.nlm.nih.gov/221926" TargetMode="External"/><Relationship Id="rId7495" Type="http://schemas.openxmlformats.org/officeDocument/2006/relationships/hyperlink" Target="https://linkinghub.elsevier.com/retrieve/pii/526099" TargetMode="External"/><Relationship Id="rId8546" Type="http://schemas.openxmlformats.org/officeDocument/2006/relationships/hyperlink" Target="https://www.tandfonline.com/doi/10.1080/14767058.2018.1494147?url_ver=Z39.88-2003&amp;rfr_id=ori:rid:crossref.org&amp;rfr_dat=cr_pub%200pubmed" TargetMode="External"/><Relationship Id="rId8960" Type="http://schemas.openxmlformats.org/officeDocument/2006/relationships/hyperlink" Target="http://hdl.handle.net/10668/3490" TargetMode="External"/><Relationship Id="rId7148" Type="http://schemas.openxmlformats.org/officeDocument/2006/relationships/hyperlink" Target="https://www.clinicalkey.com/content/playBy/pii?v=S0091-6749(15)00428-5" TargetMode="External"/><Relationship Id="rId7562" Type="http://schemas.openxmlformats.org/officeDocument/2006/relationships/hyperlink" Target="https://pubmed.ncbi.nlm.nih.gov/31396978" TargetMode="External"/><Relationship Id="rId8613" Type="http://schemas.openxmlformats.org/officeDocument/2006/relationships/hyperlink" Target="https://pubmed.ncbi.nlm.nih.gov/33004529" TargetMode="External"/><Relationship Id="rId3758" Type="http://schemas.openxmlformats.org/officeDocument/2006/relationships/hyperlink" Target="https://pubmed.ncbi.nlm.nih.gov/32332189" TargetMode="External"/><Relationship Id="rId4809" Type="http://schemas.openxmlformats.org/officeDocument/2006/relationships/hyperlink" Target="https://pubmed.ncbi.nlm.nih.gov/33782605" TargetMode="External"/><Relationship Id="rId6164" Type="http://schemas.openxmlformats.org/officeDocument/2006/relationships/hyperlink" Target="https://pubmed.ncbi.nlm.nih.gov/36996873" TargetMode="External"/><Relationship Id="rId7215" Type="http://schemas.openxmlformats.org/officeDocument/2006/relationships/hyperlink" Target="https://www.clinicalkey.com/content/playBy/pii?v=S0190-9622(24)02885-8" TargetMode="External"/><Relationship Id="rId679" Type="http://schemas.openxmlformats.org/officeDocument/2006/relationships/hyperlink" Target="https://pubmed.ncbi.nlm.nih.gov/25546746" TargetMode="External"/><Relationship Id="rId2774" Type="http://schemas.openxmlformats.org/officeDocument/2006/relationships/hyperlink" Target="https://onlinelibrary.wiley.com/doi/10.1111/all.12228" TargetMode="External"/><Relationship Id="rId5180" Type="http://schemas.openxmlformats.org/officeDocument/2006/relationships/hyperlink" Target="https://europepmc.org/abstract/MED/31511612" TargetMode="External"/><Relationship Id="rId6231" Type="http://schemas.openxmlformats.org/officeDocument/2006/relationships/hyperlink" Target="https://pubmed.ncbi.nlm.nih.gov/29362509" TargetMode="External"/><Relationship Id="rId9387" Type="http://schemas.openxmlformats.org/officeDocument/2006/relationships/hyperlink" Target="https://pubmed.ncbi.nlm.nih.gov/26251138" TargetMode="External"/><Relationship Id="rId746" Type="http://schemas.openxmlformats.org/officeDocument/2006/relationships/hyperlink" Target="https://pubmed.ncbi.nlm.nih.gov/19137635" TargetMode="External"/><Relationship Id="rId1376" Type="http://schemas.openxmlformats.org/officeDocument/2006/relationships/hyperlink" Target="https://onlinelibrary.wiley.com/doi/10.1002/pbc.20455" TargetMode="External"/><Relationship Id="rId2427" Type="http://schemas.openxmlformats.org/officeDocument/2006/relationships/hyperlink" Target="https://pubmed.ncbi.nlm.nih.gov/33232301" TargetMode="External"/><Relationship Id="rId3825" Type="http://schemas.openxmlformats.org/officeDocument/2006/relationships/hyperlink" Target="https://pubmed.ncbi.nlm.nih.gov/14519248" TargetMode="External"/><Relationship Id="rId9454" Type="http://schemas.openxmlformats.org/officeDocument/2006/relationships/hyperlink" Target="https://onlinelibrary.wiley.com/resolve/openurl?genre=article&amp;sid=nlm:pubmed&amp;issn=0007-1048&amp;date=2002&amp;volume=116&amp;issue=4&amp;spage=787" TargetMode="External"/><Relationship Id="rId1029" Type="http://schemas.openxmlformats.org/officeDocument/2006/relationships/hyperlink" Target="https://link.springer.com/article/10.1007/s10875-015-0154-4" TargetMode="External"/><Relationship Id="rId1790" Type="http://schemas.openxmlformats.org/officeDocument/2006/relationships/hyperlink" Target="https://europepmc.org/abstract/MED/24186907" TargetMode="External"/><Relationship Id="rId2841" Type="http://schemas.openxmlformats.org/officeDocument/2006/relationships/hyperlink" Target="https://academic.oup.com/intimm/article-lookup/doi/10.1093/intimm/dxae067" TargetMode="External"/><Relationship Id="rId5997" Type="http://schemas.openxmlformats.org/officeDocument/2006/relationships/hyperlink" Target="https://linkinghub.elsevier.com/retrieve/pii/S0022-2836(84)71372-6" TargetMode="External"/><Relationship Id="rId8056" Type="http://schemas.openxmlformats.org/officeDocument/2006/relationships/hyperlink" Target="https://pubmed.ncbi.nlm.nih.gov/38720466" TargetMode="External"/><Relationship Id="rId9107" Type="http://schemas.openxmlformats.org/officeDocument/2006/relationships/hyperlink" Target="https://europepmc.org/abstract/MED/33614773" TargetMode="External"/><Relationship Id="rId82" Type="http://schemas.openxmlformats.org/officeDocument/2006/relationships/hyperlink" Target="https://europepmc.org/abstract/MED/34572349" TargetMode="External"/><Relationship Id="rId813" Type="http://schemas.openxmlformats.org/officeDocument/2006/relationships/hyperlink" Target="https://europepmc.org/abstract/MED/1659436" TargetMode="External"/><Relationship Id="rId1443" Type="http://schemas.openxmlformats.org/officeDocument/2006/relationships/hyperlink" Target="https:///www.science.org/doi/10.1126/science.abm6380?url_ver=Z39.88-2003&amp;rfr_id=ori:rid:crossref.org&amp;rfr_dat=cr_pub%200pubmed" TargetMode="External"/><Relationship Id="rId4599" Type="http://schemas.openxmlformats.org/officeDocument/2006/relationships/hyperlink" Target="https://pubmed.ncbi.nlm.nih.gov/37398010" TargetMode="External"/><Relationship Id="rId7072" Type="http://schemas.openxmlformats.org/officeDocument/2006/relationships/hyperlink" Target="https://europepmc.org/abstract/MED/33890986" TargetMode="External"/><Relationship Id="rId8470" Type="http://schemas.openxmlformats.org/officeDocument/2006/relationships/hyperlink" Target="https://pubmed.ncbi.nlm.nih.gov/23589529" TargetMode="External"/><Relationship Id="rId1510" Type="http://schemas.openxmlformats.org/officeDocument/2006/relationships/hyperlink" Target="https://pubmed.ncbi.nlm.nih.gov/22419735" TargetMode="External"/><Relationship Id="rId4666" Type="http://schemas.openxmlformats.org/officeDocument/2006/relationships/hyperlink" Target="https://link.springer.com/article/10.1007/s11882-018-0756-z" TargetMode="External"/><Relationship Id="rId5717" Type="http://schemas.openxmlformats.org/officeDocument/2006/relationships/hyperlink" Target="https://medicaljournalssweden.se/actadv/article/view/8905" TargetMode="External"/><Relationship Id="rId8123" Type="http://schemas.openxmlformats.org/officeDocument/2006/relationships/hyperlink" Target="https://pubmed.ncbi.nlm.nih.gov/35274323" TargetMode="External"/><Relationship Id="rId3268" Type="http://schemas.openxmlformats.org/officeDocument/2006/relationships/hyperlink" Target="https://europepmc.org/abstract/MED/31903110" TargetMode="External"/><Relationship Id="rId3682" Type="http://schemas.openxmlformats.org/officeDocument/2006/relationships/hyperlink" Target="https://pubmed.ncbi.nlm.nih.gov/7951581" TargetMode="External"/><Relationship Id="rId4319" Type="http://schemas.openxmlformats.org/officeDocument/2006/relationships/hyperlink" Target="https://pmc.ncbi.nlm.nih.gov/articles/pmid/18637104/" TargetMode="External"/><Relationship Id="rId4733" Type="http://schemas.openxmlformats.org/officeDocument/2006/relationships/hyperlink" Target="https://pubmed.ncbi.nlm.nih.gov/38356297" TargetMode="External"/><Relationship Id="rId7889" Type="http://schemas.openxmlformats.org/officeDocument/2006/relationships/hyperlink" Target="https://europepmc.org/abstract/MED/30453609" TargetMode="External"/><Relationship Id="rId189" Type="http://schemas.openxmlformats.org/officeDocument/2006/relationships/hyperlink" Target="https://pubmed.ncbi.nlm.nih.gov/26233927" TargetMode="External"/><Relationship Id="rId2284" Type="http://schemas.openxmlformats.org/officeDocument/2006/relationships/hyperlink" Target="https://pubmed.ncbi.nlm.nih.gov/12973294" TargetMode="External"/><Relationship Id="rId3335" Type="http://schemas.openxmlformats.org/officeDocument/2006/relationships/hyperlink" Target="https://pubmed.ncbi.nlm.nih.gov/29322496" TargetMode="External"/><Relationship Id="rId256" Type="http://schemas.openxmlformats.org/officeDocument/2006/relationships/hyperlink" Target="https://www.nature.com/articles/gene200943" TargetMode="External"/><Relationship Id="rId670" Type="http://schemas.openxmlformats.org/officeDocument/2006/relationships/hyperlink" Target="http://www.elsevier.es/en/linksolver/ft/pii/S0301-0546(15)00029-4" TargetMode="External"/><Relationship Id="rId2351" Type="http://schemas.openxmlformats.org/officeDocument/2006/relationships/hyperlink" Target="https://pubmed.ncbi.nlm.nih.gov/36986378" TargetMode="External"/><Relationship Id="rId3402" Type="http://schemas.openxmlformats.org/officeDocument/2006/relationships/hyperlink" Target="https://linkinghub.elsevier.com/retrieve/pii/S2211-1247(16)31508-X" TargetMode="External"/><Relationship Id="rId4800" Type="http://schemas.openxmlformats.org/officeDocument/2006/relationships/hyperlink" Target="https://www.clinicalkey.com/content/playBy/pii?v=S0952-7915(21)00046-7" TargetMode="External"/><Relationship Id="rId6558" Type="http://schemas.openxmlformats.org/officeDocument/2006/relationships/hyperlink" Target="https://europepmc.org/abstract/MED/27591335" TargetMode="External"/><Relationship Id="rId7956" Type="http://schemas.openxmlformats.org/officeDocument/2006/relationships/hyperlink" Target="https://pubmed.ncbi.nlm.nih.gov/18564333" TargetMode="External"/><Relationship Id="rId323" Type="http://schemas.openxmlformats.org/officeDocument/2006/relationships/hyperlink" Target="https://linkinghub.elsevier.com/retrieve/pii/0168-8278(95)80028-X" TargetMode="External"/><Relationship Id="rId2004" Type="http://schemas.openxmlformats.org/officeDocument/2006/relationships/hyperlink" Target="https://pubmed.ncbi.nlm.nih.gov/36058233" TargetMode="External"/><Relationship Id="rId6972" Type="http://schemas.openxmlformats.org/officeDocument/2006/relationships/hyperlink" Target="https://europepmc.org/abstract/MED/38077399" TargetMode="External"/><Relationship Id="rId7609" Type="http://schemas.openxmlformats.org/officeDocument/2006/relationships/hyperlink" Target="https://www.clinicalkey.com/content/playBy/pii?v=S2213-2198(16)30268-9" TargetMode="External"/><Relationship Id="rId9031" Type="http://schemas.openxmlformats.org/officeDocument/2006/relationships/hyperlink" Target="https://www.atsjournals.org/doi/10.1164/rccm.202403-0476LE?url_ver=Z39.88-2003&amp;rfr_id=ori:rid:crossref.org&amp;rfr_dat=cr_pub%200pubmed" TargetMode="External"/><Relationship Id="rId4176" Type="http://schemas.openxmlformats.org/officeDocument/2006/relationships/hyperlink" Target="https://europepmc.org/abstract/MED/36208448" TargetMode="External"/><Relationship Id="rId5574" Type="http://schemas.openxmlformats.org/officeDocument/2006/relationships/hyperlink" Target="https://europepmc.org/abstract/MED/37868983" TargetMode="External"/><Relationship Id="rId6625" Type="http://schemas.openxmlformats.org/officeDocument/2006/relationships/hyperlink" Target="https://pubmed.ncbi.nlm.nih.gov/22642469" TargetMode="External"/><Relationship Id="rId1020" Type="http://schemas.openxmlformats.org/officeDocument/2006/relationships/hyperlink" Target="https://pubmed.ncbi.nlm.nih.gov/26526204" TargetMode="External"/><Relationship Id="rId4590" Type="http://schemas.openxmlformats.org/officeDocument/2006/relationships/hyperlink" Target="https://pmc.ncbi.nlm.nih.gov/articles/pmid/37487654/" TargetMode="External"/><Relationship Id="rId5227" Type="http://schemas.openxmlformats.org/officeDocument/2006/relationships/hyperlink" Target="https://pubmed.ncbi.nlm.nih.gov/30174143" TargetMode="External"/><Relationship Id="rId5641" Type="http://schemas.openxmlformats.org/officeDocument/2006/relationships/hyperlink" Target="https://pubmed.ncbi.nlm.nih.gov/32620431" TargetMode="External"/><Relationship Id="rId8797" Type="http://schemas.openxmlformats.org/officeDocument/2006/relationships/hyperlink" Target="https://pubmed.ncbi.nlm.nih.gov/31317762" TargetMode="External"/><Relationship Id="rId1837" Type="http://schemas.openxmlformats.org/officeDocument/2006/relationships/hyperlink" Target="https://pubmed.ncbi.nlm.nih.gov/17488761" TargetMode="External"/><Relationship Id="rId3192" Type="http://schemas.openxmlformats.org/officeDocument/2006/relationships/hyperlink" Target="https://europepmc.org/abstract/MED/33672213" TargetMode="External"/><Relationship Id="rId4243" Type="http://schemas.openxmlformats.org/officeDocument/2006/relationships/hyperlink" Target="https://pubmed.ncbi.nlm.nih.gov/28054583" TargetMode="External"/><Relationship Id="rId7399" Type="http://schemas.openxmlformats.org/officeDocument/2006/relationships/hyperlink" Target="https://europepmc.org/abstract/MED/34623332" TargetMode="External"/><Relationship Id="rId8864" Type="http://schemas.openxmlformats.org/officeDocument/2006/relationships/hyperlink" Target="http://www.elsevier.es/en/linksolver/ft/pii/S1695-4033(09)00240-9" TargetMode="External"/><Relationship Id="rId4310" Type="http://schemas.openxmlformats.org/officeDocument/2006/relationships/hyperlink" Target="https://onlinelibrary.wiley.com/doi/10.1002/cyto.a.20801" TargetMode="External"/><Relationship Id="rId7466" Type="http://schemas.openxmlformats.org/officeDocument/2006/relationships/hyperlink" Target="https://pubmed.ncbi.nlm.nih.gov/30255293" TargetMode="External"/><Relationship Id="rId7880" Type="http://schemas.openxmlformats.org/officeDocument/2006/relationships/hyperlink" Target="https://pubmed.ncbi.nlm.nih.gov/31470087" TargetMode="External"/><Relationship Id="rId8517" Type="http://schemas.openxmlformats.org/officeDocument/2006/relationships/hyperlink" Target="https://pubmed.ncbi.nlm.nih.gov/12429724" TargetMode="External"/><Relationship Id="rId180" Type="http://schemas.openxmlformats.org/officeDocument/2006/relationships/hyperlink" Target="https://link.springer.com/article/10.1007/s00405-016-3956-y" TargetMode="External"/><Relationship Id="rId1904" Type="http://schemas.openxmlformats.org/officeDocument/2006/relationships/hyperlink" Target="https://pubmed.ncbi.nlm.nih.gov/26566180" TargetMode="External"/><Relationship Id="rId6068" Type="http://schemas.openxmlformats.org/officeDocument/2006/relationships/hyperlink" Target="https://europepmc.org/abstract/MED/4056659" TargetMode="External"/><Relationship Id="rId6482" Type="http://schemas.openxmlformats.org/officeDocument/2006/relationships/hyperlink" Target="https://europepmc.org/abstract/MED/29664837" TargetMode="External"/><Relationship Id="rId7119" Type="http://schemas.openxmlformats.org/officeDocument/2006/relationships/hyperlink" Target="https://pubmed.ncbi.nlm.nih.gov/38676811" TargetMode="External"/><Relationship Id="rId7533" Type="http://schemas.openxmlformats.org/officeDocument/2006/relationships/hyperlink" Target="https://hal.archives-ouvertes.fr/hal-03524186" TargetMode="External"/><Relationship Id="rId8931" Type="http://schemas.openxmlformats.org/officeDocument/2006/relationships/hyperlink" Target="https://pubmed.ncbi.nlm.nih.gov/35890078" TargetMode="External"/><Relationship Id="rId5084" Type="http://schemas.openxmlformats.org/officeDocument/2006/relationships/hyperlink" Target="https://www.clinicalkey.com/content/playBy/pii?v=S2666-6367(23)01199-5" TargetMode="External"/><Relationship Id="rId6135" Type="http://schemas.openxmlformats.org/officeDocument/2006/relationships/hyperlink" Target="https://pmc.ncbi.nlm.nih.gov/articles/pmid/39282370/" TargetMode="External"/><Relationship Id="rId997" Type="http://schemas.openxmlformats.org/officeDocument/2006/relationships/hyperlink" Target="https://www.tandfonline.com/doi/10.1080/21645515.2016.1276139?url_ver=Z39.88-2003&amp;rfr_id=ori:rid:crossref.org&amp;rfr_dat=cr_pub%200pubmed" TargetMode="External"/><Relationship Id="rId2678" Type="http://schemas.openxmlformats.org/officeDocument/2006/relationships/hyperlink" Target="https://www.clinicalkey.com/content/playBy/pii?v=S0954-6111(20)30181-5" TargetMode="External"/><Relationship Id="rId3729" Type="http://schemas.openxmlformats.org/officeDocument/2006/relationships/hyperlink" Target="https://academic.oup.com/rheumatology/article-lookup/doi/10.1093/rheumatology/keac030" TargetMode="External"/><Relationship Id="rId5151" Type="http://schemas.openxmlformats.org/officeDocument/2006/relationships/hyperlink" Target="https://pubmed.ncbi.nlm.nih.gov/33781528" TargetMode="External"/><Relationship Id="rId7600" Type="http://schemas.openxmlformats.org/officeDocument/2006/relationships/hyperlink" Target="https://pubmed.ncbi.nlm.nih.gov/28084853" TargetMode="External"/><Relationship Id="rId1694" Type="http://schemas.openxmlformats.org/officeDocument/2006/relationships/hyperlink" Target="https://clinicalmolecularallergy.biomedcentral.com/articles/10.1186/s12948-015-0025-9" TargetMode="External"/><Relationship Id="rId2745" Type="http://schemas.openxmlformats.org/officeDocument/2006/relationships/hyperlink" Target="https://pubmed.ncbi.nlm.nih.gov/27362320" TargetMode="External"/><Relationship Id="rId6202" Type="http://schemas.openxmlformats.org/officeDocument/2006/relationships/hyperlink" Target="https://europepmc.org/abstract/MED/34025673" TargetMode="External"/><Relationship Id="rId9358" Type="http://schemas.openxmlformats.org/officeDocument/2006/relationships/hyperlink" Target="https://europepmc.org/abstract/MED/32190321" TargetMode="External"/><Relationship Id="rId717" Type="http://schemas.openxmlformats.org/officeDocument/2006/relationships/hyperlink" Target="https://pubmed.ncbi.nlm.nih.gov/22154528" TargetMode="External"/><Relationship Id="rId1347" Type="http://schemas.openxmlformats.org/officeDocument/2006/relationships/hyperlink" Target="https://www.clinicalkey.com/content/playBy/pii?v=S1807-5932(22)02128-7" TargetMode="External"/><Relationship Id="rId1761" Type="http://schemas.openxmlformats.org/officeDocument/2006/relationships/hyperlink" Target="https://www.clinicalkey.com/content/playBy/pii?v=S2213-2198(20)31264-2" TargetMode="External"/><Relationship Id="rId2812" Type="http://schemas.openxmlformats.org/officeDocument/2006/relationships/hyperlink" Target="https://pubmed.ncbi.nlm.nih.gov/19690661" TargetMode="External"/><Relationship Id="rId5968" Type="http://schemas.openxmlformats.org/officeDocument/2006/relationships/hyperlink" Target="https://linkinghub.elsevier.com/retrieve/pii/S0002-9297(07)61795-9" TargetMode="External"/><Relationship Id="rId8374" Type="http://schemas.openxmlformats.org/officeDocument/2006/relationships/hyperlink" Target="https://europepmc.org/abstract/MED/37608951" TargetMode="External"/><Relationship Id="rId9425" Type="http://schemas.openxmlformats.org/officeDocument/2006/relationships/hyperlink" Target="https://www.clinicalkey.com/content/playBy/pii?v=S0145-2126(06)00309-2" TargetMode="External"/><Relationship Id="rId53" Type="http://schemas.openxmlformats.org/officeDocument/2006/relationships/hyperlink" Target="https://pubmed.ncbi.nlm.nih.gov/34746954" TargetMode="External"/><Relationship Id="rId1414" Type="http://schemas.openxmlformats.org/officeDocument/2006/relationships/hyperlink" Target="https://pubmed.ncbi.nlm.nih.gov/8653222" TargetMode="External"/><Relationship Id="rId4984" Type="http://schemas.openxmlformats.org/officeDocument/2006/relationships/hyperlink" Target="https://www.thieme-connect.com/DOI/DOI?10.1055/s-0029-1233974" TargetMode="External"/><Relationship Id="rId7390" Type="http://schemas.openxmlformats.org/officeDocument/2006/relationships/hyperlink" Target="https://pubmed.ncbi.nlm.nih.gov/36159783" TargetMode="External"/><Relationship Id="rId8027" Type="http://schemas.openxmlformats.org/officeDocument/2006/relationships/hyperlink" Target="https://www.clinicalkey.com/content/playBy/pii?v=S0016-5107(24)03685-X" TargetMode="External"/><Relationship Id="rId8441" Type="http://schemas.openxmlformats.org/officeDocument/2006/relationships/hyperlink" Target="https://onlinelibrary.wiley.com/doi/10.1111/ggi.12470" TargetMode="External"/><Relationship Id="rId3586" Type="http://schemas.openxmlformats.org/officeDocument/2006/relationships/hyperlink" Target="https://pubmed.ncbi.nlm.nih.gov/20038643" TargetMode="External"/><Relationship Id="rId4637" Type="http://schemas.openxmlformats.org/officeDocument/2006/relationships/hyperlink" Target="https://pubmed.ncbi.nlm.nih.gov/32307099" TargetMode="External"/><Relationship Id="rId7043" Type="http://schemas.openxmlformats.org/officeDocument/2006/relationships/hyperlink" Target="https://pubmed.ncbi.nlm.nih.gov/34702736" TargetMode="External"/><Relationship Id="rId2188" Type="http://schemas.openxmlformats.org/officeDocument/2006/relationships/hyperlink" Target="https://pubmed.ncbi.nlm.nih.gov/21504513" TargetMode="External"/><Relationship Id="rId3239" Type="http://schemas.openxmlformats.org/officeDocument/2006/relationships/hyperlink" Target="https://pubmed.ncbi.nlm.nih.gov/32539813" TargetMode="External"/><Relationship Id="rId7110" Type="http://schemas.openxmlformats.org/officeDocument/2006/relationships/hyperlink" Target="https://europepmc.org/abstract/MED/31217193" TargetMode="External"/><Relationship Id="rId574" Type="http://schemas.openxmlformats.org/officeDocument/2006/relationships/hyperlink" Target="https://www.clinicalkey.com/content/playBy/pii?v=S0091-6749(19)31040-1" TargetMode="External"/><Relationship Id="rId2255" Type="http://schemas.openxmlformats.org/officeDocument/2006/relationships/hyperlink" Target="https://journals.asm.org/doi/10.1128/IAI.73.12.7853-7859.2005?url_ver=Z39.88-2003&amp;rfr_id=ori:rid:crossref.org&amp;rfr_dat=cr_pub%200pubmed" TargetMode="External"/><Relationship Id="rId3653" Type="http://schemas.openxmlformats.org/officeDocument/2006/relationships/hyperlink" Target="https://pubmed.ncbi.nlm.nih.gov/12563299" TargetMode="External"/><Relationship Id="rId4704" Type="http://schemas.openxmlformats.org/officeDocument/2006/relationships/hyperlink" Target="https://onlinelibrary.wiley.com/doi/10.1111/apt.70016" TargetMode="External"/><Relationship Id="rId9282" Type="http://schemas.openxmlformats.org/officeDocument/2006/relationships/hyperlink" Target="https://pubmed.ncbi.nlm.nih.gov/36634683" TargetMode="External"/><Relationship Id="rId227" Type="http://schemas.openxmlformats.org/officeDocument/2006/relationships/hyperlink" Target="https://europepmc.org/abstract/MED/24333312" TargetMode="External"/><Relationship Id="rId3306" Type="http://schemas.openxmlformats.org/officeDocument/2006/relationships/hyperlink" Target="https://europepmc.org/abstract/MED/30792455" TargetMode="External"/><Relationship Id="rId3720" Type="http://schemas.openxmlformats.org/officeDocument/2006/relationships/hyperlink" Target="https://pubmed.ncbi.nlm.nih.gov/37260564" TargetMode="External"/><Relationship Id="rId6876" Type="http://schemas.openxmlformats.org/officeDocument/2006/relationships/hyperlink" Target="https://pmc.ncbi.nlm.nih.gov/articles/pmid/40091845/" TargetMode="External"/><Relationship Id="rId7927" Type="http://schemas.openxmlformats.org/officeDocument/2006/relationships/hyperlink" Target="https://linkinghub.elsevier.com/retrieve/pii/S0006-4971(20)56094-1" TargetMode="External"/><Relationship Id="rId641" Type="http://schemas.openxmlformats.org/officeDocument/2006/relationships/hyperlink" Target="https://pubmed.ncbi.nlm.nih.gov/27992577" TargetMode="External"/><Relationship Id="rId1271" Type="http://schemas.openxmlformats.org/officeDocument/2006/relationships/hyperlink" Target="https://www.clinicalkey.com/content/playBy/pii?v=S0091-6749(19)31040-1" TargetMode="External"/><Relationship Id="rId2322" Type="http://schemas.openxmlformats.org/officeDocument/2006/relationships/hyperlink" Target="https://pneumonia.biomedcentral.com/articles/10.1186/s41479-024-00143-x" TargetMode="External"/><Relationship Id="rId5478" Type="http://schemas.openxmlformats.org/officeDocument/2006/relationships/hyperlink" Target="https://www.clinicalkey.com/content/playBy/pii?v=S1083-8791(19)30439-2" TargetMode="External"/><Relationship Id="rId5892" Type="http://schemas.openxmlformats.org/officeDocument/2006/relationships/hyperlink" Target="https://www.pnas.org/doi/abs/10.1073/pnas.1001072107?url_ver=Z39.88-2003&amp;rfr_id=ori:rid:crossref.org&amp;rfr_dat=cr_pub%200pubmed" TargetMode="External"/><Relationship Id="rId6529" Type="http://schemas.openxmlformats.org/officeDocument/2006/relationships/hyperlink" Target="https://pubmed.ncbi.nlm.nih.gov/28598488" TargetMode="External"/><Relationship Id="rId6943" Type="http://schemas.openxmlformats.org/officeDocument/2006/relationships/hyperlink" Target="https://pubmed.ncbi.nlm.nih.gov/37347462" TargetMode="External"/><Relationship Id="rId4494" Type="http://schemas.openxmlformats.org/officeDocument/2006/relationships/hyperlink" Target="https://europepmc.org/abstract/MED/31359055" TargetMode="External"/><Relationship Id="rId5545" Type="http://schemas.openxmlformats.org/officeDocument/2006/relationships/hyperlink" Target="https://pubmed.ncbi.nlm.nih.gov/37834061" TargetMode="External"/><Relationship Id="rId9002" Type="http://schemas.openxmlformats.org/officeDocument/2006/relationships/hyperlink" Target="https://onlinelibrary.wiley.com/doi/10.1111/hae.12652" TargetMode="External"/><Relationship Id="rId3096" Type="http://schemas.openxmlformats.org/officeDocument/2006/relationships/hyperlink" Target="https://www.clinicalkey.com/content/playBy/pii?v=S8756-3282(21)00471-3" TargetMode="External"/><Relationship Id="rId4147" Type="http://schemas.openxmlformats.org/officeDocument/2006/relationships/hyperlink" Target="https://pubmed.ncbi.nlm.nih.gov/9859221" TargetMode="External"/><Relationship Id="rId4561" Type="http://schemas.openxmlformats.org/officeDocument/2006/relationships/hyperlink" Target="https://pubmed.ncbi.nlm.nih.gov/39148513" TargetMode="External"/><Relationship Id="rId5612" Type="http://schemas.openxmlformats.org/officeDocument/2006/relationships/hyperlink" Target="https://europepmc.org/abstract/MED/34677362" TargetMode="External"/><Relationship Id="rId8768" Type="http://schemas.openxmlformats.org/officeDocument/2006/relationships/hyperlink" Target="https://pubmed.ncbi.nlm.nih.gov/34158835/" TargetMode="External"/><Relationship Id="rId3163" Type="http://schemas.openxmlformats.org/officeDocument/2006/relationships/hyperlink" Target="https://pubmed.ncbi.nlm.nih.gov/34380650" TargetMode="External"/><Relationship Id="rId4214" Type="http://schemas.openxmlformats.org/officeDocument/2006/relationships/hyperlink" Target="https://www.prolekare.cz/linkout/108793" TargetMode="External"/><Relationship Id="rId1808" Type="http://schemas.openxmlformats.org/officeDocument/2006/relationships/hyperlink" Target="https://www.clinicalkey.com/content/playBy/pii?v=S2667-193X(22)00133-8" TargetMode="External"/><Relationship Id="rId6386" Type="http://schemas.openxmlformats.org/officeDocument/2006/relationships/hyperlink" Target="https://pmc.ncbi.nlm.nih.gov/articles/pmid/37229554/" TargetMode="External"/><Relationship Id="rId7784" Type="http://schemas.openxmlformats.org/officeDocument/2006/relationships/hyperlink" Target="https://pubmed.ncbi.nlm.nih.gov/29773799" TargetMode="External"/><Relationship Id="rId8835" Type="http://schemas.openxmlformats.org/officeDocument/2006/relationships/hyperlink" Target="https://pubmed.ncbi.nlm.nih.gov/24360855" TargetMode="External"/><Relationship Id="rId151" Type="http://schemas.openxmlformats.org/officeDocument/2006/relationships/hyperlink" Target="https://pubmed.ncbi.nlm.nih.gov/31006294" TargetMode="External"/><Relationship Id="rId3230" Type="http://schemas.openxmlformats.org/officeDocument/2006/relationships/hyperlink" Target="https://europepmc.org/abstract/MED/32708315" TargetMode="External"/><Relationship Id="rId6039" Type="http://schemas.openxmlformats.org/officeDocument/2006/relationships/hyperlink" Target="https://www.pnas.org/doi/10.1073/pnas.86.6.2031?url_ver=Z39.88-2003&amp;rfr_id=ori:rid:crossref.org&amp;rfr_dat=cr_pub%200pubmed" TargetMode="External"/><Relationship Id="rId7437" Type="http://schemas.openxmlformats.org/officeDocument/2006/relationships/hyperlink" Target="https://www.science.org/doi/abs/10.1126/science.abd4570?url_ver=Z39.88-2003&amp;rfr_id=ori:rid:crossref.org&amp;rfr_dat=cr_pub%200pubmed" TargetMode="External"/><Relationship Id="rId7851" Type="http://schemas.openxmlformats.org/officeDocument/2006/relationships/hyperlink" Target="https://linkinghub.elsevier.com/retrieve/pii/S0003-4967(24)09617-1" TargetMode="External"/><Relationship Id="rId8902" Type="http://schemas.openxmlformats.org/officeDocument/2006/relationships/hyperlink" Target="https://onlinelibrary.wiley.com/doi/10.1111/hae.15057" TargetMode="External"/><Relationship Id="rId2996" Type="http://schemas.openxmlformats.org/officeDocument/2006/relationships/hyperlink" Target="https://inflammregen.biomedcentral.com/articles/10.1186/s41232-023-00278-2" TargetMode="External"/><Relationship Id="rId6453" Type="http://schemas.openxmlformats.org/officeDocument/2006/relationships/hyperlink" Target="https://pubmed.ncbi.nlm.nih.gov/31985098" TargetMode="External"/><Relationship Id="rId7504" Type="http://schemas.openxmlformats.org/officeDocument/2006/relationships/hyperlink" Target="https://pubmed.ncbi.nlm.nih.gov/37390899" TargetMode="External"/><Relationship Id="rId968" Type="http://schemas.openxmlformats.org/officeDocument/2006/relationships/hyperlink" Target="https://pubmed.ncbi.nlm.nih.gov/30949178" TargetMode="External"/><Relationship Id="rId1598" Type="http://schemas.openxmlformats.org/officeDocument/2006/relationships/hyperlink" Target="https://europepmc.org/abstract/MED/34746954" TargetMode="External"/><Relationship Id="rId2649" Type="http://schemas.openxmlformats.org/officeDocument/2006/relationships/hyperlink" Target="https://pubmed.ncbi.nlm.nih.gov/34167379" TargetMode="External"/><Relationship Id="rId5055" Type="http://schemas.openxmlformats.org/officeDocument/2006/relationships/hyperlink" Target="https://pubmed.ncbi.nlm.nih.gov/38631464" TargetMode="External"/><Relationship Id="rId6106" Type="http://schemas.openxmlformats.org/officeDocument/2006/relationships/hyperlink" Target="https://pubmed.ncbi.nlm.nih.gov/694720" TargetMode="External"/><Relationship Id="rId6520" Type="http://schemas.openxmlformats.org/officeDocument/2006/relationships/hyperlink" Target="https://linkinghub.elsevier.com/retrieve/pii/S0925-4439(17)30081-9" TargetMode="External"/><Relationship Id="rId1665" Type="http://schemas.openxmlformats.org/officeDocument/2006/relationships/hyperlink" Target="https://pubmed.ncbi.nlm.nih.gov/30158276" TargetMode="External"/><Relationship Id="rId2716" Type="http://schemas.openxmlformats.org/officeDocument/2006/relationships/hyperlink" Target="https://www.clinicalkey.com/content/playBy/pii?v=S2213-2198(17)30874-7" TargetMode="External"/><Relationship Id="rId4071" Type="http://schemas.openxmlformats.org/officeDocument/2006/relationships/hyperlink" Target="https://europepmc.org/abstract/MED/19529959" TargetMode="External"/><Relationship Id="rId5122" Type="http://schemas.openxmlformats.org/officeDocument/2006/relationships/hyperlink" Target="https://www.clinicalkey.com/content/playBy/pii?v=S0091-6749(21)01205-7" TargetMode="External"/><Relationship Id="rId8278" Type="http://schemas.openxmlformats.org/officeDocument/2006/relationships/hyperlink" Target="https://pubmed.ncbi.nlm.nih.gov/23287897" TargetMode="External"/><Relationship Id="rId8692" Type="http://schemas.openxmlformats.org/officeDocument/2006/relationships/hyperlink" Target="https://academic.oup.com/qjmed/article-lookup/doi/10.1093/qjmed/hcs159" TargetMode="External"/><Relationship Id="rId9329" Type="http://schemas.openxmlformats.org/officeDocument/2006/relationships/hyperlink" Target="https://pubmed.ncbi.nlm.nih.gov/38960651" TargetMode="External"/><Relationship Id="rId1318" Type="http://schemas.openxmlformats.org/officeDocument/2006/relationships/hyperlink" Target="https://pubmed.ncbi.nlm.nih.gov/26812872" TargetMode="External"/><Relationship Id="rId7294" Type="http://schemas.openxmlformats.org/officeDocument/2006/relationships/hyperlink" Target="https://pubmed.ncbi.nlm.nih.gov/25312805" TargetMode="External"/><Relationship Id="rId8345" Type="http://schemas.openxmlformats.org/officeDocument/2006/relationships/hyperlink" Target="https://pubmed.ncbi.nlm.nih.gov/38906483" TargetMode="External"/><Relationship Id="rId1732" Type="http://schemas.openxmlformats.org/officeDocument/2006/relationships/hyperlink" Target="https://pubmed.ncbi.nlm.nih.gov/35382780" TargetMode="External"/><Relationship Id="rId4888" Type="http://schemas.openxmlformats.org/officeDocument/2006/relationships/hyperlink" Target="https://europepmc.org/abstract/MED/28747427" TargetMode="External"/><Relationship Id="rId5939" Type="http://schemas.openxmlformats.org/officeDocument/2006/relationships/hyperlink" Target="https://link.springer.com/protocol/10.1385/1-59259-394-1:175" TargetMode="External"/><Relationship Id="rId7361" Type="http://schemas.openxmlformats.org/officeDocument/2006/relationships/hyperlink" Target="https://www.clinicalkey.com/content/playBy/pii?v=S0952-7915(23)00015-8" TargetMode="External"/><Relationship Id="rId24" Type="http://schemas.openxmlformats.org/officeDocument/2006/relationships/hyperlink" Target="https://linkinghub.elsevier.com/retrieve/pii/S2211-1247(23)00457-6" TargetMode="External"/><Relationship Id="rId4955" Type="http://schemas.openxmlformats.org/officeDocument/2006/relationships/hyperlink" Target="https://pubmed.ncbi.nlm.nih.gov/23255555" TargetMode="External"/><Relationship Id="rId7014" Type="http://schemas.openxmlformats.org/officeDocument/2006/relationships/hyperlink" Target="https://europepmc.org/abstract/MED/35319722" TargetMode="External"/><Relationship Id="rId8412" Type="http://schemas.openxmlformats.org/officeDocument/2006/relationships/hyperlink" Target="https://www.clinicalkey.com/content/playBy/pii?v=S1341-321X(20)30367-6" TargetMode="External"/><Relationship Id="rId3557" Type="http://schemas.openxmlformats.org/officeDocument/2006/relationships/hyperlink" Target="https://pubmed.ncbi.nlm.nih.gov/21420960" TargetMode="External"/><Relationship Id="rId3971" Type="http://schemas.openxmlformats.org/officeDocument/2006/relationships/hyperlink" Target="https://pubmed.ncbi.nlm.nih.gov/26608393" TargetMode="External"/><Relationship Id="rId4608" Type="http://schemas.openxmlformats.org/officeDocument/2006/relationships/hyperlink" Target="https:///www.science.org/doi/10.1126/sciimmunol.abp9940?url_ver=Z39.88-2003&amp;rfr_id=ori:rid:crossref.org&amp;rfr_dat=cr_pub%200pubmed" TargetMode="External"/><Relationship Id="rId478" Type="http://schemas.openxmlformats.org/officeDocument/2006/relationships/hyperlink" Target="https://pubmed.ncbi.nlm.nih.gov/36109419" TargetMode="External"/><Relationship Id="rId892" Type="http://schemas.openxmlformats.org/officeDocument/2006/relationships/hyperlink" Target="https://pubmed.ncbi.nlm.nih.gov/35722474" TargetMode="External"/><Relationship Id="rId2159" Type="http://schemas.openxmlformats.org/officeDocument/2006/relationships/hyperlink" Target="https://europepmc.org/abstract/MED/25077613" TargetMode="External"/><Relationship Id="rId2573" Type="http://schemas.openxmlformats.org/officeDocument/2006/relationships/hyperlink" Target="https://pubmed.ncbi.nlm.nih.gov/16934196" TargetMode="External"/><Relationship Id="rId3624" Type="http://schemas.openxmlformats.org/officeDocument/2006/relationships/hyperlink" Target="https://linkinghub.elsevier.com/retrieve/pii/nn1596" TargetMode="External"/><Relationship Id="rId6030" Type="http://schemas.openxmlformats.org/officeDocument/2006/relationships/hyperlink" Target="https://europepmc.org/abstract/MED/1974554" TargetMode="External"/><Relationship Id="rId9186" Type="http://schemas.openxmlformats.org/officeDocument/2006/relationships/hyperlink" Target="https://pubmed.ncbi.nlm.nih.gov/27174880" TargetMode="External"/><Relationship Id="rId545" Type="http://schemas.openxmlformats.org/officeDocument/2006/relationships/hyperlink" Target="https://pubmed.ncbi.nlm.nih.gov/32533104" TargetMode="External"/><Relationship Id="rId1175" Type="http://schemas.openxmlformats.org/officeDocument/2006/relationships/hyperlink" Target="https://www.ingentaconnect.com/openurl?genre=article&amp;issn=&amp;volume=46&amp;issue=1&amp;spage=32&amp;aulast=Lumry" TargetMode="External"/><Relationship Id="rId2226" Type="http://schemas.openxmlformats.org/officeDocument/2006/relationships/hyperlink" Target="https://pubmed.ncbi.nlm.nih.gov/18516438" TargetMode="External"/><Relationship Id="rId2640" Type="http://schemas.openxmlformats.org/officeDocument/2006/relationships/hyperlink" Target="https://europepmc.org/abstract/MED/35222433" TargetMode="External"/><Relationship Id="rId5796" Type="http://schemas.openxmlformats.org/officeDocument/2006/relationships/hyperlink" Target="https://link.springer.com/article/10.1007/s10875-019-00697-2" TargetMode="External"/><Relationship Id="rId6847" Type="http://schemas.openxmlformats.org/officeDocument/2006/relationships/hyperlink" Target="https://pubmed.ncbi.nlm.nih.gov/18545243" TargetMode="External"/><Relationship Id="rId9253" Type="http://schemas.openxmlformats.org/officeDocument/2006/relationships/hyperlink" Target="http://www.minervamedica.it/index2.t?show=R02Y2011N02A0196" TargetMode="External"/><Relationship Id="rId612" Type="http://schemas.openxmlformats.org/officeDocument/2006/relationships/hyperlink" Target="https://europepmc.org/abstract/MED/30177960" TargetMode="External"/><Relationship Id="rId1242" Type="http://schemas.openxmlformats.org/officeDocument/2006/relationships/hyperlink" Target="https://linkinghub.elsevier.com/retrieve/pii/S0021-7557(20)30245-X" TargetMode="External"/><Relationship Id="rId4398" Type="http://schemas.openxmlformats.org/officeDocument/2006/relationships/hyperlink" Target="https://europepmc.org/abstract/MED/38978562" TargetMode="External"/><Relationship Id="rId5449" Type="http://schemas.openxmlformats.org/officeDocument/2006/relationships/hyperlink" Target="https://pubmed.ncbi.nlm.nih.gov/36818524" TargetMode="External"/><Relationship Id="rId9320" Type="http://schemas.openxmlformats.org/officeDocument/2006/relationships/hyperlink" Target="https://link.springer.com/article/10.1007/s00277-024-05940-4" TargetMode="External"/><Relationship Id="rId4465" Type="http://schemas.openxmlformats.org/officeDocument/2006/relationships/hyperlink" Target="https://pubmed.ncbi.nlm.nih.gov/34893640" TargetMode="External"/><Relationship Id="rId5863" Type="http://schemas.openxmlformats.org/officeDocument/2006/relationships/hyperlink" Target="https://pubmed.ncbi.nlm.nih.gov/25875699" TargetMode="External"/><Relationship Id="rId6914" Type="http://schemas.openxmlformats.org/officeDocument/2006/relationships/hyperlink" Target="https://onlinelibrary.wiley.com/doi/10.1002/pbc.31029" TargetMode="External"/><Relationship Id="rId3067" Type="http://schemas.openxmlformats.org/officeDocument/2006/relationships/hyperlink" Target="https://pubmed.ncbi.nlm.nih.gov/35995775" TargetMode="External"/><Relationship Id="rId4118" Type="http://schemas.openxmlformats.org/officeDocument/2006/relationships/hyperlink" Target="https://pubmed.ncbi.nlm.nih.gov/12200361" TargetMode="External"/><Relationship Id="rId5516" Type="http://schemas.openxmlformats.org/officeDocument/2006/relationships/hyperlink" Target="https://www.mdpi.com/resolver?pii=ijms252312615" TargetMode="External"/><Relationship Id="rId5930" Type="http://schemas.openxmlformats.org/officeDocument/2006/relationships/hyperlink" Target="https://pubmed.ncbi.nlm.nih.gov/15520787" TargetMode="External"/><Relationship Id="rId3481" Type="http://schemas.openxmlformats.org/officeDocument/2006/relationships/hyperlink" Target="https://pubmed.ncbi.nlm.nih.gov/24713856" TargetMode="External"/><Relationship Id="rId4532" Type="http://schemas.openxmlformats.org/officeDocument/2006/relationships/hyperlink" Target="https://europepmc.org/abstract/MED/26314501" TargetMode="External"/><Relationship Id="rId7688" Type="http://schemas.openxmlformats.org/officeDocument/2006/relationships/hyperlink" Target="https://pubmed.ncbi.nlm.nih.gov/37882647" TargetMode="External"/><Relationship Id="rId8739" Type="http://schemas.openxmlformats.org/officeDocument/2006/relationships/hyperlink" Target="https://bmcgastroenterol.biomedcentral.com/articles/10.1186/s12876-023-02857-6" TargetMode="External"/><Relationship Id="rId2083" Type="http://schemas.openxmlformats.org/officeDocument/2006/relationships/hyperlink" Target="https://www.clinicalkey.com/content/playBy/pii?v=S0198-8859(19)30008-4" TargetMode="External"/><Relationship Id="rId3134" Type="http://schemas.openxmlformats.org/officeDocument/2006/relationships/hyperlink" Target="https://www.medicalonline.jp/meteo_linkout.php?issn=0918-6158&amp;volume=45&amp;issue=4&amp;spage=429" TargetMode="External"/><Relationship Id="rId7755" Type="http://schemas.openxmlformats.org/officeDocument/2006/relationships/hyperlink" Target="https://linkinghub.elsevier.com/retrieve/pii/S0002-9297(20)30161-0" TargetMode="External"/><Relationship Id="rId8806" Type="http://schemas.openxmlformats.org/officeDocument/2006/relationships/hyperlink" Target="https://onlinelibrary.wiley.com/doi/10.1111/apt.14893" TargetMode="External"/><Relationship Id="rId2150" Type="http://schemas.openxmlformats.org/officeDocument/2006/relationships/hyperlink" Target="https://pubmed.ncbi.nlm.nih.gov/24471648" TargetMode="External"/><Relationship Id="rId3201" Type="http://schemas.openxmlformats.org/officeDocument/2006/relationships/hyperlink" Target="https://pubmed.ncbi.nlm.nih.gov/34493971" TargetMode="External"/><Relationship Id="rId6357" Type="http://schemas.openxmlformats.org/officeDocument/2006/relationships/hyperlink" Target="https://pubmed.ncbi.nlm.nih.gov/26107967" TargetMode="External"/><Relationship Id="rId6771" Type="http://schemas.openxmlformats.org/officeDocument/2006/relationships/hyperlink" Target="https://pubmed.ncbi.nlm.nih.gov/33170215" TargetMode="External"/><Relationship Id="rId7408" Type="http://schemas.openxmlformats.org/officeDocument/2006/relationships/hyperlink" Target="https://pubmed.ncbi.nlm.nih.gov/34214472" TargetMode="External"/><Relationship Id="rId7822" Type="http://schemas.openxmlformats.org/officeDocument/2006/relationships/hyperlink" Target="https://pubmed.ncbi.nlm.nih.gov/37414897" TargetMode="External"/><Relationship Id="rId122" Type="http://schemas.openxmlformats.org/officeDocument/2006/relationships/hyperlink" Target="https://europepmc.org/abstract/MED/32296413" TargetMode="External"/><Relationship Id="rId5373" Type="http://schemas.openxmlformats.org/officeDocument/2006/relationships/hyperlink" Target="https://pubmed.ncbi.nlm.nih.gov/22474526" TargetMode="External"/><Relationship Id="rId6424" Type="http://schemas.openxmlformats.org/officeDocument/2006/relationships/hyperlink" Target="https://europepmc.org/abstract/MED/34100383" TargetMode="External"/><Relationship Id="rId1569" Type="http://schemas.openxmlformats.org/officeDocument/2006/relationships/hyperlink" Target="https://pubmed.ncbi.nlm.nih.gov/37511905" TargetMode="External"/><Relationship Id="rId2967" Type="http://schemas.openxmlformats.org/officeDocument/2006/relationships/hyperlink" Target="https://bmcinfectdis.biomedcentral.com/articles/10.1186/s12879-023-08510-7" TargetMode="External"/><Relationship Id="rId5026" Type="http://schemas.openxmlformats.org/officeDocument/2006/relationships/hyperlink" Target="https://pubmed.ncbi.nlm.nih.gov/8881212" TargetMode="External"/><Relationship Id="rId5440" Type="http://schemas.openxmlformats.org/officeDocument/2006/relationships/hyperlink" Target="https://www.clinicalkey.com/content/playBy/pii?v=S0140-6736(23)00731-6" TargetMode="External"/><Relationship Id="rId8596" Type="http://schemas.openxmlformats.org/officeDocument/2006/relationships/hyperlink" Target="https://europepmc.org/abstract/MED/35256717" TargetMode="External"/><Relationship Id="rId939" Type="http://schemas.openxmlformats.org/officeDocument/2006/relationships/hyperlink" Target="https://link.springer.com/article/10.1007/s10875-020-00780-z" TargetMode="External"/><Relationship Id="rId1983" Type="http://schemas.openxmlformats.org/officeDocument/2006/relationships/hyperlink" Target="https://pmc.ncbi.nlm.nih.gov/articles/pmid/39570155/" TargetMode="External"/><Relationship Id="rId4042" Type="http://schemas.openxmlformats.org/officeDocument/2006/relationships/hyperlink" Target="https://onlinelibrary.wiley.com/doi/10.1002/art.30344" TargetMode="External"/><Relationship Id="rId7198" Type="http://schemas.openxmlformats.org/officeDocument/2006/relationships/hyperlink" Target="https://pubmed.ncbi.nlm.nih.gov/39294912" TargetMode="External"/><Relationship Id="rId8249" Type="http://schemas.openxmlformats.org/officeDocument/2006/relationships/hyperlink" Target="https://academic.oup.com/ibdjournal/article-lookup/doi/10.1097/MIB.0000000000001276" TargetMode="External"/><Relationship Id="rId1636" Type="http://schemas.openxmlformats.org/officeDocument/2006/relationships/hyperlink" Target="https://journals.lww.com/10.1097/MCP.0000000000000711" TargetMode="External"/><Relationship Id="rId8663" Type="http://schemas.openxmlformats.org/officeDocument/2006/relationships/hyperlink" Target="https://pubmed.ncbi.nlm.nih.gov/25712213" TargetMode="External"/><Relationship Id="rId1703" Type="http://schemas.openxmlformats.org/officeDocument/2006/relationships/hyperlink" Target="https://pubmed.ncbi.nlm.nih.gov/21296434" TargetMode="External"/><Relationship Id="rId4859" Type="http://schemas.openxmlformats.org/officeDocument/2006/relationships/hyperlink" Target="https://pubmed.ncbi.nlm.nih.gov/30683619" TargetMode="External"/><Relationship Id="rId7265" Type="http://schemas.openxmlformats.org/officeDocument/2006/relationships/hyperlink" Target="https://europepmc.org/abstract/MED/33567810" TargetMode="External"/><Relationship Id="rId8316" Type="http://schemas.openxmlformats.org/officeDocument/2006/relationships/hyperlink" Target="https://academic.oup.com/ibdjournal/article/14/11/1483-1490/4654943" TargetMode="External"/><Relationship Id="rId8730" Type="http://schemas.openxmlformats.org/officeDocument/2006/relationships/hyperlink" Target="https://pubmed.ncbi.nlm.nih.gov/38700692" TargetMode="External"/><Relationship Id="rId3875" Type="http://schemas.openxmlformats.org/officeDocument/2006/relationships/hyperlink" Target="https://pubmed.ncbi.nlm.nih.gov/34619232" TargetMode="External"/><Relationship Id="rId4926" Type="http://schemas.openxmlformats.org/officeDocument/2006/relationships/hyperlink" Target="https://europepmc.org/abstract/MED/26358773" TargetMode="External"/><Relationship Id="rId6281" Type="http://schemas.openxmlformats.org/officeDocument/2006/relationships/hyperlink" Target="https://pubmed.ncbi.nlm.nih.gov/24204327" TargetMode="External"/><Relationship Id="rId7332" Type="http://schemas.openxmlformats.org/officeDocument/2006/relationships/hyperlink" Target="https://pubmed.ncbi.nlm.nih.gov/38776920" TargetMode="External"/><Relationship Id="rId796" Type="http://schemas.openxmlformats.org/officeDocument/2006/relationships/hyperlink" Target="https://onlinelibrary.wiley.com/doi/10.1002/(SICI)1098-1004(1999)13:1%3C29::AID-HUMU3%3E3.0.CO;2-X" TargetMode="External"/><Relationship Id="rId2477" Type="http://schemas.openxmlformats.org/officeDocument/2006/relationships/hyperlink" Target="https://pubmed.ncbi.nlm.nih.gov/29620682" TargetMode="External"/><Relationship Id="rId3528" Type="http://schemas.openxmlformats.org/officeDocument/2006/relationships/hyperlink" Target="https://linkinghub.elsevier.com/retrieve/pii/S1074-7613(12)00326-3" TargetMode="External"/><Relationship Id="rId449" Type="http://schemas.openxmlformats.org/officeDocument/2006/relationships/hyperlink" Target="https://linkinghub.elsevier.com/retrieve/pii/S1939-4551(24)00051-6" TargetMode="External"/><Relationship Id="rId863" Type="http://schemas.openxmlformats.org/officeDocument/2006/relationships/hyperlink" Target="https://europepmc.org/abstract/MED/35971810" TargetMode="External"/><Relationship Id="rId1079" Type="http://schemas.openxmlformats.org/officeDocument/2006/relationships/hyperlink" Target="https://academic.oup.com/ibdjournal/article/16/11/1891-1897/4628240" TargetMode="External"/><Relationship Id="rId1493" Type="http://schemas.openxmlformats.org/officeDocument/2006/relationships/hyperlink" Target="https://link.springer.com/article/10.1007/s10875-013-9980-4" TargetMode="External"/><Relationship Id="rId2544" Type="http://schemas.openxmlformats.org/officeDocument/2006/relationships/hyperlink" Target="https://www.clinicalkey.com/content/playBy/pii?v=S0163-4453(09)60009-8" TargetMode="External"/><Relationship Id="rId2891" Type="http://schemas.openxmlformats.org/officeDocument/2006/relationships/hyperlink" Target="https://www.nature.com/articles/s41577-024-01043-3" TargetMode="External"/><Relationship Id="rId3942" Type="http://schemas.openxmlformats.org/officeDocument/2006/relationships/hyperlink" Target="https://link.springer.com/article/10.1007/s00401-017-1731-9" TargetMode="External"/><Relationship Id="rId6001" Type="http://schemas.openxmlformats.org/officeDocument/2006/relationships/hyperlink" Target="https://pubmed.ncbi.nlm.nih.gov/8168479" TargetMode="External"/><Relationship Id="rId9157" Type="http://schemas.openxmlformats.org/officeDocument/2006/relationships/hyperlink" Target="https://air.unimi.it/handle/2434/587900" TargetMode="External"/><Relationship Id="rId516" Type="http://schemas.openxmlformats.org/officeDocument/2006/relationships/hyperlink" Target="https://linkinghub.elsevier.com/retrieve/pii/S0304-3894(21)01428-X" TargetMode="External"/><Relationship Id="rId1146" Type="http://schemas.openxmlformats.org/officeDocument/2006/relationships/hyperlink" Target="https://onlinelibrary.wiley.com/doi/10.1002/1521-4141(200112)31:12%3c3580::aid-immu3580%3e3.0.co;2-n" TargetMode="External"/><Relationship Id="rId8173" Type="http://schemas.openxmlformats.org/officeDocument/2006/relationships/hyperlink" Target="https://pubmed.ncbi.nlm.nih.gov/32249373" TargetMode="External"/><Relationship Id="rId9224" Type="http://schemas.openxmlformats.org/officeDocument/2006/relationships/hyperlink" Target="https://pubmed.ncbi.nlm.nih.gov/23670047" TargetMode="External"/><Relationship Id="rId930" Type="http://schemas.openxmlformats.org/officeDocument/2006/relationships/hyperlink" Target="https://pubmed.ncbi.nlm.nih.gov/35126372" TargetMode="External"/><Relationship Id="rId1560" Type="http://schemas.openxmlformats.org/officeDocument/2006/relationships/hyperlink" Target="https://europepmc.org/abstract/MED/38541703" TargetMode="External"/><Relationship Id="rId2611" Type="http://schemas.openxmlformats.org/officeDocument/2006/relationships/hyperlink" Target="https://pubmed.ncbi.nlm.nih.gov/39185277" TargetMode="External"/><Relationship Id="rId5767" Type="http://schemas.openxmlformats.org/officeDocument/2006/relationships/hyperlink" Target="https://pubmed.ncbi.nlm.nih.gov/34324127" TargetMode="External"/><Relationship Id="rId6818" Type="http://schemas.openxmlformats.org/officeDocument/2006/relationships/hyperlink" Target="https://onlinelibrary.wiley.com/resolve/openurl?genre=article&amp;sid=nlm:pubmed&amp;issn=0007-1048&amp;date=2016&amp;volume=175&amp;issue=3&amp;spage=490" TargetMode="External"/><Relationship Id="rId1213" Type="http://schemas.openxmlformats.org/officeDocument/2006/relationships/hyperlink" Target="https://europepmc.org/abstract/MED/35622698" TargetMode="External"/><Relationship Id="rId4369" Type="http://schemas.openxmlformats.org/officeDocument/2006/relationships/hyperlink" Target="https://pubmed.ncbi.nlm.nih.gov/8964070" TargetMode="External"/><Relationship Id="rId4783" Type="http://schemas.openxmlformats.org/officeDocument/2006/relationships/hyperlink" Target="https://pubmed.ncbi.nlm.nih.gov/34780721" TargetMode="External"/><Relationship Id="rId5834" Type="http://schemas.openxmlformats.org/officeDocument/2006/relationships/hyperlink" Target="https://link.springer.com/article/10.1007/s11926-017-0699-8" TargetMode="External"/><Relationship Id="rId8240" Type="http://schemas.openxmlformats.org/officeDocument/2006/relationships/hyperlink" Target="https://pubmed.ncbi.nlm.nih.gov/29743830" TargetMode="External"/><Relationship Id="rId3385" Type="http://schemas.openxmlformats.org/officeDocument/2006/relationships/hyperlink" Target="https://pubmed.ncbi.nlm.nih.gov/28002407" TargetMode="External"/><Relationship Id="rId4436" Type="http://schemas.openxmlformats.org/officeDocument/2006/relationships/hyperlink" Target="https://europepmc.org/abstract/MED/36006569" TargetMode="External"/><Relationship Id="rId4850" Type="http://schemas.openxmlformats.org/officeDocument/2006/relationships/hyperlink" Target="https://europepmc.org/abstract/MED/32566365" TargetMode="External"/><Relationship Id="rId5901" Type="http://schemas.openxmlformats.org/officeDocument/2006/relationships/hyperlink" Target="https://pubmed.ncbi.nlm.nih.gov/19584574" TargetMode="External"/><Relationship Id="rId3038" Type="http://schemas.openxmlformats.org/officeDocument/2006/relationships/hyperlink" Target="https://europepmc.org/abstract/MED/36694652" TargetMode="External"/><Relationship Id="rId3452" Type="http://schemas.openxmlformats.org/officeDocument/2006/relationships/hyperlink" Target="https://bmcpulmmed.biomedcentral.com/articles/10.1186/1471-2466-14-172" TargetMode="External"/><Relationship Id="rId4503" Type="http://schemas.openxmlformats.org/officeDocument/2006/relationships/hyperlink" Target="https://pubmed.ncbi.nlm.nih.gov/31271789" TargetMode="External"/><Relationship Id="rId7659" Type="http://schemas.openxmlformats.org/officeDocument/2006/relationships/hyperlink" Target="https://core.ac.uk/reader/186452006?utm_source=linkout" TargetMode="External"/><Relationship Id="rId373" Type="http://schemas.openxmlformats.org/officeDocument/2006/relationships/hyperlink" Target="https://pubmed.ncbi.nlm.nih.gov/2817314" TargetMode="External"/><Relationship Id="rId2054" Type="http://schemas.openxmlformats.org/officeDocument/2006/relationships/hyperlink" Target="https://pubmed.ncbi.nlm.nih.gov/32810179" TargetMode="External"/><Relationship Id="rId3105" Type="http://schemas.openxmlformats.org/officeDocument/2006/relationships/hyperlink" Target="https://pubmed.ncbi.nlm.nih.gov/35065256" TargetMode="External"/><Relationship Id="rId6675" Type="http://schemas.openxmlformats.org/officeDocument/2006/relationships/hyperlink" Target="https://pubmed.ncbi.nlm.nih.gov/19109153" TargetMode="External"/><Relationship Id="rId9081" Type="http://schemas.openxmlformats.org/officeDocument/2006/relationships/hyperlink" Target="https://www.clinicalkey.com/content/playBy/pii?v=S2213-2600(21)00277-0" TargetMode="External"/><Relationship Id="rId440" Type="http://schemas.openxmlformats.org/officeDocument/2006/relationships/hyperlink" Target="https://pubmed.ncbi.nlm.nih.gov/39576310" TargetMode="External"/><Relationship Id="rId1070" Type="http://schemas.openxmlformats.org/officeDocument/2006/relationships/hyperlink" Target="https://pubmed.ncbi.nlm.nih.gov/21062675" TargetMode="External"/><Relationship Id="rId2121" Type="http://schemas.openxmlformats.org/officeDocument/2006/relationships/hyperlink" Target="https://www.clinicalkey.com/content/playBy/pii?v=S0165-2478(16)30233-4" TargetMode="External"/><Relationship Id="rId5277" Type="http://schemas.openxmlformats.org/officeDocument/2006/relationships/hyperlink" Target="https://pubmed.ncbi.nlm.nih.gov/27847301" TargetMode="External"/><Relationship Id="rId6328" Type="http://schemas.openxmlformats.org/officeDocument/2006/relationships/hyperlink" Target="https://europepmc.org/abstract/MED/38361528" TargetMode="External"/><Relationship Id="rId7726" Type="http://schemas.openxmlformats.org/officeDocument/2006/relationships/hyperlink" Target="https://pubmed.ncbi.nlm.nih.gov/35915156" TargetMode="External"/><Relationship Id="rId5691" Type="http://schemas.openxmlformats.org/officeDocument/2006/relationships/hyperlink" Target="https://pubmed.ncbi.nlm.nih.gov/25966928" TargetMode="External"/><Relationship Id="rId6742" Type="http://schemas.openxmlformats.org/officeDocument/2006/relationships/hyperlink" Target="https://onlinelibrary.wiley.com/doi/10.1002/ajh.26625" TargetMode="External"/><Relationship Id="rId1887" Type="http://schemas.openxmlformats.org/officeDocument/2006/relationships/hyperlink" Target="https://www.tandfonline.com/doi/abs/10.2147/JIR.S234710?url_ver=Z39.88-2003&amp;rfr_id=ori:rid:crossref.org&amp;rfr_dat=cr_pub%200pubmed" TargetMode="External"/><Relationship Id="rId2938" Type="http://schemas.openxmlformats.org/officeDocument/2006/relationships/hyperlink" Target="https://pubmed.ncbi.nlm.nih.gov/38296975" TargetMode="External"/><Relationship Id="rId4293" Type="http://schemas.openxmlformats.org/officeDocument/2006/relationships/hyperlink" Target="https://pubmed.ncbi.nlm.nih.gov/21473955" TargetMode="External"/><Relationship Id="rId5344" Type="http://schemas.openxmlformats.org/officeDocument/2006/relationships/hyperlink" Target="https://www.clinicalkey.com/content/playBy/pii?v=S0091-6749(13)01495-4" TargetMode="External"/><Relationship Id="rId1954" Type="http://schemas.openxmlformats.org/officeDocument/2006/relationships/hyperlink" Target="https://pubmed.ncbi.nlm.nih.gov/8837665" TargetMode="External"/><Relationship Id="rId4360" Type="http://schemas.openxmlformats.org/officeDocument/2006/relationships/hyperlink" Target="https://pmc.ncbi.nlm.nih.gov/articles/pmid/9367399/" TargetMode="External"/><Relationship Id="rId5411" Type="http://schemas.openxmlformats.org/officeDocument/2006/relationships/hyperlink" Target="https://pubmed.ncbi.nlm.nih.gov/16923487" TargetMode="External"/><Relationship Id="rId8567" Type="http://schemas.openxmlformats.org/officeDocument/2006/relationships/hyperlink" Target="https://pubmed.ncbi.nlm.nih.gov/25069296" TargetMode="External"/><Relationship Id="rId8981" Type="http://schemas.openxmlformats.org/officeDocument/2006/relationships/hyperlink" Target="https://pubmed.ncbi.nlm.nih.gov/29738335" TargetMode="External"/><Relationship Id="rId1607" Type="http://schemas.openxmlformats.org/officeDocument/2006/relationships/hyperlink" Target="https://pubmed.ncbi.nlm.nih.gov/36330473" TargetMode="External"/><Relationship Id="rId4013" Type="http://schemas.openxmlformats.org/officeDocument/2006/relationships/hyperlink" Target="https://pubmed.ncbi.nlm.nih.gov/24741598" TargetMode="External"/><Relationship Id="rId7169" Type="http://schemas.openxmlformats.org/officeDocument/2006/relationships/hyperlink" Target="https://pubmed.ncbi.nlm.nih.gov/32296433" TargetMode="External"/><Relationship Id="rId7583" Type="http://schemas.openxmlformats.org/officeDocument/2006/relationships/hyperlink" Target="https://onlinelibrary.wiley.com/doi/10.1111/1346-8138.14544" TargetMode="External"/><Relationship Id="rId8634" Type="http://schemas.openxmlformats.org/officeDocument/2006/relationships/hyperlink" Target="https://www.ingentaconnect.com/openurl?genre=article&amp;issn=&amp;volume=23&amp;issue=3&amp;spage=225&amp;aulast=Jos&#233;" TargetMode="External"/><Relationship Id="rId3779" Type="http://schemas.openxmlformats.org/officeDocument/2006/relationships/hyperlink" Target="https://www.tandfonline.com/doi/10.1080/09546634.2018.1451619?url_ver=Z39.88-2003&amp;rfr_id=ori:rid:crossref.org&amp;rfr_dat=cr_pub%200pubmed" TargetMode="External"/><Relationship Id="rId6185" Type="http://schemas.openxmlformats.org/officeDocument/2006/relationships/hyperlink" Target="https://europepmc.org/abstract/MED/34633459" TargetMode="External"/><Relationship Id="rId7236" Type="http://schemas.openxmlformats.org/officeDocument/2006/relationships/hyperlink" Target="https://pubmed.ncbi.nlm.nih.gov/37390899" TargetMode="External"/><Relationship Id="rId7650" Type="http://schemas.openxmlformats.org/officeDocument/2006/relationships/hyperlink" Target="https://pubmed.ncbi.nlm.nih.gov/17709664" TargetMode="External"/><Relationship Id="rId6252" Type="http://schemas.openxmlformats.org/officeDocument/2006/relationships/hyperlink" Target="https://europepmc.org/abstract/MED/28350795" TargetMode="External"/><Relationship Id="rId7303" Type="http://schemas.openxmlformats.org/officeDocument/2006/relationships/hyperlink" Target="https://onlinelibrary.wiley.com/resolve/openurl?genre=article&amp;sid=nlm:pubmed&amp;issn=0007-1048&amp;date=2012&amp;volume=158&amp;issue=5&amp;spage=644" TargetMode="External"/><Relationship Id="rId8701" Type="http://schemas.openxmlformats.org/officeDocument/2006/relationships/hyperlink" Target="https://pubmed.ncbi.nlm.nih.gov/22118132" TargetMode="External"/><Relationship Id="rId1397" Type="http://schemas.openxmlformats.org/officeDocument/2006/relationships/hyperlink" Target="https://onlinelibrary.wiley.com/doi/10.1002/(SICI)1098-1004(1999)13:1%3C29::AID-HUMU3%3E3.0.CO;2-X" TargetMode="External"/><Relationship Id="rId2795" Type="http://schemas.openxmlformats.org/officeDocument/2006/relationships/hyperlink" Target="https://pubmed.ncbi.nlm.nih.gov/21287946" TargetMode="External"/><Relationship Id="rId3846" Type="http://schemas.openxmlformats.org/officeDocument/2006/relationships/hyperlink" Target="https://europepmc.org/abstract/MED/38390873" TargetMode="External"/><Relationship Id="rId767" Type="http://schemas.openxmlformats.org/officeDocument/2006/relationships/hyperlink" Target="https://link.springer.com/article/10.1007/s10875-006-9052-0" TargetMode="External"/><Relationship Id="rId2448" Type="http://schemas.openxmlformats.org/officeDocument/2006/relationships/hyperlink" Target="https://www.clinicalkey.com/content/playBy/pii?v=S0140-6736(20)31187-9" TargetMode="External"/><Relationship Id="rId2862" Type="http://schemas.openxmlformats.org/officeDocument/2006/relationships/hyperlink" Target="https://pubmed.ncbi.nlm.nih.gov/39848206" TargetMode="External"/><Relationship Id="rId3913" Type="http://schemas.openxmlformats.org/officeDocument/2006/relationships/hyperlink" Target="https://pubmed.ncbi.nlm.nih.gov/33324387" TargetMode="External"/><Relationship Id="rId8077" Type="http://schemas.openxmlformats.org/officeDocument/2006/relationships/hyperlink" Target="https://europepmc.org/abstract/MED/38098495" TargetMode="External"/><Relationship Id="rId834" Type="http://schemas.openxmlformats.org/officeDocument/2006/relationships/hyperlink" Target="https://pubmed.ncbi.nlm.nih.gov/39157176" TargetMode="External"/><Relationship Id="rId1464" Type="http://schemas.openxmlformats.org/officeDocument/2006/relationships/hyperlink" Target="https://pubmed.ncbi.nlm.nih.gov/29988287" TargetMode="External"/><Relationship Id="rId2515" Type="http://schemas.openxmlformats.org/officeDocument/2006/relationships/hyperlink" Target="https://pubmed.ncbi.nlm.nih.gov/24489563" TargetMode="External"/><Relationship Id="rId8491" Type="http://schemas.openxmlformats.org/officeDocument/2006/relationships/hyperlink" Target="https://linkinghub.elsevier.com/retrieve/pii/S0006-2952(09)00186-5" TargetMode="External"/><Relationship Id="rId9128" Type="http://schemas.openxmlformats.org/officeDocument/2006/relationships/hyperlink" Target="https://pubmed.ncbi.nlm.nih.gov/30471918" TargetMode="External"/><Relationship Id="rId901" Type="http://schemas.openxmlformats.org/officeDocument/2006/relationships/hyperlink" Target="https://air.unimi.it/handle/2434/899785" TargetMode="External"/><Relationship Id="rId1117" Type="http://schemas.openxmlformats.org/officeDocument/2006/relationships/hyperlink" Target="https://academic.oup.com/jid/article-lookup/doi/10.1086/501375" TargetMode="External"/><Relationship Id="rId1531" Type="http://schemas.openxmlformats.org/officeDocument/2006/relationships/hyperlink" Target="https://pubmed.ncbi.nlm.nih.gov/2285462" TargetMode="External"/><Relationship Id="rId4687" Type="http://schemas.openxmlformats.org/officeDocument/2006/relationships/hyperlink" Target="https://pubmed.ncbi.nlm.nih.gov/23884466" TargetMode="External"/><Relationship Id="rId5738" Type="http://schemas.openxmlformats.org/officeDocument/2006/relationships/hyperlink" Target="https://www.clinicalkey.com/content/playBy/pii?v=S0091-6749(23)00564-X" TargetMode="External"/><Relationship Id="rId7093" Type="http://schemas.openxmlformats.org/officeDocument/2006/relationships/hyperlink" Target="https://pubmed.ncbi.nlm.nih.gov/32960813" TargetMode="External"/><Relationship Id="rId8144" Type="http://schemas.openxmlformats.org/officeDocument/2006/relationships/hyperlink" Target="https://europepmc.org/abstract/MED/34983046" TargetMode="External"/><Relationship Id="rId3289" Type="http://schemas.openxmlformats.org/officeDocument/2006/relationships/hyperlink" Target="https://pubmed.ncbi.nlm.nih.gov/30753461" TargetMode="External"/><Relationship Id="rId4754" Type="http://schemas.openxmlformats.org/officeDocument/2006/relationships/hyperlink" Target="https://europepmc.org/abstract/MED/36773065" TargetMode="External"/><Relationship Id="rId7160" Type="http://schemas.openxmlformats.org/officeDocument/2006/relationships/hyperlink" Target="https://www.nature.com/articles/pr200732" TargetMode="External"/><Relationship Id="rId8211" Type="http://schemas.openxmlformats.org/officeDocument/2006/relationships/hyperlink" Target="https://europepmc.org/abstract/MED/31559260" TargetMode="External"/><Relationship Id="rId3356" Type="http://schemas.openxmlformats.org/officeDocument/2006/relationships/hyperlink" Target="http://www.begellhouse.com/journals/2ff21abf44b19838,4c1936842e1a5afe,7b2fc88b67db7853.html" TargetMode="External"/><Relationship Id="rId4407" Type="http://schemas.openxmlformats.org/officeDocument/2006/relationships/hyperlink" Target="https://pubmed.ncbi.nlm.nih.gov/38183056" TargetMode="External"/><Relationship Id="rId5805" Type="http://schemas.openxmlformats.org/officeDocument/2006/relationships/hyperlink" Target="https://pubmed.ncbi.nlm.nih.gov/30565235" TargetMode="External"/><Relationship Id="rId277" Type="http://schemas.openxmlformats.org/officeDocument/2006/relationships/hyperlink" Target="https://pubmed.ncbi.nlm.nih.gov/16707577" TargetMode="External"/><Relationship Id="rId3009" Type="http://schemas.openxmlformats.org/officeDocument/2006/relationships/hyperlink" Target="https://pubmed.ncbi.nlm.nih.gov/36682606" TargetMode="External"/><Relationship Id="rId3770" Type="http://schemas.openxmlformats.org/officeDocument/2006/relationships/hyperlink" Target="https://pubmed.ncbi.nlm.nih.gov/31486986" TargetMode="External"/><Relationship Id="rId4821" Type="http://schemas.openxmlformats.org/officeDocument/2006/relationships/hyperlink" Target="https://pubmed.ncbi.nlm.nih.gov/33026456" TargetMode="External"/><Relationship Id="rId7977" Type="http://schemas.openxmlformats.org/officeDocument/2006/relationships/hyperlink" Target="https://pubmed.ncbi.nlm.nih.gov/12715326" TargetMode="External"/><Relationship Id="rId344" Type="http://schemas.openxmlformats.org/officeDocument/2006/relationships/hyperlink" Target="https://pubmed.ncbi.nlm.nih.gov/7909478" TargetMode="External"/><Relationship Id="rId691" Type="http://schemas.openxmlformats.org/officeDocument/2006/relationships/hyperlink" Target="https://pubmed.ncbi.nlm.nih.gov/24057516" TargetMode="External"/><Relationship Id="rId2025" Type="http://schemas.openxmlformats.org/officeDocument/2006/relationships/hyperlink" Target="https://europepmc.org/abstract/MED/35665256" TargetMode="External"/><Relationship Id="rId2372" Type="http://schemas.openxmlformats.org/officeDocument/2006/relationships/hyperlink" Target="https://europepmc.org/abstract/MED/36207567" TargetMode="External"/><Relationship Id="rId3423" Type="http://schemas.openxmlformats.org/officeDocument/2006/relationships/hyperlink" Target="https://pubmed.ncbi.nlm.nih.gov/26100023" TargetMode="External"/><Relationship Id="rId6579" Type="http://schemas.openxmlformats.org/officeDocument/2006/relationships/hyperlink" Target="https://pubmed.ncbi.nlm.nih.gov/27413254" TargetMode="External"/><Relationship Id="rId6993" Type="http://schemas.openxmlformats.org/officeDocument/2006/relationships/hyperlink" Target="https://pubmed.ncbi.nlm.nih.gov/38046204" TargetMode="External"/><Relationship Id="rId9052" Type="http://schemas.openxmlformats.org/officeDocument/2006/relationships/hyperlink" Target="https://pubmed.ncbi.nlm.nih.gov/38933680" TargetMode="External"/><Relationship Id="rId5595" Type="http://schemas.openxmlformats.org/officeDocument/2006/relationships/hyperlink" Target="https://pubmed.ncbi.nlm.nih.gov/34347947" TargetMode="External"/><Relationship Id="rId6646" Type="http://schemas.openxmlformats.org/officeDocument/2006/relationships/hyperlink" Target="https:///www.science.org/doi/10.1126/scitranslmed.3002504?url_ver=Z39.88-2003&amp;rfr_id=ori:rid:crossref.org&amp;rfr_dat=cr_pub%200pubmed" TargetMode="External"/><Relationship Id="rId411" Type="http://schemas.openxmlformats.org/officeDocument/2006/relationships/hyperlink" Target="https://pubmed.ncbi.nlm.nih.gov/6131256" TargetMode="External"/><Relationship Id="rId1041" Type="http://schemas.openxmlformats.org/officeDocument/2006/relationships/hyperlink" Target="https://onlinelibrary.wiley.com/doi/10.1002/ajh.23633" TargetMode="External"/><Relationship Id="rId4197" Type="http://schemas.openxmlformats.org/officeDocument/2006/relationships/hyperlink" Target="https://pubmed.ncbi.nlm.nih.gov/32623363" TargetMode="External"/><Relationship Id="rId5248" Type="http://schemas.openxmlformats.org/officeDocument/2006/relationships/hyperlink" Target="https://www.tandfonline.com/doi/10.1080/10428194.2017.1382697?url_ver=Z39.88-2003&amp;rfr_id=ori:rid:crossref.org&amp;rfr_dat=cr_pub%200pubmed" TargetMode="External"/><Relationship Id="rId5662" Type="http://schemas.openxmlformats.org/officeDocument/2006/relationships/hyperlink" Target="https://europepmc.org/abstract/MED/32296413" TargetMode="External"/><Relationship Id="rId6713" Type="http://schemas.openxmlformats.org/officeDocument/2006/relationships/hyperlink" Target="https://pubmed.ncbi.nlm.nih.gov/38481382" TargetMode="External"/><Relationship Id="rId1858" Type="http://schemas.openxmlformats.org/officeDocument/2006/relationships/hyperlink" Target="https://pubmed.ncbi.nlm.nih.gov/35926505" TargetMode="External"/><Relationship Id="rId4264" Type="http://schemas.openxmlformats.org/officeDocument/2006/relationships/hyperlink" Target="https://link.springer.com/article/10.1007/s10875-015-0188-7" TargetMode="External"/><Relationship Id="rId5315" Type="http://schemas.openxmlformats.org/officeDocument/2006/relationships/hyperlink" Target="https://pubmed.ncbi.nlm.nih.gov/25162216" TargetMode="External"/><Relationship Id="rId8885" Type="http://schemas.openxmlformats.org/officeDocument/2006/relationships/hyperlink" Target="https://pubmed.ncbi.nlm.nih.gov/15826562" TargetMode="External"/><Relationship Id="rId2909" Type="http://schemas.openxmlformats.org/officeDocument/2006/relationships/hyperlink" Target="https://pmc.ncbi.nlm.nih.gov/articles/pmid/38990462/" TargetMode="External"/><Relationship Id="rId3280" Type="http://schemas.openxmlformats.org/officeDocument/2006/relationships/hyperlink" Target="https://europepmc.org/abstract/MED/31520515" TargetMode="External"/><Relationship Id="rId4331" Type="http://schemas.openxmlformats.org/officeDocument/2006/relationships/hyperlink" Target="https://pmc.ncbi.nlm.nih.gov/articles/pmid/17223965/" TargetMode="External"/><Relationship Id="rId7487" Type="http://schemas.openxmlformats.org/officeDocument/2006/relationships/hyperlink" Target="https://www.clinicalkey.com/content/playBy/pii?v=S1386-6532(14)00487-9" TargetMode="External"/><Relationship Id="rId8538" Type="http://schemas.openxmlformats.org/officeDocument/2006/relationships/hyperlink" Target="https://europepmc.org/abstract/MED/35907265" TargetMode="External"/><Relationship Id="rId1925" Type="http://schemas.openxmlformats.org/officeDocument/2006/relationships/hyperlink" Target="https://onlinelibrary.wiley.com/doi/10.1111/cea.12059" TargetMode="External"/><Relationship Id="rId6089" Type="http://schemas.openxmlformats.org/officeDocument/2006/relationships/hyperlink" Target="https://pubmed.ncbi.nlm.nih.gov/6256370" TargetMode="External"/><Relationship Id="rId8952" Type="http://schemas.openxmlformats.org/officeDocument/2006/relationships/hyperlink" Target="http://hdl.handle.net/10668/17793" TargetMode="External"/><Relationship Id="rId6156" Type="http://schemas.openxmlformats.org/officeDocument/2006/relationships/hyperlink" Target="https://pubmed.ncbi.nlm.nih.gov/36534127" TargetMode="External"/><Relationship Id="rId7554" Type="http://schemas.openxmlformats.org/officeDocument/2006/relationships/hyperlink" Target="https://pubmed.ncbi.nlm.nih.gov/32037948" TargetMode="External"/><Relationship Id="rId8605" Type="http://schemas.openxmlformats.org/officeDocument/2006/relationships/hyperlink" Target="https://pubmed.ncbi.nlm.nih.gov/34063785" TargetMode="External"/><Relationship Id="rId2699" Type="http://schemas.openxmlformats.org/officeDocument/2006/relationships/hyperlink" Target="https://pubmed.ncbi.nlm.nih.gov/29972094" TargetMode="External"/><Relationship Id="rId3000" Type="http://schemas.openxmlformats.org/officeDocument/2006/relationships/hyperlink" Target="https://europepmc.org/abstract/MED/37095364" TargetMode="External"/><Relationship Id="rId6570" Type="http://schemas.openxmlformats.org/officeDocument/2006/relationships/hyperlink" Target="https://linkinghub.elsevier.com/retrieve/pii/S1600-6135(22)00829-2" TargetMode="External"/><Relationship Id="rId7207" Type="http://schemas.openxmlformats.org/officeDocument/2006/relationships/hyperlink" Target="https://europepmc.org/abstract/MED/38347954" TargetMode="External"/><Relationship Id="rId7621" Type="http://schemas.openxmlformats.org/officeDocument/2006/relationships/hyperlink" Target="https://academic.oup.com/cid/article-lookup/doi/10.1093/cid/ciu646" TargetMode="External"/><Relationship Id="rId2766" Type="http://schemas.openxmlformats.org/officeDocument/2006/relationships/hyperlink" Target="https://link.springer.com/article/10.1007/s11882-014-0452-6" TargetMode="External"/><Relationship Id="rId3817" Type="http://schemas.openxmlformats.org/officeDocument/2006/relationships/hyperlink" Target="https://europepmc.org/abstract/MED/17257059" TargetMode="External"/><Relationship Id="rId5172" Type="http://schemas.openxmlformats.org/officeDocument/2006/relationships/hyperlink" Target="https://europepmc.org/abstract/MED/32781600" TargetMode="External"/><Relationship Id="rId6223" Type="http://schemas.openxmlformats.org/officeDocument/2006/relationships/hyperlink" Target="https://pubmed.ncbi.nlm.nih.gov/31345698" TargetMode="External"/><Relationship Id="rId9379" Type="http://schemas.openxmlformats.org/officeDocument/2006/relationships/hyperlink" Target="https://link.springer.com/article/10.1007/s12328-016-0642-y" TargetMode="External"/><Relationship Id="rId738" Type="http://schemas.openxmlformats.org/officeDocument/2006/relationships/hyperlink" Target="https://www.clinicalkey.com/content/playBy/pii?v=S0887-8994(10)00330-9" TargetMode="External"/><Relationship Id="rId1368" Type="http://schemas.openxmlformats.org/officeDocument/2006/relationships/hyperlink" Target="https://pubmed.ncbi.nlm.nih.gov/18782275" TargetMode="External"/><Relationship Id="rId1782" Type="http://schemas.openxmlformats.org/officeDocument/2006/relationships/hyperlink" Target="https://europepmc.org/abstract/MED/29364371" TargetMode="External"/><Relationship Id="rId2419" Type="http://schemas.openxmlformats.org/officeDocument/2006/relationships/hyperlink" Target="https://pubmed.ncbi.nlm.nih.gov/33842874" TargetMode="External"/><Relationship Id="rId2833" Type="http://schemas.openxmlformats.org/officeDocument/2006/relationships/hyperlink" Target="https://karger.com/IAA/article/doi/10.1159/000103228" TargetMode="External"/><Relationship Id="rId5989" Type="http://schemas.openxmlformats.org/officeDocument/2006/relationships/hyperlink" Target="https://www.nejm.org/doi/10.1056/NEJM199605233342104?url_ver=Z39.88-2003&amp;rfr_id=ori:rid:crossref.org&amp;rfr_dat=cr_pub%200www.ncbi.nlm.nih.gov" TargetMode="External"/><Relationship Id="rId8395" Type="http://schemas.openxmlformats.org/officeDocument/2006/relationships/hyperlink" Target="https://pubmed.ncbi.nlm.nih.gov/34921186" TargetMode="External"/><Relationship Id="rId9446" Type="http://schemas.openxmlformats.org/officeDocument/2006/relationships/hyperlink" Target="https://pubmed.ncbi.nlm.nih.gov/12931568" TargetMode="External"/><Relationship Id="rId74" Type="http://schemas.openxmlformats.org/officeDocument/2006/relationships/hyperlink" Target="https://europepmc.org/abstract/MED/34828448" TargetMode="External"/><Relationship Id="rId805" Type="http://schemas.openxmlformats.org/officeDocument/2006/relationships/hyperlink" Target="https://onlinelibrary.wiley.com/resolve/openurl?genre=article&amp;sid=nlm:pubmed&amp;issn=0007-1048&amp;date=1996&amp;volume=93&amp;issue=2&amp;spage=333" TargetMode="External"/><Relationship Id="rId1435" Type="http://schemas.openxmlformats.org/officeDocument/2006/relationships/hyperlink" Target="https://link.springer.com/article/10.1007/s12026-024-09494-5" TargetMode="External"/><Relationship Id="rId8048" Type="http://schemas.openxmlformats.org/officeDocument/2006/relationships/hyperlink" Target="https://pubmed.ncbi.nlm.nih.gov/37690125" TargetMode="External"/><Relationship Id="rId8462" Type="http://schemas.openxmlformats.org/officeDocument/2006/relationships/hyperlink" Target="https://pubmed.ncbi.nlm.nih.gov/24743212" TargetMode="External"/><Relationship Id="rId2900" Type="http://schemas.openxmlformats.org/officeDocument/2006/relationships/hyperlink" Target="https://pubmed.ncbi.nlm.nih.gov/39002542" TargetMode="External"/><Relationship Id="rId7064" Type="http://schemas.openxmlformats.org/officeDocument/2006/relationships/hyperlink" Target="https://europepmc.org/abstract/MED/34166232" TargetMode="External"/><Relationship Id="rId8115" Type="http://schemas.openxmlformats.org/officeDocument/2006/relationships/hyperlink" Target="https://pubmed.ncbi.nlm.nih.gov/35930087" TargetMode="External"/><Relationship Id="rId1502" Type="http://schemas.openxmlformats.org/officeDocument/2006/relationships/hyperlink" Target="https://pubmed.ncbi.nlm.nih.gov/23846854" TargetMode="External"/><Relationship Id="rId4658" Type="http://schemas.openxmlformats.org/officeDocument/2006/relationships/hyperlink" Target="https://europepmc.org/abstract/MED/30614814" TargetMode="External"/><Relationship Id="rId5709" Type="http://schemas.openxmlformats.org/officeDocument/2006/relationships/hyperlink" Target="https://pubmed.ncbi.nlm.nih.gov/24074872" TargetMode="External"/><Relationship Id="rId6080" Type="http://schemas.openxmlformats.org/officeDocument/2006/relationships/hyperlink" Target="https://pubmed.ncbi.nlm.nih.gov/6601986" TargetMode="External"/><Relationship Id="rId7131" Type="http://schemas.openxmlformats.org/officeDocument/2006/relationships/hyperlink" Target="https://pubmed.ncbi.nlm.nih.gov/39220156" TargetMode="External"/><Relationship Id="rId3674" Type="http://schemas.openxmlformats.org/officeDocument/2006/relationships/hyperlink" Target="https://pubmed.ncbi.nlm.nih.gov/11114376" TargetMode="External"/><Relationship Id="rId4725" Type="http://schemas.openxmlformats.org/officeDocument/2006/relationships/hyperlink" Target="https://pubmed.ncbi.nlm.nih.gov/38776926" TargetMode="External"/><Relationship Id="rId595" Type="http://schemas.openxmlformats.org/officeDocument/2006/relationships/hyperlink" Target="https://pubmed.ncbi.nlm.nih.gov/29518426" TargetMode="External"/><Relationship Id="rId2276" Type="http://schemas.openxmlformats.org/officeDocument/2006/relationships/hyperlink" Target="https://pubmed.ncbi.nlm.nih.gov/15196253" TargetMode="External"/><Relationship Id="rId2690" Type="http://schemas.openxmlformats.org/officeDocument/2006/relationships/hyperlink" Target="https://www.clinicalkey.com/content/playBy/pii?v=S0264-410X(19)31338-6" TargetMode="External"/><Relationship Id="rId3327" Type="http://schemas.openxmlformats.org/officeDocument/2006/relationships/hyperlink" Target="https://pubmed.ncbi.nlm.nih.gov/29945921" TargetMode="External"/><Relationship Id="rId3741" Type="http://schemas.openxmlformats.org/officeDocument/2006/relationships/hyperlink" Target="https://www.nature.com/articles/s41591-021-01643-9" TargetMode="External"/><Relationship Id="rId6897" Type="http://schemas.openxmlformats.org/officeDocument/2006/relationships/hyperlink" Target="https://pubmed.ncbi.nlm.nih.gov/38195164" TargetMode="External"/><Relationship Id="rId7948" Type="http://schemas.openxmlformats.org/officeDocument/2006/relationships/hyperlink" Target="https://www.tandfonline.com/doi/10.1586/ecp.09.38?url_ver=Z39.88-2003&amp;rfr_id=ori:rid:crossref.org&amp;rfr_dat=cr_pub%200pubmed" TargetMode="External"/><Relationship Id="rId248" Type="http://schemas.openxmlformats.org/officeDocument/2006/relationships/hyperlink" Target="https://pmc.ncbi.nlm.nih.gov/articles/pmid/21488866/" TargetMode="External"/><Relationship Id="rId662" Type="http://schemas.openxmlformats.org/officeDocument/2006/relationships/hyperlink" Target="https://europepmc.org/abstract/MED/26457731" TargetMode="External"/><Relationship Id="rId1292" Type="http://schemas.openxmlformats.org/officeDocument/2006/relationships/hyperlink" Target="https://pubmed.ncbi.nlm.nih.gov/29128335" TargetMode="External"/><Relationship Id="rId2343" Type="http://schemas.openxmlformats.org/officeDocument/2006/relationships/hyperlink" Target="https://pubmed.ncbi.nlm.nih.gov/37695435" TargetMode="External"/><Relationship Id="rId5499" Type="http://schemas.openxmlformats.org/officeDocument/2006/relationships/hyperlink" Target="https://pubmed.ncbi.nlm.nih.gov/29021228" TargetMode="External"/><Relationship Id="rId6964" Type="http://schemas.openxmlformats.org/officeDocument/2006/relationships/hyperlink" Target="https:///www.science.org/doi/10.1126/sciimmunol.abq5204?url_ver=Z39.88-2003&amp;rfr_id=ori:rid:crossref.org&amp;rfr_dat=cr_pub%200pubmed" TargetMode="External"/><Relationship Id="rId9370" Type="http://schemas.openxmlformats.org/officeDocument/2006/relationships/hyperlink" Target="https://www.jstage.jst.go.jp/article/rinketsu/60/10/60_1418/_article/-char/ja/" TargetMode="External"/><Relationship Id="rId315" Type="http://schemas.openxmlformats.org/officeDocument/2006/relationships/hyperlink" Target="https://link.springer.com/article/10.1007/BF01541667" TargetMode="External"/><Relationship Id="rId2410" Type="http://schemas.openxmlformats.org/officeDocument/2006/relationships/hyperlink" Target="https://www.tandfonline.com/doi/abs/10.1080/10428194.2021.1961233?url_ver=Z39.88-2003&amp;rfr_id=ori:rid:crossref.org&amp;rfr_dat=cr_pub%200pubmed" TargetMode="External"/><Relationship Id="rId5566" Type="http://schemas.openxmlformats.org/officeDocument/2006/relationships/hyperlink" Target="https://www.tandfonline.com/doi/abs/10.2147/IJWH.S334719?url_ver=Z39.88-2003&amp;rfr_id=ori:rid:crossref.org&amp;rfr_dat=cr_pub%200pubmed" TargetMode="External"/><Relationship Id="rId6617" Type="http://schemas.openxmlformats.org/officeDocument/2006/relationships/hyperlink" Target="https://pubmed.ncbi.nlm.nih.gov/23858029" TargetMode="External"/><Relationship Id="rId9023" Type="http://schemas.openxmlformats.org/officeDocument/2006/relationships/hyperlink" Target="https://www.clinicalkey.com/content/playBy/pii?v=S0300-2896(24)00359-4" TargetMode="External"/><Relationship Id="rId1012" Type="http://schemas.openxmlformats.org/officeDocument/2006/relationships/hyperlink" Target="https://pubmed.ncbi.nlm.nih.gov/26467763" TargetMode="External"/><Relationship Id="rId4168" Type="http://schemas.openxmlformats.org/officeDocument/2006/relationships/hyperlink" Target="https://www.tandfonline.com/doi/abs/10.1080/1744666X.2023.2144836?url_ver=Z39.88-2003&amp;rfr_id=ori:rid:crossref.org&amp;rfr_dat=cr_pub%200pubmed" TargetMode="External"/><Relationship Id="rId5219" Type="http://schemas.openxmlformats.org/officeDocument/2006/relationships/hyperlink" Target="https://pubmed.ncbi.nlm.nih.gov/30423480" TargetMode="External"/><Relationship Id="rId5980" Type="http://schemas.openxmlformats.org/officeDocument/2006/relationships/hyperlink" Target="https://www.nature.com/articles/1700802" TargetMode="External"/><Relationship Id="rId3184" Type="http://schemas.openxmlformats.org/officeDocument/2006/relationships/hyperlink" Target="https://europepmc.org/abstract/MED/33959294" TargetMode="External"/><Relationship Id="rId4235" Type="http://schemas.openxmlformats.org/officeDocument/2006/relationships/hyperlink" Target="https://pubmed.ncbi.nlm.nih.gov/28000208" TargetMode="External"/><Relationship Id="rId4582" Type="http://schemas.openxmlformats.org/officeDocument/2006/relationships/hyperlink" Target="https://pmc.ncbi.nlm.nih.gov/articles/pmid/39705273/" TargetMode="External"/><Relationship Id="rId5633" Type="http://schemas.openxmlformats.org/officeDocument/2006/relationships/hyperlink" Target="https://pubmed.ncbi.nlm.nih.gov/33163178" TargetMode="External"/><Relationship Id="rId8789" Type="http://schemas.openxmlformats.org/officeDocument/2006/relationships/hyperlink" Target="https://pubmed.ncbi.nlm.nih.gov/31697430" TargetMode="External"/><Relationship Id="rId1829" Type="http://schemas.openxmlformats.org/officeDocument/2006/relationships/hyperlink" Target="https://pubmed.ncbi.nlm.nih.gov/25595268" TargetMode="External"/><Relationship Id="rId5700" Type="http://schemas.openxmlformats.org/officeDocument/2006/relationships/hyperlink" Target="https://www.tandfonline.com/doi/10.3402/ecrj.v2.27984?url_ver=Z39.88-2003&amp;rfr_id=ori:rid:crossref.org&amp;rfr_dat=cr_pub%200pubmed" TargetMode="External"/><Relationship Id="rId8856" Type="http://schemas.openxmlformats.org/officeDocument/2006/relationships/hyperlink" Target="http://www.elsevier.es/en/linksolver/ft/pii/S1695-4033(11)00171-8" TargetMode="External"/><Relationship Id="rId3251" Type="http://schemas.openxmlformats.org/officeDocument/2006/relationships/hyperlink" Target="https://pubmed.ncbi.nlm.nih.gov/31969386" TargetMode="External"/><Relationship Id="rId4302" Type="http://schemas.openxmlformats.org/officeDocument/2006/relationships/hyperlink" Target="https://www.clinicalkey.com/content/playBy/pii?v=S1521-6616(10)00583-8" TargetMode="External"/><Relationship Id="rId7458" Type="http://schemas.openxmlformats.org/officeDocument/2006/relationships/hyperlink" Target="https://pubmed.ncbi.nlm.nih.gov/31440263" TargetMode="External"/><Relationship Id="rId7872" Type="http://schemas.openxmlformats.org/officeDocument/2006/relationships/hyperlink" Target="https://pubmed.ncbi.nlm.nih.gov/33292821" TargetMode="External"/><Relationship Id="rId8509" Type="http://schemas.openxmlformats.org/officeDocument/2006/relationships/hyperlink" Target="https://pubmed.ncbi.nlm.nih.gov/12579303" TargetMode="External"/><Relationship Id="rId8923" Type="http://schemas.openxmlformats.org/officeDocument/2006/relationships/hyperlink" Target="https://pubmed.ncbi.nlm.nih.gov/35930694" TargetMode="External"/><Relationship Id="rId172" Type="http://schemas.openxmlformats.org/officeDocument/2006/relationships/hyperlink" Target="https://europepmc.org/abstract/MED/28819871" TargetMode="External"/><Relationship Id="rId6474" Type="http://schemas.openxmlformats.org/officeDocument/2006/relationships/hyperlink" Target="https://europepmc.org/abstract/MED/31306584" TargetMode="External"/><Relationship Id="rId7525" Type="http://schemas.openxmlformats.org/officeDocument/2006/relationships/hyperlink" Target="https://link.springer.com/article/10.1007/s10096-022-04484-7" TargetMode="External"/><Relationship Id="rId989" Type="http://schemas.openxmlformats.org/officeDocument/2006/relationships/hyperlink" Target="https://europepmc.org/abstract/MED/30619242" TargetMode="External"/><Relationship Id="rId5076" Type="http://schemas.openxmlformats.org/officeDocument/2006/relationships/hyperlink" Target="https://europepmc.org/abstract/MED/38077035" TargetMode="External"/><Relationship Id="rId5490" Type="http://schemas.openxmlformats.org/officeDocument/2006/relationships/hyperlink" Target="https://onlinelibrary.wiley.com/doi/10.1002/pbc.27619" TargetMode="External"/><Relationship Id="rId6127" Type="http://schemas.openxmlformats.org/officeDocument/2006/relationships/hyperlink" Target="https://journals.sagepub.com/doi/10.1177/13524585251324850?url_ver=Z39.88-2003&amp;rfr_id=ori:rid:crossref.org&amp;rfr_dat=cr_pub%200pubmed" TargetMode="External"/><Relationship Id="rId6541" Type="http://schemas.openxmlformats.org/officeDocument/2006/relationships/hyperlink" Target="https://pubmed.ncbi.nlm.nih.gov/27465753" TargetMode="External"/><Relationship Id="rId1686" Type="http://schemas.openxmlformats.org/officeDocument/2006/relationships/hyperlink" Target="https://europepmc.org/abstract/MED/26294735" TargetMode="External"/><Relationship Id="rId4092" Type="http://schemas.openxmlformats.org/officeDocument/2006/relationships/hyperlink" Target="https://pubmed.ncbi.nlm.nih.gov/16455793" TargetMode="External"/><Relationship Id="rId5143" Type="http://schemas.openxmlformats.org/officeDocument/2006/relationships/hyperlink" Target="https://pubmed.ncbi.nlm.nih.gov/33734544" TargetMode="External"/><Relationship Id="rId8299" Type="http://schemas.openxmlformats.org/officeDocument/2006/relationships/hyperlink" Target="https://link.springer.com/article/10.1007/s00535-010-0273-x" TargetMode="External"/><Relationship Id="rId1339" Type="http://schemas.openxmlformats.org/officeDocument/2006/relationships/hyperlink" Target="https://europepmc.org/abstract/MED/24241582" TargetMode="External"/><Relationship Id="rId2737" Type="http://schemas.openxmlformats.org/officeDocument/2006/relationships/hyperlink" Target="https://pubmed.ncbi.nlm.nih.gov/28483313" TargetMode="External"/><Relationship Id="rId5210" Type="http://schemas.openxmlformats.org/officeDocument/2006/relationships/hyperlink" Target="https://hdl.handle.net/10281/223241" TargetMode="External"/><Relationship Id="rId8366" Type="http://schemas.openxmlformats.org/officeDocument/2006/relationships/hyperlink" Target="https://europepmc.org/abstract/MED/37818161" TargetMode="External"/><Relationship Id="rId709" Type="http://schemas.openxmlformats.org/officeDocument/2006/relationships/hyperlink" Target="https://pubmed.ncbi.nlm.nih.gov/21461851" TargetMode="External"/><Relationship Id="rId1753" Type="http://schemas.openxmlformats.org/officeDocument/2006/relationships/hyperlink" Target="https://linkinghub.elsevier.com/retrieve/pii/S0021-7557(20)30221-7" TargetMode="External"/><Relationship Id="rId2804" Type="http://schemas.openxmlformats.org/officeDocument/2006/relationships/hyperlink" Target="https://pubmed.ncbi.nlm.nih.gov/19707540" TargetMode="External"/><Relationship Id="rId8019" Type="http://schemas.openxmlformats.org/officeDocument/2006/relationships/hyperlink" Target="https://europepmc.org/abstract/MED/38298887" TargetMode="External"/><Relationship Id="rId8780" Type="http://schemas.openxmlformats.org/officeDocument/2006/relationships/hyperlink" Target="https://europepmc.org/abstract/MED/32443020" TargetMode="External"/><Relationship Id="rId9417" Type="http://schemas.openxmlformats.org/officeDocument/2006/relationships/hyperlink" Target="https://onlinelibrary.wiley.com/doi/10.1111/j.1440-1827.2008.02262.x" TargetMode="External"/><Relationship Id="rId45" Type="http://schemas.openxmlformats.org/officeDocument/2006/relationships/hyperlink" Target="https://pubmed.ncbi.nlm.nih.gov/35741048" TargetMode="External"/><Relationship Id="rId1406" Type="http://schemas.openxmlformats.org/officeDocument/2006/relationships/hyperlink" Target="https://pubmed.ncbi.nlm.nih.gov/14685381" TargetMode="External"/><Relationship Id="rId1820" Type="http://schemas.openxmlformats.org/officeDocument/2006/relationships/hyperlink" Target="https://www.medicinabuenosaires.com/PMID/33048783.pdf" TargetMode="External"/><Relationship Id="rId4976" Type="http://schemas.openxmlformats.org/officeDocument/2006/relationships/hyperlink" Target="https://linkinghub.elsevier.com/retrieve/pii/S1873-9946(09)00064-6" TargetMode="External"/><Relationship Id="rId7382" Type="http://schemas.openxmlformats.org/officeDocument/2006/relationships/hyperlink" Target="https://pubmed.ncbi.nlm.nih.gov/35258551" TargetMode="External"/><Relationship Id="rId8433" Type="http://schemas.openxmlformats.org/officeDocument/2006/relationships/hyperlink" Target="https://pubmed.ncbi.nlm.nih.gov/28875124" TargetMode="External"/><Relationship Id="rId3578" Type="http://schemas.openxmlformats.org/officeDocument/2006/relationships/hyperlink" Target="https://pubmed.ncbi.nlm.nih.gov/20512151" TargetMode="External"/><Relationship Id="rId3992" Type="http://schemas.openxmlformats.org/officeDocument/2006/relationships/hyperlink" Target="https://journals.sagepub.com/doi/10.3727/096368913X674053?url_ver=Z39.88-2003&amp;rfr_id=ori:rid:crossref.org&amp;rfr_dat=cr_pub%200pubmed" TargetMode="External"/><Relationship Id="rId4629" Type="http://schemas.openxmlformats.org/officeDocument/2006/relationships/hyperlink" Target="https://pubmed.ncbi.nlm.nih.gov/33619160" TargetMode="External"/><Relationship Id="rId7035" Type="http://schemas.openxmlformats.org/officeDocument/2006/relationships/hyperlink" Target="https://pubmed.ncbi.nlm.nih.gov/34698500" TargetMode="External"/><Relationship Id="rId8500" Type="http://schemas.openxmlformats.org/officeDocument/2006/relationships/hyperlink" Target="https://pubmed.ncbi.nlm.nih.gov/15871017" TargetMode="External"/><Relationship Id="rId499" Type="http://schemas.openxmlformats.org/officeDocument/2006/relationships/hyperlink" Target="https://pubmed.ncbi.nlm.nih.gov/34942250" TargetMode="External"/><Relationship Id="rId2594" Type="http://schemas.openxmlformats.org/officeDocument/2006/relationships/hyperlink" Target="https://linkinghub.elsevier.com/retrieve/pii/S0929693X00002852" TargetMode="External"/><Relationship Id="rId3645" Type="http://schemas.openxmlformats.org/officeDocument/2006/relationships/hyperlink" Target="https://pubmed.ncbi.nlm.nih.gov/14770294" TargetMode="External"/><Relationship Id="rId6051" Type="http://schemas.openxmlformats.org/officeDocument/2006/relationships/hyperlink" Target="https://linkinghub.elsevier.com/retrieve/pii/S0022-3476(88)80271-3" TargetMode="External"/><Relationship Id="rId7102" Type="http://schemas.openxmlformats.org/officeDocument/2006/relationships/hyperlink" Target="https://linkinghub.elsevier.com/retrieve/pii/S2666-6340(20)30029-5" TargetMode="External"/><Relationship Id="rId566" Type="http://schemas.openxmlformats.org/officeDocument/2006/relationships/hyperlink" Target="https://linkinghub.elsevier.com/retrieve/pii/S1567-5769(19)30668-X" TargetMode="External"/><Relationship Id="rId1196" Type="http://schemas.openxmlformats.org/officeDocument/2006/relationships/hyperlink" Target="https://pubmed.ncbi.nlm.nih.gov/37227422" TargetMode="External"/><Relationship Id="rId2247" Type="http://schemas.openxmlformats.org/officeDocument/2006/relationships/hyperlink" Target="https://linkinghub.elsevier.com/retrieve/pii/S1286-4579(05)00273-X" TargetMode="External"/><Relationship Id="rId9274" Type="http://schemas.openxmlformats.org/officeDocument/2006/relationships/hyperlink" Target="https://pubmed.ncbi.nlm.nih.gov/39115449" TargetMode="External"/><Relationship Id="rId219" Type="http://schemas.openxmlformats.org/officeDocument/2006/relationships/hyperlink" Target="https://pubmed.ncbi.nlm.nih.gov/25566244" TargetMode="External"/><Relationship Id="rId633" Type="http://schemas.openxmlformats.org/officeDocument/2006/relationships/hyperlink" Target="https://pubmed.ncbi.nlm.nih.gov/28977313" TargetMode="External"/><Relationship Id="rId980" Type="http://schemas.openxmlformats.org/officeDocument/2006/relationships/hyperlink" Target="https://pubmed.ncbi.nlm.nih.gov/29715493" TargetMode="External"/><Relationship Id="rId1263" Type="http://schemas.openxmlformats.org/officeDocument/2006/relationships/hyperlink" Target="https://journals.lww.com/10.1097/ACI.0000000000000633" TargetMode="External"/><Relationship Id="rId2314" Type="http://schemas.openxmlformats.org/officeDocument/2006/relationships/hyperlink" Target="https://pmc.ncbi.nlm.nih.gov/articles/pmid/24116927/" TargetMode="External"/><Relationship Id="rId2661" Type="http://schemas.openxmlformats.org/officeDocument/2006/relationships/hyperlink" Target="https://pubmed.ncbi.nlm.nih.gov/33747340" TargetMode="External"/><Relationship Id="rId3712" Type="http://schemas.openxmlformats.org/officeDocument/2006/relationships/hyperlink" Target="https://pubmed.ncbi.nlm.nih.gov/37569326" TargetMode="External"/><Relationship Id="rId6868" Type="http://schemas.openxmlformats.org/officeDocument/2006/relationships/hyperlink" Target="https://pubmed.ncbi.nlm.nih.gov/11260086" TargetMode="External"/><Relationship Id="rId7919" Type="http://schemas.openxmlformats.org/officeDocument/2006/relationships/hyperlink" Target="https://europepmc.org/abstract/MED/25222526" TargetMode="External"/><Relationship Id="rId8290" Type="http://schemas.openxmlformats.org/officeDocument/2006/relationships/hyperlink" Target="https://pubmed.ncbi.nlm.nih.gov/21805068" TargetMode="External"/><Relationship Id="rId9341" Type="http://schemas.openxmlformats.org/officeDocument/2006/relationships/hyperlink" Target="https://pubmed.ncbi.nlm.nih.gov/34727329" TargetMode="External"/><Relationship Id="rId5884" Type="http://schemas.openxmlformats.org/officeDocument/2006/relationships/hyperlink" Target="https://europepmc.org/abstract/MED/21671975" TargetMode="External"/><Relationship Id="rId6935" Type="http://schemas.openxmlformats.org/officeDocument/2006/relationships/hyperlink" Target="https://pubmed.ncbi.nlm.nih.gov/38112858" TargetMode="External"/><Relationship Id="rId700" Type="http://schemas.openxmlformats.org/officeDocument/2006/relationships/hyperlink" Target="https://journals.physiology.org/doi/10.1152/ajplung.00025.2013?url_ver=Z39.88-2003&amp;rfr_id=ori:rid:crossref.org&amp;rfr_dat=cr_pub%200pubmed" TargetMode="External"/><Relationship Id="rId1330" Type="http://schemas.openxmlformats.org/officeDocument/2006/relationships/hyperlink" Target="https://pubmed.ncbi.nlm.nih.gov/24460650" TargetMode="External"/><Relationship Id="rId3088" Type="http://schemas.openxmlformats.org/officeDocument/2006/relationships/hyperlink" Target="https://link.springer.com/article/10.1007/s10456-021-09820-7" TargetMode="External"/><Relationship Id="rId4486" Type="http://schemas.openxmlformats.org/officeDocument/2006/relationships/hyperlink" Target="https://europepmc.org/abstract/MED/32293098" TargetMode="External"/><Relationship Id="rId5537" Type="http://schemas.openxmlformats.org/officeDocument/2006/relationships/hyperlink" Target="https://pubmed.ncbi.nlm.nih.gov/38244064" TargetMode="External"/><Relationship Id="rId5951" Type="http://schemas.openxmlformats.org/officeDocument/2006/relationships/hyperlink" Target="https://linkinghub.elsevier.com/retrieve/pii/S0006-4971(20)56410-0" TargetMode="External"/><Relationship Id="rId4139" Type="http://schemas.openxmlformats.org/officeDocument/2006/relationships/hyperlink" Target="https://pubmed.ncbi.nlm.nih.gov/10566898" TargetMode="External"/><Relationship Id="rId4553" Type="http://schemas.openxmlformats.org/officeDocument/2006/relationships/hyperlink" Target="https://pubmed.ncbi.nlm.nih.gov/20028520" TargetMode="External"/><Relationship Id="rId5604" Type="http://schemas.openxmlformats.org/officeDocument/2006/relationships/hyperlink" Target="https://europepmc.org/abstract/MED/36325330" TargetMode="External"/><Relationship Id="rId8010" Type="http://schemas.openxmlformats.org/officeDocument/2006/relationships/hyperlink" Target="https://pubmed.ncbi.nlm.nih.gov/39492666" TargetMode="External"/><Relationship Id="rId3155" Type="http://schemas.openxmlformats.org/officeDocument/2006/relationships/hyperlink" Target="https://pubmed.ncbi.nlm.nih.gov/34174067" TargetMode="External"/><Relationship Id="rId4206" Type="http://schemas.openxmlformats.org/officeDocument/2006/relationships/hyperlink" Target="https://journals.aai.org/jimmunol/article-lookup/doi/10.4049/jimmunol.1800102" TargetMode="External"/><Relationship Id="rId4620" Type="http://schemas.openxmlformats.org/officeDocument/2006/relationships/hyperlink" Target="https://journals.sagepub.com/doi/10.1177/01945998211008899?url_ver=Z39.88-2003&amp;rfr_id=ori:rid:crossref.org&amp;rfr_dat=cr_pub%200pubmed" TargetMode="External"/><Relationship Id="rId7776" Type="http://schemas.openxmlformats.org/officeDocument/2006/relationships/hyperlink" Target="https://pubmed.ncbi.nlm.nih.gov/30692682" TargetMode="External"/><Relationship Id="rId8827" Type="http://schemas.openxmlformats.org/officeDocument/2006/relationships/hyperlink" Target="https://pubmed.ncbi.nlm.nih.gov/26635208" TargetMode="External"/><Relationship Id="rId490" Type="http://schemas.openxmlformats.org/officeDocument/2006/relationships/hyperlink" Target="https://europepmc.org/abstract/MED/35305203" TargetMode="External"/><Relationship Id="rId2171" Type="http://schemas.openxmlformats.org/officeDocument/2006/relationships/hyperlink" Target="https://link.springer.com/article/10.1007/s00011-013-0622-3" TargetMode="External"/><Relationship Id="rId3222" Type="http://schemas.openxmlformats.org/officeDocument/2006/relationships/hyperlink" Target="https://academic.oup.com/intimm/article-lookup/doi/10.1093/intimm/dxaa042" TargetMode="External"/><Relationship Id="rId6378" Type="http://schemas.openxmlformats.org/officeDocument/2006/relationships/hyperlink" Target="https://europepmc.org/abstract/MED/38226924" TargetMode="External"/><Relationship Id="rId7429" Type="http://schemas.openxmlformats.org/officeDocument/2006/relationships/hyperlink" Target="https://www.pnas.org/doi/10.1073/pnas.2001248118?url_ver=Z39.88-2003&amp;rfr_id=ori:rid:crossref.org&amp;rfr_dat=cr_pub%200pubmed" TargetMode="External"/><Relationship Id="rId143" Type="http://schemas.openxmlformats.org/officeDocument/2006/relationships/hyperlink" Target="https://pubmed.ncbi.nlm.nih.gov/30928482" TargetMode="External"/><Relationship Id="rId5394" Type="http://schemas.openxmlformats.org/officeDocument/2006/relationships/hyperlink" Target="https://www.nature.com/articles/bmt2008364" TargetMode="External"/><Relationship Id="rId6445" Type="http://schemas.openxmlformats.org/officeDocument/2006/relationships/hyperlink" Target="https://pubmed.ncbi.nlm.nih.gov/32154641" TargetMode="External"/><Relationship Id="rId6792" Type="http://schemas.openxmlformats.org/officeDocument/2006/relationships/hyperlink" Target="https://europepmc.org/abstract/MED/32181255" TargetMode="External"/><Relationship Id="rId7843" Type="http://schemas.openxmlformats.org/officeDocument/2006/relationships/hyperlink" Target="https://europepmc.org/abstract/MED/36726970" TargetMode="External"/><Relationship Id="rId9" Type="http://schemas.openxmlformats.org/officeDocument/2006/relationships/hyperlink" Target="https://pubmed.ncbi.nlm.nih.gov/38873612" TargetMode="External"/><Relationship Id="rId210" Type="http://schemas.openxmlformats.org/officeDocument/2006/relationships/hyperlink" Target="https://link.springer.com/article/10.1007/s12026-014-8599-8" TargetMode="External"/><Relationship Id="rId2988" Type="http://schemas.openxmlformats.org/officeDocument/2006/relationships/hyperlink" Target="https://europepmc.org/abstract/MED/37221285" TargetMode="External"/><Relationship Id="rId5047" Type="http://schemas.openxmlformats.org/officeDocument/2006/relationships/hyperlink" Target="https://pubmed.ncbi.nlm.nih.gov/39074263" TargetMode="External"/><Relationship Id="rId7910" Type="http://schemas.openxmlformats.org/officeDocument/2006/relationships/hyperlink" Target="https://pubmed.ncbi.nlm.nih.gov/25765676" TargetMode="External"/><Relationship Id="rId5461" Type="http://schemas.openxmlformats.org/officeDocument/2006/relationships/hyperlink" Target="https://pubmed.ncbi.nlm.nih.gov/33274413" TargetMode="External"/><Relationship Id="rId6512" Type="http://schemas.openxmlformats.org/officeDocument/2006/relationships/hyperlink" Target="https://europepmc.org/abstract/MED/29338031" TargetMode="External"/><Relationship Id="rId1657" Type="http://schemas.openxmlformats.org/officeDocument/2006/relationships/hyperlink" Target="https://pubmed.ncbi.nlm.nih.gov/30905163" TargetMode="External"/><Relationship Id="rId2708" Type="http://schemas.openxmlformats.org/officeDocument/2006/relationships/hyperlink" Target="https://journals.lww.com/00130832-201810000-00004" TargetMode="External"/><Relationship Id="rId4063" Type="http://schemas.openxmlformats.org/officeDocument/2006/relationships/hyperlink" Target="https://www.clinicalkey.com/content/playBy/pii?v=S1083-8791(09)00498-4" TargetMode="External"/><Relationship Id="rId5114" Type="http://schemas.openxmlformats.org/officeDocument/2006/relationships/hyperlink" Target="https://europepmc.org/abstract/MED/34939322" TargetMode="External"/><Relationship Id="rId8684" Type="http://schemas.openxmlformats.org/officeDocument/2006/relationships/hyperlink" Target="https://journals.lww.com/00001503-201408000-00014" TargetMode="External"/><Relationship Id="rId1724" Type="http://schemas.openxmlformats.org/officeDocument/2006/relationships/hyperlink" Target="https://pubmed.ncbi.nlm.nih.gov/37592284" TargetMode="External"/><Relationship Id="rId4130" Type="http://schemas.openxmlformats.org/officeDocument/2006/relationships/hyperlink" Target="https://www.liebertpub.com/doi/10.1089/10430340050207966?url_ver=Z39.88-2003&amp;rfr_id=ori:rid:crossref.org&amp;rfr_dat=cr_pub%200pubmed" TargetMode="External"/><Relationship Id="rId7286" Type="http://schemas.openxmlformats.org/officeDocument/2006/relationships/hyperlink" Target="https://academic.oup.com/jid/article-lookup/doi/10.1093/infdis/jix564" TargetMode="External"/><Relationship Id="rId8337" Type="http://schemas.openxmlformats.org/officeDocument/2006/relationships/hyperlink" Target="https://pubmed.ncbi.nlm.nih.gov/39872566" TargetMode="External"/><Relationship Id="rId8751" Type="http://schemas.openxmlformats.org/officeDocument/2006/relationships/hyperlink" Target="https://europepmc.org/abstract/MED/35608932" TargetMode="External"/><Relationship Id="rId16" Type="http://schemas.openxmlformats.org/officeDocument/2006/relationships/hyperlink" Target="https://pmc.ncbi.nlm.nih.gov/articles/pmid/39157176/" TargetMode="External"/><Relationship Id="rId3896" Type="http://schemas.openxmlformats.org/officeDocument/2006/relationships/hyperlink" Target="https://europepmc.org/abstract/MED/34566953" TargetMode="External"/><Relationship Id="rId7353" Type="http://schemas.openxmlformats.org/officeDocument/2006/relationships/hyperlink" Target="https://linkinghub.elsevier.com/retrieve/pii/S0092-8674(23)01078-4" TargetMode="External"/><Relationship Id="rId8404" Type="http://schemas.openxmlformats.org/officeDocument/2006/relationships/hyperlink" Target="https://link.springer.com/article/10.1007/s10067-020-05416-6" TargetMode="External"/><Relationship Id="rId2498" Type="http://schemas.openxmlformats.org/officeDocument/2006/relationships/hyperlink" Target="https://www.clinicalkey.com/content/playBy/pii?v=S0008-4182(15)00479-2" TargetMode="External"/><Relationship Id="rId3549" Type="http://schemas.openxmlformats.org/officeDocument/2006/relationships/hyperlink" Target="https://pubmed.ncbi.nlm.nih.gov/22019513" TargetMode="External"/><Relationship Id="rId4947" Type="http://schemas.openxmlformats.org/officeDocument/2006/relationships/hyperlink" Target="https://academic.oup.com/ibdjournal/article-lookup/doi/10.1097/MIB.0000000000000006" TargetMode="External"/><Relationship Id="rId7006" Type="http://schemas.openxmlformats.org/officeDocument/2006/relationships/hyperlink" Target="https://europepmc.org/abstract/MED/34598278" TargetMode="External"/><Relationship Id="rId7420" Type="http://schemas.openxmlformats.org/officeDocument/2006/relationships/hyperlink" Target="https://pubmed.ncbi.nlm.nih.gov/33876776" TargetMode="External"/><Relationship Id="rId3963" Type="http://schemas.openxmlformats.org/officeDocument/2006/relationships/hyperlink" Target="https://pubmed.ncbi.nlm.nih.gov/27059805" TargetMode="External"/><Relationship Id="rId6022" Type="http://schemas.openxmlformats.org/officeDocument/2006/relationships/hyperlink" Target="https://pubmed.ncbi.nlm.nih.gov/1926342" TargetMode="External"/><Relationship Id="rId9178" Type="http://schemas.openxmlformats.org/officeDocument/2006/relationships/hyperlink" Target="https://pubmed.ncbi.nlm.nih.gov/28596426" TargetMode="External"/><Relationship Id="rId884" Type="http://schemas.openxmlformats.org/officeDocument/2006/relationships/hyperlink" Target="https://pubmed.ncbi.nlm.nih.gov/34664397" TargetMode="External"/><Relationship Id="rId2565" Type="http://schemas.openxmlformats.org/officeDocument/2006/relationships/hyperlink" Target="https://pubmed.ncbi.nlm.nih.gov/17035496" TargetMode="External"/><Relationship Id="rId3616" Type="http://schemas.openxmlformats.org/officeDocument/2006/relationships/hyperlink" Target="https://pubmed.ncbi.nlm.nih.gov/17383540" TargetMode="External"/><Relationship Id="rId8194" Type="http://schemas.openxmlformats.org/officeDocument/2006/relationships/hyperlink" Target="https://pubmed.ncbi.nlm.nih.gov/32596258" TargetMode="External"/><Relationship Id="rId537" Type="http://schemas.openxmlformats.org/officeDocument/2006/relationships/hyperlink" Target="https://pubmed.ncbi.nlm.nih.gov/33232832" TargetMode="External"/><Relationship Id="rId951" Type="http://schemas.openxmlformats.org/officeDocument/2006/relationships/hyperlink" Target="https://ijponline.biomedcentral.com/articles/10.1186/s13052-020-0797-5" TargetMode="External"/><Relationship Id="rId1167" Type="http://schemas.openxmlformats.org/officeDocument/2006/relationships/hyperlink" Target="https://pubmed.ncbi.nlm.nih.gov/8419167" TargetMode="External"/><Relationship Id="rId1581" Type="http://schemas.openxmlformats.org/officeDocument/2006/relationships/hyperlink" Target="https://pubmed.ncbi.nlm.nih.gov/36374363" TargetMode="External"/><Relationship Id="rId2218" Type="http://schemas.openxmlformats.org/officeDocument/2006/relationships/hyperlink" Target="https://pubmed.ncbi.nlm.nih.gov/18687296" TargetMode="External"/><Relationship Id="rId2632" Type="http://schemas.openxmlformats.org/officeDocument/2006/relationships/hyperlink" Target="https://linkinghub.elsevier.com/retrieve/pii/S1939-4551(23)00008-X" TargetMode="External"/><Relationship Id="rId5788" Type="http://schemas.openxmlformats.org/officeDocument/2006/relationships/hyperlink" Target="https://academic.oup.com/rheumatology/article-lookup/doi/10.1093/rheumatology/kez260" TargetMode="External"/><Relationship Id="rId6839" Type="http://schemas.openxmlformats.org/officeDocument/2006/relationships/hyperlink" Target="https://pubmed.ncbi.nlm.nih.gov/21681083" TargetMode="External"/><Relationship Id="rId9245" Type="http://schemas.openxmlformats.org/officeDocument/2006/relationships/hyperlink" Target="https://publications.ersnet.org/lookup/pmid/21920895" TargetMode="External"/><Relationship Id="rId604" Type="http://schemas.openxmlformats.org/officeDocument/2006/relationships/hyperlink" Target="https://europepmc.org/abstract/MED/29616019" TargetMode="External"/><Relationship Id="rId1234" Type="http://schemas.openxmlformats.org/officeDocument/2006/relationships/hyperlink" Target="http://www.jiaci.org/summary/vol31-issue3-num2264" TargetMode="External"/><Relationship Id="rId5855" Type="http://schemas.openxmlformats.org/officeDocument/2006/relationships/hyperlink" Target="https://pubmed.ncbi.nlm.nih.gov/28989813" TargetMode="External"/><Relationship Id="rId6906" Type="http://schemas.openxmlformats.org/officeDocument/2006/relationships/hyperlink" Target="https://pmc.ncbi.nlm.nih.gov/articles/pmid/39198650/" TargetMode="External"/><Relationship Id="rId8261" Type="http://schemas.openxmlformats.org/officeDocument/2006/relationships/hyperlink" Target="https://europepmc.org/abstract/MED/28934315" TargetMode="External"/><Relationship Id="rId9312" Type="http://schemas.openxmlformats.org/officeDocument/2006/relationships/hyperlink" Target="https://pubmed.ncbi.nlm.nih.gov/6828840" TargetMode="External"/><Relationship Id="rId1301" Type="http://schemas.openxmlformats.org/officeDocument/2006/relationships/hyperlink" Target="https://europepmc.org/abstract/MED/29364371" TargetMode="External"/><Relationship Id="rId4457" Type="http://schemas.openxmlformats.org/officeDocument/2006/relationships/hyperlink" Target="https://pubmed.ncbi.nlm.nih.gov/34789453" TargetMode="External"/><Relationship Id="rId5508" Type="http://schemas.openxmlformats.org/officeDocument/2006/relationships/hyperlink" Target="https://onlinelibrary.wiley.com/doi/10.1111/all.16197" TargetMode="External"/><Relationship Id="rId3059" Type="http://schemas.openxmlformats.org/officeDocument/2006/relationships/hyperlink" Target="https://pubmed.ncbi.nlm.nih.gov/35876738" TargetMode="External"/><Relationship Id="rId3473" Type="http://schemas.openxmlformats.org/officeDocument/2006/relationships/hyperlink" Target="https://pubmed.ncbi.nlm.nih.gov/26029550" TargetMode="External"/><Relationship Id="rId4524" Type="http://schemas.openxmlformats.org/officeDocument/2006/relationships/hyperlink" Target="https://www.clinicalkey.com/content/playBy/pii?v=S0091-6749(16)31352-5" TargetMode="External"/><Relationship Id="rId4871" Type="http://schemas.openxmlformats.org/officeDocument/2006/relationships/hyperlink" Target="https://pubmed.ncbi.nlm.nih.gov/29677472" TargetMode="External"/><Relationship Id="rId5922" Type="http://schemas.openxmlformats.org/officeDocument/2006/relationships/hyperlink" Target="https://pubmed.ncbi.nlm.nih.gov/16276484" TargetMode="External"/><Relationship Id="rId394" Type="http://schemas.openxmlformats.org/officeDocument/2006/relationships/hyperlink" Target="https://www.nejm.org/doi/10.1056/NEJM198511143132002?url_ver=Z39.88-2003&amp;rfr_id=ori:rid:crossref.org&amp;rfr_dat=cr_pub%200pubmed" TargetMode="External"/><Relationship Id="rId2075" Type="http://schemas.openxmlformats.org/officeDocument/2006/relationships/hyperlink" Target="https://onlinelibrary.wiley.com/doi/10.1111/jicd.12472" TargetMode="External"/><Relationship Id="rId3126" Type="http://schemas.openxmlformats.org/officeDocument/2006/relationships/hyperlink" Target="https://inflammregen.biomedcentral.com/articles/10.1186/s41232-021-00189-0" TargetMode="External"/><Relationship Id="rId1091" Type="http://schemas.openxmlformats.org/officeDocument/2006/relationships/hyperlink" Target="https://journals.aai.org/jimmunol/article-lookup/doi/10.4049/jimmunol.180.7.5130" TargetMode="External"/><Relationship Id="rId3540" Type="http://schemas.openxmlformats.org/officeDocument/2006/relationships/hyperlink" Target="https://academic.oup.com/mr/article-lookup/doi/10.1007/s10165-011-0497-5" TargetMode="External"/><Relationship Id="rId5298" Type="http://schemas.openxmlformats.org/officeDocument/2006/relationships/hyperlink" Target="https://www.ingentaconnect.com/openurl?genre=article&amp;issn=&amp;volume=35&amp;issue=2&amp;spage=135&amp;aulast=Levy" TargetMode="External"/><Relationship Id="rId6696" Type="http://schemas.openxmlformats.org/officeDocument/2006/relationships/hyperlink" Target="https://onlinelibrary.wiley.com/doi/10.1002/eji.200425660" TargetMode="External"/><Relationship Id="rId7747" Type="http://schemas.openxmlformats.org/officeDocument/2006/relationships/hyperlink" Target="https://linkinghub.elsevier.com/retrieve/pii/S0003-4967(24)10229-4" TargetMode="External"/><Relationship Id="rId114" Type="http://schemas.openxmlformats.org/officeDocument/2006/relationships/hyperlink" Target="https://www.clinicalkey.com/content/playBy/pii?v=S2213-2198(20)30344-5" TargetMode="External"/><Relationship Id="rId461" Type="http://schemas.openxmlformats.org/officeDocument/2006/relationships/hyperlink" Target="https://pmc.ncbi.nlm.nih.gov/articles/pmid/39507534/" TargetMode="External"/><Relationship Id="rId2142" Type="http://schemas.openxmlformats.org/officeDocument/2006/relationships/hyperlink" Target="https://pubmed.ncbi.nlm.nih.gov/26095951" TargetMode="External"/><Relationship Id="rId6349" Type="http://schemas.openxmlformats.org/officeDocument/2006/relationships/hyperlink" Target="https://pubmed.ncbi.nlm.nih.gov/29266058" TargetMode="External"/><Relationship Id="rId6763" Type="http://schemas.openxmlformats.org/officeDocument/2006/relationships/hyperlink" Target="https://pubmed.ncbi.nlm.nih.gov/34002598" TargetMode="External"/><Relationship Id="rId7814" Type="http://schemas.openxmlformats.org/officeDocument/2006/relationships/hyperlink" Target="https://pubmed.ncbi.nlm.nih.gov/21632692" TargetMode="External"/><Relationship Id="rId2959" Type="http://schemas.openxmlformats.org/officeDocument/2006/relationships/hyperlink" Target="https://europepmc.org/abstract/MED/37661814" TargetMode="External"/><Relationship Id="rId5365" Type="http://schemas.openxmlformats.org/officeDocument/2006/relationships/hyperlink" Target="https://pubmed.ncbi.nlm.nih.gov/22102619" TargetMode="External"/><Relationship Id="rId6416" Type="http://schemas.openxmlformats.org/officeDocument/2006/relationships/hyperlink" Target="https://europepmc.org/abstract/MED/34241677" TargetMode="External"/><Relationship Id="rId6830" Type="http://schemas.openxmlformats.org/officeDocument/2006/relationships/hyperlink" Target="https://onlinelibrary.wiley.com/resolve/openurl?genre=article&amp;sid=nlm:pubmed&amp;issn=0007-1048&amp;date=2014&amp;volume=167&amp;issue=4&amp;spage=571" TargetMode="External"/><Relationship Id="rId4381" Type="http://schemas.openxmlformats.org/officeDocument/2006/relationships/hyperlink" Target="https://pubmed.ncbi.nlm.nih.gov/1764720" TargetMode="External"/><Relationship Id="rId5018" Type="http://schemas.openxmlformats.org/officeDocument/2006/relationships/hyperlink" Target="https://pubmed.ncbi.nlm.nih.gov/11189842" TargetMode="External"/><Relationship Id="rId5432" Type="http://schemas.openxmlformats.org/officeDocument/2006/relationships/hyperlink" Target="https://www.clinicalkey.com/content/playBy/pii?v=S1521-6616(24)00053-6" TargetMode="External"/><Relationship Id="rId8588" Type="http://schemas.openxmlformats.org/officeDocument/2006/relationships/hyperlink" Target="https://www.clinicalkey.com/content/playBy/pii?v=S1470-2118(24)00003-4" TargetMode="External"/><Relationship Id="rId1628" Type="http://schemas.openxmlformats.org/officeDocument/2006/relationships/hyperlink" Target="https://europepmc.org/abstract/MED/34235177" TargetMode="External"/><Relationship Id="rId1975" Type="http://schemas.openxmlformats.org/officeDocument/2006/relationships/hyperlink" Target="https://europepmc.org/abstract/MED/38698213" TargetMode="External"/><Relationship Id="rId4034" Type="http://schemas.openxmlformats.org/officeDocument/2006/relationships/hyperlink" Target="https://linkinghub.elsevier.com/retrieve/pii/S1600-6135(22)27538-8" TargetMode="External"/><Relationship Id="rId8655" Type="http://schemas.openxmlformats.org/officeDocument/2006/relationships/hyperlink" Target="https://pubmed.ncbi.nlm.nih.gov/26833533" TargetMode="External"/><Relationship Id="rId3050" Type="http://schemas.openxmlformats.org/officeDocument/2006/relationships/hyperlink" Target="https://europepmc.org/abstract/MED/36282593" TargetMode="External"/><Relationship Id="rId4101" Type="http://schemas.openxmlformats.org/officeDocument/2006/relationships/hyperlink" Target="https://linkinghub.elsevier.com/retrieve/pii/S0755-4982(04)98952-X" TargetMode="External"/><Relationship Id="rId7257" Type="http://schemas.openxmlformats.org/officeDocument/2006/relationships/hyperlink" Target="https://europepmc.org/abstract/MED/35804999" TargetMode="External"/><Relationship Id="rId8308" Type="http://schemas.openxmlformats.org/officeDocument/2006/relationships/hyperlink" Target="https://pubmed.ncbi.nlm.nih.gov/20107182" TargetMode="External"/><Relationship Id="rId7671" Type="http://schemas.openxmlformats.org/officeDocument/2006/relationships/hyperlink" Target="https://pmc.ncbi.nlm.nih.gov/articles/pmid/39627432/" TargetMode="External"/><Relationship Id="rId8722" Type="http://schemas.openxmlformats.org/officeDocument/2006/relationships/hyperlink" Target="https://pubmed.ncbi.nlm.nih.gov/39008661" TargetMode="External"/><Relationship Id="rId3867" Type="http://schemas.openxmlformats.org/officeDocument/2006/relationships/hyperlink" Target="https://pubmed.ncbi.nlm.nih.gov/35007383" TargetMode="External"/><Relationship Id="rId4918" Type="http://schemas.openxmlformats.org/officeDocument/2006/relationships/hyperlink" Target="https://www.clinicalkey.com/content/playBy/pii?v=S0016-5085(16)00123-2" TargetMode="External"/><Relationship Id="rId6273" Type="http://schemas.openxmlformats.org/officeDocument/2006/relationships/hyperlink" Target="https://pubmed.ncbi.nlm.nih.gov/26292085" TargetMode="External"/><Relationship Id="rId7324" Type="http://schemas.openxmlformats.org/officeDocument/2006/relationships/hyperlink" Target="https://pubmed.ncbi.nlm.nih.gov/39023559" TargetMode="External"/><Relationship Id="rId788" Type="http://schemas.openxmlformats.org/officeDocument/2006/relationships/hyperlink" Target="https://www.liebertpub.com/doi/10.1089/107999003772084851?url_ver=Z39.88-2003&amp;rfr_id=ori:rid:crossref.org&amp;rfr_dat=cr_pub%200pubmed" TargetMode="External"/><Relationship Id="rId2469" Type="http://schemas.openxmlformats.org/officeDocument/2006/relationships/hyperlink" Target="https://pubmed.ncbi.nlm.nih.gov/30498080" TargetMode="External"/><Relationship Id="rId2883" Type="http://schemas.openxmlformats.org/officeDocument/2006/relationships/hyperlink" Target="https://onlinelibrary.wiley.com/doi/10.1111/1756-185X.15432" TargetMode="External"/><Relationship Id="rId3934" Type="http://schemas.openxmlformats.org/officeDocument/2006/relationships/hyperlink" Target="https://linkinghub.elsevier.com/retrieve/pii/S2329-0501(18)30015-9" TargetMode="External"/><Relationship Id="rId6340" Type="http://schemas.openxmlformats.org/officeDocument/2006/relationships/hyperlink" Target="https://europepmc.org/abstract/MED/36531234" TargetMode="External"/><Relationship Id="rId855" Type="http://schemas.openxmlformats.org/officeDocument/2006/relationships/hyperlink" Target="https://europepmc.org/abstract/MED/37304298" TargetMode="External"/><Relationship Id="rId1485" Type="http://schemas.openxmlformats.org/officeDocument/2006/relationships/hyperlink" Target="https://www.medicinabuenosaires.com/PMID/26826992.pdf" TargetMode="External"/><Relationship Id="rId2536" Type="http://schemas.openxmlformats.org/officeDocument/2006/relationships/hyperlink" Target="https://linkinghub.elsevier.com/retrieve/pii/S0006-4971(20)56721-9" TargetMode="External"/><Relationship Id="rId8098" Type="http://schemas.openxmlformats.org/officeDocument/2006/relationships/hyperlink" Target="https://europepmc.org/abstract/MED/36375794" TargetMode="External"/><Relationship Id="rId9149" Type="http://schemas.openxmlformats.org/officeDocument/2006/relationships/hyperlink" Target="https://www.clinicalkey.com/content/playBy/pii?v=S0012-3692(17)33213-0" TargetMode="External"/><Relationship Id="rId508" Type="http://schemas.openxmlformats.org/officeDocument/2006/relationships/hyperlink" Target="https://europepmc.org/abstract/MED/35043109" TargetMode="External"/><Relationship Id="rId922" Type="http://schemas.openxmlformats.org/officeDocument/2006/relationships/hyperlink" Target="https://pubmed.ncbi.nlm.nih.gov/33889552" TargetMode="External"/><Relationship Id="rId1138" Type="http://schemas.openxmlformats.org/officeDocument/2006/relationships/hyperlink" Target="https://link.springer.com/protocol/10.1385/1-59259-796-3:025" TargetMode="External"/><Relationship Id="rId1552" Type="http://schemas.openxmlformats.org/officeDocument/2006/relationships/hyperlink" Target="https://www.mdpi.com/resolver?pii=jcm14010030" TargetMode="External"/><Relationship Id="rId2603" Type="http://schemas.openxmlformats.org/officeDocument/2006/relationships/hyperlink" Target="https://pubmed.ncbi.nlm.nih.gov/39433161" TargetMode="External"/><Relationship Id="rId2950" Type="http://schemas.openxmlformats.org/officeDocument/2006/relationships/hyperlink" Target="https://pubmed.ncbi.nlm.nih.gov/39675975" TargetMode="External"/><Relationship Id="rId5759" Type="http://schemas.openxmlformats.org/officeDocument/2006/relationships/hyperlink" Target="https://pubmed.ncbi.nlm.nih.gov/33627040" TargetMode="External"/><Relationship Id="rId8165" Type="http://schemas.openxmlformats.org/officeDocument/2006/relationships/hyperlink" Target="https://pubmed.ncbi.nlm.nih.gov/32777549" TargetMode="External"/><Relationship Id="rId9216" Type="http://schemas.openxmlformats.org/officeDocument/2006/relationships/hyperlink" Target="https://pubmed.ncbi.nlm.nih.gov/24668407" TargetMode="External"/><Relationship Id="rId1205" Type="http://schemas.openxmlformats.org/officeDocument/2006/relationships/hyperlink" Target="https://www.clinicalkey.com/content/playBy/pii?v=S1521-6616(22)00240-6" TargetMode="External"/><Relationship Id="rId7181" Type="http://schemas.openxmlformats.org/officeDocument/2006/relationships/hyperlink" Target="https://pubmed.ncbi.nlm.nih.gov/24119873" TargetMode="External"/><Relationship Id="rId8232" Type="http://schemas.openxmlformats.org/officeDocument/2006/relationships/hyperlink" Target="https://pubmed.ncbi.nlm.nih.gov/30301329" TargetMode="External"/><Relationship Id="rId3377" Type="http://schemas.openxmlformats.org/officeDocument/2006/relationships/hyperlink" Target="https://pubmed.ncbi.nlm.nih.gov/28356392" TargetMode="External"/><Relationship Id="rId4775" Type="http://schemas.openxmlformats.org/officeDocument/2006/relationships/hyperlink" Target="https://pubmed.ncbi.nlm.nih.gov/36302964" TargetMode="External"/><Relationship Id="rId5826" Type="http://schemas.openxmlformats.org/officeDocument/2006/relationships/hyperlink" Target="https://europepmc.org/abstract/MED/30692987" TargetMode="External"/><Relationship Id="rId298" Type="http://schemas.openxmlformats.org/officeDocument/2006/relationships/hyperlink" Target="https://www.liebertpub.com/doi/10.1089/088282401750234547?url_ver=Z39.88-2003&amp;rfr_id=ori:rid:crossref.org&amp;rfr_dat=cr_pub%200pubmed" TargetMode="External"/><Relationship Id="rId3791" Type="http://schemas.openxmlformats.org/officeDocument/2006/relationships/hyperlink" Target="https://www.clinicalkey.com/content/playBy/pii?v=S1471-4906(16)30204-6" TargetMode="External"/><Relationship Id="rId4428" Type="http://schemas.openxmlformats.org/officeDocument/2006/relationships/hyperlink" Target="https://ccforum.biomedcentral.com/articles/10.1186/s13054-023-04628-x" TargetMode="External"/><Relationship Id="rId4842" Type="http://schemas.openxmlformats.org/officeDocument/2006/relationships/hyperlink" Target="https://www.clinicalkey.com/content/playBy/pii?v=S0091-6749(19)31602-1" TargetMode="External"/><Relationship Id="rId7998" Type="http://schemas.openxmlformats.org/officeDocument/2006/relationships/hyperlink" Target="https://pubmed.ncbi.nlm.nih.gov/39797383" TargetMode="External"/><Relationship Id="rId2393" Type="http://schemas.openxmlformats.org/officeDocument/2006/relationships/hyperlink" Target="https://pubmed.ncbi.nlm.nih.gov/34667308" TargetMode="External"/><Relationship Id="rId3444" Type="http://schemas.openxmlformats.org/officeDocument/2006/relationships/hyperlink" Target="https://www.tandfonline.com/doi/abs/10.3109/14397595.2013.874749?url_ver=Z39.88-2003&amp;rfr_id=ori:rid:crossref.org&amp;rfr_dat=cr_pub%200pubmed" TargetMode="External"/><Relationship Id="rId365" Type="http://schemas.openxmlformats.org/officeDocument/2006/relationships/hyperlink" Target="https://www.pnas.org/doi/10.1073/pnas.86.20.8055?url_ver=Z39.88-2003&amp;rfr_id=ori:rid:crossref.org&amp;rfr_dat=cr_pub%200pubmed" TargetMode="External"/><Relationship Id="rId2046" Type="http://schemas.openxmlformats.org/officeDocument/2006/relationships/hyperlink" Target="https://pubmed.ncbi.nlm.nih.gov/33748096" TargetMode="External"/><Relationship Id="rId2460" Type="http://schemas.openxmlformats.org/officeDocument/2006/relationships/hyperlink" Target="https://www.nature.com/articles/s41564-019-0444-3" TargetMode="External"/><Relationship Id="rId3511" Type="http://schemas.openxmlformats.org/officeDocument/2006/relationships/hyperlink" Target="https://pubmed.ncbi.nlm.nih.gov/23894370" TargetMode="External"/><Relationship Id="rId6667" Type="http://schemas.openxmlformats.org/officeDocument/2006/relationships/hyperlink" Target="https://pubmed.ncbi.nlm.nih.gov/19779342" TargetMode="External"/><Relationship Id="rId7718" Type="http://schemas.openxmlformats.org/officeDocument/2006/relationships/hyperlink" Target="https://pubmed.ncbi.nlm.nih.gov/36333501" TargetMode="External"/><Relationship Id="rId9073" Type="http://schemas.openxmlformats.org/officeDocument/2006/relationships/hyperlink" Target="https://air.unimi.it/handle/2434/951287" TargetMode="External"/><Relationship Id="rId432" Type="http://schemas.openxmlformats.org/officeDocument/2006/relationships/hyperlink" Target="https://pubmed.ncbi.nlm.nih.gov/39950838" TargetMode="External"/><Relationship Id="rId1062" Type="http://schemas.openxmlformats.org/officeDocument/2006/relationships/hyperlink" Target="https://pubmed.ncbi.nlm.nih.gov/22045668" TargetMode="External"/><Relationship Id="rId2113" Type="http://schemas.openxmlformats.org/officeDocument/2006/relationships/hyperlink" Target="https://europepmc.org/abstract/MED/30662439" TargetMode="External"/><Relationship Id="rId5269" Type="http://schemas.openxmlformats.org/officeDocument/2006/relationships/hyperlink" Target="https://pubmed.ncbi.nlm.nih.gov/28436970" TargetMode="External"/><Relationship Id="rId5683" Type="http://schemas.openxmlformats.org/officeDocument/2006/relationships/hyperlink" Target="https://pubmed.ncbi.nlm.nih.gov/29324654" TargetMode="External"/><Relationship Id="rId6734" Type="http://schemas.openxmlformats.org/officeDocument/2006/relationships/hyperlink" Target="https://europepmc.org/abstract/MED/36825011" TargetMode="External"/><Relationship Id="rId9140" Type="http://schemas.openxmlformats.org/officeDocument/2006/relationships/hyperlink" Target="https://pubmed.ncbi.nlm.nih.gov/30290922" TargetMode="External"/><Relationship Id="rId4285" Type="http://schemas.openxmlformats.org/officeDocument/2006/relationships/hyperlink" Target="https://pubmed.ncbi.nlm.nih.gov/22884984" TargetMode="External"/><Relationship Id="rId5336" Type="http://schemas.openxmlformats.org/officeDocument/2006/relationships/hyperlink" Target="https://www.nejm.org/doi/10.1056/NEJMoa1401177?url_ver=Z39.88-2003&amp;rfr_id=ori:rid:crossref.org&amp;rfr_dat=cr_pub%200www.ncbi.nlm.nih.gov" TargetMode="External"/><Relationship Id="rId1879" Type="http://schemas.openxmlformats.org/officeDocument/2006/relationships/hyperlink" Target="https://europepmc.org/abstract/MED/33935778" TargetMode="External"/><Relationship Id="rId5750" Type="http://schemas.openxmlformats.org/officeDocument/2006/relationships/hyperlink" Target="https://link.springer.com/article/10.1007/s10875-022-01271-z" TargetMode="External"/><Relationship Id="rId6801" Type="http://schemas.openxmlformats.org/officeDocument/2006/relationships/hyperlink" Target="https://pubmed.ncbi.nlm.nih.gov/29527658" TargetMode="External"/><Relationship Id="rId1946" Type="http://schemas.openxmlformats.org/officeDocument/2006/relationships/hyperlink" Target="https://pmc.ncbi.nlm.nih.gov/articles/pmid/12296853/" TargetMode="External"/><Relationship Id="rId4005" Type="http://schemas.openxmlformats.org/officeDocument/2006/relationships/hyperlink" Target="https://pubmed.ncbi.nlm.nih.gov/24797170" TargetMode="External"/><Relationship Id="rId4352" Type="http://schemas.openxmlformats.org/officeDocument/2006/relationships/hyperlink" Target="https://karger.com/IAA/article/doi/10.1159/000024438" TargetMode="External"/><Relationship Id="rId5403" Type="http://schemas.openxmlformats.org/officeDocument/2006/relationships/hyperlink" Target="https://pubmed.ncbi.nlm.nih.gov/18458578" TargetMode="External"/><Relationship Id="rId8559" Type="http://schemas.openxmlformats.org/officeDocument/2006/relationships/hyperlink" Target="https://pubmed.ncbi.nlm.nih.gov/25980919" TargetMode="External"/><Relationship Id="rId8973" Type="http://schemas.openxmlformats.org/officeDocument/2006/relationships/hyperlink" Target="https://pubmed.ncbi.nlm.nih.gov/30361419" TargetMode="External"/><Relationship Id="rId7575" Type="http://schemas.openxmlformats.org/officeDocument/2006/relationships/hyperlink" Target="https://www.clinicalkey.com/content/playBy/pii?v=S2213-2198(18)30415-X" TargetMode="External"/><Relationship Id="rId8626" Type="http://schemas.openxmlformats.org/officeDocument/2006/relationships/hyperlink" Target="https://europepmc.org/abstract/MED/31720297" TargetMode="External"/><Relationship Id="rId3021" Type="http://schemas.openxmlformats.org/officeDocument/2006/relationships/hyperlink" Target="https://pubmed.ncbi.nlm.nih.gov/36736320" TargetMode="External"/><Relationship Id="rId6177" Type="http://schemas.openxmlformats.org/officeDocument/2006/relationships/hyperlink" Target="https://linkinghub.elsevier.com/retrieve/pii/S0003-9861(22)00041-8" TargetMode="External"/><Relationship Id="rId6591" Type="http://schemas.openxmlformats.org/officeDocument/2006/relationships/hyperlink" Target="https://pubmed.ncbi.nlm.nih.gov/25847130" TargetMode="External"/><Relationship Id="rId7228" Type="http://schemas.openxmlformats.org/officeDocument/2006/relationships/hyperlink" Target="https://pubmed.ncbi.nlm.nih.gov/37584289" TargetMode="External"/><Relationship Id="rId7642" Type="http://schemas.openxmlformats.org/officeDocument/2006/relationships/hyperlink" Target="https://pubmed.ncbi.nlm.nih.gov/21261498" TargetMode="External"/><Relationship Id="rId2787" Type="http://schemas.openxmlformats.org/officeDocument/2006/relationships/hyperlink" Target="https://pubmed.ncbi.nlm.nih.gov/21208116" TargetMode="External"/><Relationship Id="rId3838" Type="http://schemas.openxmlformats.org/officeDocument/2006/relationships/hyperlink" Target="https://rmdopen.bmj.com/lookup/pmidlookup?view=long&amp;pmid=39389619" TargetMode="External"/><Relationship Id="rId5193" Type="http://schemas.openxmlformats.org/officeDocument/2006/relationships/hyperlink" Target="https://pubmed.ncbi.nlm.nih.gov/32714184" TargetMode="External"/><Relationship Id="rId6244" Type="http://schemas.openxmlformats.org/officeDocument/2006/relationships/hyperlink" Target="https://europepmc.org/abstract/MED/28440342" TargetMode="External"/><Relationship Id="rId759" Type="http://schemas.openxmlformats.org/officeDocument/2006/relationships/hyperlink" Target="https://onlinelibrary.wiley.com/doi/10.1002/ajh.20991" TargetMode="External"/><Relationship Id="rId1389" Type="http://schemas.openxmlformats.org/officeDocument/2006/relationships/hyperlink" Target="https://pubmed.ncbi.nlm.nih.gov/15286835" TargetMode="External"/><Relationship Id="rId5260" Type="http://schemas.openxmlformats.org/officeDocument/2006/relationships/hyperlink" Target="https://europepmc.org/abstract/MED/29296816" TargetMode="External"/><Relationship Id="rId6311" Type="http://schemas.openxmlformats.org/officeDocument/2006/relationships/hyperlink" Target="https://pubmed.ncbi.nlm.nih.gov/38762787" TargetMode="External"/><Relationship Id="rId2854" Type="http://schemas.openxmlformats.org/officeDocument/2006/relationships/hyperlink" Target="https://pubmed.ncbi.nlm.nih.gov/40037874" TargetMode="External"/><Relationship Id="rId3905" Type="http://schemas.openxmlformats.org/officeDocument/2006/relationships/hyperlink" Target="https://pubmed.ncbi.nlm.nih.gov/32526204" TargetMode="External"/><Relationship Id="rId8069" Type="http://schemas.openxmlformats.org/officeDocument/2006/relationships/hyperlink" Target="https://pmc.ncbi.nlm.nih.gov/articles/pmid/39034943/" TargetMode="External"/><Relationship Id="rId8483" Type="http://schemas.openxmlformats.org/officeDocument/2006/relationships/hyperlink" Target="https://link.springer.com/article/10.1007/s12185-011-0930-8" TargetMode="External"/><Relationship Id="rId95" Type="http://schemas.openxmlformats.org/officeDocument/2006/relationships/hyperlink" Target="https://pubmed.ncbi.nlm.nih.gov/33777011" TargetMode="External"/><Relationship Id="rId826" Type="http://schemas.openxmlformats.org/officeDocument/2006/relationships/hyperlink" Target="https://pubmed.ncbi.nlm.nih.gov/38453214" TargetMode="External"/><Relationship Id="rId1109" Type="http://schemas.openxmlformats.org/officeDocument/2006/relationships/hyperlink" Target="https://onlinelibrary.wiley.com/doi/10.1002/bies.20528" TargetMode="External"/><Relationship Id="rId1456" Type="http://schemas.openxmlformats.org/officeDocument/2006/relationships/hyperlink" Target="https://pubmed.ncbi.nlm.nih.gov/30937141" TargetMode="External"/><Relationship Id="rId1870" Type="http://schemas.openxmlformats.org/officeDocument/2006/relationships/hyperlink" Target="https://pubmed.ncbi.nlm.nih.gov/33484948" TargetMode="External"/><Relationship Id="rId2507" Type="http://schemas.openxmlformats.org/officeDocument/2006/relationships/hyperlink" Target="https://pubmed.ncbi.nlm.nih.gov/24881679" TargetMode="External"/><Relationship Id="rId2921" Type="http://schemas.openxmlformats.org/officeDocument/2006/relationships/hyperlink" Target="https://inflammregen.biomedcentral.com/articles/10.1186/s41232-024-00345-2" TargetMode="External"/><Relationship Id="rId7085" Type="http://schemas.openxmlformats.org/officeDocument/2006/relationships/hyperlink" Target="https://pubmed.ncbi.nlm.nih.gov/33876776" TargetMode="External"/><Relationship Id="rId8136" Type="http://schemas.openxmlformats.org/officeDocument/2006/relationships/hyperlink" Target="https://www.clinicalkey.com/content/playBy/pii?v=S0016-5085(21)03709-4" TargetMode="External"/><Relationship Id="rId1523" Type="http://schemas.openxmlformats.org/officeDocument/2006/relationships/hyperlink" Target="https://journals.aai.org/jimmunol/article-lookup/doi/10.4049/jimmunol.177.5.2770" TargetMode="External"/><Relationship Id="rId4679" Type="http://schemas.openxmlformats.org/officeDocument/2006/relationships/hyperlink" Target="https://pubmed.ncbi.nlm.nih.gov/25459587" TargetMode="External"/><Relationship Id="rId8550" Type="http://schemas.openxmlformats.org/officeDocument/2006/relationships/hyperlink" Target="https://europepmc.org/abstract/MED/28470840" TargetMode="External"/><Relationship Id="rId3695" Type="http://schemas.openxmlformats.org/officeDocument/2006/relationships/hyperlink" Target="https://europepmc.org/abstract/MED/37669122" TargetMode="External"/><Relationship Id="rId4746" Type="http://schemas.openxmlformats.org/officeDocument/2006/relationships/hyperlink" Target="https://www.nature.com/articles/s41584-023-01007-2" TargetMode="External"/><Relationship Id="rId7152" Type="http://schemas.openxmlformats.org/officeDocument/2006/relationships/hyperlink" Target="https://www.tandfonline.com/doi/10.4161/hv.20868?url_ver=Z39.88-2003&amp;rfr_id=ori:rid:crossref.org&amp;rfr_dat=cr_pub%200pubmed" TargetMode="External"/><Relationship Id="rId8203" Type="http://schemas.openxmlformats.org/officeDocument/2006/relationships/hyperlink" Target="https://europepmc.org/abstract/MED/32002471" TargetMode="External"/><Relationship Id="rId2297" Type="http://schemas.openxmlformats.org/officeDocument/2006/relationships/hyperlink" Target="https://onlinelibrary.wiley.com/resolve/openurl?genre=article&amp;sid=nlm:pubmed&amp;issn=0300-9475&amp;date=2000&amp;volume=51&amp;issue=1&amp;spage=91" TargetMode="External"/><Relationship Id="rId3348" Type="http://schemas.openxmlformats.org/officeDocument/2006/relationships/hyperlink" Target="https://academic.oup.com/intimm/article-lookup/doi/10.1093/intimm/dxx073" TargetMode="External"/><Relationship Id="rId3762" Type="http://schemas.openxmlformats.org/officeDocument/2006/relationships/hyperlink" Target="https://pubmed.ncbi.nlm.nih.gov/32595645" TargetMode="External"/><Relationship Id="rId4813" Type="http://schemas.openxmlformats.org/officeDocument/2006/relationships/hyperlink" Target="https://pubmed.ncbi.nlm.nih.gov/33346580" TargetMode="External"/><Relationship Id="rId7969" Type="http://schemas.openxmlformats.org/officeDocument/2006/relationships/hyperlink" Target="https://pubmed.ncbi.nlm.nih.gov/15944329" TargetMode="External"/><Relationship Id="rId269" Type="http://schemas.openxmlformats.org/officeDocument/2006/relationships/hyperlink" Target="https://pubmed.ncbi.nlm.nih.gov/17898316" TargetMode="External"/><Relationship Id="rId683" Type="http://schemas.openxmlformats.org/officeDocument/2006/relationships/hyperlink" Target="https://pubmed.ncbi.nlm.nih.gov/24619621" TargetMode="External"/><Relationship Id="rId2364" Type="http://schemas.openxmlformats.org/officeDocument/2006/relationships/hyperlink" Target="https://www.ingentaconnect.com/openurl?genre=article&amp;issn=&amp;volume=34&amp;issue=6&amp;spage=616&amp;aulast=Langelier" TargetMode="External"/><Relationship Id="rId3415" Type="http://schemas.openxmlformats.org/officeDocument/2006/relationships/hyperlink" Target="https://europepmc.org/abstract/MED/27011118" TargetMode="External"/><Relationship Id="rId9391" Type="http://schemas.openxmlformats.org/officeDocument/2006/relationships/hyperlink" Target="https://pubmed.ncbi.nlm.nih.gov/26557672" TargetMode="External"/><Relationship Id="rId336" Type="http://schemas.openxmlformats.org/officeDocument/2006/relationships/hyperlink" Target="https://pubmed.ncbi.nlm.nih.gov/7513219" TargetMode="External"/><Relationship Id="rId1380" Type="http://schemas.openxmlformats.org/officeDocument/2006/relationships/hyperlink" Target="https://onlinelibrary.wiley.com/doi/10.1111/j.1399-543X.2005.00136.x" TargetMode="External"/><Relationship Id="rId2017" Type="http://schemas.openxmlformats.org/officeDocument/2006/relationships/hyperlink" Target="https://europepmc.org/abstract/MED/35215123" TargetMode="External"/><Relationship Id="rId5587" Type="http://schemas.openxmlformats.org/officeDocument/2006/relationships/hyperlink" Target="https://pubmed.ncbi.nlm.nih.gov/34965702" TargetMode="External"/><Relationship Id="rId6985" Type="http://schemas.openxmlformats.org/officeDocument/2006/relationships/hyperlink" Target="https://pubmed.ncbi.nlm.nih.gov/36113674" TargetMode="External"/><Relationship Id="rId9044" Type="http://schemas.openxmlformats.org/officeDocument/2006/relationships/hyperlink" Target="https://pubmed.ncbi.nlm.nih.gov/38546855" TargetMode="External"/><Relationship Id="rId403" Type="http://schemas.openxmlformats.org/officeDocument/2006/relationships/hyperlink" Target="https://pubmed.ncbi.nlm.nih.gov/6229322" TargetMode="External"/><Relationship Id="rId750" Type="http://schemas.openxmlformats.org/officeDocument/2006/relationships/hyperlink" Target="https://pubmed.ncbi.nlm.nih.gov/18991804" TargetMode="External"/><Relationship Id="rId1033" Type="http://schemas.openxmlformats.org/officeDocument/2006/relationships/hyperlink" Target="https://www.clinicalkey.com/content/playBy/pii?v=S0264-410X(14)01456-X" TargetMode="External"/><Relationship Id="rId2431" Type="http://schemas.openxmlformats.org/officeDocument/2006/relationships/hyperlink" Target="https://pubmed.ncbi.nlm.nih.gov/34010280" TargetMode="External"/><Relationship Id="rId4189" Type="http://schemas.openxmlformats.org/officeDocument/2006/relationships/hyperlink" Target="https://pubmed.ncbi.nlm.nih.gov/36605207" TargetMode="External"/><Relationship Id="rId6638" Type="http://schemas.openxmlformats.org/officeDocument/2006/relationships/hyperlink" Target="https://europepmc.org/abstract/MED/22566919" TargetMode="External"/><Relationship Id="rId8060" Type="http://schemas.openxmlformats.org/officeDocument/2006/relationships/hyperlink" Target="https://pubmed.ncbi.nlm.nih.gov/38247151" TargetMode="External"/><Relationship Id="rId9111" Type="http://schemas.openxmlformats.org/officeDocument/2006/relationships/hyperlink" Target="https://europepmc.org/abstract/MED/33182294" TargetMode="External"/><Relationship Id="rId5654" Type="http://schemas.openxmlformats.org/officeDocument/2006/relationships/hyperlink" Target="https://onlinelibrary.wiley.com/doi/10.1111/all.14268" TargetMode="External"/><Relationship Id="rId6705" Type="http://schemas.openxmlformats.org/officeDocument/2006/relationships/hyperlink" Target="https://pubmed.ncbi.nlm.nih.gov/12874212" TargetMode="External"/><Relationship Id="rId1100" Type="http://schemas.openxmlformats.org/officeDocument/2006/relationships/hyperlink" Target="https://pubmed.ncbi.nlm.nih.gov/17548806" TargetMode="External"/><Relationship Id="rId4256" Type="http://schemas.openxmlformats.org/officeDocument/2006/relationships/hyperlink" Target="https://karger.com/IAA/article/doi/10.1159/000449163" TargetMode="External"/><Relationship Id="rId4670" Type="http://schemas.openxmlformats.org/officeDocument/2006/relationships/hyperlink" Target="https://europepmc.org/abstract/MED/28126831" TargetMode="External"/><Relationship Id="rId5307" Type="http://schemas.openxmlformats.org/officeDocument/2006/relationships/hyperlink" Target="https://pubmed.ncbi.nlm.nih.gov/25772027" TargetMode="External"/><Relationship Id="rId5721" Type="http://schemas.openxmlformats.org/officeDocument/2006/relationships/hyperlink" Target="https://www.tandfonline.com/doi/10.3109/13506129.2011.574354080?url_ver=Z39.88-2003&amp;rfr_id=ori:rid:crossref.org&amp;rfr_dat=cr_pub%200pubmed" TargetMode="External"/><Relationship Id="rId8877" Type="http://schemas.openxmlformats.org/officeDocument/2006/relationships/hyperlink" Target="https://pubmed.ncbi.nlm.nih.gov/17080282" TargetMode="External"/><Relationship Id="rId1917" Type="http://schemas.openxmlformats.org/officeDocument/2006/relationships/hyperlink" Target="https://journals.sagepub.com/doi/10.1177/1753425913503577?url_ver=Z39.88-2003&amp;rfr_id=ori:rid:crossref.org&amp;rfr_dat=cr_pub%200pubmed" TargetMode="External"/><Relationship Id="rId3272" Type="http://schemas.openxmlformats.org/officeDocument/2006/relationships/hyperlink" Target="https://europepmc.org/abstract/MED/32373775" TargetMode="External"/><Relationship Id="rId4323" Type="http://schemas.openxmlformats.org/officeDocument/2006/relationships/hyperlink" Target="https://linkinghub.elsevier.com/retrieve/pii/S0006-4971(20)48543-X" TargetMode="External"/><Relationship Id="rId7479" Type="http://schemas.openxmlformats.org/officeDocument/2006/relationships/hyperlink" Target="https://linkinghub.elsevier.com/retrieve/pii/S1198-743X(17)30093-9" TargetMode="External"/><Relationship Id="rId7893" Type="http://schemas.openxmlformats.org/officeDocument/2006/relationships/hyperlink" Target="https://www.clinicalkey.com/content/playBy/pii?v=S1569-1993(18)30017-1" TargetMode="External"/><Relationship Id="rId8944" Type="http://schemas.openxmlformats.org/officeDocument/2006/relationships/hyperlink" Target="https://onlinelibrary.wiley.com/doi/10.1111/hae.14405" TargetMode="External"/><Relationship Id="rId193" Type="http://schemas.openxmlformats.org/officeDocument/2006/relationships/hyperlink" Target="https://pubmed.ncbi.nlm.nih.gov/26307434" TargetMode="External"/><Relationship Id="rId6495" Type="http://schemas.openxmlformats.org/officeDocument/2006/relationships/hyperlink" Target="https://pubmed.ncbi.nlm.nih.gov/30012849" TargetMode="External"/><Relationship Id="rId7546" Type="http://schemas.openxmlformats.org/officeDocument/2006/relationships/hyperlink" Target="https://pubmed.ncbi.nlm.nih.gov/32531373" TargetMode="External"/><Relationship Id="rId260" Type="http://schemas.openxmlformats.org/officeDocument/2006/relationships/hyperlink" Target="https://www.pnas.org/doi/10.1073/pnas.0901984106?url_ver=Z39.88-2003&amp;rfr_id=ori:rid:crossref.org&amp;rfr_dat=cr_pub%200pubmed" TargetMode="External"/><Relationship Id="rId5097" Type="http://schemas.openxmlformats.org/officeDocument/2006/relationships/hyperlink" Target="https://pubmed.ncbi.nlm.nih.gov/36456361" TargetMode="External"/><Relationship Id="rId6148" Type="http://schemas.openxmlformats.org/officeDocument/2006/relationships/hyperlink" Target="https://pubmed.ncbi.nlm.nih.gov/37899688" TargetMode="External"/><Relationship Id="rId7960" Type="http://schemas.openxmlformats.org/officeDocument/2006/relationships/hyperlink" Target="https://pubmed.ncbi.nlm.nih.gov/17672869" TargetMode="External"/><Relationship Id="rId5164" Type="http://schemas.openxmlformats.org/officeDocument/2006/relationships/hyperlink" Target="https://europepmc.org/abstract/MED/34950026" TargetMode="External"/><Relationship Id="rId6215" Type="http://schemas.openxmlformats.org/officeDocument/2006/relationships/hyperlink" Target="https://pubmed.ncbi.nlm.nih.gov/32300348" TargetMode="External"/><Relationship Id="rId6562" Type="http://schemas.openxmlformats.org/officeDocument/2006/relationships/hyperlink" Target="https://europepmc.org/abstract/MED/27322057" TargetMode="External"/><Relationship Id="rId7613" Type="http://schemas.openxmlformats.org/officeDocument/2006/relationships/hyperlink" Target="https://www.clinicalkey.com/content/playBy/pii?v=S2352-3964(16)30064-0" TargetMode="External"/><Relationship Id="rId2758" Type="http://schemas.openxmlformats.org/officeDocument/2006/relationships/hyperlink" Target="https://onlinelibrary.wiley.com/doi/10.1111/cea.12551" TargetMode="External"/><Relationship Id="rId3809" Type="http://schemas.openxmlformats.org/officeDocument/2006/relationships/hyperlink" Target="https://europepmc.org/abstract/MED/23741484" TargetMode="External"/><Relationship Id="rId1774" Type="http://schemas.openxmlformats.org/officeDocument/2006/relationships/hyperlink" Target="https://europepmc.org/abstract/MED/33027392" TargetMode="External"/><Relationship Id="rId2825" Type="http://schemas.openxmlformats.org/officeDocument/2006/relationships/hyperlink" Target="http://www.elsevier.es/en/linksolver/ft/ivp/0301-0546/35/280" TargetMode="External"/><Relationship Id="rId4180" Type="http://schemas.openxmlformats.org/officeDocument/2006/relationships/hyperlink" Target="https://www.tandfonline.com/doi/abs/10.2217/imt-2021-0313?url_ver=Z39.88-2003&amp;rfr_id=ori:rid:crossref.org&amp;rfr_dat=cr_pub%200pubmed" TargetMode="External"/><Relationship Id="rId5231" Type="http://schemas.openxmlformats.org/officeDocument/2006/relationships/hyperlink" Target="https://pubmed.ncbi.nlm.nih.gov/31024873" TargetMode="External"/><Relationship Id="rId8387" Type="http://schemas.openxmlformats.org/officeDocument/2006/relationships/hyperlink" Target="https://pubmed.ncbi.nlm.nih.gov/35620530" TargetMode="External"/><Relationship Id="rId9438" Type="http://schemas.openxmlformats.org/officeDocument/2006/relationships/hyperlink" Target="https://linkinghub.elsevier.com/retrieve/pii/S0301-472X(05)00089-5" TargetMode="External"/><Relationship Id="rId66" Type="http://schemas.openxmlformats.org/officeDocument/2006/relationships/hyperlink" Target="https://europepmc.org/abstract/MED/36591287" TargetMode="External"/><Relationship Id="rId1427" Type="http://schemas.openxmlformats.org/officeDocument/2006/relationships/hyperlink" Target="https://pubmed.ncbi.nlm.nih.gov/3423601" TargetMode="External"/><Relationship Id="rId1841" Type="http://schemas.openxmlformats.org/officeDocument/2006/relationships/hyperlink" Target="https://pubmed.ncbi.nlm.nih.gov/39265411" TargetMode="External"/><Relationship Id="rId4997" Type="http://schemas.openxmlformats.org/officeDocument/2006/relationships/hyperlink" Target="https://pubmed.ncbi.nlm.nih.gov/16127016" TargetMode="External"/><Relationship Id="rId8454" Type="http://schemas.openxmlformats.org/officeDocument/2006/relationships/hyperlink" Target="https://pubmed.ncbi.nlm.nih.gov/25275066" TargetMode="External"/><Relationship Id="rId3599" Type="http://schemas.openxmlformats.org/officeDocument/2006/relationships/hyperlink" Target="https://link.springer.com/article/10.1007/s10875-008-9263-7" TargetMode="External"/><Relationship Id="rId7056" Type="http://schemas.openxmlformats.org/officeDocument/2006/relationships/hyperlink" Target="https://europepmc.org/abstract/MED/34101091" TargetMode="External"/><Relationship Id="rId7470" Type="http://schemas.openxmlformats.org/officeDocument/2006/relationships/hyperlink" Target="https://pubmed.ncbi.nlm.nih.gov/30365510" TargetMode="External"/><Relationship Id="rId8107" Type="http://schemas.openxmlformats.org/officeDocument/2006/relationships/hyperlink" Target="https://pubmed.ncbi.nlm.nih.gov/36635556" TargetMode="External"/><Relationship Id="rId8521" Type="http://schemas.openxmlformats.org/officeDocument/2006/relationships/hyperlink" Target="https://pubmed.ncbi.nlm.nih.gov/12160164" TargetMode="External"/><Relationship Id="rId3666" Type="http://schemas.openxmlformats.org/officeDocument/2006/relationships/hyperlink" Target="https://pubmed.ncbi.nlm.nih.gov/11591755" TargetMode="External"/><Relationship Id="rId6072" Type="http://schemas.openxmlformats.org/officeDocument/2006/relationships/hyperlink" Target="https://pubmed.ncbi.nlm.nih.gov/3865575" TargetMode="External"/><Relationship Id="rId7123" Type="http://schemas.openxmlformats.org/officeDocument/2006/relationships/hyperlink" Target="https://pubmed.ncbi.nlm.nih.gov/38367737" TargetMode="External"/><Relationship Id="rId587" Type="http://schemas.openxmlformats.org/officeDocument/2006/relationships/hyperlink" Target="https://pubmed.ncbi.nlm.nih.gov/32038648" TargetMode="External"/><Relationship Id="rId2268" Type="http://schemas.openxmlformats.org/officeDocument/2006/relationships/hyperlink" Target="https://pubmed.ncbi.nlm.nih.gov/15853916" TargetMode="External"/><Relationship Id="rId3319" Type="http://schemas.openxmlformats.org/officeDocument/2006/relationships/hyperlink" Target="https://pubmed.ncbi.nlm.nih.gov/30407537" TargetMode="External"/><Relationship Id="rId4717" Type="http://schemas.openxmlformats.org/officeDocument/2006/relationships/hyperlink" Target="https://pubmed.ncbi.nlm.nih.gov/39264505" TargetMode="External"/><Relationship Id="rId9295" Type="http://schemas.openxmlformats.org/officeDocument/2006/relationships/hyperlink" Target="https://europepmc.org/abstract/MED/28356171" TargetMode="External"/><Relationship Id="rId2682" Type="http://schemas.openxmlformats.org/officeDocument/2006/relationships/hyperlink" Target="https://www.clinicalkey.com/content/playBy/pii?v=S2213-2198(20)30389-5" TargetMode="External"/><Relationship Id="rId3733" Type="http://schemas.openxmlformats.org/officeDocument/2006/relationships/hyperlink" Target="https://europepmc.org/abstract/MED/35672396" TargetMode="External"/><Relationship Id="rId6889" Type="http://schemas.openxmlformats.org/officeDocument/2006/relationships/hyperlink" Target="https://pubmed.ncbi.nlm.nih.gov/39565497" TargetMode="External"/><Relationship Id="rId654" Type="http://schemas.openxmlformats.org/officeDocument/2006/relationships/hyperlink" Target="https://link.springer.com/article/10.1007/s10875-016-0277-2" TargetMode="External"/><Relationship Id="rId1284" Type="http://schemas.openxmlformats.org/officeDocument/2006/relationships/hyperlink" Target="https://pubmed.ncbi.nlm.nih.gov/31360439" TargetMode="External"/><Relationship Id="rId2335" Type="http://schemas.openxmlformats.org/officeDocument/2006/relationships/hyperlink" Target="https://pubmed.ncbi.nlm.nih.gov/38250615" TargetMode="External"/><Relationship Id="rId3800" Type="http://schemas.openxmlformats.org/officeDocument/2006/relationships/hyperlink" Target="https://pubmed.ncbi.nlm.nih.gov/26787416" TargetMode="External"/><Relationship Id="rId6956" Type="http://schemas.openxmlformats.org/officeDocument/2006/relationships/hyperlink" Target="https:///www.science.org/doi/10.1126/sciimmunol.ade2860?url_ver=Z39.88-2003&amp;rfr_id=ori:rid:crossref.org&amp;rfr_dat=cr_pub%200pubmed" TargetMode="External"/><Relationship Id="rId9362" Type="http://schemas.openxmlformats.org/officeDocument/2006/relationships/hyperlink" Target="https://linkinghub.elsevier.com/retrieve/pii/S0166-0934(18)30519-6" TargetMode="External"/><Relationship Id="rId307" Type="http://schemas.openxmlformats.org/officeDocument/2006/relationships/hyperlink" Target="https://onlinelibrary.wiley.com/resolve/openurl?genre=article&amp;sid=nlm:pubmed&amp;issn=0300-9475&amp;date=1997&amp;volume=46&amp;issue=1&amp;spage=86" TargetMode="External"/><Relationship Id="rId721" Type="http://schemas.openxmlformats.org/officeDocument/2006/relationships/hyperlink" Target="https://pubmed.ncbi.nlm.nih.gov/22364447" TargetMode="External"/><Relationship Id="rId1351" Type="http://schemas.openxmlformats.org/officeDocument/2006/relationships/hyperlink" Target="https://onlinelibrary.wiley.com/doi/10.1111/j.1365-3083.2012.02714.x" TargetMode="External"/><Relationship Id="rId2402" Type="http://schemas.openxmlformats.org/officeDocument/2006/relationships/hyperlink" Target="https://europepmc.org/abstract/MED/35043109" TargetMode="External"/><Relationship Id="rId5558" Type="http://schemas.openxmlformats.org/officeDocument/2006/relationships/hyperlink" Target="https://linkinghub.elsevier.com/retrieve/pii/S1939-4551(23)00024-8" TargetMode="External"/><Relationship Id="rId5972" Type="http://schemas.openxmlformats.org/officeDocument/2006/relationships/hyperlink" Target="https://pubmed.ncbi.nlm.nih.gov/9586999" TargetMode="External"/><Relationship Id="rId6609" Type="http://schemas.openxmlformats.org/officeDocument/2006/relationships/hyperlink" Target="https://pubmed.ncbi.nlm.nih.gov/24493803" TargetMode="External"/><Relationship Id="rId9015" Type="http://schemas.openxmlformats.org/officeDocument/2006/relationships/hyperlink" Target="https://www.clinicalkey.com/content/playBy/pii?v=S0012-3692(24)05418-7" TargetMode="External"/><Relationship Id="rId1004" Type="http://schemas.openxmlformats.org/officeDocument/2006/relationships/hyperlink" Target="https://pubmed.ncbi.nlm.nih.gov/27800605" TargetMode="External"/><Relationship Id="rId4574" Type="http://schemas.openxmlformats.org/officeDocument/2006/relationships/hyperlink" Target="https://www.clinicalkey.com/content/playBy/pii?v=S0091-6749(24)00403-2" TargetMode="External"/><Relationship Id="rId5625" Type="http://schemas.openxmlformats.org/officeDocument/2006/relationships/hyperlink" Target="https://pubmed.ncbi.nlm.nih.gov/33059098" TargetMode="External"/><Relationship Id="rId8031" Type="http://schemas.openxmlformats.org/officeDocument/2006/relationships/hyperlink" Target="https://academic.oup.com/ibdjournal/article-lookup/doi/10.1093/ibd/izae253" TargetMode="External"/><Relationship Id="rId3176" Type="http://schemas.openxmlformats.org/officeDocument/2006/relationships/hyperlink" Target="https://europepmc.org/abstract/MED/34198874" TargetMode="External"/><Relationship Id="rId3590" Type="http://schemas.openxmlformats.org/officeDocument/2006/relationships/hyperlink" Target="https://pubmed.ncbi.nlm.nih.gov/19545538" TargetMode="External"/><Relationship Id="rId4227" Type="http://schemas.openxmlformats.org/officeDocument/2006/relationships/hyperlink" Target="https://pubmed.ncbi.nlm.nih.gov/30280305" TargetMode="External"/><Relationship Id="rId7797" Type="http://schemas.openxmlformats.org/officeDocument/2006/relationships/hyperlink" Target="https://academic.oup.com/genetics/article-lookup/doi/10.1038/ng.3885" TargetMode="External"/><Relationship Id="rId2192" Type="http://schemas.openxmlformats.org/officeDocument/2006/relationships/hyperlink" Target="https://pubmed.ncbi.nlm.nih.gov/20964644" TargetMode="External"/><Relationship Id="rId3243" Type="http://schemas.openxmlformats.org/officeDocument/2006/relationships/hyperlink" Target="https://pubmed.ncbi.nlm.nih.gov/31377800" TargetMode="External"/><Relationship Id="rId4641" Type="http://schemas.openxmlformats.org/officeDocument/2006/relationships/hyperlink" Target="https://pubmed.ncbi.nlm.nih.gov/32601182" TargetMode="External"/><Relationship Id="rId6399" Type="http://schemas.openxmlformats.org/officeDocument/2006/relationships/hyperlink" Target="https://pubmed.ncbi.nlm.nih.gov/36695691" TargetMode="External"/><Relationship Id="rId8848" Type="http://schemas.openxmlformats.org/officeDocument/2006/relationships/hyperlink" Target="https://academic.oup.com/ibdjournal/article-lookup/doi/10.1097/01.MIB.0000439066.69340.3c" TargetMode="External"/><Relationship Id="rId164" Type="http://schemas.openxmlformats.org/officeDocument/2006/relationships/hyperlink" Target="https://linkinghub.elsevier.com/retrieve/pii/S1567-5769(17)30392-2" TargetMode="External"/><Relationship Id="rId7864" Type="http://schemas.openxmlformats.org/officeDocument/2006/relationships/hyperlink" Target="https://pubmed.ncbi.nlm.nih.gov/33640037" TargetMode="External"/><Relationship Id="rId8915" Type="http://schemas.openxmlformats.org/officeDocument/2006/relationships/hyperlink" Target="https://pubmed.ncbi.nlm.nih.gov/37892566" TargetMode="External"/><Relationship Id="rId3310" Type="http://schemas.openxmlformats.org/officeDocument/2006/relationships/hyperlink" Target="https://europepmc.org/abstract/MED/31067271" TargetMode="External"/><Relationship Id="rId5068" Type="http://schemas.openxmlformats.org/officeDocument/2006/relationships/hyperlink" Target="https://europepmc.org/abstract/MED/38868534" TargetMode="External"/><Relationship Id="rId6466" Type="http://schemas.openxmlformats.org/officeDocument/2006/relationships/hyperlink" Target="https://europepmc.org/abstract/MED/31577597" TargetMode="External"/><Relationship Id="rId6880" Type="http://schemas.openxmlformats.org/officeDocument/2006/relationships/hyperlink" Target="https://pmc.ncbi.nlm.nih.gov/articles/pmid/38976510/" TargetMode="External"/><Relationship Id="rId7517" Type="http://schemas.openxmlformats.org/officeDocument/2006/relationships/hyperlink" Target="https://link.springer.com/article/10.1007/s10875-022-01368-5" TargetMode="External"/><Relationship Id="rId7931" Type="http://schemas.openxmlformats.org/officeDocument/2006/relationships/hyperlink" Target="https://www.liebertpub.com/doi/10.1089/AID.2012.0179?url_ver=Z39.88-2003&amp;rfr_id=ori:rid:crossref.org&amp;rfr_dat=cr_pub%200pubmed" TargetMode="External"/><Relationship Id="rId231" Type="http://schemas.openxmlformats.org/officeDocument/2006/relationships/hyperlink" Target="https://pubmed.ncbi.nlm.nih.gov/23467774" TargetMode="External"/><Relationship Id="rId5482" Type="http://schemas.openxmlformats.org/officeDocument/2006/relationships/hyperlink" Target="https://www.clinicalkey.com/content/playBy/pii?v=422500" TargetMode="External"/><Relationship Id="rId6119" Type="http://schemas.openxmlformats.org/officeDocument/2006/relationships/hyperlink" Target="https://pubmed.ncbi.nlm.nih.gov/4568816" TargetMode="External"/><Relationship Id="rId6533" Type="http://schemas.openxmlformats.org/officeDocument/2006/relationships/hyperlink" Target="https://pubmed.ncbi.nlm.nih.gov/28097811" TargetMode="External"/><Relationship Id="rId1678" Type="http://schemas.openxmlformats.org/officeDocument/2006/relationships/hyperlink" Target="https://www.tandfonline.com/doi/10.1080/1744666X.2016.1181541?url_ver=Z39.88-2003&amp;rfr_id=ori:rid:crossref.org&amp;rfr_dat=cr_pub%200pubmed" TargetMode="External"/><Relationship Id="rId2729" Type="http://schemas.openxmlformats.org/officeDocument/2006/relationships/hyperlink" Target="https://pubmed.ncbi.nlm.nih.gov/28965631" TargetMode="External"/><Relationship Id="rId4084" Type="http://schemas.openxmlformats.org/officeDocument/2006/relationships/hyperlink" Target="https://pubmed.ncbi.nlm.nih.gov/17156729" TargetMode="External"/><Relationship Id="rId5135" Type="http://schemas.openxmlformats.org/officeDocument/2006/relationships/hyperlink" Target="https://pubmed.ncbi.nlm.nih.gov/32815876" TargetMode="External"/><Relationship Id="rId6600" Type="http://schemas.openxmlformats.org/officeDocument/2006/relationships/hyperlink" Target="https://europepmc.org/abstract/MED/26098894" TargetMode="External"/><Relationship Id="rId4151" Type="http://schemas.openxmlformats.org/officeDocument/2006/relationships/hyperlink" Target="https://linkinghub.elsevier.com/retrieve/pii/S0006-4971(20)58204-9" TargetMode="External"/><Relationship Id="rId5202" Type="http://schemas.openxmlformats.org/officeDocument/2006/relationships/hyperlink" Target="https://www.clinicalkey.com/content/playBy/pii?v=S1083-8791(19)30370-2" TargetMode="External"/><Relationship Id="rId8358" Type="http://schemas.openxmlformats.org/officeDocument/2006/relationships/hyperlink" Target="https://bmcnephrol.biomedcentral.com/articles/10.1186/s12882-023-03319-7" TargetMode="External"/><Relationship Id="rId9409" Type="http://schemas.openxmlformats.org/officeDocument/2006/relationships/hyperlink" Target="https://pubmed.ncbi.nlm.nih.gov/19371951" TargetMode="External"/><Relationship Id="rId1745" Type="http://schemas.openxmlformats.org/officeDocument/2006/relationships/hyperlink" Target="https://europepmc.org/abstract/MED/34164762" TargetMode="External"/><Relationship Id="rId7374" Type="http://schemas.openxmlformats.org/officeDocument/2006/relationships/hyperlink" Target="https://pubmed.ncbi.nlm.nih.gov/35867801" TargetMode="External"/><Relationship Id="rId8425" Type="http://schemas.openxmlformats.org/officeDocument/2006/relationships/hyperlink" Target="https://pubmed.ncbi.nlm.nih.gov/30822604" TargetMode="External"/><Relationship Id="rId8772" Type="http://schemas.openxmlformats.org/officeDocument/2006/relationships/hyperlink" Target="https://pubmed.ncbi.nlm.nih.gov/33230071" TargetMode="External"/><Relationship Id="rId37" Type="http://schemas.openxmlformats.org/officeDocument/2006/relationships/hyperlink" Target="https://pubmed.ncbi.nlm.nih.gov/37868983" TargetMode="External"/><Relationship Id="rId1812" Type="http://schemas.openxmlformats.org/officeDocument/2006/relationships/hyperlink" Target="https://www.clinicalkey.com/content/playBy/pii?v=S2589-5370(21)00406-5" TargetMode="External"/><Relationship Id="rId4968" Type="http://schemas.openxmlformats.org/officeDocument/2006/relationships/hyperlink" Target="https://linkinghub.elsevier.com/retrieve/pii/S0009-9120(10)00450-9" TargetMode="External"/><Relationship Id="rId7027" Type="http://schemas.openxmlformats.org/officeDocument/2006/relationships/hyperlink" Target="https://pubmed.ncbi.nlm.nih.gov/35090163" TargetMode="External"/><Relationship Id="rId3984" Type="http://schemas.openxmlformats.org/officeDocument/2006/relationships/hyperlink" Target="https://europepmc.org/abstract/MED/25579751" TargetMode="External"/><Relationship Id="rId6390" Type="http://schemas.openxmlformats.org/officeDocument/2006/relationships/hyperlink" Target="https://www.ingentaconnect.com/openurl?genre=article&amp;issn=1073-2322&amp;volume=60&amp;issue=2&amp;spage=280&amp;aulast=Oami" TargetMode="External"/><Relationship Id="rId7441" Type="http://schemas.openxmlformats.org/officeDocument/2006/relationships/hyperlink" Target="https://europepmc.org/abstract/MED/32163377" TargetMode="External"/><Relationship Id="rId9199" Type="http://schemas.openxmlformats.org/officeDocument/2006/relationships/hyperlink" Target="https://europepmc.org/abstract/MED/27730179" TargetMode="External"/><Relationship Id="rId2586" Type="http://schemas.openxmlformats.org/officeDocument/2006/relationships/hyperlink" Target="https://linkinghub.elsevier.com/retrieve/pii/S1473-3099(05)70191-2" TargetMode="External"/><Relationship Id="rId3637" Type="http://schemas.openxmlformats.org/officeDocument/2006/relationships/hyperlink" Target="https://pubmed.ncbi.nlm.nih.gov/15543137" TargetMode="External"/><Relationship Id="rId6043" Type="http://schemas.openxmlformats.org/officeDocument/2006/relationships/hyperlink" Target="https://linkinghub.elsevier.com/retrieve/pii/S0006-4971(20)76281-6" TargetMode="External"/><Relationship Id="rId558" Type="http://schemas.openxmlformats.org/officeDocument/2006/relationships/hyperlink" Target="https://europepmc.org/abstract/MED/32477349" TargetMode="External"/><Relationship Id="rId972" Type="http://schemas.openxmlformats.org/officeDocument/2006/relationships/hyperlink" Target="https://pubmed.ncbi.nlm.nih.gov/31681716" TargetMode="External"/><Relationship Id="rId1188" Type="http://schemas.openxmlformats.org/officeDocument/2006/relationships/hyperlink" Target="https://pubmed.ncbi.nlm.nih.gov/38235261" TargetMode="External"/><Relationship Id="rId2239" Type="http://schemas.openxmlformats.org/officeDocument/2006/relationships/hyperlink" Target="https://journals.asm.org/doi/10.1128/IAI.01931-06?url_ver=Z39.88-2003&amp;rfr_id=ori:rid:crossref.org&amp;rfr_dat=cr_pub%200pubmed" TargetMode="External"/><Relationship Id="rId2653" Type="http://schemas.openxmlformats.org/officeDocument/2006/relationships/hyperlink" Target="https://pubmed.ncbi.nlm.nih.gov/33755867" TargetMode="External"/><Relationship Id="rId3704" Type="http://schemas.openxmlformats.org/officeDocument/2006/relationships/hyperlink" Target="https://pubmed.ncbi.nlm.nih.gov/37612576" TargetMode="External"/><Relationship Id="rId6110" Type="http://schemas.openxmlformats.org/officeDocument/2006/relationships/hyperlink" Target="https://pubmed.ncbi.nlm.nih.gov/893394" TargetMode="External"/><Relationship Id="rId9266" Type="http://schemas.openxmlformats.org/officeDocument/2006/relationships/hyperlink" Target="https://pubmed.ncbi.nlm.nih.gov/19140759" TargetMode="External"/><Relationship Id="rId625" Type="http://schemas.openxmlformats.org/officeDocument/2006/relationships/hyperlink" Target="https://pubmed.ncbi.nlm.nih.gov/29052524" TargetMode="External"/><Relationship Id="rId1255" Type="http://schemas.openxmlformats.org/officeDocument/2006/relationships/hyperlink" Target="https://europepmc.org/abstract/MED/34956216" TargetMode="External"/><Relationship Id="rId2306" Type="http://schemas.openxmlformats.org/officeDocument/2006/relationships/hyperlink" Target="https://onlinelibrary.wiley.com/doi/10.1002/eji.1830260724" TargetMode="External"/><Relationship Id="rId5876" Type="http://schemas.openxmlformats.org/officeDocument/2006/relationships/hyperlink" Target="https://www.clinicalkey.com/content/playBy/pii?v=S0091-6749(12)01773-3" TargetMode="External"/><Relationship Id="rId8282" Type="http://schemas.openxmlformats.org/officeDocument/2006/relationships/hyperlink" Target="https://pubmed.ncbi.nlm.nih.gov/23209314" TargetMode="External"/><Relationship Id="rId9333" Type="http://schemas.openxmlformats.org/officeDocument/2006/relationships/hyperlink" Target="https://pubmed.ncbi.nlm.nih.gov/37673624" TargetMode="External"/><Relationship Id="rId1322" Type="http://schemas.openxmlformats.org/officeDocument/2006/relationships/hyperlink" Target="https://pubmed.ncbi.nlm.nih.gov/26392288" TargetMode="External"/><Relationship Id="rId2720" Type="http://schemas.openxmlformats.org/officeDocument/2006/relationships/hyperlink" Target="https://linkinghub.elsevier.com/retrieve/pii/S1807-5932(22)00564-6" TargetMode="External"/><Relationship Id="rId4478" Type="http://schemas.openxmlformats.org/officeDocument/2006/relationships/hyperlink" Target="https://europepmc.org/abstract/MED/33232303" TargetMode="External"/><Relationship Id="rId5529" Type="http://schemas.openxmlformats.org/officeDocument/2006/relationships/hyperlink" Target="https://pubmed.ncbi.nlm.nih.gov/38319477" TargetMode="External"/><Relationship Id="rId6927" Type="http://schemas.openxmlformats.org/officeDocument/2006/relationships/hyperlink" Target="https://pubmed.ncbi.nlm.nih.gov/38184654" TargetMode="External"/><Relationship Id="rId9400" Type="http://schemas.openxmlformats.org/officeDocument/2006/relationships/hyperlink" Target="https://joi.jlc.jst.go.jp/DN/JST.JSTAGE/internalmedicine/53.2170?from=PubMed" TargetMode="External"/><Relationship Id="rId4892" Type="http://schemas.openxmlformats.org/officeDocument/2006/relationships/hyperlink" Target="https://www.clinicalkey.com/content/playBy/pii?v=S0168-9525(17)30106-3" TargetMode="External"/><Relationship Id="rId5943" Type="http://schemas.openxmlformats.org/officeDocument/2006/relationships/hyperlink" Target="https://www.liebertpub.com/doi/10.1089/10430340252792558?url_ver=Z39.88-2003&amp;rfr_id=ori:rid:crossref.org&amp;rfr_dat=cr_pub%200pubmed" TargetMode="External"/><Relationship Id="rId8002" Type="http://schemas.openxmlformats.org/officeDocument/2006/relationships/hyperlink" Target="https://pubmed.ncbi.nlm.nih.gov/40016440" TargetMode="External"/><Relationship Id="rId2096" Type="http://schemas.openxmlformats.org/officeDocument/2006/relationships/hyperlink" Target="https://pubmed.ncbi.nlm.nih.gov/31921703" TargetMode="External"/><Relationship Id="rId3494" Type="http://schemas.openxmlformats.org/officeDocument/2006/relationships/hyperlink" Target="https://journals.lww.com/00002371-201304000-00001" TargetMode="External"/><Relationship Id="rId4545" Type="http://schemas.openxmlformats.org/officeDocument/2006/relationships/hyperlink" Target="https://pubmed.ncbi.nlm.nih.gov/23302539" TargetMode="External"/><Relationship Id="rId3147" Type="http://schemas.openxmlformats.org/officeDocument/2006/relationships/hyperlink" Target="https://pubmed.ncbi.nlm.nih.gov/35008504" TargetMode="External"/><Relationship Id="rId3561" Type="http://schemas.openxmlformats.org/officeDocument/2006/relationships/hyperlink" Target="https://onlinelibrary.wiley.com/doi/10.1111/j.1471-4159.2011.07390.x" TargetMode="External"/><Relationship Id="rId4612" Type="http://schemas.openxmlformats.org/officeDocument/2006/relationships/hyperlink" Target="https://europepmc.org/abstract/MED/34916229" TargetMode="External"/><Relationship Id="rId7768" Type="http://schemas.openxmlformats.org/officeDocument/2006/relationships/hyperlink" Target="https://pubmed.ncbi.nlm.nih.gov/31434886" TargetMode="External"/><Relationship Id="rId8819" Type="http://schemas.openxmlformats.org/officeDocument/2006/relationships/hyperlink" Target="https://pubmed.ncbi.nlm.nih.gov/27803115" TargetMode="External"/><Relationship Id="rId482" Type="http://schemas.openxmlformats.org/officeDocument/2006/relationships/hyperlink" Target="https://pmc.ncbi.nlm.nih.gov/articles/pmid/36324795/" TargetMode="External"/><Relationship Id="rId2163" Type="http://schemas.openxmlformats.org/officeDocument/2006/relationships/hyperlink" Target="https://www.clinicalkey.com/content/playBy/pii?v=S0198-8859(13)00185-7" TargetMode="External"/><Relationship Id="rId3214" Type="http://schemas.openxmlformats.org/officeDocument/2006/relationships/hyperlink" Target="https://europepmc.org/abstract/MED/32961634" TargetMode="External"/><Relationship Id="rId6784" Type="http://schemas.openxmlformats.org/officeDocument/2006/relationships/hyperlink" Target="https://linkinghub.elsevier.com/retrieve/pii/S2213-2317(20)30823-5" TargetMode="External"/><Relationship Id="rId7835" Type="http://schemas.openxmlformats.org/officeDocument/2006/relationships/hyperlink" Target="https://linkinghub.elsevier.com/retrieve/pii/S2468-0249(22)01261-X" TargetMode="External"/><Relationship Id="rId9190" Type="http://schemas.openxmlformats.org/officeDocument/2006/relationships/hyperlink" Target="https://pubmed.ncbi.nlm.nih.gov/27492530" TargetMode="External"/><Relationship Id="rId135" Type="http://schemas.openxmlformats.org/officeDocument/2006/relationships/hyperlink" Target="https://pubmed.ncbi.nlm.nih.gov/30776527" TargetMode="External"/><Relationship Id="rId2230" Type="http://schemas.openxmlformats.org/officeDocument/2006/relationships/hyperlink" Target="https://pubmed.ncbi.nlm.nih.gov/17638198" TargetMode="External"/><Relationship Id="rId5386" Type="http://schemas.openxmlformats.org/officeDocument/2006/relationships/hyperlink" Target="https://www.clinicalkey.com/content/playBy/pii?v=S0145-2126(09)00528-1" TargetMode="External"/><Relationship Id="rId6437" Type="http://schemas.openxmlformats.org/officeDocument/2006/relationships/hyperlink" Target="https://pubmed.ncbi.nlm.nih.gov/33158954" TargetMode="External"/><Relationship Id="rId202" Type="http://schemas.openxmlformats.org/officeDocument/2006/relationships/hyperlink" Target="https://obgyn.onlinelibrary.wiley.com/doi/10.1111/jog.12556" TargetMode="External"/><Relationship Id="rId5039" Type="http://schemas.openxmlformats.org/officeDocument/2006/relationships/hyperlink" Target="https://pubmed.ncbi.nlm.nih.gov/2578787" TargetMode="External"/><Relationship Id="rId5453" Type="http://schemas.openxmlformats.org/officeDocument/2006/relationships/hyperlink" Target="https://pubmed.ncbi.nlm.nih.gov/34375618" TargetMode="External"/><Relationship Id="rId6504" Type="http://schemas.openxmlformats.org/officeDocument/2006/relationships/hyperlink" Target="https://linkinghub.elsevier.com/retrieve/pii/S1600-6135(22)09607-1" TargetMode="External"/><Relationship Id="rId6851" Type="http://schemas.openxmlformats.org/officeDocument/2006/relationships/hyperlink" Target="https://pubmed.ncbi.nlm.nih.gov/17213848" TargetMode="External"/><Relationship Id="rId7902" Type="http://schemas.openxmlformats.org/officeDocument/2006/relationships/hyperlink" Target="https://pubmed.ncbi.nlm.nih.gov/28386077" TargetMode="External"/><Relationship Id="rId1996" Type="http://schemas.openxmlformats.org/officeDocument/2006/relationships/hyperlink" Target="https://pubmed.ncbi.nlm.nih.gov/36839443" TargetMode="External"/><Relationship Id="rId4055" Type="http://schemas.openxmlformats.org/officeDocument/2006/relationships/hyperlink" Target="https://www.degruyter.com/document/doi/10.2478/s11658-010-0031-3" TargetMode="External"/><Relationship Id="rId5106" Type="http://schemas.openxmlformats.org/officeDocument/2006/relationships/hyperlink" Target="https://linkinghub.elsevier.com/retrieve/pii/S0006-4971(22)00859-X" TargetMode="External"/><Relationship Id="rId1649" Type="http://schemas.openxmlformats.org/officeDocument/2006/relationships/hyperlink" Target="https://pubmed.ncbi.nlm.nih.gov/32296413" TargetMode="External"/><Relationship Id="rId3071" Type="http://schemas.openxmlformats.org/officeDocument/2006/relationships/hyperlink" Target="https://pubmed.ncbi.nlm.nih.gov/35731181" TargetMode="External"/><Relationship Id="rId5520" Type="http://schemas.openxmlformats.org/officeDocument/2006/relationships/hyperlink" Target="https://www.mdpi.com/resolver?pii=biomedicines12071503" TargetMode="External"/><Relationship Id="rId7278" Type="http://schemas.openxmlformats.org/officeDocument/2006/relationships/hyperlink" Target="https://pubmed.ncbi.nlm.nih.gov/30796981" TargetMode="External"/><Relationship Id="rId8676" Type="http://schemas.openxmlformats.org/officeDocument/2006/relationships/hyperlink" Target="https://www.magonlinelibrary.com/doi/10.12968/hmed.2014.75.12.685?url_ver=Z39.88-2003&amp;rfr_id=ori:rid:crossref.org&amp;rfr_dat=cr_pub%200pubmed" TargetMode="External"/><Relationship Id="rId1716" Type="http://schemas.openxmlformats.org/officeDocument/2006/relationships/hyperlink" Target="https://www.eurannallergyimm.com/severity-of-papular-urticaria-in-children-is-associated-with-specific-igg4-anti-salivary-gland-antigens-from-aedes-aegypti/" TargetMode="External"/><Relationship Id="rId4122" Type="http://schemas.openxmlformats.org/officeDocument/2006/relationships/hyperlink" Target="https://pubmed.ncbi.nlm.nih.gov/11859423" TargetMode="External"/><Relationship Id="rId7692" Type="http://schemas.openxmlformats.org/officeDocument/2006/relationships/hyperlink" Target="https://pubmed.ncbi.nlm.nih.gov/38020975" TargetMode="External"/><Relationship Id="rId8329" Type="http://schemas.openxmlformats.org/officeDocument/2006/relationships/hyperlink" Target="https://pubmed.ncbi.nlm.nih.gov/33991404" TargetMode="External"/><Relationship Id="rId8743" Type="http://schemas.openxmlformats.org/officeDocument/2006/relationships/hyperlink" Target="https://www.ingentaconnect.com/openurl?genre=article&amp;issn=&amp;volume=76&amp;issue=4&amp;spage=523&amp;aulast=Nugud" TargetMode="External"/><Relationship Id="rId3888" Type="http://schemas.openxmlformats.org/officeDocument/2006/relationships/hyperlink" Target="https://europepmc.org/abstract/MED/34054835" TargetMode="External"/><Relationship Id="rId4939" Type="http://schemas.openxmlformats.org/officeDocument/2006/relationships/hyperlink" Target="https://www.clinicalkey.com/content/playBy/pii?v=S0016-5085(14)00919-6" TargetMode="External"/><Relationship Id="rId6294" Type="http://schemas.openxmlformats.org/officeDocument/2006/relationships/hyperlink" Target="https://europepmc.org/abstract/MED/22665238" TargetMode="External"/><Relationship Id="rId7345" Type="http://schemas.openxmlformats.org/officeDocument/2006/relationships/hyperlink" Target="http://hdl.handle.net/2445/207702" TargetMode="External"/><Relationship Id="rId8810" Type="http://schemas.openxmlformats.org/officeDocument/2006/relationships/hyperlink" Target="https://academic.oup.com/dote/article-lookup/doi/10.1093/dote/dox158" TargetMode="External"/><Relationship Id="rId6361" Type="http://schemas.openxmlformats.org/officeDocument/2006/relationships/hyperlink" Target="https://pubmed.ncbi.nlm.nih.gov/39637366" TargetMode="External"/><Relationship Id="rId7412" Type="http://schemas.openxmlformats.org/officeDocument/2006/relationships/hyperlink" Target="https://pubmed.ncbi.nlm.nih.gov/34183371" TargetMode="External"/><Relationship Id="rId876" Type="http://schemas.openxmlformats.org/officeDocument/2006/relationships/hyperlink" Target="https://pubmed.ncbi.nlm.nih.gov/35625763" TargetMode="External"/><Relationship Id="rId2557" Type="http://schemas.openxmlformats.org/officeDocument/2006/relationships/hyperlink" Target="https://pubmed.ncbi.nlm.nih.gov/18419493" TargetMode="External"/><Relationship Id="rId3608" Type="http://schemas.openxmlformats.org/officeDocument/2006/relationships/hyperlink" Target="https://pubmed.ncbi.nlm.nih.gov/18209113" TargetMode="External"/><Relationship Id="rId3955" Type="http://schemas.openxmlformats.org/officeDocument/2006/relationships/hyperlink" Target="https://pubmed.ncbi.nlm.nih.gov/27491568" TargetMode="External"/><Relationship Id="rId6014" Type="http://schemas.openxmlformats.org/officeDocument/2006/relationships/hyperlink" Target="https://www.ncbi.nlm.nih.gov/books/NBK1483" TargetMode="External"/><Relationship Id="rId529" Type="http://schemas.openxmlformats.org/officeDocument/2006/relationships/hyperlink" Target="https://pubmed.ncbi.nlm.nih.gov/34027897" TargetMode="External"/><Relationship Id="rId1159" Type="http://schemas.openxmlformats.org/officeDocument/2006/relationships/hyperlink" Target="https://pubmed.ncbi.nlm.nih.gov/8551241" TargetMode="External"/><Relationship Id="rId2971" Type="http://schemas.openxmlformats.org/officeDocument/2006/relationships/hyperlink" Target="https://www.clinicalkey.com/content/playBy/pii?v=S0169-5002(23)00816-4" TargetMode="External"/><Relationship Id="rId5030" Type="http://schemas.openxmlformats.org/officeDocument/2006/relationships/hyperlink" Target="https://www.ncbi.nlm.nih.gov/books/NBK583038" TargetMode="External"/><Relationship Id="rId8186" Type="http://schemas.openxmlformats.org/officeDocument/2006/relationships/hyperlink" Target="https://pubmed.ncbi.nlm.nih.gov/32713171" TargetMode="External"/><Relationship Id="rId9237" Type="http://schemas.openxmlformats.org/officeDocument/2006/relationships/hyperlink" Target="https://publications.ersnet.org/lookup/pmid/22267760" TargetMode="External"/><Relationship Id="rId943" Type="http://schemas.openxmlformats.org/officeDocument/2006/relationships/hyperlink" Target="https://europepmc.org/abstract/MED/32517111" TargetMode="External"/><Relationship Id="rId1573" Type="http://schemas.openxmlformats.org/officeDocument/2006/relationships/hyperlink" Target="https://pubmed.ncbi.nlm.nih.gov/37176011" TargetMode="External"/><Relationship Id="rId2624" Type="http://schemas.openxmlformats.org/officeDocument/2006/relationships/hyperlink" Target="https://www.tandfonline.com/doi/10.1080/02770903.2022.2138432?url_ver=Z39.88-2003&amp;rfr_id=ori:rid:crossref.org&amp;rfr_dat=cr_pub%200pubmed" TargetMode="External"/><Relationship Id="rId1226" Type="http://schemas.openxmlformats.org/officeDocument/2006/relationships/hyperlink" Target="https://europepmc.org/abstract/MED/34164762" TargetMode="External"/><Relationship Id="rId1640" Type="http://schemas.openxmlformats.org/officeDocument/2006/relationships/hyperlink" Target="https://www.clinicalkey.com/content/playBy/pii?v=S0091-6749(20)30557-1" TargetMode="External"/><Relationship Id="rId4796" Type="http://schemas.openxmlformats.org/officeDocument/2006/relationships/hyperlink" Target="https://europepmc.org/abstract/MED/34675383" TargetMode="External"/><Relationship Id="rId5847" Type="http://schemas.openxmlformats.org/officeDocument/2006/relationships/hyperlink" Target="https://pubmed.ncbi.nlm.nih.gov/26688515" TargetMode="External"/><Relationship Id="rId8253" Type="http://schemas.openxmlformats.org/officeDocument/2006/relationships/hyperlink" Target="https://www.thieme-connect.com/DOI/DOI?10.1055/s-0043-106556" TargetMode="External"/><Relationship Id="rId9304" Type="http://schemas.openxmlformats.org/officeDocument/2006/relationships/hyperlink" Target="https://pubmed.ncbi.nlm.nih.gov/27336164" TargetMode="External"/><Relationship Id="rId3398" Type="http://schemas.openxmlformats.org/officeDocument/2006/relationships/hyperlink" Target="https://onlinelibrary.wiley.com/doi/10.1002/1873-3468.12449" TargetMode="External"/><Relationship Id="rId4449" Type="http://schemas.openxmlformats.org/officeDocument/2006/relationships/hyperlink" Target="https://pubmed.ncbi.nlm.nih.gov/35526000" TargetMode="External"/><Relationship Id="rId4863" Type="http://schemas.openxmlformats.org/officeDocument/2006/relationships/hyperlink" Target="https://pubmed.ncbi.nlm.nih.gov/29654912" TargetMode="External"/><Relationship Id="rId5914" Type="http://schemas.openxmlformats.org/officeDocument/2006/relationships/hyperlink" Target="https://pubmed.ncbi.nlm.nih.gov/17185467" TargetMode="External"/><Relationship Id="rId8320" Type="http://schemas.openxmlformats.org/officeDocument/2006/relationships/hyperlink" Target="https://www.clinicalkey.com/content/playBy/pii?v=S0016-5085(07)00999-7" TargetMode="External"/><Relationship Id="rId3465" Type="http://schemas.openxmlformats.org/officeDocument/2006/relationships/hyperlink" Target="https://pubmed.ncbi.nlm.nih.gov/24598062" TargetMode="External"/><Relationship Id="rId4516" Type="http://schemas.openxmlformats.org/officeDocument/2006/relationships/hyperlink" Target="https://europepmc.org/abstract/MED/29247997" TargetMode="External"/><Relationship Id="rId386" Type="http://schemas.openxmlformats.org/officeDocument/2006/relationships/hyperlink" Target="https://pubmed.ncbi.nlm.nih.gov/3958387" TargetMode="External"/><Relationship Id="rId2067" Type="http://schemas.openxmlformats.org/officeDocument/2006/relationships/hyperlink" Target="https://europepmc.org/abstract/MED/33146244" TargetMode="External"/><Relationship Id="rId2481" Type="http://schemas.openxmlformats.org/officeDocument/2006/relationships/hyperlink" Target="https://pubmed.ncbi.nlm.nih.gov/28984994" TargetMode="External"/><Relationship Id="rId3118" Type="http://schemas.openxmlformats.org/officeDocument/2006/relationships/hyperlink" Target="https://www.clinicalkey.com/content/playBy/pii?v=S0896-8411(22)00005-1" TargetMode="External"/><Relationship Id="rId3532" Type="http://schemas.openxmlformats.org/officeDocument/2006/relationships/hyperlink" Target="https://www.atsjournals.org/doi/10.1164/rccm.201201-0117OC?url_ver=Z39.88-2003&amp;rfr_id=ori:rid:crossref.org&amp;rfr_dat=cr_pub%200pubmed" TargetMode="External"/><Relationship Id="rId4930" Type="http://schemas.openxmlformats.org/officeDocument/2006/relationships/hyperlink" Target="https://europepmc.org/abstract/MED/26301257" TargetMode="External"/><Relationship Id="rId6688" Type="http://schemas.openxmlformats.org/officeDocument/2006/relationships/hyperlink" Target="https://linkinghub.elsevier.com/retrieve/pii/S1600-6135(22)02757-5" TargetMode="External"/><Relationship Id="rId7739" Type="http://schemas.openxmlformats.org/officeDocument/2006/relationships/hyperlink" Target="https://academic.oup.com/genetics/article-lookup/doi/10.1038/s41588-021-00931-x" TargetMode="External"/><Relationship Id="rId9094" Type="http://schemas.openxmlformats.org/officeDocument/2006/relationships/hyperlink" Target="https://pubmed.ncbi.nlm.nih.gov/35698963" TargetMode="External"/><Relationship Id="rId453" Type="http://schemas.openxmlformats.org/officeDocument/2006/relationships/hyperlink" Target="https://www.liebertpub.com/doi/10.1089/ped.2022.0206?url_ver=Z39.88-2003&amp;rfr_id=ori:rid:crossref.org&amp;rfr_dat=cr_pub%200pubmed" TargetMode="External"/><Relationship Id="rId1083" Type="http://schemas.openxmlformats.org/officeDocument/2006/relationships/hyperlink" Target="https://linkinghub.elsevier.com/retrieve/pii/S1933-0219(22)01553-7" TargetMode="External"/><Relationship Id="rId2134" Type="http://schemas.openxmlformats.org/officeDocument/2006/relationships/hyperlink" Target="https://pubmed.ncbi.nlm.nih.gov/27136900" TargetMode="External"/><Relationship Id="rId9161" Type="http://schemas.openxmlformats.org/officeDocument/2006/relationships/hyperlink" Target="https://publications.ersnet.org/lookup/pmid/29242262" TargetMode="External"/><Relationship Id="rId106" Type="http://schemas.openxmlformats.org/officeDocument/2006/relationships/hyperlink" Target="https://europepmc.org/abstract/MED/35126372" TargetMode="External"/><Relationship Id="rId1150" Type="http://schemas.openxmlformats.org/officeDocument/2006/relationships/hyperlink" Target="https://europepmc.org/abstract/MED/10429672" TargetMode="External"/><Relationship Id="rId5357" Type="http://schemas.openxmlformats.org/officeDocument/2006/relationships/hyperlink" Target="https://pubmed.ncbi.nlm.nih.gov/23158016" TargetMode="External"/><Relationship Id="rId6755" Type="http://schemas.openxmlformats.org/officeDocument/2006/relationships/hyperlink" Target="https://pubmed.ncbi.nlm.nih.gov/34462566" TargetMode="External"/><Relationship Id="rId7806" Type="http://schemas.openxmlformats.org/officeDocument/2006/relationships/hyperlink" Target="https://pubmed.ncbi.nlm.nih.gov/25778936" TargetMode="External"/><Relationship Id="rId520" Type="http://schemas.openxmlformats.org/officeDocument/2006/relationships/hyperlink" Target="https://europepmc.org/abstract/MED/34101091" TargetMode="External"/><Relationship Id="rId2201" Type="http://schemas.openxmlformats.org/officeDocument/2006/relationships/hyperlink" Target="https://link.springer.com/article/10.1007/s00011-009-0041-7" TargetMode="External"/><Relationship Id="rId5771" Type="http://schemas.openxmlformats.org/officeDocument/2006/relationships/hyperlink" Target="https://pubmed.ncbi.nlm.nih.gov/33394316" TargetMode="External"/><Relationship Id="rId6408" Type="http://schemas.openxmlformats.org/officeDocument/2006/relationships/hyperlink" Target="https://europepmc.org/abstract/MED/36411527" TargetMode="External"/><Relationship Id="rId6822" Type="http://schemas.openxmlformats.org/officeDocument/2006/relationships/hyperlink" Target="https://onlinelibrary.wiley.com/resolve/openurl?genre=article&amp;sid=nlm:pubmed&amp;issn=0007-1048&amp;date=2016&amp;volume=172&amp;issue=4&amp;spage=524" TargetMode="External"/><Relationship Id="rId1967" Type="http://schemas.openxmlformats.org/officeDocument/2006/relationships/hyperlink" Target="https://linkinghub.elsevier.com/retrieve/pii/S0022-3166(24)00386-9" TargetMode="External"/><Relationship Id="rId4373" Type="http://schemas.openxmlformats.org/officeDocument/2006/relationships/hyperlink" Target="https://pubmed.ncbi.nlm.nih.gov/7572540" TargetMode="External"/><Relationship Id="rId5424" Type="http://schemas.openxmlformats.org/officeDocument/2006/relationships/hyperlink" Target="https:///www.science.org/doi/10.1126/sciimmunol.adq1697?url_ver=Z39.88-2003&amp;rfr_id=ori:rid:crossref.org&amp;rfr_dat=cr_pub%200pubmed" TargetMode="External"/><Relationship Id="rId8994" Type="http://schemas.openxmlformats.org/officeDocument/2006/relationships/hyperlink" Target="https://europepmc.org/abstract/MED/28695025" TargetMode="External"/><Relationship Id="rId4026" Type="http://schemas.openxmlformats.org/officeDocument/2006/relationships/hyperlink" Target="https://europepmc.org/abstract/MED/23638158" TargetMode="External"/><Relationship Id="rId4440" Type="http://schemas.openxmlformats.org/officeDocument/2006/relationships/hyperlink" Target="https://europepmc.org/abstract/MED/36178701" TargetMode="External"/><Relationship Id="rId7596" Type="http://schemas.openxmlformats.org/officeDocument/2006/relationships/hyperlink" Target="https://pubmed.ncbi.nlm.nih.gov/29159320" TargetMode="External"/><Relationship Id="rId8647" Type="http://schemas.openxmlformats.org/officeDocument/2006/relationships/hyperlink" Target="https://pubmed.ncbi.nlm.nih.gov/27015800" TargetMode="External"/><Relationship Id="rId3042" Type="http://schemas.openxmlformats.org/officeDocument/2006/relationships/hyperlink" Target="https://linkinghub.elsevier.com/retrieve/pii/S2666-979X(22)00172-0" TargetMode="External"/><Relationship Id="rId6198" Type="http://schemas.openxmlformats.org/officeDocument/2006/relationships/hyperlink" Target="https://pmc.ncbi.nlm.nih.gov/articles/pmid/33421092/" TargetMode="External"/><Relationship Id="rId7249" Type="http://schemas.openxmlformats.org/officeDocument/2006/relationships/hyperlink" Target="https://www.clinicalkey.com/content/playBy/pii?v=S0163-4453(22)00565-5" TargetMode="External"/><Relationship Id="rId7663" Type="http://schemas.openxmlformats.org/officeDocument/2006/relationships/hyperlink" Target="https://linkinghub.elsevier.com/retrieve/pii/S0092-8674(25)00202-8" TargetMode="External"/><Relationship Id="rId8714" Type="http://schemas.openxmlformats.org/officeDocument/2006/relationships/hyperlink" Target="https://pubmed.ncbi.nlm.nih.gov/18538008" TargetMode="External"/><Relationship Id="rId6265" Type="http://schemas.openxmlformats.org/officeDocument/2006/relationships/hyperlink" Target="https://pubmed.ncbi.nlm.nih.gov/26492518" TargetMode="External"/><Relationship Id="rId7316" Type="http://schemas.openxmlformats.org/officeDocument/2006/relationships/hyperlink" Target="https://pubmed.ncbi.nlm.nih.gov/39578275" TargetMode="External"/><Relationship Id="rId3859" Type="http://schemas.openxmlformats.org/officeDocument/2006/relationships/hyperlink" Target="https://pubmed.ncbi.nlm.nih.gov/36751013" TargetMode="External"/><Relationship Id="rId5281" Type="http://schemas.openxmlformats.org/officeDocument/2006/relationships/hyperlink" Target="https://pubmed.ncbi.nlm.nih.gov/26902499" TargetMode="External"/><Relationship Id="rId7730" Type="http://schemas.openxmlformats.org/officeDocument/2006/relationships/hyperlink" Target="https://pubmed.ncbi.nlm.nih.gov/35545678" TargetMode="External"/><Relationship Id="rId2875" Type="http://schemas.openxmlformats.org/officeDocument/2006/relationships/hyperlink" Target="https://pmc.ncbi.nlm.nih.gov/articles/pmid/39753770/" TargetMode="External"/><Relationship Id="rId3926" Type="http://schemas.openxmlformats.org/officeDocument/2006/relationships/hyperlink" Target="https://www.clinicalkey.com/content/playBy/pii?v=S1568-9972(19)30001-1" TargetMode="External"/><Relationship Id="rId6332" Type="http://schemas.openxmlformats.org/officeDocument/2006/relationships/hyperlink" Target="https://linkinghub.elsevier.com/retrieve/pii/S1600-6135(23)00061-8" TargetMode="External"/><Relationship Id="rId847" Type="http://schemas.openxmlformats.org/officeDocument/2006/relationships/hyperlink" Target="https://europepmc.org/abstract/MED/37248289" TargetMode="External"/><Relationship Id="rId1477" Type="http://schemas.openxmlformats.org/officeDocument/2006/relationships/hyperlink" Target="https://www.clinicalkey.com/content/playBy/pii?v=S0091-6749(16)30624-8" TargetMode="External"/><Relationship Id="rId1891" Type="http://schemas.openxmlformats.org/officeDocument/2006/relationships/hyperlink" Target="https://europepmc.org/abstract/MED/31024529" TargetMode="External"/><Relationship Id="rId2528" Type="http://schemas.openxmlformats.org/officeDocument/2006/relationships/hyperlink" Target="https://journals.lww.com/00005792-201101000-00009" TargetMode="External"/><Relationship Id="rId2942" Type="http://schemas.openxmlformats.org/officeDocument/2006/relationships/hyperlink" Target="https://pubmed.ncbi.nlm.nih.gov/38225283" TargetMode="External"/><Relationship Id="rId914" Type="http://schemas.openxmlformats.org/officeDocument/2006/relationships/hyperlink" Target="https://pubmed.ncbi.nlm.nih.gov/33025206" TargetMode="External"/><Relationship Id="rId1544" Type="http://schemas.openxmlformats.org/officeDocument/2006/relationships/hyperlink" Target="https://www.clinicalkey.com/content/playBy/pii?v=S0091-6749(24)01230-2" TargetMode="External"/><Relationship Id="rId5001" Type="http://schemas.openxmlformats.org/officeDocument/2006/relationships/hyperlink" Target="https://pubmed.ncbi.nlm.nih.gov/14747971" TargetMode="External"/><Relationship Id="rId8157" Type="http://schemas.openxmlformats.org/officeDocument/2006/relationships/hyperlink" Target="https://pubmed.ncbi.nlm.nih.gov/33470487" TargetMode="External"/><Relationship Id="rId8571" Type="http://schemas.openxmlformats.org/officeDocument/2006/relationships/hyperlink" Target="https://pubmed.ncbi.nlm.nih.gov/21102362" TargetMode="External"/><Relationship Id="rId9208" Type="http://schemas.openxmlformats.org/officeDocument/2006/relationships/hyperlink" Target="https://pubmed.ncbi.nlm.nih.gov/25521229" TargetMode="External"/><Relationship Id="rId1611" Type="http://schemas.openxmlformats.org/officeDocument/2006/relationships/hyperlink" Target="https://pubmed.ncbi.nlm.nih.gov/34510668" TargetMode="External"/><Relationship Id="rId4767" Type="http://schemas.openxmlformats.org/officeDocument/2006/relationships/hyperlink" Target="https://pubmed.ncbi.nlm.nih.gov/36463279" TargetMode="External"/><Relationship Id="rId5818" Type="http://schemas.openxmlformats.org/officeDocument/2006/relationships/hyperlink" Target="https://publications.aap.org/pediatrics/article-lookup/doi/10.1542/peds.2017-2266" TargetMode="External"/><Relationship Id="rId7173" Type="http://schemas.openxmlformats.org/officeDocument/2006/relationships/hyperlink" Target="https://pubmed.ncbi.nlm.nih.gov/30085905" TargetMode="External"/><Relationship Id="rId8224" Type="http://schemas.openxmlformats.org/officeDocument/2006/relationships/hyperlink" Target="https://pubmed.ncbi.nlm.nih.gov/29939231" TargetMode="External"/><Relationship Id="rId3369" Type="http://schemas.openxmlformats.org/officeDocument/2006/relationships/hyperlink" Target="https://pubmed.ncbi.nlm.nih.gov/28483607" TargetMode="External"/><Relationship Id="rId7240" Type="http://schemas.openxmlformats.org/officeDocument/2006/relationships/hyperlink" Target="https://pubmed.ncbi.nlm.nih.gov/35944833" TargetMode="External"/><Relationship Id="rId2385" Type="http://schemas.openxmlformats.org/officeDocument/2006/relationships/hyperlink" Target="https://pubmed.ncbi.nlm.nih.gov/34270823" TargetMode="External"/><Relationship Id="rId3783" Type="http://schemas.openxmlformats.org/officeDocument/2006/relationships/hyperlink" Target="https://linkinghub.elsevier.com/retrieve/pii/S0003-4967(24)00907-5" TargetMode="External"/><Relationship Id="rId4834" Type="http://schemas.openxmlformats.org/officeDocument/2006/relationships/hyperlink" Target="https://europepmc.org/abstract/MED/31833544" TargetMode="External"/><Relationship Id="rId357" Type="http://schemas.openxmlformats.org/officeDocument/2006/relationships/hyperlink" Target="https://pubmed.ncbi.nlm.nih.gov/1950939" TargetMode="External"/><Relationship Id="rId2038" Type="http://schemas.openxmlformats.org/officeDocument/2006/relationships/hyperlink" Target="https://pubmed.ncbi.nlm.nih.gov/33494026" TargetMode="External"/><Relationship Id="rId3436" Type="http://schemas.openxmlformats.org/officeDocument/2006/relationships/hyperlink" Target="https://link.springer.com/article/10.1007/s10157-014-0968-z" TargetMode="External"/><Relationship Id="rId3850" Type="http://schemas.openxmlformats.org/officeDocument/2006/relationships/hyperlink" Target="https://academic.oup.com/rheumatology/article-lookup/doi/10.1093/rheumatology/kead298" TargetMode="External"/><Relationship Id="rId4901" Type="http://schemas.openxmlformats.org/officeDocument/2006/relationships/hyperlink" Target="https://pubmed.ncbi.nlm.nih.gov/28067908" TargetMode="External"/><Relationship Id="rId9065" Type="http://schemas.openxmlformats.org/officeDocument/2006/relationships/hyperlink" Target="https://linkinghub.elsevier.com/retrieve/pii/S0003-4967(24)08387-0" TargetMode="External"/><Relationship Id="rId771" Type="http://schemas.openxmlformats.org/officeDocument/2006/relationships/hyperlink" Target="https://onlinelibrary.wiley.com/doi/10.1002/pbc.20455" TargetMode="External"/><Relationship Id="rId2452" Type="http://schemas.openxmlformats.org/officeDocument/2006/relationships/hyperlink" Target="https://europepmc.org/abstract/MED/31616855" TargetMode="External"/><Relationship Id="rId3503" Type="http://schemas.openxmlformats.org/officeDocument/2006/relationships/hyperlink" Target="https://pubmed.ncbi.nlm.nih.gov/23482587" TargetMode="External"/><Relationship Id="rId6659" Type="http://schemas.openxmlformats.org/officeDocument/2006/relationships/hyperlink" Target="https://pubmed.ncbi.nlm.nih.gov/21099108" TargetMode="External"/><Relationship Id="rId424" Type="http://schemas.openxmlformats.org/officeDocument/2006/relationships/hyperlink" Target="https://pubmed.ncbi.nlm.nih.gov/6974073" TargetMode="External"/><Relationship Id="rId1054" Type="http://schemas.openxmlformats.org/officeDocument/2006/relationships/hyperlink" Target="https://pubmed.ncbi.nlm.nih.gov/23174200" TargetMode="External"/><Relationship Id="rId2105" Type="http://schemas.openxmlformats.org/officeDocument/2006/relationships/hyperlink" Target="https://europepmc.org/abstract/MED/30365640" TargetMode="External"/><Relationship Id="rId5675" Type="http://schemas.openxmlformats.org/officeDocument/2006/relationships/hyperlink" Target="https://pubmed.ncbi.nlm.nih.gov/30697258" TargetMode="External"/><Relationship Id="rId6726" Type="http://schemas.openxmlformats.org/officeDocument/2006/relationships/hyperlink" Target="http://www.ectrx.org/forms/ectrxcontentshow.php?year=2023&amp;volume=21&amp;issue=4&amp;supplement=0&amp;makale_no=0&amp;spage_number=368&amp;content_type=FULL%20TEXT" TargetMode="External"/><Relationship Id="rId8081" Type="http://schemas.openxmlformats.org/officeDocument/2006/relationships/hyperlink" Target="https://link.springer.com/article/10.1007/s00535-023-02029-z" TargetMode="External"/><Relationship Id="rId9132" Type="http://schemas.openxmlformats.org/officeDocument/2006/relationships/hyperlink" Target="https://pubmed.ncbi.nlm.nih.gov/30461531" TargetMode="External"/><Relationship Id="rId1121" Type="http://schemas.openxmlformats.org/officeDocument/2006/relationships/hyperlink" Target="https://linkinghub.elsevier.com/retrieve/pii/S1542-3565(05)00982-1" TargetMode="External"/><Relationship Id="rId4277" Type="http://schemas.openxmlformats.org/officeDocument/2006/relationships/hyperlink" Target="https://pubmed.ncbi.nlm.nih.gov/24247002" TargetMode="External"/><Relationship Id="rId4691" Type="http://schemas.openxmlformats.org/officeDocument/2006/relationships/hyperlink" Target="https://pubmed.ncbi.nlm.nih.gov/22245389" TargetMode="External"/><Relationship Id="rId5328" Type="http://schemas.openxmlformats.org/officeDocument/2006/relationships/hyperlink" Target="https://www.clinicalkey.com/content/playBy/pii?v=S0091-6749(14)00886-0" TargetMode="External"/><Relationship Id="rId5742" Type="http://schemas.openxmlformats.org/officeDocument/2006/relationships/hyperlink" Target="https://jamanetwork.com/journals/jamanetworkopen/fullarticle/10.1001/jamanetworkopen.2023.15894" TargetMode="External"/><Relationship Id="rId8898" Type="http://schemas.openxmlformats.org/officeDocument/2006/relationships/hyperlink" Target="https://www.mdpi.com/resolver?pii=jcm13175117" TargetMode="External"/><Relationship Id="rId3293" Type="http://schemas.openxmlformats.org/officeDocument/2006/relationships/hyperlink" Target="https://pubmed.ncbi.nlm.nih.gov/30971306" TargetMode="External"/><Relationship Id="rId4344" Type="http://schemas.openxmlformats.org/officeDocument/2006/relationships/hyperlink" Target="https://link.springer.com/article/10.1007/s00415-002-0804-3" TargetMode="External"/><Relationship Id="rId1938" Type="http://schemas.openxmlformats.org/officeDocument/2006/relationships/hyperlink" Target="https://pubmed.ncbi.nlm.nih.gov/19309568" TargetMode="External"/><Relationship Id="rId3360" Type="http://schemas.openxmlformats.org/officeDocument/2006/relationships/hyperlink" Target="https://www.nature.com/articles/nm.4431" TargetMode="External"/><Relationship Id="rId7567" Type="http://schemas.openxmlformats.org/officeDocument/2006/relationships/hyperlink" Target="https://link.springer.com/article/10.1007/s10875-019-00658-9" TargetMode="External"/><Relationship Id="rId8965" Type="http://schemas.openxmlformats.org/officeDocument/2006/relationships/hyperlink" Target="https://pubmed.ncbi.nlm.nih.gov/32135566" TargetMode="External"/><Relationship Id="rId281" Type="http://schemas.openxmlformats.org/officeDocument/2006/relationships/hyperlink" Target="https://pubmed.ncbi.nlm.nih.gov/16157660" TargetMode="External"/><Relationship Id="rId3013" Type="http://schemas.openxmlformats.org/officeDocument/2006/relationships/hyperlink" Target="https://pubmed.ncbi.nlm.nih.gov/36964623" TargetMode="External"/><Relationship Id="rId4411" Type="http://schemas.openxmlformats.org/officeDocument/2006/relationships/hyperlink" Target="https://pubmed.ncbi.nlm.nih.gov/38081945" TargetMode="External"/><Relationship Id="rId6169" Type="http://schemas.openxmlformats.org/officeDocument/2006/relationships/hyperlink" Target="https://europepmc.org/abstract/MED/34031661" TargetMode="External"/><Relationship Id="rId7981" Type="http://schemas.openxmlformats.org/officeDocument/2006/relationships/hyperlink" Target="https://pubmed.ncbi.nlm.nih.gov/12438480" TargetMode="External"/><Relationship Id="rId8618" Type="http://schemas.openxmlformats.org/officeDocument/2006/relationships/hyperlink" Target="https://www.clinicalkey.com/content/playBy/pii?v=S2213-2600(20)30216-2" TargetMode="External"/><Relationship Id="rId6583" Type="http://schemas.openxmlformats.org/officeDocument/2006/relationships/hyperlink" Target="https://pubmed.ncbi.nlm.nih.gov/26228897" TargetMode="External"/><Relationship Id="rId7634" Type="http://schemas.openxmlformats.org/officeDocument/2006/relationships/hyperlink" Target="https://pubmed.ncbi.nlm.nih.gov/22002594" TargetMode="External"/><Relationship Id="rId2779" Type="http://schemas.openxmlformats.org/officeDocument/2006/relationships/hyperlink" Target="https://pubmed.ncbi.nlm.nih.gov/23453136" TargetMode="External"/><Relationship Id="rId5185" Type="http://schemas.openxmlformats.org/officeDocument/2006/relationships/hyperlink" Target="https://pubmed.ncbi.nlm.nih.gov/31913492" TargetMode="External"/><Relationship Id="rId6236" Type="http://schemas.openxmlformats.org/officeDocument/2006/relationships/hyperlink" Target="https://europepmc.org/abstract/MED/31156615" TargetMode="External"/><Relationship Id="rId6650" Type="http://schemas.openxmlformats.org/officeDocument/2006/relationships/hyperlink" Target="https://linkinghub.elsevier.com/retrieve/pii/S1600-6135(22)27866-6" TargetMode="External"/><Relationship Id="rId7701" Type="http://schemas.openxmlformats.org/officeDocument/2006/relationships/hyperlink" Target="https://www.nature.com/articles/s41551-022-00961-8" TargetMode="External"/><Relationship Id="rId1795" Type="http://schemas.openxmlformats.org/officeDocument/2006/relationships/hyperlink" Target="https://pubmed.ncbi.nlm.nih.gov/39436497" TargetMode="External"/><Relationship Id="rId2846" Type="http://schemas.openxmlformats.org/officeDocument/2006/relationships/hyperlink" Target="https://pubmed.ncbi.nlm.nih.gov/40103318" TargetMode="External"/><Relationship Id="rId5252" Type="http://schemas.openxmlformats.org/officeDocument/2006/relationships/hyperlink" Target="https://www.clinicalkey.com/content/playBy/pii?v=S1083-8791(17)30805-4" TargetMode="External"/><Relationship Id="rId6303" Type="http://schemas.openxmlformats.org/officeDocument/2006/relationships/hyperlink" Target="https://pubmed.ncbi.nlm.nih.gov/19789864" TargetMode="External"/><Relationship Id="rId87" Type="http://schemas.openxmlformats.org/officeDocument/2006/relationships/hyperlink" Target="https://pubmed.ncbi.nlm.nih.gov/33629970" TargetMode="External"/><Relationship Id="rId818" Type="http://schemas.openxmlformats.org/officeDocument/2006/relationships/hyperlink" Target="https://pubmed.ncbi.nlm.nih.gov/39567679" TargetMode="External"/><Relationship Id="rId1448" Type="http://schemas.openxmlformats.org/officeDocument/2006/relationships/hyperlink" Target="https://pubmed.ncbi.nlm.nih.gov/32980424" TargetMode="External"/><Relationship Id="rId8475" Type="http://schemas.openxmlformats.org/officeDocument/2006/relationships/hyperlink" Target="https://www.clinicalkey.com/content/playBy/pii?v=S1931-5244(12)00339-8" TargetMode="External"/><Relationship Id="rId1862" Type="http://schemas.openxmlformats.org/officeDocument/2006/relationships/hyperlink" Target="https://pubmed.ncbi.nlm.nih.gov/34637830" TargetMode="External"/><Relationship Id="rId2913" Type="http://schemas.openxmlformats.org/officeDocument/2006/relationships/hyperlink" Target="https://www.clinicalkey.com/content/playBy/pii?v=S2666-979X(24)00229-5" TargetMode="External"/><Relationship Id="rId7077" Type="http://schemas.openxmlformats.org/officeDocument/2006/relationships/hyperlink" Target="https://pubmed.ncbi.nlm.nih.gov/34213846" TargetMode="External"/><Relationship Id="rId7491" Type="http://schemas.openxmlformats.org/officeDocument/2006/relationships/hyperlink" Target="http://www.jle.com/medline.md?issn=&amp;vol=72&amp;iss=3&amp;page=271" TargetMode="External"/><Relationship Id="rId8128" Type="http://schemas.openxmlformats.org/officeDocument/2006/relationships/hyperlink" Target="https://pubmed.ncbi.nlm.nih.gov/35472177" TargetMode="External"/><Relationship Id="rId1515" Type="http://schemas.openxmlformats.org/officeDocument/2006/relationships/hyperlink" Target="https://www.eurekaselect.com/73765/article" TargetMode="External"/><Relationship Id="rId6093" Type="http://schemas.openxmlformats.org/officeDocument/2006/relationships/hyperlink" Target="https://pubmed.ncbi.nlm.nih.gov/6254019" TargetMode="External"/><Relationship Id="rId7144" Type="http://schemas.openxmlformats.org/officeDocument/2006/relationships/hyperlink" Target="https://onlinelibrary.wiley.com/doi/10.1002/pbc.26092" TargetMode="External"/><Relationship Id="rId8542" Type="http://schemas.openxmlformats.org/officeDocument/2006/relationships/hyperlink" Target="https://europepmc.org/abstract/MED/36415883" TargetMode="External"/><Relationship Id="rId3687" Type="http://schemas.openxmlformats.org/officeDocument/2006/relationships/hyperlink" Target="https://microbiomejournal.biomedcentral.com/articles/10.1186/s40168-024-01982-y" TargetMode="External"/><Relationship Id="rId4738" Type="http://schemas.openxmlformats.org/officeDocument/2006/relationships/hyperlink" Target="https://europepmc.org/abstract/MED/38133879" TargetMode="External"/><Relationship Id="rId2289" Type="http://schemas.openxmlformats.org/officeDocument/2006/relationships/hyperlink" Target="https://journals.asm.org/doi/10.1128/IAI.70.12.6734-6740.2002?url_ver=Z39.88-2003&amp;rfr_id=ori:rid:crossref.org&amp;rfr_dat=cr_pub%200pubmed" TargetMode="External"/><Relationship Id="rId3754" Type="http://schemas.openxmlformats.org/officeDocument/2006/relationships/hyperlink" Target="https://pubmed.ncbi.nlm.nih.gov/33936030" TargetMode="External"/><Relationship Id="rId4805" Type="http://schemas.openxmlformats.org/officeDocument/2006/relationships/hyperlink" Target="https://pubmed.ncbi.nlm.nih.gov/33822054" TargetMode="External"/><Relationship Id="rId6160" Type="http://schemas.openxmlformats.org/officeDocument/2006/relationships/hyperlink" Target="https://pubmed.ncbi.nlm.nih.gov/37205595" TargetMode="External"/><Relationship Id="rId7211" Type="http://schemas.openxmlformats.org/officeDocument/2006/relationships/hyperlink" Target="https://onlinelibrary.wiley.com/doi/10.1111/bjh.20038" TargetMode="External"/><Relationship Id="rId675" Type="http://schemas.openxmlformats.org/officeDocument/2006/relationships/hyperlink" Target="https://pubmed.ncbi.nlm.nih.gov/26398234" TargetMode="External"/><Relationship Id="rId2356" Type="http://schemas.openxmlformats.org/officeDocument/2006/relationships/hyperlink" Target="https://europepmc.org/abstract/MED/36836264" TargetMode="External"/><Relationship Id="rId2770" Type="http://schemas.openxmlformats.org/officeDocument/2006/relationships/hyperlink" Target="https://link.springer.com/article/10.1007/s40259-013-0066-x" TargetMode="External"/><Relationship Id="rId3407" Type="http://schemas.openxmlformats.org/officeDocument/2006/relationships/hyperlink" Target="https://pubmed.ncbi.nlm.nih.gov/27731330" TargetMode="External"/><Relationship Id="rId3821" Type="http://schemas.openxmlformats.org/officeDocument/2006/relationships/hyperlink" Target="https://journals.asm.org/doi/10.1128/JCM.44.3.1059-1064.2006?url_ver=Z39.88-2003&amp;rfr_id=ori:rid:crossref.org&amp;rfr_dat=cr_pub%200pubmed" TargetMode="External"/><Relationship Id="rId6977" Type="http://schemas.openxmlformats.org/officeDocument/2006/relationships/hyperlink" Target="https://pubmed.ncbi.nlm.nih.gov/35973806" TargetMode="External"/><Relationship Id="rId9383" Type="http://schemas.openxmlformats.org/officeDocument/2006/relationships/hyperlink" Target="https://europepmc.org/abstract/MED/27504244" TargetMode="External"/><Relationship Id="rId328" Type="http://schemas.openxmlformats.org/officeDocument/2006/relationships/hyperlink" Target="https://pubmed.ncbi.nlm.nih.gov/7560643" TargetMode="External"/><Relationship Id="rId742" Type="http://schemas.openxmlformats.org/officeDocument/2006/relationships/hyperlink" Target="https://linkinghub.elsevier.com/retrieve/pii/S0006-291X(10)00293-7" TargetMode="External"/><Relationship Id="rId1372" Type="http://schemas.openxmlformats.org/officeDocument/2006/relationships/hyperlink" Target="https://pubmed.ncbi.nlm.nih.gov/17136294" TargetMode="External"/><Relationship Id="rId2009" Type="http://schemas.openxmlformats.org/officeDocument/2006/relationships/hyperlink" Target="https://europepmc.org/abstract/MED/35670567" TargetMode="External"/><Relationship Id="rId2423" Type="http://schemas.openxmlformats.org/officeDocument/2006/relationships/hyperlink" Target="https://pubmed.ncbi.nlm.nih.gov/33746047" TargetMode="External"/><Relationship Id="rId5579" Type="http://schemas.openxmlformats.org/officeDocument/2006/relationships/hyperlink" Target="https://pubmed.ncbi.nlm.nih.gov/35605316" TargetMode="External"/><Relationship Id="rId9036" Type="http://schemas.openxmlformats.org/officeDocument/2006/relationships/hyperlink" Target="https://pubmed.ncbi.nlm.nih.gov/38735372" TargetMode="External"/><Relationship Id="rId9450" Type="http://schemas.openxmlformats.org/officeDocument/2006/relationships/hyperlink" Target="https://pubmed.ncbi.nlm.nih.gov/12073575" TargetMode="External"/><Relationship Id="rId1025" Type="http://schemas.openxmlformats.org/officeDocument/2006/relationships/hyperlink" Target="https://pathsocjournals.onlinelibrary.wiley.com/doi/10.1002/path.4545" TargetMode="External"/><Relationship Id="rId4595" Type="http://schemas.openxmlformats.org/officeDocument/2006/relationships/hyperlink" Target="https://pubmed.ncbi.nlm.nih.gov/36871185" TargetMode="External"/><Relationship Id="rId5646" Type="http://schemas.openxmlformats.org/officeDocument/2006/relationships/hyperlink" Target="https://onlinelibrary.wiley.com/doi/10.1111/all.14160" TargetMode="External"/><Relationship Id="rId5993" Type="http://schemas.openxmlformats.org/officeDocument/2006/relationships/hyperlink" Target="https://academic.oup.com/genetics/article-lookup/doi/10.1038/ng0795-279" TargetMode="External"/><Relationship Id="rId8052" Type="http://schemas.openxmlformats.org/officeDocument/2006/relationships/hyperlink" Target="https://pubmed.ncbi.nlm.nih.gov/38277006" TargetMode="External"/><Relationship Id="rId9103" Type="http://schemas.openxmlformats.org/officeDocument/2006/relationships/hyperlink" Target="https://www.clinicalkey.com/content/playBy/pii?v=S0300-2896(20)30073-9" TargetMode="External"/><Relationship Id="rId3197" Type="http://schemas.openxmlformats.org/officeDocument/2006/relationships/hyperlink" Target="https://pubmed.ncbi.nlm.nih.gov/33239174" TargetMode="External"/><Relationship Id="rId4248" Type="http://schemas.openxmlformats.org/officeDocument/2006/relationships/hyperlink" Target="https://europepmc.org/abstract/MED/27723758" TargetMode="External"/><Relationship Id="rId4662" Type="http://schemas.openxmlformats.org/officeDocument/2006/relationships/hyperlink" Target="https://www.clinicalkey.com/content/playBy/pii?v=S0091-6749(18)30226-4" TargetMode="External"/><Relationship Id="rId5713" Type="http://schemas.openxmlformats.org/officeDocument/2006/relationships/hyperlink" Target="https://pubmed.ncbi.nlm.nih.gov/23324293" TargetMode="External"/><Relationship Id="rId8869" Type="http://schemas.openxmlformats.org/officeDocument/2006/relationships/hyperlink" Target="https://pubmed.ncbi.nlm.nih.gov/18928703" TargetMode="External"/><Relationship Id="rId185" Type="http://schemas.openxmlformats.org/officeDocument/2006/relationships/hyperlink" Target="https://pubmed.ncbi.nlm.nih.gov/26854522" TargetMode="External"/><Relationship Id="rId1909" Type="http://schemas.openxmlformats.org/officeDocument/2006/relationships/hyperlink" Target="https://iubmb.onlinelibrary.wiley.com/doi/10.1002/biof.1252" TargetMode="External"/><Relationship Id="rId3264" Type="http://schemas.openxmlformats.org/officeDocument/2006/relationships/hyperlink" Target="https://europepmc.org/abstract/MED/31821596" TargetMode="External"/><Relationship Id="rId4315" Type="http://schemas.openxmlformats.org/officeDocument/2006/relationships/hyperlink" Target="https://europepmc.org/abstract/MED/19307326" TargetMode="External"/><Relationship Id="rId7885" Type="http://schemas.openxmlformats.org/officeDocument/2006/relationships/hyperlink" Target="https://link.springer.com/article/10.1007/s10875-019-00609-4" TargetMode="External"/><Relationship Id="rId8936" Type="http://schemas.openxmlformats.org/officeDocument/2006/relationships/hyperlink" Target="https://journals.lww.com/10.1097/MBC.0000000000001094" TargetMode="External"/><Relationship Id="rId2280" Type="http://schemas.openxmlformats.org/officeDocument/2006/relationships/hyperlink" Target="https://pubmed.ncbi.nlm.nih.gov/15070424" TargetMode="External"/><Relationship Id="rId3331" Type="http://schemas.openxmlformats.org/officeDocument/2006/relationships/hyperlink" Target="https://pubmed.ncbi.nlm.nih.gov/30220963" TargetMode="External"/><Relationship Id="rId6487" Type="http://schemas.openxmlformats.org/officeDocument/2006/relationships/hyperlink" Target="https://pubmed.ncbi.nlm.nih.gov/30650379" TargetMode="External"/><Relationship Id="rId7538" Type="http://schemas.openxmlformats.org/officeDocument/2006/relationships/hyperlink" Target="https://pubmed.ncbi.nlm.nih.gov/34881327" TargetMode="External"/><Relationship Id="rId7952" Type="http://schemas.openxmlformats.org/officeDocument/2006/relationships/hyperlink" Target="https://linkinghub.elsevier.com/retrieve/pii/S0006-4971(20)39177-1" TargetMode="External"/><Relationship Id="rId252" Type="http://schemas.openxmlformats.org/officeDocument/2006/relationships/hyperlink" Target="https://journals.sagepub.com/doi/10.1177/039463201002300122?url_ver=Z39.88-2003&amp;rfr_id=ori:rid:crossref.org&amp;rfr_dat=cr_pub%200pubmed" TargetMode="External"/><Relationship Id="rId5089" Type="http://schemas.openxmlformats.org/officeDocument/2006/relationships/hyperlink" Target="https://pubmed.ncbi.nlm.nih.gov/36763922" TargetMode="External"/><Relationship Id="rId6554" Type="http://schemas.openxmlformats.org/officeDocument/2006/relationships/hyperlink" Target="https://europepmc.org/abstract/MED/27286793" TargetMode="External"/><Relationship Id="rId7605" Type="http://schemas.openxmlformats.org/officeDocument/2006/relationships/hyperlink" Target="https://onlinelibrary.wiley.com/doi/10.1111/jdv.13577" TargetMode="External"/><Relationship Id="rId1699" Type="http://schemas.openxmlformats.org/officeDocument/2006/relationships/hyperlink" Target="https://pubmed.ncbi.nlm.nih.gov/24081244" TargetMode="External"/><Relationship Id="rId2000" Type="http://schemas.openxmlformats.org/officeDocument/2006/relationships/hyperlink" Target="https://pubmed.ncbi.nlm.nih.gov/36039908" TargetMode="External"/><Relationship Id="rId5156" Type="http://schemas.openxmlformats.org/officeDocument/2006/relationships/hyperlink" Target="https://link.springer.com/article/10.1007/s10875-020-00917-0" TargetMode="External"/><Relationship Id="rId5570" Type="http://schemas.openxmlformats.org/officeDocument/2006/relationships/hyperlink" Target="https://europepmc.org/abstract/MED/37144145" TargetMode="External"/><Relationship Id="rId6207" Type="http://schemas.openxmlformats.org/officeDocument/2006/relationships/hyperlink" Target="https://pubmed.ncbi.nlm.nih.gov/34436508" TargetMode="External"/><Relationship Id="rId4172" Type="http://schemas.openxmlformats.org/officeDocument/2006/relationships/hyperlink" Target="https://europepmc.org/abstract/MED/37334381" TargetMode="External"/><Relationship Id="rId5223" Type="http://schemas.openxmlformats.org/officeDocument/2006/relationships/hyperlink" Target="https://pubmed.ncbi.nlm.nih.gov/30683812" TargetMode="External"/><Relationship Id="rId6621" Type="http://schemas.openxmlformats.org/officeDocument/2006/relationships/hyperlink" Target="https://pubmed.ncbi.nlm.nih.gov/23002440" TargetMode="External"/><Relationship Id="rId8379" Type="http://schemas.openxmlformats.org/officeDocument/2006/relationships/hyperlink" Target="https://pubmed.ncbi.nlm.nih.gov/35993701" TargetMode="External"/><Relationship Id="rId1766" Type="http://schemas.openxmlformats.org/officeDocument/2006/relationships/hyperlink" Target="https://pubmed.ncbi.nlm.nih.gov/34476921" TargetMode="External"/><Relationship Id="rId2817" Type="http://schemas.openxmlformats.org/officeDocument/2006/relationships/hyperlink" Target="https://www.clinicalkey.com/content/playBy/pii?v=S0091-6749(08)00685-4" TargetMode="External"/><Relationship Id="rId8793" Type="http://schemas.openxmlformats.org/officeDocument/2006/relationships/hyperlink" Target="https://pubmed.ncbi.nlm.nih.gov/31120524" TargetMode="External"/><Relationship Id="rId58" Type="http://schemas.openxmlformats.org/officeDocument/2006/relationships/hyperlink" Target="https://www.clinicalkey.com/content/playBy/pii?v=S0091-6749(21)01508-6" TargetMode="External"/><Relationship Id="rId1419" Type="http://schemas.openxmlformats.org/officeDocument/2006/relationships/hyperlink" Target="https://pubmed.ncbi.nlm.nih.gov/8390277" TargetMode="External"/><Relationship Id="rId1833" Type="http://schemas.openxmlformats.org/officeDocument/2006/relationships/hyperlink" Target="https://pubmed.ncbi.nlm.nih.gov/24329518" TargetMode="External"/><Relationship Id="rId4989" Type="http://schemas.openxmlformats.org/officeDocument/2006/relationships/hyperlink" Target="https://pubmed.ncbi.nlm.nih.gov/16873815" TargetMode="External"/><Relationship Id="rId7048" Type="http://schemas.openxmlformats.org/officeDocument/2006/relationships/hyperlink" Target="https://europepmc.org/abstract/MED/34357402" TargetMode="External"/><Relationship Id="rId7395" Type="http://schemas.openxmlformats.org/officeDocument/2006/relationships/hyperlink" Target="https://europepmc.org/abstract/MED/34570326" TargetMode="External"/><Relationship Id="rId8446" Type="http://schemas.openxmlformats.org/officeDocument/2006/relationships/hyperlink" Target="https://pubmed.ncbi.nlm.nih.gov/26137024" TargetMode="External"/><Relationship Id="rId8860" Type="http://schemas.openxmlformats.org/officeDocument/2006/relationships/hyperlink" Target="http://www.elsevier.es/en/linksolver/ft/pii/S1695-4033(09)00479-2" TargetMode="External"/><Relationship Id="rId1900" Type="http://schemas.openxmlformats.org/officeDocument/2006/relationships/hyperlink" Target="https://pubmed.ncbi.nlm.nih.gov/28013412" TargetMode="External"/><Relationship Id="rId7462" Type="http://schemas.openxmlformats.org/officeDocument/2006/relationships/hyperlink" Target="https://pubmed.ncbi.nlm.nih.gov/30254128" TargetMode="External"/><Relationship Id="rId8513" Type="http://schemas.openxmlformats.org/officeDocument/2006/relationships/hyperlink" Target="https://pubmed.ncbi.nlm.nih.gov/12486404" TargetMode="External"/><Relationship Id="rId3658" Type="http://schemas.openxmlformats.org/officeDocument/2006/relationships/hyperlink" Target="https://pubmed.ncbi.nlm.nih.gov/12374982" TargetMode="External"/><Relationship Id="rId4709" Type="http://schemas.openxmlformats.org/officeDocument/2006/relationships/hyperlink" Target="https://pubmed.ncbi.nlm.nih.gov/39438660" TargetMode="External"/><Relationship Id="rId6064" Type="http://schemas.openxmlformats.org/officeDocument/2006/relationships/hyperlink" Target="https://pubmed.ncbi.nlm.nih.gov/2869085" TargetMode="External"/><Relationship Id="rId7115" Type="http://schemas.openxmlformats.org/officeDocument/2006/relationships/hyperlink" Target="https://pubmed.ncbi.nlm.nih.gov/40024461" TargetMode="External"/><Relationship Id="rId579" Type="http://schemas.openxmlformats.org/officeDocument/2006/relationships/hyperlink" Target="https://pubmed.ncbi.nlm.nih.gov/30260027" TargetMode="External"/><Relationship Id="rId993" Type="http://schemas.openxmlformats.org/officeDocument/2006/relationships/hyperlink" Target="https://bmcinfectdis.biomedcentral.com/articles/10.1186/s12879-017-2567-6" TargetMode="External"/><Relationship Id="rId2674" Type="http://schemas.openxmlformats.org/officeDocument/2006/relationships/hyperlink" Target="http://www.elsevier.es/en/linksolver/ft/pii/S0301-0546(20)30028-8" TargetMode="External"/><Relationship Id="rId5080" Type="http://schemas.openxmlformats.org/officeDocument/2006/relationships/hyperlink" Target="https://europepmc.org/abstract/MED/37577706" TargetMode="External"/><Relationship Id="rId6131" Type="http://schemas.openxmlformats.org/officeDocument/2006/relationships/hyperlink" Target="https://pmc.ncbi.nlm.nih.gov/articles/pmid/39677597/" TargetMode="External"/><Relationship Id="rId9287" Type="http://schemas.openxmlformats.org/officeDocument/2006/relationships/hyperlink" Target="https://europepmc.org/abstract/MED/33262147" TargetMode="External"/><Relationship Id="rId646" Type="http://schemas.openxmlformats.org/officeDocument/2006/relationships/hyperlink" Target="https://onlinelibrary.wiley.com/doi/10.1002/pbc.26098" TargetMode="External"/><Relationship Id="rId1276" Type="http://schemas.openxmlformats.org/officeDocument/2006/relationships/hyperlink" Target="https://pubmed.ncbi.nlm.nih.gov/30170163" TargetMode="External"/><Relationship Id="rId2327" Type="http://schemas.openxmlformats.org/officeDocument/2006/relationships/hyperlink" Target="https://pubmed.ncbi.nlm.nih.gov/38069482" TargetMode="External"/><Relationship Id="rId3725" Type="http://schemas.openxmlformats.org/officeDocument/2006/relationships/hyperlink" Target="https://onlinelibrary.wiley.com/doi/10.1111/bjh.18424" TargetMode="External"/><Relationship Id="rId9354" Type="http://schemas.openxmlformats.org/officeDocument/2006/relationships/hyperlink" Target="https://link.springer.com/article/10.1007/s12185-020-02899-6" TargetMode="External"/><Relationship Id="rId1690" Type="http://schemas.openxmlformats.org/officeDocument/2006/relationships/hyperlink" Target="https://www.clinicalkey.com/content/playBy/pii?v=S0091-6749(14)01433-X" TargetMode="External"/><Relationship Id="rId2741" Type="http://schemas.openxmlformats.org/officeDocument/2006/relationships/hyperlink" Target="https://pubmed.ncbi.nlm.nih.gov/28380482" TargetMode="External"/><Relationship Id="rId5897" Type="http://schemas.openxmlformats.org/officeDocument/2006/relationships/hyperlink" Target="https://pubmed.ncbi.nlm.nih.gov/19733163" TargetMode="External"/><Relationship Id="rId6948" Type="http://schemas.openxmlformats.org/officeDocument/2006/relationships/hyperlink" Target="https://europepmc.org/abstract/MED/37209324" TargetMode="External"/><Relationship Id="rId9007" Type="http://schemas.openxmlformats.org/officeDocument/2006/relationships/hyperlink" Target="https://pubmed.ncbi.nlm.nih.gov/25400215" TargetMode="External"/><Relationship Id="rId713" Type="http://schemas.openxmlformats.org/officeDocument/2006/relationships/hyperlink" Target="https://pubmed.ncbi.nlm.nih.gov/22445276" TargetMode="External"/><Relationship Id="rId1343" Type="http://schemas.openxmlformats.org/officeDocument/2006/relationships/hyperlink" Target="http://www.jiaci.org/issues/vol24issue6/vol24issue06-11.htm" TargetMode="External"/><Relationship Id="rId4499" Type="http://schemas.openxmlformats.org/officeDocument/2006/relationships/hyperlink" Target="https://pubmed.ncbi.nlm.nih.gov/31562126" TargetMode="External"/><Relationship Id="rId5964" Type="http://schemas.openxmlformats.org/officeDocument/2006/relationships/hyperlink" Target="https://link.springer.com/chapter/10.1007/0-306-46843-3_12" TargetMode="External"/><Relationship Id="rId8370" Type="http://schemas.openxmlformats.org/officeDocument/2006/relationships/hyperlink" Target="https://www.jstage.jst.go.jp/article/yoken/76/1/76_JJID.2022.184/_article" TargetMode="External"/><Relationship Id="rId9421" Type="http://schemas.openxmlformats.org/officeDocument/2006/relationships/hyperlink" Target="https://www.tandfonline.com/doi/10.1080/00365540802287098?url_ver=Z39.88-2003&amp;rfr_id=ori:rid:crossref.org&amp;rfr_dat=cr_pub%200pubmed" TargetMode="External"/><Relationship Id="rId1410" Type="http://schemas.openxmlformats.org/officeDocument/2006/relationships/hyperlink" Target="https://pubmed.ncbi.nlm.nih.gov/9334468" TargetMode="External"/><Relationship Id="rId4566" Type="http://schemas.openxmlformats.org/officeDocument/2006/relationships/hyperlink" Target="https://onlinelibrary.wiley.com/doi/10.1111/all.16253" TargetMode="External"/><Relationship Id="rId4980" Type="http://schemas.openxmlformats.org/officeDocument/2006/relationships/hyperlink" Target="https://onlinelibrary.wiley.com/doi/10.1002/eji.200939602" TargetMode="External"/><Relationship Id="rId5617" Type="http://schemas.openxmlformats.org/officeDocument/2006/relationships/hyperlink" Target="https://pubmed.ncbi.nlm.nih.gov/33641182" TargetMode="External"/><Relationship Id="rId8023" Type="http://schemas.openxmlformats.org/officeDocument/2006/relationships/hyperlink" Target="https://pmc.ncbi.nlm.nih.gov/articles/pmid/39563684/" TargetMode="External"/><Relationship Id="rId3168" Type="http://schemas.openxmlformats.org/officeDocument/2006/relationships/hyperlink" Target="https://link.springer.com/article/10.1007/s10067-021-05609-7" TargetMode="External"/><Relationship Id="rId3582" Type="http://schemas.openxmlformats.org/officeDocument/2006/relationships/hyperlink" Target="https://pubmed.ncbi.nlm.nih.gov/20188706" TargetMode="External"/><Relationship Id="rId4219" Type="http://schemas.openxmlformats.org/officeDocument/2006/relationships/hyperlink" Target="https://pubmed.ncbi.nlm.nih.gov/31456808" TargetMode="External"/><Relationship Id="rId4633" Type="http://schemas.openxmlformats.org/officeDocument/2006/relationships/hyperlink" Target="https://pubmed.ncbi.nlm.nih.gov/34177970" TargetMode="External"/><Relationship Id="rId7789" Type="http://schemas.openxmlformats.org/officeDocument/2006/relationships/hyperlink" Target="https://europepmc.org/abstract/MED/29691385" TargetMode="External"/><Relationship Id="rId2184" Type="http://schemas.openxmlformats.org/officeDocument/2006/relationships/hyperlink" Target="https://pubmed.ncbi.nlm.nih.gov/23504276" TargetMode="External"/><Relationship Id="rId3235" Type="http://schemas.openxmlformats.org/officeDocument/2006/relationships/hyperlink" Target="https://pubmed.ncbi.nlm.nih.gov/32522898" TargetMode="External"/><Relationship Id="rId7856" Type="http://schemas.openxmlformats.org/officeDocument/2006/relationships/hyperlink" Target="https://pubmed.ncbi.nlm.nih.gov/33774082" TargetMode="External"/><Relationship Id="rId156" Type="http://schemas.openxmlformats.org/officeDocument/2006/relationships/hyperlink" Target="https://europepmc.org/abstract/MED/31969880" TargetMode="External"/><Relationship Id="rId570" Type="http://schemas.openxmlformats.org/officeDocument/2006/relationships/hyperlink" Target="https://link.springer.com/article/10.1007/s10875-019-00701-9" TargetMode="External"/><Relationship Id="rId2251" Type="http://schemas.openxmlformats.org/officeDocument/2006/relationships/hyperlink" Target="https://linkinghub.elsevier.com/retrieve/pii/S0920-9964(05)00246-X" TargetMode="External"/><Relationship Id="rId3302" Type="http://schemas.openxmlformats.org/officeDocument/2006/relationships/hyperlink" Target="https://europepmc.org/abstract/MED/30239772" TargetMode="External"/><Relationship Id="rId4700" Type="http://schemas.openxmlformats.org/officeDocument/2006/relationships/hyperlink" Target="https://www.clinicalkey.com/content/playBy/pii?v=S0091-6749(08)01560-1" TargetMode="External"/><Relationship Id="rId6458" Type="http://schemas.openxmlformats.org/officeDocument/2006/relationships/hyperlink" Target="https://linkinghub.elsevier.com/retrieve/pii/S1600-6135(22)22210-2" TargetMode="External"/><Relationship Id="rId7509" Type="http://schemas.openxmlformats.org/officeDocument/2006/relationships/hyperlink" Target="https://link.springer.com/article/10.1007/s00277-023-05340-0" TargetMode="External"/><Relationship Id="rId8907" Type="http://schemas.openxmlformats.org/officeDocument/2006/relationships/hyperlink" Target="https://pubmed.ncbi.nlm.nih.gov/38566598" TargetMode="External"/><Relationship Id="rId223" Type="http://schemas.openxmlformats.org/officeDocument/2006/relationships/hyperlink" Target="https://pubmed.ncbi.nlm.nih.gov/24382174" TargetMode="External"/><Relationship Id="rId6872" Type="http://schemas.openxmlformats.org/officeDocument/2006/relationships/hyperlink" Target="https://pubmed.ncbi.nlm.nih.gov/8932789" TargetMode="External"/><Relationship Id="rId7923" Type="http://schemas.openxmlformats.org/officeDocument/2006/relationships/hyperlink" Target="https://europepmc.org/abstract/MED/24505475" TargetMode="External"/><Relationship Id="rId4076" Type="http://schemas.openxmlformats.org/officeDocument/2006/relationships/hyperlink" Target="https://pubmed.ncbi.nlm.nih.gov/19367295" TargetMode="External"/><Relationship Id="rId5474" Type="http://schemas.openxmlformats.org/officeDocument/2006/relationships/hyperlink" Target="https://onlinelibrary.wiley.com/doi/10.1111/petr.13604" TargetMode="External"/><Relationship Id="rId6525" Type="http://schemas.openxmlformats.org/officeDocument/2006/relationships/hyperlink" Target="https://pubmed.ncbi.nlm.nih.gov/28502128" TargetMode="External"/><Relationship Id="rId4490" Type="http://schemas.openxmlformats.org/officeDocument/2006/relationships/hyperlink" Target="https://linkinghub.elsevier.com/retrieve/pii/S0006-4971(20)62096-1" TargetMode="External"/><Relationship Id="rId5127" Type="http://schemas.openxmlformats.org/officeDocument/2006/relationships/hyperlink" Target="https://pubmed.ncbi.nlm.nih.gov/34848362" TargetMode="External"/><Relationship Id="rId5541" Type="http://schemas.openxmlformats.org/officeDocument/2006/relationships/hyperlink" Target="https://pubmed.ncbi.nlm.nih.gov/38129351" TargetMode="External"/><Relationship Id="rId8697" Type="http://schemas.openxmlformats.org/officeDocument/2006/relationships/hyperlink" Target="https://pubmed.ncbi.nlm.nih.gov/32288572" TargetMode="External"/><Relationship Id="rId1737" Type="http://schemas.openxmlformats.org/officeDocument/2006/relationships/hyperlink" Target="https://link.springer.com/article/10.1007/s10875-022-01221-9" TargetMode="External"/><Relationship Id="rId3092" Type="http://schemas.openxmlformats.org/officeDocument/2006/relationships/hyperlink" Target="https://europepmc.org/abstract/MED/35693615" TargetMode="External"/><Relationship Id="rId4143" Type="http://schemas.openxmlformats.org/officeDocument/2006/relationships/hyperlink" Target="https://pubmed.ncbi.nlm.nih.gov/10203714" TargetMode="External"/><Relationship Id="rId7299" Type="http://schemas.openxmlformats.org/officeDocument/2006/relationships/hyperlink" Target="https://linkinghub.elsevier.com/retrieve/pii/S0248-8663(13)00066-0" TargetMode="External"/><Relationship Id="rId8764" Type="http://schemas.openxmlformats.org/officeDocument/2006/relationships/hyperlink" Target="https://pubmed.ncbi.nlm.nih.gov/33880650" TargetMode="External"/><Relationship Id="rId29" Type="http://schemas.openxmlformats.org/officeDocument/2006/relationships/hyperlink" Target="https://pubmed.ncbi.nlm.nih.gov/36280136" TargetMode="External"/><Relationship Id="rId4210" Type="http://schemas.openxmlformats.org/officeDocument/2006/relationships/hyperlink" Target="https://europepmc.org/abstract/MED/30778345" TargetMode="External"/><Relationship Id="rId7366" Type="http://schemas.openxmlformats.org/officeDocument/2006/relationships/hyperlink" Target="https://pubmed.ncbi.nlm.nih.gov/36763636" TargetMode="External"/><Relationship Id="rId7780" Type="http://schemas.openxmlformats.org/officeDocument/2006/relationships/hyperlink" Target="https://pubmed.ncbi.nlm.nih.gov/29938925" TargetMode="External"/><Relationship Id="rId8417" Type="http://schemas.openxmlformats.org/officeDocument/2006/relationships/hyperlink" Target="https://pubmed.ncbi.nlm.nih.gov/32381752" TargetMode="External"/><Relationship Id="rId1804" Type="http://schemas.openxmlformats.org/officeDocument/2006/relationships/hyperlink" Target="https://linkinghub.elsevier.com/retrieve/pii/S2667-193X(23)00181-3" TargetMode="External"/><Relationship Id="rId6382" Type="http://schemas.openxmlformats.org/officeDocument/2006/relationships/hyperlink" Target="https://www.science.org/doi/abs/10.1126/sciadv.adf9522?url_ver=Z39.88-2003&amp;rfr_id=ori:rid:crossref.org&amp;rfr_dat=cr_pub%200pubmed" TargetMode="External"/><Relationship Id="rId7019" Type="http://schemas.openxmlformats.org/officeDocument/2006/relationships/hyperlink" Target="https://pubmed.ncbi.nlm.nih.gov/35091979" TargetMode="External"/><Relationship Id="rId7433" Type="http://schemas.openxmlformats.org/officeDocument/2006/relationships/hyperlink" Target="https://europepmc.org/abstract/MED/35242727" TargetMode="External"/><Relationship Id="rId8831" Type="http://schemas.openxmlformats.org/officeDocument/2006/relationships/hyperlink" Target="https://pubmed.ncbi.nlm.nih.gov/25801288" TargetMode="External"/><Relationship Id="rId3976" Type="http://schemas.openxmlformats.org/officeDocument/2006/relationships/hyperlink" Target="https://europepmc.org/abstract/MED/27379096" TargetMode="External"/><Relationship Id="rId6035" Type="http://schemas.openxmlformats.org/officeDocument/2006/relationships/hyperlink" Target="https://www.pnas.org/doi/10.1073/pnas.86.13.5039?url_ver=Z39.88-2003&amp;rfr_id=ori:rid:crossref.org&amp;rfr_dat=cr_pub%200pubmed" TargetMode="External"/><Relationship Id="rId897" Type="http://schemas.openxmlformats.org/officeDocument/2006/relationships/hyperlink" Target="https://air.unimi.it/handle/2434/1049844" TargetMode="External"/><Relationship Id="rId2578" Type="http://schemas.openxmlformats.org/officeDocument/2006/relationships/hyperlink" Target="https://europepmc.org/abstract/MED/18418489" TargetMode="External"/><Relationship Id="rId2992" Type="http://schemas.openxmlformats.org/officeDocument/2006/relationships/hyperlink" Target="https://www.science.org/doi/abs/10.1126/sciadv.ade0718?url_ver=Z39.88-2003&amp;rfr_id=ori:rid:crossref.org&amp;rfr_dat=cr_pub%200pubmed" TargetMode="External"/><Relationship Id="rId3629" Type="http://schemas.openxmlformats.org/officeDocument/2006/relationships/hyperlink" Target="https://pubmed.ncbi.nlm.nih.gov/16147531" TargetMode="External"/><Relationship Id="rId5051" Type="http://schemas.openxmlformats.org/officeDocument/2006/relationships/hyperlink" Target="https://pubmed.ncbi.nlm.nih.gov/39089527" TargetMode="External"/><Relationship Id="rId7500" Type="http://schemas.openxmlformats.org/officeDocument/2006/relationships/hyperlink" Target="https://pubmed.ncbi.nlm.nih.gov/38704374" TargetMode="External"/><Relationship Id="rId9258" Type="http://schemas.openxmlformats.org/officeDocument/2006/relationships/hyperlink" Target="https://pubmed.ncbi.nlm.nih.gov/20388763" TargetMode="External"/><Relationship Id="rId964" Type="http://schemas.openxmlformats.org/officeDocument/2006/relationships/hyperlink" Target="https://pubmed.ncbi.nlm.nih.gov/31102759" TargetMode="External"/><Relationship Id="rId1594" Type="http://schemas.openxmlformats.org/officeDocument/2006/relationships/hyperlink" Target="https://europepmc.org/abstract/MED/35445287" TargetMode="External"/><Relationship Id="rId2645" Type="http://schemas.openxmlformats.org/officeDocument/2006/relationships/hyperlink" Target="https://pubmed.ncbi.nlm.nih.gov/35910859" TargetMode="External"/><Relationship Id="rId6102" Type="http://schemas.openxmlformats.org/officeDocument/2006/relationships/hyperlink" Target="https://linkinghub.elsevier.com/retrieve/pii/S0021-9258(17)30263-6" TargetMode="External"/><Relationship Id="rId617" Type="http://schemas.openxmlformats.org/officeDocument/2006/relationships/hyperlink" Target="https://pubmed.ncbi.nlm.nih.gov/29029192" TargetMode="External"/><Relationship Id="rId1247" Type="http://schemas.openxmlformats.org/officeDocument/2006/relationships/hyperlink" Target="https://pubmed.ncbi.nlm.nih.gov/33271349" TargetMode="External"/><Relationship Id="rId1661" Type="http://schemas.openxmlformats.org/officeDocument/2006/relationships/hyperlink" Target="https://pubmed.ncbi.nlm.nih.gov/30644015" TargetMode="External"/><Relationship Id="rId2712" Type="http://schemas.openxmlformats.org/officeDocument/2006/relationships/hyperlink" Target="https://www.clinicalkey.com/content/playBy/pii?v=S0889-8561(18)30030-4" TargetMode="External"/><Relationship Id="rId5868" Type="http://schemas.openxmlformats.org/officeDocument/2006/relationships/hyperlink" Target="https://www.clinicalkey.com/content/playBy/pii?v=S0091-6749(14)01480-8" TargetMode="External"/><Relationship Id="rId6919" Type="http://schemas.openxmlformats.org/officeDocument/2006/relationships/hyperlink" Target="https://pubmed.ncbi.nlm.nih.gov/38470480" TargetMode="External"/><Relationship Id="rId8274" Type="http://schemas.openxmlformats.org/officeDocument/2006/relationships/hyperlink" Target="https://pubmed.ncbi.nlm.nih.gov/24442434" TargetMode="External"/><Relationship Id="rId9325" Type="http://schemas.openxmlformats.org/officeDocument/2006/relationships/hyperlink" Target="https://pubmed.ncbi.nlm.nih.gov/37940715" TargetMode="External"/><Relationship Id="rId1314" Type="http://schemas.openxmlformats.org/officeDocument/2006/relationships/hyperlink" Target="https://pubmed.ncbi.nlm.nih.gov/26847111" TargetMode="External"/><Relationship Id="rId4884" Type="http://schemas.openxmlformats.org/officeDocument/2006/relationships/hyperlink" Target="https://academic.oup.com/ibdjournal/article-lookup/doi/10.1097/MIB.0000000000001270" TargetMode="External"/><Relationship Id="rId5935" Type="http://schemas.openxmlformats.org/officeDocument/2006/relationships/hyperlink" Target="https://linkinghub.elsevier.com/retrieve/pii/S0021-9258(20)66955-1" TargetMode="External"/><Relationship Id="rId7290" Type="http://schemas.openxmlformats.org/officeDocument/2006/relationships/hyperlink" Target="https://academic.oup.com/cid/article-lookup/doi/10.1093/cid/cix256" TargetMode="External"/><Relationship Id="rId8341" Type="http://schemas.openxmlformats.org/officeDocument/2006/relationships/hyperlink" Target="https://pubmed.ncbi.nlm.nih.gov/39009112" TargetMode="External"/><Relationship Id="rId3486" Type="http://schemas.openxmlformats.org/officeDocument/2006/relationships/hyperlink" Target="https://www.clinicalkey.com/content/playBy/pii?v=S1525-7304(13)00063-6" TargetMode="External"/><Relationship Id="rId4537" Type="http://schemas.openxmlformats.org/officeDocument/2006/relationships/hyperlink" Target="https://pubmed.ncbi.nlm.nih.gov/25217959" TargetMode="External"/><Relationship Id="rId20" Type="http://schemas.openxmlformats.org/officeDocument/2006/relationships/hyperlink" Target="https://europepmc.org/abstract/MED/38137412" TargetMode="External"/><Relationship Id="rId2088" Type="http://schemas.openxmlformats.org/officeDocument/2006/relationships/hyperlink" Target="https://pubmed.ncbi.nlm.nih.gov/31166413" TargetMode="External"/><Relationship Id="rId3139" Type="http://schemas.openxmlformats.org/officeDocument/2006/relationships/hyperlink" Target="https://pubmed.ncbi.nlm.nih.gov/35801120" TargetMode="External"/><Relationship Id="rId4951" Type="http://schemas.openxmlformats.org/officeDocument/2006/relationships/hyperlink" Target="https://europepmc.org/abstract/MED/24830313" TargetMode="External"/><Relationship Id="rId7010" Type="http://schemas.openxmlformats.org/officeDocument/2006/relationships/hyperlink" Target="https://www.jle.com/10.1684/vir.2022.0959" TargetMode="External"/><Relationship Id="rId474" Type="http://schemas.openxmlformats.org/officeDocument/2006/relationships/hyperlink" Target="https://pubmed.ncbi.nlm.nih.gov/37020259" TargetMode="External"/><Relationship Id="rId2155" Type="http://schemas.openxmlformats.org/officeDocument/2006/relationships/hyperlink" Target="https://www.clinicalkey.com/content/playBy/pii?v=S0099-2399(13)00905-9" TargetMode="External"/><Relationship Id="rId3553" Type="http://schemas.openxmlformats.org/officeDocument/2006/relationships/hyperlink" Target="https://pubmed.ncbi.nlm.nih.gov/23017725" TargetMode="External"/><Relationship Id="rId4604" Type="http://schemas.openxmlformats.org/officeDocument/2006/relationships/hyperlink" Target="https://linkinghub.elsevier.com/retrieve/pii/S0003-4967(24)08517-0" TargetMode="External"/><Relationship Id="rId9182" Type="http://schemas.openxmlformats.org/officeDocument/2006/relationships/hyperlink" Target="https://pubmed.ncbi.nlm.nih.gov/28384311" TargetMode="External"/><Relationship Id="rId127" Type="http://schemas.openxmlformats.org/officeDocument/2006/relationships/hyperlink" Target="https://pubmed.ncbi.nlm.nih.gov/31639635" TargetMode="External"/><Relationship Id="rId3206" Type="http://schemas.openxmlformats.org/officeDocument/2006/relationships/hyperlink" Target="https://europepmc.org/abstract/MED/34901097" TargetMode="External"/><Relationship Id="rId3620" Type="http://schemas.openxmlformats.org/officeDocument/2006/relationships/hyperlink" Target="https://pubmed.ncbi.nlm.nih.gov/16715077" TargetMode="External"/><Relationship Id="rId6776" Type="http://schemas.openxmlformats.org/officeDocument/2006/relationships/hyperlink" Target="https://europepmc.org/abstract/MED/34721429" TargetMode="External"/><Relationship Id="rId7827" Type="http://schemas.openxmlformats.org/officeDocument/2006/relationships/hyperlink" Target="https://www.science.org/doi/abs/10.1126/scitranslmed.abo5795?url_ver=Z39.88-2003&amp;rfr_id=ori:rid:crossref.org&amp;rfr_dat=cr_pub%200pubmed" TargetMode="External"/><Relationship Id="rId541" Type="http://schemas.openxmlformats.org/officeDocument/2006/relationships/hyperlink" Target="https://pubmed.ncbi.nlm.nih.gov/33968027" TargetMode="External"/><Relationship Id="rId1171" Type="http://schemas.openxmlformats.org/officeDocument/2006/relationships/hyperlink" Target="https://pubmed.ncbi.nlm.nih.gov/3345954" TargetMode="External"/><Relationship Id="rId2222" Type="http://schemas.openxmlformats.org/officeDocument/2006/relationships/hyperlink" Target="https://pubmed.ncbi.nlm.nih.gov/18448974" TargetMode="External"/><Relationship Id="rId5378" Type="http://schemas.openxmlformats.org/officeDocument/2006/relationships/hyperlink" Target="https://www.clinicalkey.com/content/playBy/pii?v=S1083-8791(11)00409-5" TargetMode="External"/><Relationship Id="rId5792" Type="http://schemas.openxmlformats.org/officeDocument/2006/relationships/hyperlink" Target="https://europepmc.org/abstract/MED/33628209" TargetMode="External"/><Relationship Id="rId6429" Type="http://schemas.openxmlformats.org/officeDocument/2006/relationships/hyperlink" Target="https://pubmed.ncbi.nlm.nih.gov/33682797" TargetMode="External"/><Relationship Id="rId6843" Type="http://schemas.openxmlformats.org/officeDocument/2006/relationships/hyperlink" Target="https://pubmed.ncbi.nlm.nih.gov/19297284" TargetMode="External"/><Relationship Id="rId1988" Type="http://schemas.openxmlformats.org/officeDocument/2006/relationships/hyperlink" Target="https://pubmed.ncbi.nlm.nih.gov/37631877" TargetMode="External"/><Relationship Id="rId4394" Type="http://schemas.openxmlformats.org/officeDocument/2006/relationships/hyperlink" Target="https://www.pnas.org/doi/10.1073/pnas.2412700121?url_ver=Z39.88-2003&amp;rfr_id=ori:rid:crossref.org&amp;rfr_dat=cr_pub%200pubmed" TargetMode="External"/><Relationship Id="rId5445" Type="http://schemas.openxmlformats.org/officeDocument/2006/relationships/hyperlink" Target="https://pubmed.ncbi.nlm.nih.gov/35987350" TargetMode="External"/><Relationship Id="rId4047" Type="http://schemas.openxmlformats.org/officeDocument/2006/relationships/hyperlink" Target="https://pubmed.ncbi.nlm.nih.gov/21168497" TargetMode="External"/><Relationship Id="rId4461" Type="http://schemas.openxmlformats.org/officeDocument/2006/relationships/hyperlink" Target="https://pubmed.ncbi.nlm.nih.gov/34492165" TargetMode="External"/><Relationship Id="rId5512" Type="http://schemas.openxmlformats.org/officeDocument/2006/relationships/hyperlink" Target="https://www.tandfonline.com/doi/10.1080/14712598.2024.2441845?url_ver=Z39.88-2003&amp;rfr_id=ori:rid:crossref.org&amp;rfr_dat=cr_pub%200pubmed" TargetMode="External"/><Relationship Id="rId6910" Type="http://schemas.openxmlformats.org/officeDocument/2006/relationships/hyperlink" Target="https://www.ingentaconnect.com/openurl?genre=article&amp;issn=&amp;volume=43&amp;issue=8&amp;spage=e282&amp;aulast=Bevacqua" TargetMode="External"/><Relationship Id="rId8668" Type="http://schemas.openxmlformats.org/officeDocument/2006/relationships/hyperlink" Target="https://journals.asm.org/doi/10.1128/IAI.02788-14?url_ver=Z39.88-2003&amp;rfr_id=ori:rid:crossref.org&amp;rfr_dat=cr_pub%200pubmed" TargetMode="External"/><Relationship Id="rId3063" Type="http://schemas.openxmlformats.org/officeDocument/2006/relationships/hyperlink" Target="https://pubmed.ncbi.nlm.nih.gov/35940203" TargetMode="External"/><Relationship Id="rId4114" Type="http://schemas.openxmlformats.org/officeDocument/2006/relationships/hyperlink" Target="https://pubmed.ncbi.nlm.nih.gov/12562393" TargetMode="External"/><Relationship Id="rId1708" Type="http://schemas.openxmlformats.org/officeDocument/2006/relationships/hyperlink" Target="https://www.clinicalkey.com/content/playBy/pii?v=S1808-8694(24)00115-0" TargetMode="External"/><Relationship Id="rId3130" Type="http://schemas.openxmlformats.org/officeDocument/2006/relationships/hyperlink" Target="https://www.clinicalkey.com/content/playBy/pii?v=S0896-8411(21)00182-7" TargetMode="External"/><Relationship Id="rId6286" Type="http://schemas.openxmlformats.org/officeDocument/2006/relationships/hyperlink" Target="https://europepmc.org/abstract/MED/22526601" TargetMode="External"/><Relationship Id="rId7337" Type="http://schemas.openxmlformats.org/officeDocument/2006/relationships/hyperlink" Target="https://europepmc.org/abstract/MED/38704374" TargetMode="External"/><Relationship Id="rId7684" Type="http://schemas.openxmlformats.org/officeDocument/2006/relationships/hyperlink" Target="https://pubmed.ncbi.nlm.nih.gov/38331990" TargetMode="External"/><Relationship Id="rId8735" Type="http://schemas.openxmlformats.org/officeDocument/2006/relationships/hyperlink" Target="https://academic.oup.com/ibdjournal/article-lookup/doi/10.1093/ibd/izad064" TargetMode="External"/><Relationship Id="rId7751" Type="http://schemas.openxmlformats.org/officeDocument/2006/relationships/hyperlink" Target="https://europepmc.org/abstract/MED/33257898" TargetMode="External"/><Relationship Id="rId8802" Type="http://schemas.openxmlformats.org/officeDocument/2006/relationships/hyperlink" Target="https://www.clinicalkey.com/content/playBy?issn=0973-6883&amp;vol=9&amp;issue=2&amp;pgfirst=147" TargetMode="External"/><Relationship Id="rId2896" Type="http://schemas.openxmlformats.org/officeDocument/2006/relationships/hyperlink" Target="https://pubmed.ncbi.nlm.nih.gov/39424918" TargetMode="External"/><Relationship Id="rId3947" Type="http://schemas.openxmlformats.org/officeDocument/2006/relationships/hyperlink" Target="https://pubmed.ncbi.nlm.nih.gov/28424681" TargetMode="External"/><Relationship Id="rId6353" Type="http://schemas.openxmlformats.org/officeDocument/2006/relationships/hyperlink" Target="https://pubmed.ncbi.nlm.nih.gov/27561769" TargetMode="External"/><Relationship Id="rId7404" Type="http://schemas.openxmlformats.org/officeDocument/2006/relationships/hyperlink" Target="https://pubmed.ncbi.nlm.nih.gov/34413139" TargetMode="External"/><Relationship Id="rId868" Type="http://schemas.openxmlformats.org/officeDocument/2006/relationships/hyperlink" Target="https://pubmed.ncbi.nlm.nih.gov/35535796" TargetMode="External"/><Relationship Id="rId1498" Type="http://schemas.openxmlformats.org/officeDocument/2006/relationships/hyperlink" Target="https://pubmed.ncbi.nlm.nih.gov/25668899" TargetMode="External"/><Relationship Id="rId2549" Type="http://schemas.openxmlformats.org/officeDocument/2006/relationships/hyperlink" Target="https://pubmed.ncbi.nlm.nih.gov/19368967" TargetMode="External"/><Relationship Id="rId2963" Type="http://schemas.openxmlformats.org/officeDocument/2006/relationships/hyperlink" Target="https://arthritis-research.biomedcentral.com/articles/10.1186/s13075-023-03172-x" TargetMode="External"/><Relationship Id="rId6006" Type="http://schemas.openxmlformats.org/officeDocument/2006/relationships/hyperlink" Target="https://academic.oup.com/hmg/article-lookup/doi/10.1093/hmg/2.9.1493" TargetMode="External"/><Relationship Id="rId6420" Type="http://schemas.openxmlformats.org/officeDocument/2006/relationships/hyperlink" Target="https://linkinghub.elsevier.com/retrieve/pii/S1600-6135(22)08746-9" TargetMode="External"/><Relationship Id="rId935" Type="http://schemas.openxmlformats.org/officeDocument/2006/relationships/hyperlink" Target="https://europepmc.org/abstract/MED/32827207" TargetMode="External"/><Relationship Id="rId1565" Type="http://schemas.openxmlformats.org/officeDocument/2006/relationships/hyperlink" Target="https://pubmed.ncbi.nlm.nih.gov/37548814" TargetMode="External"/><Relationship Id="rId2616" Type="http://schemas.openxmlformats.org/officeDocument/2006/relationships/hyperlink" Target="https://linkinghub.elsevier.com/retrieve/pii/S2211-3355(24)00002-0" TargetMode="External"/><Relationship Id="rId5022" Type="http://schemas.openxmlformats.org/officeDocument/2006/relationships/hyperlink" Target="https://pubmed.ncbi.nlm.nih.gov/9738942" TargetMode="External"/><Relationship Id="rId8178" Type="http://schemas.openxmlformats.org/officeDocument/2006/relationships/hyperlink" Target="https://www.medicalonline.jp/meteo_linkout.php?issn=0446-6586&amp;volume=118&amp;issue=3&amp;spage=229" TargetMode="External"/><Relationship Id="rId8592" Type="http://schemas.openxmlformats.org/officeDocument/2006/relationships/hyperlink" Target="https://europepmc.org/abstract/MED/36675794" TargetMode="External"/><Relationship Id="rId9229" Type="http://schemas.openxmlformats.org/officeDocument/2006/relationships/hyperlink" Target="https://www.clinicalkey.com/content/playBy/pii?v=S0012-3692(13)60158-0" TargetMode="External"/><Relationship Id="rId1218" Type="http://schemas.openxmlformats.org/officeDocument/2006/relationships/hyperlink" Target="https://pubmed.ncbi.nlm.nih.gov/35386641" TargetMode="External"/><Relationship Id="rId7194" Type="http://schemas.openxmlformats.org/officeDocument/2006/relationships/hyperlink" Target="https://linkinghub.elsevier.com/retrieve/pii/S0014-4827(00)95030-4" TargetMode="External"/><Relationship Id="rId8245" Type="http://schemas.openxmlformats.org/officeDocument/2006/relationships/hyperlink" Target="https://www.clinicalkey.com/content/playBy/pii?v=S0896-8411(17)30781-3" TargetMode="External"/><Relationship Id="rId1632" Type="http://schemas.openxmlformats.org/officeDocument/2006/relationships/hyperlink" Target="https://www.clinicalkey.com/content/playBy/pii?v=S1939-4551(20)30392-6" TargetMode="External"/><Relationship Id="rId4788" Type="http://schemas.openxmlformats.org/officeDocument/2006/relationships/hyperlink" Target="https://europepmc.org/abstract/MED/35694196" TargetMode="External"/><Relationship Id="rId5839" Type="http://schemas.openxmlformats.org/officeDocument/2006/relationships/hyperlink" Target="https://pubmed.ncbi.nlm.nih.gov/28493328" TargetMode="External"/><Relationship Id="rId7261" Type="http://schemas.openxmlformats.org/officeDocument/2006/relationships/hyperlink" Target="https://europepmc.org/abstract/MED/33579790" TargetMode="External"/><Relationship Id="rId4855" Type="http://schemas.openxmlformats.org/officeDocument/2006/relationships/hyperlink" Target="https://pubmed.ncbi.nlm.nih.gov/30445625" TargetMode="External"/><Relationship Id="rId5906" Type="http://schemas.openxmlformats.org/officeDocument/2006/relationships/hyperlink" Target="https://www.clinicalkey.com/content/playBy/pii?v=S1521-6616(08)00810-3" TargetMode="External"/><Relationship Id="rId8312" Type="http://schemas.openxmlformats.org/officeDocument/2006/relationships/hyperlink" Target="https://pubmed.ncbi.nlm.nih.gov/19027739" TargetMode="External"/><Relationship Id="rId3457" Type="http://schemas.openxmlformats.org/officeDocument/2006/relationships/hyperlink" Target="https://pubmed.ncbi.nlm.nih.gov/25186852" TargetMode="External"/><Relationship Id="rId3871" Type="http://schemas.openxmlformats.org/officeDocument/2006/relationships/hyperlink" Target="https://pubmed.ncbi.nlm.nih.gov/35371083" TargetMode="External"/><Relationship Id="rId4508" Type="http://schemas.openxmlformats.org/officeDocument/2006/relationships/hyperlink" Target="https://linkinghub.elsevier.com/retrieve/pii/S0003-4967(24)00907-5" TargetMode="External"/><Relationship Id="rId4922" Type="http://schemas.openxmlformats.org/officeDocument/2006/relationships/hyperlink" Target="https://europepmc.org/abstract/MED/26780670" TargetMode="External"/><Relationship Id="rId378" Type="http://schemas.openxmlformats.org/officeDocument/2006/relationships/hyperlink" Target="https://pubmed.ncbi.nlm.nih.gov/3344762" TargetMode="External"/><Relationship Id="rId792" Type="http://schemas.openxmlformats.org/officeDocument/2006/relationships/hyperlink" Target="https://pubmed.ncbi.nlm.nih.gov/14647867" TargetMode="External"/><Relationship Id="rId2059" Type="http://schemas.openxmlformats.org/officeDocument/2006/relationships/hyperlink" Target="https://www.clinicalkey.com/content/playBy/pii?v=S0003-9969(19)30750-2" TargetMode="External"/><Relationship Id="rId2473" Type="http://schemas.openxmlformats.org/officeDocument/2006/relationships/hyperlink" Target="https://pubmed.ncbi.nlm.nih.gov/29890237" TargetMode="External"/><Relationship Id="rId3524" Type="http://schemas.openxmlformats.org/officeDocument/2006/relationships/hyperlink" Target="https://www.nature.com/articles/leu201280" TargetMode="External"/><Relationship Id="rId9086" Type="http://schemas.openxmlformats.org/officeDocument/2006/relationships/hyperlink" Target="https://pubmed.ncbi.nlm.nih.gov/35699016" TargetMode="External"/><Relationship Id="rId445" Type="http://schemas.openxmlformats.org/officeDocument/2006/relationships/hyperlink" Target="https://link.springer.com/article/10.1007/s10875-024-01822-6" TargetMode="External"/><Relationship Id="rId1075" Type="http://schemas.openxmlformats.org/officeDocument/2006/relationships/hyperlink" Target="https://journals.aai.org/jimmunol/article-lookup/doi/10.4049/jimmunol.1002722" TargetMode="External"/><Relationship Id="rId2126" Type="http://schemas.openxmlformats.org/officeDocument/2006/relationships/hyperlink" Target="https://pubmed.ncbi.nlm.nih.gov/29176759" TargetMode="External"/><Relationship Id="rId2540" Type="http://schemas.openxmlformats.org/officeDocument/2006/relationships/hyperlink" Target="https://www.nejm.org/doi/10.1056/NEJMe0907186?url_ver=Z39.88-2003&amp;rfr_id=ori:rid:crossref.org&amp;rfr_dat=cr_pub%200pubmed" TargetMode="External"/><Relationship Id="rId5696" Type="http://schemas.openxmlformats.org/officeDocument/2006/relationships/hyperlink" Target="https://pubs.rsc.org/en/content/articlelanding/2015/mb/c4mb00719k" TargetMode="External"/><Relationship Id="rId6747" Type="http://schemas.openxmlformats.org/officeDocument/2006/relationships/hyperlink" Target="https://pubmed.ncbi.nlm.nih.gov/33909886" TargetMode="External"/><Relationship Id="rId9153" Type="http://schemas.openxmlformats.org/officeDocument/2006/relationships/hyperlink" Target="https://publications.ersnet.org/lookup/pmid/29301926" TargetMode="External"/><Relationship Id="rId512" Type="http://schemas.openxmlformats.org/officeDocument/2006/relationships/hyperlink" Target="https://linkinghub.elsevier.com/retrieve/pii/S1079-9796(21)00062-0" TargetMode="External"/><Relationship Id="rId1142" Type="http://schemas.openxmlformats.org/officeDocument/2006/relationships/hyperlink" Target="https://onlinelibrary.wiley.com/doi/10.1002/ijc.10826" TargetMode="External"/><Relationship Id="rId4298" Type="http://schemas.openxmlformats.org/officeDocument/2006/relationships/hyperlink" Target="https://journals.aai.org/jimmunol/article-lookup/doi/10.4049/jimmunol.0903876" TargetMode="External"/><Relationship Id="rId5349" Type="http://schemas.openxmlformats.org/officeDocument/2006/relationships/hyperlink" Target="https://pubmed.ncbi.nlm.nih.gov/24734223" TargetMode="External"/><Relationship Id="rId9220" Type="http://schemas.openxmlformats.org/officeDocument/2006/relationships/hyperlink" Target="https://pubmed.ncbi.nlm.nih.gov/24593040" TargetMode="External"/><Relationship Id="rId4365" Type="http://schemas.openxmlformats.org/officeDocument/2006/relationships/hyperlink" Target="https://pubmed.ncbi.nlm.nih.gov/9245064" TargetMode="External"/><Relationship Id="rId5763" Type="http://schemas.openxmlformats.org/officeDocument/2006/relationships/hyperlink" Target="https://pubmed.ncbi.nlm.nih.gov/34184208" TargetMode="External"/><Relationship Id="rId6814" Type="http://schemas.openxmlformats.org/officeDocument/2006/relationships/hyperlink" Target="https://europepmc.org/abstract/MED/30131802" TargetMode="External"/><Relationship Id="rId1959" Type="http://schemas.openxmlformats.org/officeDocument/2006/relationships/hyperlink" Target="https://academic.oup.com/jid/article-lookup/doi/10.1093/infdis/jiaf042" TargetMode="External"/><Relationship Id="rId4018" Type="http://schemas.openxmlformats.org/officeDocument/2006/relationships/hyperlink" Target="https://journals.sagepub.com/doi/10.3727/096368913X670192?url_ver=Z39.88-2003&amp;rfr_id=ori:rid:crossref.org&amp;rfr_dat=cr_pub%200pubmed" TargetMode="External"/><Relationship Id="rId5416" Type="http://schemas.openxmlformats.org/officeDocument/2006/relationships/hyperlink" Target="https://www.nature.com/articles/1705113" TargetMode="External"/><Relationship Id="rId5830" Type="http://schemas.openxmlformats.org/officeDocument/2006/relationships/hyperlink" Target="https://www.nature.com/articles/bmt2017173" TargetMode="External"/><Relationship Id="rId8986" Type="http://schemas.openxmlformats.org/officeDocument/2006/relationships/hyperlink" Target="http://hdl.handle.net/10668/12625" TargetMode="External"/><Relationship Id="rId3381" Type="http://schemas.openxmlformats.org/officeDocument/2006/relationships/hyperlink" Target="https://pubmed.ncbi.nlm.nih.gov/28230086" TargetMode="External"/><Relationship Id="rId4432" Type="http://schemas.openxmlformats.org/officeDocument/2006/relationships/hyperlink" Target="https://www.clinicalkey.com/content/playBy/pii?v=S2213-2198(23)00320-3" TargetMode="External"/><Relationship Id="rId7588" Type="http://schemas.openxmlformats.org/officeDocument/2006/relationships/hyperlink" Target="https://pubmed.ncbi.nlm.nih.gov/29135016" TargetMode="External"/><Relationship Id="rId8639" Type="http://schemas.openxmlformats.org/officeDocument/2006/relationships/hyperlink" Target="https://pubmed.ncbi.nlm.nih.gov/27496101" TargetMode="External"/><Relationship Id="rId3034" Type="http://schemas.openxmlformats.org/officeDocument/2006/relationships/hyperlink" Target="https://www.tandfonline.com/doi/10.1080/03009742.2022.2103937?url_ver=Z39.88-2003&amp;rfr_id=ori:rid:crossref.org&amp;rfr_dat=cr_pub%200pubmed" TargetMode="External"/><Relationship Id="rId7655" Type="http://schemas.openxmlformats.org/officeDocument/2006/relationships/hyperlink" Target="https://www.thieme-connect.com/DOI/DOI?10.1055/s-2007-966547" TargetMode="External"/><Relationship Id="rId8706" Type="http://schemas.openxmlformats.org/officeDocument/2006/relationships/hyperlink" Target="https://pubmed.ncbi.nlm.nih.gov/20965640" TargetMode="External"/><Relationship Id="rId2050" Type="http://schemas.openxmlformats.org/officeDocument/2006/relationships/hyperlink" Target="https://pubmed.ncbi.nlm.nih.gov/34868005" TargetMode="External"/><Relationship Id="rId3101" Type="http://schemas.openxmlformats.org/officeDocument/2006/relationships/hyperlink" Target="https://pubmed.ncbi.nlm.nih.gov/34708883" TargetMode="External"/><Relationship Id="rId6257" Type="http://schemas.openxmlformats.org/officeDocument/2006/relationships/hyperlink" Target="https://pubmed.ncbi.nlm.nih.gov/27244296" TargetMode="External"/><Relationship Id="rId6671" Type="http://schemas.openxmlformats.org/officeDocument/2006/relationships/hyperlink" Target="https://pubmed.ncbi.nlm.nih.gov/19424013" TargetMode="External"/><Relationship Id="rId7308" Type="http://schemas.openxmlformats.org/officeDocument/2006/relationships/hyperlink" Target="https://pubmed.ncbi.nlm.nih.gov/39724971" TargetMode="External"/><Relationship Id="rId7722" Type="http://schemas.openxmlformats.org/officeDocument/2006/relationships/hyperlink" Target="https://pubmed.ncbi.nlm.nih.gov/36002455" TargetMode="External"/><Relationship Id="rId5273" Type="http://schemas.openxmlformats.org/officeDocument/2006/relationships/hyperlink" Target="https://pubmed.ncbi.nlm.nih.gov/27697500" TargetMode="External"/><Relationship Id="rId6324" Type="http://schemas.openxmlformats.org/officeDocument/2006/relationships/hyperlink" Target="https://europepmc.org/abstract/MED/36865546" TargetMode="External"/><Relationship Id="rId839" Type="http://schemas.openxmlformats.org/officeDocument/2006/relationships/hyperlink" Target="https://linkinghub.elsevier.com/retrieve/pii/S0085-2538(23)00466-0" TargetMode="External"/><Relationship Id="rId1469" Type="http://schemas.openxmlformats.org/officeDocument/2006/relationships/hyperlink" Target="https://ojrd.biomedcentral.com/articles/10.1186/s13023-017-0720-3" TargetMode="External"/><Relationship Id="rId2867" Type="http://schemas.openxmlformats.org/officeDocument/2006/relationships/hyperlink" Target="https://academic.oup.com/mrcr/article-lookup/doi/10.1093/mrcr/rxaf005" TargetMode="External"/><Relationship Id="rId3918" Type="http://schemas.openxmlformats.org/officeDocument/2006/relationships/hyperlink" Target="https://onlinelibrary.wiley.com/doi/10.1111/nan.12519" TargetMode="External"/><Relationship Id="rId5340" Type="http://schemas.openxmlformats.org/officeDocument/2006/relationships/hyperlink" Target="https://linkinghub.elsevier.com/retrieve/pii/S1570-0232(14)00283-9" TargetMode="External"/><Relationship Id="rId8496" Type="http://schemas.openxmlformats.org/officeDocument/2006/relationships/hyperlink" Target="https://pubmed.ncbi.nlm.nih.gov/17002923" TargetMode="External"/><Relationship Id="rId1883" Type="http://schemas.openxmlformats.org/officeDocument/2006/relationships/hyperlink" Target="https://onlinelibrary.wiley.com/doi/10.1111/cea.13676" TargetMode="External"/><Relationship Id="rId2934" Type="http://schemas.openxmlformats.org/officeDocument/2006/relationships/hyperlink" Target="https://pubmed.ncbi.nlm.nih.gov/38241813" TargetMode="External"/><Relationship Id="rId7098" Type="http://schemas.openxmlformats.org/officeDocument/2006/relationships/hyperlink" Target="https://europepmc.org/abstract/MED/33474625" TargetMode="External"/><Relationship Id="rId8149" Type="http://schemas.openxmlformats.org/officeDocument/2006/relationships/hyperlink" Target="https://pubmed.ncbi.nlm.nih.gov/34480209" TargetMode="External"/><Relationship Id="rId906" Type="http://schemas.openxmlformats.org/officeDocument/2006/relationships/hyperlink" Target="https://pubmed.ncbi.nlm.nih.gov/34831138" TargetMode="External"/><Relationship Id="rId1536" Type="http://schemas.openxmlformats.org/officeDocument/2006/relationships/hyperlink" Target="https://pubmed.ncbi.nlm.nih.gov/25796303" TargetMode="External"/><Relationship Id="rId1950" Type="http://schemas.openxmlformats.org/officeDocument/2006/relationships/hyperlink" Target="https://linkinghub.elsevier.com/retrieve/pii/S1081-1206(10)62439-8" TargetMode="External"/><Relationship Id="rId8563" Type="http://schemas.openxmlformats.org/officeDocument/2006/relationships/hyperlink" Target="https://pubmed.ncbi.nlm.nih.gov/25475887" TargetMode="External"/><Relationship Id="rId1603" Type="http://schemas.openxmlformats.org/officeDocument/2006/relationships/hyperlink" Target="https://pubmed.ncbi.nlm.nih.gov/35359947" TargetMode="External"/><Relationship Id="rId4759" Type="http://schemas.openxmlformats.org/officeDocument/2006/relationships/hyperlink" Target="https://pubmed.ncbi.nlm.nih.gov/36462957" TargetMode="External"/><Relationship Id="rId7165" Type="http://schemas.openxmlformats.org/officeDocument/2006/relationships/hyperlink" Target="https://pubmed.ncbi.nlm.nih.gov/38650862" TargetMode="External"/><Relationship Id="rId8216" Type="http://schemas.openxmlformats.org/officeDocument/2006/relationships/hyperlink" Target="https://pubmed.ncbi.nlm.nih.gov/30782731" TargetMode="External"/><Relationship Id="rId8630" Type="http://schemas.openxmlformats.org/officeDocument/2006/relationships/hyperlink" Target="https://journals.co.za/doi/10.5830/CVJA-2017-017" TargetMode="External"/><Relationship Id="rId3775" Type="http://schemas.openxmlformats.org/officeDocument/2006/relationships/hyperlink" Target="http://www.njmonline.nl/njm/getarticle.php?v=77&amp;i=2&amp;p=40" TargetMode="External"/><Relationship Id="rId4826" Type="http://schemas.openxmlformats.org/officeDocument/2006/relationships/hyperlink" Target="https://europepmc.org/abstract/MED/32207811" TargetMode="External"/><Relationship Id="rId6181" Type="http://schemas.openxmlformats.org/officeDocument/2006/relationships/hyperlink" Target="https://linkinghub.elsevier.com/retrieve/pii/S0003-4967(24)09578-5" TargetMode="External"/><Relationship Id="rId7232" Type="http://schemas.openxmlformats.org/officeDocument/2006/relationships/hyperlink" Target="https://pubmed.ncbi.nlm.nih.gov/37793571" TargetMode="External"/><Relationship Id="rId696" Type="http://schemas.openxmlformats.org/officeDocument/2006/relationships/hyperlink" Target="https://europepmc.org/abstract/MED/23649634" TargetMode="External"/><Relationship Id="rId2377" Type="http://schemas.openxmlformats.org/officeDocument/2006/relationships/hyperlink" Target="https://pubmed.ncbi.nlm.nih.gov/35648852" TargetMode="External"/><Relationship Id="rId2791" Type="http://schemas.openxmlformats.org/officeDocument/2006/relationships/hyperlink" Target="https://pubmed.ncbi.nlm.nih.gov/21876974" TargetMode="External"/><Relationship Id="rId3428" Type="http://schemas.openxmlformats.org/officeDocument/2006/relationships/hyperlink" Target="https://europepmc.org/abstract/MED/25835542" TargetMode="External"/><Relationship Id="rId349" Type="http://schemas.openxmlformats.org/officeDocument/2006/relationships/hyperlink" Target="https://pubmed.ncbi.nlm.nih.gov/1531116" TargetMode="External"/><Relationship Id="rId763" Type="http://schemas.openxmlformats.org/officeDocument/2006/relationships/hyperlink" Target="https://linkinghub.elsevier.com/retrieve/pii/S0014-2999(07)00486-4" TargetMode="External"/><Relationship Id="rId1393" Type="http://schemas.openxmlformats.org/officeDocument/2006/relationships/hyperlink" Target="http://www.elsevier.es/en/linksolver/ft/ivp/0301-0546/31/311" TargetMode="External"/><Relationship Id="rId2444" Type="http://schemas.openxmlformats.org/officeDocument/2006/relationships/hyperlink" Target="https://www.clinicalkey.com/content/playBy/pii?v=S0091-6749(20)31037-X" TargetMode="External"/><Relationship Id="rId3842" Type="http://schemas.openxmlformats.org/officeDocument/2006/relationships/hyperlink" Target="https://europepmc.org/abstract/MED/38926363" TargetMode="External"/><Relationship Id="rId6998" Type="http://schemas.openxmlformats.org/officeDocument/2006/relationships/hyperlink" Target="https://europepmc.org/abstract/MED/35676568" TargetMode="External"/><Relationship Id="rId9057" Type="http://schemas.openxmlformats.org/officeDocument/2006/relationships/hyperlink" Target="https://europepmc.org/abstract/MED/37959328" TargetMode="External"/><Relationship Id="rId416" Type="http://schemas.openxmlformats.org/officeDocument/2006/relationships/hyperlink" Target="https://pubmed.ncbi.nlm.nih.gov/6815221" TargetMode="External"/><Relationship Id="rId1046" Type="http://schemas.openxmlformats.org/officeDocument/2006/relationships/hyperlink" Target="https://pubmed.ncbi.nlm.nih.gov/25015269" TargetMode="External"/><Relationship Id="rId8073" Type="http://schemas.openxmlformats.org/officeDocument/2006/relationships/hyperlink" Target="https://europepmc.org/abstract/MED/37404381" TargetMode="External"/><Relationship Id="rId9124" Type="http://schemas.openxmlformats.org/officeDocument/2006/relationships/hyperlink" Target="https://pubmed.ncbi.nlm.nih.gov/30366850" TargetMode="External"/><Relationship Id="rId830" Type="http://schemas.openxmlformats.org/officeDocument/2006/relationships/hyperlink" Target="https://pubmed.ncbi.nlm.nih.gov/38601739" TargetMode="External"/><Relationship Id="rId1460" Type="http://schemas.openxmlformats.org/officeDocument/2006/relationships/hyperlink" Target="https://pubmed.ncbi.nlm.nih.gov/29378236" TargetMode="External"/><Relationship Id="rId2511" Type="http://schemas.openxmlformats.org/officeDocument/2006/relationships/hyperlink" Target="https://pubmed.ncbi.nlm.nih.gov/23541320" TargetMode="External"/><Relationship Id="rId5667" Type="http://schemas.openxmlformats.org/officeDocument/2006/relationships/hyperlink" Target="https://pubmed.ncbi.nlm.nih.gov/31096758" TargetMode="External"/><Relationship Id="rId6718" Type="http://schemas.openxmlformats.org/officeDocument/2006/relationships/hyperlink" Target="https://onlinelibrary.wiley.com/doi/10.1002/ajh.27221" TargetMode="External"/><Relationship Id="rId1113" Type="http://schemas.openxmlformats.org/officeDocument/2006/relationships/hyperlink" Target="https://onlinelibrary.wiley.com/doi/10.1111/j.1399-3038.2006.00409.x" TargetMode="External"/><Relationship Id="rId4269" Type="http://schemas.openxmlformats.org/officeDocument/2006/relationships/hyperlink" Target="https://pubmed.ncbi.nlm.nih.gov/25546780" TargetMode="External"/><Relationship Id="rId4683" Type="http://schemas.openxmlformats.org/officeDocument/2006/relationships/hyperlink" Target="https://pubmed.ncbi.nlm.nih.gov/24139604" TargetMode="External"/><Relationship Id="rId5734" Type="http://schemas.openxmlformats.org/officeDocument/2006/relationships/hyperlink" Target="https://europepmc.org/abstract/MED/38676811" TargetMode="External"/><Relationship Id="rId8140" Type="http://schemas.openxmlformats.org/officeDocument/2006/relationships/hyperlink" Target="https://academic.oup.com/ibdjournal/article-lookup/doi/10.1093/ibd/izab004" TargetMode="External"/><Relationship Id="rId3285" Type="http://schemas.openxmlformats.org/officeDocument/2006/relationships/hyperlink" Target="https://pubmed.ncbi.nlm.nih.gov/31060597" TargetMode="External"/><Relationship Id="rId4336" Type="http://schemas.openxmlformats.org/officeDocument/2006/relationships/hyperlink" Target="https://linkinghub.elsevier.com/retrieve/pii/S1521-6616(04)00209-8" TargetMode="External"/><Relationship Id="rId4750" Type="http://schemas.openxmlformats.org/officeDocument/2006/relationships/hyperlink" Target="https://www.clinicalkey.com/content/playBy/pii?v=S0016-5085(23)00619-4" TargetMode="External"/><Relationship Id="rId5801" Type="http://schemas.openxmlformats.org/officeDocument/2006/relationships/hyperlink" Target="https://pubmed.ncbi.nlm.nih.gov/30908902" TargetMode="External"/><Relationship Id="rId8957" Type="http://schemas.openxmlformats.org/officeDocument/2006/relationships/hyperlink" Target="https://pubmed.ncbi.nlm.nih.gov/33351492" TargetMode="External"/><Relationship Id="rId3352" Type="http://schemas.openxmlformats.org/officeDocument/2006/relationships/hyperlink" Target="https://europepmc.org/abstract/MED/29518148" TargetMode="External"/><Relationship Id="rId4403" Type="http://schemas.openxmlformats.org/officeDocument/2006/relationships/hyperlink" Target="https://pubmed.ncbi.nlm.nih.gov/37691306" TargetMode="External"/><Relationship Id="rId7559" Type="http://schemas.openxmlformats.org/officeDocument/2006/relationships/hyperlink" Target="https://www.clinicalkey.com/content/playBy/pii?v=S2213-2198(19)30443-X" TargetMode="External"/><Relationship Id="rId273" Type="http://schemas.openxmlformats.org/officeDocument/2006/relationships/hyperlink" Target="https://pubmed.ncbi.nlm.nih.gov/17410177" TargetMode="External"/><Relationship Id="rId3005" Type="http://schemas.openxmlformats.org/officeDocument/2006/relationships/hyperlink" Target="https://pubmed.ncbi.nlm.nih.gov/36946719" TargetMode="External"/><Relationship Id="rId6575" Type="http://schemas.openxmlformats.org/officeDocument/2006/relationships/hyperlink" Target="https://pubmed.ncbi.nlm.nih.gov/26727455" TargetMode="External"/><Relationship Id="rId7626" Type="http://schemas.openxmlformats.org/officeDocument/2006/relationships/hyperlink" Target="https://pubmed.ncbi.nlm.nih.gov/22425132" TargetMode="External"/><Relationship Id="rId7973" Type="http://schemas.openxmlformats.org/officeDocument/2006/relationships/hyperlink" Target="https://pubmed.ncbi.nlm.nih.gov/15306584" TargetMode="External"/><Relationship Id="rId340" Type="http://schemas.openxmlformats.org/officeDocument/2006/relationships/hyperlink" Target="https://pubmed.ncbi.nlm.nih.gov/8485909" TargetMode="External"/><Relationship Id="rId2021" Type="http://schemas.openxmlformats.org/officeDocument/2006/relationships/hyperlink" Target="https://europepmc.org/abstract/MED/35187122" TargetMode="External"/><Relationship Id="rId5177" Type="http://schemas.openxmlformats.org/officeDocument/2006/relationships/hyperlink" Target="https://pubmed.ncbi.nlm.nih.gov/30181580" TargetMode="External"/><Relationship Id="rId6228" Type="http://schemas.openxmlformats.org/officeDocument/2006/relationships/hyperlink" Target="https://europepmc.org/abstract/MED/30874777" TargetMode="External"/><Relationship Id="rId4193" Type="http://schemas.openxmlformats.org/officeDocument/2006/relationships/hyperlink" Target="https://pubmed.ncbi.nlm.nih.gov/34054845" TargetMode="External"/><Relationship Id="rId5591" Type="http://schemas.openxmlformats.org/officeDocument/2006/relationships/hyperlink" Target="https://pubmed.ncbi.nlm.nih.gov/35322646" TargetMode="External"/><Relationship Id="rId6642" Type="http://schemas.openxmlformats.org/officeDocument/2006/relationships/hyperlink" Target="https://www.pnas.org/doi/10.1073/pnas.1105500108?url_ver=Z39.88-2003&amp;rfr_id=ori:rid:crossref.org&amp;rfr_dat=cr_pub%200pubmed" TargetMode="External"/><Relationship Id="rId1787" Type="http://schemas.openxmlformats.org/officeDocument/2006/relationships/hyperlink" Target="https://pubmed.ncbi.nlm.nih.gov/24402618" TargetMode="External"/><Relationship Id="rId2838" Type="http://schemas.openxmlformats.org/officeDocument/2006/relationships/hyperlink" Target="https://pubmed.ncbi.nlm.nih.gov/40046156" TargetMode="External"/><Relationship Id="rId5244" Type="http://schemas.openxmlformats.org/officeDocument/2006/relationships/hyperlink" Target="https://linkinghub.elsevier.com/retrieve/pii/S0006-4971(20)60652-8" TargetMode="External"/><Relationship Id="rId79" Type="http://schemas.openxmlformats.org/officeDocument/2006/relationships/hyperlink" Target="https://pubmed.ncbi.nlm.nih.gov/34881327" TargetMode="External"/><Relationship Id="rId1854" Type="http://schemas.openxmlformats.org/officeDocument/2006/relationships/hyperlink" Target="https://pubmed.ncbi.nlm.nih.gov/36251205" TargetMode="External"/><Relationship Id="rId2905" Type="http://schemas.openxmlformats.org/officeDocument/2006/relationships/hyperlink" Target="https://inflammregen.biomedcentral.com/articles/10.1186/s41232-024-00352-3" TargetMode="External"/><Relationship Id="rId4260" Type="http://schemas.openxmlformats.org/officeDocument/2006/relationships/hyperlink" Target="https://www.clinicalkey.com/content/playBy/pii?v=S1521-6616(15)30004-8" TargetMode="External"/><Relationship Id="rId5311" Type="http://schemas.openxmlformats.org/officeDocument/2006/relationships/hyperlink" Target="https://pubmed.ncbi.nlm.nih.gov/25865650" TargetMode="External"/><Relationship Id="rId8467" Type="http://schemas.openxmlformats.org/officeDocument/2006/relationships/hyperlink" Target="http://ar.iiarjournals.org/lookup/pmidlookup?view=long&amp;pmid=24023333" TargetMode="External"/><Relationship Id="rId8881" Type="http://schemas.openxmlformats.org/officeDocument/2006/relationships/hyperlink" Target="https://pubmed.ncbi.nlm.nih.gov/16458620" TargetMode="External"/><Relationship Id="rId1507" Type="http://schemas.openxmlformats.org/officeDocument/2006/relationships/hyperlink" Target="https://www.clinicalkey.com/content/playBy/pii?v=S0091-6749(13)00265-0" TargetMode="External"/><Relationship Id="rId7069" Type="http://schemas.openxmlformats.org/officeDocument/2006/relationships/hyperlink" Target="https://pubmed.ncbi.nlm.nih.gov/34009544" TargetMode="External"/><Relationship Id="rId7483" Type="http://schemas.openxmlformats.org/officeDocument/2006/relationships/hyperlink" Target="https://hal.archives-ouvertes.fr/pasteur-02013257" TargetMode="External"/><Relationship Id="rId8534" Type="http://schemas.openxmlformats.org/officeDocument/2006/relationships/hyperlink" Target="https://link.springer.com/article/10.1007/s00439-022-02464-7" TargetMode="External"/><Relationship Id="rId1921" Type="http://schemas.openxmlformats.org/officeDocument/2006/relationships/hyperlink" Target="https://europepmc.org/abstract/MED/24416141" TargetMode="External"/><Relationship Id="rId3679" Type="http://schemas.openxmlformats.org/officeDocument/2006/relationships/hyperlink" Target="https://www.pnas.org/doi/10.1073/pnas.94.6.2478?url_ver=Z39.88-2003&amp;rfr_id=ori:rid:crossref.org&amp;rfr_dat=cr_pub%200pubmed" TargetMode="External"/><Relationship Id="rId6085" Type="http://schemas.openxmlformats.org/officeDocument/2006/relationships/hyperlink" Target="https://pubmed.ncbi.nlm.nih.gov/6283540" TargetMode="External"/><Relationship Id="rId7136" Type="http://schemas.openxmlformats.org/officeDocument/2006/relationships/hyperlink" Target="https://www.clinicalkey.com/content/playBy/pii?v=S2213-2198(23)00903-0" TargetMode="External"/><Relationship Id="rId7550" Type="http://schemas.openxmlformats.org/officeDocument/2006/relationships/hyperlink" Target="https://pubmed.ncbi.nlm.nih.gov/32232503" TargetMode="External"/><Relationship Id="rId6152" Type="http://schemas.openxmlformats.org/officeDocument/2006/relationships/hyperlink" Target="https://pubmed.ncbi.nlm.nih.gov/37468623" TargetMode="External"/><Relationship Id="rId7203" Type="http://schemas.openxmlformats.org/officeDocument/2006/relationships/hyperlink" Target="https://www.ingentaconnect.com/openurl?genre=article&amp;issn=&amp;volume=45&amp;issue=1&amp;spage=50&amp;aulast=Bourgoyne" TargetMode="External"/><Relationship Id="rId8601" Type="http://schemas.openxmlformats.org/officeDocument/2006/relationships/hyperlink" Target="https://pubmed.ncbi.nlm.nih.gov/34570346" TargetMode="External"/><Relationship Id="rId1297" Type="http://schemas.openxmlformats.org/officeDocument/2006/relationships/hyperlink" Target="https://ctajournal.biomedcentral.com/articles/10.1186/s13601-018-0229-4" TargetMode="External"/><Relationship Id="rId2695" Type="http://schemas.openxmlformats.org/officeDocument/2006/relationships/hyperlink" Target="https://pubmed.ncbi.nlm.nih.gov/31279466" TargetMode="External"/><Relationship Id="rId3746" Type="http://schemas.openxmlformats.org/officeDocument/2006/relationships/hyperlink" Target="https://pubmed.ncbi.nlm.nih.gov/34693347" TargetMode="External"/><Relationship Id="rId667" Type="http://schemas.openxmlformats.org/officeDocument/2006/relationships/hyperlink" Target="https://pubmed.ncbi.nlm.nih.gov/25752509" TargetMode="External"/><Relationship Id="rId2348" Type="http://schemas.openxmlformats.org/officeDocument/2006/relationships/hyperlink" Target="https://link.springer.com/article/10.1007/s10875-023-01487-7" TargetMode="External"/><Relationship Id="rId2762" Type="http://schemas.openxmlformats.org/officeDocument/2006/relationships/hyperlink" Target="https://europepmc.org/abstract/MED/25954764" TargetMode="External"/><Relationship Id="rId3813" Type="http://schemas.openxmlformats.org/officeDocument/2006/relationships/hyperlink" Target="https://journals.asm.org/doi/abs/10.1128/mBio.00151-12?url_ver=Z39.88-2003&amp;rfr_id=ori:rid:crossref.org&amp;rfr_dat=cr_pub%200pubmed" TargetMode="External"/><Relationship Id="rId6969" Type="http://schemas.openxmlformats.org/officeDocument/2006/relationships/hyperlink" Target="https://pubmed.ncbi.nlm.nih.gov/36535107" TargetMode="External"/><Relationship Id="rId9028" Type="http://schemas.openxmlformats.org/officeDocument/2006/relationships/hyperlink" Target="https://pubmed.ncbi.nlm.nih.gov/38811046" TargetMode="External"/><Relationship Id="rId9375" Type="http://schemas.openxmlformats.org/officeDocument/2006/relationships/hyperlink" Target="https://pubmed.ncbi.nlm.nih.gov/30646440" TargetMode="External"/><Relationship Id="rId734" Type="http://schemas.openxmlformats.org/officeDocument/2006/relationships/hyperlink" Target="https://europepmc.org/abstract/MED/21278736" TargetMode="External"/><Relationship Id="rId1364" Type="http://schemas.openxmlformats.org/officeDocument/2006/relationships/hyperlink" Target="https://pubmed.ncbi.nlm.nih.gov/19137635" TargetMode="External"/><Relationship Id="rId2415" Type="http://schemas.openxmlformats.org/officeDocument/2006/relationships/hyperlink" Target="https://pubmed.ncbi.nlm.nih.gov/34033983" TargetMode="External"/><Relationship Id="rId5985" Type="http://schemas.openxmlformats.org/officeDocument/2006/relationships/hyperlink" Target="https://linkinghub.elsevier.com/retrieve/pii/S0006-4971(20)58998-2" TargetMode="External"/><Relationship Id="rId8391" Type="http://schemas.openxmlformats.org/officeDocument/2006/relationships/hyperlink" Target="https://pubmed.ncbi.nlm.nih.gov/35094140" TargetMode="External"/><Relationship Id="rId9442" Type="http://schemas.openxmlformats.org/officeDocument/2006/relationships/hyperlink" Target="https://pubmed.ncbi.nlm.nih.gov/15553048" TargetMode="External"/><Relationship Id="rId70" Type="http://schemas.openxmlformats.org/officeDocument/2006/relationships/hyperlink" Target="https://www.ingentaconnect.com/openurl?genre=article&amp;issn=&amp;volume=21&amp;issue=6&amp;spage=535&amp;aulast=Milito" TargetMode="External"/><Relationship Id="rId801" Type="http://schemas.openxmlformats.org/officeDocument/2006/relationships/hyperlink" Target="https://linkinghub.elsevier.com/retrieve/pii/S0162-3109(97)00080-5" TargetMode="External"/><Relationship Id="rId1017" Type="http://schemas.openxmlformats.org/officeDocument/2006/relationships/hyperlink" Target="https://europepmc.org/abstract/MED/27725814" TargetMode="External"/><Relationship Id="rId1431" Type="http://schemas.openxmlformats.org/officeDocument/2006/relationships/hyperlink" Target="https://www.clinicalkey.com/content/playBy/pii?v=S0091-6749(24)01283-1" TargetMode="External"/><Relationship Id="rId4587" Type="http://schemas.openxmlformats.org/officeDocument/2006/relationships/hyperlink" Target="https://pubmed.ncbi.nlm.nih.gov/37946302" TargetMode="External"/><Relationship Id="rId5638" Type="http://schemas.openxmlformats.org/officeDocument/2006/relationships/hyperlink" Target="https://europepmc.org/abstract/MED/32575983" TargetMode="External"/><Relationship Id="rId8044" Type="http://schemas.openxmlformats.org/officeDocument/2006/relationships/hyperlink" Target="https://pubmed.ncbi.nlm.nih.gov/37951297" TargetMode="External"/><Relationship Id="rId3189" Type="http://schemas.openxmlformats.org/officeDocument/2006/relationships/hyperlink" Target="https://pubmed.ncbi.nlm.nih.gov/33836606" TargetMode="External"/><Relationship Id="rId4654" Type="http://schemas.openxmlformats.org/officeDocument/2006/relationships/hyperlink" Target="https://www.clinicalkey.com/content/playBy/pii?v=S0952-7915(19)30070-6" TargetMode="External"/><Relationship Id="rId7060" Type="http://schemas.openxmlformats.org/officeDocument/2006/relationships/hyperlink" Target="https://www.science.org/doi/abs/10.1126/scitranslmed.abh2624?url_ver=Z39.88-2003&amp;rfr_id=ori:rid:crossref.org&amp;rfr_dat=cr_pub%200pubmed" TargetMode="External"/><Relationship Id="rId8111" Type="http://schemas.openxmlformats.org/officeDocument/2006/relationships/hyperlink" Target="https://pubmed.ncbi.nlm.nih.gov/35263963" TargetMode="External"/><Relationship Id="rId3256" Type="http://schemas.openxmlformats.org/officeDocument/2006/relationships/hyperlink" Target="https://app.jove.com/t/60608/monitoring-pd-1-blocking-antibodies-bound-to-t-cells-derived-from" TargetMode="External"/><Relationship Id="rId4307" Type="http://schemas.openxmlformats.org/officeDocument/2006/relationships/hyperlink" Target="https://pubmed.ncbi.nlm.nih.gov/20357490" TargetMode="External"/><Relationship Id="rId5705" Type="http://schemas.openxmlformats.org/officeDocument/2006/relationships/hyperlink" Target="https://pubmed.ncbi.nlm.nih.gov/24998311" TargetMode="External"/><Relationship Id="rId177" Type="http://schemas.openxmlformats.org/officeDocument/2006/relationships/hyperlink" Target="https://pubmed.ncbi.nlm.nih.gov/27665385" TargetMode="External"/><Relationship Id="rId591" Type="http://schemas.openxmlformats.org/officeDocument/2006/relationships/hyperlink" Target="https://pubmed.ncbi.nlm.nih.gov/30094936" TargetMode="External"/><Relationship Id="rId2272" Type="http://schemas.openxmlformats.org/officeDocument/2006/relationships/hyperlink" Target="https://pubmed.ncbi.nlm.nih.gov/15556683" TargetMode="External"/><Relationship Id="rId3670" Type="http://schemas.openxmlformats.org/officeDocument/2006/relationships/hyperlink" Target="https://pubmed.ncbi.nlm.nih.gov/11123312" TargetMode="External"/><Relationship Id="rId4721" Type="http://schemas.openxmlformats.org/officeDocument/2006/relationships/hyperlink" Target="https://pubmed.ncbi.nlm.nih.gov/38565643" TargetMode="External"/><Relationship Id="rId7877" Type="http://schemas.openxmlformats.org/officeDocument/2006/relationships/hyperlink" Target="https://europepmc.org/abstract/MED/32732391" TargetMode="External"/><Relationship Id="rId8928" Type="http://schemas.openxmlformats.org/officeDocument/2006/relationships/hyperlink" Target="https://linkinghub.elsevier.com/retrieve/pii/S0006-4971(22)00830-8" TargetMode="External"/><Relationship Id="rId244" Type="http://schemas.openxmlformats.org/officeDocument/2006/relationships/hyperlink" Target="https://www.clinicalkey.com/content/playBy/pii?v=S0012-3692(11)60656-9" TargetMode="External"/><Relationship Id="rId3323" Type="http://schemas.openxmlformats.org/officeDocument/2006/relationships/hyperlink" Target="https://pubmed.ncbi.nlm.nih.gov/30282824" TargetMode="External"/><Relationship Id="rId6479" Type="http://schemas.openxmlformats.org/officeDocument/2006/relationships/hyperlink" Target="https://pubmed.ncbi.nlm.nih.gov/31045575" TargetMode="External"/><Relationship Id="rId6893" Type="http://schemas.openxmlformats.org/officeDocument/2006/relationships/hyperlink" Target="https://pubmed.ncbi.nlm.nih.gov/39312669" TargetMode="External"/><Relationship Id="rId7944" Type="http://schemas.openxmlformats.org/officeDocument/2006/relationships/hyperlink" Target="https://pubmed.ncbi.nlm.nih.gov/21180231" TargetMode="External"/><Relationship Id="rId5495" Type="http://schemas.openxmlformats.org/officeDocument/2006/relationships/hyperlink" Target="https://pubmed.ncbi.nlm.nih.gov/30267241" TargetMode="External"/><Relationship Id="rId6546" Type="http://schemas.openxmlformats.org/officeDocument/2006/relationships/hyperlink" Target="https://www.tandfonline.com/doi/10.1080/2162402X.2016.1267094?url_ver=Z39.88-2003&amp;rfr_id=ori:rid:crossref.org&amp;rfr_dat=cr_pub%200pubmed" TargetMode="External"/><Relationship Id="rId6960" Type="http://schemas.openxmlformats.org/officeDocument/2006/relationships/hyperlink" Target="https://europepmc.org/abstract/MED/36813963" TargetMode="External"/><Relationship Id="rId311" Type="http://schemas.openxmlformats.org/officeDocument/2006/relationships/hyperlink" Target="https://doi.org/10.1002/(sici)1098-1004(1997)9:5%3C418::aid-humu7%3E3.0.co;2-" TargetMode="External"/><Relationship Id="rId4097" Type="http://schemas.openxmlformats.org/officeDocument/2006/relationships/hyperlink" Target="https://onlinelibrary.wiley.com/doi/10.1002/ana.20293" TargetMode="External"/><Relationship Id="rId5148" Type="http://schemas.openxmlformats.org/officeDocument/2006/relationships/hyperlink" Target="https://europepmc.org/abstract/MED/33169931" TargetMode="External"/><Relationship Id="rId5562" Type="http://schemas.openxmlformats.org/officeDocument/2006/relationships/hyperlink" Target="https://europepmc.org/abstract/MED/36851151" TargetMode="External"/><Relationship Id="rId6613" Type="http://schemas.openxmlformats.org/officeDocument/2006/relationships/hyperlink" Target="https://pubmed.ncbi.nlm.nih.gov/24796533" TargetMode="External"/><Relationship Id="rId1758" Type="http://schemas.openxmlformats.org/officeDocument/2006/relationships/hyperlink" Target="https://pubmed.ncbi.nlm.nih.gov/33341305" TargetMode="External"/><Relationship Id="rId2809" Type="http://schemas.openxmlformats.org/officeDocument/2006/relationships/hyperlink" Target="https://thorax.bmj.com/lookup/pmidlookup?view=long&amp;pmid=19252033" TargetMode="External"/><Relationship Id="rId4164" Type="http://schemas.openxmlformats.org/officeDocument/2006/relationships/hyperlink" Target="https://europepmc.org/abstract/MED/37620742" TargetMode="External"/><Relationship Id="rId5215" Type="http://schemas.openxmlformats.org/officeDocument/2006/relationships/hyperlink" Target="https://pubmed.ncbi.nlm.nih.gov/30605731" TargetMode="External"/><Relationship Id="rId8785" Type="http://schemas.openxmlformats.org/officeDocument/2006/relationships/hyperlink" Target="https://pubmed.ncbi.nlm.nih.gov/31162532" TargetMode="External"/><Relationship Id="rId3180" Type="http://schemas.openxmlformats.org/officeDocument/2006/relationships/hyperlink" Target="https://www.clinicalkey.com/content/playBy/pii?v=S0163-4453(21)00039-6" TargetMode="External"/><Relationship Id="rId4231" Type="http://schemas.openxmlformats.org/officeDocument/2006/relationships/hyperlink" Target="https://pubmed.ncbi.nlm.nih.gov/30723478" TargetMode="External"/><Relationship Id="rId7387" Type="http://schemas.openxmlformats.org/officeDocument/2006/relationships/hyperlink" Target="https://europepmc.org/abstract/MED/35083626" TargetMode="External"/><Relationship Id="rId8438" Type="http://schemas.openxmlformats.org/officeDocument/2006/relationships/hyperlink" Target="https://pubmed.ncbi.nlm.nih.gov/26518357" TargetMode="External"/><Relationship Id="rId1825" Type="http://schemas.openxmlformats.org/officeDocument/2006/relationships/hyperlink" Target="https://pubmed.ncbi.nlm.nih.gov/27492259" TargetMode="External"/><Relationship Id="rId8852" Type="http://schemas.openxmlformats.org/officeDocument/2006/relationships/hyperlink" Target="http://www.grupoaran.com/mrmUpdate/lecturaPDFfromXML.asp?IdArt=4620778&amp;TO=RVN&amp;Eng=1" TargetMode="External"/><Relationship Id="rId3997" Type="http://schemas.openxmlformats.org/officeDocument/2006/relationships/hyperlink" Target="https://pubmed.ncbi.nlm.nih.gov/26302382" TargetMode="External"/><Relationship Id="rId6056" Type="http://schemas.openxmlformats.org/officeDocument/2006/relationships/hyperlink" Target="https://pubmed.ncbi.nlm.nih.gov/3116034" TargetMode="External"/><Relationship Id="rId7454" Type="http://schemas.openxmlformats.org/officeDocument/2006/relationships/hyperlink" Target="https://pubmed.ncbi.nlm.nih.gov/30683657" TargetMode="External"/><Relationship Id="rId8505" Type="http://schemas.openxmlformats.org/officeDocument/2006/relationships/hyperlink" Target="https://pubmed.ncbi.nlm.nih.gov/12960242" TargetMode="External"/><Relationship Id="rId2599" Type="http://schemas.openxmlformats.org/officeDocument/2006/relationships/hyperlink" Target="https://pubmed.ncbi.nlm.nih.gov/39759954" TargetMode="External"/><Relationship Id="rId6470" Type="http://schemas.openxmlformats.org/officeDocument/2006/relationships/hyperlink" Target="https://onlinelibrary.wiley.com/doi/10.1111/imr.12824" TargetMode="External"/><Relationship Id="rId7107" Type="http://schemas.openxmlformats.org/officeDocument/2006/relationships/hyperlink" Target="https://pubmed.ncbi.nlm.nih.gov/33250898" TargetMode="External"/><Relationship Id="rId7521" Type="http://schemas.openxmlformats.org/officeDocument/2006/relationships/hyperlink" Target="https://europepmc.org/abstract/MED/35862277" TargetMode="External"/><Relationship Id="rId985" Type="http://schemas.openxmlformats.org/officeDocument/2006/relationships/hyperlink" Target="https://www.tandfonline.com/doi/10.1080/15548627.2017.1389356?url_ver=Z39.88-2003&amp;rfr_id=ori:rid:crossref.org&amp;rfr_dat=cr_pub%200pubmed" TargetMode="External"/><Relationship Id="rId2666" Type="http://schemas.openxmlformats.org/officeDocument/2006/relationships/hyperlink" Target="https://europepmc.org/abstract/MED/33852678" TargetMode="External"/><Relationship Id="rId3717" Type="http://schemas.openxmlformats.org/officeDocument/2006/relationships/hyperlink" Target="https://www.ntvg.nl/D7306" TargetMode="External"/><Relationship Id="rId5072" Type="http://schemas.openxmlformats.org/officeDocument/2006/relationships/hyperlink" Target="https://www.clinicalkey.com/content/playBy/pii?v=S0091-6749(23)01101-6" TargetMode="External"/><Relationship Id="rId6123" Type="http://schemas.openxmlformats.org/officeDocument/2006/relationships/hyperlink" Target="https://pubmed.ncbi.nlm.nih.gov/5683645" TargetMode="External"/><Relationship Id="rId9279" Type="http://schemas.openxmlformats.org/officeDocument/2006/relationships/hyperlink" Target="https:///www.science.org/doi/10.1126/science.adf5489?url_ver=Z39.88-2003&amp;rfr_id=ori:rid:crossref.org&amp;rfr_dat=cr_pub%200pubmed" TargetMode="External"/><Relationship Id="rId638" Type="http://schemas.openxmlformats.org/officeDocument/2006/relationships/hyperlink" Target="https://www.clinicalkey.com/content/playBy/pii?v=S1094-5539(16)30145-6" TargetMode="External"/><Relationship Id="rId1268" Type="http://schemas.openxmlformats.org/officeDocument/2006/relationships/hyperlink" Target="https://pubmed.ncbi.nlm.nih.gov/32399057" TargetMode="External"/><Relationship Id="rId1682" Type="http://schemas.openxmlformats.org/officeDocument/2006/relationships/hyperlink" Target="https://www.clinicalkey.com/content/playBy/pii?v=S0196-0709(16)00041-7" TargetMode="External"/><Relationship Id="rId2319" Type="http://schemas.openxmlformats.org/officeDocument/2006/relationships/hyperlink" Target="https://pubmed.ncbi.nlm.nih.gov/40061936" TargetMode="External"/><Relationship Id="rId2733" Type="http://schemas.openxmlformats.org/officeDocument/2006/relationships/hyperlink" Target="https://pubmed.ncbi.nlm.nih.gov/27765459" TargetMode="External"/><Relationship Id="rId5889" Type="http://schemas.openxmlformats.org/officeDocument/2006/relationships/hyperlink" Target="https://pubmed.ncbi.nlm.nih.gov/21245324" TargetMode="External"/><Relationship Id="rId8295" Type="http://schemas.openxmlformats.org/officeDocument/2006/relationships/hyperlink" Target="https://europepmc.org/abstract/MED/21383239" TargetMode="External"/><Relationship Id="rId9346" Type="http://schemas.openxmlformats.org/officeDocument/2006/relationships/hyperlink" Target="https://www.jstage.jst.go.jp/article/rinketsu/63/6/63_589/_article/-char/ja/" TargetMode="External"/><Relationship Id="rId705" Type="http://schemas.openxmlformats.org/officeDocument/2006/relationships/hyperlink" Target="https://pubmed.ncbi.nlm.nih.gov/22644662" TargetMode="External"/><Relationship Id="rId1335" Type="http://schemas.openxmlformats.org/officeDocument/2006/relationships/hyperlink" Target="https://link.springer.com/article/10.1007/s10875-013-9980-4" TargetMode="External"/><Relationship Id="rId8362" Type="http://schemas.openxmlformats.org/officeDocument/2006/relationships/hyperlink" Target="https://europepmc.org/abstract/MED/37393368" TargetMode="External"/><Relationship Id="rId9413" Type="http://schemas.openxmlformats.org/officeDocument/2006/relationships/hyperlink" Target="https://pubmed.ncbi.nlm.nih.gov/19378767" TargetMode="External"/><Relationship Id="rId2800" Type="http://schemas.openxmlformats.org/officeDocument/2006/relationships/hyperlink" Target="https://pubmed.ncbi.nlm.nih.gov/19782907" TargetMode="External"/><Relationship Id="rId5956" Type="http://schemas.openxmlformats.org/officeDocument/2006/relationships/hyperlink" Target="https://europepmc.org/abstract/MED/11067872" TargetMode="External"/><Relationship Id="rId8015" Type="http://schemas.openxmlformats.org/officeDocument/2006/relationships/hyperlink" Target="https://www.clinicalkey.com/content/playBy/pii?v=S1542-3565(24)01084-X" TargetMode="External"/><Relationship Id="rId41" Type="http://schemas.openxmlformats.org/officeDocument/2006/relationships/hyperlink" Target="https://pubmed.ncbi.nlm.nih.gov/36233573" TargetMode="External"/><Relationship Id="rId1402" Type="http://schemas.openxmlformats.org/officeDocument/2006/relationships/hyperlink" Target="https://pubmed.ncbi.nlm.nih.gov/9659739" TargetMode="External"/><Relationship Id="rId4558" Type="http://schemas.openxmlformats.org/officeDocument/2006/relationships/hyperlink" Target="https://www.nejm.org/doi/10.1056/NEJMoa055137?url_ver=Z39.88-2003&amp;rfr_id=ori:rid:crossref.org&amp;rfr_dat=cr_pub%200www.ncbi.nlm.nih.gov" TargetMode="External"/><Relationship Id="rId4972" Type="http://schemas.openxmlformats.org/officeDocument/2006/relationships/hyperlink" Target="https://europepmc.org/abstract/MED/20393462" TargetMode="External"/><Relationship Id="rId5609" Type="http://schemas.openxmlformats.org/officeDocument/2006/relationships/hyperlink" Target="https://pubmed.ncbi.nlm.nih.gov/34528188" TargetMode="External"/><Relationship Id="rId7031" Type="http://schemas.openxmlformats.org/officeDocument/2006/relationships/hyperlink" Target="https://pubmed.ncbi.nlm.nih.gov/35201875" TargetMode="External"/><Relationship Id="rId3574" Type="http://schemas.openxmlformats.org/officeDocument/2006/relationships/hyperlink" Target="https://pubmed.ncbi.nlm.nih.gov/20946887" TargetMode="External"/><Relationship Id="rId4625" Type="http://schemas.openxmlformats.org/officeDocument/2006/relationships/hyperlink" Target="https://pubmed.ncbi.nlm.nih.gov/34153517" TargetMode="External"/><Relationship Id="rId495" Type="http://schemas.openxmlformats.org/officeDocument/2006/relationships/hyperlink" Target="https://pubmed.ncbi.nlm.nih.gov/34982304" TargetMode="External"/><Relationship Id="rId2176" Type="http://schemas.openxmlformats.org/officeDocument/2006/relationships/hyperlink" Target="https://pubmed.ncbi.nlm.nih.gov/23076807" TargetMode="External"/><Relationship Id="rId2590" Type="http://schemas.openxmlformats.org/officeDocument/2006/relationships/hyperlink" Target="http://www.begellhouse.com/journals/1bef42082d7a0fdf,65ba68260702c400,3bd1253f4040402a.html" TargetMode="External"/><Relationship Id="rId3227" Type="http://schemas.openxmlformats.org/officeDocument/2006/relationships/hyperlink" Target="https://pubmed.ncbi.nlm.nih.gov/32764561" TargetMode="External"/><Relationship Id="rId3641" Type="http://schemas.openxmlformats.org/officeDocument/2006/relationships/hyperlink" Target="https://pubmed.ncbi.nlm.nih.gov/15447673" TargetMode="External"/><Relationship Id="rId6797" Type="http://schemas.openxmlformats.org/officeDocument/2006/relationships/hyperlink" Target="https://pubmed.ncbi.nlm.nih.gov/30679331" TargetMode="External"/><Relationship Id="rId7848" Type="http://schemas.openxmlformats.org/officeDocument/2006/relationships/hyperlink" Target="https://pubmed.ncbi.nlm.nih.gov/33632768" TargetMode="External"/><Relationship Id="rId148" Type="http://schemas.openxmlformats.org/officeDocument/2006/relationships/hyperlink" Target="https://europepmc.org/abstract/MED/30644015" TargetMode="External"/><Relationship Id="rId562" Type="http://schemas.openxmlformats.org/officeDocument/2006/relationships/hyperlink" Target="https://europepmc.org/abstract/MED/33679719" TargetMode="External"/><Relationship Id="rId1192" Type="http://schemas.openxmlformats.org/officeDocument/2006/relationships/hyperlink" Target="https://pubmed.ncbi.nlm.nih.gov/37343921" TargetMode="External"/><Relationship Id="rId2243" Type="http://schemas.openxmlformats.org/officeDocument/2006/relationships/hyperlink" Target="https://onlinelibrary.wiley.com/doi/10.1111/j.1600-0765.2006.00910.x" TargetMode="External"/><Relationship Id="rId5399" Type="http://schemas.openxmlformats.org/officeDocument/2006/relationships/hyperlink" Target="https://pubmed.ncbi.nlm.nih.gov/18391990" TargetMode="External"/><Relationship Id="rId6864" Type="http://schemas.openxmlformats.org/officeDocument/2006/relationships/hyperlink" Target="https://pubmed.ncbi.nlm.nih.gov/11547769" TargetMode="External"/><Relationship Id="rId7915" Type="http://schemas.openxmlformats.org/officeDocument/2006/relationships/hyperlink" Target="https://karger.com/RES/article/doi/10.1159/000368367" TargetMode="External"/><Relationship Id="rId9270" Type="http://schemas.openxmlformats.org/officeDocument/2006/relationships/hyperlink" Target="https://pubmed.ncbi.nlm.nih.gov/19199185" TargetMode="External"/><Relationship Id="rId215" Type="http://schemas.openxmlformats.org/officeDocument/2006/relationships/hyperlink" Target="https://pubmed.ncbi.nlm.nih.gov/24741616" TargetMode="External"/><Relationship Id="rId2310" Type="http://schemas.openxmlformats.org/officeDocument/2006/relationships/hyperlink" Target="https://pmc.ncbi.nlm.nih.gov/articles/pmid/38755315/" TargetMode="External"/><Relationship Id="rId5466" Type="http://schemas.openxmlformats.org/officeDocument/2006/relationships/hyperlink" Target="https://europepmc.org/abstract/MED/33067658" TargetMode="External"/><Relationship Id="rId6517" Type="http://schemas.openxmlformats.org/officeDocument/2006/relationships/hyperlink" Target="https://pubmed.ncbi.nlm.nih.gov/28842422" TargetMode="External"/><Relationship Id="rId4068" Type="http://schemas.openxmlformats.org/officeDocument/2006/relationships/hyperlink" Target="https://pubmed.ncbi.nlm.nih.gov/19483089" TargetMode="External"/><Relationship Id="rId4482" Type="http://schemas.openxmlformats.org/officeDocument/2006/relationships/hyperlink" Target="https://www.clinicalkey.com/content/playBy/pii?v=S0091-6749(20)31327-0" TargetMode="External"/><Relationship Id="rId5119" Type="http://schemas.openxmlformats.org/officeDocument/2006/relationships/hyperlink" Target="https://pubmed.ncbi.nlm.nih.gov/35263147" TargetMode="External"/><Relationship Id="rId5880" Type="http://schemas.openxmlformats.org/officeDocument/2006/relationships/hyperlink" Target="https://www.clinicalkey.com/content/playBy/pii?v=S0091-6749(12)00602-1" TargetMode="External"/><Relationship Id="rId6931" Type="http://schemas.openxmlformats.org/officeDocument/2006/relationships/hyperlink" Target="https://pubmed.ncbi.nlm.nih.gov/35857576" TargetMode="External"/><Relationship Id="rId3084" Type="http://schemas.openxmlformats.org/officeDocument/2006/relationships/hyperlink" Target="https://europepmc.org/abstract/MED/35389889" TargetMode="External"/><Relationship Id="rId4135" Type="http://schemas.openxmlformats.org/officeDocument/2006/relationships/hyperlink" Target="https://pubmed.ncbi.nlm.nih.gov/10852616" TargetMode="External"/><Relationship Id="rId5533" Type="http://schemas.openxmlformats.org/officeDocument/2006/relationships/hyperlink" Target="https://pubmed.ncbi.nlm.nih.gov/37962877" TargetMode="External"/><Relationship Id="rId8689" Type="http://schemas.openxmlformats.org/officeDocument/2006/relationships/hyperlink" Target="https://pubmed.ncbi.nlm.nih.gov/23972264" TargetMode="External"/><Relationship Id="rId1729" Type="http://schemas.openxmlformats.org/officeDocument/2006/relationships/hyperlink" Target="https://linkinghub.elsevier.com/retrieve/pii/S0021-7557(22)00105-X" TargetMode="External"/><Relationship Id="rId5600" Type="http://schemas.openxmlformats.org/officeDocument/2006/relationships/hyperlink" Target="https://europepmc.org/abstract/MED/35967382" TargetMode="External"/><Relationship Id="rId8756" Type="http://schemas.openxmlformats.org/officeDocument/2006/relationships/hyperlink" Target="https://pubmed.ncbi.nlm.nih.gov/35706093" TargetMode="External"/><Relationship Id="rId3151" Type="http://schemas.openxmlformats.org/officeDocument/2006/relationships/hyperlink" Target="https://pubmed.ncbi.nlm.nih.gov/34426398" TargetMode="External"/><Relationship Id="rId4202" Type="http://schemas.openxmlformats.org/officeDocument/2006/relationships/hyperlink" Target="https://journals.sagepub.com/doi/10.1177/2058738419843381?url_ver=Z39.88-2003&amp;rfr_id=ori:rid:crossref.org&amp;rfr_dat=cr_pub%200pubmed" TargetMode="External"/><Relationship Id="rId7358" Type="http://schemas.openxmlformats.org/officeDocument/2006/relationships/hyperlink" Target="https://pubmed.ncbi.nlm.nih.gov/37209324" TargetMode="External"/><Relationship Id="rId7772" Type="http://schemas.openxmlformats.org/officeDocument/2006/relationships/hyperlink" Target="https://pubmed.ncbi.nlm.nih.gov/31089300" TargetMode="External"/><Relationship Id="rId8409" Type="http://schemas.openxmlformats.org/officeDocument/2006/relationships/hyperlink" Target="https://pubmed.ncbi.nlm.nih.gov/33548395" TargetMode="External"/><Relationship Id="rId8823" Type="http://schemas.openxmlformats.org/officeDocument/2006/relationships/hyperlink" Target="https://pubmed.ncbi.nlm.nih.gov/29075621" TargetMode="External"/><Relationship Id="rId3968" Type="http://schemas.openxmlformats.org/officeDocument/2006/relationships/hyperlink" Target="https://link.springer.com/article/10.1007/s00393-015-0029-3" TargetMode="External"/><Relationship Id="rId6374" Type="http://schemas.openxmlformats.org/officeDocument/2006/relationships/hyperlink" Target="https://www.pnas.org/doi/10.1073/pnas.2217877121?url_ver=Z39.88-2003&amp;rfr_id=ori:rid:crossref.org&amp;rfr_dat=cr_pub%200pubmed" TargetMode="External"/><Relationship Id="rId7425" Type="http://schemas.openxmlformats.org/officeDocument/2006/relationships/hyperlink" Target="https://www.clinicalkey.com/content/playBy/pii?v=S0091-6749(20)30816-2" TargetMode="External"/><Relationship Id="rId5" Type="http://schemas.openxmlformats.org/officeDocument/2006/relationships/hyperlink" Target="https://pubmed.ncbi.nlm.nih.gov/39867744" TargetMode="External"/><Relationship Id="rId889" Type="http://schemas.openxmlformats.org/officeDocument/2006/relationships/hyperlink" Target="https://www.clinicalkey.com/content/playBy/pii?v=S0091-6749(21)01508-6" TargetMode="External"/><Relationship Id="rId5390" Type="http://schemas.openxmlformats.org/officeDocument/2006/relationships/hyperlink" Target="https://academic.oup.com/cid/article-lookup/doi/10.1086/605678" TargetMode="External"/><Relationship Id="rId6027" Type="http://schemas.openxmlformats.org/officeDocument/2006/relationships/hyperlink" Target="https://pubmed.ncbi.nlm.nih.gov/1948809" TargetMode="External"/><Relationship Id="rId6441" Type="http://schemas.openxmlformats.org/officeDocument/2006/relationships/hyperlink" Target="https://pubmed.ncbi.nlm.nih.gov/32419318" TargetMode="External"/><Relationship Id="rId1586" Type="http://schemas.openxmlformats.org/officeDocument/2006/relationships/hyperlink" Target="https://europepmc.org/abstract/MED/36845159" TargetMode="External"/><Relationship Id="rId2984" Type="http://schemas.openxmlformats.org/officeDocument/2006/relationships/hyperlink" Target="https://linkinghub.elsevier.com/retrieve/pii/S1044-7431(23)00031-3" TargetMode="External"/><Relationship Id="rId5043" Type="http://schemas.openxmlformats.org/officeDocument/2006/relationships/hyperlink" Target="https://pubmed.ncbi.nlm.nih.gov/39938805" TargetMode="External"/><Relationship Id="rId8199" Type="http://schemas.openxmlformats.org/officeDocument/2006/relationships/hyperlink" Target="https://europepmc.org/abstract/MED/31397010" TargetMode="External"/><Relationship Id="rId609" Type="http://schemas.openxmlformats.org/officeDocument/2006/relationships/hyperlink" Target="https://pubmed.ncbi.nlm.nih.gov/29997619" TargetMode="External"/><Relationship Id="rId956" Type="http://schemas.openxmlformats.org/officeDocument/2006/relationships/hyperlink" Target="https://pubmed.ncbi.nlm.nih.gov/33330276" TargetMode="External"/><Relationship Id="rId1239" Type="http://schemas.openxmlformats.org/officeDocument/2006/relationships/hyperlink" Target="https://pubmed.ncbi.nlm.nih.gov/33332575" TargetMode="External"/><Relationship Id="rId2637" Type="http://schemas.openxmlformats.org/officeDocument/2006/relationships/hyperlink" Target="https://pubmed.ncbi.nlm.nih.gov/34958854" TargetMode="External"/><Relationship Id="rId5110" Type="http://schemas.openxmlformats.org/officeDocument/2006/relationships/hyperlink" Target="https://accp1.onlinelibrary.wiley.com/doi/10.1002/jcph.2030" TargetMode="External"/><Relationship Id="rId8266" Type="http://schemas.openxmlformats.org/officeDocument/2006/relationships/hyperlink" Target="https://pubmed.ncbi.nlm.nih.gov/26346360" TargetMode="External"/><Relationship Id="rId9317" Type="http://schemas.openxmlformats.org/officeDocument/2006/relationships/hyperlink" Target="https://pubmed.ncbi.nlm.nih.gov/39467899" TargetMode="External"/><Relationship Id="rId1653" Type="http://schemas.openxmlformats.org/officeDocument/2006/relationships/hyperlink" Target="https://pubmed.ncbi.nlm.nih.gov/31361157" TargetMode="External"/><Relationship Id="rId2704" Type="http://schemas.openxmlformats.org/officeDocument/2006/relationships/hyperlink" Target="https://sciendo.com/article/10.1007/s00005-018-0521-y" TargetMode="External"/><Relationship Id="rId8680" Type="http://schemas.openxmlformats.org/officeDocument/2006/relationships/hyperlink" Target="https://www.magonlinelibrary.com/doi/10.12968/hmed.2014.75.Sup10.C146?url_ver=Z39.88-2003&amp;rfr_id=ori:rid:crossref.org&amp;rfr_dat=cr_pub%200pubmed" TargetMode="External"/><Relationship Id="rId1306" Type="http://schemas.openxmlformats.org/officeDocument/2006/relationships/hyperlink" Target="https://pubmed.ncbi.nlm.nih.gov/29057741" TargetMode="External"/><Relationship Id="rId1720" Type="http://schemas.openxmlformats.org/officeDocument/2006/relationships/hyperlink" Target="https://bmcmicrobiol.biomedcentral.com/articles/10.1186/s12866-023-03165-5" TargetMode="External"/><Relationship Id="rId4876" Type="http://schemas.openxmlformats.org/officeDocument/2006/relationships/hyperlink" Target="https://www.clinicalkey.com/content/playBy/pii?v=S1933-0219(22)00531-1" TargetMode="External"/><Relationship Id="rId5927" Type="http://schemas.openxmlformats.org/officeDocument/2006/relationships/hyperlink" Target="https://journals.asm.org/doi/10.1128/CDLI.12.7.861-866.2005?url_ver=Z39.88-2003&amp;rfr_id=ori:rid:crossref.org&amp;rfr_dat=cr_pub%200pubmed" TargetMode="External"/><Relationship Id="rId7282" Type="http://schemas.openxmlformats.org/officeDocument/2006/relationships/hyperlink" Target="https://www.ingentaconnect.com/openurl?genre=article&amp;issn=&amp;volume=43&amp;issue=3&amp;spage=341&amp;aulast=Sarkozy" TargetMode="External"/><Relationship Id="rId8333" Type="http://schemas.openxmlformats.org/officeDocument/2006/relationships/hyperlink" Target="https://pubmed.ncbi.nlm.nih.gov/27981225" TargetMode="External"/><Relationship Id="rId12" Type="http://schemas.openxmlformats.org/officeDocument/2006/relationships/hyperlink" Target="https://pmc.ncbi.nlm.nih.gov/articles/pmid/39055704/" TargetMode="External"/><Relationship Id="rId3478" Type="http://schemas.openxmlformats.org/officeDocument/2006/relationships/hyperlink" Target="https://www.clinicalkey.com/content/playBy/pii?v=S0169-5002(13)00364-4" TargetMode="External"/><Relationship Id="rId3892" Type="http://schemas.openxmlformats.org/officeDocument/2006/relationships/hyperlink" Target="https://europepmc.org/abstract/MED/34489954" TargetMode="External"/><Relationship Id="rId4529" Type="http://schemas.openxmlformats.org/officeDocument/2006/relationships/hyperlink" Target="https://pubmed.ncbi.nlm.nih.gov/26825707" TargetMode="External"/><Relationship Id="rId4943" Type="http://schemas.openxmlformats.org/officeDocument/2006/relationships/hyperlink" Target="https://www.nature.com/articles/pr2013246" TargetMode="External"/><Relationship Id="rId8400" Type="http://schemas.openxmlformats.org/officeDocument/2006/relationships/hyperlink" Target="https://journals.sagepub.com/doi/10.1177/03000605211058872?url_ver=Z39.88-2003&amp;rfr_id=ori:rid:crossref.org&amp;rfr_dat=cr_pub%200pubmed" TargetMode="External"/><Relationship Id="rId399" Type="http://schemas.openxmlformats.org/officeDocument/2006/relationships/hyperlink" Target="https://pubmed.ncbi.nlm.nih.gov/6332081" TargetMode="External"/><Relationship Id="rId2494" Type="http://schemas.openxmlformats.org/officeDocument/2006/relationships/hyperlink" Target="https://ojrd.biomedcentral.com/articles/10.1186/s13023-016-0492-1" TargetMode="External"/><Relationship Id="rId3545" Type="http://schemas.openxmlformats.org/officeDocument/2006/relationships/hyperlink" Target="https://pubmed.ncbi.nlm.nih.gov/22325954" TargetMode="External"/><Relationship Id="rId7002" Type="http://schemas.openxmlformats.org/officeDocument/2006/relationships/hyperlink" Target="https://europepmc.org/abstract/MED/35670811" TargetMode="External"/><Relationship Id="rId466" Type="http://schemas.openxmlformats.org/officeDocument/2006/relationships/hyperlink" Target="https://pubmed.ncbi.nlm.nih.gov/37814085" TargetMode="External"/><Relationship Id="rId880" Type="http://schemas.openxmlformats.org/officeDocument/2006/relationships/hyperlink" Target="https://pubmed.ncbi.nlm.nih.gov/34746954" TargetMode="External"/><Relationship Id="rId1096" Type="http://schemas.openxmlformats.org/officeDocument/2006/relationships/hyperlink" Target="https://pubmed.ncbi.nlm.nih.gov/17889288" TargetMode="External"/><Relationship Id="rId2147" Type="http://schemas.openxmlformats.org/officeDocument/2006/relationships/hyperlink" Target="https://europepmc.org/abstract/MED/26513474" TargetMode="External"/><Relationship Id="rId2561" Type="http://schemas.openxmlformats.org/officeDocument/2006/relationships/hyperlink" Target="https://pubmed.ncbi.nlm.nih.gov/17880853" TargetMode="External"/><Relationship Id="rId9174" Type="http://schemas.openxmlformats.org/officeDocument/2006/relationships/hyperlink" Target="https://pubmed.ncbi.nlm.nih.gov/28118936" TargetMode="External"/><Relationship Id="rId119" Type="http://schemas.openxmlformats.org/officeDocument/2006/relationships/hyperlink" Target="https://pubmed.ncbi.nlm.nih.gov/31863244" TargetMode="External"/><Relationship Id="rId533" Type="http://schemas.openxmlformats.org/officeDocument/2006/relationships/hyperlink" Target="https://pubmed.ncbi.nlm.nih.gov/33238140" TargetMode="External"/><Relationship Id="rId1163" Type="http://schemas.openxmlformats.org/officeDocument/2006/relationships/hyperlink" Target="https://pubmed.ncbi.nlm.nih.gov/7504052" TargetMode="External"/><Relationship Id="rId2214" Type="http://schemas.openxmlformats.org/officeDocument/2006/relationships/hyperlink" Target="https://pubmed.ncbi.nlm.nih.gov/19091302" TargetMode="External"/><Relationship Id="rId3612" Type="http://schemas.openxmlformats.org/officeDocument/2006/relationships/hyperlink" Target="https://pubmed.ncbi.nlm.nih.gov/17377534" TargetMode="External"/><Relationship Id="rId6768" Type="http://schemas.openxmlformats.org/officeDocument/2006/relationships/hyperlink" Target="https://publications.aap.org/pediatrics/article-lookup/doi/10.1542/peds.2020-0784" TargetMode="External"/><Relationship Id="rId7819" Type="http://schemas.openxmlformats.org/officeDocument/2006/relationships/hyperlink" Target="https://www.ingentaconnect.com/openurl?genre=article&amp;issn=&amp;volume=39&amp;issue=5&amp;spage=519&amp;aulast=Migaud" TargetMode="External"/><Relationship Id="rId8190" Type="http://schemas.openxmlformats.org/officeDocument/2006/relationships/hyperlink" Target="https://pubmed.ncbi.nlm.nih.gov/31989252" TargetMode="External"/><Relationship Id="rId9241" Type="http://schemas.openxmlformats.org/officeDocument/2006/relationships/hyperlink" Target="https://www.clinicalkey.com/content/playBy/pii?v=S0953-6205(12)00129-X" TargetMode="External"/><Relationship Id="rId5784" Type="http://schemas.openxmlformats.org/officeDocument/2006/relationships/hyperlink" Target="https://linkinghub.elsevier.com/retrieve/pii/S0003-4967(24)01506-1" TargetMode="External"/><Relationship Id="rId6835" Type="http://schemas.openxmlformats.org/officeDocument/2006/relationships/hyperlink" Target="https://pubmed.ncbi.nlm.nih.gov/23438060" TargetMode="External"/><Relationship Id="rId600" Type="http://schemas.openxmlformats.org/officeDocument/2006/relationships/hyperlink" Target="https://link.springer.com/article/10.1007/s10875-018-0517-8" TargetMode="External"/><Relationship Id="rId1230" Type="http://schemas.openxmlformats.org/officeDocument/2006/relationships/hyperlink" Target="https://bmcinfectdis.biomedcentral.com/articles/10.1186/s12879-021-06401-3" TargetMode="External"/><Relationship Id="rId4386" Type="http://schemas.openxmlformats.org/officeDocument/2006/relationships/hyperlink" Target="https://www.clinicalkey.com/content/playBy/pii?v=S0091-6749(24)01061-3" TargetMode="External"/><Relationship Id="rId5437" Type="http://schemas.openxmlformats.org/officeDocument/2006/relationships/hyperlink" Target="https://pubmed.ncbi.nlm.nih.gov/37550789" TargetMode="External"/><Relationship Id="rId5851" Type="http://schemas.openxmlformats.org/officeDocument/2006/relationships/hyperlink" Target="https://pubmed.ncbi.nlm.nih.gov/26684479" TargetMode="External"/><Relationship Id="rId6902" Type="http://schemas.openxmlformats.org/officeDocument/2006/relationships/hyperlink" Target="https://www.clinicalkey.com/content/playBy/pii?v=S0091-6749(24)00330-0" TargetMode="External"/><Relationship Id="rId4039" Type="http://schemas.openxmlformats.org/officeDocument/2006/relationships/hyperlink" Target="https://pubmed.ncbi.nlm.nih.gov/22848454" TargetMode="External"/><Relationship Id="rId4453" Type="http://schemas.openxmlformats.org/officeDocument/2006/relationships/hyperlink" Target="https://pubmed.ncbi.nlm.nih.gov/35368385" TargetMode="External"/><Relationship Id="rId5504" Type="http://schemas.openxmlformats.org/officeDocument/2006/relationships/hyperlink" Target="https://onlinelibrary.wiley.com/doi/10.1111/pde.12103" TargetMode="External"/><Relationship Id="rId3055" Type="http://schemas.openxmlformats.org/officeDocument/2006/relationships/hyperlink" Target="https://pubmed.ncbi.nlm.nih.gov/36333501" TargetMode="External"/><Relationship Id="rId4106" Type="http://schemas.openxmlformats.org/officeDocument/2006/relationships/hyperlink" Target="https://pubmed.ncbi.nlm.nih.gov/14684420" TargetMode="External"/><Relationship Id="rId4520" Type="http://schemas.openxmlformats.org/officeDocument/2006/relationships/hyperlink" Target="https://europepmc.org/abstract/MED/28957823" TargetMode="External"/><Relationship Id="rId7676" Type="http://schemas.openxmlformats.org/officeDocument/2006/relationships/hyperlink" Target="https://pubmed.ncbi.nlm.nih.gov/38963856" TargetMode="External"/><Relationship Id="rId8727" Type="http://schemas.openxmlformats.org/officeDocument/2006/relationships/hyperlink" Target="https://www.nutricionhospitalaria.org/articles/05448/show" TargetMode="External"/><Relationship Id="rId390" Type="http://schemas.openxmlformats.org/officeDocument/2006/relationships/hyperlink" Target="https://pubmed.ncbi.nlm.nih.gov/3095990" TargetMode="External"/><Relationship Id="rId2071" Type="http://schemas.openxmlformats.org/officeDocument/2006/relationships/hyperlink" Target="https://europepmc.org/abstract/MED/33614739" TargetMode="External"/><Relationship Id="rId3122" Type="http://schemas.openxmlformats.org/officeDocument/2006/relationships/hyperlink" Target="https://europepmc.org/abstract/MED/34997059" TargetMode="External"/><Relationship Id="rId6278" Type="http://schemas.openxmlformats.org/officeDocument/2006/relationships/hyperlink" Target="https://europepmc.org/abstract/MED/26287376" TargetMode="External"/><Relationship Id="rId6692" Type="http://schemas.openxmlformats.org/officeDocument/2006/relationships/hyperlink" Target="https://linkinghub.elsevier.com/retrieve/pii/S0008-8749(06)00099-2" TargetMode="External"/><Relationship Id="rId7329" Type="http://schemas.openxmlformats.org/officeDocument/2006/relationships/hyperlink" Target="https://pmc.ncbi.nlm.nih.gov/articles/pmid/38563820/" TargetMode="External"/><Relationship Id="rId5294" Type="http://schemas.openxmlformats.org/officeDocument/2006/relationships/hyperlink" Target="https://europepmc.org/abstract/MED/26726945" TargetMode="External"/><Relationship Id="rId6345" Type="http://schemas.openxmlformats.org/officeDocument/2006/relationships/hyperlink" Target="https://pubmed.ncbi.nlm.nih.gov/34630432" TargetMode="External"/><Relationship Id="rId7743" Type="http://schemas.openxmlformats.org/officeDocument/2006/relationships/hyperlink" Target="https://europepmc.org/abstract/MED/34031617" TargetMode="External"/><Relationship Id="rId110" Type="http://schemas.openxmlformats.org/officeDocument/2006/relationships/hyperlink" Target="https://www.clinicalkey.com/content/playBy/pii?v=S0091-6749(20)30330-4" TargetMode="External"/><Relationship Id="rId2888" Type="http://schemas.openxmlformats.org/officeDocument/2006/relationships/hyperlink" Target="https://pubmed.ncbi.nlm.nih.gov/39377582" TargetMode="External"/><Relationship Id="rId3939" Type="http://schemas.openxmlformats.org/officeDocument/2006/relationships/hyperlink" Target="https://pubmed.ncbi.nlm.nih.gov/29296848" TargetMode="External"/><Relationship Id="rId7810" Type="http://schemas.openxmlformats.org/officeDocument/2006/relationships/hyperlink" Target="https://pubmed.ncbi.nlm.nih.gov/23553518" TargetMode="External"/><Relationship Id="rId2955" Type="http://schemas.openxmlformats.org/officeDocument/2006/relationships/hyperlink" Target="https://linkinghub.elsevier.com/retrieve/pii/S2211-1247(23)01336-0" TargetMode="External"/><Relationship Id="rId5361" Type="http://schemas.openxmlformats.org/officeDocument/2006/relationships/hyperlink" Target="https://pubmed.ncbi.nlm.nih.gov/22102607" TargetMode="External"/><Relationship Id="rId6412" Type="http://schemas.openxmlformats.org/officeDocument/2006/relationships/hyperlink" Target="https://europepmc.org/abstract/MED/35819838" TargetMode="External"/><Relationship Id="rId927" Type="http://schemas.openxmlformats.org/officeDocument/2006/relationships/hyperlink" Target="https://europepmc.org/abstract/MED/34335625" TargetMode="External"/><Relationship Id="rId1557" Type="http://schemas.openxmlformats.org/officeDocument/2006/relationships/hyperlink" Target="https://pubmed.ncbi.nlm.nih.gov/39062076" TargetMode="External"/><Relationship Id="rId1971" Type="http://schemas.openxmlformats.org/officeDocument/2006/relationships/hyperlink" Target="https://pmc.ncbi.nlm.nih.gov/articles/pmid/39398203/" TargetMode="External"/><Relationship Id="rId2608" Type="http://schemas.openxmlformats.org/officeDocument/2006/relationships/hyperlink" Target="https://www.clinicalkey.com/content/playBy/pii?v=S0091-6749(24)00407-X" TargetMode="External"/><Relationship Id="rId5014" Type="http://schemas.openxmlformats.org/officeDocument/2006/relationships/hyperlink" Target="https://pubmed.ncbi.nlm.nih.gov/11742190" TargetMode="External"/><Relationship Id="rId8584" Type="http://schemas.openxmlformats.org/officeDocument/2006/relationships/hyperlink" Target="https://linkinghub.elsevier.com/retrieve/pii/S0035-9203(07)00405-1" TargetMode="External"/><Relationship Id="rId1624" Type="http://schemas.openxmlformats.org/officeDocument/2006/relationships/hyperlink" Target="https://europepmc.org/abstract/MED/33661940" TargetMode="External"/><Relationship Id="rId4030" Type="http://schemas.openxmlformats.org/officeDocument/2006/relationships/hyperlink" Target="https://hal.archives-ouvertes.fr/inserm-00750113" TargetMode="External"/><Relationship Id="rId7186" Type="http://schemas.openxmlformats.org/officeDocument/2006/relationships/hyperlink" Target="https://onlinelibrary.wiley.com/doi/10.1111/j.1423-0410.2008.01084.x" TargetMode="External"/><Relationship Id="rId8237" Type="http://schemas.openxmlformats.org/officeDocument/2006/relationships/hyperlink" Target="https://onlinelibrary.wiley.com/doi/10.1111/jgh.14116" TargetMode="External"/><Relationship Id="rId8651" Type="http://schemas.openxmlformats.org/officeDocument/2006/relationships/hyperlink" Target="https://pubmed.ncbi.nlm.nih.gov/32288579" TargetMode="External"/><Relationship Id="rId3796" Type="http://schemas.openxmlformats.org/officeDocument/2006/relationships/hyperlink" Target="https://pubmed.ncbi.nlm.nih.gov/26984142" TargetMode="External"/><Relationship Id="rId7253" Type="http://schemas.openxmlformats.org/officeDocument/2006/relationships/hyperlink" Target="https://www.tandfonline.com/doi/10.1080/10428194.2022.2086249?url_ver=Z39.88-2003&amp;rfr_id=ori:rid:crossref.org&amp;rfr_dat=cr_pub%200pubmed" TargetMode="External"/><Relationship Id="rId8304" Type="http://schemas.openxmlformats.org/officeDocument/2006/relationships/hyperlink" Target="https://pubmed.ncbi.nlm.nih.gov/20579647" TargetMode="External"/><Relationship Id="rId2398" Type="http://schemas.openxmlformats.org/officeDocument/2006/relationships/hyperlink" Target="https://europepmc.org/abstract/MED/34893494" TargetMode="External"/><Relationship Id="rId3449" Type="http://schemas.openxmlformats.org/officeDocument/2006/relationships/hyperlink" Target="https://pubmed.ncbi.nlm.nih.gov/24792642" TargetMode="External"/><Relationship Id="rId4847" Type="http://schemas.openxmlformats.org/officeDocument/2006/relationships/hyperlink" Target="https://pubmed.ncbi.nlm.nih.gov/32218999" TargetMode="External"/><Relationship Id="rId7320" Type="http://schemas.openxmlformats.org/officeDocument/2006/relationships/hyperlink" Target="https://pubmed.ncbi.nlm.nih.gov/39312669" TargetMode="External"/><Relationship Id="rId3863" Type="http://schemas.openxmlformats.org/officeDocument/2006/relationships/hyperlink" Target="https://pubmed.ncbi.nlm.nih.gov/36009583" TargetMode="External"/><Relationship Id="rId4914" Type="http://schemas.openxmlformats.org/officeDocument/2006/relationships/hyperlink" Target="https://www.clinicalkey.com/content/playBy/pii?v=S0091-6749(16)00202-5" TargetMode="External"/><Relationship Id="rId9078" Type="http://schemas.openxmlformats.org/officeDocument/2006/relationships/hyperlink" Target="https://pubmed.ncbi.nlm.nih.gov/35050830" TargetMode="External"/><Relationship Id="rId784" Type="http://schemas.openxmlformats.org/officeDocument/2006/relationships/hyperlink" Target="https://www.scielo.br/scielo.php?script=sci_arttext&amp;pid=S0100-879X2004000500001&amp;lng=en&amp;nrm=iso&amp;tlng=en" TargetMode="External"/><Relationship Id="rId1067" Type="http://schemas.openxmlformats.org/officeDocument/2006/relationships/hyperlink" Target="https://www.clinicalkey.com/content/playBy/pii?v=S0140-6736(10)61493-6" TargetMode="External"/><Relationship Id="rId2465" Type="http://schemas.openxmlformats.org/officeDocument/2006/relationships/hyperlink" Target="https://pubmed.ncbi.nlm.nih.gov/30882323" TargetMode="External"/><Relationship Id="rId3516" Type="http://schemas.openxmlformats.org/officeDocument/2006/relationships/hyperlink" Target="https://europepmc.org/abstract/MED/24222845" TargetMode="External"/><Relationship Id="rId3930" Type="http://schemas.openxmlformats.org/officeDocument/2006/relationships/hyperlink" Target="https://europepmc.org/abstract/MED/31156634" TargetMode="External"/><Relationship Id="rId8094" Type="http://schemas.openxmlformats.org/officeDocument/2006/relationships/hyperlink" Target="https://europepmc.org/abstract/MED/36516820" TargetMode="External"/><Relationship Id="rId437" Type="http://schemas.openxmlformats.org/officeDocument/2006/relationships/hyperlink" Target="https://www.mdpi.com/resolver?pii=biom15010032" TargetMode="External"/><Relationship Id="rId851" Type="http://schemas.openxmlformats.org/officeDocument/2006/relationships/hyperlink" Target="https://www.clinicalkey.com/content/playBy/pii?v=S2213-2198(22)01052-2" TargetMode="External"/><Relationship Id="rId1481" Type="http://schemas.openxmlformats.org/officeDocument/2006/relationships/hyperlink" Target="https://www.clinicalkey.com/content/playBy/pii?v=S0091-6749(16)00124-X" TargetMode="External"/><Relationship Id="rId2118" Type="http://schemas.openxmlformats.org/officeDocument/2006/relationships/hyperlink" Target="https://pubmed.ncbi.nlm.nih.gov/28426172" TargetMode="External"/><Relationship Id="rId2532" Type="http://schemas.openxmlformats.org/officeDocument/2006/relationships/hyperlink" Target="https://www.clinicalkey.com/content/playBy/pii?v=S0091-6749(10)00180-6" TargetMode="External"/><Relationship Id="rId5688" Type="http://schemas.openxmlformats.org/officeDocument/2006/relationships/hyperlink" Target="http://hdl.handle.net/10668/11134" TargetMode="External"/><Relationship Id="rId6739" Type="http://schemas.openxmlformats.org/officeDocument/2006/relationships/hyperlink" Target="https://pubmed.ncbi.nlm.nih.gov/35947323" TargetMode="External"/><Relationship Id="rId9145" Type="http://schemas.openxmlformats.org/officeDocument/2006/relationships/hyperlink" Target="https://www.clinicalkey.com/content/playBy/pii?v=S0163-4453(18)30109-9" TargetMode="External"/><Relationship Id="rId504" Type="http://schemas.openxmlformats.org/officeDocument/2006/relationships/hyperlink" Target="https://www.clinicalkey.com/content/playBy/pii?v=S1521-6616(22)00011-0" TargetMode="External"/><Relationship Id="rId1134" Type="http://schemas.openxmlformats.org/officeDocument/2006/relationships/hyperlink" Target="https://onlinelibrary.wiley.com/doi/10.1111/j.1651-2227.2004.tb03056.x" TargetMode="External"/><Relationship Id="rId5755" Type="http://schemas.openxmlformats.org/officeDocument/2006/relationships/hyperlink" Target="https://pubmed.ncbi.nlm.nih.gov/34004258" TargetMode="External"/><Relationship Id="rId6806" Type="http://schemas.openxmlformats.org/officeDocument/2006/relationships/hyperlink" Target="https://onlinelibrary.wiley.com/resolve/openurl?genre=article&amp;sid=nlm:pubmed&amp;issn=0007-1048&amp;date=2018&amp;volume=183&amp;issue=1&amp;spage=110" TargetMode="External"/><Relationship Id="rId8161" Type="http://schemas.openxmlformats.org/officeDocument/2006/relationships/hyperlink" Target="https://pubmed.ncbi.nlm.nih.gov/33942166" TargetMode="External"/><Relationship Id="rId9212" Type="http://schemas.openxmlformats.org/officeDocument/2006/relationships/hyperlink" Target="https://pubmed.ncbi.nlm.nih.gov/24909304" TargetMode="External"/><Relationship Id="rId1201" Type="http://schemas.openxmlformats.org/officeDocument/2006/relationships/hyperlink" Target="https://www.clinicalkey.com/content/playBy/pii?v=S0140-6736(23)00267-2" TargetMode="External"/><Relationship Id="rId4357" Type="http://schemas.openxmlformats.org/officeDocument/2006/relationships/hyperlink" Target="https://pubmed.ncbi.nlm.nih.gov/9568951" TargetMode="External"/><Relationship Id="rId4771" Type="http://schemas.openxmlformats.org/officeDocument/2006/relationships/hyperlink" Target="https://pubmed.ncbi.nlm.nih.gov/35732629" TargetMode="External"/><Relationship Id="rId5408" Type="http://schemas.openxmlformats.org/officeDocument/2006/relationships/hyperlink" Target="https://journals.lww.com/00006454-200801000-00019" TargetMode="External"/><Relationship Id="rId3373" Type="http://schemas.openxmlformats.org/officeDocument/2006/relationships/hyperlink" Target="https://pubmed.ncbi.nlm.nih.gov/28751609" TargetMode="External"/><Relationship Id="rId4424" Type="http://schemas.openxmlformats.org/officeDocument/2006/relationships/hyperlink" Target="https://europepmc.org/abstract/MED/37486733" TargetMode="External"/><Relationship Id="rId5822" Type="http://schemas.openxmlformats.org/officeDocument/2006/relationships/hyperlink" Target="https://www.clinicalkey.com/content/playBy/pii?v=S0091-6749(18)30136-2" TargetMode="External"/><Relationship Id="rId8978" Type="http://schemas.openxmlformats.org/officeDocument/2006/relationships/hyperlink" Target="https://europepmc.org/abstract/MED/31534457" TargetMode="External"/><Relationship Id="rId294" Type="http://schemas.openxmlformats.org/officeDocument/2006/relationships/hyperlink" Target="https://linkinghub.elsevier.com/retrieve/pii/S1521661602952411" TargetMode="External"/><Relationship Id="rId3026" Type="http://schemas.openxmlformats.org/officeDocument/2006/relationships/hyperlink" Target="https://europepmc.org/abstract/MED/36672344" TargetMode="External"/><Relationship Id="rId7994" Type="http://schemas.openxmlformats.org/officeDocument/2006/relationships/hyperlink" Target="https://pubmed.ncbi.nlm.nih.gov/8707317" TargetMode="External"/><Relationship Id="rId361" Type="http://schemas.openxmlformats.org/officeDocument/2006/relationships/hyperlink" Target="https://pubmed.ncbi.nlm.nih.gov/2114420" TargetMode="External"/><Relationship Id="rId2042" Type="http://schemas.openxmlformats.org/officeDocument/2006/relationships/hyperlink" Target="https://pubmed.ncbi.nlm.nih.gov/33341346" TargetMode="External"/><Relationship Id="rId3440" Type="http://schemas.openxmlformats.org/officeDocument/2006/relationships/hyperlink" Target="https://academic.oup.com/intimm/article-lookup/doi/10.1093/intimm/dxu087" TargetMode="External"/><Relationship Id="rId5198" Type="http://schemas.openxmlformats.org/officeDocument/2006/relationships/hyperlink" Target="https://europepmc.org/abstract/MED/31347788" TargetMode="External"/><Relationship Id="rId6596" Type="http://schemas.openxmlformats.org/officeDocument/2006/relationships/hyperlink" Target="https://europepmc.org/abstract/MED/25563991" TargetMode="External"/><Relationship Id="rId7647" Type="http://schemas.openxmlformats.org/officeDocument/2006/relationships/hyperlink" Target="https://academic.oup.com/cid/article-lookup/doi/10.1086/587669" TargetMode="External"/><Relationship Id="rId6249" Type="http://schemas.openxmlformats.org/officeDocument/2006/relationships/hyperlink" Target="https://pubmed.ncbi.nlm.nih.gov/28360230" TargetMode="External"/><Relationship Id="rId6663" Type="http://schemas.openxmlformats.org/officeDocument/2006/relationships/hyperlink" Target="https://pubmed.ncbi.nlm.nih.gov/20616729" TargetMode="External"/><Relationship Id="rId7714" Type="http://schemas.openxmlformats.org/officeDocument/2006/relationships/hyperlink" Target="https://pubmed.ncbi.nlm.nih.gov/36126366" TargetMode="External"/><Relationship Id="rId2859" Type="http://schemas.openxmlformats.org/officeDocument/2006/relationships/hyperlink" Target="https://www.nature.com/articles/s43587-025-00837-x" TargetMode="External"/><Relationship Id="rId5265" Type="http://schemas.openxmlformats.org/officeDocument/2006/relationships/hyperlink" Target="https://pubmed.ncbi.nlm.nih.gov/28205327" TargetMode="External"/><Relationship Id="rId6316" Type="http://schemas.openxmlformats.org/officeDocument/2006/relationships/hyperlink" Target="https://europepmc.org/abstract/MED/38638120" TargetMode="External"/><Relationship Id="rId6730" Type="http://schemas.openxmlformats.org/officeDocument/2006/relationships/hyperlink" Target="https://linkinghub.elsevier.com/retrieve/pii/S0006-4971(22)07823-5" TargetMode="External"/><Relationship Id="rId1875" Type="http://schemas.openxmlformats.org/officeDocument/2006/relationships/hyperlink" Target="https://www.science.org/doi/abs/10.1126/sciadv.abf8630?url_ver=Z39.88-2003&amp;rfr_id=ori:rid:crossref.org&amp;rfr_dat=cr_pub%200pubmed" TargetMode="External"/><Relationship Id="rId4281" Type="http://schemas.openxmlformats.org/officeDocument/2006/relationships/hyperlink" Target="https://pubmed.ncbi.nlm.nih.gov/23480186" TargetMode="External"/><Relationship Id="rId5332" Type="http://schemas.openxmlformats.org/officeDocument/2006/relationships/hyperlink" Target="https://europepmc.org/abstract/MED/24977650" TargetMode="External"/><Relationship Id="rId8488" Type="http://schemas.openxmlformats.org/officeDocument/2006/relationships/hyperlink" Target="https://pubmed.ncbi.nlm.nih.gov/19699129" TargetMode="External"/><Relationship Id="rId1528" Type="http://schemas.openxmlformats.org/officeDocument/2006/relationships/hyperlink" Target="https://pubmed.ncbi.nlm.nih.gov/11265631" TargetMode="External"/><Relationship Id="rId2926" Type="http://schemas.openxmlformats.org/officeDocument/2006/relationships/hyperlink" Target="https://pubmed.ncbi.nlm.nih.gov/38621815" TargetMode="External"/><Relationship Id="rId8555" Type="http://schemas.openxmlformats.org/officeDocument/2006/relationships/hyperlink" Target="https://pubmed.ncbi.nlm.nih.gov/28787002" TargetMode="External"/><Relationship Id="rId1942" Type="http://schemas.openxmlformats.org/officeDocument/2006/relationships/hyperlink" Target="https://pubmed.ncbi.nlm.nih.gov/17498216" TargetMode="External"/><Relationship Id="rId4001" Type="http://schemas.openxmlformats.org/officeDocument/2006/relationships/hyperlink" Target="https://pubmed.ncbi.nlm.nih.gov/25047402" TargetMode="External"/><Relationship Id="rId7157" Type="http://schemas.openxmlformats.org/officeDocument/2006/relationships/hyperlink" Target="https://pubmed.ncbi.nlm.nih.gov/18317235" TargetMode="External"/><Relationship Id="rId8208" Type="http://schemas.openxmlformats.org/officeDocument/2006/relationships/hyperlink" Target="https://pubmed.ncbi.nlm.nih.gov/31476018" TargetMode="External"/><Relationship Id="rId6173" Type="http://schemas.openxmlformats.org/officeDocument/2006/relationships/hyperlink" Target="https://europepmc.org/abstract/MED/35118818" TargetMode="External"/><Relationship Id="rId7571" Type="http://schemas.openxmlformats.org/officeDocument/2006/relationships/hyperlink" Target="https://www.clinicalkey.com/content/playBy/pii?v=S0091-6749(19)30271-4" TargetMode="External"/><Relationship Id="rId8622" Type="http://schemas.openxmlformats.org/officeDocument/2006/relationships/hyperlink" Target="https://www.clinicalkey.com/content/playBy/pii?v=S2213-2600(20)30132-6" TargetMode="External"/><Relationship Id="rId3767" Type="http://schemas.openxmlformats.org/officeDocument/2006/relationships/hyperlink" Target="https://europepmc.org/abstract/MED/33281758" TargetMode="External"/><Relationship Id="rId4818" Type="http://schemas.openxmlformats.org/officeDocument/2006/relationships/hyperlink" Target="https://europepmc.org/abstract/MED/33525641" TargetMode="External"/><Relationship Id="rId7224" Type="http://schemas.openxmlformats.org/officeDocument/2006/relationships/hyperlink" Target="https://pubmed.ncbi.nlm.nih.gov/38109684" TargetMode="External"/><Relationship Id="rId688" Type="http://schemas.openxmlformats.org/officeDocument/2006/relationships/hyperlink" Target="https://link.springer.com/article/10.1007/s10875-013-9980-4" TargetMode="External"/><Relationship Id="rId2369" Type="http://schemas.openxmlformats.org/officeDocument/2006/relationships/hyperlink" Target="https://pubmed.ncbi.nlm.nih.gov/35344580" TargetMode="External"/><Relationship Id="rId2783" Type="http://schemas.openxmlformats.org/officeDocument/2006/relationships/hyperlink" Target="https://pubmed.ncbi.nlm.nih.gov/22805465" TargetMode="External"/><Relationship Id="rId3834" Type="http://schemas.openxmlformats.org/officeDocument/2006/relationships/hyperlink" Target="https://linkinghub.elsevier.com/retrieve/pii/S0003-4509(25)00013-6" TargetMode="External"/><Relationship Id="rId6240" Type="http://schemas.openxmlformats.org/officeDocument/2006/relationships/hyperlink" Target="http://hdl.handle.net/10668/13085" TargetMode="External"/><Relationship Id="rId9396" Type="http://schemas.openxmlformats.org/officeDocument/2006/relationships/hyperlink" Target="http://joi.jlc.jst.go.jp/DN/JST.JSTAGE/rinketsu/55.4?lang=en&amp;from=PubMed" TargetMode="External"/><Relationship Id="rId755" Type="http://schemas.openxmlformats.org/officeDocument/2006/relationships/hyperlink" Target="https://bmcpulmmed.biomedcentral.com/articles/10.1186/1471-2466-8-13" TargetMode="External"/><Relationship Id="rId1385" Type="http://schemas.openxmlformats.org/officeDocument/2006/relationships/hyperlink" Target="https://pubmed.ncbi.nlm.nih.gov/15584973" TargetMode="External"/><Relationship Id="rId2436" Type="http://schemas.openxmlformats.org/officeDocument/2006/relationships/hyperlink" Target="https://www.clinicalkey.com/content/playBy/pii?v=S0163-4453(20)30549-1" TargetMode="External"/><Relationship Id="rId2850" Type="http://schemas.openxmlformats.org/officeDocument/2006/relationships/hyperlink" Target="https://pubmed.ncbi.nlm.nih.gov/40043710" TargetMode="External"/><Relationship Id="rId9049" Type="http://schemas.openxmlformats.org/officeDocument/2006/relationships/hyperlink" Target="https://europepmc.org/abstract/MED/38534367" TargetMode="External"/><Relationship Id="rId91" Type="http://schemas.openxmlformats.org/officeDocument/2006/relationships/hyperlink" Target="https://pubmed.ncbi.nlm.nih.gov/33412960" TargetMode="External"/><Relationship Id="rId408" Type="http://schemas.openxmlformats.org/officeDocument/2006/relationships/hyperlink" Target="https://pubmed.ncbi.nlm.nih.gov/6603302" TargetMode="External"/><Relationship Id="rId822" Type="http://schemas.openxmlformats.org/officeDocument/2006/relationships/hyperlink" Target="https://pubmed.ncbi.nlm.nih.gov/39204006" TargetMode="External"/><Relationship Id="rId1038" Type="http://schemas.openxmlformats.org/officeDocument/2006/relationships/hyperlink" Target="https://pubmed.ncbi.nlm.nih.gov/24773026" TargetMode="External"/><Relationship Id="rId1452" Type="http://schemas.openxmlformats.org/officeDocument/2006/relationships/hyperlink" Target="https://pubmed.ncbi.nlm.nih.gov/33679719" TargetMode="External"/><Relationship Id="rId2503" Type="http://schemas.openxmlformats.org/officeDocument/2006/relationships/hyperlink" Target="https://pubmed.ncbi.nlm.nih.gov/26492565" TargetMode="External"/><Relationship Id="rId3901" Type="http://schemas.openxmlformats.org/officeDocument/2006/relationships/hyperlink" Target="https://pubmed.ncbi.nlm.nih.gov/33234960" TargetMode="External"/><Relationship Id="rId5659" Type="http://schemas.openxmlformats.org/officeDocument/2006/relationships/hyperlink" Target="https://pubmed.ncbi.nlm.nih.gov/32071617" TargetMode="External"/><Relationship Id="rId8065" Type="http://schemas.openxmlformats.org/officeDocument/2006/relationships/hyperlink" Target="https://www.clinicalkey.com/content/playBy/pii?v=S1542-3565(23)00709-7" TargetMode="External"/><Relationship Id="rId9116" Type="http://schemas.openxmlformats.org/officeDocument/2006/relationships/hyperlink" Target="https://pubmed.ncbi.nlm.nih.gov/32071136" TargetMode="External"/><Relationship Id="rId1105" Type="http://schemas.openxmlformats.org/officeDocument/2006/relationships/hyperlink" Target="https://pmc.ncbi.nlm.nih.gov/articles/pmid/17313486/" TargetMode="External"/><Relationship Id="rId7081" Type="http://schemas.openxmlformats.org/officeDocument/2006/relationships/hyperlink" Target="https://pubmed.ncbi.nlm.nih.gov/34035116" TargetMode="External"/><Relationship Id="rId8132" Type="http://schemas.openxmlformats.org/officeDocument/2006/relationships/hyperlink" Target="https://europepmc.org/abstract/MED/34738649" TargetMode="External"/><Relationship Id="rId3277" Type="http://schemas.openxmlformats.org/officeDocument/2006/relationships/hyperlink" Target="https://pubmed.ncbi.nlm.nih.gov/31629036" TargetMode="External"/><Relationship Id="rId4675" Type="http://schemas.openxmlformats.org/officeDocument/2006/relationships/hyperlink" Target="https://pubmed.ncbi.nlm.nih.gov/26509662" TargetMode="External"/><Relationship Id="rId5726" Type="http://schemas.openxmlformats.org/officeDocument/2006/relationships/hyperlink" Target="https://www.tandfonline.com/doi/10.1080/1120009x.2007.11782433?url_ver=Z39.88-2003&amp;rfr_id=ori:rid:crossref.org&amp;rfr_dat=cr_pub%200pubmed" TargetMode="External"/><Relationship Id="rId198" Type="http://schemas.openxmlformats.org/officeDocument/2006/relationships/hyperlink" Target="https://www.neurology.org/doi/10.1212/NXI.0000000000000098?url_ver=Z39.88-2003&amp;rfr_id=ori:rid:crossref.org&amp;rfr_dat=cr_pub%200pubmed" TargetMode="External"/><Relationship Id="rId3691" Type="http://schemas.openxmlformats.org/officeDocument/2006/relationships/hyperlink" Target="https://www.ingentaconnect.com/openurl?genre=article&amp;issn=1528-4050&amp;volume=24&amp;issue=6&amp;spage=464&amp;aulast=Marsden" TargetMode="External"/><Relationship Id="rId4328" Type="http://schemas.openxmlformats.org/officeDocument/2006/relationships/hyperlink" Target="https://pubmed.ncbi.nlm.nih.gov/17090647" TargetMode="External"/><Relationship Id="rId4742" Type="http://schemas.openxmlformats.org/officeDocument/2006/relationships/hyperlink" Target="https://genomemedicine.biomedcentral.com/articles/10.1186/s13073-023-01240-0" TargetMode="External"/><Relationship Id="rId7898" Type="http://schemas.openxmlformats.org/officeDocument/2006/relationships/hyperlink" Target="https://pubmed.ncbi.nlm.nih.gov/30405602" TargetMode="External"/><Relationship Id="rId8949" Type="http://schemas.openxmlformats.org/officeDocument/2006/relationships/hyperlink" Target="https://pubmed.ncbi.nlm.nih.gov/34389741" TargetMode="External"/><Relationship Id="rId2293" Type="http://schemas.openxmlformats.org/officeDocument/2006/relationships/hyperlink" Target="https://journals.asm.org/doi/10.1128/IAI.69.5.3232-3239.2001?url_ver=Z39.88-2003&amp;rfr_id=ori:rid:crossref.org&amp;rfr_dat=cr_pub%200pubmed" TargetMode="External"/><Relationship Id="rId3344" Type="http://schemas.openxmlformats.org/officeDocument/2006/relationships/hyperlink" Target="https://europepmc.org/abstract/MED/29572511" TargetMode="External"/><Relationship Id="rId7965" Type="http://schemas.openxmlformats.org/officeDocument/2006/relationships/hyperlink" Target="https://pubmed.ncbi.nlm.nih.gov/16868456" TargetMode="External"/><Relationship Id="rId265" Type="http://schemas.openxmlformats.org/officeDocument/2006/relationships/hyperlink" Target="https://pubmed.ncbi.nlm.nih.gov/18214651" TargetMode="External"/><Relationship Id="rId2360" Type="http://schemas.openxmlformats.org/officeDocument/2006/relationships/hyperlink" Target="https://www.clinicalkey.com/content/playBy/pii?v=S1040-8428(22)00320-1" TargetMode="External"/><Relationship Id="rId3411" Type="http://schemas.openxmlformats.org/officeDocument/2006/relationships/hyperlink" Target="https://europepmc.org/abstract/MED/27166870" TargetMode="External"/><Relationship Id="rId6567" Type="http://schemas.openxmlformats.org/officeDocument/2006/relationships/hyperlink" Target="https://pubmed.ncbi.nlm.nih.gov/27192567" TargetMode="External"/><Relationship Id="rId6981" Type="http://schemas.openxmlformats.org/officeDocument/2006/relationships/hyperlink" Target="https://pubmed.ncbi.nlm.nih.gov/36434007" TargetMode="External"/><Relationship Id="rId7618" Type="http://schemas.openxmlformats.org/officeDocument/2006/relationships/hyperlink" Target="https://pubmed.ncbi.nlm.nih.gov/25828999" TargetMode="External"/><Relationship Id="rId332" Type="http://schemas.openxmlformats.org/officeDocument/2006/relationships/hyperlink" Target="https://journals.lww.com/00006454-199503000-00009" TargetMode="External"/><Relationship Id="rId2013" Type="http://schemas.openxmlformats.org/officeDocument/2006/relationships/hyperlink" Target="https://www.ahajournals.org/doi/10.1161/CIRCULATIONAHA.121.057301?url_ver=Z39.88-2003&amp;rfr_id=ori:rid:crossref.org&amp;rfr_dat=cr_pub%200pubmed" TargetMode="External"/><Relationship Id="rId5169" Type="http://schemas.openxmlformats.org/officeDocument/2006/relationships/hyperlink" Target="https://pubmed.ncbi.nlm.nih.gov/32534101" TargetMode="External"/><Relationship Id="rId5583" Type="http://schemas.openxmlformats.org/officeDocument/2006/relationships/hyperlink" Target="https://pubmed.ncbi.nlm.nih.gov/35714496" TargetMode="External"/><Relationship Id="rId6634" Type="http://schemas.openxmlformats.org/officeDocument/2006/relationships/hyperlink" Target="https://linkinghub.elsevier.com/retrieve/pii/S1600-6135(22)27273-6" TargetMode="External"/><Relationship Id="rId9040" Type="http://schemas.openxmlformats.org/officeDocument/2006/relationships/hyperlink" Target="https://pubmed.ncbi.nlm.nih.gov/38609097" TargetMode="External"/><Relationship Id="rId4185" Type="http://schemas.openxmlformats.org/officeDocument/2006/relationships/hyperlink" Target="https://pubmed.ncbi.nlm.nih.gov/35296097" TargetMode="External"/><Relationship Id="rId5236" Type="http://schemas.openxmlformats.org/officeDocument/2006/relationships/hyperlink" Target="https://journals.sagepub.com/doi/10.1177/2164956119870444?url_ver=Z39.88-2003&amp;rfr_id=ori:rid:crossref.org&amp;rfr_dat=cr_pub%200pubmed" TargetMode="External"/><Relationship Id="rId1779" Type="http://schemas.openxmlformats.org/officeDocument/2006/relationships/hyperlink" Target="https://pubmed.ncbi.nlm.nih.gov/29314278" TargetMode="External"/><Relationship Id="rId4252" Type="http://schemas.openxmlformats.org/officeDocument/2006/relationships/hyperlink" Target="https://link.springer.com/article/10.1007/s10875-016-0297-y" TargetMode="External"/><Relationship Id="rId5650" Type="http://schemas.openxmlformats.org/officeDocument/2006/relationships/hyperlink" Target="https://onlinelibrary.wiley.com/doi/10.1111/all.14221" TargetMode="External"/><Relationship Id="rId6701" Type="http://schemas.openxmlformats.org/officeDocument/2006/relationships/hyperlink" Target="https://pubmed.ncbi.nlm.nih.gov/15181268" TargetMode="External"/><Relationship Id="rId1846" Type="http://schemas.openxmlformats.org/officeDocument/2006/relationships/hyperlink" Target="https://europepmc.org/abstract/MED/38362366" TargetMode="External"/><Relationship Id="rId5303" Type="http://schemas.openxmlformats.org/officeDocument/2006/relationships/hyperlink" Target="https://pubmed.ncbi.nlm.nih.gov/26035280" TargetMode="External"/><Relationship Id="rId8459" Type="http://schemas.openxmlformats.org/officeDocument/2006/relationships/hyperlink" Target="https://europepmc.org/abstract/MED/24852692" TargetMode="External"/><Relationship Id="rId8873" Type="http://schemas.openxmlformats.org/officeDocument/2006/relationships/hyperlink" Target="https://pubmed.ncbi.nlm.nih.gov/17692265" TargetMode="External"/><Relationship Id="rId1913" Type="http://schemas.openxmlformats.org/officeDocument/2006/relationships/hyperlink" Target="https://europepmc.org/abstract/MED/26517875" TargetMode="External"/><Relationship Id="rId7475" Type="http://schemas.openxmlformats.org/officeDocument/2006/relationships/hyperlink" Target="http://www.jle.com/medline.md?issn=&amp;vol=75&amp;iss=5&amp;page=580" TargetMode="External"/><Relationship Id="rId8526" Type="http://schemas.openxmlformats.org/officeDocument/2006/relationships/hyperlink" Target="https://link.springer.com/article/10.1007/s00247-024-06097-y" TargetMode="External"/><Relationship Id="rId8940" Type="http://schemas.openxmlformats.org/officeDocument/2006/relationships/hyperlink" Target="https://air.unimi.it/handle/2434/905028" TargetMode="External"/><Relationship Id="rId6077" Type="http://schemas.openxmlformats.org/officeDocument/2006/relationships/hyperlink" Target="https://pubmed.ncbi.nlm.nih.gov/6607471" TargetMode="External"/><Relationship Id="rId6491" Type="http://schemas.openxmlformats.org/officeDocument/2006/relationships/hyperlink" Target="https://pubmed.ncbi.nlm.nih.gov/31507598" TargetMode="External"/><Relationship Id="rId7128" Type="http://schemas.openxmlformats.org/officeDocument/2006/relationships/hyperlink" Target="https://www.clinicalkey.com/content/playBy/pii?v=S0091-6749(23)01208-3" TargetMode="External"/><Relationship Id="rId7542" Type="http://schemas.openxmlformats.org/officeDocument/2006/relationships/hyperlink" Target="https://pubmed.ncbi.nlm.nih.gov/32516409" TargetMode="External"/><Relationship Id="rId2687" Type="http://schemas.openxmlformats.org/officeDocument/2006/relationships/hyperlink" Target="https://pubmed.ncbi.nlm.nih.gov/31626988" TargetMode="External"/><Relationship Id="rId3738" Type="http://schemas.openxmlformats.org/officeDocument/2006/relationships/hyperlink" Target="https://pubmed.ncbi.nlm.nih.gov/34048852" TargetMode="External"/><Relationship Id="rId5093" Type="http://schemas.openxmlformats.org/officeDocument/2006/relationships/hyperlink" Target="https://pubmed.ncbi.nlm.nih.gov/36299233" TargetMode="External"/><Relationship Id="rId6144" Type="http://schemas.openxmlformats.org/officeDocument/2006/relationships/hyperlink" Target="https://pubmed.ncbi.nlm.nih.gov/37528739" TargetMode="External"/><Relationship Id="rId659" Type="http://schemas.openxmlformats.org/officeDocument/2006/relationships/hyperlink" Target="https://pubmed.ncbi.nlm.nih.gov/26394190" TargetMode="External"/><Relationship Id="rId1289" Type="http://schemas.openxmlformats.org/officeDocument/2006/relationships/hyperlink" Target="https://aacijournal.biomedcentral.com/articles/10.1186/s13223-019-0376-8" TargetMode="External"/><Relationship Id="rId5160" Type="http://schemas.openxmlformats.org/officeDocument/2006/relationships/hyperlink" Target="https://europepmc.org/abstract/MED/33006109" TargetMode="External"/><Relationship Id="rId6211" Type="http://schemas.openxmlformats.org/officeDocument/2006/relationships/hyperlink" Target="https://pubmed.ncbi.nlm.nih.gov/34925459" TargetMode="External"/><Relationship Id="rId9367" Type="http://schemas.openxmlformats.org/officeDocument/2006/relationships/hyperlink" Target="https://pubmed.ncbi.nlm.nih.gov/31168008" TargetMode="External"/><Relationship Id="rId1356" Type="http://schemas.openxmlformats.org/officeDocument/2006/relationships/hyperlink" Target="https://pubmed.ncbi.nlm.nih.gov/21524210" TargetMode="External"/><Relationship Id="rId2754" Type="http://schemas.openxmlformats.org/officeDocument/2006/relationships/hyperlink" Target="https://www.tandfonline.com/doi/abs/10.2147/JAA.S81541?url_ver=Z39.88-2003&amp;rfr_id=ori:rid:crossref.org&amp;rfr_dat=cr_pub%200pubmed" TargetMode="External"/><Relationship Id="rId3805" Type="http://schemas.openxmlformats.org/officeDocument/2006/relationships/hyperlink" Target="https://journals.asm.org/doi/10.1128/AEM.01716-15?url_ver=Z39.88-2003&amp;rfr_id=ori:rid:crossref.org&amp;rfr_dat=cr_pub%200pubmed" TargetMode="External"/><Relationship Id="rId8383" Type="http://schemas.openxmlformats.org/officeDocument/2006/relationships/hyperlink" Target="https://pubmed.ncbi.nlm.nih.gov/35228415" TargetMode="External"/><Relationship Id="rId726" Type="http://schemas.openxmlformats.org/officeDocument/2006/relationships/hyperlink" Target="https://europepmc.org/abstract/MED/24049643" TargetMode="External"/><Relationship Id="rId1009" Type="http://schemas.openxmlformats.org/officeDocument/2006/relationships/hyperlink" Target="https://europepmc.org/abstract/MED/26567244" TargetMode="External"/><Relationship Id="rId1770" Type="http://schemas.openxmlformats.org/officeDocument/2006/relationships/hyperlink" Target="http://www.elsevier.es/en/linksolver/ft/pii/S0301-0546(19)30108-9" TargetMode="External"/><Relationship Id="rId2407" Type="http://schemas.openxmlformats.org/officeDocument/2006/relationships/hyperlink" Target="https://pubmed.ncbi.nlm.nih.gov/34863351" TargetMode="External"/><Relationship Id="rId2821" Type="http://schemas.openxmlformats.org/officeDocument/2006/relationships/hyperlink" Target="https://www.tandfonline.com/doi/abs/10.2147/tcrm.s1984?url_ver=Z39.88-2003&amp;rfr_id=ori:rid:crossref.org&amp;rfr_dat=cr_pub%200pubmed" TargetMode="External"/><Relationship Id="rId5977" Type="http://schemas.openxmlformats.org/officeDocument/2006/relationships/hyperlink" Target="https://pubmed.ncbi.nlm.nih.gov/10200056" TargetMode="External"/><Relationship Id="rId8036" Type="http://schemas.openxmlformats.org/officeDocument/2006/relationships/hyperlink" Target="https://pubmed.ncbi.nlm.nih.gov/38782847" TargetMode="External"/><Relationship Id="rId9434" Type="http://schemas.openxmlformats.org/officeDocument/2006/relationships/hyperlink" Target="https://pubmed.ncbi.nlm.nih.gov/16187172" TargetMode="External"/><Relationship Id="rId62" Type="http://schemas.openxmlformats.org/officeDocument/2006/relationships/hyperlink" Target="https://europepmc.org/abstract/MED/35967382" TargetMode="External"/><Relationship Id="rId1423" Type="http://schemas.openxmlformats.org/officeDocument/2006/relationships/hyperlink" Target="https://pubmed.ncbi.nlm.nih.gov/1669577" TargetMode="External"/><Relationship Id="rId4579" Type="http://schemas.openxmlformats.org/officeDocument/2006/relationships/hyperlink" Target="https://pubmed.ncbi.nlm.nih.gov/39188715" TargetMode="External"/><Relationship Id="rId4993" Type="http://schemas.openxmlformats.org/officeDocument/2006/relationships/hyperlink" Target="https://pubmed.ncbi.nlm.nih.gov/16216886" TargetMode="External"/><Relationship Id="rId8450" Type="http://schemas.openxmlformats.org/officeDocument/2006/relationships/hyperlink" Target="https://pubmed.ncbi.nlm.nih.gov/25503162" TargetMode="External"/><Relationship Id="rId3595" Type="http://schemas.openxmlformats.org/officeDocument/2006/relationships/hyperlink" Target="https://www.medicalonline.jp/meteo_linkout.php?issn=0039-9450&amp;volume=54&amp;issue=8%20Suppl&amp;spage=1101" TargetMode="External"/><Relationship Id="rId4646" Type="http://schemas.openxmlformats.org/officeDocument/2006/relationships/hyperlink" Target="https://europepmc.org/abstract/MED/31657083" TargetMode="External"/><Relationship Id="rId7052" Type="http://schemas.openxmlformats.org/officeDocument/2006/relationships/hyperlink" Target="https://europepmc.org/abstract/MED/34611657" TargetMode="External"/><Relationship Id="rId8103" Type="http://schemas.openxmlformats.org/officeDocument/2006/relationships/hyperlink" Target="https://pubmed.ncbi.nlm.nih.gov/36757761" TargetMode="External"/><Relationship Id="rId2197" Type="http://schemas.openxmlformats.org/officeDocument/2006/relationships/hyperlink" Target="https://journals.asm.org/doi/10.1128/IAI.00179-10?url_ver=Z39.88-2003&amp;rfr_id=ori:rid:crossref.org&amp;rfr_dat=cr_pub%200pubmed" TargetMode="External"/><Relationship Id="rId3248" Type="http://schemas.openxmlformats.org/officeDocument/2006/relationships/hyperlink" Target="https://linkinghub.elsevier.com/retrieve/pii/S1074-7613(20)30078-9" TargetMode="External"/><Relationship Id="rId3662" Type="http://schemas.openxmlformats.org/officeDocument/2006/relationships/hyperlink" Target="https://pubmed.ncbi.nlm.nih.gov/11867568" TargetMode="External"/><Relationship Id="rId4713" Type="http://schemas.openxmlformats.org/officeDocument/2006/relationships/hyperlink" Target="https://pubmed.ncbi.nlm.nih.gov/39117867" TargetMode="External"/><Relationship Id="rId7869" Type="http://schemas.openxmlformats.org/officeDocument/2006/relationships/hyperlink" Target="https://europepmc.org/abstract/MED/35673545" TargetMode="External"/><Relationship Id="rId169" Type="http://schemas.openxmlformats.org/officeDocument/2006/relationships/hyperlink" Target="https://pubmed.ncbi.nlm.nih.gov/28708268" TargetMode="External"/><Relationship Id="rId583" Type="http://schemas.openxmlformats.org/officeDocument/2006/relationships/hyperlink" Target="https://pubmed.ncbi.nlm.nih.gov/31612120" TargetMode="External"/><Relationship Id="rId2264" Type="http://schemas.openxmlformats.org/officeDocument/2006/relationships/hyperlink" Target="https://pubmed.ncbi.nlm.nih.gov/16184230" TargetMode="External"/><Relationship Id="rId3315" Type="http://schemas.openxmlformats.org/officeDocument/2006/relationships/hyperlink" Target="https://pubmed.ncbi.nlm.nih.gov/30680067" TargetMode="External"/><Relationship Id="rId9291" Type="http://schemas.openxmlformats.org/officeDocument/2006/relationships/hyperlink" Target="https://europepmc.org/abstract/MED/31217957" TargetMode="External"/><Relationship Id="rId236" Type="http://schemas.openxmlformats.org/officeDocument/2006/relationships/hyperlink" Target="https://link.springer.com/article/10.1007/s10875-012-9792-y" TargetMode="External"/><Relationship Id="rId650" Type="http://schemas.openxmlformats.org/officeDocument/2006/relationships/hyperlink" Target="https://linkinghub.elsevier.com/retrieve/pii/S0021-7557(16)30033-X" TargetMode="External"/><Relationship Id="rId1280" Type="http://schemas.openxmlformats.org/officeDocument/2006/relationships/hyperlink" Target="https://pubmed.ncbi.nlm.nih.gov/30847342" TargetMode="External"/><Relationship Id="rId2331" Type="http://schemas.openxmlformats.org/officeDocument/2006/relationships/hyperlink" Target="https://pubmed.ncbi.nlm.nih.gov/38414082" TargetMode="External"/><Relationship Id="rId5487" Type="http://schemas.openxmlformats.org/officeDocument/2006/relationships/hyperlink" Target="https://pubmed.ncbi.nlm.nih.gov/30527279" TargetMode="External"/><Relationship Id="rId6885" Type="http://schemas.openxmlformats.org/officeDocument/2006/relationships/hyperlink" Target="https://pubmed.ncbi.nlm.nih.gov/39485284" TargetMode="External"/><Relationship Id="rId7936" Type="http://schemas.openxmlformats.org/officeDocument/2006/relationships/hyperlink" Target="https://pubmed.ncbi.nlm.nih.gov/22538377" TargetMode="External"/><Relationship Id="rId303" Type="http://schemas.openxmlformats.org/officeDocument/2006/relationships/hyperlink" Target="https://pubmed.ncbi.nlm.nih.gov/9260793" TargetMode="External"/><Relationship Id="rId4089" Type="http://schemas.openxmlformats.org/officeDocument/2006/relationships/hyperlink" Target="https://europepmc.org/abstract/MED/16923851" TargetMode="External"/><Relationship Id="rId6538" Type="http://schemas.openxmlformats.org/officeDocument/2006/relationships/hyperlink" Target="https://europepmc.org/abstract/MED/28289708" TargetMode="External"/><Relationship Id="rId6952" Type="http://schemas.openxmlformats.org/officeDocument/2006/relationships/hyperlink" Target="https://europepmc.org/abstract/MED/36880831" TargetMode="External"/><Relationship Id="rId9011" Type="http://schemas.openxmlformats.org/officeDocument/2006/relationships/hyperlink" Target="https://pubmed.ncbi.nlm.nih.gov/21381287" TargetMode="External"/><Relationship Id="rId5554" Type="http://schemas.openxmlformats.org/officeDocument/2006/relationships/hyperlink" Target="https://europepmc.org/abstract/MED/35614365" TargetMode="External"/><Relationship Id="rId6605" Type="http://schemas.openxmlformats.org/officeDocument/2006/relationships/hyperlink" Target="https://pubmed.ncbi.nlm.nih.gov/24493820" TargetMode="External"/><Relationship Id="rId1000" Type="http://schemas.openxmlformats.org/officeDocument/2006/relationships/hyperlink" Target="https://pubmed.ncbi.nlm.nih.gov/27870812" TargetMode="External"/><Relationship Id="rId4156" Type="http://schemas.openxmlformats.org/officeDocument/2006/relationships/hyperlink" Target="https://pubmed.ncbi.nlm.nih.gov/8302482" TargetMode="External"/><Relationship Id="rId4570" Type="http://schemas.openxmlformats.org/officeDocument/2006/relationships/hyperlink" Target="https://onlinelibrary.wiley.com/doi/10.1111/imr.13371" TargetMode="External"/><Relationship Id="rId5207" Type="http://schemas.openxmlformats.org/officeDocument/2006/relationships/hyperlink" Target="https://pubmed.ncbi.nlm.nih.gov/30546070" TargetMode="External"/><Relationship Id="rId5621" Type="http://schemas.openxmlformats.org/officeDocument/2006/relationships/hyperlink" Target="https://pubmed.ncbi.nlm.nih.gov/34121380" TargetMode="External"/><Relationship Id="rId8777" Type="http://schemas.openxmlformats.org/officeDocument/2006/relationships/hyperlink" Target="https://pubmed.ncbi.nlm.nih.gov/32979356" TargetMode="External"/><Relationship Id="rId1817" Type="http://schemas.openxmlformats.org/officeDocument/2006/relationships/hyperlink" Target="https://pubmed.ncbi.nlm.nih.gov/33914780" TargetMode="External"/><Relationship Id="rId3172" Type="http://schemas.openxmlformats.org/officeDocument/2006/relationships/hyperlink" Target="https://europepmc.org/abstract/MED/34136262" TargetMode="External"/><Relationship Id="rId4223" Type="http://schemas.openxmlformats.org/officeDocument/2006/relationships/hyperlink" Target="https://pubmed.ncbi.nlm.nih.gov/29729943" TargetMode="External"/><Relationship Id="rId7379" Type="http://schemas.openxmlformats.org/officeDocument/2006/relationships/hyperlink" Target="https://europepmc.org/abstract/MED/35338423" TargetMode="External"/><Relationship Id="rId7793" Type="http://schemas.openxmlformats.org/officeDocument/2006/relationships/hyperlink" Target="https://www.clinicalkey.com/content/playBy/pii?v=S1521-6616(17)30623-X" TargetMode="External"/><Relationship Id="rId8844" Type="http://schemas.openxmlformats.org/officeDocument/2006/relationships/hyperlink" Target="https://linkinghub.elsevier.com/retrieve/pii/S1873-9946(14)00009-9" TargetMode="External"/><Relationship Id="rId6395" Type="http://schemas.openxmlformats.org/officeDocument/2006/relationships/hyperlink" Target="https://pubmed.ncbi.nlm.nih.gov/36932020" TargetMode="External"/><Relationship Id="rId7446" Type="http://schemas.openxmlformats.org/officeDocument/2006/relationships/hyperlink" Target="https://pubmed.ncbi.nlm.nih.gov/32092142" TargetMode="External"/><Relationship Id="rId160" Type="http://schemas.openxmlformats.org/officeDocument/2006/relationships/hyperlink" Target="https://ojrd.biomedcentral.com/articles/10.1186/s13023-018-0941-0" TargetMode="External"/><Relationship Id="rId3989" Type="http://schemas.openxmlformats.org/officeDocument/2006/relationships/hyperlink" Target="https://pubmed.ncbi.nlm.nih.gov/25564520" TargetMode="External"/><Relationship Id="rId6048" Type="http://schemas.openxmlformats.org/officeDocument/2006/relationships/hyperlink" Target="https://pubmed.ncbi.nlm.nih.gov/3261775" TargetMode="External"/><Relationship Id="rId6462" Type="http://schemas.openxmlformats.org/officeDocument/2006/relationships/hyperlink" Target="https://linkinghub.elsevier.com/retrieve/pii/S1600-6135(22)10044-4" TargetMode="External"/><Relationship Id="rId7860" Type="http://schemas.openxmlformats.org/officeDocument/2006/relationships/hyperlink" Target="https://pubmed.ncbi.nlm.nih.gov/33615050" TargetMode="External"/><Relationship Id="rId8911" Type="http://schemas.openxmlformats.org/officeDocument/2006/relationships/hyperlink" Target="https://pubmed.ncbi.nlm.nih.gov/37723363" TargetMode="External"/><Relationship Id="rId5064" Type="http://schemas.openxmlformats.org/officeDocument/2006/relationships/hyperlink" Target="https://www.clinicalkey.com/content/playBy/pii?v=506676" TargetMode="External"/><Relationship Id="rId6115" Type="http://schemas.openxmlformats.org/officeDocument/2006/relationships/hyperlink" Target="https://pubmed.ncbi.nlm.nih.gov/1002693" TargetMode="External"/><Relationship Id="rId7513" Type="http://schemas.openxmlformats.org/officeDocument/2006/relationships/hyperlink" Target="https://www.clinicalkey.com/content/playBy/pii?v=S1542-3565(22)00730-3" TargetMode="External"/><Relationship Id="rId977" Type="http://schemas.openxmlformats.org/officeDocument/2006/relationships/hyperlink" Target="https://www.clinicalkey.com/content/playBy/pii?v=S0167-5273(17)36230-7" TargetMode="External"/><Relationship Id="rId2658" Type="http://schemas.openxmlformats.org/officeDocument/2006/relationships/hyperlink" Target="https://linkinghub.elsevier.com/retrieve/pii/S1939-4551(21)00043-0" TargetMode="External"/><Relationship Id="rId3709" Type="http://schemas.openxmlformats.org/officeDocument/2006/relationships/hyperlink" Target="https://europepmc.org/abstract/MED/37277582" TargetMode="External"/><Relationship Id="rId4080" Type="http://schemas.openxmlformats.org/officeDocument/2006/relationships/hyperlink" Target="https://pubmed.ncbi.nlm.nih.gov/18566407" TargetMode="External"/><Relationship Id="rId1674" Type="http://schemas.openxmlformats.org/officeDocument/2006/relationships/hyperlink" Target="https://www.clinicalkey.com/content/playBy/pii?v=S1081-1206(17)30483-0" TargetMode="External"/><Relationship Id="rId2725" Type="http://schemas.openxmlformats.org/officeDocument/2006/relationships/hyperlink" Target="https://pubmed.ncbi.nlm.nih.gov/29122158" TargetMode="External"/><Relationship Id="rId5131" Type="http://schemas.openxmlformats.org/officeDocument/2006/relationships/hyperlink" Target="https://pubmed.ncbi.nlm.nih.gov/34525182" TargetMode="External"/><Relationship Id="rId8287" Type="http://schemas.openxmlformats.org/officeDocument/2006/relationships/hyperlink" Target="https://europepmc.org/abstract/MED/22786766" TargetMode="External"/><Relationship Id="rId9338" Type="http://schemas.openxmlformats.org/officeDocument/2006/relationships/hyperlink" Target="https://linkinghub.elsevier.com/retrieve/pii/S2405-8440(22)02838-9" TargetMode="External"/><Relationship Id="rId1327" Type="http://schemas.openxmlformats.org/officeDocument/2006/relationships/hyperlink" Target="https://link.springer.com/article/10.1007/s10875-015-0170-4" TargetMode="External"/><Relationship Id="rId1741" Type="http://schemas.openxmlformats.org/officeDocument/2006/relationships/hyperlink" Target="https://europepmc.org/abstract/MED/36327238" TargetMode="External"/><Relationship Id="rId4897" Type="http://schemas.openxmlformats.org/officeDocument/2006/relationships/hyperlink" Target="https://pubmed.ncbi.nlm.nih.gov/28414293" TargetMode="External"/><Relationship Id="rId5948" Type="http://schemas.openxmlformats.org/officeDocument/2006/relationships/hyperlink" Target="https://pubmed.ncbi.nlm.nih.gov/11316859" TargetMode="External"/><Relationship Id="rId8354" Type="http://schemas.openxmlformats.org/officeDocument/2006/relationships/hyperlink" Target="https://journals.sagepub.com/doi/10.1177/10105395231198602?url_ver=Z39.88-2003&amp;rfr_id=ori:rid:crossref.org&amp;rfr_dat=cr_pub%200pubmed" TargetMode="External"/><Relationship Id="rId9405" Type="http://schemas.openxmlformats.org/officeDocument/2006/relationships/hyperlink" Target="https://pubmed.ncbi.nlm.nih.gov/21399865" TargetMode="External"/><Relationship Id="rId33" Type="http://schemas.openxmlformats.org/officeDocument/2006/relationships/hyperlink" Target="https://pubmed.ncbi.nlm.nih.gov/37207212" TargetMode="External"/><Relationship Id="rId3499" Type="http://schemas.openxmlformats.org/officeDocument/2006/relationships/hyperlink" Target="https://pubmed.ncbi.nlm.nih.gov/23531651" TargetMode="External"/><Relationship Id="rId7370" Type="http://schemas.openxmlformats.org/officeDocument/2006/relationships/hyperlink" Target="https://pubmed.ncbi.nlm.nih.gov/36155879" TargetMode="External"/><Relationship Id="rId8007" Type="http://schemas.openxmlformats.org/officeDocument/2006/relationships/hyperlink" Target="https://irjournal.org/journal/view.php?doi=10.5217/ir.2024.00063" TargetMode="External"/><Relationship Id="rId8421" Type="http://schemas.openxmlformats.org/officeDocument/2006/relationships/hyperlink" Target="https://pubmed.ncbi.nlm.nih.gov/32766308" TargetMode="External"/><Relationship Id="rId3566" Type="http://schemas.openxmlformats.org/officeDocument/2006/relationships/hyperlink" Target="https://pubmed.ncbi.nlm.nih.gov/21423182" TargetMode="External"/><Relationship Id="rId4964" Type="http://schemas.openxmlformats.org/officeDocument/2006/relationships/hyperlink" Target="https://journals.lww.com/00006454-201112000-00040" TargetMode="External"/><Relationship Id="rId7023" Type="http://schemas.openxmlformats.org/officeDocument/2006/relationships/hyperlink" Target="https://pubmed.ncbi.nlm.nih.gov/35291303" TargetMode="External"/><Relationship Id="rId487" Type="http://schemas.openxmlformats.org/officeDocument/2006/relationships/hyperlink" Target="https://pubmed.ncbi.nlm.nih.gov/35576468" TargetMode="External"/><Relationship Id="rId2168" Type="http://schemas.openxmlformats.org/officeDocument/2006/relationships/hyperlink" Target="https://pubmed.ncbi.nlm.nih.gov/23336844" TargetMode="External"/><Relationship Id="rId3219" Type="http://schemas.openxmlformats.org/officeDocument/2006/relationships/hyperlink" Target="https://pubmed.ncbi.nlm.nih.gov/33209447" TargetMode="External"/><Relationship Id="rId3980" Type="http://schemas.openxmlformats.org/officeDocument/2006/relationships/hyperlink" Target="https://www.clinicalkey.com/content/playBy/pii?v=S0140-6736(15)60068-X" TargetMode="External"/><Relationship Id="rId4617" Type="http://schemas.openxmlformats.org/officeDocument/2006/relationships/hyperlink" Target="https://pubmed.ncbi.nlm.nih.gov/36142776" TargetMode="External"/><Relationship Id="rId9195" Type="http://schemas.openxmlformats.org/officeDocument/2006/relationships/hyperlink" Target="http://hdl.handle.net/10668/9856" TargetMode="External"/><Relationship Id="rId1184" Type="http://schemas.openxmlformats.org/officeDocument/2006/relationships/hyperlink" Target="https://pubmed.ncbi.nlm.nih.gov/38670233" TargetMode="External"/><Relationship Id="rId2582" Type="http://schemas.openxmlformats.org/officeDocument/2006/relationships/hyperlink" Target="https://academic.oup.com/ibdjournal/article/11/11/1025-1027/4685956" TargetMode="External"/><Relationship Id="rId3633" Type="http://schemas.openxmlformats.org/officeDocument/2006/relationships/hyperlink" Target="https://pubmed.ncbi.nlm.nih.gov/15997173" TargetMode="External"/><Relationship Id="rId6789" Type="http://schemas.openxmlformats.org/officeDocument/2006/relationships/hyperlink" Target="https://pubmed.ncbi.nlm.nih.gov/31377437" TargetMode="External"/><Relationship Id="rId554" Type="http://schemas.openxmlformats.org/officeDocument/2006/relationships/hyperlink" Target="https://www.clinicalkey.com/content/playBy/pii?v=S2213-2198(20)30096-9" TargetMode="External"/><Relationship Id="rId2235" Type="http://schemas.openxmlformats.org/officeDocument/2006/relationships/hyperlink" Target="https://onlinelibrary.wiley.com/doi/10.1111/j.1365-2591.2007.01272.x" TargetMode="External"/><Relationship Id="rId3700" Type="http://schemas.openxmlformats.org/officeDocument/2006/relationships/hyperlink" Target="https://pubmed.ncbi.nlm.nih.gov/38079340" TargetMode="External"/><Relationship Id="rId6856" Type="http://schemas.openxmlformats.org/officeDocument/2006/relationships/hyperlink" Target="https://www.nature.com/articles/1704834" TargetMode="External"/><Relationship Id="rId7907" Type="http://schemas.openxmlformats.org/officeDocument/2006/relationships/hyperlink" Target="https://www.neurology.org/doi/10.1212/WNL.0000000000002485?url_ver=Z39.88-2003&amp;rfr_id=ori:rid:crossref.org&amp;rfr_dat=cr_pub%200pubmed" TargetMode="External"/><Relationship Id="rId9262" Type="http://schemas.openxmlformats.org/officeDocument/2006/relationships/hyperlink" Target="https://pubmed.ncbi.nlm.nih.gov/19762338" TargetMode="External"/><Relationship Id="rId207" Type="http://schemas.openxmlformats.org/officeDocument/2006/relationships/hyperlink" Target="https://pubmed.ncbi.nlm.nih.gov/26379671" TargetMode="External"/><Relationship Id="rId621" Type="http://schemas.openxmlformats.org/officeDocument/2006/relationships/hyperlink" Target="https://pubmed.ncbi.nlm.nih.gov/29364371" TargetMode="External"/><Relationship Id="rId1251" Type="http://schemas.openxmlformats.org/officeDocument/2006/relationships/hyperlink" Target="https://pubmed.ncbi.nlm.nih.gov/33852678" TargetMode="External"/><Relationship Id="rId2302" Type="http://schemas.openxmlformats.org/officeDocument/2006/relationships/hyperlink" Target="https://onlinelibrary.wiley.com/resolve/openurl?genre=article&amp;sid=nlm:pubmed&amp;issn=0300-9475&amp;date=1997&amp;volume=45&amp;issue=1&amp;spage=74" TargetMode="External"/><Relationship Id="rId5458" Type="http://schemas.openxmlformats.org/officeDocument/2006/relationships/hyperlink" Target="https://www.clinicalkey.com/content/playBy/pii?v=477394" TargetMode="External"/><Relationship Id="rId5872" Type="http://schemas.openxmlformats.org/officeDocument/2006/relationships/hyperlink" Target="https://www.nejm.org/doi/10.1056/NEJMoa1307361?url_ver=Z39.88-2003&amp;rfr_id=ori:rid:crossref.org&amp;rfr_dat=cr_pub%200www.ncbi.nlm.nih.gov" TargetMode="External"/><Relationship Id="rId6509" Type="http://schemas.openxmlformats.org/officeDocument/2006/relationships/hyperlink" Target="https://pubmed.ncbi.nlm.nih.gov/28758364" TargetMode="External"/><Relationship Id="rId6923" Type="http://schemas.openxmlformats.org/officeDocument/2006/relationships/hyperlink" Target="https://pubmed.ncbi.nlm.nih.gov/38422122" TargetMode="External"/><Relationship Id="rId4474" Type="http://schemas.openxmlformats.org/officeDocument/2006/relationships/hyperlink" Target="https://europepmc.org/abstract/MED/33683393" TargetMode="External"/><Relationship Id="rId5525" Type="http://schemas.openxmlformats.org/officeDocument/2006/relationships/hyperlink" Target="https://pubmed.ncbi.nlm.nih.gov/38612600" TargetMode="External"/><Relationship Id="rId3076" Type="http://schemas.openxmlformats.org/officeDocument/2006/relationships/hyperlink" Target="https://europepmc.org/abstract/MED/34919704" TargetMode="External"/><Relationship Id="rId3490" Type="http://schemas.openxmlformats.org/officeDocument/2006/relationships/hyperlink" Target="https://www.clinicalkey.com/content/playBy/pii?v=S1525-7304(12)00272-0" TargetMode="External"/><Relationship Id="rId4127" Type="http://schemas.openxmlformats.org/officeDocument/2006/relationships/hyperlink" Target="https://pubmed.ncbi.nlm.nih.gov/11544346" TargetMode="External"/><Relationship Id="rId4541" Type="http://schemas.openxmlformats.org/officeDocument/2006/relationships/hyperlink" Target="https://pubmed.ncbi.nlm.nih.gov/24470448" TargetMode="External"/><Relationship Id="rId7697" Type="http://schemas.openxmlformats.org/officeDocument/2006/relationships/hyperlink" Target="https://europepmc.org/abstract/MED/37805522" TargetMode="External"/><Relationship Id="rId2092" Type="http://schemas.openxmlformats.org/officeDocument/2006/relationships/hyperlink" Target="https://pubmed.ncbi.nlm.nih.gov/30891038" TargetMode="External"/><Relationship Id="rId3143" Type="http://schemas.openxmlformats.org/officeDocument/2006/relationships/hyperlink" Target="https://pubmed.ncbi.nlm.nih.gov/36244734" TargetMode="External"/><Relationship Id="rId6299" Type="http://schemas.openxmlformats.org/officeDocument/2006/relationships/hyperlink" Target="https://pubmed.ncbi.nlm.nih.gov/20191588" TargetMode="External"/><Relationship Id="rId8748" Type="http://schemas.openxmlformats.org/officeDocument/2006/relationships/hyperlink" Target="https://pubmed.ncbi.nlm.nih.gov/36084231" TargetMode="External"/><Relationship Id="rId7764" Type="http://schemas.openxmlformats.org/officeDocument/2006/relationships/hyperlink" Target="https://pubmed.ncbi.nlm.nih.gov/31624269" TargetMode="External"/><Relationship Id="rId8815" Type="http://schemas.openxmlformats.org/officeDocument/2006/relationships/hyperlink" Target="https://pubmed.ncbi.nlm.nih.gov/29165666" TargetMode="External"/><Relationship Id="rId131" Type="http://schemas.openxmlformats.org/officeDocument/2006/relationships/hyperlink" Target="https://pubmed.ncbi.nlm.nih.gov/31846609" TargetMode="External"/><Relationship Id="rId3210" Type="http://schemas.openxmlformats.org/officeDocument/2006/relationships/hyperlink" Target="https://europepmc.org/abstract/MED/33103386" TargetMode="External"/><Relationship Id="rId6366" Type="http://schemas.openxmlformats.org/officeDocument/2006/relationships/hyperlink" Target="https://journals.aai.org/jimmunol/article-lookup/doi/10.1093/jimmun/vkae007" TargetMode="External"/><Relationship Id="rId6780" Type="http://schemas.openxmlformats.org/officeDocument/2006/relationships/hyperlink" Target="https://www.clinicalkey.com/content/playBy/pii?v=S2473-9529(20)31961-3" TargetMode="External"/><Relationship Id="rId7417" Type="http://schemas.openxmlformats.org/officeDocument/2006/relationships/hyperlink" Target="https://europepmc.org/abstract/MED/34046589" TargetMode="External"/><Relationship Id="rId7831" Type="http://schemas.openxmlformats.org/officeDocument/2006/relationships/hyperlink" Target="https://www.clinicalkey.com/content/playBy/pii?v=S2666-7762(22)00174-0" TargetMode="External"/><Relationship Id="rId2976" Type="http://schemas.openxmlformats.org/officeDocument/2006/relationships/hyperlink" Target="https://pubmed.ncbi.nlm.nih.gov/37355987" TargetMode="External"/><Relationship Id="rId5382" Type="http://schemas.openxmlformats.org/officeDocument/2006/relationships/hyperlink" Target="https://www.clinicalkey.com/content/playBy/pii?v=S0198-8859(11)00056-5" TargetMode="External"/><Relationship Id="rId6019" Type="http://schemas.openxmlformats.org/officeDocument/2006/relationships/hyperlink" Target="https://pubmed.ncbi.nlm.nih.gov/1569204" TargetMode="External"/><Relationship Id="rId6433" Type="http://schemas.openxmlformats.org/officeDocument/2006/relationships/hyperlink" Target="https://pubmed.ncbi.nlm.nih.gov/33615199" TargetMode="External"/><Relationship Id="rId948" Type="http://schemas.openxmlformats.org/officeDocument/2006/relationships/hyperlink" Target="https://pubmed.ncbi.nlm.nih.gov/32130900" TargetMode="External"/><Relationship Id="rId1578" Type="http://schemas.openxmlformats.org/officeDocument/2006/relationships/hyperlink" Target="https://europepmc.org/abstract/MED/36979845" TargetMode="External"/><Relationship Id="rId1992" Type="http://schemas.openxmlformats.org/officeDocument/2006/relationships/hyperlink" Target="https://pubmed.ncbi.nlm.nih.gov/37088297" TargetMode="External"/><Relationship Id="rId2629" Type="http://schemas.openxmlformats.org/officeDocument/2006/relationships/hyperlink" Target="https://pubmed.ncbi.nlm.nih.gov/36167279" TargetMode="External"/><Relationship Id="rId5035" Type="http://schemas.openxmlformats.org/officeDocument/2006/relationships/hyperlink" Target="https://pubmed.ncbi.nlm.nih.gov/3018136" TargetMode="External"/><Relationship Id="rId6500" Type="http://schemas.openxmlformats.org/officeDocument/2006/relationships/hyperlink" Target="https://europepmc.org/abstract/MED/29023360" TargetMode="External"/><Relationship Id="rId1645" Type="http://schemas.openxmlformats.org/officeDocument/2006/relationships/hyperlink" Target="https://pubmed.ncbi.nlm.nih.gov/32235478" TargetMode="External"/><Relationship Id="rId4051" Type="http://schemas.openxmlformats.org/officeDocument/2006/relationships/hyperlink" Target="https://pubmed.ncbi.nlm.nih.gov/22046170" TargetMode="External"/><Relationship Id="rId5102" Type="http://schemas.openxmlformats.org/officeDocument/2006/relationships/hyperlink" Target="https://www.clinicalkey.com/content/playBy/pii?v=S0091-6749(22)01057-0" TargetMode="External"/><Relationship Id="rId8258" Type="http://schemas.openxmlformats.org/officeDocument/2006/relationships/hyperlink" Target="https://pubmed.ncbi.nlm.nih.gov/28163288" TargetMode="External"/><Relationship Id="rId8672" Type="http://schemas.openxmlformats.org/officeDocument/2006/relationships/hyperlink" Target="https://www.clinicalkey.com/content/playBy/pii?v=S0140-6736(15)60367-1" TargetMode="External"/><Relationship Id="rId9309" Type="http://schemas.openxmlformats.org/officeDocument/2006/relationships/hyperlink" Target="https://adc.bmj.com/lookup/pmidlookup?view=long&amp;pmid=23661572" TargetMode="External"/><Relationship Id="rId7274" Type="http://schemas.openxmlformats.org/officeDocument/2006/relationships/hyperlink" Target="https://pubmed.ncbi.nlm.nih.gov/32547515" TargetMode="External"/><Relationship Id="rId8325" Type="http://schemas.openxmlformats.org/officeDocument/2006/relationships/hyperlink" Target="https://pubmed.ncbi.nlm.nih.gov/15293727" TargetMode="External"/><Relationship Id="rId1712" Type="http://schemas.openxmlformats.org/officeDocument/2006/relationships/hyperlink" Target="https://link.springer.com/article/10.1007/s12026-024-09494-5" TargetMode="External"/><Relationship Id="rId4868" Type="http://schemas.openxmlformats.org/officeDocument/2006/relationships/hyperlink" Target="https://www.clinicalkey.com/content/playBy/pii?v=S0016-5085(18)34485-8" TargetMode="External"/><Relationship Id="rId5919" Type="http://schemas.openxmlformats.org/officeDocument/2006/relationships/hyperlink" Target="https://publications.aap.org/pediatrics/article-lookup/doi/10.1542/peds.2005-1068" TargetMode="External"/><Relationship Id="rId6290" Type="http://schemas.openxmlformats.org/officeDocument/2006/relationships/hyperlink" Target="https://europepmc.org/abstract/MED/22665236" TargetMode="External"/><Relationship Id="rId3884" Type="http://schemas.openxmlformats.org/officeDocument/2006/relationships/hyperlink" Target="https://europepmc.org/abstract/MED/34112706" TargetMode="External"/><Relationship Id="rId4935" Type="http://schemas.openxmlformats.org/officeDocument/2006/relationships/hyperlink" Target="https://europepmc.org/abstract/MED/25985138" TargetMode="External"/><Relationship Id="rId7341" Type="http://schemas.openxmlformats.org/officeDocument/2006/relationships/hyperlink" Target="https://pmc.ncbi.nlm.nih.gov/articles/pmid/38193358/" TargetMode="External"/><Relationship Id="rId9099" Type="http://schemas.openxmlformats.org/officeDocument/2006/relationships/hyperlink" Target="https://www.tandfonline.com/doi/10.1080/17476348.2021.1886084?url_ver=Z39.88-2003&amp;rfr_id=ori:rid:crossref.org&amp;rfr_dat=cr_pub%200pubmed" TargetMode="External"/><Relationship Id="rId2486" Type="http://schemas.openxmlformats.org/officeDocument/2006/relationships/hyperlink" Target="https://www.clinicalkey.com/content/playBy/pii?v=S0002-9343(17)30247-4" TargetMode="External"/><Relationship Id="rId3537" Type="http://schemas.openxmlformats.org/officeDocument/2006/relationships/hyperlink" Target="https://pubmed.ncbi.nlm.nih.gov/22465952" TargetMode="External"/><Relationship Id="rId3951" Type="http://schemas.openxmlformats.org/officeDocument/2006/relationships/hyperlink" Target="https://pubmed.ncbi.nlm.nih.gov/27708334" TargetMode="External"/><Relationship Id="rId458" Type="http://schemas.openxmlformats.org/officeDocument/2006/relationships/hyperlink" Target="https://pubmed.ncbi.nlm.nih.gov/38184654" TargetMode="External"/><Relationship Id="rId872" Type="http://schemas.openxmlformats.org/officeDocument/2006/relationships/hyperlink" Target="https://pubmed.ncbi.nlm.nih.gov/36009185" TargetMode="External"/><Relationship Id="rId1088" Type="http://schemas.openxmlformats.org/officeDocument/2006/relationships/hyperlink" Target="https://pubmed.ncbi.nlm.nih.gov/18240280" TargetMode="External"/><Relationship Id="rId2139" Type="http://schemas.openxmlformats.org/officeDocument/2006/relationships/hyperlink" Target="https://europepmc.org/abstract/MED/27977792" TargetMode="External"/><Relationship Id="rId2553" Type="http://schemas.openxmlformats.org/officeDocument/2006/relationships/hyperlink" Target="https://pubmed.ncbi.nlm.nih.gov/18756172" TargetMode="External"/><Relationship Id="rId3604" Type="http://schemas.openxmlformats.org/officeDocument/2006/relationships/hyperlink" Target="https://pubmed.ncbi.nlm.nih.gov/18579300" TargetMode="External"/><Relationship Id="rId6010" Type="http://schemas.openxmlformats.org/officeDocument/2006/relationships/hyperlink" Target="https://pubmed.ncbi.nlm.nih.gov/8433874" TargetMode="External"/><Relationship Id="rId9166" Type="http://schemas.openxmlformats.org/officeDocument/2006/relationships/hyperlink" Target="https://pubmed.ncbi.nlm.nih.gov/28964261" TargetMode="External"/><Relationship Id="rId525" Type="http://schemas.openxmlformats.org/officeDocument/2006/relationships/hyperlink" Target="https://pubmed.ncbi.nlm.nih.gov/34255742" TargetMode="External"/><Relationship Id="rId1155" Type="http://schemas.openxmlformats.org/officeDocument/2006/relationships/hyperlink" Target="https://pubmed.ncbi.nlm.nih.gov/8921956" TargetMode="External"/><Relationship Id="rId2206" Type="http://schemas.openxmlformats.org/officeDocument/2006/relationships/hyperlink" Target="https://pubmed.ncbi.nlm.nih.gov/19476435" TargetMode="External"/><Relationship Id="rId2620" Type="http://schemas.openxmlformats.org/officeDocument/2006/relationships/hyperlink" Target="http://www.eurannallergyimm.com/cont/journals-articles/1253/volume-prospective-study-consecutive-patch-testing.asp" TargetMode="External"/><Relationship Id="rId5776" Type="http://schemas.openxmlformats.org/officeDocument/2006/relationships/hyperlink" Target="https://europepmc.org/abstract/MED/32892503" TargetMode="External"/><Relationship Id="rId8182" Type="http://schemas.openxmlformats.org/officeDocument/2006/relationships/hyperlink" Target="https://www.nature.com/articles/s41572-020-0205-x" TargetMode="External"/><Relationship Id="rId9233" Type="http://schemas.openxmlformats.org/officeDocument/2006/relationships/hyperlink" Target="https://linkinghub.elsevier.com/retrieve/pii/S1198-743X(14)60751-5" TargetMode="External"/><Relationship Id="rId1222" Type="http://schemas.openxmlformats.org/officeDocument/2006/relationships/hyperlink" Target="https://www.clinicalkey.com/content/playBy/pii?v=S0091-6749(21)00821-6" TargetMode="External"/><Relationship Id="rId4378" Type="http://schemas.openxmlformats.org/officeDocument/2006/relationships/hyperlink" Target="https://pmc.ncbi.nlm.nih.gov/articles/pmid/8306493/" TargetMode="External"/><Relationship Id="rId5429" Type="http://schemas.openxmlformats.org/officeDocument/2006/relationships/hyperlink" Target="https://pubmed.ncbi.nlm.nih.gov/38290608" TargetMode="External"/><Relationship Id="rId6827" Type="http://schemas.openxmlformats.org/officeDocument/2006/relationships/hyperlink" Target="https://pubmed.ncbi.nlm.nih.gov/25837779" TargetMode="External"/><Relationship Id="rId9300" Type="http://schemas.openxmlformats.org/officeDocument/2006/relationships/hyperlink" Target="https://pubmed.ncbi.nlm.nih.gov/28179378" TargetMode="External"/><Relationship Id="rId3394" Type="http://schemas.openxmlformats.org/officeDocument/2006/relationships/hyperlink" Target="https://karger.com/ORT/article/doi/10.1159/000481353" TargetMode="External"/><Relationship Id="rId4792" Type="http://schemas.openxmlformats.org/officeDocument/2006/relationships/hyperlink" Target="https://europepmc.org/abstract/MED/34415310" TargetMode="External"/><Relationship Id="rId5843" Type="http://schemas.openxmlformats.org/officeDocument/2006/relationships/hyperlink" Target="https://pubmed.ncbi.nlm.nih.gov/27130863" TargetMode="External"/><Relationship Id="rId8999" Type="http://schemas.openxmlformats.org/officeDocument/2006/relationships/hyperlink" Target="https://pubmed.ncbi.nlm.nih.gov/27872768" TargetMode="External"/><Relationship Id="rId3047" Type="http://schemas.openxmlformats.org/officeDocument/2006/relationships/hyperlink" Target="https://pubmed.ncbi.nlm.nih.gov/36451245" TargetMode="External"/><Relationship Id="rId4445" Type="http://schemas.openxmlformats.org/officeDocument/2006/relationships/hyperlink" Target="https://pubmed.ncbi.nlm.nih.gov/35189047" TargetMode="External"/><Relationship Id="rId5910" Type="http://schemas.openxmlformats.org/officeDocument/2006/relationships/hyperlink" Target="https://onlinelibrary.wiley.com/doi/10.1111/j.1600-0609.2007.00927.x" TargetMode="External"/><Relationship Id="rId3461" Type="http://schemas.openxmlformats.org/officeDocument/2006/relationships/hyperlink" Target="https://pubmed.ncbi.nlm.nih.gov/24604454" TargetMode="External"/><Relationship Id="rId4512" Type="http://schemas.openxmlformats.org/officeDocument/2006/relationships/hyperlink" Target="https://europepmc.org/abstract/MED/29697820" TargetMode="External"/><Relationship Id="rId7668" Type="http://schemas.openxmlformats.org/officeDocument/2006/relationships/hyperlink" Target="https://pubmed.ncbi.nlm.nih.gov/39702642" TargetMode="External"/><Relationship Id="rId8719" Type="http://schemas.openxmlformats.org/officeDocument/2006/relationships/hyperlink" Target="https://pmc.ncbi.nlm.nih.gov/articles/pmid/39783775/" TargetMode="External"/><Relationship Id="rId382" Type="http://schemas.openxmlformats.org/officeDocument/2006/relationships/hyperlink" Target="https://pubmed.ncbi.nlm.nih.gov/2448465" TargetMode="External"/><Relationship Id="rId2063" Type="http://schemas.openxmlformats.org/officeDocument/2006/relationships/hyperlink" Target="https://europepmc.org/abstract/MED/32984376" TargetMode="External"/><Relationship Id="rId3114" Type="http://schemas.openxmlformats.org/officeDocument/2006/relationships/hyperlink" Target="https:///www.science.org/doi/10.1126/scitranslmed.aax7706?url_ver=Z39.88-2003&amp;rfr_id=ori:rid:crossref.org&amp;rfr_dat=cr_pub%200pubmed" TargetMode="External"/><Relationship Id="rId6684" Type="http://schemas.openxmlformats.org/officeDocument/2006/relationships/hyperlink" Target="https://journals.aai.org/jimmunol/article-lookup/doi/10.4049/jimmunol.180.7.4451" TargetMode="External"/><Relationship Id="rId7735" Type="http://schemas.openxmlformats.org/officeDocument/2006/relationships/hyperlink" Target="https://europepmc.org/abstract/MED/35177831" TargetMode="External"/><Relationship Id="rId9090" Type="http://schemas.openxmlformats.org/officeDocument/2006/relationships/hyperlink" Target="https://pubmed.ncbi.nlm.nih.gov/33507847" TargetMode="External"/><Relationship Id="rId2130" Type="http://schemas.openxmlformats.org/officeDocument/2006/relationships/hyperlink" Target="https://pubmed.ncbi.nlm.nih.gov/27368347" TargetMode="External"/><Relationship Id="rId5286" Type="http://schemas.openxmlformats.org/officeDocument/2006/relationships/hyperlink" Target="https://linkinghub.elsevier.com/retrieve/pii/S0006-4971(20)33966-5" TargetMode="External"/><Relationship Id="rId6337" Type="http://schemas.openxmlformats.org/officeDocument/2006/relationships/hyperlink" Target="https://pubmed.ncbi.nlm.nih.gov/35131930" TargetMode="External"/><Relationship Id="rId6751" Type="http://schemas.openxmlformats.org/officeDocument/2006/relationships/hyperlink" Target="https://pubmed.ncbi.nlm.nih.gov/35655776" TargetMode="External"/><Relationship Id="rId102" Type="http://schemas.openxmlformats.org/officeDocument/2006/relationships/hyperlink" Target="https://europepmc.org/abstract/MED/34249020" TargetMode="External"/><Relationship Id="rId5353" Type="http://schemas.openxmlformats.org/officeDocument/2006/relationships/hyperlink" Target="https://pubmed.ncbi.nlm.nih.gov/23818196" TargetMode="External"/><Relationship Id="rId6404" Type="http://schemas.openxmlformats.org/officeDocument/2006/relationships/hyperlink" Target="https://linkinghub.elsevier.com/retrieve/pii/S1600-6135(22)24786-8" TargetMode="External"/><Relationship Id="rId7802" Type="http://schemas.openxmlformats.org/officeDocument/2006/relationships/hyperlink" Target="https://pubmed.ncbi.nlm.nih.gov/27385284" TargetMode="External"/><Relationship Id="rId1896" Type="http://schemas.openxmlformats.org/officeDocument/2006/relationships/hyperlink" Target="https://pubmed.ncbi.nlm.nih.gov/27626762" TargetMode="External"/><Relationship Id="rId2947" Type="http://schemas.openxmlformats.org/officeDocument/2006/relationships/hyperlink" Target="https://karger.com/RES/article/doi/10.1159/000536666" TargetMode="External"/><Relationship Id="rId5006" Type="http://schemas.openxmlformats.org/officeDocument/2006/relationships/hyperlink" Target="https://europepmc.org/abstract/MED/12952911" TargetMode="External"/><Relationship Id="rId919" Type="http://schemas.openxmlformats.org/officeDocument/2006/relationships/hyperlink" Target="https://onlinelibrary.wiley.com/doi/10.1111/jdv.16934" TargetMode="External"/><Relationship Id="rId1549" Type="http://schemas.openxmlformats.org/officeDocument/2006/relationships/hyperlink" Target="https://pubmed.ncbi.nlm.nih.gov/39802234" TargetMode="External"/><Relationship Id="rId1963" Type="http://schemas.openxmlformats.org/officeDocument/2006/relationships/hyperlink" Target="https://pmc.ncbi.nlm.nih.gov/articles/pmid/39764400/" TargetMode="External"/><Relationship Id="rId4022" Type="http://schemas.openxmlformats.org/officeDocument/2006/relationships/hyperlink" Target="https://www.clinicalkey.com/content/playBy/pii?v=S0002-9440(13)00409-4" TargetMode="External"/><Relationship Id="rId5420" Type="http://schemas.openxmlformats.org/officeDocument/2006/relationships/hyperlink" Target="https://pmc.ncbi.nlm.nih.gov/articles/pmid/39140311/" TargetMode="External"/><Relationship Id="rId7178" Type="http://schemas.openxmlformats.org/officeDocument/2006/relationships/hyperlink" Target="https://linkinghub.elsevier.com/retrieve/pii/S2213-0071(16)30103-4" TargetMode="External"/><Relationship Id="rId8576" Type="http://schemas.openxmlformats.org/officeDocument/2006/relationships/hyperlink" Target="https://onlinelibrary.wiley.com/doi/10.1111/j.1398-9995.2009.02276.x" TargetMode="External"/><Relationship Id="rId8990" Type="http://schemas.openxmlformats.org/officeDocument/2006/relationships/hyperlink" Target="http://www.elsevier.es/en/linksolver/ft/pii/S0025-7753(16)30676-5" TargetMode="External"/><Relationship Id="rId1616" Type="http://schemas.openxmlformats.org/officeDocument/2006/relationships/hyperlink" Target="https://www.clinicalkey.com/content/playBy/pii?v=S2213-2198(21)00457-8" TargetMode="External"/><Relationship Id="rId7592" Type="http://schemas.openxmlformats.org/officeDocument/2006/relationships/hyperlink" Target="https://pubmed.ncbi.nlm.nih.gov/28146331" TargetMode="External"/><Relationship Id="rId8229" Type="http://schemas.openxmlformats.org/officeDocument/2006/relationships/hyperlink" Target="https://europepmc.org/abstract/MED/30505839" TargetMode="External"/><Relationship Id="rId8643" Type="http://schemas.openxmlformats.org/officeDocument/2006/relationships/hyperlink" Target="https://pubmed.ncbi.nlm.nih.gov/27723388" TargetMode="External"/><Relationship Id="rId3788" Type="http://schemas.openxmlformats.org/officeDocument/2006/relationships/hyperlink" Target="https://pubmed.ncbi.nlm.nih.gov/28469051" TargetMode="External"/><Relationship Id="rId4839" Type="http://schemas.openxmlformats.org/officeDocument/2006/relationships/hyperlink" Target="https://pubmed.ncbi.nlm.nih.gov/32081864" TargetMode="External"/><Relationship Id="rId6194" Type="http://schemas.openxmlformats.org/officeDocument/2006/relationships/hyperlink" Target="https://pubmed.ncbi.nlm.nih.gov/34117109" TargetMode="External"/><Relationship Id="rId7245" Type="http://schemas.openxmlformats.org/officeDocument/2006/relationships/hyperlink" Target="https://europepmc.org/abstract/MED/36515678" TargetMode="External"/><Relationship Id="rId8710" Type="http://schemas.openxmlformats.org/officeDocument/2006/relationships/hyperlink" Target="https://pubmed.ncbi.nlm.nih.gov/19796117" TargetMode="External"/><Relationship Id="rId3855" Type="http://schemas.openxmlformats.org/officeDocument/2006/relationships/hyperlink" Target="https://pubmed.ncbi.nlm.nih.gov/37142568" TargetMode="External"/><Relationship Id="rId6261" Type="http://schemas.openxmlformats.org/officeDocument/2006/relationships/hyperlink" Target="https://pubmed.ncbi.nlm.nih.gov/26621609" TargetMode="External"/><Relationship Id="rId7312" Type="http://schemas.openxmlformats.org/officeDocument/2006/relationships/hyperlink" Target="https://pubmed.ncbi.nlm.nih.gov/40024253" TargetMode="External"/><Relationship Id="rId776" Type="http://schemas.openxmlformats.org/officeDocument/2006/relationships/hyperlink" Target="https://pubmed.ncbi.nlm.nih.gov/15787870" TargetMode="External"/><Relationship Id="rId2457" Type="http://schemas.openxmlformats.org/officeDocument/2006/relationships/hyperlink" Target="https://pubmed.ncbi.nlm.nih.gov/31418014" TargetMode="External"/><Relationship Id="rId3508" Type="http://schemas.openxmlformats.org/officeDocument/2006/relationships/hyperlink" Target="https://joi.jlc.jst.go.jp/DN/JST.JSTAGE/internalmedicine/52.9180?from=PubMed" TargetMode="External"/><Relationship Id="rId4906" Type="http://schemas.openxmlformats.org/officeDocument/2006/relationships/hyperlink" Target="https://europepmc.org/abstract/MED/27302973" TargetMode="External"/><Relationship Id="rId429" Type="http://schemas.openxmlformats.org/officeDocument/2006/relationships/hyperlink" Target="https://pubmed.ncbi.nlm.nih.gov/6101433" TargetMode="External"/><Relationship Id="rId1059" Type="http://schemas.openxmlformats.org/officeDocument/2006/relationships/hyperlink" Target="https://linkinghub.elsevier.com/retrieve/pii/S1874-3919(12)00102-9" TargetMode="External"/><Relationship Id="rId1473" Type="http://schemas.openxmlformats.org/officeDocument/2006/relationships/hyperlink" Target="https://www.clinicalkey.com/content/playBy/pii?v=S0091-6749(16)30964-2" TargetMode="External"/><Relationship Id="rId2871" Type="http://schemas.openxmlformats.org/officeDocument/2006/relationships/hyperlink" Target="https://www.mdpi.com/resolver?pii=ijms26031155" TargetMode="External"/><Relationship Id="rId3922" Type="http://schemas.openxmlformats.org/officeDocument/2006/relationships/hyperlink" Target="https://link.springer.com/article/10.1007/s12035-018-1352-x" TargetMode="External"/><Relationship Id="rId8086" Type="http://schemas.openxmlformats.org/officeDocument/2006/relationships/hyperlink" Target="https://europepmc.org/abstract/MED/37351647" TargetMode="External"/><Relationship Id="rId9137" Type="http://schemas.openxmlformats.org/officeDocument/2006/relationships/hyperlink" Target="https://journals.sagepub.com/doi/10.1177/1753466618787385?url_ver=Z39.88-2003&amp;rfr_id=ori:rid:crossref.org&amp;rfr_dat=cr_pub%200pubmed" TargetMode="External"/><Relationship Id="rId843" Type="http://schemas.openxmlformats.org/officeDocument/2006/relationships/hyperlink" Target="https://onlinelibrary.wiley.com/doi/10.1002/ajh.26905" TargetMode="External"/><Relationship Id="rId1126" Type="http://schemas.openxmlformats.org/officeDocument/2006/relationships/hyperlink" Target="https://pubmed.ncbi.nlm.nih.gov/16086716" TargetMode="External"/><Relationship Id="rId2524" Type="http://schemas.openxmlformats.org/officeDocument/2006/relationships/hyperlink" Target="https://linkinghub.elsevier.com/retrieve/pii/S0006-4971(20)40686-X" TargetMode="External"/><Relationship Id="rId8153" Type="http://schemas.openxmlformats.org/officeDocument/2006/relationships/hyperlink" Target="https://pubmed.ncbi.nlm.nih.gov/34391518" TargetMode="External"/><Relationship Id="rId910" Type="http://schemas.openxmlformats.org/officeDocument/2006/relationships/hyperlink" Target="https://pubmed.ncbi.nlm.nih.gov/34026245" TargetMode="External"/><Relationship Id="rId1540" Type="http://schemas.openxmlformats.org/officeDocument/2006/relationships/hyperlink" Target="https://pubmed.ncbi.nlm.nih.gov/23947321" TargetMode="External"/><Relationship Id="rId4696" Type="http://schemas.openxmlformats.org/officeDocument/2006/relationships/hyperlink" Target="https://europepmc.org/abstract/MED/20825428" TargetMode="External"/><Relationship Id="rId5747" Type="http://schemas.openxmlformats.org/officeDocument/2006/relationships/hyperlink" Target="https://pubmed.ncbi.nlm.nih.gov/35499644" TargetMode="External"/><Relationship Id="rId9204" Type="http://schemas.openxmlformats.org/officeDocument/2006/relationships/hyperlink" Target="https://pubmed.ncbi.nlm.nih.gov/25882347" TargetMode="External"/><Relationship Id="rId3298" Type="http://schemas.openxmlformats.org/officeDocument/2006/relationships/hyperlink" Target="https://academic.oup.com/icvts/article-lookup/doi/10.1093/icvts/ivy276" TargetMode="External"/><Relationship Id="rId4349" Type="http://schemas.openxmlformats.org/officeDocument/2006/relationships/hyperlink" Target="https://pubmed.ncbi.nlm.nih.gov/14655281" TargetMode="External"/><Relationship Id="rId4763" Type="http://schemas.openxmlformats.org/officeDocument/2006/relationships/hyperlink" Target="https://pubmed.ncbi.nlm.nih.gov/35907265" TargetMode="External"/><Relationship Id="rId5814" Type="http://schemas.openxmlformats.org/officeDocument/2006/relationships/hyperlink" Target="https://link.springer.com/article/10.1007/s10875-018-0565-0" TargetMode="External"/><Relationship Id="rId8220" Type="http://schemas.openxmlformats.org/officeDocument/2006/relationships/hyperlink" Target="https://pubmed.ncbi.nlm.nih.gov/30785943" TargetMode="External"/><Relationship Id="rId3365" Type="http://schemas.openxmlformats.org/officeDocument/2006/relationships/hyperlink" Target="https://pubmed.ncbi.nlm.nih.gov/28839164" TargetMode="External"/><Relationship Id="rId4416" Type="http://schemas.openxmlformats.org/officeDocument/2006/relationships/hyperlink" Target="https://link.springer.com/chapter/10.1007/978-3-031-59815-9_26" TargetMode="External"/><Relationship Id="rId4830" Type="http://schemas.openxmlformats.org/officeDocument/2006/relationships/hyperlink" Target="https://www.clinicalkey.com/content/playBy/pii?v=S0016-5085(20)30233-X" TargetMode="External"/><Relationship Id="rId7986" Type="http://schemas.openxmlformats.org/officeDocument/2006/relationships/hyperlink" Target="https://pubmed.ncbi.nlm.nih.gov/10065627" TargetMode="External"/><Relationship Id="rId286" Type="http://schemas.openxmlformats.org/officeDocument/2006/relationships/hyperlink" Target="http://ijaai.tums.ac.ir/index.php/ijaai/article/view/85" TargetMode="External"/><Relationship Id="rId2381" Type="http://schemas.openxmlformats.org/officeDocument/2006/relationships/hyperlink" Target="https://pubmed.ncbi.nlm.nih.gov/35576468" TargetMode="External"/><Relationship Id="rId3018" Type="http://schemas.openxmlformats.org/officeDocument/2006/relationships/hyperlink" Target="https://www.clinicalkey.com/content/playBy/pii?v=S2666-6065(22)00276-0" TargetMode="External"/><Relationship Id="rId3432" Type="http://schemas.openxmlformats.org/officeDocument/2006/relationships/hyperlink" Target="http://hdl.handle.net/10261/140492" TargetMode="External"/><Relationship Id="rId6588" Type="http://schemas.openxmlformats.org/officeDocument/2006/relationships/hyperlink" Target="https://linkinghub.elsevier.com/retrieve/pii/S1600-6135(22)00401-4" TargetMode="External"/><Relationship Id="rId7639" Type="http://schemas.openxmlformats.org/officeDocument/2006/relationships/hyperlink" Target="https://www.nature.com/articles/bmt201090" TargetMode="External"/><Relationship Id="rId353" Type="http://schemas.openxmlformats.org/officeDocument/2006/relationships/hyperlink" Target="https://pubmed.ncbi.nlm.nih.gov/1893630" TargetMode="External"/><Relationship Id="rId2034" Type="http://schemas.openxmlformats.org/officeDocument/2006/relationships/hyperlink" Target="https://pubmed.ncbi.nlm.nih.gov/33926776" TargetMode="External"/><Relationship Id="rId9061" Type="http://schemas.openxmlformats.org/officeDocument/2006/relationships/hyperlink" Target="https://air.unimi.it/handle/2434/967078" TargetMode="External"/><Relationship Id="rId420" Type="http://schemas.openxmlformats.org/officeDocument/2006/relationships/hyperlink" Target="https://linkinghub.elsevier.com/retrieve/pii/S0006-4971(20)74405-8" TargetMode="External"/><Relationship Id="rId1050" Type="http://schemas.openxmlformats.org/officeDocument/2006/relationships/hyperlink" Target="https://pubmed.ncbi.nlm.nih.gov/23813052" TargetMode="External"/><Relationship Id="rId2101" Type="http://schemas.openxmlformats.org/officeDocument/2006/relationships/hyperlink" Target="https://europepmc.org/abstract/MED/30405039" TargetMode="External"/><Relationship Id="rId5257" Type="http://schemas.openxmlformats.org/officeDocument/2006/relationships/hyperlink" Target="https://pubmed.ncbi.nlm.nih.gov/28895849" TargetMode="External"/><Relationship Id="rId6655" Type="http://schemas.openxmlformats.org/officeDocument/2006/relationships/hyperlink" Target="https://pubmed.ncbi.nlm.nih.gov/21073953" TargetMode="External"/><Relationship Id="rId7706" Type="http://schemas.openxmlformats.org/officeDocument/2006/relationships/hyperlink" Target="https://pubmed.ncbi.nlm.nih.gov/36423732" TargetMode="External"/><Relationship Id="rId5671" Type="http://schemas.openxmlformats.org/officeDocument/2006/relationships/hyperlink" Target="https://pubmed.ncbi.nlm.nih.gov/30863761" TargetMode="External"/><Relationship Id="rId6308" Type="http://schemas.openxmlformats.org/officeDocument/2006/relationships/hyperlink" Target="https://pmc.ncbi.nlm.nih.gov/articles/pmid/40078477/" TargetMode="External"/><Relationship Id="rId6722" Type="http://schemas.openxmlformats.org/officeDocument/2006/relationships/hyperlink" Target="https://www.clinicalkey.com/content/playBy/pii?v=498430" TargetMode="External"/><Relationship Id="rId1867" Type="http://schemas.openxmlformats.org/officeDocument/2006/relationships/hyperlink" Target="https://europepmc.org/abstract/MED/35799778" TargetMode="External"/><Relationship Id="rId2918" Type="http://schemas.openxmlformats.org/officeDocument/2006/relationships/hyperlink" Target="https://pubmed.ncbi.nlm.nih.gov/37706545" TargetMode="External"/><Relationship Id="rId4273" Type="http://schemas.openxmlformats.org/officeDocument/2006/relationships/hyperlink" Target="https://pubmed.ncbi.nlm.nih.gov/24582312" TargetMode="External"/><Relationship Id="rId5324" Type="http://schemas.openxmlformats.org/officeDocument/2006/relationships/hyperlink" Target="https://www.clinicalkey.com/content/playBy/pii?v=S1083-8791(14)00369-3" TargetMode="External"/><Relationship Id="rId8894" Type="http://schemas.openxmlformats.org/officeDocument/2006/relationships/hyperlink" Target="https://www.mdpi.com/resolver?pii=jcm13216294" TargetMode="External"/><Relationship Id="rId1934" Type="http://schemas.openxmlformats.org/officeDocument/2006/relationships/hyperlink" Target="https://pubmed.ncbi.nlm.nih.gov/20172281" TargetMode="External"/><Relationship Id="rId4340" Type="http://schemas.openxmlformats.org/officeDocument/2006/relationships/hyperlink" Target="https://onlinelibrary.wiley.com/resolve/openurl?genre=article&amp;sid=nlm:pubmed&amp;issn=0803-5253&amp;date=2003&amp;volume=92&amp;issue=7&amp;spage=861" TargetMode="External"/><Relationship Id="rId7496" Type="http://schemas.openxmlformats.org/officeDocument/2006/relationships/hyperlink" Target="https://pubmed.ncbi.nlm.nih.gov/39028869" TargetMode="External"/><Relationship Id="rId8547" Type="http://schemas.openxmlformats.org/officeDocument/2006/relationships/hyperlink" Target="https://pubmed.ncbi.nlm.nih.gov/31417545" TargetMode="External"/><Relationship Id="rId8961" Type="http://schemas.openxmlformats.org/officeDocument/2006/relationships/hyperlink" Target="https://pubmed.ncbi.nlm.nih.gov/32700426" TargetMode="External"/><Relationship Id="rId6098" Type="http://schemas.openxmlformats.org/officeDocument/2006/relationships/hyperlink" Target="https://www.pnas.org/doi/10.1073/pnas.76.5.2450?url_ver=Z39.88-2003&amp;rfr_id=ori:rid:crossref.org&amp;rfr_dat=cr_pub%200pubmed" TargetMode="External"/><Relationship Id="rId7149" Type="http://schemas.openxmlformats.org/officeDocument/2006/relationships/hyperlink" Target="https://pubmed.ncbi.nlm.nih.gov/25139357" TargetMode="External"/><Relationship Id="rId7563" Type="http://schemas.openxmlformats.org/officeDocument/2006/relationships/hyperlink" Target="https://onlinelibrary.wiley.com/doi/10.1002/ajh.25608" TargetMode="External"/><Relationship Id="rId8614" Type="http://schemas.openxmlformats.org/officeDocument/2006/relationships/hyperlink" Target="https://europepmc.org/abstract/MED/33004529" TargetMode="External"/><Relationship Id="rId6165" Type="http://schemas.openxmlformats.org/officeDocument/2006/relationships/hyperlink" Target="https://eprints.gla.ac.uk/275164" TargetMode="External"/><Relationship Id="rId7216" Type="http://schemas.openxmlformats.org/officeDocument/2006/relationships/hyperlink" Target="https://pubmed.ncbi.nlm.nih.gov/39840381" TargetMode="External"/><Relationship Id="rId3759" Type="http://schemas.openxmlformats.org/officeDocument/2006/relationships/hyperlink" Target="http://www.njmonline.nl/njm/getarticle.php?v=78&amp;i=3&amp;p=136" TargetMode="External"/><Relationship Id="rId5181" Type="http://schemas.openxmlformats.org/officeDocument/2006/relationships/hyperlink" Target="https://pubmed.ncbi.nlm.nih.gov/31563573" TargetMode="External"/><Relationship Id="rId6232" Type="http://schemas.openxmlformats.org/officeDocument/2006/relationships/hyperlink" Target="https://europepmc.org/abstract/MED/29362509" TargetMode="External"/><Relationship Id="rId7630" Type="http://schemas.openxmlformats.org/officeDocument/2006/relationships/hyperlink" Target="https://pubmed.ncbi.nlm.nih.gov/22986767" TargetMode="External"/><Relationship Id="rId9388" Type="http://schemas.openxmlformats.org/officeDocument/2006/relationships/hyperlink" Target="https://www.jstage.jst.go.jp/article/rinketsu/56/7/56_760/_article/-char/ja/" TargetMode="External"/><Relationship Id="rId2775" Type="http://schemas.openxmlformats.org/officeDocument/2006/relationships/hyperlink" Target="https://pubmed.ncbi.nlm.nih.gov/23031658" TargetMode="External"/><Relationship Id="rId3826" Type="http://schemas.openxmlformats.org/officeDocument/2006/relationships/hyperlink" Target="https://europepmc.org/abstract/MED/14519248" TargetMode="External"/><Relationship Id="rId747" Type="http://schemas.openxmlformats.org/officeDocument/2006/relationships/hyperlink" Target="https://pmc.ncbi.nlm.nih.gov/articles/pmid/19137635/" TargetMode="External"/><Relationship Id="rId1377" Type="http://schemas.openxmlformats.org/officeDocument/2006/relationships/hyperlink" Target="https://pubmed.ncbi.nlm.nih.gov/16412054" TargetMode="External"/><Relationship Id="rId1791" Type="http://schemas.openxmlformats.org/officeDocument/2006/relationships/hyperlink" Target="https://pubmed.ncbi.nlm.nih.gov/25011356" TargetMode="External"/><Relationship Id="rId2428" Type="http://schemas.openxmlformats.org/officeDocument/2006/relationships/hyperlink" Target="https://europepmc.org/abstract/MED/33232301" TargetMode="External"/><Relationship Id="rId2842" Type="http://schemas.openxmlformats.org/officeDocument/2006/relationships/hyperlink" Target="https://pubmed.ncbi.nlm.nih.gov/39774647" TargetMode="External"/><Relationship Id="rId5998" Type="http://schemas.openxmlformats.org/officeDocument/2006/relationships/hyperlink" Target="https://pubmed.ncbi.nlm.nih.gov/8178821" TargetMode="External"/><Relationship Id="rId9455" Type="http://schemas.openxmlformats.org/officeDocument/2006/relationships/hyperlink" Target="https://pubmed.ncbi.nlm.nih.gov/11868364" TargetMode="External"/><Relationship Id="rId83" Type="http://schemas.openxmlformats.org/officeDocument/2006/relationships/hyperlink" Target="https://pubmed.ncbi.nlm.nih.gov/33722695" TargetMode="External"/><Relationship Id="rId814" Type="http://schemas.openxmlformats.org/officeDocument/2006/relationships/hyperlink" Target="https://pubmed.ncbi.nlm.nih.gov/39953916" TargetMode="External"/><Relationship Id="rId1444" Type="http://schemas.openxmlformats.org/officeDocument/2006/relationships/hyperlink" Target="https://pubmed.ncbi.nlm.nih.gov/34982304" TargetMode="External"/><Relationship Id="rId8057" Type="http://schemas.openxmlformats.org/officeDocument/2006/relationships/hyperlink" Target="https://europepmc.org/abstract/MED/38720466" TargetMode="External"/><Relationship Id="rId8471" Type="http://schemas.openxmlformats.org/officeDocument/2006/relationships/hyperlink" Target="https://europepmc.org/abstract/MED/23589529" TargetMode="External"/><Relationship Id="rId9108" Type="http://schemas.openxmlformats.org/officeDocument/2006/relationships/hyperlink" Target="https://pubmed.ncbi.nlm.nih.gov/35096906" TargetMode="External"/><Relationship Id="rId1511" Type="http://schemas.openxmlformats.org/officeDocument/2006/relationships/hyperlink" Target="https://academic.oup.com/jcem/article-lookup/doi/10.1210/jc.2011-2554" TargetMode="External"/><Relationship Id="rId4667" Type="http://schemas.openxmlformats.org/officeDocument/2006/relationships/hyperlink" Target="https://pubmed.ncbi.nlm.nih.gov/28289052" TargetMode="External"/><Relationship Id="rId5718" Type="http://schemas.openxmlformats.org/officeDocument/2006/relationships/hyperlink" Target="https://pubmed.ncbi.nlm.nih.gov/22507340" TargetMode="External"/><Relationship Id="rId7073" Type="http://schemas.openxmlformats.org/officeDocument/2006/relationships/hyperlink" Target="https://pubmed.ncbi.nlm.nih.gov/33763778" TargetMode="External"/><Relationship Id="rId8124" Type="http://schemas.openxmlformats.org/officeDocument/2006/relationships/hyperlink" Target="https://onlinelibrary.wiley.com/doi/10.1111/apt.16865" TargetMode="External"/><Relationship Id="rId3269" Type="http://schemas.openxmlformats.org/officeDocument/2006/relationships/hyperlink" Target="https://pubmed.ncbi.nlm.nih.gov/32115500" TargetMode="External"/><Relationship Id="rId3683" Type="http://schemas.openxmlformats.org/officeDocument/2006/relationships/hyperlink" Target="https://joi.jlc.jst.go.jp/JST.Journalarchive/endocrj1993/41.287?from=PubMed" TargetMode="External"/><Relationship Id="rId7140" Type="http://schemas.openxmlformats.org/officeDocument/2006/relationships/hyperlink" Target="https://journals.lww.com/10.2106/JBJS.RVW.22.00157" TargetMode="External"/><Relationship Id="rId2285" Type="http://schemas.openxmlformats.org/officeDocument/2006/relationships/hyperlink" Target="https://linkinghub.elsevier.com/retrieve/pii/S1079210403000672" TargetMode="External"/><Relationship Id="rId3336" Type="http://schemas.openxmlformats.org/officeDocument/2006/relationships/hyperlink" Target="https://onlinelibrary.wiley.com/doi/10.1002/ijc.31253" TargetMode="External"/><Relationship Id="rId4734" Type="http://schemas.openxmlformats.org/officeDocument/2006/relationships/hyperlink" Target="https://onlinelibrary.wiley.com/doi/10.1002/jpn3.12147" TargetMode="External"/><Relationship Id="rId257" Type="http://schemas.openxmlformats.org/officeDocument/2006/relationships/hyperlink" Target="https://pubmed.ncbi.nlm.nih.gov/19714644" TargetMode="External"/><Relationship Id="rId3750" Type="http://schemas.openxmlformats.org/officeDocument/2006/relationships/hyperlink" Target="https://pubmed.ncbi.nlm.nih.gov/33711097" TargetMode="External"/><Relationship Id="rId4801" Type="http://schemas.openxmlformats.org/officeDocument/2006/relationships/hyperlink" Target="https://pubmed.ncbi.nlm.nih.gov/34269956" TargetMode="External"/><Relationship Id="rId7957" Type="http://schemas.openxmlformats.org/officeDocument/2006/relationships/hyperlink" Target="https://onlinelibrary.wiley.com/doi/10.1111/j.1365-2222.2008.03016.x" TargetMode="External"/><Relationship Id="rId671" Type="http://schemas.openxmlformats.org/officeDocument/2006/relationships/hyperlink" Target="https://pubmed.ncbi.nlm.nih.gov/25542884" TargetMode="External"/><Relationship Id="rId2352" Type="http://schemas.openxmlformats.org/officeDocument/2006/relationships/hyperlink" Target="https://europepmc.org/abstract/MED/36986378" TargetMode="External"/><Relationship Id="rId3403" Type="http://schemas.openxmlformats.org/officeDocument/2006/relationships/hyperlink" Target="https://pubmed.ncbi.nlm.nih.gov/27333153" TargetMode="External"/><Relationship Id="rId6559" Type="http://schemas.openxmlformats.org/officeDocument/2006/relationships/hyperlink" Target="https://pubmed.ncbi.nlm.nih.gov/27481849" TargetMode="External"/><Relationship Id="rId6973" Type="http://schemas.openxmlformats.org/officeDocument/2006/relationships/hyperlink" Target="https://pubmed.ncbi.nlm.nih.gov/36476248" TargetMode="External"/><Relationship Id="rId324" Type="http://schemas.openxmlformats.org/officeDocument/2006/relationships/hyperlink" Target="https://pubmed.ncbi.nlm.nih.gov/8825115" TargetMode="External"/><Relationship Id="rId2005" Type="http://schemas.openxmlformats.org/officeDocument/2006/relationships/hyperlink" Target="https://www.clinicalkey.com/content/playBy/pii?v=S2666-5247(21)00265-2" TargetMode="External"/><Relationship Id="rId5575" Type="http://schemas.openxmlformats.org/officeDocument/2006/relationships/hyperlink" Target="https://pubmed.ncbi.nlm.nih.gov/36460730" TargetMode="External"/><Relationship Id="rId6626" Type="http://schemas.openxmlformats.org/officeDocument/2006/relationships/hyperlink" Target="https://linkinghub.elsevier.com/retrieve/pii/S1600-6135(22)27461-9" TargetMode="External"/><Relationship Id="rId9032" Type="http://schemas.openxmlformats.org/officeDocument/2006/relationships/hyperlink" Target="https://pubmed.ncbi.nlm.nih.gov/38271696" TargetMode="External"/><Relationship Id="rId1021" Type="http://schemas.openxmlformats.org/officeDocument/2006/relationships/hyperlink" Target="https://journals.sagepub.com/doi/10.1177/0394632015600231?url_ver=Z39.88-2003&amp;rfr_id=ori:rid:crossref.org&amp;rfr_dat=cr_pub%200pubmed" TargetMode="External"/><Relationship Id="rId4177" Type="http://schemas.openxmlformats.org/officeDocument/2006/relationships/hyperlink" Target="https://pubmed.ncbi.nlm.nih.gov/35662289" TargetMode="External"/><Relationship Id="rId4591" Type="http://schemas.openxmlformats.org/officeDocument/2006/relationships/hyperlink" Target="https://pubmed.ncbi.nlm.nih.gov/37558059" TargetMode="External"/><Relationship Id="rId5228" Type="http://schemas.openxmlformats.org/officeDocument/2006/relationships/hyperlink" Target="https://www.clinicalkey.com/content/playBy/pii?v=S0732-8893(18)30259-1" TargetMode="External"/><Relationship Id="rId5642" Type="http://schemas.openxmlformats.org/officeDocument/2006/relationships/hyperlink" Target="https://www.clinicalkey.com/content/playBy/pii?v=S2213-2198(20)30473-6" TargetMode="External"/><Relationship Id="rId8798" Type="http://schemas.openxmlformats.org/officeDocument/2006/relationships/hyperlink" Target="https://www.reed.es/ArticuloFicha.aspx?id=4117&amp;hst=0&amp;idR=75&amp;tp=1" TargetMode="External"/><Relationship Id="rId3193" Type="http://schemas.openxmlformats.org/officeDocument/2006/relationships/hyperlink" Target="https://pubmed.ncbi.nlm.nih.gov/33589587" TargetMode="External"/><Relationship Id="rId4244" Type="http://schemas.openxmlformats.org/officeDocument/2006/relationships/hyperlink" Target="https://europepmc.org/abstract/MED/28054583" TargetMode="External"/><Relationship Id="rId1838" Type="http://schemas.openxmlformats.org/officeDocument/2006/relationships/hyperlink" Target="https://europepmc.org/abstract/MED/17488761" TargetMode="External"/><Relationship Id="rId3260" Type="http://schemas.openxmlformats.org/officeDocument/2006/relationships/hyperlink" Target="https://www.clinicalkey.com/content/playBy/pii?v=S0169-5002(19)30757-3" TargetMode="External"/><Relationship Id="rId4311" Type="http://schemas.openxmlformats.org/officeDocument/2006/relationships/hyperlink" Target="https://pubmed.ncbi.nlm.nih.gov/19561614" TargetMode="External"/><Relationship Id="rId7467" Type="http://schemas.openxmlformats.org/officeDocument/2006/relationships/hyperlink" Target="https://europepmc.org/abstract/MED/30255293" TargetMode="External"/><Relationship Id="rId8865" Type="http://schemas.openxmlformats.org/officeDocument/2006/relationships/hyperlink" Target="https://pubmed.ncbi.nlm.nih.gov/19409244" TargetMode="External"/><Relationship Id="rId181" Type="http://schemas.openxmlformats.org/officeDocument/2006/relationships/hyperlink" Target="https://pubmed.ncbi.nlm.nih.gov/27264689" TargetMode="External"/><Relationship Id="rId1905" Type="http://schemas.openxmlformats.org/officeDocument/2006/relationships/hyperlink" Target="https://onlinelibrary.wiley.com/doi/10.1002/jcp.25249" TargetMode="External"/><Relationship Id="rId6069" Type="http://schemas.openxmlformats.org/officeDocument/2006/relationships/hyperlink" Target="https://pubmed.ncbi.nlm.nih.gov/4052045" TargetMode="External"/><Relationship Id="rId7881" Type="http://schemas.openxmlformats.org/officeDocument/2006/relationships/hyperlink" Target="https://www.clinicalkey.com/content/playBy/pii?v=S1521-6616(19)30213-X" TargetMode="External"/><Relationship Id="rId8518" Type="http://schemas.openxmlformats.org/officeDocument/2006/relationships/hyperlink" Target="https://onlinelibrary.wiley.com/resolve/openurl?genre=article&amp;sid=nlm:pubmed&amp;issn=0741-5400&amp;date=2002&amp;volume=72&amp;issue=5&amp;spage=1011" TargetMode="External"/><Relationship Id="rId8932" Type="http://schemas.openxmlformats.org/officeDocument/2006/relationships/hyperlink" Target="http://hdl.handle.net/10668/21535" TargetMode="External"/><Relationship Id="rId5085" Type="http://schemas.openxmlformats.org/officeDocument/2006/relationships/hyperlink" Target="https://pubmed.ncbi.nlm.nih.gov/37106162" TargetMode="External"/><Relationship Id="rId6483" Type="http://schemas.openxmlformats.org/officeDocument/2006/relationships/hyperlink" Target="https://pubmed.ncbi.nlm.nih.gov/30624806" TargetMode="External"/><Relationship Id="rId7534" Type="http://schemas.openxmlformats.org/officeDocument/2006/relationships/hyperlink" Target="https://pubmed.ncbi.nlm.nih.gov/35846183" TargetMode="External"/><Relationship Id="rId998" Type="http://schemas.openxmlformats.org/officeDocument/2006/relationships/hyperlink" Target="https://pubmed.ncbi.nlm.nih.gov/27614887" TargetMode="External"/><Relationship Id="rId2679" Type="http://schemas.openxmlformats.org/officeDocument/2006/relationships/hyperlink" Target="https://pubmed.ncbi.nlm.nih.gov/32969795" TargetMode="External"/><Relationship Id="rId6136" Type="http://schemas.openxmlformats.org/officeDocument/2006/relationships/hyperlink" Target="https://pubmed.ncbi.nlm.nih.gov/39420419" TargetMode="External"/><Relationship Id="rId6550" Type="http://schemas.openxmlformats.org/officeDocument/2006/relationships/hyperlink" Target="https://europepmc.org/abstract/MED/29232699" TargetMode="External"/><Relationship Id="rId7601" Type="http://schemas.openxmlformats.org/officeDocument/2006/relationships/hyperlink" Target="https://www.tandfonline.com/doi/10.1080/10428194.2016.1271947?url_ver=Z39.88-2003&amp;rfr_id=ori:rid:crossref.org&amp;rfr_dat=cr_pub%200pubmed" TargetMode="External"/><Relationship Id="rId1695" Type="http://schemas.openxmlformats.org/officeDocument/2006/relationships/hyperlink" Target="https://pubmed.ncbi.nlm.nih.gov/24682509" TargetMode="External"/><Relationship Id="rId2746" Type="http://schemas.openxmlformats.org/officeDocument/2006/relationships/hyperlink" Target="https://www.ingentaconnect.com/openurl?genre=article&amp;issn=&amp;volume=16&amp;issue=4&amp;spage=323&amp;aulast=Giavina-Bianchi" TargetMode="External"/><Relationship Id="rId5152" Type="http://schemas.openxmlformats.org/officeDocument/2006/relationships/hyperlink" Target="https://www.clinicalkey.com/content/playBy/pii?v=S2666-6367(20)30050-6" TargetMode="External"/><Relationship Id="rId6203" Type="http://schemas.openxmlformats.org/officeDocument/2006/relationships/hyperlink" Target="https://pubmed.ncbi.nlm.nih.gov/34163474" TargetMode="External"/><Relationship Id="rId9359" Type="http://schemas.openxmlformats.org/officeDocument/2006/relationships/hyperlink" Target="https://pubmed.ncbi.nlm.nih.gov/32507811" TargetMode="External"/><Relationship Id="rId718" Type="http://schemas.openxmlformats.org/officeDocument/2006/relationships/hyperlink" Target="https://www.clinicalkey.com/content/playBy/pii?v=S0091-6749(11)01658-7" TargetMode="External"/><Relationship Id="rId1348" Type="http://schemas.openxmlformats.org/officeDocument/2006/relationships/hyperlink" Target="https://pubmed.ncbi.nlm.nih.gov/23110700" TargetMode="External"/><Relationship Id="rId1762" Type="http://schemas.openxmlformats.org/officeDocument/2006/relationships/hyperlink" Target="https://pubmed.ncbi.nlm.nih.gov/33508850" TargetMode="External"/><Relationship Id="rId8375" Type="http://schemas.openxmlformats.org/officeDocument/2006/relationships/hyperlink" Target="https://pubmed.ncbi.nlm.nih.gov/38076460" TargetMode="External"/><Relationship Id="rId9426" Type="http://schemas.openxmlformats.org/officeDocument/2006/relationships/hyperlink" Target="https://pubmed.ncbi.nlm.nih.gov/17370641" TargetMode="External"/><Relationship Id="rId1415" Type="http://schemas.openxmlformats.org/officeDocument/2006/relationships/hyperlink" Target="https://pubmed.ncbi.nlm.nih.gov/8525258" TargetMode="External"/><Relationship Id="rId2813" Type="http://schemas.openxmlformats.org/officeDocument/2006/relationships/hyperlink" Target="https://linkinghub.elsevier.com/retrieve/pii/S1807-5932(22)02576-5" TargetMode="External"/><Relationship Id="rId5969" Type="http://schemas.openxmlformats.org/officeDocument/2006/relationships/hyperlink" Target="https://pubmed.ncbi.nlm.nih.gov/9801258" TargetMode="External"/><Relationship Id="rId7391" Type="http://schemas.openxmlformats.org/officeDocument/2006/relationships/hyperlink" Target="https://europepmc.org/abstract/MED/36159783" TargetMode="External"/><Relationship Id="rId8028" Type="http://schemas.openxmlformats.org/officeDocument/2006/relationships/hyperlink" Target="https://pubmed.ncbi.nlm.nih.gov/39367753" TargetMode="External"/><Relationship Id="rId8442" Type="http://schemas.openxmlformats.org/officeDocument/2006/relationships/hyperlink" Target="https://pubmed.ncbi.nlm.nih.gov/29124230" TargetMode="External"/><Relationship Id="rId54" Type="http://schemas.openxmlformats.org/officeDocument/2006/relationships/hyperlink" Target="https://europepmc.org/abstract/MED/34746954" TargetMode="External"/><Relationship Id="rId4985" Type="http://schemas.openxmlformats.org/officeDocument/2006/relationships/hyperlink" Target="https://pubmed.ncbi.nlm.nih.gov/18829050" TargetMode="External"/><Relationship Id="rId7044" Type="http://schemas.openxmlformats.org/officeDocument/2006/relationships/hyperlink" Target="https://www.pnas.org/doi/abs/10.1073/pnas.2114390118?url_ver=Z39.88-2003&amp;rfr_id=ori:rid:crossref.org&amp;rfr_dat=cr_pub%200pubmed" TargetMode="External"/><Relationship Id="rId2189" Type="http://schemas.openxmlformats.org/officeDocument/2006/relationships/hyperlink" Target="https://onlinelibrary.wiley.com/doi/10.1111/j.1601-0825.2010.01779.x" TargetMode="External"/><Relationship Id="rId3587" Type="http://schemas.openxmlformats.org/officeDocument/2006/relationships/hyperlink" Target="https://journals.aai.org/jimmunol/article-lookup/doi/10.4049/jimmunol.0903302" TargetMode="External"/><Relationship Id="rId4638" Type="http://schemas.openxmlformats.org/officeDocument/2006/relationships/hyperlink" Target="https://www.clinicalkey.com/content/playBy/pii?v=S0008-4182(18)30958-X" TargetMode="External"/><Relationship Id="rId6060" Type="http://schemas.openxmlformats.org/officeDocument/2006/relationships/hyperlink" Target="https://pubmed.ncbi.nlm.nih.gov/3464980" TargetMode="External"/><Relationship Id="rId3654" Type="http://schemas.openxmlformats.org/officeDocument/2006/relationships/hyperlink" Target="https://onlinelibrary.wiley.com/resolve/openurl?genre=article&amp;sid=nlm:pubmed&amp;issn=1474-1733&amp;date=2003&amp;volume=3&amp;issue=2&amp;spage=159" TargetMode="External"/><Relationship Id="rId4705" Type="http://schemas.openxmlformats.org/officeDocument/2006/relationships/hyperlink" Target="https://pubmed.ncbi.nlm.nih.gov/39813158" TargetMode="External"/><Relationship Id="rId7111" Type="http://schemas.openxmlformats.org/officeDocument/2006/relationships/hyperlink" Target="https://pubmed.ncbi.nlm.nih.gov/31213488" TargetMode="External"/><Relationship Id="rId575" Type="http://schemas.openxmlformats.org/officeDocument/2006/relationships/hyperlink" Target="https://pubmed.ncbi.nlm.nih.gov/30644104" TargetMode="External"/><Relationship Id="rId2256" Type="http://schemas.openxmlformats.org/officeDocument/2006/relationships/hyperlink" Target="https://pubmed.ncbi.nlm.nih.gov/16083969" TargetMode="External"/><Relationship Id="rId2670" Type="http://schemas.openxmlformats.org/officeDocument/2006/relationships/hyperlink" Target="https://europepmc.org/abstract/MED/33978100" TargetMode="External"/><Relationship Id="rId3307" Type="http://schemas.openxmlformats.org/officeDocument/2006/relationships/hyperlink" Target="https://pubmed.ncbi.nlm.nih.gov/31455166" TargetMode="External"/><Relationship Id="rId3721" Type="http://schemas.openxmlformats.org/officeDocument/2006/relationships/hyperlink" Target="https://europepmc.org/abstract/MED/37260564" TargetMode="External"/><Relationship Id="rId6877" Type="http://schemas.openxmlformats.org/officeDocument/2006/relationships/hyperlink" Target="https://pubmed.ncbi.nlm.nih.gov/39724971" TargetMode="External"/><Relationship Id="rId7928" Type="http://schemas.openxmlformats.org/officeDocument/2006/relationships/hyperlink" Target="https://pubmed.ncbi.nlm.nih.gov/23540877" TargetMode="External"/><Relationship Id="rId9283" Type="http://schemas.openxmlformats.org/officeDocument/2006/relationships/hyperlink" Target="https://www.clinicalkey.com/content/playBy/pii?v=S1473-3099(23)00008-7" TargetMode="External"/><Relationship Id="rId228" Type="http://schemas.openxmlformats.org/officeDocument/2006/relationships/hyperlink" Target="https://pubmed.ncbi.nlm.nih.gov/23830379" TargetMode="External"/><Relationship Id="rId642" Type="http://schemas.openxmlformats.org/officeDocument/2006/relationships/hyperlink" Target="https://europepmc.org/abstract/MED/27992577" TargetMode="External"/><Relationship Id="rId1272" Type="http://schemas.openxmlformats.org/officeDocument/2006/relationships/hyperlink" Target="https://pubmed.ncbi.nlm.nih.gov/31222666" TargetMode="External"/><Relationship Id="rId2323" Type="http://schemas.openxmlformats.org/officeDocument/2006/relationships/hyperlink" Target="https://pubmed.ncbi.nlm.nih.gov/39364635" TargetMode="External"/><Relationship Id="rId5479" Type="http://schemas.openxmlformats.org/officeDocument/2006/relationships/hyperlink" Target="https://pubmed.ncbi.nlm.nih.gov/31471935" TargetMode="External"/><Relationship Id="rId5893" Type="http://schemas.openxmlformats.org/officeDocument/2006/relationships/hyperlink" Target="https://pubmed.ncbi.nlm.nih.gov/20039061" TargetMode="External"/><Relationship Id="rId9350" Type="http://schemas.openxmlformats.org/officeDocument/2006/relationships/hyperlink" Target="https://linkinghub.elsevier.com/retrieve/pii/S2213-0489(20)30039-X" TargetMode="External"/><Relationship Id="rId4495" Type="http://schemas.openxmlformats.org/officeDocument/2006/relationships/hyperlink" Target="https://pubmed.ncbi.nlm.nih.gov/31707357" TargetMode="External"/><Relationship Id="rId5546" Type="http://schemas.openxmlformats.org/officeDocument/2006/relationships/hyperlink" Target="https://europepmc.org/abstract/MED/37834061" TargetMode="External"/><Relationship Id="rId6944" Type="http://schemas.openxmlformats.org/officeDocument/2006/relationships/hyperlink" Target="https://europepmc.org/abstract/MED/37347462" TargetMode="External"/><Relationship Id="rId9003" Type="http://schemas.openxmlformats.org/officeDocument/2006/relationships/hyperlink" Target="https://pubmed.ncbi.nlm.nih.gov/25767895" TargetMode="External"/><Relationship Id="rId3097" Type="http://schemas.openxmlformats.org/officeDocument/2006/relationships/hyperlink" Target="https://pubmed.ncbi.nlm.nih.gov/35354903" TargetMode="External"/><Relationship Id="rId4148" Type="http://schemas.openxmlformats.org/officeDocument/2006/relationships/hyperlink" Target="https://link.springer.com/article/10.1023/A:1008893206208" TargetMode="External"/><Relationship Id="rId5960" Type="http://schemas.openxmlformats.org/officeDocument/2006/relationships/hyperlink" Target="https://linkinghub.elsevier.com/retrieve/pii/S0021-9258(20)89295-3" TargetMode="External"/><Relationship Id="rId3164" Type="http://schemas.openxmlformats.org/officeDocument/2006/relationships/hyperlink" Target="https://journals.aai.org/jimmunol/article-lookup/doi/10.4049/jimmunol.2100076" TargetMode="External"/><Relationship Id="rId4562" Type="http://schemas.openxmlformats.org/officeDocument/2006/relationships/hyperlink" Target="https://linkinghub.elsevier.com/retrieve/pii/S2772-8293(24)00092-4" TargetMode="External"/><Relationship Id="rId5613" Type="http://schemas.openxmlformats.org/officeDocument/2006/relationships/hyperlink" Target="https://pubmed.ncbi.nlm.nih.gov/33583050" TargetMode="External"/><Relationship Id="rId8769" Type="http://schemas.openxmlformats.org/officeDocument/2006/relationships/hyperlink" Target="https://journals.sagepub.com/doi/10.1177/17562848211018097?url_ver=Z39.88-2003&amp;rfr_id=ori:rid:crossref.org&amp;rfr_dat=cr_pub%200pubmed" TargetMode="External"/><Relationship Id="rId1809" Type="http://schemas.openxmlformats.org/officeDocument/2006/relationships/hyperlink" Target="https://pubmed.ncbi.nlm.nih.gov/35135872" TargetMode="External"/><Relationship Id="rId4215" Type="http://schemas.openxmlformats.org/officeDocument/2006/relationships/hyperlink" Target="https://pubmed.ncbi.nlm.nih.gov/30909703" TargetMode="External"/><Relationship Id="rId7785" Type="http://schemas.openxmlformats.org/officeDocument/2006/relationships/hyperlink" Target="https://europepmc.org/abstract/MED/29773799" TargetMode="External"/><Relationship Id="rId8836" Type="http://schemas.openxmlformats.org/officeDocument/2006/relationships/hyperlink" Target="http://www.elsevier.es/en/linksolver/ft/pii/S1695-4033(13)00480-3" TargetMode="External"/><Relationship Id="rId2180" Type="http://schemas.openxmlformats.org/officeDocument/2006/relationships/hyperlink" Target="https://pubmed.ncbi.nlm.nih.gov/21726211" TargetMode="External"/><Relationship Id="rId3231" Type="http://schemas.openxmlformats.org/officeDocument/2006/relationships/hyperlink" Target="https://pubmed.ncbi.nlm.nih.gov/33087016" TargetMode="External"/><Relationship Id="rId6387" Type="http://schemas.openxmlformats.org/officeDocument/2006/relationships/hyperlink" Target="https://pubmed.ncbi.nlm.nih.gov/37611081" TargetMode="External"/><Relationship Id="rId7438" Type="http://schemas.openxmlformats.org/officeDocument/2006/relationships/hyperlink" Target="https://pubmed.ncbi.nlm.nih.gov/32972996" TargetMode="External"/><Relationship Id="rId7852" Type="http://schemas.openxmlformats.org/officeDocument/2006/relationships/hyperlink" Target="https://pubmed.ncbi.nlm.nih.gov/34052242" TargetMode="External"/><Relationship Id="rId8903" Type="http://schemas.openxmlformats.org/officeDocument/2006/relationships/hyperlink" Target="https://pubmed.ncbi.nlm.nih.gov/38237147" TargetMode="External"/><Relationship Id="rId152" Type="http://schemas.openxmlformats.org/officeDocument/2006/relationships/hyperlink" Target="https://www.tandfonline.com/doi/10.1080/00365521.2019.1568543?url_ver=Z39.88-2003&amp;rfr_id=ori:rid:crossref.org&amp;rfr_dat=cr_pub%200pubmed" TargetMode="External"/><Relationship Id="rId2997" Type="http://schemas.openxmlformats.org/officeDocument/2006/relationships/hyperlink" Target="https://pubmed.ncbi.nlm.nih.gov/36627170" TargetMode="External"/><Relationship Id="rId6454" Type="http://schemas.openxmlformats.org/officeDocument/2006/relationships/hyperlink" Target="https://europepmc.org/abstract/MED/31985098" TargetMode="External"/><Relationship Id="rId7505" Type="http://schemas.openxmlformats.org/officeDocument/2006/relationships/hyperlink" Target="https://hdl.handle.net/11368/3069233" TargetMode="External"/><Relationship Id="rId969" Type="http://schemas.openxmlformats.org/officeDocument/2006/relationships/hyperlink" Target="https://europepmc.org/abstract/MED/30949178" TargetMode="External"/><Relationship Id="rId1599" Type="http://schemas.openxmlformats.org/officeDocument/2006/relationships/hyperlink" Target="https://pubmed.ncbi.nlm.nih.gov/34347947" TargetMode="External"/><Relationship Id="rId5056" Type="http://schemas.openxmlformats.org/officeDocument/2006/relationships/hyperlink" Target="https://www.clinicalkey.com/content/playBy/pii?v=S2666-6367(24)00345-2" TargetMode="External"/><Relationship Id="rId5470" Type="http://schemas.openxmlformats.org/officeDocument/2006/relationships/hyperlink" Target="https://europepmc.org/abstract/MED/32860171" TargetMode="External"/><Relationship Id="rId6107" Type="http://schemas.openxmlformats.org/officeDocument/2006/relationships/hyperlink" Target="https://pubmed.ncbi.nlm.nih.gov/723881" TargetMode="External"/><Relationship Id="rId6521" Type="http://schemas.openxmlformats.org/officeDocument/2006/relationships/hyperlink" Target="https://pubmed.ncbi.nlm.nih.gov/28768726" TargetMode="External"/><Relationship Id="rId4072" Type="http://schemas.openxmlformats.org/officeDocument/2006/relationships/hyperlink" Target="https://pubmed.ncbi.nlm.nih.gov/32288392" TargetMode="External"/><Relationship Id="rId5123" Type="http://schemas.openxmlformats.org/officeDocument/2006/relationships/hyperlink" Target="https://pubmed.ncbi.nlm.nih.gov/34384841" TargetMode="External"/><Relationship Id="rId8279" Type="http://schemas.openxmlformats.org/officeDocument/2006/relationships/hyperlink" Target="https://academic.oup.com/ibdjournal/article/19/2/321-331/4604312" TargetMode="External"/><Relationship Id="rId1666" Type="http://schemas.openxmlformats.org/officeDocument/2006/relationships/hyperlink" Target="https://europepmc.org/abstract/MED/30158276" TargetMode="External"/><Relationship Id="rId2717" Type="http://schemas.openxmlformats.org/officeDocument/2006/relationships/hyperlink" Target="https://pubmed.ncbi.nlm.nih.gov/29791521" TargetMode="External"/><Relationship Id="rId7295" Type="http://schemas.openxmlformats.org/officeDocument/2006/relationships/hyperlink" Target="https://onlinelibrary.wiley.com/resolve/openurl?genre=article&amp;sid=nlm:pubmed&amp;issn=0007-1048&amp;date=2015&amp;volume=168&amp;issue=6&amp;spage=913" TargetMode="External"/><Relationship Id="rId8693" Type="http://schemas.openxmlformats.org/officeDocument/2006/relationships/hyperlink" Target="https://pubmed.ncbi.nlm.nih.gov/23728864" TargetMode="External"/><Relationship Id="rId1319" Type="http://schemas.openxmlformats.org/officeDocument/2006/relationships/hyperlink" Target="https://www.degruyter.com/document/doi/10.1515/hsz-2015-0222" TargetMode="External"/><Relationship Id="rId1733" Type="http://schemas.openxmlformats.org/officeDocument/2006/relationships/hyperlink" Target="https://bmcpediatr.biomedcentral.com/articles/10.1186/s12887-022-03245-x" TargetMode="External"/><Relationship Id="rId4889" Type="http://schemas.openxmlformats.org/officeDocument/2006/relationships/hyperlink" Target="https://pubmed.ncbi.nlm.nih.gov/28916263" TargetMode="External"/><Relationship Id="rId8346" Type="http://schemas.openxmlformats.org/officeDocument/2006/relationships/hyperlink" Target="https://www.clinicalkey.com/content/playBy/pii?v=S0924-8579(24)00164-X" TargetMode="External"/><Relationship Id="rId8760" Type="http://schemas.openxmlformats.org/officeDocument/2006/relationships/hyperlink" Target="https://pubmed.ncbi.nlm.nih.gov/35175996" TargetMode="External"/><Relationship Id="rId25" Type="http://schemas.openxmlformats.org/officeDocument/2006/relationships/hyperlink" Target="https://pubmed.ncbi.nlm.nih.gov/37081481" TargetMode="External"/><Relationship Id="rId1800" Type="http://schemas.openxmlformats.org/officeDocument/2006/relationships/hyperlink" Target="https://link.springer.com/article/10.1007/s12026-024-09494-5" TargetMode="External"/><Relationship Id="rId4956" Type="http://schemas.openxmlformats.org/officeDocument/2006/relationships/hyperlink" Target="https://linkinghub.elsevier.com/retrieve/pii/S0006-4971(20)42145-7" TargetMode="External"/><Relationship Id="rId7362" Type="http://schemas.openxmlformats.org/officeDocument/2006/relationships/hyperlink" Target="https://pubmed.ncbi.nlm.nih.gov/36515678" TargetMode="External"/><Relationship Id="rId8413" Type="http://schemas.openxmlformats.org/officeDocument/2006/relationships/hyperlink" Target="https://pubmed.ncbi.nlm.nih.gov/32687976" TargetMode="External"/><Relationship Id="rId3558" Type="http://schemas.openxmlformats.org/officeDocument/2006/relationships/hyperlink" Target="https://linkinghub.elsevier.com/retrieve/pii/S0014-5793(11)00196-7" TargetMode="External"/><Relationship Id="rId3972" Type="http://schemas.openxmlformats.org/officeDocument/2006/relationships/hyperlink" Target="https://europepmc.org/abstract/MED/26608393" TargetMode="External"/><Relationship Id="rId4609" Type="http://schemas.openxmlformats.org/officeDocument/2006/relationships/hyperlink" Target="https://pubmed.ncbi.nlm.nih.gov/37215141" TargetMode="External"/><Relationship Id="rId7015" Type="http://schemas.openxmlformats.org/officeDocument/2006/relationships/hyperlink" Target="https://pubmed.ncbi.nlm.nih.gov/35100354" TargetMode="External"/><Relationship Id="rId479" Type="http://schemas.openxmlformats.org/officeDocument/2006/relationships/hyperlink" Target="https://link.springer.com/article/10.1007/s10875-022-01363-w" TargetMode="External"/><Relationship Id="rId893" Type="http://schemas.openxmlformats.org/officeDocument/2006/relationships/hyperlink" Target="https://europepmc.org/abstract/MED/35722474" TargetMode="External"/><Relationship Id="rId2574" Type="http://schemas.openxmlformats.org/officeDocument/2006/relationships/hyperlink" Target="https://link.springer.com/article/10.1007/s11908-006-0048-y" TargetMode="External"/><Relationship Id="rId3625" Type="http://schemas.openxmlformats.org/officeDocument/2006/relationships/hyperlink" Target="https://pubmed.ncbi.nlm.nih.gov/16113236" TargetMode="External"/><Relationship Id="rId6031" Type="http://schemas.openxmlformats.org/officeDocument/2006/relationships/hyperlink" Target="https://pubmed.ncbi.nlm.nih.gov/2395602" TargetMode="External"/><Relationship Id="rId9187" Type="http://schemas.openxmlformats.org/officeDocument/2006/relationships/hyperlink" Target="https://publications.ersnet.org/lookup/pmid/27174880" TargetMode="External"/><Relationship Id="rId546" Type="http://schemas.openxmlformats.org/officeDocument/2006/relationships/hyperlink" Target="https://europepmc.org/abstract/MED/32533104" TargetMode="External"/><Relationship Id="rId1176" Type="http://schemas.openxmlformats.org/officeDocument/2006/relationships/hyperlink" Target="https://pubmed.ncbi.nlm.nih.gov/39680289" TargetMode="External"/><Relationship Id="rId2227" Type="http://schemas.openxmlformats.org/officeDocument/2006/relationships/hyperlink" Target="https://www.scielo.br/scielo.php?script=sci_arttext&amp;pid=S0004-27492008000200032&amp;lng=en&amp;nrm=iso&amp;tlng=en" TargetMode="External"/><Relationship Id="rId9254" Type="http://schemas.openxmlformats.org/officeDocument/2006/relationships/hyperlink" Target="https://pubmed.ncbi.nlm.nih.gov/21914220" TargetMode="External"/><Relationship Id="rId960" Type="http://schemas.openxmlformats.org/officeDocument/2006/relationships/hyperlink" Target="https://pubmed.ncbi.nlm.nih.gov/31601675" TargetMode="External"/><Relationship Id="rId1243" Type="http://schemas.openxmlformats.org/officeDocument/2006/relationships/hyperlink" Target="https://pubmed.ncbi.nlm.nih.gov/33400918" TargetMode="External"/><Relationship Id="rId1590" Type="http://schemas.openxmlformats.org/officeDocument/2006/relationships/hyperlink" Target="https://www.tandfonline.com/doi/10.1080/07853890.2022.2063375?url_ver=Z39.88-2003&amp;rfr_id=ori:rid:crossref.org&amp;rfr_dat=cr_pub%200pubmed" TargetMode="External"/><Relationship Id="rId2641" Type="http://schemas.openxmlformats.org/officeDocument/2006/relationships/hyperlink" Target="https://pubmed.ncbi.nlm.nih.gov/35318167" TargetMode="External"/><Relationship Id="rId4399" Type="http://schemas.openxmlformats.org/officeDocument/2006/relationships/hyperlink" Target="https://pubmed.ncbi.nlm.nih.gov/38408849" TargetMode="External"/><Relationship Id="rId5797" Type="http://schemas.openxmlformats.org/officeDocument/2006/relationships/hyperlink" Target="https://pubmed.ncbi.nlm.nih.gov/30827937" TargetMode="External"/><Relationship Id="rId6848" Type="http://schemas.openxmlformats.org/officeDocument/2006/relationships/hyperlink" Target="https://www.nature.com/articles/bmt200853" TargetMode="External"/><Relationship Id="rId8270" Type="http://schemas.openxmlformats.org/officeDocument/2006/relationships/hyperlink" Target="https://pubmed.ncbi.nlm.nih.gov/24594913" TargetMode="External"/><Relationship Id="rId613" Type="http://schemas.openxmlformats.org/officeDocument/2006/relationships/hyperlink" Target="https://pubmed.ncbi.nlm.nih.gov/30255005" TargetMode="External"/><Relationship Id="rId5864" Type="http://schemas.openxmlformats.org/officeDocument/2006/relationships/hyperlink" Target="https://link.springer.com/article/10.1007/s10875-015-0157-1" TargetMode="External"/><Relationship Id="rId6915" Type="http://schemas.openxmlformats.org/officeDocument/2006/relationships/hyperlink" Target="https://pubmed.ncbi.nlm.nih.gov/38698239" TargetMode="External"/><Relationship Id="rId9321" Type="http://schemas.openxmlformats.org/officeDocument/2006/relationships/hyperlink" Target="https://pubmed.ncbi.nlm.nih.gov/39037588" TargetMode="External"/><Relationship Id="rId1310" Type="http://schemas.openxmlformats.org/officeDocument/2006/relationships/hyperlink" Target="https://pubmed.ncbi.nlm.nih.gov/27484815" TargetMode="External"/><Relationship Id="rId4466" Type="http://schemas.openxmlformats.org/officeDocument/2006/relationships/hyperlink" Target="https://europepmc.org/abstract/MED/34893640" TargetMode="External"/><Relationship Id="rId4880" Type="http://schemas.openxmlformats.org/officeDocument/2006/relationships/hyperlink" Target="https://academic.oup.com/ibdjournal/article-lookup/doi/10.1093/ibd/izx090" TargetMode="External"/><Relationship Id="rId5517" Type="http://schemas.openxmlformats.org/officeDocument/2006/relationships/hyperlink" Target="https://pubmed.ncbi.nlm.nih.gov/38425088" TargetMode="External"/><Relationship Id="rId5931" Type="http://schemas.openxmlformats.org/officeDocument/2006/relationships/hyperlink" Target="https://linkinghub.elsevier.com/retrieve/pii/S0022-3476(04)00641-9" TargetMode="External"/><Relationship Id="rId3068" Type="http://schemas.openxmlformats.org/officeDocument/2006/relationships/hyperlink" Target="https://europepmc.org/abstract/MED/35995775" TargetMode="External"/><Relationship Id="rId3482" Type="http://schemas.openxmlformats.org/officeDocument/2006/relationships/hyperlink" Target="https://europepmc.org/abstract/MED/24713856" TargetMode="External"/><Relationship Id="rId4119" Type="http://schemas.openxmlformats.org/officeDocument/2006/relationships/hyperlink" Target="https://linkinghub.elsevier.com/retrieve/pii/S0006-4971(20)50998-1" TargetMode="External"/><Relationship Id="rId4533" Type="http://schemas.openxmlformats.org/officeDocument/2006/relationships/hyperlink" Target="https://pubmed.ncbi.nlm.nih.gov/25963521" TargetMode="External"/><Relationship Id="rId7689" Type="http://schemas.openxmlformats.org/officeDocument/2006/relationships/hyperlink" Target="https://europepmc.org/abstract/MED/37882647" TargetMode="External"/><Relationship Id="rId2084" Type="http://schemas.openxmlformats.org/officeDocument/2006/relationships/hyperlink" Target="https://pubmed.ncbi.nlm.nih.gov/31109749" TargetMode="External"/><Relationship Id="rId3135" Type="http://schemas.openxmlformats.org/officeDocument/2006/relationships/hyperlink" Target="https://pubmed.ncbi.nlm.nih.gov/35386275" TargetMode="External"/><Relationship Id="rId4600" Type="http://schemas.openxmlformats.org/officeDocument/2006/relationships/hyperlink" Target="https://europepmc.org/abstract/MED/37398010" TargetMode="External"/><Relationship Id="rId7756" Type="http://schemas.openxmlformats.org/officeDocument/2006/relationships/hyperlink" Target="https://pubmed.ncbi.nlm.nih.gov/32514122" TargetMode="External"/><Relationship Id="rId470" Type="http://schemas.openxmlformats.org/officeDocument/2006/relationships/hyperlink" Target="https://pubmed.ncbi.nlm.nih.gov/37119982" TargetMode="External"/><Relationship Id="rId2151" Type="http://schemas.openxmlformats.org/officeDocument/2006/relationships/hyperlink" Target="https://europepmc.org/abstract/MED/24471648" TargetMode="External"/><Relationship Id="rId3202" Type="http://schemas.openxmlformats.org/officeDocument/2006/relationships/hyperlink" Target="https://www.clinicalkey.com/content/playBy/pii?v=S2213-0071(21)00167-2" TargetMode="External"/><Relationship Id="rId6358" Type="http://schemas.openxmlformats.org/officeDocument/2006/relationships/hyperlink" Target="https://www.ingentaconnect.com/openurl?genre=article&amp;issn=&amp;volume=20&amp;issue=4&amp;spage=461&amp;aulast=Lan" TargetMode="External"/><Relationship Id="rId7409" Type="http://schemas.openxmlformats.org/officeDocument/2006/relationships/hyperlink" Target="https://linkinghub.elsevier.com/retrieve/pii/S0092-8674(21)00705-4" TargetMode="External"/><Relationship Id="rId8807" Type="http://schemas.openxmlformats.org/officeDocument/2006/relationships/hyperlink" Target="https://pubmed.ncbi.nlm.nih.gov/29800422" TargetMode="External"/><Relationship Id="rId123" Type="http://schemas.openxmlformats.org/officeDocument/2006/relationships/hyperlink" Target="https://pubmed.ncbi.nlm.nih.gov/32695106" TargetMode="External"/><Relationship Id="rId5374" Type="http://schemas.openxmlformats.org/officeDocument/2006/relationships/hyperlink" Target="https://europepmc.org/abstract/MED/22474526" TargetMode="External"/><Relationship Id="rId6772" Type="http://schemas.openxmlformats.org/officeDocument/2006/relationships/hyperlink" Target="https://europepmc.org/abstract/MED/33170215" TargetMode="External"/><Relationship Id="rId7823" Type="http://schemas.openxmlformats.org/officeDocument/2006/relationships/hyperlink" Target="https://europepmc.org/abstract/MED/37414897" TargetMode="External"/><Relationship Id="rId2968" Type="http://schemas.openxmlformats.org/officeDocument/2006/relationships/hyperlink" Target="https://pubmed.ncbi.nlm.nih.gov/36124934" TargetMode="External"/><Relationship Id="rId5027" Type="http://schemas.openxmlformats.org/officeDocument/2006/relationships/hyperlink" Target="https://pubmed.ncbi.nlm.nih.gov/7860714" TargetMode="External"/><Relationship Id="rId6425" Type="http://schemas.openxmlformats.org/officeDocument/2006/relationships/hyperlink" Target="https://pubmed.ncbi.nlm.nih.gov/33911005" TargetMode="External"/><Relationship Id="rId1984" Type="http://schemas.openxmlformats.org/officeDocument/2006/relationships/hyperlink" Target="https://pubmed.ncbi.nlm.nih.gov/37896969" TargetMode="External"/><Relationship Id="rId4390" Type="http://schemas.openxmlformats.org/officeDocument/2006/relationships/hyperlink" Target="https://pmc.ncbi.nlm.nih.gov/articles/pmid/39058514/" TargetMode="External"/><Relationship Id="rId5441" Type="http://schemas.openxmlformats.org/officeDocument/2006/relationships/hyperlink" Target="https://pubmed.ncbi.nlm.nih.gov/36516084" TargetMode="External"/><Relationship Id="rId8597" Type="http://schemas.openxmlformats.org/officeDocument/2006/relationships/hyperlink" Target="https://pubmed.ncbi.nlm.nih.gov/35176948" TargetMode="External"/><Relationship Id="rId1637" Type="http://schemas.openxmlformats.org/officeDocument/2006/relationships/hyperlink" Target="https://pubmed.ncbi.nlm.nih.gov/32169379" TargetMode="External"/><Relationship Id="rId4043" Type="http://schemas.openxmlformats.org/officeDocument/2006/relationships/hyperlink" Target="https://pubmed.ncbi.nlm.nih.gov/20080255" TargetMode="External"/><Relationship Id="rId7199" Type="http://schemas.openxmlformats.org/officeDocument/2006/relationships/hyperlink" Target="https://www.ingentaconnect.com/openurl?genre=article&amp;issn=&amp;volume=45&amp;issue=5&amp;spage=299&amp;aulast=Mickey" TargetMode="External"/><Relationship Id="rId8664" Type="http://schemas.openxmlformats.org/officeDocument/2006/relationships/hyperlink" Target="https://europepmc.org/abstract/MED/25712213" TargetMode="External"/><Relationship Id="rId1704" Type="http://schemas.openxmlformats.org/officeDocument/2006/relationships/hyperlink" Target="https://www.clinicalkey.com/content/playBy/pii?v=S0167-5273(11)00057-X" TargetMode="External"/><Relationship Id="rId4110" Type="http://schemas.openxmlformats.org/officeDocument/2006/relationships/hyperlink" Target="https://pubmed.ncbi.nlm.nih.gov/14597975" TargetMode="External"/><Relationship Id="rId7266" Type="http://schemas.openxmlformats.org/officeDocument/2006/relationships/hyperlink" Target="https://pubmed.ncbi.nlm.nih.gov/32555298" TargetMode="External"/><Relationship Id="rId7680" Type="http://schemas.openxmlformats.org/officeDocument/2006/relationships/hyperlink" Target="https://pubmed.ncbi.nlm.nih.gov/38806455" TargetMode="External"/><Relationship Id="rId8317" Type="http://schemas.openxmlformats.org/officeDocument/2006/relationships/hyperlink" Target="https://pubmed.ncbi.nlm.nih.gov/18497880" TargetMode="External"/><Relationship Id="rId8731" Type="http://schemas.openxmlformats.org/officeDocument/2006/relationships/hyperlink" Target="https://link.springer.com/article/10.1007/s00431-024-05588-2" TargetMode="External"/><Relationship Id="rId6282" Type="http://schemas.openxmlformats.org/officeDocument/2006/relationships/hyperlink" Target="https://europepmc.org/abstract/MED/24204327" TargetMode="External"/><Relationship Id="rId7333" Type="http://schemas.openxmlformats.org/officeDocument/2006/relationships/hyperlink" Target="https://linkinghub.elsevier.com/retrieve/pii/S0092-8674(24)00530-0" TargetMode="External"/><Relationship Id="rId797" Type="http://schemas.openxmlformats.org/officeDocument/2006/relationships/hyperlink" Target="https://pubmed.ncbi.nlm.nih.gov/9851826" TargetMode="External"/><Relationship Id="rId2478" Type="http://schemas.openxmlformats.org/officeDocument/2006/relationships/hyperlink" Target="https://www.ingentaconnect.com/openurl?genre=article&amp;issn=&amp;volume=40&amp;issue=4&amp;spage=e225&amp;aulast=Vinh" TargetMode="External"/><Relationship Id="rId3876" Type="http://schemas.openxmlformats.org/officeDocument/2006/relationships/hyperlink" Target="https://linkinghub.elsevier.com/retrieve/pii/S0085-2538(21)00924-8" TargetMode="External"/><Relationship Id="rId4927" Type="http://schemas.openxmlformats.org/officeDocument/2006/relationships/hyperlink" Target="https://pubmed.ncbi.nlm.nih.gov/26320862" TargetMode="External"/><Relationship Id="rId2892" Type="http://schemas.openxmlformats.org/officeDocument/2006/relationships/hyperlink" Target="https://pubmed.ncbi.nlm.nih.gov/39467032" TargetMode="External"/><Relationship Id="rId3529" Type="http://schemas.openxmlformats.org/officeDocument/2006/relationships/hyperlink" Target="https://pubmed.ncbi.nlm.nih.gov/22843775" TargetMode="External"/><Relationship Id="rId3943" Type="http://schemas.openxmlformats.org/officeDocument/2006/relationships/hyperlink" Target="https://pubmed.ncbi.nlm.nih.gov/28429234" TargetMode="External"/><Relationship Id="rId6002" Type="http://schemas.openxmlformats.org/officeDocument/2006/relationships/hyperlink" Target="https://europepmc.org/abstract/MED/8168479" TargetMode="External"/><Relationship Id="rId7400" Type="http://schemas.openxmlformats.org/officeDocument/2006/relationships/hyperlink" Target="https://pubmed.ncbi.nlm.nih.gov/34183838" TargetMode="External"/><Relationship Id="rId9158" Type="http://schemas.openxmlformats.org/officeDocument/2006/relationships/hyperlink" Target="https://pubmed.ncbi.nlm.nih.gov/28967797" TargetMode="External"/><Relationship Id="rId864" Type="http://schemas.openxmlformats.org/officeDocument/2006/relationships/hyperlink" Target="https://pubmed.ncbi.nlm.nih.gov/36004936" TargetMode="External"/><Relationship Id="rId1494" Type="http://schemas.openxmlformats.org/officeDocument/2006/relationships/hyperlink" Target="https://pubmed.ncbi.nlm.nih.gov/24241582" TargetMode="External"/><Relationship Id="rId2545" Type="http://schemas.openxmlformats.org/officeDocument/2006/relationships/hyperlink" Target="https://pubmed.ncbi.nlm.nih.gov/19751595" TargetMode="External"/><Relationship Id="rId517" Type="http://schemas.openxmlformats.org/officeDocument/2006/relationships/hyperlink" Target="https://pubmed.ncbi.nlm.nih.gov/34645905" TargetMode="External"/><Relationship Id="rId931" Type="http://schemas.openxmlformats.org/officeDocument/2006/relationships/hyperlink" Target="https://europepmc.org/abstract/MED/35126372" TargetMode="External"/><Relationship Id="rId1147" Type="http://schemas.openxmlformats.org/officeDocument/2006/relationships/hyperlink" Target="https://pubmed.ncbi.nlm.nih.gov/10620600" TargetMode="External"/><Relationship Id="rId1561" Type="http://schemas.openxmlformats.org/officeDocument/2006/relationships/hyperlink" Target="https://pubmed.ncbi.nlm.nih.gov/38319477" TargetMode="External"/><Relationship Id="rId2612" Type="http://schemas.openxmlformats.org/officeDocument/2006/relationships/hyperlink" Target="https://linkinghub.elsevier.com/retrieve/pii/S1939-4551(24)00073-5" TargetMode="External"/><Relationship Id="rId5768" Type="http://schemas.openxmlformats.org/officeDocument/2006/relationships/hyperlink" Target="https://europepmc.org/abstract/MED/34324127" TargetMode="External"/><Relationship Id="rId6819" Type="http://schemas.openxmlformats.org/officeDocument/2006/relationships/hyperlink" Target="https://pubmed.ncbi.nlm.nih.gov/27365457" TargetMode="External"/><Relationship Id="rId8174" Type="http://schemas.openxmlformats.org/officeDocument/2006/relationships/hyperlink" Target="https://link.springer.com/article/10.1007/s10620-020-06221-6" TargetMode="External"/><Relationship Id="rId9225" Type="http://schemas.openxmlformats.org/officeDocument/2006/relationships/hyperlink" Target="https://www.clinicalkey.com/content/playBy/pii?v=S0012-3692(13)60618-2" TargetMode="External"/><Relationship Id="rId1214" Type="http://schemas.openxmlformats.org/officeDocument/2006/relationships/hyperlink" Target="https://pubmed.ncbi.nlm.nih.gov/34954120" TargetMode="External"/><Relationship Id="rId4784" Type="http://schemas.openxmlformats.org/officeDocument/2006/relationships/hyperlink" Target="https://www.clinicalkey.com/content/playBy/pii?v=S0016-5085(21)03737-9" TargetMode="External"/><Relationship Id="rId5835" Type="http://schemas.openxmlformats.org/officeDocument/2006/relationships/hyperlink" Target="https://pubmed.ncbi.nlm.nih.gov/28900105" TargetMode="External"/><Relationship Id="rId7190" Type="http://schemas.openxmlformats.org/officeDocument/2006/relationships/hyperlink" Target="https://ascopubs.org/doi/10.1200/JCO.2005.05.269?url_ver=Z39.88-2003&amp;rfr_id=ori:rid:crossref.org&amp;rfr_dat=cr_pub%200pubmed" TargetMode="External"/><Relationship Id="rId8241" Type="http://schemas.openxmlformats.org/officeDocument/2006/relationships/hyperlink" Target="https://europepmc.org/abstract/MED/29743830" TargetMode="External"/><Relationship Id="rId3386" Type="http://schemas.openxmlformats.org/officeDocument/2006/relationships/hyperlink" Target="https://www.nature.com/articles/nature20611" TargetMode="External"/><Relationship Id="rId4437" Type="http://schemas.openxmlformats.org/officeDocument/2006/relationships/hyperlink" Target="https://pubmed.ncbi.nlm.nih.gov/37395630" TargetMode="External"/><Relationship Id="rId3039" Type="http://schemas.openxmlformats.org/officeDocument/2006/relationships/hyperlink" Target="https://pubmed.ncbi.nlm.nih.gov/36461091" TargetMode="External"/><Relationship Id="rId3453" Type="http://schemas.openxmlformats.org/officeDocument/2006/relationships/hyperlink" Target="https://pubmed.ncbi.nlm.nih.gov/25307848" TargetMode="External"/><Relationship Id="rId4851" Type="http://schemas.openxmlformats.org/officeDocument/2006/relationships/hyperlink" Target="https://pubmed.ncbi.nlm.nih.gov/31501268" TargetMode="External"/><Relationship Id="rId5902" Type="http://schemas.openxmlformats.org/officeDocument/2006/relationships/hyperlink" Target="https://www.annsaudimed.net/doi/10.4103/0256-4947.55320?url_ver=Z39.88-2003&amp;rfr_id=ori:rid:crossref.org&amp;rfr_dat=cr_pub%200pubmed" TargetMode="External"/><Relationship Id="rId374" Type="http://schemas.openxmlformats.org/officeDocument/2006/relationships/hyperlink" Target="https://onlinelibrary.wiley.com/resolve/openurl?genre=article&amp;sid=nlm:pubmed&amp;issn=0105-4538&amp;date=1989&amp;volume=44&amp;issue=&amp;spage=59" TargetMode="External"/><Relationship Id="rId2055" Type="http://schemas.openxmlformats.org/officeDocument/2006/relationships/hyperlink" Target="https://europepmc.org/abstract/MED/32810179" TargetMode="External"/><Relationship Id="rId3106" Type="http://schemas.openxmlformats.org/officeDocument/2006/relationships/hyperlink" Target="https://www.clinicalkey.com/content/playBy/pii?v=S1201-9712(22)00032-7" TargetMode="External"/><Relationship Id="rId4504" Type="http://schemas.openxmlformats.org/officeDocument/2006/relationships/hyperlink" Target="https://www.clinicalkey.com/content/playBy/pii?v=S0091-6749(19)30830-9" TargetMode="External"/><Relationship Id="rId9082" Type="http://schemas.openxmlformats.org/officeDocument/2006/relationships/hyperlink" Target="https://pubmed.ncbi.nlm.nih.gov/34582842" TargetMode="External"/><Relationship Id="rId3520" Type="http://schemas.openxmlformats.org/officeDocument/2006/relationships/hyperlink" Target="http://ar.iiarjournals.org/lookup/pmidlookup?view=long&amp;pmid=23225417" TargetMode="External"/><Relationship Id="rId6676" Type="http://schemas.openxmlformats.org/officeDocument/2006/relationships/hyperlink" Target="https://europepmc.org/abstract/MED/19109153" TargetMode="External"/><Relationship Id="rId7727" Type="http://schemas.openxmlformats.org/officeDocument/2006/relationships/hyperlink" Target="https://europepmc.org/abstract/MED/35915156" TargetMode="External"/><Relationship Id="rId441" Type="http://schemas.openxmlformats.org/officeDocument/2006/relationships/hyperlink" Target="https://pmc.ncbi.nlm.nih.gov/articles/pmid/39576310/" TargetMode="External"/><Relationship Id="rId1071" Type="http://schemas.openxmlformats.org/officeDocument/2006/relationships/hyperlink" Target="https://www.clinicalkey.com/content/playBy/pii?v=S1521-6616(10)00737-0" TargetMode="External"/><Relationship Id="rId2122" Type="http://schemas.openxmlformats.org/officeDocument/2006/relationships/hyperlink" Target="https://pubmed.ncbi.nlm.nih.gov/28024757" TargetMode="External"/><Relationship Id="rId5278" Type="http://schemas.openxmlformats.org/officeDocument/2006/relationships/hyperlink" Target="https://www.clinicalkey.com/content/playBy/pii?v=S0091-6749(16)31288-X" TargetMode="External"/><Relationship Id="rId5692" Type="http://schemas.openxmlformats.org/officeDocument/2006/relationships/hyperlink" Target="https://journals.sagepub.com/doi/10.1177/0961203315585818?url_ver=Z39.88-2003&amp;rfr_id=ori:rid:crossref.org&amp;rfr_dat=cr_pub%200pubmed" TargetMode="External"/><Relationship Id="rId6329" Type="http://schemas.openxmlformats.org/officeDocument/2006/relationships/hyperlink" Target="https://pubmed.ncbi.nlm.nih.gov/38993862" TargetMode="External"/><Relationship Id="rId6743" Type="http://schemas.openxmlformats.org/officeDocument/2006/relationships/hyperlink" Target="https://pubmed.ncbi.nlm.nih.gov/35405368" TargetMode="External"/><Relationship Id="rId1888" Type="http://schemas.openxmlformats.org/officeDocument/2006/relationships/hyperlink" Target="https://pubmed.ncbi.nlm.nih.gov/30744853" TargetMode="External"/><Relationship Id="rId2939" Type="http://schemas.openxmlformats.org/officeDocument/2006/relationships/hyperlink" Target="https://europepmc.org/abstract/MED/38296975" TargetMode="External"/><Relationship Id="rId4294" Type="http://schemas.openxmlformats.org/officeDocument/2006/relationships/hyperlink" Target="https://www.clinicalkey.com/content/playBy/pii?v=S0264-410X(11)00469-5" TargetMode="External"/><Relationship Id="rId5345" Type="http://schemas.openxmlformats.org/officeDocument/2006/relationships/hyperlink" Target="https://pubmed.ncbi.nlm.nih.gov/24139498" TargetMode="External"/><Relationship Id="rId6810" Type="http://schemas.openxmlformats.org/officeDocument/2006/relationships/hyperlink" Target="https://onlinelibrary.wiley.com/doi/10.1002/pbc.26774" TargetMode="External"/><Relationship Id="rId4361" Type="http://schemas.openxmlformats.org/officeDocument/2006/relationships/hyperlink" Target="https://pubmed.ncbi.nlm.nih.gov/9303331" TargetMode="External"/><Relationship Id="rId5412" Type="http://schemas.openxmlformats.org/officeDocument/2006/relationships/hyperlink" Target="https://linkinghub.elsevier.com/retrieve/pii/S0016-5107(06)01816-5" TargetMode="External"/><Relationship Id="rId8568" Type="http://schemas.openxmlformats.org/officeDocument/2006/relationships/hyperlink" Target="https://journals.sagepub.com/doi/10.1177/15648265140352S110?url_ver=Z39.88-2003&amp;rfr_id=ori:rid:crossref.org&amp;rfr_dat=cr_pub%200pubmed" TargetMode="External"/><Relationship Id="rId1955" Type="http://schemas.openxmlformats.org/officeDocument/2006/relationships/hyperlink" Target="https://onlinelibrary.wiley.com/resolve/openurl?genre=article&amp;sid=nlm:pubmed&amp;issn=0105-4538&amp;date=1996&amp;volume=51&amp;issue=6&amp;spage=412" TargetMode="External"/><Relationship Id="rId4014" Type="http://schemas.openxmlformats.org/officeDocument/2006/relationships/hyperlink" Target="https://europepmc.org/abstract/MED/24741598" TargetMode="External"/><Relationship Id="rId7584" Type="http://schemas.openxmlformats.org/officeDocument/2006/relationships/hyperlink" Target="https://pubmed.ncbi.nlm.nih.gov/29709555" TargetMode="External"/><Relationship Id="rId8982" Type="http://schemas.openxmlformats.org/officeDocument/2006/relationships/hyperlink" Target="https://journals.lww.com/00001721-201806000-00005" TargetMode="External"/><Relationship Id="rId1608" Type="http://schemas.openxmlformats.org/officeDocument/2006/relationships/hyperlink" Target="https://europepmc.org/abstract/MED/36330473" TargetMode="External"/><Relationship Id="rId3030" Type="http://schemas.openxmlformats.org/officeDocument/2006/relationships/hyperlink" Target="https://www.pnas.org/doi/abs/10.1073/pnas.2217902120?url_ver=Z39.88-2003&amp;rfr_id=ori:rid:crossref.org&amp;rfr_dat=cr_pub%200pubmed" TargetMode="External"/><Relationship Id="rId6186" Type="http://schemas.openxmlformats.org/officeDocument/2006/relationships/hyperlink" Target="https://pubmed.ncbi.nlm.nih.gov/33064392" TargetMode="External"/><Relationship Id="rId7237" Type="http://schemas.openxmlformats.org/officeDocument/2006/relationships/hyperlink" Target="https://hdl.handle.net/11368/3069233" TargetMode="External"/><Relationship Id="rId8635" Type="http://schemas.openxmlformats.org/officeDocument/2006/relationships/hyperlink" Target="https://pubmed.ncbi.nlm.nih.gov/28365636" TargetMode="External"/><Relationship Id="rId7651" Type="http://schemas.openxmlformats.org/officeDocument/2006/relationships/hyperlink" Target="https://jamanetwork.com/journals/jamadermatology/fullarticle/10.1001/archderm.143.8.1046" TargetMode="External"/><Relationship Id="rId8702" Type="http://schemas.openxmlformats.org/officeDocument/2006/relationships/hyperlink" Target="https://linkinghub.elsevier.com/retrieve/pii/S0870-2551(11)70029-4" TargetMode="External"/><Relationship Id="rId2796" Type="http://schemas.openxmlformats.org/officeDocument/2006/relationships/hyperlink" Target="https://pubmed.ncbi.nlm.nih.gov/19839975" TargetMode="External"/><Relationship Id="rId3847" Type="http://schemas.openxmlformats.org/officeDocument/2006/relationships/hyperlink" Target="https://pubmed.ncbi.nlm.nih.gov/38147898" TargetMode="External"/><Relationship Id="rId6253" Type="http://schemas.openxmlformats.org/officeDocument/2006/relationships/hyperlink" Target="https://pubmed.ncbi.nlm.nih.gov/27262455" TargetMode="External"/><Relationship Id="rId7304" Type="http://schemas.openxmlformats.org/officeDocument/2006/relationships/hyperlink" Target="https://pubmed.ncbi.nlm.nih.gov/22240504" TargetMode="External"/><Relationship Id="rId768" Type="http://schemas.openxmlformats.org/officeDocument/2006/relationships/hyperlink" Target="https://pubmed.ncbi.nlm.nih.gov/17130983" TargetMode="External"/><Relationship Id="rId1398" Type="http://schemas.openxmlformats.org/officeDocument/2006/relationships/hyperlink" Target="https://pubmed.ncbi.nlm.nih.gov/9852646" TargetMode="External"/><Relationship Id="rId2449" Type="http://schemas.openxmlformats.org/officeDocument/2006/relationships/hyperlink" Target="https://pubmed.ncbi.nlm.nih.gov/31469433" TargetMode="External"/><Relationship Id="rId2863" Type="http://schemas.openxmlformats.org/officeDocument/2006/relationships/hyperlink" Target="https://www.clinicalkey.com/content/playBy/pii?v=S2352-3964(25)00010-6" TargetMode="External"/><Relationship Id="rId3914" Type="http://schemas.openxmlformats.org/officeDocument/2006/relationships/hyperlink" Target="https://europepmc.org/abstract/MED/33324387" TargetMode="External"/><Relationship Id="rId6320" Type="http://schemas.openxmlformats.org/officeDocument/2006/relationships/hyperlink" Target="https://onlinelibrary.wiley.com/doi/10.1111/ctr.15013" TargetMode="External"/><Relationship Id="rId835" Type="http://schemas.openxmlformats.org/officeDocument/2006/relationships/hyperlink" Target="https://pmc.ncbi.nlm.nih.gov/articles/pmid/39157176/" TargetMode="External"/><Relationship Id="rId1465" Type="http://schemas.openxmlformats.org/officeDocument/2006/relationships/hyperlink" Target="https://europepmc.org/abstract/MED/29988287" TargetMode="External"/><Relationship Id="rId2516" Type="http://schemas.openxmlformats.org/officeDocument/2006/relationships/hyperlink" Target="https://europepmc.org/abstract/MED/24489563" TargetMode="External"/><Relationship Id="rId8078" Type="http://schemas.openxmlformats.org/officeDocument/2006/relationships/hyperlink" Target="https://pubmed.ncbi.nlm.nih.gov/37834994" TargetMode="External"/><Relationship Id="rId8492" Type="http://schemas.openxmlformats.org/officeDocument/2006/relationships/hyperlink" Target="https://pubmed.ncbi.nlm.nih.gov/18577164" TargetMode="External"/><Relationship Id="rId9129" Type="http://schemas.openxmlformats.org/officeDocument/2006/relationships/hyperlink" Target="https://www.clinicalkey.com/content/playBy/pii?v=S0300-2896(18)30364-8" TargetMode="External"/><Relationship Id="rId1118" Type="http://schemas.openxmlformats.org/officeDocument/2006/relationships/hyperlink" Target="https://pubmed.ncbi.nlm.nih.gov/16615979" TargetMode="External"/><Relationship Id="rId1532" Type="http://schemas.openxmlformats.org/officeDocument/2006/relationships/hyperlink" Target="https://pubmed.ncbi.nlm.nih.gov/2130243" TargetMode="External"/><Relationship Id="rId2930" Type="http://schemas.openxmlformats.org/officeDocument/2006/relationships/hyperlink" Target="https://pubmed.ncbi.nlm.nih.gov/38329122" TargetMode="External"/><Relationship Id="rId4688" Type="http://schemas.openxmlformats.org/officeDocument/2006/relationships/hyperlink" Target="https:///www.science.org/doi/10.1126/scitranslmed.3006448?url_ver=Z39.88-2003&amp;rfr_id=ori:rid:crossref.org&amp;rfr_dat=cr_pub%200pubmed" TargetMode="External"/><Relationship Id="rId7094" Type="http://schemas.openxmlformats.org/officeDocument/2006/relationships/hyperlink" Target="https://europepmc.org/abstract/MED/32960813" TargetMode="External"/><Relationship Id="rId8145" Type="http://schemas.openxmlformats.org/officeDocument/2006/relationships/hyperlink" Target="https://pubmed.ncbi.nlm.nih.gov/34611740" TargetMode="External"/><Relationship Id="rId902" Type="http://schemas.openxmlformats.org/officeDocument/2006/relationships/hyperlink" Target="https://pubmed.ncbi.nlm.nih.gov/34669144" TargetMode="External"/><Relationship Id="rId5739" Type="http://schemas.openxmlformats.org/officeDocument/2006/relationships/hyperlink" Target="https://pubmed.ncbi.nlm.nih.gov/36736953" TargetMode="External"/><Relationship Id="rId7161" Type="http://schemas.openxmlformats.org/officeDocument/2006/relationships/hyperlink" Target="https://pubmed.ncbi.nlm.nih.gov/16303764" TargetMode="External"/><Relationship Id="rId8212" Type="http://schemas.openxmlformats.org/officeDocument/2006/relationships/hyperlink" Target="https://pubmed.ncbi.nlm.nih.gov/30704156" TargetMode="External"/><Relationship Id="rId4755" Type="http://schemas.openxmlformats.org/officeDocument/2006/relationships/hyperlink" Target="https://pubmed.ncbi.nlm.nih.gov/36191961" TargetMode="External"/><Relationship Id="rId5806" Type="http://schemas.openxmlformats.org/officeDocument/2006/relationships/hyperlink" Target="https://onlinelibrary.wiley.com/doi/10.1111/imr.12722" TargetMode="External"/><Relationship Id="rId278" Type="http://schemas.openxmlformats.org/officeDocument/2006/relationships/hyperlink" Target="https://www.pnas.org/doi/10.1073/pnas.0602546103?url_ver=Z39.88-2003&amp;rfr_id=ori:rid:crossref.org&amp;rfr_dat=cr_pub%200pubmed" TargetMode="External"/><Relationship Id="rId3357" Type="http://schemas.openxmlformats.org/officeDocument/2006/relationships/hyperlink" Target="https://pubmed.ncbi.nlm.nih.gov/29274016" TargetMode="External"/><Relationship Id="rId3771" Type="http://schemas.openxmlformats.org/officeDocument/2006/relationships/hyperlink" Target="https://link.springer.com/article/10.1007/s11926-019-0854-5" TargetMode="External"/><Relationship Id="rId4408" Type="http://schemas.openxmlformats.org/officeDocument/2006/relationships/hyperlink" Target="https://ped-rheum.biomedcentral.com/articles/10.1186/s12969-023-00867-y" TargetMode="External"/><Relationship Id="rId4822" Type="http://schemas.openxmlformats.org/officeDocument/2006/relationships/hyperlink" Target="https://academic.oup.com/ecco-jcc/article-lookup/doi/10.1093/ecco-jcc/jjaa144" TargetMode="External"/><Relationship Id="rId7978" Type="http://schemas.openxmlformats.org/officeDocument/2006/relationships/hyperlink" Target="https://academic.oup.com/cid/article-lookup/doi/10.1086/374666" TargetMode="External"/><Relationship Id="rId692" Type="http://schemas.openxmlformats.org/officeDocument/2006/relationships/hyperlink" Target="https://sciendo.com/article/10.1007/s00005-013-0243-0" TargetMode="External"/><Relationship Id="rId2373" Type="http://schemas.openxmlformats.org/officeDocument/2006/relationships/hyperlink" Target="https://pubmed.ncbi.nlm.nih.gov/35607951" TargetMode="External"/><Relationship Id="rId3424" Type="http://schemas.openxmlformats.org/officeDocument/2006/relationships/hyperlink" Target="https://www.tandfonline.com/doi/10.1128/MCB.00085-15?url_ver=Z39.88-2003&amp;rfr_id=ori:rid:crossref.org&amp;rfr_dat=cr_pub%200pubmed" TargetMode="External"/><Relationship Id="rId6994" Type="http://schemas.openxmlformats.org/officeDocument/2006/relationships/hyperlink" Target="https://linkinghub.elsevier.com/retrieve/pii/S1441-2772(23)00052-2" TargetMode="External"/><Relationship Id="rId345" Type="http://schemas.openxmlformats.org/officeDocument/2006/relationships/hyperlink" Target="https://pubmed.ncbi.nlm.nih.gov/1424294" TargetMode="External"/><Relationship Id="rId2026" Type="http://schemas.openxmlformats.org/officeDocument/2006/relationships/hyperlink" Target="https://pubmed.ncbi.nlm.nih.gov/35674528" TargetMode="External"/><Relationship Id="rId2440" Type="http://schemas.openxmlformats.org/officeDocument/2006/relationships/hyperlink" Target="https://www.science.org/doi/abs/10.1126/science.abd4570?url_ver=Z39.88-2003&amp;rfr_id=ori:rid:crossref.org&amp;rfr_dat=cr_pub%200pubmed" TargetMode="External"/><Relationship Id="rId5596" Type="http://schemas.openxmlformats.org/officeDocument/2006/relationships/hyperlink" Target="https://europepmc.org/abstract/MED/34347947" TargetMode="External"/><Relationship Id="rId6647" Type="http://schemas.openxmlformats.org/officeDocument/2006/relationships/hyperlink" Target="https://pubmed.ncbi.nlm.nih.gov/21446969" TargetMode="External"/><Relationship Id="rId9053" Type="http://schemas.openxmlformats.org/officeDocument/2006/relationships/hyperlink" Target="https://europepmc.org/abstract/MED/38933680" TargetMode="External"/><Relationship Id="rId412" Type="http://schemas.openxmlformats.org/officeDocument/2006/relationships/hyperlink" Target="https://linkinghub.elsevier.com/retrieve/pii/S0140-6736(83)92810-6" TargetMode="External"/><Relationship Id="rId1042" Type="http://schemas.openxmlformats.org/officeDocument/2006/relationships/hyperlink" Target="https://pubmed.ncbi.nlm.nih.gov/24176786" TargetMode="External"/><Relationship Id="rId4198" Type="http://schemas.openxmlformats.org/officeDocument/2006/relationships/hyperlink" Target="https://linkinghub.elsevier.com/retrieve/pii/S2211-0348(20)30389-8" TargetMode="External"/><Relationship Id="rId5249" Type="http://schemas.openxmlformats.org/officeDocument/2006/relationships/hyperlink" Target="https://pubmed.ncbi.nlm.nih.gov/28686513" TargetMode="External"/><Relationship Id="rId5663" Type="http://schemas.openxmlformats.org/officeDocument/2006/relationships/hyperlink" Target="https://pubmed.ncbi.nlm.nih.gov/32546898" TargetMode="External"/><Relationship Id="rId9120" Type="http://schemas.openxmlformats.org/officeDocument/2006/relationships/hyperlink" Target="https://pubmed.ncbi.nlm.nih.gov/31021446" TargetMode="External"/><Relationship Id="rId4265" Type="http://schemas.openxmlformats.org/officeDocument/2006/relationships/hyperlink" Target="https://pubmed.ncbi.nlm.nih.gov/25663093" TargetMode="External"/><Relationship Id="rId5316" Type="http://schemas.openxmlformats.org/officeDocument/2006/relationships/hyperlink" Target="https://europepmc.org/abstract/MED/25162216" TargetMode="External"/><Relationship Id="rId6714" Type="http://schemas.openxmlformats.org/officeDocument/2006/relationships/hyperlink" Target="https://onlinelibrary.wiley.com/doi/10.1002/ajh.27286" TargetMode="External"/><Relationship Id="rId1859" Type="http://schemas.openxmlformats.org/officeDocument/2006/relationships/hyperlink" Target="https://www.clinicalkey.com/content/playBy/pii?v=S2666-3791(22)00248-8" TargetMode="External"/><Relationship Id="rId5730" Type="http://schemas.openxmlformats.org/officeDocument/2006/relationships/hyperlink" Target="https://www.clinicalkey.com/content/playBy/pii?v=S0091-6749(24)00864-9" TargetMode="External"/><Relationship Id="rId8886" Type="http://schemas.openxmlformats.org/officeDocument/2006/relationships/hyperlink" Target="http://www.elsevier.es/en/linksolver/ft/ivp/1695-4033/62/333" TargetMode="External"/><Relationship Id="rId1926" Type="http://schemas.openxmlformats.org/officeDocument/2006/relationships/hyperlink" Target="https://pubmed.ncbi.nlm.nih.gov/23861971" TargetMode="External"/><Relationship Id="rId3281" Type="http://schemas.openxmlformats.org/officeDocument/2006/relationships/hyperlink" Target="https://pubmed.ncbi.nlm.nih.gov/31288744" TargetMode="External"/><Relationship Id="rId4332" Type="http://schemas.openxmlformats.org/officeDocument/2006/relationships/hyperlink" Target="https://pubmed.ncbi.nlm.nih.gov/17354588" TargetMode="External"/><Relationship Id="rId7488" Type="http://schemas.openxmlformats.org/officeDocument/2006/relationships/hyperlink" Target="https://pubmed.ncbi.nlm.nih.gov/25477495" TargetMode="External"/><Relationship Id="rId8539" Type="http://schemas.openxmlformats.org/officeDocument/2006/relationships/hyperlink" Target="https://pubmed.ncbi.nlm.nih.gov/36039036" TargetMode="External"/><Relationship Id="rId8953" Type="http://schemas.openxmlformats.org/officeDocument/2006/relationships/hyperlink" Target="https://pubmed.ncbi.nlm.nih.gov/33620134" TargetMode="External"/><Relationship Id="rId7555" Type="http://schemas.openxmlformats.org/officeDocument/2006/relationships/hyperlink" Target="https://www.tandfonline.com/doi/10.1080/10428194.2019.1697811?url_ver=Z39.88-2003&amp;rfr_id=ori:rid:crossref.org&amp;rfr_dat=cr_pub%200pubmed" TargetMode="External"/><Relationship Id="rId8606" Type="http://schemas.openxmlformats.org/officeDocument/2006/relationships/hyperlink" Target="https://europepmc.org/abstract/MED/34063785" TargetMode="External"/><Relationship Id="rId3001" Type="http://schemas.openxmlformats.org/officeDocument/2006/relationships/hyperlink" Target="https://pubmed.ncbi.nlm.nih.gov/37284296" TargetMode="External"/><Relationship Id="rId6157" Type="http://schemas.openxmlformats.org/officeDocument/2006/relationships/hyperlink" Target="https://europepmc.org/abstract/MED/36534127" TargetMode="External"/><Relationship Id="rId6571" Type="http://schemas.openxmlformats.org/officeDocument/2006/relationships/hyperlink" Target="https://pubmed.ncbi.nlm.nih.gov/26864034" TargetMode="External"/><Relationship Id="rId7208" Type="http://schemas.openxmlformats.org/officeDocument/2006/relationships/hyperlink" Target="https://pubmed.ncbi.nlm.nih.gov/34391901" TargetMode="External"/><Relationship Id="rId7622" Type="http://schemas.openxmlformats.org/officeDocument/2006/relationships/hyperlink" Target="https://pubmed.ncbi.nlm.nih.gov/23410099" TargetMode="External"/><Relationship Id="rId2767" Type="http://schemas.openxmlformats.org/officeDocument/2006/relationships/hyperlink" Target="https://pubmed.ncbi.nlm.nih.gov/25017529" TargetMode="External"/><Relationship Id="rId5173" Type="http://schemas.openxmlformats.org/officeDocument/2006/relationships/hyperlink" Target="https://pubmed.ncbi.nlm.nih.gov/32267590" TargetMode="External"/><Relationship Id="rId6224" Type="http://schemas.openxmlformats.org/officeDocument/2006/relationships/hyperlink" Target="https://www.clinicalkey.com/content/playBy/pii?v=S0198-8859(19)30952-8" TargetMode="External"/><Relationship Id="rId739" Type="http://schemas.openxmlformats.org/officeDocument/2006/relationships/hyperlink" Target="https://pubmed.ncbi.nlm.nih.gov/20729109" TargetMode="External"/><Relationship Id="rId1369" Type="http://schemas.openxmlformats.org/officeDocument/2006/relationships/hyperlink" Target="https://onlinelibrary.wiley.com/doi/10.1111/j.1365-3083.2008.02152.x" TargetMode="External"/><Relationship Id="rId3818" Type="http://schemas.openxmlformats.org/officeDocument/2006/relationships/hyperlink" Target="https://pubmed.ncbi.nlm.nih.gov/16880002" TargetMode="External"/><Relationship Id="rId5240" Type="http://schemas.openxmlformats.org/officeDocument/2006/relationships/hyperlink" Target="https://www.clinicalkey.com/content/playBy/pii?v=S0091-6749(18)30993-X" TargetMode="External"/><Relationship Id="rId8396" Type="http://schemas.openxmlformats.org/officeDocument/2006/relationships/hyperlink" Target="https://europepmc.org/abstract/MED/34921186" TargetMode="External"/><Relationship Id="rId9447" Type="http://schemas.openxmlformats.org/officeDocument/2006/relationships/hyperlink" Target="https://pubmed.ncbi.nlm.nih.gov/12170757" TargetMode="External"/><Relationship Id="rId1783" Type="http://schemas.openxmlformats.org/officeDocument/2006/relationships/hyperlink" Target="https://pubmed.ncbi.nlm.nih.gov/27484815" TargetMode="External"/><Relationship Id="rId2834" Type="http://schemas.openxmlformats.org/officeDocument/2006/relationships/hyperlink" Target="https://pubmed.ncbi.nlm.nih.gov/16682801" TargetMode="External"/><Relationship Id="rId8049" Type="http://schemas.openxmlformats.org/officeDocument/2006/relationships/hyperlink" Target="https://onlinelibrary.wiley.com/doi/10.1111/den.14677" TargetMode="External"/><Relationship Id="rId75" Type="http://schemas.openxmlformats.org/officeDocument/2006/relationships/hyperlink" Target="https://pubmed.ncbi.nlm.nih.gov/34669144" TargetMode="External"/><Relationship Id="rId806" Type="http://schemas.openxmlformats.org/officeDocument/2006/relationships/hyperlink" Target="https://pubmed.ncbi.nlm.nih.gov/8727075" TargetMode="External"/><Relationship Id="rId1436" Type="http://schemas.openxmlformats.org/officeDocument/2006/relationships/hyperlink" Target="https://pubmed.ncbi.nlm.nih.gov/36251205" TargetMode="External"/><Relationship Id="rId1850" Type="http://schemas.openxmlformats.org/officeDocument/2006/relationships/hyperlink" Target="https://pubmed.ncbi.nlm.nih.gov/37516852" TargetMode="External"/><Relationship Id="rId2901" Type="http://schemas.openxmlformats.org/officeDocument/2006/relationships/hyperlink" Target="https://linkinghub.elsevier.com/retrieve/pii/S0896-6273(24)00452-5" TargetMode="External"/><Relationship Id="rId7065" Type="http://schemas.openxmlformats.org/officeDocument/2006/relationships/hyperlink" Target="https://pubmed.ncbi.nlm.nih.gov/34413139" TargetMode="External"/><Relationship Id="rId8463" Type="http://schemas.openxmlformats.org/officeDocument/2006/relationships/hyperlink" Target="https://www.medicalonline.jp/meteo_linkout.php?issn=0385-0684&amp;volume=41&amp;issue=2&amp;spage=265" TargetMode="External"/><Relationship Id="rId1503" Type="http://schemas.openxmlformats.org/officeDocument/2006/relationships/hyperlink" Target="https://link.springer.com/article/10.1007/s10875-013-9916-z" TargetMode="External"/><Relationship Id="rId4659" Type="http://schemas.openxmlformats.org/officeDocument/2006/relationships/hyperlink" Target="https://pubmed.ncbi.nlm.nih.gov/30115970" TargetMode="External"/><Relationship Id="rId8116" Type="http://schemas.openxmlformats.org/officeDocument/2006/relationships/hyperlink" Target="https://link.springer.com/article/10.1007/s00535-022-01907-2" TargetMode="External"/><Relationship Id="rId8530" Type="http://schemas.openxmlformats.org/officeDocument/2006/relationships/hyperlink" Target="https://adc.bmj.com/lookup/pmidlookup?view=long&amp;pmid=37541682" TargetMode="External"/><Relationship Id="rId3675" Type="http://schemas.openxmlformats.org/officeDocument/2006/relationships/hyperlink" Target="https://linkinghub.elsevier.com/retrieve/pii/S1074-7613(00)00063-7" TargetMode="External"/><Relationship Id="rId4726" Type="http://schemas.openxmlformats.org/officeDocument/2006/relationships/hyperlink" Target="https://linkinghub.elsevier.com/retrieve/pii/S0002-9297(24)00159-9" TargetMode="External"/><Relationship Id="rId6081" Type="http://schemas.openxmlformats.org/officeDocument/2006/relationships/hyperlink" Target="https://pubmed.ncbi.nlm.nih.gov/6281270" TargetMode="External"/><Relationship Id="rId7132" Type="http://schemas.openxmlformats.org/officeDocument/2006/relationships/hyperlink" Target="https://pmc.ncbi.nlm.nih.gov/articles/pmid/39220156/" TargetMode="External"/><Relationship Id="rId596" Type="http://schemas.openxmlformats.org/officeDocument/2006/relationships/hyperlink" Target="https://www.clinicalkey.com/content/playBy/pii?v=S0091-6749(18)30318-X" TargetMode="External"/><Relationship Id="rId2277" Type="http://schemas.openxmlformats.org/officeDocument/2006/relationships/hyperlink" Target="https://pmc.ncbi.nlm.nih.gov/articles/pmid/15196253/" TargetMode="External"/><Relationship Id="rId2691" Type="http://schemas.openxmlformats.org/officeDocument/2006/relationships/hyperlink" Target="https://pubmed.ncbi.nlm.nih.gov/31778467" TargetMode="External"/><Relationship Id="rId3328" Type="http://schemas.openxmlformats.org/officeDocument/2006/relationships/hyperlink" Target="https://linkinghub.elsevier.com/retrieve/pii/S0003-4967(24)02388-4" TargetMode="External"/><Relationship Id="rId3742" Type="http://schemas.openxmlformats.org/officeDocument/2006/relationships/hyperlink" Target="https://pubmed.ncbi.nlm.nih.gov/35720379" TargetMode="External"/><Relationship Id="rId6898" Type="http://schemas.openxmlformats.org/officeDocument/2006/relationships/hyperlink" Target="https://pmc.ncbi.nlm.nih.gov/articles/pmid/38195164/" TargetMode="External"/><Relationship Id="rId249" Type="http://schemas.openxmlformats.org/officeDocument/2006/relationships/hyperlink" Target="https://pubmed.ncbi.nlm.nih.gov/21287551" TargetMode="External"/><Relationship Id="rId663" Type="http://schemas.openxmlformats.org/officeDocument/2006/relationships/hyperlink" Target="https://pubmed.ncbi.nlm.nih.gov/25294607" TargetMode="External"/><Relationship Id="rId1293" Type="http://schemas.openxmlformats.org/officeDocument/2006/relationships/hyperlink" Target="https://www.clinicalkey.com/content/playBy/pii?v=S2213-2198(17)30755-9" TargetMode="External"/><Relationship Id="rId2344" Type="http://schemas.openxmlformats.org/officeDocument/2006/relationships/hyperlink" Target="https://link.springer.com/article/10.1007/s10875-023-01580-x" TargetMode="External"/><Relationship Id="rId7949" Type="http://schemas.openxmlformats.org/officeDocument/2006/relationships/hyperlink" Target="https://pubmed.ncbi.nlm.nih.gov/19419334" TargetMode="External"/><Relationship Id="rId9371" Type="http://schemas.openxmlformats.org/officeDocument/2006/relationships/hyperlink" Target="https://pubmed.ncbi.nlm.nih.gov/28034070" TargetMode="External"/><Relationship Id="rId316" Type="http://schemas.openxmlformats.org/officeDocument/2006/relationships/hyperlink" Target="https://pubmed.ncbi.nlm.nih.gov/8816162" TargetMode="External"/><Relationship Id="rId6965" Type="http://schemas.openxmlformats.org/officeDocument/2006/relationships/hyperlink" Target="https://pubmed.ncbi.nlm.nih.gov/36538032" TargetMode="External"/><Relationship Id="rId9024" Type="http://schemas.openxmlformats.org/officeDocument/2006/relationships/hyperlink" Target="https://pubmed.ncbi.nlm.nih.gov/39319044" TargetMode="External"/><Relationship Id="rId730" Type="http://schemas.openxmlformats.org/officeDocument/2006/relationships/hyperlink" Target="https://linkinghub.elsevier.com/retrieve/pii/S0014-2999(11)00359-1" TargetMode="External"/><Relationship Id="rId1013" Type="http://schemas.openxmlformats.org/officeDocument/2006/relationships/hyperlink" Target="https://onlinelibrary.wiley.com/doi/10.1111/pai.12496" TargetMode="External"/><Relationship Id="rId1360" Type="http://schemas.openxmlformats.org/officeDocument/2006/relationships/hyperlink" Target="https://pubmed.ncbi.nlm.nih.gov/20639107" TargetMode="External"/><Relationship Id="rId2411" Type="http://schemas.openxmlformats.org/officeDocument/2006/relationships/hyperlink" Target="https://pubmed.ncbi.nlm.nih.gov/33756276" TargetMode="External"/><Relationship Id="rId4169" Type="http://schemas.openxmlformats.org/officeDocument/2006/relationships/hyperlink" Target="https://pubmed.ncbi.nlm.nih.gov/36931880" TargetMode="External"/><Relationship Id="rId5567" Type="http://schemas.openxmlformats.org/officeDocument/2006/relationships/hyperlink" Target="https://pubmed.ncbi.nlm.nih.gov/36845159" TargetMode="External"/><Relationship Id="rId5981" Type="http://schemas.openxmlformats.org/officeDocument/2006/relationships/hyperlink" Target="https://pubmed.ncbi.nlm.nih.gov/9211190" TargetMode="External"/><Relationship Id="rId6618" Type="http://schemas.openxmlformats.org/officeDocument/2006/relationships/hyperlink" Target="https://europepmc.org/abstract/MED/23858029" TargetMode="External"/><Relationship Id="rId8040" Type="http://schemas.openxmlformats.org/officeDocument/2006/relationships/hyperlink" Target="https://pubmed.ncbi.nlm.nih.gov/38814336" TargetMode="External"/><Relationship Id="rId4583" Type="http://schemas.openxmlformats.org/officeDocument/2006/relationships/hyperlink" Target="https://pubmed.ncbi.nlm.nih.gov/37738626" TargetMode="External"/><Relationship Id="rId5634" Type="http://schemas.openxmlformats.org/officeDocument/2006/relationships/hyperlink" Target="https://www.clinicalkey.com/content/playBy/pii?v=S2049-0801(20)30432-5" TargetMode="External"/><Relationship Id="rId3185" Type="http://schemas.openxmlformats.org/officeDocument/2006/relationships/hyperlink" Target="https://pubmed.ncbi.nlm.nih.gov/33495232" TargetMode="External"/><Relationship Id="rId4236" Type="http://schemas.openxmlformats.org/officeDocument/2006/relationships/hyperlink" Target="https://pmc.ncbi.nlm.nih.gov/articles/pmid/28000208/" TargetMode="External"/><Relationship Id="rId4650" Type="http://schemas.openxmlformats.org/officeDocument/2006/relationships/hyperlink" Target="https://europepmc.org/abstract/MED/31693591" TargetMode="External"/><Relationship Id="rId5701" Type="http://schemas.openxmlformats.org/officeDocument/2006/relationships/hyperlink" Target="https://pubmed.ncbi.nlm.nih.gov/24720503" TargetMode="External"/><Relationship Id="rId8857" Type="http://schemas.openxmlformats.org/officeDocument/2006/relationships/hyperlink" Target="https://pubmed.ncbi.nlm.nih.gov/21122566" TargetMode="External"/><Relationship Id="rId3252" Type="http://schemas.openxmlformats.org/officeDocument/2006/relationships/hyperlink" Target="https://journals.aai.org/jimmunol/article-lookup/doi/10.4049/jimmunol.1900937" TargetMode="External"/><Relationship Id="rId4303" Type="http://schemas.openxmlformats.org/officeDocument/2006/relationships/hyperlink" Target="https://pubmed.ncbi.nlm.nih.gov/20646002" TargetMode="External"/><Relationship Id="rId7459" Type="http://schemas.openxmlformats.org/officeDocument/2006/relationships/hyperlink" Target="https://europepmc.org/abstract/MED/31440263" TargetMode="External"/><Relationship Id="rId7873" Type="http://schemas.openxmlformats.org/officeDocument/2006/relationships/hyperlink" Target="https://bmcrheumatol.biomedcentral.com/articles/10.1186/s41927-020-00155-2" TargetMode="External"/><Relationship Id="rId173" Type="http://schemas.openxmlformats.org/officeDocument/2006/relationships/hyperlink" Target="https://pubmed.ncbi.nlm.nih.gov/28422989" TargetMode="External"/><Relationship Id="rId6475" Type="http://schemas.openxmlformats.org/officeDocument/2006/relationships/hyperlink" Target="https://pubmed.ncbi.nlm.nih.gov/30801917" TargetMode="External"/><Relationship Id="rId7526" Type="http://schemas.openxmlformats.org/officeDocument/2006/relationships/hyperlink" Target="https://pubmed.ncbi.nlm.nih.gov/35393650" TargetMode="External"/><Relationship Id="rId8924" Type="http://schemas.openxmlformats.org/officeDocument/2006/relationships/hyperlink" Target="https://www.clinicalkey.com/content/playBy/pii?v=486123" TargetMode="External"/><Relationship Id="rId240" Type="http://schemas.openxmlformats.org/officeDocument/2006/relationships/hyperlink" Target="https://europepmc.org/abstract/MED/22477006" TargetMode="External"/><Relationship Id="rId5077" Type="http://schemas.openxmlformats.org/officeDocument/2006/relationships/hyperlink" Target="https://pubmed.ncbi.nlm.nih.gov/37430431" TargetMode="External"/><Relationship Id="rId6128" Type="http://schemas.openxmlformats.org/officeDocument/2006/relationships/hyperlink" Target="https://pubmed.ncbi.nlm.nih.gov/40049169" TargetMode="External"/><Relationship Id="rId7940" Type="http://schemas.openxmlformats.org/officeDocument/2006/relationships/hyperlink" Target="https://pubmed.ncbi.nlm.nih.gov/21408163" TargetMode="External"/><Relationship Id="rId4093" Type="http://schemas.openxmlformats.org/officeDocument/2006/relationships/hyperlink" Target="https://academic.oup.com/brain/article-lookup/doi/10.1093/brain/awl020" TargetMode="External"/><Relationship Id="rId5144" Type="http://schemas.openxmlformats.org/officeDocument/2006/relationships/hyperlink" Target="https://onlinelibrary.wiley.com/doi/10.1111/petr.14008" TargetMode="External"/><Relationship Id="rId5491" Type="http://schemas.openxmlformats.org/officeDocument/2006/relationships/hyperlink" Target="https://pubmed.ncbi.nlm.nih.gov/30174143" TargetMode="External"/><Relationship Id="rId6542" Type="http://schemas.openxmlformats.org/officeDocument/2006/relationships/hyperlink" Target="https://europepmc.org/abstract/MED/27465753" TargetMode="External"/><Relationship Id="rId1687" Type="http://schemas.openxmlformats.org/officeDocument/2006/relationships/hyperlink" Target="https://pubmed.ncbi.nlm.nih.gov/25962649" TargetMode="External"/><Relationship Id="rId2738" Type="http://schemas.openxmlformats.org/officeDocument/2006/relationships/hyperlink" Target="https://www.clinicalkey.com/content/playBy/pii?v=S2213-2198(17)30186-1" TargetMode="External"/><Relationship Id="rId1754" Type="http://schemas.openxmlformats.org/officeDocument/2006/relationships/hyperlink" Target="https://pubmed.ncbi.nlm.nih.gov/33400918" TargetMode="External"/><Relationship Id="rId2805" Type="http://schemas.openxmlformats.org/officeDocument/2006/relationships/hyperlink" Target="https://www.tandfonline.com/doi/abs/10.2147/tcrm.s4823?url_ver=Z39.88-2003&amp;rfr_id=ori:rid:crossref.org&amp;rfr_dat=cr_pub%200pubmed" TargetMode="External"/><Relationship Id="rId4160" Type="http://schemas.openxmlformats.org/officeDocument/2006/relationships/hyperlink" Target="https://pmc.ncbi.nlm.nih.gov/articles/pmid/39403120/" TargetMode="External"/><Relationship Id="rId5211" Type="http://schemas.openxmlformats.org/officeDocument/2006/relationships/hyperlink" Target="https://pubmed.ncbi.nlm.nih.gov/30239621" TargetMode="External"/><Relationship Id="rId8367" Type="http://schemas.openxmlformats.org/officeDocument/2006/relationships/hyperlink" Target="https://pubmed.ncbi.nlm.nih.gov/36690911" TargetMode="External"/><Relationship Id="rId8781" Type="http://schemas.openxmlformats.org/officeDocument/2006/relationships/hyperlink" Target="https://pubmed.ncbi.nlm.nih.gov/31883747" TargetMode="External"/><Relationship Id="rId9418" Type="http://schemas.openxmlformats.org/officeDocument/2006/relationships/hyperlink" Target="https://pubmed.ncbi.nlm.nih.gov/18044723" TargetMode="External"/><Relationship Id="rId46" Type="http://schemas.openxmlformats.org/officeDocument/2006/relationships/hyperlink" Target="https://europepmc.org/abstract/MED/35741048" TargetMode="External"/><Relationship Id="rId1407" Type="http://schemas.openxmlformats.org/officeDocument/2006/relationships/hyperlink" Target="https://pubmed.ncbi.nlm.nih.gov/9567369" TargetMode="External"/><Relationship Id="rId1821" Type="http://schemas.openxmlformats.org/officeDocument/2006/relationships/hyperlink" Target="https://pubmed.ncbi.nlm.nih.gov/31419546" TargetMode="External"/><Relationship Id="rId4977" Type="http://schemas.openxmlformats.org/officeDocument/2006/relationships/hyperlink" Target="https://pubmed.ncbi.nlm.nih.gov/19758128" TargetMode="External"/><Relationship Id="rId7383" Type="http://schemas.openxmlformats.org/officeDocument/2006/relationships/hyperlink" Target="https://europepmc.org/abstract/MED/35258551" TargetMode="External"/><Relationship Id="rId8434" Type="http://schemas.openxmlformats.org/officeDocument/2006/relationships/hyperlink" Target="https://linkinghub.elsevier.com/retrieve/pii/S2214-2509(17)30140-3" TargetMode="External"/><Relationship Id="rId3579" Type="http://schemas.openxmlformats.org/officeDocument/2006/relationships/hyperlink" Target="https://europepmc.org/abstract/MED/20512151" TargetMode="External"/><Relationship Id="rId7036" Type="http://schemas.openxmlformats.org/officeDocument/2006/relationships/hyperlink" Target="https://www.science.org/doi/abs/10.1126/scitranslmed.abj7521?url_ver=Z39.88-2003&amp;rfr_id=ori:rid:crossref.org&amp;rfr_dat=cr_pub%200pubmed" TargetMode="External"/><Relationship Id="rId7450" Type="http://schemas.openxmlformats.org/officeDocument/2006/relationships/hyperlink" Target="https://pubmed.ncbi.nlm.nih.gov/30940614" TargetMode="External"/><Relationship Id="rId8501" Type="http://schemas.openxmlformats.org/officeDocument/2006/relationships/hyperlink" Target="https://link.springer.com/article/10.1007/s00277-005-1050-4" TargetMode="External"/><Relationship Id="rId2595" Type="http://schemas.openxmlformats.org/officeDocument/2006/relationships/hyperlink" Target="https://pubmed.ncbi.nlm.nih.gov/39974309" TargetMode="External"/><Relationship Id="rId3993" Type="http://schemas.openxmlformats.org/officeDocument/2006/relationships/hyperlink" Target="https://pubmed.ncbi.nlm.nih.gov/25048544" TargetMode="External"/><Relationship Id="rId6052" Type="http://schemas.openxmlformats.org/officeDocument/2006/relationships/hyperlink" Target="https://pubmed.ncbi.nlm.nih.gov/3289428" TargetMode="External"/><Relationship Id="rId7103" Type="http://schemas.openxmlformats.org/officeDocument/2006/relationships/hyperlink" Target="https://pubmed.ncbi.nlm.nih.gov/32972995" TargetMode="External"/><Relationship Id="rId567" Type="http://schemas.openxmlformats.org/officeDocument/2006/relationships/hyperlink" Target="https://pubmed.ncbi.nlm.nih.gov/31482473" TargetMode="External"/><Relationship Id="rId1197" Type="http://schemas.openxmlformats.org/officeDocument/2006/relationships/hyperlink" Target="https://europepmc.org/abstract/MED/37227422" TargetMode="External"/><Relationship Id="rId2248" Type="http://schemas.openxmlformats.org/officeDocument/2006/relationships/hyperlink" Target="https://pubmed.ncbi.nlm.nih.gov/16398703" TargetMode="External"/><Relationship Id="rId3646" Type="http://schemas.openxmlformats.org/officeDocument/2006/relationships/hyperlink" Target="https://europepmc.org/abstract/MED/14770294" TargetMode="External"/><Relationship Id="rId9275" Type="http://schemas.openxmlformats.org/officeDocument/2006/relationships/hyperlink" Target="https://pmc.ncbi.nlm.nih.gov/articles/pmid/39115449/" TargetMode="External"/><Relationship Id="rId981" Type="http://schemas.openxmlformats.org/officeDocument/2006/relationships/hyperlink" Target="https://www.clinicalkey.com/content/playBy/pii?v=S0165-2478(17)30572-2" TargetMode="External"/><Relationship Id="rId2662" Type="http://schemas.openxmlformats.org/officeDocument/2006/relationships/hyperlink" Target="https://www.clinicalkey.com/content/playBy/pii?v=S1939-4551(21)00026-0" TargetMode="External"/><Relationship Id="rId3713" Type="http://schemas.openxmlformats.org/officeDocument/2006/relationships/hyperlink" Target="https://europepmc.org/abstract/MED/37569326" TargetMode="External"/><Relationship Id="rId6869" Type="http://schemas.openxmlformats.org/officeDocument/2006/relationships/hyperlink" Target="https://onlinelibrary.wiley.com/resolve/openurl?genre=article&amp;sid=nlm:pubmed&amp;issn=0007-1048&amp;date=2001&amp;volume=112&amp;issue=3&amp;spage=796" TargetMode="External"/><Relationship Id="rId634" Type="http://schemas.openxmlformats.org/officeDocument/2006/relationships/hyperlink" Target="https://europepmc.org/abstract/MED/28977313" TargetMode="External"/><Relationship Id="rId1264" Type="http://schemas.openxmlformats.org/officeDocument/2006/relationships/hyperlink" Target="https://pubmed.ncbi.nlm.nih.gov/31631315" TargetMode="External"/><Relationship Id="rId2315" Type="http://schemas.openxmlformats.org/officeDocument/2006/relationships/hyperlink" Target="https://pubmed.ncbi.nlm.nih.gov/39715069" TargetMode="External"/><Relationship Id="rId5885" Type="http://schemas.openxmlformats.org/officeDocument/2006/relationships/hyperlink" Target="https://pubmed.ncbi.nlm.nih.gov/21725047" TargetMode="External"/><Relationship Id="rId6936" Type="http://schemas.openxmlformats.org/officeDocument/2006/relationships/hyperlink" Target="https://europepmc.org/abstract/MED/38112858" TargetMode="External"/><Relationship Id="rId8291" Type="http://schemas.openxmlformats.org/officeDocument/2006/relationships/hyperlink" Target="https://link.springer.com/article/10.1007/s00535-011-0439-1" TargetMode="External"/><Relationship Id="rId9342" Type="http://schemas.openxmlformats.org/officeDocument/2006/relationships/hyperlink" Target="https://link.springer.com/article/10.1007/s12185-021-03253-0" TargetMode="External"/><Relationship Id="rId701" Type="http://schemas.openxmlformats.org/officeDocument/2006/relationships/hyperlink" Target="https://pubmed.ncbi.nlm.nih.gov/24198970" TargetMode="External"/><Relationship Id="rId1331" Type="http://schemas.openxmlformats.org/officeDocument/2006/relationships/hyperlink" Target="https://onlinelibrary.wiley.com/doi/10.1111/sji.12154" TargetMode="External"/><Relationship Id="rId4487" Type="http://schemas.openxmlformats.org/officeDocument/2006/relationships/hyperlink" Target="https://pubmed.ncbi.nlm.nih.gov/32501452" TargetMode="External"/><Relationship Id="rId5538" Type="http://schemas.openxmlformats.org/officeDocument/2006/relationships/hyperlink" Target="https://europepmc.org/abstract/MED/38244064" TargetMode="External"/><Relationship Id="rId5952" Type="http://schemas.openxmlformats.org/officeDocument/2006/relationships/hyperlink" Target="https://pubmed.ncbi.nlm.nih.gov/11160213" TargetMode="External"/><Relationship Id="rId3089" Type="http://schemas.openxmlformats.org/officeDocument/2006/relationships/hyperlink" Target="https://pubmed.ncbi.nlm.nih.gov/35210295" TargetMode="External"/><Relationship Id="rId4554" Type="http://schemas.openxmlformats.org/officeDocument/2006/relationships/hyperlink" Target="https://ped-rheum.biomedcentral.com/articles/10.1186/1546-0096-7-21" TargetMode="External"/><Relationship Id="rId5605" Type="http://schemas.openxmlformats.org/officeDocument/2006/relationships/hyperlink" Target="https://pubmed.ncbi.nlm.nih.gov/35062675" TargetMode="External"/><Relationship Id="rId8011" Type="http://schemas.openxmlformats.org/officeDocument/2006/relationships/hyperlink" Target="https://irjournal.org/journal/view.php?doi=10.5217/ir.2024.00089" TargetMode="External"/><Relationship Id="rId3156" Type="http://schemas.openxmlformats.org/officeDocument/2006/relationships/hyperlink" Target="https://europepmc.org/abstract/MED/34174067" TargetMode="External"/><Relationship Id="rId4207" Type="http://schemas.openxmlformats.org/officeDocument/2006/relationships/hyperlink" Target="https://pubmed.ncbi.nlm.nih.gov/30547383" TargetMode="External"/><Relationship Id="rId491" Type="http://schemas.openxmlformats.org/officeDocument/2006/relationships/hyperlink" Target="https://pubmed.ncbi.nlm.nih.gov/33401995" TargetMode="External"/><Relationship Id="rId2172" Type="http://schemas.openxmlformats.org/officeDocument/2006/relationships/hyperlink" Target="https://pubmed.ncbi.nlm.nih.gov/23050581" TargetMode="External"/><Relationship Id="rId3223" Type="http://schemas.openxmlformats.org/officeDocument/2006/relationships/hyperlink" Target="https://pubmed.ncbi.nlm.nih.gov/32991475" TargetMode="External"/><Relationship Id="rId3570" Type="http://schemas.openxmlformats.org/officeDocument/2006/relationships/hyperlink" Target="https://pubmed.ncbi.nlm.nih.gov/22110705" TargetMode="External"/><Relationship Id="rId4621" Type="http://schemas.openxmlformats.org/officeDocument/2006/relationships/hyperlink" Target="https://pubmed.ncbi.nlm.nih.gov/34906513" TargetMode="External"/><Relationship Id="rId6379" Type="http://schemas.openxmlformats.org/officeDocument/2006/relationships/hyperlink" Target="https://pubmed.ncbi.nlm.nih.gov/38633258" TargetMode="External"/><Relationship Id="rId7777" Type="http://schemas.openxmlformats.org/officeDocument/2006/relationships/hyperlink" Target="https://academic.oup.com/genetics/article-lookup/doi/10.1038/s41588-018-0336-0" TargetMode="External"/><Relationship Id="rId8828" Type="http://schemas.openxmlformats.org/officeDocument/2006/relationships/hyperlink" Target="https://ped-rheum.biomedcentral.com/articles/10.1186/s12969-015-0054-4" TargetMode="External"/><Relationship Id="rId144" Type="http://schemas.openxmlformats.org/officeDocument/2006/relationships/hyperlink" Target="https://www.clinicalkey.com/content/playBy/pii?v=S2213-2198(19)30248-X" TargetMode="External"/><Relationship Id="rId6793" Type="http://schemas.openxmlformats.org/officeDocument/2006/relationships/hyperlink" Target="https://pubmed.ncbi.nlm.nih.gov/31714957" TargetMode="External"/><Relationship Id="rId7844" Type="http://schemas.openxmlformats.org/officeDocument/2006/relationships/hyperlink" Target="https://pubmed.ncbi.nlm.nih.gov/34483239" TargetMode="External"/><Relationship Id="rId2989" Type="http://schemas.openxmlformats.org/officeDocument/2006/relationships/hyperlink" Target="https://pubmed.ncbi.nlm.nih.gov/36094336" TargetMode="External"/><Relationship Id="rId5395" Type="http://schemas.openxmlformats.org/officeDocument/2006/relationships/hyperlink" Target="https://pubmed.ncbi.nlm.nih.gov/19346887" TargetMode="External"/><Relationship Id="rId6446" Type="http://schemas.openxmlformats.org/officeDocument/2006/relationships/hyperlink" Target="https://linkinghub.elsevier.com/retrieve/pii/S1600-6135(22)22524-6" TargetMode="External"/><Relationship Id="rId6860" Type="http://schemas.openxmlformats.org/officeDocument/2006/relationships/hyperlink" Target="https://www.nature.com/articles/1703892" TargetMode="External"/><Relationship Id="rId7911" Type="http://schemas.openxmlformats.org/officeDocument/2006/relationships/hyperlink" Target="https://academic.oup.com/jleukbio/article-lookup/doi/10.1189/jlb.1A0114-058RR" TargetMode="External"/><Relationship Id="rId211" Type="http://schemas.openxmlformats.org/officeDocument/2006/relationships/hyperlink" Target="https://pubmed.ncbi.nlm.nih.gov/25047154" TargetMode="External"/><Relationship Id="rId5048" Type="http://schemas.openxmlformats.org/officeDocument/2006/relationships/hyperlink" Target="https://www.clinicalkey.com/content/playBy/pii?v=517221" TargetMode="External"/><Relationship Id="rId5462" Type="http://schemas.openxmlformats.org/officeDocument/2006/relationships/hyperlink" Target="https://link.springer.com/article/10.1007/s10875-020-00917-0" TargetMode="External"/><Relationship Id="rId6513" Type="http://schemas.openxmlformats.org/officeDocument/2006/relationships/hyperlink" Target="https://pubmed.ncbi.nlm.nih.gov/30135685" TargetMode="External"/><Relationship Id="rId1658" Type="http://schemas.openxmlformats.org/officeDocument/2006/relationships/hyperlink" Target="https://journals.sagepub.com/doi/10.1177/1945892419836819?url_ver=Z39.88-2003&amp;rfr_id=ori:rid:crossref.org&amp;rfr_dat=cr_pub%200pubmed" TargetMode="External"/><Relationship Id="rId2709" Type="http://schemas.openxmlformats.org/officeDocument/2006/relationships/hyperlink" Target="https://pubmed.ncbi.nlm.nih.gov/29439936" TargetMode="External"/><Relationship Id="rId4064" Type="http://schemas.openxmlformats.org/officeDocument/2006/relationships/hyperlink" Target="https://pubmed.ncbi.nlm.nih.gov/19845665" TargetMode="External"/><Relationship Id="rId5115" Type="http://schemas.openxmlformats.org/officeDocument/2006/relationships/hyperlink" Target="https://pubmed.ncbi.nlm.nih.gov/34570002" TargetMode="External"/><Relationship Id="rId8685" Type="http://schemas.openxmlformats.org/officeDocument/2006/relationships/hyperlink" Target="https://pubmed.ncbi.nlm.nih.gov/24609894" TargetMode="External"/><Relationship Id="rId3080" Type="http://schemas.openxmlformats.org/officeDocument/2006/relationships/hyperlink" Target="https://bmcinfectdis.biomedcentral.com/articles/10.1186/s12879-022-07358-7" TargetMode="External"/><Relationship Id="rId4131" Type="http://schemas.openxmlformats.org/officeDocument/2006/relationships/hyperlink" Target="https://pubmed.ncbi.nlm.nih.gov/11124060" TargetMode="External"/><Relationship Id="rId7287" Type="http://schemas.openxmlformats.org/officeDocument/2006/relationships/hyperlink" Target="https://pubmed.ncbi.nlm.nih.gov/27353473" TargetMode="External"/><Relationship Id="rId8338" Type="http://schemas.openxmlformats.org/officeDocument/2006/relationships/hyperlink" Target="https://pmc.ncbi.nlm.nih.gov/articles/pmid/39872566/" TargetMode="External"/><Relationship Id="rId1725" Type="http://schemas.openxmlformats.org/officeDocument/2006/relationships/hyperlink" Target="https://europepmc.org/abstract/MED/37592284" TargetMode="External"/><Relationship Id="rId7354" Type="http://schemas.openxmlformats.org/officeDocument/2006/relationships/hyperlink" Target="https://pubmed.ncbi.nlm.nih.gov/37938781" TargetMode="External"/><Relationship Id="rId8752" Type="http://schemas.openxmlformats.org/officeDocument/2006/relationships/hyperlink" Target="https://pubmed.ncbi.nlm.nih.gov/35872072" TargetMode="External"/><Relationship Id="rId17" Type="http://schemas.openxmlformats.org/officeDocument/2006/relationships/hyperlink" Target="https://pubmed.ncbi.nlm.nih.gov/39502688" TargetMode="External"/><Relationship Id="rId3897" Type="http://schemas.openxmlformats.org/officeDocument/2006/relationships/hyperlink" Target="https://pubmed.ncbi.nlm.nih.gov/34691039" TargetMode="External"/><Relationship Id="rId4948" Type="http://schemas.openxmlformats.org/officeDocument/2006/relationships/hyperlink" Target="https://pubmed.ncbi.nlm.nih.gov/24055328" TargetMode="External"/><Relationship Id="rId7007" Type="http://schemas.openxmlformats.org/officeDocument/2006/relationships/hyperlink" Target="https://pubmed.ncbi.nlm.nih.gov/35576468" TargetMode="External"/><Relationship Id="rId8405" Type="http://schemas.openxmlformats.org/officeDocument/2006/relationships/hyperlink" Target="https://pubmed.ncbi.nlm.nih.gov/33491340" TargetMode="External"/><Relationship Id="rId2499" Type="http://schemas.openxmlformats.org/officeDocument/2006/relationships/hyperlink" Target="https://pubmed.ncbi.nlm.nih.gov/26966403" TargetMode="External"/><Relationship Id="rId3964" Type="http://schemas.openxmlformats.org/officeDocument/2006/relationships/hyperlink" Target="https://www.ahajournals.org/doi/10.1161/CIRCHEARTFAILURE.115.002895?url_ver=Z39.88-2003&amp;rfr_id=ori:rid:crossref.org&amp;rfr_dat=cr_pub%200pubmed" TargetMode="External"/><Relationship Id="rId6370" Type="http://schemas.openxmlformats.org/officeDocument/2006/relationships/hyperlink" Target="https://linkinghub.elsevier.com/retrieve/pii/S1600-6135(24)00243-0" TargetMode="External"/><Relationship Id="rId7421" Type="http://schemas.openxmlformats.org/officeDocument/2006/relationships/hyperlink" Target="https://www.pnas.org/doi/10.1073/pnas.2102804118?url_ver=Z39.88-2003&amp;rfr_id=ori:rid:crossref.org&amp;rfr_dat=cr_pub%200pubmed" TargetMode="External"/><Relationship Id="rId1" Type="http://schemas.openxmlformats.org/officeDocument/2006/relationships/hyperlink" Target="https://pubmed.ncbi.nlm.nih.gov/39566607" TargetMode="External"/><Relationship Id="rId885" Type="http://schemas.openxmlformats.org/officeDocument/2006/relationships/hyperlink" Target="https://europepmc.org/abstract/MED/34664397" TargetMode="External"/><Relationship Id="rId2566" Type="http://schemas.openxmlformats.org/officeDocument/2006/relationships/hyperlink" Target="https://journals.asm.org/doi/10.1128/JCM.01764-06?url_ver=Z39.88-2003&amp;rfr_id=ori:rid:crossref.org&amp;rfr_dat=cr_pub%200pubmed" TargetMode="External"/><Relationship Id="rId2980" Type="http://schemas.openxmlformats.org/officeDocument/2006/relationships/hyperlink" Target="https://pubmed.ncbi.nlm.nih.gov/37344494" TargetMode="External"/><Relationship Id="rId3617" Type="http://schemas.openxmlformats.org/officeDocument/2006/relationships/hyperlink" Target="https://linkinghub.elsevier.com/retrieve/pii/S0065-2776(06)93003-X" TargetMode="External"/><Relationship Id="rId6023" Type="http://schemas.openxmlformats.org/officeDocument/2006/relationships/hyperlink" Target="https://journals.lww.com/00007890-199110000-00011" TargetMode="External"/><Relationship Id="rId9179" Type="http://schemas.openxmlformats.org/officeDocument/2006/relationships/hyperlink" Target="https://publications.ersnet.org/lookup/pmid/28596426" TargetMode="External"/><Relationship Id="rId538" Type="http://schemas.openxmlformats.org/officeDocument/2006/relationships/hyperlink" Target="https://www.clinicalkey.com/content/playBy/pii?v=S1201-9712(20)32484-X" TargetMode="External"/><Relationship Id="rId952" Type="http://schemas.openxmlformats.org/officeDocument/2006/relationships/hyperlink" Target="https://pubmed.ncbi.nlm.nih.gov/31906550" TargetMode="External"/><Relationship Id="rId1168" Type="http://schemas.openxmlformats.org/officeDocument/2006/relationships/hyperlink" Target="https://onlinelibrary.wiley.com/doi/10.1002/eji.1830230127" TargetMode="External"/><Relationship Id="rId1582" Type="http://schemas.openxmlformats.org/officeDocument/2006/relationships/hyperlink" Target="https://europepmc.org/abstract/MED/36374363" TargetMode="External"/><Relationship Id="rId2219" Type="http://schemas.openxmlformats.org/officeDocument/2006/relationships/hyperlink" Target="https://linkinghub.elsevier.com/retrieve/pii/S1567-5769(08)00103-3" TargetMode="External"/><Relationship Id="rId2633" Type="http://schemas.openxmlformats.org/officeDocument/2006/relationships/hyperlink" Target="https://pubmed.ncbi.nlm.nih.gov/35688791" TargetMode="External"/><Relationship Id="rId5789" Type="http://schemas.openxmlformats.org/officeDocument/2006/relationships/hyperlink" Target="https://pubmed.ncbi.nlm.nih.gov/31686313" TargetMode="External"/><Relationship Id="rId8195" Type="http://schemas.openxmlformats.org/officeDocument/2006/relationships/hyperlink" Target="https://europepmc.org/abstract/MED/32596258" TargetMode="External"/><Relationship Id="rId9246" Type="http://schemas.openxmlformats.org/officeDocument/2006/relationships/hyperlink" Target="https://pubmed.ncbi.nlm.nih.gov/21109555" TargetMode="External"/><Relationship Id="rId605" Type="http://schemas.openxmlformats.org/officeDocument/2006/relationships/hyperlink" Target="https://pubmed.ncbi.nlm.nih.gov/29666621" TargetMode="External"/><Relationship Id="rId1235" Type="http://schemas.openxmlformats.org/officeDocument/2006/relationships/hyperlink" Target="https://pubmed.ncbi.nlm.nih.gov/33276216" TargetMode="External"/><Relationship Id="rId8262" Type="http://schemas.openxmlformats.org/officeDocument/2006/relationships/hyperlink" Target="https://pubmed.ncbi.nlm.nih.gov/27734904" TargetMode="External"/><Relationship Id="rId9313" Type="http://schemas.openxmlformats.org/officeDocument/2006/relationships/hyperlink" Target="https://pubmed.ncbi.nlm.nih.gov/40098051" TargetMode="External"/><Relationship Id="rId1302" Type="http://schemas.openxmlformats.org/officeDocument/2006/relationships/hyperlink" Target="https://pubmed.ncbi.nlm.nih.gov/28977313" TargetMode="External"/><Relationship Id="rId2700" Type="http://schemas.openxmlformats.org/officeDocument/2006/relationships/hyperlink" Target="https://www.tandfonline.com/doi/10.1080/02770903.2018.1484131?url_ver=Z39.88-2003&amp;rfr_id=ori:rid:crossref.org&amp;rfr_dat=cr_pub%200pubmed" TargetMode="External"/><Relationship Id="rId4458" Type="http://schemas.openxmlformats.org/officeDocument/2006/relationships/hyperlink" Target="https://linkinghub.elsevier.com/retrieve/pii/S0003-4967(24)09578-5" TargetMode="External"/><Relationship Id="rId5856" Type="http://schemas.openxmlformats.org/officeDocument/2006/relationships/hyperlink" Target="https://europepmc.org/abstract/MED/28989813" TargetMode="External"/><Relationship Id="rId6907" Type="http://schemas.openxmlformats.org/officeDocument/2006/relationships/hyperlink" Target="https://pubmed.ncbi.nlm.nih.gov/39098944" TargetMode="External"/><Relationship Id="rId4872" Type="http://schemas.openxmlformats.org/officeDocument/2006/relationships/hyperlink" Target="https://www.annualreviews.org/content/journals/10.1146/annurev-immunol-042617-053055?crawler=true&amp;mimetype=application/pdf" TargetMode="External"/><Relationship Id="rId5509" Type="http://schemas.openxmlformats.org/officeDocument/2006/relationships/hyperlink" Target="https://pubmed.ncbi.nlm.nih.gov/39533868" TargetMode="External"/><Relationship Id="rId5923" Type="http://schemas.openxmlformats.org/officeDocument/2006/relationships/hyperlink" Target="https://onlinelibrary.wiley.com/doi/10.1002/eji.200526248" TargetMode="External"/><Relationship Id="rId395" Type="http://schemas.openxmlformats.org/officeDocument/2006/relationships/hyperlink" Target="https://pubmed.ncbi.nlm.nih.gov/3873399" TargetMode="External"/><Relationship Id="rId2076" Type="http://schemas.openxmlformats.org/officeDocument/2006/relationships/hyperlink" Target="https://pubmed.ncbi.nlm.nih.gov/31578449" TargetMode="External"/><Relationship Id="rId3474" Type="http://schemas.openxmlformats.org/officeDocument/2006/relationships/hyperlink" Target="https://linkinghub.elsevier.com/retrieve/pii/S2213-0071(14)00035-5" TargetMode="External"/><Relationship Id="rId4525" Type="http://schemas.openxmlformats.org/officeDocument/2006/relationships/hyperlink" Target="https://pubmed.ncbi.nlm.nih.gov/28034913" TargetMode="External"/><Relationship Id="rId2490" Type="http://schemas.openxmlformats.org/officeDocument/2006/relationships/hyperlink" Target="https://europepmc.org/abstract/MED/28424516" TargetMode="External"/><Relationship Id="rId3127" Type="http://schemas.openxmlformats.org/officeDocument/2006/relationships/hyperlink" Target="https://pubmed.ncbi.nlm.nih.gov/34874330" TargetMode="External"/><Relationship Id="rId3541" Type="http://schemas.openxmlformats.org/officeDocument/2006/relationships/hyperlink" Target="https://pubmed.ncbi.nlm.nih.gov/22389470" TargetMode="External"/><Relationship Id="rId6697" Type="http://schemas.openxmlformats.org/officeDocument/2006/relationships/hyperlink" Target="https://pubmed.ncbi.nlm.nih.gov/14768043" TargetMode="External"/><Relationship Id="rId7748" Type="http://schemas.openxmlformats.org/officeDocument/2006/relationships/hyperlink" Target="https://pubmed.ncbi.nlm.nih.gov/33139312" TargetMode="External"/><Relationship Id="rId462" Type="http://schemas.openxmlformats.org/officeDocument/2006/relationships/hyperlink" Target="https://pubmed.ncbi.nlm.nih.gov/37505322" TargetMode="External"/><Relationship Id="rId1092" Type="http://schemas.openxmlformats.org/officeDocument/2006/relationships/hyperlink" Target="https://pubmed.ncbi.nlm.nih.gov/18178818" TargetMode="External"/><Relationship Id="rId2143" Type="http://schemas.openxmlformats.org/officeDocument/2006/relationships/hyperlink" Target="https://linkinghub.elsevier.com/retrieve/pii/S0304-4017(15)00274-5" TargetMode="External"/><Relationship Id="rId5299" Type="http://schemas.openxmlformats.org/officeDocument/2006/relationships/hyperlink" Target="https://pubmed.ncbi.nlm.nih.gov/26327632" TargetMode="External"/><Relationship Id="rId6764" Type="http://schemas.openxmlformats.org/officeDocument/2006/relationships/hyperlink" Target="https://europepmc.org/abstract/MED/34002598" TargetMode="External"/><Relationship Id="rId7815" Type="http://schemas.openxmlformats.org/officeDocument/2006/relationships/hyperlink" Target="http://www.jrheum.org/lookup/pmidlookup?view=long&amp;pmid=21632692" TargetMode="External"/><Relationship Id="rId9170" Type="http://schemas.openxmlformats.org/officeDocument/2006/relationships/hyperlink" Target="https://pubmed.ncbi.nlm.nih.gov/28894480" TargetMode="External"/><Relationship Id="rId115" Type="http://schemas.openxmlformats.org/officeDocument/2006/relationships/hyperlink" Target="https://pubmed.ncbi.nlm.nih.gov/32458804" TargetMode="External"/><Relationship Id="rId2210" Type="http://schemas.openxmlformats.org/officeDocument/2006/relationships/hyperlink" Target="https://pubmed.ncbi.nlm.nih.gov/19502097" TargetMode="External"/><Relationship Id="rId5366" Type="http://schemas.openxmlformats.org/officeDocument/2006/relationships/hyperlink" Target="https://europepmc.org/abstract/MED/22102619" TargetMode="External"/><Relationship Id="rId6417" Type="http://schemas.openxmlformats.org/officeDocument/2006/relationships/hyperlink" Target="https://pubmed.ncbi.nlm.nih.gov/33606476" TargetMode="External"/><Relationship Id="rId4382" Type="http://schemas.openxmlformats.org/officeDocument/2006/relationships/hyperlink" Target="https://pubmed.ncbi.nlm.nih.gov/1880404" TargetMode="External"/><Relationship Id="rId5019" Type="http://schemas.openxmlformats.org/officeDocument/2006/relationships/hyperlink" Target="https://link.springer.com/article/10.1007/s001050051242" TargetMode="External"/><Relationship Id="rId5433" Type="http://schemas.openxmlformats.org/officeDocument/2006/relationships/hyperlink" Target="https://pubmed.ncbi.nlm.nih.gov/37793572" TargetMode="External"/><Relationship Id="rId5780" Type="http://schemas.openxmlformats.org/officeDocument/2006/relationships/hyperlink" Target="https://link.springer.com/article/10.1007/s10875-020-00800-y" TargetMode="External"/><Relationship Id="rId6831" Type="http://schemas.openxmlformats.org/officeDocument/2006/relationships/hyperlink" Target="https://pubmed.ncbi.nlm.nih.gov/23588343" TargetMode="External"/><Relationship Id="rId8589" Type="http://schemas.openxmlformats.org/officeDocument/2006/relationships/hyperlink" Target="https://pubmed.ncbi.nlm.nih.gov/37643008" TargetMode="External"/><Relationship Id="rId1976" Type="http://schemas.openxmlformats.org/officeDocument/2006/relationships/hyperlink" Target="https://pubmed.ncbi.nlm.nih.gov/38543905" TargetMode="External"/><Relationship Id="rId4035" Type="http://schemas.openxmlformats.org/officeDocument/2006/relationships/hyperlink" Target="https://pubmed.ncbi.nlm.nih.gov/22161947" TargetMode="External"/><Relationship Id="rId1629" Type="http://schemas.openxmlformats.org/officeDocument/2006/relationships/hyperlink" Target="https://pubmed.ncbi.nlm.nih.gov/34938268" TargetMode="External"/><Relationship Id="rId5500" Type="http://schemas.openxmlformats.org/officeDocument/2006/relationships/hyperlink" Target="https://linkinghub.elsevier.com/retrieve/pii/S0006-4971(20)32617-3" TargetMode="External"/><Relationship Id="rId8656" Type="http://schemas.openxmlformats.org/officeDocument/2006/relationships/hyperlink" Target="https://www.clinicalkey.com/content/playBy/pii?v=S1470-2118(24)02760-X" TargetMode="External"/><Relationship Id="rId3051" Type="http://schemas.openxmlformats.org/officeDocument/2006/relationships/hyperlink" Target="https://pubmed.ncbi.nlm.nih.gov/36396864" TargetMode="External"/><Relationship Id="rId4102" Type="http://schemas.openxmlformats.org/officeDocument/2006/relationships/hyperlink" Target="https://pubmed.ncbi.nlm.nih.gov/15492992" TargetMode="External"/><Relationship Id="rId7258" Type="http://schemas.openxmlformats.org/officeDocument/2006/relationships/hyperlink" Target="https://pubmed.ncbi.nlm.nih.gov/35333544" TargetMode="External"/><Relationship Id="rId7672" Type="http://schemas.openxmlformats.org/officeDocument/2006/relationships/hyperlink" Target="https://pubmed.ncbi.nlm.nih.gov/39613754" TargetMode="External"/><Relationship Id="rId8309" Type="http://schemas.openxmlformats.org/officeDocument/2006/relationships/hyperlink" Target="https://journals.aai.org/jimmunol/article-lookup/doi/10.4049/jimmunol.0804012" TargetMode="External"/><Relationship Id="rId8723" Type="http://schemas.openxmlformats.org/officeDocument/2006/relationships/hyperlink" Target="https://www.sap.org.ar/docs/publicaciones/archivosarg/2024/v122n6a17e.pdf" TargetMode="External"/><Relationship Id="rId3868" Type="http://schemas.openxmlformats.org/officeDocument/2006/relationships/hyperlink" Target="https://linkinghub.elsevier.com/retrieve/pii/S1600-6135(22)08225-9" TargetMode="External"/><Relationship Id="rId4919" Type="http://schemas.openxmlformats.org/officeDocument/2006/relationships/hyperlink" Target="https://pubmed.ncbi.nlm.nih.gov/26812624" TargetMode="External"/><Relationship Id="rId6274" Type="http://schemas.openxmlformats.org/officeDocument/2006/relationships/hyperlink" Target="https://europepmc.org/abstract/MED/26292085" TargetMode="External"/><Relationship Id="rId7325" Type="http://schemas.openxmlformats.org/officeDocument/2006/relationships/hyperlink" Target="https://pmc.ncbi.nlm.nih.gov/articles/pmid/39023559/" TargetMode="External"/><Relationship Id="rId789" Type="http://schemas.openxmlformats.org/officeDocument/2006/relationships/hyperlink" Target="https://pubmed.ncbi.nlm.nih.gov/12358341" TargetMode="External"/><Relationship Id="rId2884" Type="http://schemas.openxmlformats.org/officeDocument/2006/relationships/hyperlink" Target="https://pubmed.ncbi.nlm.nih.gov/39509060" TargetMode="External"/><Relationship Id="rId5290" Type="http://schemas.openxmlformats.org/officeDocument/2006/relationships/hyperlink" Target="https://europepmc.org/abstract/MED/27354010" TargetMode="External"/><Relationship Id="rId6341" Type="http://schemas.openxmlformats.org/officeDocument/2006/relationships/hyperlink" Target="https://pubmed.ncbi.nlm.nih.gov/33990681" TargetMode="External"/><Relationship Id="rId856" Type="http://schemas.openxmlformats.org/officeDocument/2006/relationships/hyperlink" Target="https://pubmed.ncbi.nlm.nih.gov/37954618" TargetMode="External"/><Relationship Id="rId1486" Type="http://schemas.openxmlformats.org/officeDocument/2006/relationships/hyperlink" Target="https://pubmed.ncbi.nlm.nih.gov/25753012" TargetMode="External"/><Relationship Id="rId2537" Type="http://schemas.openxmlformats.org/officeDocument/2006/relationships/hyperlink" Target="https://pubmed.ncbi.nlm.nih.gov/19889894" TargetMode="External"/><Relationship Id="rId3935" Type="http://schemas.openxmlformats.org/officeDocument/2006/relationships/hyperlink" Target="https://pubmed.ncbi.nlm.nih.gov/29436616" TargetMode="External"/><Relationship Id="rId8099" Type="http://schemas.openxmlformats.org/officeDocument/2006/relationships/hyperlink" Target="https://pubmed.ncbi.nlm.nih.gov/36717709" TargetMode="External"/><Relationship Id="rId509" Type="http://schemas.openxmlformats.org/officeDocument/2006/relationships/hyperlink" Target="https://pubmed.ncbi.nlm.nih.gov/36091052" TargetMode="External"/><Relationship Id="rId1139" Type="http://schemas.openxmlformats.org/officeDocument/2006/relationships/hyperlink" Target="https://pubmed.ncbi.nlm.nih.gov/12682112" TargetMode="External"/><Relationship Id="rId2951" Type="http://schemas.openxmlformats.org/officeDocument/2006/relationships/hyperlink" Target="https://www.medicalonline.jp/meteo_linkout.php?issn=0021-4884&amp;volume=73&amp;issue=10&amp;spage=1195" TargetMode="External"/><Relationship Id="rId5010" Type="http://schemas.openxmlformats.org/officeDocument/2006/relationships/hyperlink" Target="https://journals.aai.org/jimmunol/article-lookup/doi/10.4049/jimmunol.170.8.3939" TargetMode="External"/><Relationship Id="rId8166" Type="http://schemas.openxmlformats.org/officeDocument/2006/relationships/hyperlink" Target="https://www.clinicalkey.com/content/playBy/pii?v=S1542-3565(20)31077-6" TargetMode="External"/><Relationship Id="rId9217" Type="http://schemas.openxmlformats.org/officeDocument/2006/relationships/hyperlink" Target="http://hdl.handle.net/2445/120726" TargetMode="External"/><Relationship Id="rId923" Type="http://schemas.openxmlformats.org/officeDocument/2006/relationships/hyperlink" Target="https://europepmc.org/abstract/MED/33889552" TargetMode="External"/><Relationship Id="rId1553" Type="http://schemas.openxmlformats.org/officeDocument/2006/relationships/hyperlink" Target="https://pubmed.ncbi.nlm.nih.gov/39431514" TargetMode="External"/><Relationship Id="rId2604" Type="http://schemas.openxmlformats.org/officeDocument/2006/relationships/hyperlink" Target="https://www.clinicalkey.com/content/playBy/pii?v=S0091-6749(24)01068-6" TargetMode="External"/><Relationship Id="rId8580" Type="http://schemas.openxmlformats.org/officeDocument/2006/relationships/hyperlink" Target="https://www.bmj.com/lookup/pmidlookup?view=long&amp;pmid=18829657" TargetMode="External"/><Relationship Id="rId1206" Type="http://schemas.openxmlformats.org/officeDocument/2006/relationships/hyperlink" Target="https://pubmed.ncbi.nlm.nih.gov/35861129" TargetMode="External"/><Relationship Id="rId1620" Type="http://schemas.openxmlformats.org/officeDocument/2006/relationships/hyperlink" Target="https://www.clinicalkey.com/content/playBy/pii?v=S2213-2198(20)31111-9" TargetMode="External"/><Relationship Id="rId4776" Type="http://schemas.openxmlformats.org/officeDocument/2006/relationships/hyperlink" Target="https://www.clinicalkey.com/content/playBy/pii?v=S1933-0219(22)01765-2" TargetMode="External"/><Relationship Id="rId5827" Type="http://schemas.openxmlformats.org/officeDocument/2006/relationships/hyperlink" Target="https://pubmed.ncbi.nlm.nih.gov/28974505" TargetMode="External"/><Relationship Id="rId7182" Type="http://schemas.openxmlformats.org/officeDocument/2006/relationships/hyperlink" Target="https://www.clinicalkey.com/content/playBy/pii?v=S0022-3476(13)01093-7" TargetMode="External"/><Relationship Id="rId8233" Type="http://schemas.openxmlformats.org/officeDocument/2006/relationships/hyperlink" Target="https://europepmc.org/abstract/MED/30301329" TargetMode="External"/><Relationship Id="rId3378" Type="http://schemas.openxmlformats.org/officeDocument/2006/relationships/hyperlink" Target="https://europepmc.org/abstract/MED/28356392" TargetMode="External"/><Relationship Id="rId3792" Type="http://schemas.openxmlformats.org/officeDocument/2006/relationships/hyperlink" Target="https://pubmed.ncbi.nlm.nih.gov/28188831" TargetMode="External"/><Relationship Id="rId4429" Type="http://schemas.openxmlformats.org/officeDocument/2006/relationships/hyperlink" Target="https://pubmed.ncbi.nlm.nih.gov/37721859" TargetMode="External"/><Relationship Id="rId4843" Type="http://schemas.openxmlformats.org/officeDocument/2006/relationships/hyperlink" Target="https://pubmed.ncbi.nlm.nih.gov/31157858" TargetMode="External"/><Relationship Id="rId7999" Type="http://schemas.openxmlformats.org/officeDocument/2006/relationships/hyperlink" Target="https://onlinelibrary.wiley.com/doi/10.1111/apt.18493" TargetMode="External"/><Relationship Id="rId8300" Type="http://schemas.openxmlformats.org/officeDocument/2006/relationships/hyperlink" Target="https://pubmed.ncbi.nlm.nih.gov/20637203" TargetMode="External"/><Relationship Id="rId299" Type="http://schemas.openxmlformats.org/officeDocument/2006/relationships/hyperlink" Target="https://pubmed.ncbi.nlm.nih.gov/9575053" TargetMode="External"/><Relationship Id="rId2394" Type="http://schemas.openxmlformats.org/officeDocument/2006/relationships/hyperlink" Target="https://europepmc.org/abstract/MED/34667308" TargetMode="External"/><Relationship Id="rId3445" Type="http://schemas.openxmlformats.org/officeDocument/2006/relationships/hyperlink" Target="https://pubmed.ncbi.nlm.nih.gov/25832951" TargetMode="External"/><Relationship Id="rId366" Type="http://schemas.openxmlformats.org/officeDocument/2006/relationships/hyperlink" Target="https://pubmed.ncbi.nlm.nih.gov/2787823" TargetMode="External"/><Relationship Id="rId780" Type="http://schemas.openxmlformats.org/officeDocument/2006/relationships/hyperlink" Target="https://pubmed.ncbi.nlm.nih.gov/15505740" TargetMode="External"/><Relationship Id="rId2047" Type="http://schemas.openxmlformats.org/officeDocument/2006/relationships/hyperlink" Target="https://europepmc.org/abstract/MED/33748096" TargetMode="External"/><Relationship Id="rId2461" Type="http://schemas.openxmlformats.org/officeDocument/2006/relationships/hyperlink" Target="https://pubmed.ncbi.nlm.nih.gov/30657168" TargetMode="External"/><Relationship Id="rId3512" Type="http://schemas.openxmlformats.org/officeDocument/2006/relationships/hyperlink" Target="https://europepmc.org/abstract/MED/23894370" TargetMode="External"/><Relationship Id="rId4910" Type="http://schemas.openxmlformats.org/officeDocument/2006/relationships/hyperlink" Target="https://linkinghub.elsevier.com/retrieve/pii/S0006-4971(20)34193-8" TargetMode="External"/><Relationship Id="rId6668" Type="http://schemas.openxmlformats.org/officeDocument/2006/relationships/hyperlink" Target="https://europepmc.org/abstract/MED/19779342" TargetMode="External"/><Relationship Id="rId9074" Type="http://schemas.openxmlformats.org/officeDocument/2006/relationships/hyperlink" Target="https://pubmed.ncbi.nlm.nih.gov/35436182" TargetMode="External"/><Relationship Id="rId433" Type="http://schemas.openxmlformats.org/officeDocument/2006/relationships/hyperlink" Target="https://onlinelibrary.wiley.com/doi/10.1111/pai.70047" TargetMode="External"/><Relationship Id="rId1063" Type="http://schemas.openxmlformats.org/officeDocument/2006/relationships/hyperlink" Target="https://journals.lww.com/01515467-201111000-00003" TargetMode="External"/><Relationship Id="rId2114" Type="http://schemas.openxmlformats.org/officeDocument/2006/relationships/hyperlink" Target="https://pubmed.ncbi.nlm.nih.gov/27401453" TargetMode="External"/><Relationship Id="rId7719" Type="http://schemas.openxmlformats.org/officeDocument/2006/relationships/hyperlink" Target="https://europepmc.org/abstract/MED/36333501" TargetMode="External"/><Relationship Id="rId8090" Type="http://schemas.openxmlformats.org/officeDocument/2006/relationships/hyperlink" Target="https://link.springer.com/article/10.1007/s00535-023-01998-5" TargetMode="External"/><Relationship Id="rId9141" Type="http://schemas.openxmlformats.org/officeDocument/2006/relationships/hyperlink" Target="https://www.clinicalkey.com/content/playBy/pii?v=S0012-3692(18)30392-1" TargetMode="External"/><Relationship Id="rId4286" Type="http://schemas.openxmlformats.org/officeDocument/2006/relationships/hyperlink" Target="https://www.clinicalkey.com/content/playBy/pii?v=S0198-8859(12)00507-1" TargetMode="External"/><Relationship Id="rId5684" Type="http://schemas.openxmlformats.org/officeDocument/2006/relationships/hyperlink" Target="https://europepmc.org/abstract/MED/29324654" TargetMode="External"/><Relationship Id="rId6735" Type="http://schemas.openxmlformats.org/officeDocument/2006/relationships/hyperlink" Target="https://pubmed.ncbi.nlm.nih.gov/37521342" TargetMode="External"/><Relationship Id="rId500" Type="http://schemas.openxmlformats.org/officeDocument/2006/relationships/hyperlink" Target="https://linkinghub.elsevier.com/retrieve/pii/S0048-9697(21)07422-2" TargetMode="External"/><Relationship Id="rId1130" Type="http://schemas.openxmlformats.org/officeDocument/2006/relationships/hyperlink" Target="https://pubmed.ncbi.nlm.nih.gov/15526037" TargetMode="External"/><Relationship Id="rId5337" Type="http://schemas.openxmlformats.org/officeDocument/2006/relationships/hyperlink" Target="https://pubmed.ncbi.nlm.nih.gov/24577552" TargetMode="External"/><Relationship Id="rId5751" Type="http://schemas.openxmlformats.org/officeDocument/2006/relationships/hyperlink" Target="https://pubmed.ncbi.nlm.nih.gov/35133079" TargetMode="External"/><Relationship Id="rId6802" Type="http://schemas.openxmlformats.org/officeDocument/2006/relationships/hyperlink" Target="https://onlinelibrary.wiley.com/resolve/openurl?genre=article&amp;sid=nlm:pubmed&amp;issn=0007-1048&amp;date=2019&amp;volume=184&amp;issue=5&amp;spage=861" TargetMode="External"/><Relationship Id="rId1947" Type="http://schemas.openxmlformats.org/officeDocument/2006/relationships/hyperlink" Target="https://pubmed.ncbi.nlm.nih.gov/11929409" TargetMode="External"/><Relationship Id="rId4353" Type="http://schemas.openxmlformats.org/officeDocument/2006/relationships/hyperlink" Target="https://pubmed.ncbi.nlm.nih.gov/11048521" TargetMode="External"/><Relationship Id="rId5404" Type="http://schemas.openxmlformats.org/officeDocument/2006/relationships/hyperlink" Target="https://journals.lww.com/00043426-200805000-00014" TargetMode="External"/><Relationship Id="rId8974" Type="http://schemas.openxmlformats.org/officeDocument/2006/relationships/hyperlink" Target="http://hdl.handle.net/10668/13131" TargetMode="External"/><Relationship Id="rId4006" Type="http://schemas.openxmlformats.org/officeDocument/2006/relationships/hyperlink" Target="https://europepmc.org/abstract/MED/24797170" TargetMode="External"/><Relationship Id="rId4420" Type="http://schemas.openxmlformats.org/officeDocument/2006/relationships/hyperlink" Target="https://europepmc.org/abstract/MED/37733441" TargetMode="External"/><Relationship Id="rId7576" Type="http://schemas.openxmlformats.org/officeDocument/2006/relationships/hyperlink" Target="https://pubmed.ncbi.nlm.nih.gov/30449244" TargetMode="External"/><Relationship Id="rId7990" Type="http://schemas.openxmlformats.org/officeDocument/2006/relationships/hyperlink" Target="https://pubmed.ncbi.nlm.nih.gov/9156112" TargetMode="External"/><Relationship Id="rId8627" Type="http://schemas.openxmlformats.org/officeDocument/2006/relationships/hyperlink" Target="https://pubmed.ncbi.nlm.nih.gov/29555811" TargetMode="External"/><Relationship Id="rId290" Type="http://schemas.openxmlformats.org/officeDocument/2006/relationships/hyperlink" Target="https://onlinelibrary.wiley.com/doi/10.1002/jmv.10283" TargetMode="External"/><Relationship Id="rId3022" Type="http://schemas.openxmlformats.org/officeDocument/2006/relationships/hyperlink" Target="https://linkinghub.elsevier.com/retrieve/pii/S1074-7613(23)00018-3" TargetMode="External"/><Relationship Id="rId6178" Type="http://schemas.openxmlformats.org/officeDocument/2006/relationships/hyperlink" Target="https://pubmed.ncbi.nlm.nih.gov/34405267" TargetMode="External"/><Relationship Id="rId6592" Type="http://schemas.openxmlformats.org/officeDocument/2006/relationships/hyperlink" Target="https://europepmc.org/abstract/MED/25847130" TargetMode="External"/><Relationship Id="rId7229" Type="http://schemas.openxmlformats.org/officeDocument/2006/relationships/hyperlink" Target="https://europepmc.org/abstract/MED/37584289" TargetMode="External"/><Relationship Id="rId7643" Type="http://schemas.openxmlformats.org/officeDocument/2006/relationships/hyperlink" Target="https://www.tandfonline.com/doi/10.3109/10428194.2010.537795?url_ver=Z39.88-2003&amp;rfr_id=ori:rid:crossref.org&amp;rfr_dat=cr_pub%200pubmed" TargetMode="External"/><Relationship Id="rId5194" Type="http://schemas.openxmlformats.org/officeDocument/2006/relationships/hyperlink" Target="https://europepmc.org/abstract/MED/32714184" TargetMode="External"/><Relationship Id="rId6245" Type="http://schemas.openxmlformats.org/officeDocument/2006/relationships/hyperlink" Target="https://pubmed.ncbi.nlm.nih.gov/29159928" TargetMode="External"/><Relationship Id="rId2788" Type="http://schemas.openxmlformats.org/officeDocument/2006/relationships/hyperlink" Target="https://www.nejm.org/doi/10.1056/NEJMc1010085?url_ver=Z39.88-2003&amp;rfr_id=ori:rid:crossref.org&amp;rfr_dat=cr_pub%200pubmed" TargetMode="External"/><Relationship Id="rId3839" Type="http://schemas.openxmlformats.org/officeDocument/2006/relationships/hyperlink" Target="https://pubmed.ncbi.nlm.nih.gov/38498839" TargetMode="External"/><Relationship Id="rId7710" Type="http://schemas.openxmlformats.org/officeDocument/2006/relationships/hyperlink" Target="https://pubmed.ncbi.nlm.nih.gov/36980846" TargetMode="External"/><Relationship Id="rId2855" Type="http://schemas.openxmlformats.org/officeDocument/2006/relationships/hyperlink" Target="http://ar.iiarjournals.org/lookup/pmidlookup?view=long&amp;pmid=40037874" TargetMode="External"/><Relationship Id="rId3906" Type="http://schemas.openxmlformats.org/officeDocument/2006/relationships/hyperlink" Target="https://linkinghub.elsevier.com/retrieve/pii/S1525-0016(20)30289-6" TargetMode="External"/><Relationship Id="rId5261" Type="http://schemas.openxmlformats.org/officeDocument/2006/relationships/hyperlink" Target="https://pubmed.ncbi.nlm.nih.gov/28581474" TargetMode="External"/><Relationship Id="rId6312" Type="http://schemas.openxmlformats.org/officeDocument/2006/relationships/hyperlink" Target="https://onlinelibrary.wiley.com/doi/10.1111/ctr.15338" TargetMode="External"/><Relationship Id="rId96" Type="http://schemas.openxmlformats.org/officeDocument/2006/relationships/hyperlink" Target="https://europepmc.org/abstract/MED/33777011" TargetMode="External"/><Relationship Id="rId827" Type="http://schemas.openxmlformats.org/officeDocument/2006/relationships/hyperlink" Target="https://europepmc.org/abstract/MED/38453214" TargetMode="External"/><Relationship Id="rId1457" Type="http://schemas.openxmlformats.org/officeDocument/2006/relationships/hyperlink" Target="http://hdl.handle.net/10668/13781" TargetMode="External"/><Relationship Id="rId1871" Type="http://schemas.openxmlformats.org/officeDocument/2006/relationships/hyperlink" Target="https://linkinghub.elsevier.com/retrieve/pii/S0308-8146(20)32801-6" TargetMode="External"/><Relationship Id="rId2508" Type="http://schemas.openxmlformats.org/officeDocument/2006/relationships/hyperlink" Target="https://www.tandfonline.com/doi/10.1586/1744666X.2014.919224?url_ver=Z39.88-2003&amp;rfr_id=ori:rid:crossref.org&amp;rfr_dat=cr_pub%200pubmed" TargetMode="External"/><Relationship Id="rId2922" Type="http://schemas.openxmlformats.org/officeDocument/2006/relationships/hyperlink" Target="https://pubmed.ncbi.nlm.nih.gov/38855869" TargetMode="External"/><Relationship Id="rId8484" Type="http://schemas.openxmlformats.org/officeDocument/2006/relationships/hyperlink" Target="https://pubmed.ncbi.nlm.nih.gov/22937304" TargetMode="External"/><Relationship Id="rId1524" Type="http://schemas.openxmlformats.org/officeDocument/2006/relationships/hyperlink" Target="https://pubmed.ncbi.nlm.nih.gov/15688233" TargetMode="External"/><Relationship Id="rId7086" Type="http://schemas.openxmlformats.org/officeDocument/2006/relationships/hyperlink" Target="https://www.pnas.org/doi/10.1073/pnas.2102804118?url_ver=Z39.88-2003&amp;rfr_id=ori:rid:crossref.org&amp;rfr_dat=cr_pub%200pubmed" TargetMode="External"/><Relationship Id="rId8137" Type="http://schemas.openxmlformats.org/officeDocument/2006/relationships/hyperlink" Target="https://pubmed.ncbi.nlm.nih.gov/35026171" TargetMode="External"/><Relationship Id="rId8551" Type="http://schemas.openxmlformats.org/officeDocument/2006/relationships/hyperlink" Target="https://pubmed.ncbi.nlm.nih.gov/28731901" TargetMode="External"/><Relationship Id="rId3696" Type="http://schemas.openxmlformats.org/officeDocument/2006/relationships/hyperlink" Target="https://pubmed.ncbi.nlm.nih.gov/38182096" TargetMode="External"/><Relationship Id="rId4747" Type="http://schemas.openxmlformats.org/officeDocument/2006/relationships/hyperlink" Target="https://pubmed.ncbi.nlm.nih.gov/36336312" TargetMode="External"/><Relationship Id="rId7153" Type="http://schemas.openxmlformats.org/officeDocument/2006/relationships/hyperlink" Target="https://pubmed.ncbi.nlm.nih.gov/22132881" TargetMode="External"/><Relationship Id="rId8204" Type="http://schemas.openxmlformats.org/officeDocument/2006/relationships/hyperlink" Target="https://pubmed.ncbi.nlm.nih.gov/31422647" TargetMode="External"/><Relationship Id="rId2298" Type="http://schemas.openxmlformats.org/officeDocument/2006/relationships/hyperlink" Target="https://pubmed.ncbi.nlm.nih.gov/9315121" TargetMode="External"/><Relationship Id="rId3349" Type="http://schemas.openxmlformats.org/officeDocument/2006/relationships/hyperlink" Target="https://pubmed.ncbi.nlm.nih.gov/29213125" TargetMode="External"/><Relationship Id="rId7220" Type="http://schemas.openxmlformats.org/officeDocument/2006/relationships/hyperlink" Target="https://pubmed.ncbi.nlm.nih.gov/38745012" TargetMode="External"/><Relationship Id="rId684" Type="http://schemas.openxmlformats.org/officeDocument/2006/relationships/hyperlink" Target="https://link.springer.com/article/10.1007/s10875-014-0003-x" TargetMode="External"/><Relationship Id="rId2365" Type="http://schemas.openxmlformats.org/officeDocument/2006/relationships/hyperlink" Target="https://pubmed.ncbi.nlm.nih.gov/36351931" TargetMode="External"/><Relationship Id="rId3763" Type="http://schemas.openxmlformats.org/officeDocument/2006/relationships/hyperlink" Target="https://europepmc.org/abstract/MED/32595645" TargetMode="External"/><Relationship Id="rId4814" Type="http://schemas.openxmlformats.org/officeDocument/2006/relationships/hyperlink" Target="https://europepmc.org/abstract/MED/33346580" TargetMode="External"/><Relationship Id="rId9392" Type="http://schemas.openxmlformats.org/officeDocument/2006/relationships/hyperlink" Target="https://europepmc.org/abstract/MED/26557672" TargetMode="External"/><Relationship Id="rId337" Type="http://schemas.openxmlformats.org/officeDocument/2006/relationships/hyperlink" Target="https://europepmc.org/abstract/MED/7513219" TargetMode="External"/><Relationship Id="rId2018" Type="http://schemas.openxmlformats.org/officeDocument/2006/relationships/hyperlink" Target="https://pubmed.ncbi.nlm.nih.gov/34628330" TargetMode="External"/><Relationship Id="rId3416" Type="http://schemas.openxmlformats.org/officeDocument/2006/relationships/hyperlink" Target="https://pubmed.ncbi.nlm.nih.gov/27181236" TargetMode="External"/><Relationship Id="rId3830" Type="http://schemas.openxmlformats.org/officeDocument/2006/relationships/hyperlink" Target="https://academic.oup.com/bjd/article-lookup/doi/10.1093/bjd/ljaf021" TargetMode="External"/><Relationship Id="rId6986" Type="http://schemas.openxmlformats.org/officeDocument/2006/relationships/hyperlink" Target="https://www.clinicalkey.com/content/playBy/pii?v=S0091-6749(22)01185-X" TargetMode="External"/><Relationship Id="rId9045" Type="http://schemas.openxmlformats.org/officeDocument/2006/relationships/hyperlink" Target="https://link.springer.com/article/10.1007/s00134-024-07381-z" TargetMode="External"/><Relationship Id="rId751" Type="http://schemas.openxmlformats.org/officeDocument/2006/relationships/hyperlink" Target="https://www.ingentaconnect.com/openurl?genre=article&amp;issn=1574-891X&amp;volume=3&amp;issue=3&amp;spage=225&amp;aulast=Errante" TargetMode="External"/><Relationship Id="rId1381" Type="http://schemas.openxmlformats.org/officeDocument/2006/relationships/hyperlink" Target="https://pubmed.ncbi.nlm.nih.gov/16612520" TargetMode="External"/><Relationship Id="rId2432" Type="http://schemas.openxmlformats.org/officeDocument/2006/relationships/hyperlink" Target="https://europepmc.org/abstract/MED/34010280" TargetMode="External"/><Relationship Id="rId5588" Type="http://schemas.openxmlformats.org/officeDocument/2006/relationships/hyperlink" Target="https://europepmc.org/abstract/MED/34965702" TargetMode="External"/><Relationship Id="rId6639" Type="http://schemas.openxmlformats.org/officeDocument/2006/relationships/hyperlink" Target="https://pubmed.ncbi.nlm.nih.gov/22792369" TargetMode="External"/><Relationship Id="rId404" Type="http://schemas.openxmlformats.org/officeDocument/2006/relationships/hyperlink" Target="https://pubmed.ncbi.nlm.nih.gov/6100009" TargetMode="External"/><Relationship Id="rId1034" Type="http://schemas.openxmlformats.org/officeDocument/2006/relationships/hyperlink" Target="https://pubmed.ncbi.nlm.nih.gov/24937591" TargetMode="External"/><Relationship Id="rId5655" Type="http://schemas.openxmlformats.org/officeDocument/2006/relationships/hyperlink" Target="https://pubmed.ncbi.nlm.nih.gov/32105244" TargetMode="External"/><Relationship Id="rId6706" Type="http://schemas.openxmlformats.org/officeDocument/2006/relationships/hyperlink" Target="https://journals.aai.org/jimmunol/article-lookup/doi/10.4049/jimmunol.171.3.1247" TargetMode="External"/><Relationship Id="rId8061" Type="http://schemas.openxmlformats.org/officeDocument/2006/relationships/hyperlink" Target="https://onlinelibrary.wiley.com/doi/10.1111/apt.17829" TargetMode="External"/><Relationship Id="rId9112" Type="http://schemas.openxmlformats.org/officeDocument/2006/relationships/hyperlink" Target="https://pubmed.ncbi.nlm.nih.gov/33328136" TargetMode="External"/><Relationship Id="rId1101" Type="http://schemas.openxmlformats.org/officeDocument/2006/relationships/hyperlink" Target="https://academic.oup.com/jleukbio/article-lookup/doi/10.1189/jlb.1206746" TargetMode="External"/><Relationship Id="rId4257" Type="http://schemas.openxmlformats.org/officeDocument/2006/relationships/hyperlink" Target="https://pubmed.ncbi.nlm.nih.gov/28078901" TargetMode="External"/><Relationship Id="rId4671" Type="http://schemas.openxmlformats.org/officeDocument/2006/relationships/hyperlink" Target="https://pubmed.ncbi.nlm.nih.gov/27508510" TargetMode="External"/><Relationship Id="rId5308" Type="http://schemas.openxmlformats.org/officeDocument/2006/relationships/hyperlink" Target="https://europepmc.org/abstract/MED/25772027" TargetMode="External"/><Relationship Id="rId5722" Type="http://schemas.openxmlformats.org/officeDocument/2006/relationships/hyperlink" Target="https://pubmed.ncbi.nlm.nih.gov/21197459" TargetMode="External"/><Relationship Id="rId8878" Type="http://schemas.openxmlformats.org/officeDocument/2006/relationships/hyperlink" Target="http://link.springer.com/article/10.1007/s10350-006-0720-1" TargetMode="External"/><Relationship Id="rId3273" Type="http://schemas.openxmlformats.org/officeDocument/2006/relationships/hyperlink" Target="https://pubmed.ncbi.nlm.nih.gov/32968707" TargetMode="External"/><Relationship Id="rId4324" Type="http://schemas.openxmlformats.org/officeDocument/2006/relationships/hyperlink" Target="https://pubmed.ncbi.nlm.nih.gov/18268386" TargetMode="External"/><Relationship Id="rId194" Type="http://schemas.openxmlformats.org/officeDocument/2006/relationships/hyperlink" Target="https://www.clinicalkey.com/content/playBy/pii?v=S1521-6616(15)30025-5" TargetMode="External"/><Relationship Id="rId1918" Type="http://schemas.openxmlformats.org/officeDocument/2006/relationships/hyperlink" Target="https://pubmed.ncbi.nlm.nih.gov/24332927" TargetMode="External"/><Relationship Id="rId6496" Type="http://schemas.openxmlformats.org/officeDocument/2006/relationships/hyperlink" Target="https://europepmc.org/abstract/MED/30012849" TargetMode="External"/><Relationship Id="rId7894" Type="http://schemas.openxmlformats.org/officeDocument/2006/relationships/hyperlink" Target="https://pubmed.ncbi.nlm.nih.gov/29670235" TargetMode="External"/><Relationship Id="rId8945" Type="http://schemas.openxmlformats.org/officeDocument/2006/relationships/hyperlink" Target="https://pubmed.ncbi.nlm.nih.gov/34521101" TargetMode="External"/><Relationship Id="rId261" Type="http://schemas.openxmlformats.org/officeDocument/2006/relationships/hyperlink" Target="https://pubmed.ncbi.nlm.nih.gov/18536576" TargetMode="External"/><Relationship Id="rId3340" Type="http://schemas.openxmlformats.org/officeDocument/2006/relationships/hyperlink" Target="https://www.nature.com/articles/s41590-018-0108-0" TargetMode="External"/><Relationship Id="rId5098" Type="http://schemas.openxmlformats.org/officeDocument/2006/relationships/hyperlink" Target="https://www.clinicalkey.com/content/playBy/pii?v=S0091-6749(22)01479-8" TargetMode="External"/><Relationship Id="rId6149" Type="http://schemas.openxmlformats.org/officeDocument/2006/relationships/hyperlink" Target="https://europepmc.org/abstract/MED/37899688" TargetMode="External"/><Relationship Id="rId7547" Type="http://schemas.openxmlformats.org/officeDocument/2006/relationships/hyperlink" Target="https://www.clinicalkey.com/content/playBy/pii?v=S0091-6749(20)30816-2" TargetMode="External"/><Relationship Id="rId7961" Type="http://schemas.openxmlformats.org/officeDocument/2006/relationships/hyperlink" Target="https://pmc.ncbi.nlm.nih.gov/articles/pmid/17672869/" TargetMode="External"/><Relationship Id="rId6563" Type="http://schemas.openxmlformats.org/officeDocument/2006/relationships/hyperlink" Target="https://pubmed.ncbi.nlm.nih.gov/27299587" TargetMode="External"/><Relationship Id="rId7614" Type="http://schemas.openxmlformats.org/officeDocument/2006/relationships/hyperlink" Target="https://pubmed.ncbi.nlm.nih.gov/26071128" TargetMode="External"/><Relationship Id="rId2759" Type="http://schemas.openxmlformats.org/officeDocument/2006/relationships/hyperlink" Target="https://pubmed.ncbi.nlm.nih.gov/25567044" TargetMode="External"/><Relationship Id="rId5165" Type="http://schemas.openxmlformats.org/officeDocument/2006/relationships/hyperlink" Target="https://pubmed.ncbi.nlm.nih.gov/32860171" TargetMode="External"/><Relationship Id="rId6216" Type="http://schemas.openxmlformats.org/officeDocument/2006/relationships/hyperlink" Target="https://europepmc.org/abstract/MED/32300348" TargetMode="External"/><Relationship Id="rId6630" Type="http://schemas.openxmlformats.org/officeDocument/2006/relationships/hyperlink" Target="https://europepmc.org/abstract/MED/22393155" TargetMode="External"/><Relationship Id="rId1775" Type="http://schemas.openxmlformats.org/officeDocument/2006/relationships/hyperlink" Target="https://pubmed.ncbi.nlm.nih.gov/31270247" TargetMode="External"/><Relationship Id="rId2826" Type="http://schemas.openxmlformats.org/officeDocument/2006/relationships/hyperlink" Target="https://pubmed.ncbi.nlm.nih.gov/17689062" TargetMode="External"/><Relationship Id="rId4181" Type="http://schemas.openxmlformats.org/officeDocument/2006/relationships/hyperlink" Target="https://pubmed.ncbi.nlm.nih.gov/34111452" TargetMode="External"/><Relationship Id="rId5232" Type="http://schemas.openxmlformats.org/officeDocument/2006/relationships/hyperlink" Target="https://europepmc.org/abstract/MED/31024873" TargetMode="External"/><Relationship Id="rId8388" Type="http://schemas.openxmlformats.org/officeDocument/2006/relationships/hyperlink" Target="https://www.clinicalkey.com/content/playBy/pii?v=S0306-9877(22)00116-5" TargetMode="External"/><Relationship Id="rId9439" Type="http://schemas.openxmlformats.org/officeDocument/2006/relationships/hyperlink" Target="https://pubmed.ncbi.nlm.nih.gov/15812421" TargetMode="External"/><Relationship Id="rId67" Type="http://schemas.openxmlformats.org/officeDocument/2006/relationships/hyperlink" Target="https://pubmed.ncbi.nlm.nih.gov/34944098" TargetMode="External"/><Relationship Id="rId1428" Type="http://schemas.openxmlformats.org/officeDocument/2006/relationships/hyperlink" Target="https://pubmed.ncbi.nlm.nih.gov/4083232" TargetMode="External"/><Relationship Id="rId8455" Type="http://schemas.openxmlformats.org/officeDocument/2006/relationships/hyperlink" Target="http://ar.iiarjournals.org/lookup/pmidlookup?view=long&amp;pmid=25275066" TargetMode="External"/><Relationship Id="rId1842" Type="http://schemas.openxmlformats.org/officeDocument/2006/relationships/hyperlink" Target="https://www.clinicalkey.com/content/playBy/pii?v=S0198-8859(24)00351-3" TargetMode="External"/><Relationship Id="rId4998" Type="http://schemas.openxmlformats.org/officeDocument/2006/relationships/hyperlink" Target="https://onlinelibrary.wiley.com/resolve/doi?DOI=10.1196/annals.1361.122" TargetMode="External"/><Relationship Id="rId7057" Type="http://schemas.openxmlformats.org/officeDocument/2006/relationships/hyperlink" Target="https://pubmed.ncbi.nlm.nih.gov/34309902" TargetMode="External"/><Relationship Id="rId8108" Type="http://schemas.openxmlformats.org/officeDocument/2006/relationships/hyperlink" Target="https://europepmc.org/abstract/MED/36635556" TargetMode="External"/><Relationship Id="rId6073" Type="http://schemas.openxmlformats.org/officeDocument/2006/relationships/hyperlink" Target="https://onlinelibrary.wiley.com/resolve/openurl?genre=article&amp;sid=nlm:pubmed&amp;issn=0077-8923&amp;date=1985&amp;volume=451&amp;spage=78" TargetMode="External"/><Relationship Id="rId7124" Type="http://schemas.openxmlformats.org/officeDocument/2006/relationships/hyperlink" Target="https://www.clinicalkey.com/content/playBy/pii?v=S1521-6616(24)00053-6" TargetMode="External"/><Relationship Id="rId7471" Type="http://schemas.openxmlformats.org/officeDocument/2006/relationships/hyperlink" Target="https://europepmc.org/abstract/MED/30365510" TargetMode="External"/><Relationship Id="rId8522" Type="http://schemas.openxmlformats.org/officeDocument/2006/relationships/hyperlink" Target="https://www.tandfonline.com/doi/10.1080/00365540110080683?url_ver=Z39.88-2003&amp;rfr_id=ori:rid:crossref.org&amp;rfr_dat=cr_pub%200pubmed" TargetMode="External"/><Relationship Id="rId3667" Type="http://schemas.openxmlformats.org/officeDocument/2006/relationships/hyperlink" Target="https://journals.aai.org/jimmunol/article-lookup/doi/10.4049/jimmunol.167.8.4321" TargetMode="External"/><Relationship Id="rId4718" Type="http://schemas.openxmlformats.org/officeDocument/2006/relationships/hyperlink" Target="https://link.springer.com/article/10.1007/s10875-024-01795-6" TargetMode="External"/><Relationship Id="rId588" Type="http://schemas.openxmlformats.org/officeDocument/2006/relationships/hyperlink" Target="https://europepmc.org/abstract/MED/32038648" TargetMode="External"/><Relationship Id="rId2269" Type="http://schemas.openxmlformats.org/officeDocument/2006/relationships/hyperlink" Target="https://onlinelibrary.wiley.com/doi/10.1111/j.1365-3083.2005.01581.x" TargetMode="External"/><Relationship Id="rId2683" Type="http://schemas.openxmlformats.org/officeDocument/2006/relationships/hyperlink" Target="https://pubmed.ncbi.nlm.nih.gov/32081759" TargetMode="External"/><Relationship Id="rId3734" Type="http://schemas.openxmlformats.org/officeDocument/2006/relationships/hyperlink" Target="https://pubmed.ncbi.nlm.nih.gov/35587511" TargetMode="External"/><Relationship Id="rId6140" Type="http://schemas.openxmlformats.org/officeDocument/2006/relationships/hyperlink" Target="https://pubmed.ncbi.nlm.nih.gov/38826378" TargetMode="External"/><Relationship Id="rId9296" Type="http://schemas.openxmlformats.org/officeDocument/2006/relationships/hyperlink" Target="https://pubmed.ncbi.nlm.nih.gov/28646967" TargetMode="External"/><Relationship Id="rId655" Type="http://schemas.openxmlformats.org/officeDocument/2006/relationships/hyperlink" Target="https://pubmed.ncbi.nlm.nih.gov/26409780" TargetMode="External"/><Relationship Id="rId1285" Type="http://schemas.openxmlformats.org/officeDocument/2006/relationships/hyperlink" Target="https://ctajournal.biomedcentral.com/articles/10.1186/s13601-019-0272-9" TargetMode="External"/><Relationship Id="rId2336" Type="http://schemas.openxmlformats.org/officeDocument/2006/relationships/hyperlink" Target="https://europepmc.org/abstract/MED/38250615" TargetMode="External"/><Relationship Id="rId2750" Type="http://schemas.openxmlformats.org/officeDocument/2006/relationships/hyperlink" Target="https://www.clinicalkey.com/content/playBy/pii?v=S0091-6749(15)01677-2" TargetMode="External"/><Relationship Id="rId3801" Type="http://schemas.openxmlformats.org/officeDocument/2006/relationships/hyperlink" Target="https://link.springer.com/article/10.1007/s00277-015-2587-5" TargetMode="External"/><Relationship Id="rId6957" Type="http://schemas.openxmlformats.org/officeDocument/2006/relationships/hyperlink" Target="https://pubmed.ncbi.nlm.nih.gov/36941652" TargetMode="External"/><Relationship Id="rId9363" Type="http://schemas.openxmlformats.org/officeDocument/2006/relationships/hyperlink" Target="https://pubmed.ncbi.nlm.nih.gov/30878636" TargetMode="External"/><Relationship Id="rId308" Type="http://schemas.openxmlformats.org/officeDocument/2006/relationships/hyperlink" Target="https://pubmed.ncbi.nlm.nih.gov/9067516" TargetMode="External"/><Relationship Id="rId722" Type="http://schemas.openxmlformats.org/officeDocument/2006/relationships/hyperlink" Target="https://core.ac.uk/reader/37506335?utm_source=linkout" TargetMode="External"/><Relationship Id="rId1352" Type="http://schemas.openxmlformats.org/officeDocument/2006/relationships/hyperlink" Target="https://pubmed.ncbi.nlm.nih.gov/22445276" TargetMode="External"/><Relationship Id="rId2403" Type="http://schemas.openxmlformats.org/officeDocument/2006/relationships/hyperlink" Target="https://pubmed.ncbi.nlm.nih.gov/34694545" TargetMode="External"/><Relationship Id="rId5559" Type="http://schemas.openxmlformats.org/officeDocument/2006/relationships/hyperlink" Target="https://pubmed.ncbi.nlm.nih.gov/36374363" TargetMode="External"/><Relationship Id="rId9016" Type="http://schemas.openxmlformats.org/officeDocument/2006/relationships/hyperlink" Target="https://pubmed.ncbi.nlm.nih.gov/39461553" TargetMode="External"/><Relationship Id="rId9430" Type="http://schemas.openxmlformats.org/officeDocument/2006/relationships/hyperlink" Target="https://pubmed.ncbi.nlm.nih.gov/16755563" TargetMode="External"/><Relationship Id="rId1005" Type="http://schemas.openxmlformats.org/officeDocument/2006/relationships/hyperlink" Target="https://onlinelibrary.wiley.com/doi/10.1002/eji.201646574" TargetMode="External"/><Relationship Id="rId4575" Type="http://schemas.openxmlformats.org/officeDocument/2006/relationships/hyperlink" Target="https://pubmed.ncbi.nlm.nih.gov/38241399" TargetMode="External"/><Relationship Id="rId5973" Type="http://schemas.openxmlformats.org/officeDocument/2006/relationships/hyperlink" Target="https://pubmed.ncbi.nlm.nih.gov/9605997" TargetMode="External"/><Relationship Id="rId8032" Type="http://schemas.openxmlformats.org/officeDocument/2006/relationships/hyperlink" Target="https://pubmed.ncbi.nlm.nih.gov/39397286" TargetMode="External"/><Relationship Id="rId3177" Type="http://schemas.openxmlformats.org/officeDocument/2006/relationships/hyperlink" Target="https://pubmed.ncbi.nlm.nih.gov/34168078" TargetMode="External"/><Relationship Id="rId4228" Type="http://schemas.openxmlformats.org/officeDocument/2006/relationships/hyperlink" Target="https://link.springer.com/article/10.1007/s10875-018-0553-4" TargetMode="External"/><Relationship Id="rId5626" Type="http://schemas.openxmlformats.org/officeDocument/2006/relationships/hyperlink" Target="https://www.clinicalkey.com/content/playBy/pii?v=S2213-2198(20)31111-9" TargetMode="External"/><Relationship Id="rId3591" Type="http://schemas.openxmlformats.org/officeDocument/2006/relationships/hyperlink" Target="https://linkinghub.elsevier.com/retrieve/pii/S0006-291X(09)01228-5" TargetMode="External"/><Relationship Id="rId4642" Type="http://schemas.openxmlformats.org/officeDocument/2006/relationships/hyperlink" Target="https://www.pnas.org/doi/10.1073/pnas.2003603117?url_ver=Z39.88-2003&amp;rfr_id=ori:rid:crossref.org&amp;rfr_dat=cr_pub%200pubmed" TargetMode="External"/><Relationship Id="rId7798" Type="http://schemas.openxmlformats.org/officeDocument/2006/relationships/hyperlink" Target="https://pubmed.ncbi.nlm.nih.gov/28129738" TargetMode="External"/><Relationship Id="rId8849" Type="http://schemas.openxmlformats.org/officeDocument/2006/relationships/hyperlink" Target="https://pubmed.ncbi.nlm.nih.gov/24390062" TargetMode="External"/><Relationship Id="rId2193" Type="http://schemas.openxmlformats.org/officeDocument/2006/relationships/hyperlink" Target="https://pmc.ncbi.nlm.nih.gov/articles/pmid/20964644/" TargetMode="External"/><Relationship Id="rId3244" Type="http://schemas.openxmlformats.org/officeDocument/2006/relationships/hyperlink" Target="https://academic.oup.com/rheumatology/article-lookup/doi/10.1093/rheumatology/kez311" TargetMode="External"/><Relationship Id="rId7865" Type="http://schemas.openxmlformats.org/officeDocument/2006/relationships/hyperlink" Target="https://www.clinicalkey.com/content/playBy/pii?v=S0140-6736(21)00502-X" TargetMode="External"/><Relationship Id="rId8916" Type="http://schemas.openxmlformats.org/officeDocument/2006/relationships/hyperlink" Target="https://europepmc.org/abstract/MED/37892566" TargetMode="External"/><Relationship Id="rId165" Type="http://schemas.openxmlformats.org/officeDocument/2006/relationships/hyperlink" Target="https://pubmed.ncbi.nlm.nih.gov/30455695" TargetMode="External"/><Relationship Id="rId2260" Type="http://schemas.openxmlformats.org/officeDocument/2006/relationships/hyperlink" Target="https://pubmed.ncbi.nlm.nih.gov/15966908" TargetMode="External"/><Relationship Id="rId3311" Type="http://schemas.openxmlformats.org/officeDocument/2006/relationships/hyperlink" Target="https://pubmed.ncbi.nlm.nih.gov/31430342" TargetMode="External"/><Relationship Id="rId6467" Type="http://schemas.openxmlformats.org/officeDocument/2006/relationships/hyperlink" Target="https://pubmed.ncbi.nlm.nih.gov/31723059" TargetMode="External"/><Relationship Id="rId6881" Type="http://schemas.openxmlformats.org/officeDocument/2006/relationships/hyperlink" Target="https://pubmed.ncbi.nlm.nih.gov/39680367" TargetMode="External"/><Relationship Id="rId7518" Type="http://schemas.openxmlformats.org/officeDocument/2006/relationships/hyperlink" Target="https://pubmed.ncbi.nlm.nih.gov/37223103" TargetMode="External"/><Relationship Id="rId7932" Type="http://schemas.openxmlformats.org/officeDocument/2006/relationships/hyperlink" Target="https://pubmed.ncbi.nlm.nih.gov/23378460" TargetMode="External"/><Relationship Id="rId232" Type="http://schemas.openxmlformats.org/officeDocument/2006/relationships/hyperlink" Target="https://journals.asm.org/doi/10.1128/CVI.00081-13?url_ver=Z39.88-2003&amp;rfr_id=ori:rid:crossref.org&amp;rfr_dat=cr_pub%200pubmed" TargetMode="External"/><Relationship Id="rId5069" Type="http://schemas.openxmlformats.org/officeDocument/2006/relationships/hyperlink" Target="https://pubmed.ncbi.nlm.nih.gov/37562003" TargetMode="External"/><Relationship Id="rId5483" Type="http://schemas.openxmlformats.org/officeDocument/2006/relationships/hyperlink" Target="https://pubmed.ncbi.nlm.nih.gov/31376032" TargetMode="External"/><Relationship Id="rId6534" Type="http://schemas.openxmlformats.org/officeDocument/2006/relationships/hyperlink" Target="https://linkinghub.elsevier.com/retrieve/pii/S1600-6135(22)24970-3" TargetMode="External"/><Relationship Id="rId1679" Type="http://schemas.openxmlformats.org/officeDocument/2006/relationships/hyperlink" Target="https://pubmed.ncbi.nlm.nih.gov/27657892" TargetMode="External"/><Relationship Id="rId4085" Type="http://schemas.openxmlformats.org/officeDocument/2006/relationships/hyperlink" Target="https://publications.edpsciences.org/10.1051/medsci/200622121075" TargetMode="External"/><Relationship Id="rId5136" Type="http://schemas.openxmlformats.org/officeDocument/2006/relationships/hyperlink" Target="https://europepmc.org/abstract/MED/32815876" TargetMode="External"/><Relationship Id="rId4152" Type="http://schemas.openxmlformats.org/officeDocument/2006/relationships/hyperlink" Target="https://pubmed.ncbi.nlm.nih.gov/9019365" TargetMode="External"/><Relationship Id="rId5203" Type="http://schemas.openxmlformats.org/officeDocument/2006/relationships/hyperlink" Target="https://pubmed.ncbi.nlm.nih.gov/31376032" TargetMode="External"/><Relationship Id="rId5550" Type="http://schemas.openxmlformats.org/officeDocument/2006/relationships/hyperlink" Target="https://europepmc.org/abstract/MED/37511905" TargetMode="External"/><Relationship Id="rId6601" Type="http://schemas.openxmlformats.org/officeDocument/2006/relationships/hyperlink" Target="https://pubmed.ncbi.nlm.nih.gov/25387592" TargetMode="External"/><Relationship Id="rId8359" Type="http://schemas.openxmlformats.org/officeDocument/2006/relationships/hyperlink" Target="https://pubmed.ncbi.nlm.nih.gov/37339710" TargetMode="External"/><Relationship Id="rId1746" Type="http://schemas.openxmlformats.org/officeDocument/2006/relationships/hyperlink" Target="https://pubmed.ncbi.nlm.nih.gov/32986999" TargetMode="External"/><Relationship Id="rId8773" Type="http://schemas.openxmlformats.org/officeDocument/2006/relationships/hyperlink" Target="https://onlinelibrary.wiley.com/doi/10.1097/MPG.0000000000002999" TargetMode="External"/><Relationship Id="rId38" Type="http://schemas.openxmlformats.org/officeDocument/2006/relationships/hyperlink" Target="https://europepmc.org/abstract/MED/37868983" TargetMode="External"/><Relationship Id="rId1813" Type="http://schemas.openxmlformats.org/officeDocument/2006/relationships/hyperlink" Target="https://pubmed.ncbi.nlm.nih.gov/33526290" TargetMode="External"/><Relationship Id="rId4969" Type="http://schemas.openxmlformats.org/officeDocument/2006/relationships/hyperlink" Target="https://pubmed.ncbi.nlm.nih.gov/20713205" TargetMode="External"/><Relationship Id="rId7375" Type="http://schemas.openxmlformats.org/officeDocument/2006/relationships/hyperlink" Target="https:///www.science.org/doi/10.1126/sciimmunol.abq3277?url_ver=Z39.88-2003&amp;rfr_id=ori:rid:crossref.org&amp;rfr_dat=cr_pub%200pubmed" TargetMode="External"/><Relationship Id="rId8426" Type="http://schemas.openxmlformats.org/officeDocument/2006/relationships/hyperlink" Target="https://www.clinicalkey.com/content/playBy/pii?v=S0022-510X(18)30499-4" TargetMode="External"/><Relationship Id="rId8840" Type="http://schemas.openxmlformats.org/officeDocument/2006/relationships/hyperlink" Target="https://academic.oup.com/ibdjournal/article-lookup/doi/10.1097/MIB.0000000000000219" TargetMode="External"/><Relationship Id="rId3985" Type="http://schemas.openxmlformats.org/officeDocument/2006/relationships/hyperlink" Target="https://pubmed.ncbi.nlm.nih.gov/25370437" TargetMode="External"/><Relationship Id="rId6391" Type="http://schemas.openxmlformats.org/officeDocument/2006/relationships/hyperlink" Target="https://pubmed.ncbi.nlm.nih.gov/37314016" TargetMode="External"/><Relationship Id="rId7028" Type="http://schemas.openxmlformats.org/officeDocument/2006/relationships/hyperlink" Target="https://europepmc.org/abstract/MED/35090163" TargetMode="External"/><Relationship Id="rId7442" Type="http://schemas.openxmlformats.org/officeDocument/2006/relationships/hyperlink" Target="https://pubmed.ncbi.nlm.nih.gov/32207811" TargetMode="External"/><Relationship Id="rId2587" Type="http://schemas.openxmlformats.org/officeDocument/2006/relationships/hyperlink" Target="https://pubmed.ncbi.nlm.nih.gov/15684103" TargetMode="External"/><Relationship Id="rId3638" Type="http://schemas.openxmlformats.org/officeDocument/2006/relationships/hyperlink" Target="https://www.nature.com/articles/ncb1193" TargetMode="External"/><Relationship Id="rId6044" Type="http://schemas.openxmlformats.org/officeDocument/2006/relationships/hyperlink" Target="https://pubmed.ncbi.nlm.nih.gov/2783419" TargetMode="External"/><Relationship Id="rId559" Type="http://schemas.openxmlformats.org/officeDocument/2006/relationships/hyperlink" Target="https://pubmed.ncbi.nlm.nih.gov/33424872" TargetMode="External"/><Relationship Id="rId1189" Type="http://schemas.openxmlformats.org/officeDocument/2006/relationships/hyperlink" Target="https://linkinghub.elsevier.com/retrieve/pii/S1939-4551(23)00118-7" TargetMode="External"/><Relationship Id="rId5060" Type="http://schemas.openxmlformats.org/officeDocument/2006/relationships/hyperlink" Target="https://www.clinicalkey.com/content/playBy/pii?v=S0091-6749(24)00081-2" TargetMode="External"/><Relationship Id="rId6111" Type="http://schemas.openxmlformats.org/officeDocument/2006/relationships/hyperlink" Target="https://linkinghub.elsevier.com/retrieve/pii/S0021-9258(17)40020-2" TargetMode="External"/><Relationship Id="rId9267" Type="http://schemas.openxmlformats.org/officeDocument/2006/relationships/hyperlink" Target="https://academic.oup.com/cid/article-lookup/doi/10.1086/596307" TargetMode="External"/><Relationship Id="rId626" Type="http://schemas.openxmlformats.org/officeDocument/2006/relationships/hyperlink" Target="https://arthritis-research.biomedcentral.com/articles/10.1186/s13075-017-1443-5" TargetMode="External"/><Relationship Id="rId973" Type="http://schemas.openxmlformats.org/officeDocument/2006/relationships/hyperlink" Target="https://europepmc.org/abstract/MED/31681716" TargetMode="External"/><Relationship Id="rId1256" Type="http://schemas.openxmlformats.org/officeDocument/2006/relationships/hyperlink" Target="https://pubmed.ncbi.nlm.nih.gov/33105551" TargetMode="External"/><Relationship Id="rId2307" Type="http://schemas.openxmlformats.org/officeDocument/2006/relationships/hyperlink" Target="https://pubmed.ncbi.nlm.nih.gov/8560201" TargetMode="External"/><Relationship Id="rId2654" Type="http://schemas.openxmlformats.org/officeDocument/2006/relationships/hyperlink" Target="https://link.springer.com/article/10.1007/s12016-021-08852-7" TargetMode="External"/><Relationship Id="rId3705" Type="http://schemas.openxmlformats.org/officeDocument/2006/relationships/hyperlink" Target="https://link.springer.com/article/10.1007/s10875-023-01569-6" TargetMode="External"/><Relationship Id="rId8283" Type="http://schemas.openxmlformats.org/officeDocument/2006/relationships/hyperlink" Target="https://europepmc.org/abstract/MED/23209314" TargetMode="External"/><Relationship Id="rId9334" Type="http://schemas.openxmlformats.org/officeDocument/2006/relationships/hyperlink" Target="https://www.jstage.jst.go.jp/article/rinketsu/64/8/64_735/_article/-char/ja/" TargetMode="External"/><Relationship Id="rId1670" Type="http://schemas.openxmlformats.org/officeDocument/2006/relationships/hyperlink" Target="https://journals.lww.com/00124743-201806000-00006" TargetMode="External"/><Relationship Id="rId2721" Type="http://schemas.openxmlformats.org/officeDocument/2006/relationships/hyperlink" Target="https://pubmed.ncbi.nlm.nih.gov/29135486" TargetMode="External"/><Relationship Id="rId5877" Type="http://schemas.openxmlformats.org/officeDocument/2006/relationships/hyperlink" Target="https://pubmed.ncbi.nlm.nih.gov/22805442" TargetMode="External"/><Relationship Id="rId6928" Type="http://schemas.openxmlformats.org/officeDocument/2006/relationships/hyperlink" Target="https://genomemedicine.biomedcentral.com/articles/10.1186/s13073-023-01278-0" TargetMode="External"/><Relationship Id="rId1323" Type="http://schemas.openxmlformats.org/officeDocument/2006/relationships/hyperlink" Target="https://onlinelibrary.wiley.com/doi/10.1111/all.12769" TargetMode="External"/><Relationship Id="rId4479" Type="http://schemas.openxmlformats.org/officeDocument/2006/relationships/hyperlink" Target="https://pubmed.ncbi.nlm.nih.gov/32589707" TargetMode="External"/><Relationship Id="rId4893" Type="http://schemas.openxmlformats.org/officeDocument/2006/relationships/hyperlink" Target="https://pubmed.ncbi.nlm.nih.gov/28530713" TargetMode="External"/><Relationship Id="rId5944" Type="http://schemas.openxmlformats.org/officeDocument/2006/relationships/hyperlink" Target="https://pubmed.ncbi.nlm.nih.gov/11807006" TargetMode="External"/><Relationship Id="rId8350" Type="http://schemas.openxmlformats.org/officeDocument/2006/relationships/hyperlink" Target="https://linkinghub.elsevier.com/retrieve/pii/S2214-2509(24)00045-3" TargetMode="External"/><Relationship Id="rId9401" Type="http://schemas.openxmlformats.org/officeDocument/2006/relationships/hyperlink" Target="https://pubmed.ncbi.nlm.nih.gov/23407795" TargetMode="External"/><Relationship Id="rId3495" Type="http://schemas.openxmlformats.org/officeDocument/2006/relationships/hyperlink" Target="https://pubmed.ncbi.nlm.nih.gov/23022498" TargetMode="External"/><Relationship Id="rId4546" Type="http://schemas.openxmlformats.org/officeDocument/2006/relationships/hyperlink" Target="https://ped-rheum.biomedcentral.com/articles/10.1186/1546-0096-11-1" TargetMode="External"/><Relationship Id="rId4960" Type="http://schemas.openxmlformats.org/officeDocument/2006/relationships/hyperlink" Target="https://www.clinicalkey.com/content/playBy/pii?v=S1471-4906(12)00060-9" TargetMode="External"/><Relationship Id="rId8003" Type="http://schemas.openxmlformats.org/officeDocument/2006/relationships/hyperlink" Target="https://pmc.ncbi.nlm.nih.gov/articles/pmid/40016440/" TargetMode="External"/><Relationship Id="rId2097" Type="http://schemas.openxmlformats.org/officeDocument/2006/relationships/hyperlink" Target="https://europepmc.org/abstract/MED/31921703" TargetMode="External"/><Relationship Id="rId3148" Type="http://schemas.openxmlformats.org/officeDocument/2006/relationships/hyperlink" Target="https://europepmc.org/abstract/MED/35008504" TargetMode="External"/><Relationship Id="rId3562" Type="http://schemas.openxmlformats.org/officeDocument/2006/relationships/hyperlink" Target="https://pubmed.ncbi.nlm.nih.gov/21646768" TargetMode="External"/><Relationship Id="rId4613" Type="http://schemas.openxmlformats.org/officeDocument/2006/relationships/hyperlink" Target="https://pubmed.ncbi.nlm.nih.gov/35753512" TargetMode="External"/><Relationship Id="rId7769" Type="http://schemas.openxmlformats.org/officeDocument/2006/relationships/hyperlink" Target="https://europepmc.org/abstract/MED/31434886" TargetMode="External"/><Relationship Id="rId483" Type="http://schemas.openxmlformats.org/officeDocument/2006/relationships/hyperlink" Target="https://pubmed.ncbi.nlm.nih.gov/35503492" TargetMode="External"/><Relationship Id="rId2164" Type="http://schemas.openxmlformats.org/officeDocument/2006/relationships/hyperlink" Target="https://pubmed.ncbi.nlm.nih.gov/23163888" TargetMode="External"/><Relationship Id="rId3215" Type="http://schemas.openxmlformats.org/officeDocument/2006/relationships/hyperlink" Target="https://pubmed.ncbi.nlm.nih.gov/32564090" TargetMode="External"/><Relationship Id="rId6785" Type="http://schemas.openxmlformats.org/officeDocument/2006/relationships/hyperlink" Target="https://pubmed.ncbi.nlm.nih.gov/32267023" TargetMode="External"/><Relationship Id="rId9191" Type="http://schemas.openxmlformats.org/officeDocument/2006/relationships/hyperlink" Target="https://www.clinicalkey.com/content/playBy/pii?v=S0954-6111(16)30131-7" TargetMode="External"/><Relationship Id="rId136" Type="http://schemas.openxmlformats.org/officeDocument/2006/relationships/hyperlink" Target="https://www.clinicalkey.com/content/playBy/pii?v=S2213-2198(19)30168-0" TargetMode="External"/><Relationship Id="rId550" Type="http://schemas.openxmlformats.org/officeDocument/2006/relationships/hyperlink" Target="https://www.tandfonline.com/doi/abs/10.1080/1744666X.2020.1801422?url_ver=Z39.88-2003&amp;rfr_id=ori:rid:crossref.org&amp;rfr_dat=cr_pub%200pubmed" TargetMode="External"/><Relationship Id="rId1180" Type="http://schemas.openxmlformats.org/officeDocument/2006/relationships/hyperlink" Target="https://pubmed.ncbi.nlm.nih.gov/39436497" TargetMode="External"/><Relationship Id="rId2231" Type="http://schemas.openxmlformats.org/officeDocument/2006/relationships/hyperlink" Target="https://academic.oup.com/cid/article-lookup/doi/10.1086/520017" TargetMode="External"/><Relationship Id="rId5387" Type="http://schemas.openxmlformats.org/officeDocument/2006/relationships/hyperlink" Target="https://pubmed.ncbi.nlm.nih.gov/20113890" TargetMode="External"/><Relationship Id="rId6438" Type="http://schemas.openxmlformats.org/officeDocument/2006/relationships/hyperlink" Target="https://europepmc.org/abstract/MED/33158954" TargetMode="External"/><Relationship Id="rId7836" Type="http://schemas.openxmlformats.org/officeDocument/2006/relationships/hyperlink" Target="https://pubmed.ncbi.nlm.nih.gov/35490556" TargetMode="External"/><Relationship Id="rId203" Type="http://schemas.openxmlformats.org/officeDocument/2006/relationships/hyperlink" Target="https://pubmed.ncbi.nlm.nih.gov/25569260" TargetMode="External"/><Relationship Id="rId6852" Type="http://schemas.openxmlformats.org/officeDocument/2006/relationships/hyperlink" Target="https://www.nature.com/articles/1705550" TargetMode="External"/><Relationship Id="rId7903" Type="http://schemas.openxmlformats.org/officeDocument/2006/relationships/hyperlink" Target="https://europepmc.org/abstract/MED/28386077" TargetMode="External"/><Relationship Id="rId1997" Type="http://schemas.openxmlformats.org/officeDocument/2006/relationships/hyperlink" Target="https://europepmc.org/abstract/MED/36839443" TargetMode="External"/><Relationship Id="rId4056" Type="http://schemas.openxmlformats.org/officeDocument/2006/relationships/hyperlink" Target="https://pubmed.ncbi.nlm.nih.gov/20975043" TargetMode="External"/><Relationship Id="rId5454" Type="http://schemas.openxmlformats.org/officeDocument/2006/relationships/hyperlink" Target="https://www.clinicalkey.com/content/playBy/pii?v=S0091-6749(21)01205-7" TargetMode="External"/><Relationship Id="rId6505" Type="http://schemas.openxmlformats.org/officeDocument/2006/relationships/hyperlink" Target="https://pubmed.ncbi.nlm.nih.gov/29321374" TargetMode="External"/><Relationship Id="rId4470" Type="http://schemas.openxmlformats.org/officeDocument/2006/relationships/hyperlink" Target="https://europepmc.org/abstract/MED/33570715" TargetMode="External"/><Relationship Id="rId5107" Type="http://schemas.openxmlformats.org/officeDocument/2006/relationships/hyperlink" Target="https://pubmed.ncbi.nlm.nih.gov/36432661" TargetMode="External"/><Relationship Id="rId5521" Type="http://schemas.openxmlformats.org/officeDocument/2006/relationships/hyperlink" Target="https://pubmed.ncbi.nlm.nih.gov/38921803" TargetMode="External"/><Relationship Id="rId8677" Type="http://schemas.openxmlformats.org/officeDocument/2006/relationships/hyperlink" Target="https://pubmed.ncbi.nlm.nih.gov/25488532" TargetMode="External"/><Relationship Id="rId1717" Type="http://schemas.openxmlformats.org/officeDocument/2006/relationships/hyperlink" Target="https://pubmed.ncbi.nlm.nih.gov/38578389" TargetMode="External"/><Relationship Id="rId3072" Type="http://schemas.openxmlformats.org/officeDocument/2006/relationships/hyperlink" Target="https://europepmc.org/abstract/MED/35731181" TargetMode="External"/><Relationship Id="rId4123" Type="http://schemas.openxmlformats.org/officeDocument/2006/relationships/hyperlink" Target="https://www.nature.com/articles/3301637" TargetMode="External"/><Relationship Id="rId7279" Type="http://schemas.openxmlformats.org/officeDocument/2006/relationships/hyperlink" Target="https://www.clinicalkey.com/content/playBy/pii?v=S0091-6749(19)30271-4" TargetMode="External"/><Relationship Id="rId7693" Type="http://schemas.openxmlformats.org/officeDocument/2006/relationships/hyperlink" Target="https://linkinghub.elsevier.com/retrieve/pii/S2666-979X(23)00246-X" TargetMode="External"/><Relationship Id="rId8744" Type="http://schemas.openxmlformats.org/officeDocument/2006/relationships/hyperlink" Target="https://pubmed.ncbi.nlm.nih.gov/36335186" TargetMode="External"/><Relationship Id="rId3889" Type="http://schemas.openxmlformats.org/officeDocument/2006/relationships/hyperlink" Target="https://pubmed.ncbi.nlm.nih.gov/34408774" TargetMode="External"/><Relationship Id="rId6295" Type="http://schemas.openxmlformats.org/officeDocument/2006/relationships/hyperlink" Target="https://pubmed.ncbi.nlm.nih.gov/23139747" TargetMode="External"/><Relationship Id="rId7346" Type="http://schemas.openxmlformats.org/officeDocument/2006/relationships/hyperlink" Target="https://pubmed.ncbi.nlm.nih.gov/38363432" TargetMode="External"/><Relationship Id="rId6362" Type="http://schemas.openxmlformats.org/officeDocument/2006/relationships/hyperlink" Target="https://www.ingentaconnect.com/openurl?genre=article&amp;issn=&amp;volume=63&amp;issue=4&amp;spage=597&amp;aulast=Yumoto" TargetMode="External"/><Relationship Id="rId7413" Type="http://schemas.openxmlformats.org/officeDocument/2006/relationships/hyperlink" Target="https://europepmc.org/abstract/MED/34183371" TargetMode="External"/><Relationship Id="rId7760" Type="http://schemas.openxmlformats.org/officeDocument/2006/relationships/hyperlink" Target="https://pubmed.ncbi.nlm.nih.gov/32152314" TargetMode="External"/><Relationship Id="rId8811" Type="http://schemas.openxmlformats.org/officeDocument/2006/relationships/hyperlink" Target="https://pubmed.ncbi.nlm.nih.gov/29562246" TargetMode="External"/><Relationship Id="rId3956" Type="http://schemas.openxmlformats.org/officeDocument/2006/relationships/hyperlink" Target="https://www.clinicalkey.com/content/playBy/pii?v=S1568-9972(16)30168-9" TargetMode="External"/><Relationship Id="rId6015" Type="http://schemas.openxmlformats.org/officeDocument/2006/relationships/hyperlink" Target="https://pubmed.ncbi.nlm.nih.gov/1387561" TargetMode="External"/><Relationship Id="rId877" Type="http://schemas.openxmlformats.org/officeDocument/2006/relationships/hyperlink" Target="https://europepmc.org/abstract/MED/35625763" TargetMode="External"/><Relationship Id="rId2558" Type="http://schemas.openxmlformats.org/officeDocument/2006/relationships/hyperlink" Target="https://academic.oup.com/cid/article-lookup/doi/10.1086/587746" TargetMode="External"/><Relationship Id="rId2972" Type="http://schemas.openxmlformats.org/officeDocument/2006/relationships/hyperlink" Target="https://pubmed.ncbi.nlm.nih.gov/37597846" TargetMode="External"/><Relationship Id="rId3609" Type="http://schemas.openxmlformats.org/officeDocument/2006/relationships/hyperlink" Target="https://academic.oup.com/intimm/article-lookup/doi/10.1093/intimm/dxn006" TargetMode="External"/><Relationship Id="rId8187" Type="http://schemas.openxmlformats.org/officeDocument/2006/relationships/hyperlink" Target="https://europepmc.org/abstract/MED/32713171" TargetMode="External"/><Relationship Id="rId944" Type="http://schemas.openxmlformats.org/officeDocument/2006/relationships/hyperlink" Target="https://pubmed.ncbi.nlm.nih.gov/32458804" TargetMode="External"/><Relationship Id="rId1574" Type="http://schemas.openxmlformats.org/officeDocument/2006/relationships/hyperlink" Target="https://europepmc.org/abstract/MED/37176011" TargetMode="External"/><Relationship Id="rId2625" Type="http://schemas.openxmlformats.org/officeDocument/2006/relationships/hyperlink" Target="https://pubmed.ncbi.nlm.nih.gov/37332526" TargetMode="External"/><Relationship Id="rId5031" Type="http://schemas.openxmlformats.org/officeDocument/2006/relationships/hyperlink" Target="https://pubmed.ncbi.nlm.nih.gov/1656931" TargetMode="External"/><Relationship Id="rId9238" Type="http://schemas.openxmlformats.org/officeDocument/2006/relationships/hyperlink" Target="https://pubmed.ncbi.nlm.nih.gov/22543245" TargetMode="External"/><Relationship Id="rId1227" Type="http://schemas.openxmlformats.org/officeDocument/2006/relationships/hyperlink" Target="https://pubmed.ncbi.nlm.nih.gov/33755867" TargetMode="External"/><Relationship Id="rId1641" Type="http://schemas.openxmlformats.org/officeDocument/2006/relationships/hyperlink" Target="https://pubmed.ncbi.nlm.nih.gov/32278865" TargetMode="External"/><Relationship Id="rId4797" Type="http://schemas.openxmlformats.org/officeDocument/2006/relationships/hyperlink" Target="https://pubmed.ncbi.nlm.nih.gov/33770165" TargetMode="External"/><Relationship Id="rId5848" Type="http://schemas.openxmlformats.org/officeDocument/2006/relationships/hyperlink" Target="https://www.clinicalkey.com/content/playBy/pii?v=S0091-6749(15)01667-X" TargetMode="External"/><Relationship Id="rId8254" Type="http://schemas.openxmlformats.org/officeDocument/2006/relationships/hyperlink" Target="https://pubmed.ncbi.nlm.nih.gov/27220772" TargetMode="External"/><Relationship Id="rId9305" Type="http://schemas.openxmlformats.org/officeDocument/2006/relationships/hyperlink" Target="https://europepmc.org/abstract/MED/27336164" TargetMode="External"/><Relationship Id="rId3399" Type="http://schemas.openxmlformats.org/officeDocument/2006/relationships/hyperlink" Target="https://pubmed.ncbi.nlm.nih.gov/28116121" TargetMode="External"/><Relationship Id="rId4864" Type="http://schemas.openxmlformats.org/officeDocument/2006/relationships/hyperlink" Target="https://www.clinicalkey.com/content/playBy/pii?v=S1542-3565(18)30344-6" TargetMode="External"/><Relationship Id="rId7270" Type="http://schemas.openxmlformats.org/officeDocument/2006/relationships/hyperlink" Target="https://pubmed.ncbi.nlm.nih.gov/32309784" TargetMode="External"/><Relationship Id="rId8321" Type="http://schemas.openxmlformats.org/officeDocument/2006/relationships/hyperlink" Target="https://pubmed.ncbi.nlm.nih.gov/17285595" TargetMode="External"/><Relationship Id="rId3466" Type="http://schemas.openxmlformats.org/officeDocument/2006/relationships/hyperlink" Target="http://joi.jlc.jst.go.jp/DN/JST.JSTAGE/jsci/37.1?lang=en&amp;from=PubMed" TargetMode="External"/><Relationship Id="rId4517" Type="http://schemas.openxmlformats.org/officeDocument/2006/relationships/hyperlink" Target="https://pubmed.ncbi.nlm.nih.gov/28835462" TargetMode="External"/><Relationship Id="rId5915" Type="http://schemas.openxmlformats.org/officeDocument/2006/relationships/hyperlink" Target="https://linkinghub.elsevier.com/retrieve/pii/S0006-4971(20)41742-2" TargetMode="External"/><Relationship Id="rId387" Type="http://schemas.openxmlformats.org/officeDocument/2006/relationships/hyperlink" Target="https://linkinghub.elsevier.com/retrieve/pii/0091-6749(86)90350-7" TargetMode="External"/><Relationship Id="rId2068" Type="http://schemas.openxmlformats.org/officeDocument/2006/relationships/hyperlink" Target="https://pubmed.ncbi.nlm.nih.gov/33344427" TargetMode="External"/><Relationship Id="rId3119" Type="http://schemas.openxmlformats.org/officeDocument/2006/relationships/hyperlink" Target="https://pubmed.ncbi.nlm.nih.gov/35223018" TargetMode="External"/><Relationship Id="rId3880" Type="http://schemas.openxmlformats.org/officeDocument/2006/relationships/hyperlink" Target="https://europepmc.org/abstract/MED/34737297" TargetMode="External"/><Relationship Id="rId4931" Type="http://schemas.openxmlformats.org/officeDocument/2006/relationships/hyperlink" Target="https://pubmed.ncbi.nlm.nih.gov/26356552" TargetMode="External"/><Relationship Id="rId9095" Type="http://schemas.openxmlformats.org/officeDocument/2006/relationships/hyperlink" Target="https://www.clinicalkey.com/content/playBy/pii?v=S1579-2129(21)00205-6" TargetMode="External"/><Relationship Id="rId1084" Type="http://schemas.openxmlformats.org/officeDocument/2006/relationships/hyperlink" Target="https://pubmed.ncbi.nlm.nih.gov/19157500" TargetMode="External"/><Relationship Id="rId2482" Type="http://schemas.openxmlformats.org/officeDocument/2006/relationships/hyperlink" Target="https://onlinelibrary.wiley.com/doi/10.1111/myc.12701" TargetMode="External"/><Relationship Id="rId3533" Type="http://schemas.openxmlformats.org/officeDocument/2006/relationships/hyperlink" Target="https://pubmed.ncbi.nlm.nih.gov/22659452" TargetMode="External"/><Relationship Id="rId6689" Type="http://schemas.openxmlformats.org/officeDocument/2006/relationships/hyperlink" Target="https://pubmed.ncbi.nlm.nih.gov/17261633" TargetMode="External"/><Relationship Id="rId9162" Type="http://schemas.openxmlformats.org/officeDocument/2006/relationships/hyperlink" Target="https://pubmed.ncbi.nlm.nih.gov/28393532" TargetMode="External"/><Relationship Id="rId107" Type="http://schemas.openxmlformats.org/officeDocument/2006/relationships/hyperlink" Target="https://pubmed.ncbi.nlm.nih.gov/32803625" TargetMode="External"/><Relationship Id="rId454" Type="http://schemas.openxmlformats.org/officeDocument/2006/relationships/hyperlink" Target="https://pubmed.ncbi.nlm.nih.gov/38175961" TargetMode="External"/><Relationship Id="rId2135" Type="http://schemas.openxmlformats.org/officeDocument/2006/relationships/hyperlink" Target="https://parasitesandvectors.biomedcentral.com/articles/10.1186/s13071-016-1528-z" TargetMode="External"/><Relationship Id="rId3600" Type="http://schemas.openxmlformats.org/officeDocument/2006/relationships/hyperlink" Target="https://pubmed.ncbi.nlm.nih.gov/18977352" TargetMode="External"/><Relationship Id="rId6756" Type="http://schemas.openxmlformats.org/officeDocument/2006/relationships/hyperlink" Target="https://www.nature.com/articles/s41409-021-01449-w" TargetMode="External"/><Relationship Id="rId7807" Type="http://schemas.openxmlformats.org/officeDocument/2006/relationships/hyperlink" Target="https://acrjournals.onlinelibrary.wiley.com/doi/10.1002/art.39054" TargetMode="External"/><Relationship Id="rId521" Type="http://schemas.openxmlformats.org/officeDocument/2006/relationships/hyperlink" Target="https://pubmed.ncbi.nlm.nih.gov/34164762" TargetMode="External"/><Relationship Id="rId1151" Type="http://schemas.openxmlformats.org/officeDocument/2006/relationships/hyperlink" Target="https://pubmed.ncbi.nlm.nih.gov/9653087" TargetMode="External"/><Relationship Id="rId2202" Type="http://schemas.openxmlformats.org/officeDocument/2006/relationships/hyperlink" Target="https://pubmed.ncbi.nlm.nih.gov/19771178" TargetMode="External"/><Relationship Id="rId5358" Type="http://schemas.openxmlformats.org/officeDocument/2006/relationships/hyperlink" Target="https://www.clinicalkey.com/content/playBy/pii?v=S0091-6749(12)01547-3" TargetMode="External"/><Relationship Id="rId5772" Type="http://schemas.openxmlformats.org/officeDocument/2006/relationships/hyperlink" Target="https://link.springer.com/article/10.1007/s10875-020-00940-1" TargetMode="External"/><Relationship Id="rId6409" Type="http://schemas.openxmlformats.org/officeDocument/2006/relationships/hyperlink" Target="https://pubmed.ncbi.nlm.nih.gov/35902775" TargetMode="External"/><Relationship Id="rId6823" Type="http://schemas.openxmlformats.org/officeDocument/2006/relationships/hyperlink" Target="https://pubmed.ncbi.nlm.nih.gov/26058843" TargetMode="External"/><Relationship Id="rId1968" Type="http://schemas.openxmlformats.org/officeDocument/2006/relationships/hyperlink" Target="https://pubmed.ncbi.nlm.nih.gov/39303738" TargetMode="External"/><Relationship Id="rId4374" Type="http://schemas.openxmlformats.org/officeDocument/2006/relationships/hyperlink" Target="https://pubmed.ncbi.nlm.nih.gov/7502881" TargetMode="External"/><Relationship Id="rId5425" Type="http://schemas.openxmlformats.org/officeDocument/2006/relationships/hyperlink" Target="https://pubmed.ncbi.nlm.nih.gov/39069111" TargetMode="External"/><Relationship Id="rId8995" Type="http://schemas.openxmlformats.org/officeDocument/2006/relationships/hyperlink" Target="https://pubmed.ncbi.nlm.nih.gov/27868369" TargetMode="External"/><Relationship Id="rId3390" Type="http://schemas.openxmlformats.org/officeDocument/2006/relationships/hyperlink" Target="https://link.springer.com/protocol/10.1007/978-1-4939-6448-2_27" TargetMode="External"/><Relationship Id="rId4027" Type="http://schemas.openxmlformats.org/officeDocument/2006/relationships/hyperlink" Target="https://pubmed.ncbi.nlm.nih.gov/22634347" TargetMode="External"/><Relationship Id="rId4441" Type="http://schemas.openxmlformats.org/officeDocument/2006/relationships/hyperlink" Target="https://pubmed.ncbi.nlm.nih.gov/36443301" TargetMode="External"/><Relationship Id="rId7597" Type="http://schemas.openxmlformats.org/officeDocument/2006/relationships/hyperlink" Target="https://linkinghub.elsevier.com/retrieve/pii/S2405-8440(17)30608-4" TargetMode="External"/><Relationship Id="rId8648" Type="http://schemas.openxmlformats.org/officeDocument/2006/relationships/hyperlink" Target="https://thorax.bmj.com/lookup/pmidlookup?view=long&amp;pmid=27015800" TargetMode="External"/><Relationship Id="rId3043" Type="http://schemas.openxmlformats.org/officeDocument/2006/relationships/hyperlink" Target="https://pubmed.ncbi.nlm.nih.gov/36451778" TargetMode="External"/><Relationship Id="rId6199" Type="http://schemas.openxmlformats.org/officeDocument/2006/relationships/hyperlink" Target="https://pubmed.ncbi.nlm.nih.gov/32986852" TargetMode="External"/><Relationship Id="rId6266" Type="http://schemas.openxmlformats.org/officeDocument/2006/relationships/hyperlink" Target="https://europepmc.org/abstract/MED/26492518" TargetMode="External"/><Relationship Id="rId7664" Type="http://schemas.openxmlformats.org/officeDocument/2006/relationships/hyperlink" Target="https://pubmed.ncbi.nlm.nih.gov/39919895" TargetMode="External"/><Relationship Id="rId8715" Type="http://schemas.openxmlformats.org/officeDocument/2006/relationships/hyperlink" Target="https://jmedicalcasereports.biomedcentral.com/articles/10.1186/1752-1947-2-195" TargetMode="External"/><Relationship Id="rId3110" Type="http://schemas.openxmlformats.org/officeDocument/2006/relationships/hyperlink" Target="https://academic.oup.com/mr/article-lookup/doi/10.1093/mr/roab014" TargetMode="External"/><Relationship Id="rId6680" Type="http://schemas.openxmlformats.org/officeDocument/2006/relationships/hyperlink" Target="https://journals.aai.org/jimmunol/article-lookup/doi/10.4049/jimmunol.181.3.1760" TargetMode="External"/><Relationship Id="rId7317" Type="http://schemas.openxmlformats.org/officeDocument/2006/relationships/hyperlink" Target="https://link.springer.com/article/10.1007/s10875-024-01831-5" TargetMode="External"/><Relationship Id="rId7731" Type="http://schemas.openxmlformats.org/officeDocument/2006/relationships/hyperlink" Target="https://europepmc.org/abstract/MED/35545678" TargetMode="External"/><Relationship Id="rId2876" Type="http://schemas.openxmlformats.org/officeDocument/2006/relationships/hyperlink" Target="https://pubmed.ncbi.nlm.nih.gov/39737847" TargetMode="External"/><Relationship Id="rId3927" Type="http://schemas.openxmlformats.org/officeDocument/2006/relationships/hyperlink" Target="https://pubmed.ncbi.nlm.nih.gov/30309969" TargetMode="External"/><Relationship Id="rId5282" Type="http://schemas.openxmlformats.org/officeDocument/2006/relationships/hyperlink" Target="https://journals.sagepub.com/doi/10.1177/1043454216631509?url_ver=Z39.88-2003&amp;rfr_id=ori:rid:crossref.org&amp;rfr_dat=cr_pub%200pubmed" TargetMode="External"/><Relationship Id="rId6333" Type="http://schemas.openxmlformats.org/officeDocument/2006/relationships/hyperlink" Target="https://pubmed.ncbi.nlm.nih.gov/36328813" TargetMode="External"/><Relationship Id="rId848" Type="http://schemas.openxmlformats.org/officeDocument/2006/relationships/hyperlink" Target="https://pubmed.ncbi.nlm.nih.gov/36945737" TargetMode="External"/><Relationship Id="rId1478" Type="http://schemas.openxmlformats.org/officeDocument/2006/relationships/hyperlink" Target="https://pubmed.ncbi.nlm.nih.gov/28952612" TargetMode="External"/><Relationship Id="rId1892" Type="http://schemas.openxmlformats.org/officeDocument/2006/relationships/hyperlink" Target="https://pubmed.ncbi.nlm.nih.gov/29319881" TargetMode="External"/><Relationship Id="rId2529" Type="http://schemas.openxmlformats.org/officeDocument/2006/relationships/hyperlink" Target="https://pubmed.ncbi.nlm.nih.gov/20429777" TargetMode="External"/><Relationship Id="rId6400" Type="http://schemas.openxmlformats.org/officeDocument/2006/relationships/hyperlink" Target="https://linkinghub.elsevier.com/retrieve/pii/S1600-6135(22)29301-0" TargetMode="External"/><Relationship Id="rId915" Type="http://schemas.openxmlformats.org/officeDocument/2006/relationships/hyperlink" Target="https://link.springer.com/article/10.1007/s00467-020-04761-7" TargetMode="External"/><Relationship Id="rId1545" Type="http://schemas.openxmlformats.org/officeDocument/2006/relationships/hyperlink" Target="https://pubmed.ncbi.nlm.nih.gov/39996765" TargetMode="External"/><Relationship Id="rId2943" Type="http://schemas.openxmlformats.org/officeDocument/2006/relationships/hyperlink" Target="https://europepmc.org/abstract/MED/38225283" TargetMode="External"/><Relationship Id="rId5002" Type="http://schemas.openxmlformats.org/officeDocument/2006/relationships/hyperlink" Target="https://www.thieme-connect.com/DOI/DOI?10.1055/s-2004-817685" TargetMode="External"/><Relationship Id="rId8158" Type="http://schemas.openxmlformats.org/officeDocument/2006/relationships/hyperlink" Target="https://onlinelibrary.wiley.com/doi/10.1111/jgh.15411" TargetMode="External"/><Relationship Id="rId8572" Type="http://schemas.openxmlformats.org/officeDocument/2006/relationships/hyperlink" Target="https://journals.lww.com/00006454-201105000-00022" TargetMode="External"/><Relationship Id="rId9209" Type="http://schemas.openxmlformats.org/officeDocument/2006/relationships/hyperlink" Target="https://www.atsjournals.org/doi/10.1513/AnnalsATS.201407-305OC?url_ver=Z39.88-2003&amp;rfr_id=ori:rid:crossref.org&amp;rfr_dat=cr_pub%200pubmed" TargetMode="External"/><Relationship Id="rId7174" Type="http://schemas.openxmlformats.org/officeDocument/2006/relationships/hyperlink" Target="https://www.liebertpub.com/doi/10.1089/vbz.2018.2306?url_ver=Z39.88-2003&amp;rfr_id=ori:rid:crossref.org&amp;rfr_dat=cr_pub%200pubmed" TargetMode="External"/><Relationship Id="rId8225" Type="http://schemas.openxmlformats.org/officeDocument/2006/relationships/hyperlink" Target="https://academic.oup.com/ecco-jcc/article-lookup/doi/10.1093/ecco-jcc/jjy092" TargetMode="External"/><Relationship Id="rId1612" Type="http://schemas.openxmlformats.org/officeDocument/2006/relationships/hyperlink" Target="https://europepmc.org/abstract/MED/34510668" TargetMode="External"/><Relationship Id="rId4768" Type="http://schemas.openxmlformats.org/officeDocument/2006/relationships/hyperlink" Target="https://europepmc.org/abstract/MED/36463279" TargetMode="External"/><Relationship Id="rId5819" Type="http://schemas.openxmlformats.org/officeDocument/2006/relationships/hyperlink" Target="https://pubmed.ncbi.nlm.nih.gov/29744787" TargetMode="External"/><Relationship Id="rId6190" Type="http://schemas.openxmlformats.org/officeDocument/2006/relationships/hyperlink" Target="https://pubmed.ncbi.nlm.nih.gov/34580672" TargetMode="External"/><Relationship Id="rId3784" Type="http://schemas.openxmlformats.org/officeDocument/2006/relationships/hyperlink" Target="https://pubmed.ncbi.nlm.nih.gov/28657829" TargetMode="External"/><Relationship Id="rId4835" Type="http://schemas.openxmlformats.org/officeDocument/2006/relationships/hyperlink" Target="https://pubmed.ncbi.nlm.nih.gov/31914175" TargetMode="External"/><Relationship Id="rId7241" Type="http://schemas.openxmlformats.org/officeDocument/2006/relationships/hyperlink" Target="https://www.clinicalkey.com/content/playBy/pii?v=S1542-3565(22)00730-3" TargetMode="External"/><Relationship Id="rId2386" Type="http://schemas.openxmlformats.org/officeDocument/2006/relationships/hyperlink" Target="https://europepmc.org/abstract/MED/34270823" TargetMode="External"/><Relationship Id="rId3437" Type="http://schemas.openxmlformats.org/officeDocument/2006/relationships/hyperlink" Target="https://pubmed.ncbi.nlm.nih.gov/25601188" TargetMode="External"/><Relationship Id="rId3851" Type="http://schemas.openxmlformats.org/officeDocument/2006/relationships/hyperlink" Target="https://pubmed.ncbi.nlm.nih.gov/37622254" TargetMode="External"/><Relationship Id="rId4902" Type="http://schemas.openxmlformats.org/officeDocument/2006/relationships/hyperlink" Target="https://europepmc.org/abstract/MED/28067908" TargetMode="External"/><Relationship Id="rId358" Type="http://schemas.openxmlformats.org/officeDocument/2006/relationships/hyperlink" Target="https://pubmed.ncbi.nlm.nih.gov/22358941" TargetMode="External"/><Relationship Id="rId772" Type="http://schemas.openxmlformats.org/officeDocument/2006/relationships/hyperlink" Target="https://pubmed.ncbi.nlm.nih.gov/16412054" TargetMode="External"/><Relationship Id="rId2039" Type="http://schemas.openxmlformats.org/officeDocument/2006/relationships/hyperlink" Target="https://linkinghub.elsevier.com/retrieve/pii/S1877-959X(20)30501-X" TargetMode="External"/><Relationship Id="rId2453" Type="http://schemas.openxmlformats.org/officeDocument/2006/relationships/hyperlink" Target="https://pubmed.ncbi.nlm.nih.gov/31597099" TargetMode="External"/><Relationship Id="rId3504" Type="http://schemas.openxmlformats.org/officeDocument/2006/relationships/hyperlink" Target="https://www.tandfonline.com/doi/10.4161/onci.22653?url_ver=Z39.88-2003&amp;rfr_id=ori:rid:crossref.org&amp;rfr_dat=cr_pub%200pubmed" TargetMode="External"/><Relationship Id="rId9066" Type="http://schemas.openxmlformats.org/officeDocument/2006/relationships/hyperlink" Target="https://pubmed.ncbi.nlm.nih.gov/37385653" TargetMode="External"/><Relationship Id="rId425" Type="http://schemas.openxmlformats.org/officeDocument/2006/relationships/hyperlink" Target="https://pubmed.ncbi.nlm.nih.gov/7032772" TargetMode="External"/><Relationship Id="rId1055" Type="http://schemas.openxmlformats.org/officeDocument/2006/relationships/hyperlink" Target="https://www.clinicalkey.com/content/playBy/pii?v=S0264-410X(12)01622-2" TargetMode="External"/><Relationship Id="rId2106" Type="http://schemas.openxmlformats.org/officeDocument/2006/relationships/hyperlink" Target="https://pubmed.ncbi.nlm.nih.gov/28735358" TargetMode="External"/><Relationship Id="rId2520" Type="http://schemas.openxmlformats.org/officeDocument/2006/relationships/hyperlink" Target="https://journals.asm.org/doi/10.1128/CVI.05456-11?url_ver=Z39.88-2003&amp;rfr_id=ori:rid:crossref.org&amp;rfr_dat=cr_pub%200pubmed" TargetMode="External"/><Relationship Id="rId5676" Type="http://schemas.openxmlformats.org/officeDocument/2006/relationships/hyperlink" Target="https://europepmc.org/abstract/MED/30697258" TargetMode="External"/><Relationship Id="rId6727" Type="http://schemas.openxmlformats.org/officeDocument/2006/relationships/hyperlink" Target="https://pubmed.ncbi.nlm.nih.gov/36844186" TargetMode="External"/><Relationship Id="rId8082" Type="http://schemas.openxmlformats.org/officeDocument/2006/relationships/hyperlink" Target="https://pubmed.ncbi.nlm.nih.gov/37768292" TargetMode="External"/><Relationship Id="rId9133" Type="http://schemas.openxmlformats.org/officeDocument/2006/relationships/hyperlink" Target="https://journals.lww.com/00063198-201901000-00011" TargetMode="External"/><Relationship Id="rId1122" Type="http://schemas.openxmlformats.org/officeDocument/2006/relationships/hyperlink" Target="https://pubmed.ncbi.nlm.nih.gov/15991248" TargetMode="External"/><Relationship Id="rId4278" Type="http://schemas.openxmlformats.org/officeDocument/2006/relationships/hyperlink" Target="https://karger.com/IAA/article/doi/10.1159/000355957" TargetMode="External"/><Relationship Id="rId5329" Type="http://schemas.openxmlformats.org/officeDocument/2006/relationships/hyperlink" Target="https://pubmed.ncbi.nlm.nih.gov/25145624" TargetMode="External"/><Relationship Id="rId9200" Type="http://schemas.openxmlformats.org/officeDocument/2006/relationships/hyperlink" Target="https://pubmed.ncbi.nlm.nih.gov/27592362" TargetMode="External"/><Relationship Id="rId3294" Type="http://schemas.openxmlformats.org/officeDocument/2006/relationships/hyperlink" Target="https://arthritis-research.biomedcentral.com/articles/10.1186/s13075-019-1880-4" TargetMode="External"/><Relationship Id="rId4345" Type="http://schemas.openxmlformats.org/officeDocument/2006/relationships/hyperlink" Target="https://pubmed.ncbi.nlm.nih.gov/12039525" TargetMode="External"/><Relationship Id="rId4692" Type="http://schemas.openxmlformats.org/officeDocument/2006/relationships/hyperlink" Target="https://linkinghub.elsevier.com/retrieve/pii/S0022-1759(11)00337-1" TargetMode="External"/><Relationship Id="rId5743" Type="http://schemas.openxmlformats.org/officeDocument/2006/relationships/hyperlink" Target="https://pubmed.ncbi.nlm.nih.gov/35817355" TargetMode="External"/><Relationship Id="rId8899" Type="http://schemas.openxmlformats.org/officeDocument/2006/relationships/hyperlink" Target="https://pubmed.ncbi.nlm.nih.gov/38885671" TargetMode="External"/><Relationship Id="rId1939" Type="http://schemas.openxmlformats.org/officeDocument/2006/relationships/hyperlink" Target="https://journals.sagepub.com/doi/10.1177/039463200902200123?url_ver=Z39.88-2003&amp;rfr_id=ori:rid:crossref.org&amp;rfr_dat=cr_pub%200pubmed" TargetMode="External"/><Relationship Id="rId5810" Type="http://schemas.openxmlformats.org/officeDocument/2006/relationships/hyperlink" Target="https://europepmc.org/abstract/MED/30559313" TargetMode="External"/><Relationship Id="rId8966" Type="http://schemas.openxmlformats.org/officeDocument/2006/relationships/hyperlink" Target="https://www.thieme-connect.com/DOI/DOI?10.1055/s-0040-1702227" TargetMode="External"/><Relationship Id="rId3361" Type="http://schemas.openxmlformats.org/officeDocument/2006/relationships/hyperlink" Target="https://pubmed.ncbi.nlm.nih.gov/28878025" TargetMode="External"/><Relationship Id="rId4412" Type="http://schemas.openxmlformats.org/officeDocument/2006/relationships/hyperlink" Target="https://www.nature.com/articles/s41584-023-01053-w" TargetMode="External"/><Relationship Id="rId7568" Type="http://schemas.openxmlformats.org/officeDocument/2006/relationships/hyperlink" Target="https://pubmed.ncbi.nlm.nih.gov/31016730" TargetMode="External"/><Relationship Id="rId7982" Type="http://schemas.openxmlformats.org/officeDocument/2006/relationships/hyperlink" Target="https://europepmc.org/abstract/MED/12438480" TargetMode="External"/><Relationship Id="rId8619" Type="http://schemas.openxmlformats.org/officeDocument/2006/relationships/hyperlink" Target="https://pubmed.ncbi.nlm.nih.gov/32390758" TargetMode="External"/><Relationship Id="rId282" Type="http://schemas.openxmlformats.org/officeDocument/2006/relationships/hyperlink" Target="https://linkinghub.elsevier.com/retrieve/pii/S0022-3565(24)32346-8" TargetMode="External"/><Relationship Id="rId3014" Type="http://schemas.openxmlformats.org/officeDocument/2006/relationships/hyperlink" Target="https://arthritis-research.biomedcentral.com/articles/10.1186/s13075-023-03031-9" TargetMode="External"/><Relationship Id="rId6584" Type="http://schemas.openxmlformats.org/officeDocument/2006/relationships/hyperlink" Target="https://linkinghub.elsevier.com/retrieve/pii/S1600-6135(22)00473-7" TargetMode="External"/><Relationship Id="rId7635" Type="http://schemas.openxmlformats.org/officeDocument/2006/relationships/hyperlink" Target="https://link.springer.com/article/10.1007/s10875-011-9604-9" TargetMode="External"/><Relationship Id="rId2030" Type="http://schemas.openxmlformats.org/officeDocument/2006/relationships/hyperlink" Target="https://pubmed.ncbi.nlm.nih.gov/36700209" TargetMode="External"/><Relationship Id="rId5186" Type="http://schemas.openxmlformats.org/officeDocument/2006/relationships/hyperlink" Target="https://europepmc.org/abstract/MED/31913492" TargetMode="External"/><Relationship Id="rId6237" Type="http://schemas.openxmlformats.org/officeDocument/2006/relationships/hyperlink" Target="https://pubmed.ncbi.nlm.nih.gov/31814797" TargetMode="External"/><Relationship Id="rId6651" Type="http://schemas.openxmlformats.org/officeDocument/2006/relationships/hyperlink" Target="https://pubmed.ncbi.nlm.nih.gov/21395371" TargetMode="External"/><Relationship Id="rId7702" Type="http://schemas.openxmlformats.org/officeDocument/2006/relationships/hyperlink" Target="https://pubmed.ncbi.nlm.nih.gov/36918189" TargetMode="External"/><Relationship Id="rId5253" Type="http://schemas.openxmlformats.org/officeDocument/2006/relationships/hyperlink" Target="https://pubmed.ncbi.nlm.nih.gov/29021228" TargetMode="External"/><Relationship Id="rId6304" Type="http://schemas.openxmlformats.org/officeDocument/2006/relationships/hyperlink" Target="https://europepmc.org/abstract/MED/19789864" TargetMode="External"/><Relationship Id="rId1449" Type="http://schemas.openxmlformats.org/officeDocument/2006/relationships/hyperlink" Target="https://www.clinicalkey.com/content/playBy/pii?v=S0091-6749(20)31320-8" TargetMode="External"/><Relationship Id="rId1796" Type="http://schemas.openxmlformats.org/officeDocument/2006/relationships/hyperlink" Target="https://link.springer.com/article/10.1007/s10875-024-01822-6" TargetMode="External"/><Relationship Id="rId2847" Type="http://schemas.openxmlformats.org/officeDocument/2006/relationships/hyperlink" Target="https://academic.oup.com/mr/article-lookup/doi/10.1093/mr/roaf029" TargetMode="External"/><Relationship Id="rId8476" Type="http://schemas.openxmlformats.org/officeDocument/2006/relationships/hyperlink" Target="https://pubmed.ncbi.nlm.nih.gov/22933602" TargetMode="External"/><Relationship Id="rId88" Type="http://schemas.openxmlformats.org/officeDocument/2006/relationships/hyperlink" Target="https://www.ingentaconnect.com/openurl?genre=article&amp;issn=&amp;volume=27&amp;issue=3&amp;spage=193&amp;aulast=Carsetti" TargetMode="External"/><Relationship Id="rId819" Type="http://schemas.openxmlformats.org/officeDocument/2006/relationships/hyperlink" Target="https://pmc.ncbi.nlm.nih.gov/articles/pmid/39567679/" TargetMode="External"/><Relationship Id="rId1863" Type="http://schemas.openxmlformats.org/officeDocument/2006/relationships/hyperlink" Target="https://linkinghub.elsevier.com/retrieve/pii/S0269-7491(21)01933-3" TargetMode="External"/><Relationship Id="rId2914" Type="http://schemas.openxmlformats.org/officeDocument/2006/relationships/hyperlink" Target="https://pubmed.ncbi.nlm.nih.gov/38428961" TargetMode="External"/><Relationship Id="rId5320" Type="http://schemas.openxmlformats.org/officeDocument/2006/relationships/hyperlink" Target="https://www.clinicalkey.com/content/playBy/pii?v=S0031-3955(14)00182-5" TargetMode="External"/><Relationship Id="rId7078" Type="http://schemas.openxmlformats.org/officeDocument/2006/relationships/hyperlink" Target="https://comptes-rendus.academie-sciences.fr/biologies/articles/10.5802/crbiol.36/" TargetMode="External"/><Relationship Id="rId8129" Type="http://schemas.openxmlformats.org/officeDocument/2006/relationships/hyperlink" Target="https://pubmed.ncbi.nlm.nih.gov/34379849" TargetMode="External"/><Relationship Id="rId8890" Type="http://schemas.openxmlformats.org/officeDocument/2006/relationships/hyperlink" Target="https://onlinelibrary.wiley.com/doi/10.1002/ajh.27498" TargetMode="External"/><Relationship Id="rId1516" Type="http://schemas.openxmlformats.org/officeDocument/2006/relationships/hyperlink" Target="https://pubmed.ncbi.nlm.nih.gov/21057261" TargetMode="External"/><Relationship Id="rId1930" Type="http://schemas.openxmlformats.org/officeDocument/2006/relationships/hyperlink" Target="https://pubmed.ncbi.nlm.nih.gov/21614093" TargetMode="External"/><Relationship Id="rId7492" Type="http://schemas.openxmlformats.org/officeDocument/2006/relationships/hyperlink" Target="https://pubmed.ncbi.nlm.nih.gov/24342783" TargetMode="External"/><Relationship Id="rId8543" Type="http://schemas.openxmlformats.org/officeDocument/2006/relationships/hyperlink" Target="https://pubmed.ncbi.nlm.nih.gov/34373208" TargetMode="External"/><Relationship Id="rId3688" Type="http://schemas.openxmlformats.org/officeDocument/2006/relationships/hyperlink" Target="https://pubmed.ncbi.nlm.nih.gov/39639324" TargetMode="External"/><Relationship Id="rId4739" Type="http://schemas.openxmlformats.org/officeDocument/2006/relationships/hyperlink" Target="https://pubmed.ncbi.nlm.nih.gov/37789059" TargetMode="External"/><Relationship Id="rId6094" Type="http://schemas.openxmlformats.org/officeDocument/2006/relationships/hyperlink" Target="https://www.pnas.org/doi/10.1073/pnas.77.7.4292?url_ver=Z39.88-2003&amp;rfr_id=ori:rid:crossref.org&amp;rfr_dat=cr_pub%200pubmed" TargetMode="External"/><Relationship Id="rId7145" Type="http://schemas.openxmlformats.org/officeDocument/2006/relationships/hyperlink" Target="https://pubmed.ncbi.nlm.nih.gov/27076228" TargetMode="External"/><Relationship Id="rId8610" Type="http://schemas.openxmlformats.org/officeDocument/2006/relationships/hyperlink" Target="https://europepmc.org/abstract/MED/34880844" TargetMode="External"/><Relationship Id="rId3755" Type="http://schemas.openxmlformats.org/officeDocument/2006/relationships/hyperlink" Target="https://europepmc.org/abstract/MED/33936030" TargetMode="External"/><Relationship Id="rId4806" Type="http://schemas.openxmlformats.org/officeDocument/2006/relationships/hyperlink" Target="https://europepmc.org/abstract/MED/33822054" TargetMode="External"/><Relationship Id="rId6161" Type="http://schemas.openxmlformats.org/officeDocument/2006/relationships/hyperlink" Target="https://europepmc.org/abstract/MED/37205595" TargetMode="External"/><Relationship Id="rId7212" Type="http://schemas.openxmlformats.org/officeDocument/2006/relationships/hyperlink" Target="https://pubmed.ncbi.nlm.nih.gov/40024253" TargetMode="External"/><Relationship Id="rId676" Type="http://schemas.openxmlformats.org/officeDocument/2006/relationships/hyperlink" Target="https://europepmc.org/abstract/MED/26398234" TargetMode="External"/><Relationship Id="rId2357" Type="http://schemas.openxmlformats.org/officeDocument/2006/relationships/hyperlink" Target="https://pubmed.ncbi.nlm.nih.gov/36508736" TargetMode="External"/><Relationship Id="rId3408" Type="http://schemas.openxmlformats.org/officeDocument/2006/relationships/hyperlink" Target="https://europepmc.org/abstract/MED/27731330" TargetMode="External"/><Relationship Id="rId9384" Type="http://schemas.openxmlformats.org/officeDocument/2006/relationships/hyperlink" Target="https://pubmed.ncbi.nlm.nih.gov/26821522" TargetMode="External"/><Relationship Id="rId329" Type="http://schemas.openxmlformats.org/officeDocument/2006/relationships/hyperlink" Target="https://linkinghub.elsevier.com/retrieve/pii/S0091-6749(95)70060-9" TargetMode="External"/><Relationship Id="rId1373" Type="http://schemas.openxmlformats.org/officeDocument/2006/relationships/hyperlink" Target="https://pubmed.ncbi.nlm.nih.gov/16924324" TargetMode="External"/><Relationship Id="rId2771" Type="http://schemas.openxmlformats.org/officeDocument/2006/relationships/hyperlink" Target="https://pubmed.ncbi.nlm.nih.gov/24565781" TargetMode="External"/><Relationship Id="rId3822" Type="http://schemas.openxmlformats.org/officeDocument/2006/relationships/hyperlink" Target="https://pubmed.ncbi.nlm.nih.gov/15152389" TargetMode="External"/><Relationship Id="rId6978" Type="http://schemas.openxmlformats.org/officeDocument/2006/relationships/hyperlink" Target="https://linkinghub.elsevier.com/retrieve/pii/S0003-4967(24)08736-3" TargetMode="External"/><Relationship Id="rId9037" Type="http://schemas.openxmlformats.org/officeDocument/2006/relationships/hyperlink" Target="https://www.clinicalkey.com/content/playBy/pii?v=S0954-6111(24)00128-8" TargetMode="External"/><Relationship Id="rId743" Type="http://schemas.openxmlformats.org/officeDocument/2006/relationships/hyperlink" Target="https://pubmed.ncbi.nlm.nih.gov/19726766" TargetMode="External"/><Relationship Id="rId1026" Type="http://schemas.openxmlformats.org/officeDocument/2006/relationships/hyperlink" Target="https://pubmed.ncbi.nlm.nih.gov/25684074" TargetMode="External"/><Relationship Id="rId2424" Type="http://schemas.openxmlformats.org/officeDocument/2006/relationships/hyperlink" Target="https://linkinghub.elsevier.com/retrieve/pii/S0923-7534(21)00874-7" TargetMode="External"/><Relationship Id="rId5994" Type="http://schemas.openxmlformats.org/officeDocument/2006/relationships/hyperlink" Target="https://pubmed.ncbi.nlm.nih.gov/7749407" TargetMode="External"/><Relationship Id="rId8053" Type="http://schemas.openxmlformats.org/officeDocument/2006/relationships/hyperlink" Target="https://link.springer.com/article/10.1007/s00535-024-02079-x" TargetMode="External"/><Relationship Id="rId9104" Type="http://schemas.openxmlformats.org/officeDocument/2006/relationships/hyperlink" Target="https://pubmed.ncbi.nlm.nih.gov/33367993" TargetMode="External"/><Relationship Id="rId9451" Type="http://schemas.openxmlformats.org/officeDocument/2006/relationships/hyperlink" Target="https://pubmed.ncbi.nlm.nih.gov/12148907" TargetMode="External"/><Relationship Id="rId810" Type="http://schemas.openxmlformats.org/officeDocument/2006/relationships/hyperlink" Target="https://pubmed.ncbi.nlm.nih.gov/8390277" TargetMode="External"/><Relationship Id="rId1440" Type="http://schemas.openxmlformats.org/officeDocument/2006/relationships/hyperlink" Target="https://pubmed.ncbi.nlm.nih.gov/35469842" TargetMode="External"/><Relationship Id="rId4596" Type="http://schemas.openxmlformats.org/officeDocument/2006/relationships/hyperlink" Target="https://onlinelibrary.wiley.com/doi/10.1111/all.15696" TargetMode="External"/><Relationship Id="rId5647" Type="http://schemas.openxmlformats.org/officeDocument/2006/relationships/hyperlink" Target="https://pubmed.ncbi.nlm.nih.gov/31960343" TargetMode="External"/><Relationship Id="rId3198" Type="http://schemas.openxmlformats.org/officeDocument/2006/relationships/hyperlink" Target="https://linkinghub.elsevier.com/retrieve/pii/S0006-291X(20)32091-X" TargetMode="External"/><Relationship Id="rId4249" Type="http://schemas.openxmlformats.org/officeDocument/2006/relationships/hyperlink" Target="https://pubmed.ncbi.nlm.nih.gov/27497628" TargetMode="External"/><Relationship Id="rId4663" Type="http://schemas.openxmlformats.org/officeDocument/2006/relationships/hyperlink" Target="https://pubmed.ncbi.nlm.nih.gov/29378286" TargetMode="External"/><Relationship Id="rId5714" Type="http://schemas.openxmlformats.org/officeDocument/2006/relationships/hyperlink" Target="https://journals.lww.com/23324293.pmid" TargetMode="External"/><Relationship Id="rId8120" Type="http://schemas.openxmlformats.org/officeDocument/2006/relationships/hyperlink" Target="https://europepmc.org/abstract/MED/35771590" TargetMode="External"/><Relationship Id="rId3265" Type="http://schemas.openxmlformats.org/officeDocument/2006/relationships/hyperlink" Target="https://pubmed.ncbi.nlm.nih.gov/31699813" TargetMode="External"/><Relationship Id="rId4316" Type="http://schemas.openxmlformats.org/officeDocument/2006/relationships/hyperlink" Target="https://pubmed.ncbi.nlm.nih.gov/18835223" TargetMode="External"/><Relationship Id="rId4730" Type="http://schemas.openxmlformats.org/officeDocument/2006/relationships/hyperlink" Target="https://academic.oup.com/cei/article-lookup/doi/10.1093/cei/uxae037" TargetMode="External"/><Relationship Id="rId7886" Type="http://schemas.openxmlformats.org/officeDocument/2006/relationships/hyperlink" Target="https://pubmed.ncbi.nlm.nih.gov/30547383" TargetMode="External"/><Relationship Id="rId8937" Type="http://schemas.openxmlformats.org/officeDocument/2006/relationships/hyperlink" Target="https://pubmed.ncbi.nlm.nih.gov/36447782" TargetMode="External"/><Relationship Id="rId186" Type="http://schemas.openxmlformats.org/officeDocument/2006/relationships/hyperlink" Target="https://www.tandfonline.com/doi/10.1586/1744666X.2016.1151787?url_ver=Z39.88-2003&amp;rfr_id=ori:rid:crossref.org&amp;rfr_dat=cr_pub%200pubmed" TargetMode="External"/><Relationship Id="rId2281" Type="http://schemas.openxmlformats.org/officeDocument/2006/relationships/hyperlink" Target="https://bmcinfectdis.biomedcentral.com/articles/10.1186/1471-2334-4-7" TargetMode="External"/><Relationship Id="rId3332" Type="http://schemas.openxmlformats.org/officeDocument/2006/relationships/hyperlink" Target="https://europepmc.org/abstract/MED/30220963" TargetMode="External"/><Relationship Id="rId6488" Type="http://schemas.openxmlformats.org/officeDocument/2006/relationships/hyperlink" Target="https://linkinghub.elsevier.com/retrieve/pii/S1074-7613(18)30578-8" TargetMode="External"/><Relationship Id="rId7539" Type="http://schemas.openxmlformats.org/officeDocument/2006/relationships/hyperlink" Target="https://europepmc.org/abstract/MED/34881327" TargetMode="External"/><Relationship Id="rId253" Type="http://schemas.openxmlformats.org/officeDocument/2006/relationships/hyperlink" Target="https://pubmed.ncbi.nlm.nih.gov/19883425" TargetMode="External"/><Relationship Id="rId6555" Type="http://schemas.openxmlformats.org/officeDocument/2006/relationships/hyperlink" Target="https://pubmed.ncbi.nlm.nih.gov/27467756" TargetMode="External"/><Relationship Id="rId7953" Type="http://schemas.openxmlformats.org/officeDocument/2006/relationships/hyperlink" Target="https://pubmed.ncbi.nlm.nih.gov/19222502" TargetMode="External"/><Relationship Id="rId320" Type="http://schemas.openxmlformats.org/officeDocument/2006/relationships/hyperlink" Target="https://pubmed.ncbi.nlm.nih.gov/8930447" TargetMode="External"/><Relationship Id="rId2001" Type="http://schemas.openxmlformats.org/officeDocument/2006/relationships/hyperlink" Target="https://www.tandfonline.com/doi/10.1080/22221751.2022.2114852?url_ver=Z39.88-2003&amp;rfr_id=ori:rid:crossref.org&amp;rfr_dat=cr_pub%200pubmed" TargetMode="External"/><Relationship Id="rId5157" Type="http://schemas.openxmlformats.org/officeDocument/2006/relationships/hyperlink" Target="https://pubmed.ncbi.nlm.nih.gov/33570619" TargetMode="External"/><Relationship Id="rId6208" Type="http://schemas.openxmlformats.org/officeDocument/2006/relationships/hyperlink" Target="https://europepmc.org/abstract/MED/34436508" TargetMode="External"/><Relationship Id="rId7606" Type="http://schemas.openxmlformats.org/officeDocument/2006/relationships/hyperlink" Target="https://pubmed.ncbi.nlm.nih.gov/27297832" TargetMode="External"/><Relationship Id="rId5571" Type="http://schemas.openxmlformats.org/officeDocument/2006/relationships/hyperlink" Target="https://pubmed.ncbi.nlm.nih.gov/37342325" TargetMode="External"/><Relationship Id="rId6622" Type="http://schemas.openxmlformats.org/officeDocument/2006/relationships/hyperlink" Target="https://europepmc.org/abstract/MED/23002440" TargetMode="External"/><Relationship Id="rId1767" Type="http://schemas.openxmlformats.org/officeDocument/2006/relationships/hyperlink" Target="https://pubmed.ncbi.nlm.nih.gov/30956127" TargetMode="External"/><Relationship Id="rId2818" Type="http://schemas.openxmlformats.org/officeDocument/2006/relationships/hyperlink" Target="https://pubmed.ncbi.nlm.nih.gov/18602576" TargetMode="External"/><Relationship Id="rId4173" Type="http://schemas.openxmlformats.org/officeDocument/2006/relationships/hyperlink" Target="https://pubmed.ncbi.nlm.nih.gov/37901871" TargetMode="External"/><Relationship Id="rId5224" Type="http://schemas.openxmlformats.org/officeDocument/2006/relationships/hyperlink" Target="https://europepmc.org/abstract/MED/30683812" TargetMode="External"/><Relationship Id="rId8794" Type="http://schemas.openxmlformats.org/officeDocument/2006/relationships/hyperlink" Target="https://academic.oup.com/ecco-jcc/article-lookup/doi/10.1093/ecco-jcc/jjz092" TargetMode="External"/><Relationship Id="rId59" Type="http://schemas.openxmlformats.org/officeDocument/2006/relationships/hyperlink" Target="https://pubmed.ncbi.nlm.nih.gov/35711458" TargetMode="External"/><Relationship Id="rId1834" Type="http://schemas.openxmlformats.org/officeDocument/2006/relationships/hyperlink" Target="https://nyaspubs.onlinelibrary.wiley.com/doi/10.1111/nyas.12342" TargetMode="External"/><Relationship Id="rId4240" Type="http://schemas.openxmlformats.org/officeDocument/2006/relationships/hyperlink" Target="https://europepmc.org/abstract/MED/28240280" TargetMode="External"/><Relationship Id="rId7396" Type="http://schemas.openxmlformats.org/officeDocument/2006/relationships/hyperlink" Target="https://pubmed.ncbi.nlm.nih.gov/34611657" TargetMode="External"/><Relationship Id="rId8447" Type="http://schemas.openxmlformats.org/officeDocument/2006/relationships/hyperlink" Target="https://europepmc.org/abstract/MED/26137024" TargetMode="External"/><Relationship Id="rId8861" Type="http://schemas.openxmlformats.org/officeDocument/2006/relationships/hyperlink" Target="https://pubmed.ncbi.nlm.nih.gov/19783491" TargetMode="External"/><Relationship Id="rId7049" Type="http://schemas.openxmlformats.org/officeDocument/2006/relationships/hyperlink" Target="https://pubmed.ncbi.nlm.nih.gov/34415984" TargetMode="External"/><Relationship Id="rId7463" Type="http://schemas.openxmlformats.org/officeDocument/2006/relationships/hyperlink" Target="https://linkinghub.elsevier.com/retrieve/pii/S0006-4971(20)42972-6" TargetMode="External"/><Relationship Id="rId8514" Type="http://schemas.openxmlformats.org/officeDocument/2006/relationships/hyperlink" Target="https://linkinghub.elsevier.com/retrieve/pii/S0022214302001002" TargetMode="External"/><Relationship Id="rId1901" Type="http://schemas.openxmlformats.org/officeDocument/2006/relationships/hyperlink" Target="https://link.springer.com/article/10.1007/s00424-016-1928-0" TargetMode="External"/><Relationship Id="rId3659" Type="http://schemas.openxmlformats.org/officeDocument/2006/relationships/hyperlink" Target="https://www.nature.com/articles/nature01037" TargetMode="External"/><Relationship Id="rId6065" Type="http://schemas.openxmlformats.org/officeDocument/2006/relationships/hyperlink" Target="https://pubmed.ncbi.nlm.nih.gov/3004411" TargetMode="External"/><Relationship Id="rId7116" Type="http://schemas.openxmlformats.org/officeDocument/2006/relationships/hyperlink" Target="https://www.clinicalkey.com/content/playBy/pii?v=S1521-6616(25)00044-0" TargetMode="External"/><Relationship Id="rId5081" Type="http://schemas.openxmlformats.org/officeDocument/2006/relationships/hyperlink" Target="https://pubmed.ncbi.nlm.nih.gov/37352885" TargetMode="External"/><Relationship Id="rId6132" Type="http://schemas.openxmlformats.org/officeDocument/2006/relationships/hyperlink" Target="https://pubmed.ncbi.nlm.nih.gov/39362987" TargetMode="External"/><Relationship Id="rId7530" Type="http://schemas.openxmlformats.org/officeDocument/2006/relationships/hyperlink" Target="https://pubmed.ncbi.nlm.nih.gov/35134549" TargetMode="External"/><Relationship Id="rId9288" Type="http://schemas.openxmlformats.org/officeDocument/2006/relationships/hyperlink" Target="https://pubmed.ncbi.nlm.nih.gov/33075101" TargetMode="External"/><Relationship Id="rId994" Type="http://schemas.openxmlformats.org/officeDocument/2006/relationships/hyperlink" Target="https://pubmed.ncbi.nlm.nih.gov/27864025" TargetMode="External"/><Relationship Id="rId2675" Type="http://schemas.openxmlformats.org/officeDocument/2006/relationships/hyperlink" Target="https://pubmed.ncbi.nlm.nih.gov/34409337" TargetMode="External"/><Relationship Id="rId3726" Type="http://schemas.openxmlformats.org/officeDocument/2006/relationships/hyperlink" Target="https://pubmed.ncbi.nlm.nih.gov/36088872" TargetMode="External"/><Relationship Id="rId647" Type="http://schemas.openxmlformats.org/officeDocument/2006/relationships/hyperlink" Target="https://pubmed.ncbi.nlm.nih.gov/27412154" TargetMode="External"/><Relationship Id="rId1277" Type="http://schemas.openxmlformats.org/officeDocument/2006/relationships/hyperlink" Target="https://www.clinicalkey.com/content/playBy/pii?v=S2213-2198(18)30527-0" TargetMode="External"/><Relationship Id="rId1691" Type="http://schemas.openxmlformats.org/officeDocument/2006/relationships/hyperlink" Target="https://pubmed.ncbi.nlm.nih.gov/26240517" TargetMode="External"/><Relationship Id="rId2328" Type="http://schemas.openxmlformats.org/officeDocument/2006/relationships/hyperlink" Target="https://onlinelibrary.wiley.com/doi/10.1111/imr.13295" TargetMode="External"/><Relationship Id="rId2742" Type="http://schemas.openxmlformats.org/officeDocument/2006/relationships/hyperlink" Target="https://karger.com/IAA/article/doi/10.1159/000458151" TargetMode="External"/><Relationship Id="rId5898" Type="http://schemas.openxmlformats.org/officeDocument/2006/relationships/hyperlink" Target="https://linkinghub.elsevier.com/retrieve/pii/S0009-9120(09)00354-3" TargetMode="External"/><Relationship Id="rId6949" Type="http://schemas.openxmlformats.org/officeDocument/2006/relationships/hyperlink" Target="https://pubmed.ncbi.nlm.nih.gov/36918081" TargetMode="External"/><Relationship Id="rId9355" Type="http://schemas.openxmlformats.org/officeDocument/2006/relationships/hyperlink" Target="https://pubmed.ncbi.nlm.nih.gov/32490225" TargetMode="External"/><Relationship Id="rId714" Type="http://schemas.openxmlformats.org/officeDocument/2006/relationships/hyperlink" Target="http://www.elsevier.es/en/linksolver/ft/pii/S0301-0546(12)00045-6" TargetMode="External"/><Relationship Id="rId1344" Type="http://schemas.openxmlformats.org/officeDocument/2006/relationships/hyperlink" Target="https://pubmed.ncbi.nlm.nih.gov/22882421" TargetMode="External"/><Relationship Id="rId5965" Type="http://schemas.openxmlformats.org/officeDocument/2006/relationships/hyperlink" Target="https://pubmed.ncbi.nlm.nih.gov/10048399" TargetMode="External"/><Relationship Id="rId8371" Type="http://schemas.openxmlformats.org/officeDocument/2006/relationships/hyperlink" Target="https://pubmed.ncbi.nlm.nih.gov/37181897" TargetMode="External"/><Relationship Id="rId9008" Type="http://schemas.openxmlformats.org/officeDocument/2006/relationships/hyperlink" Target="https://onlinelibrary.wiley.com/doi/10.1002/ajh.23900" TargetMode="External"/><Relationship Id="rId9422" Type="http://schemas.openxmlformats.org/officeDocument/2006/relationships/hyperlink" Target="https://pubmed.ncbi.nlm.nih.gov/17917977" TargetMode="External"/><Relationship Id="rId50" Type="http://schemas.openxmlformats.org/officeDocument/2006/relationships/hyperlink" Target="https://europepmc.org/abstract/MED/35257272" TargetMode="External"/><Relationship Id="rId1411" Type="http://schemas.openxmlformats.org/officeDocument/2006/relationships/hyperlink" Target="https://pubmed.ncbi.nlm.nih.gov/8807512" TargetMode="External"/><Relationship Id="rId4567" Type="http://schemas.openxmlformats.org/officeDocument/2006/relationships/hyperlink" Target="https://pubmed.ncbi.nlm.nih.gov/38961223" TargetMode="External"/><Relationship Id="rId5618" Type="http://schemas.openxmlformats.org/officeDocument/2006/relationships/hyperlink" Target="https://onlinelibrary.wiley.com/doi/10.1111/all.14799" TargetMode="External"/><Relationship Id="rId8024" Type="http://schemas.openxmlformats.org/officeDocument/2006/relationships/hyperlink" Target="https://pubmed.ncbi.nlm.nih.gov/39566399" TargetMode="External"/><Relationship Id="rId3169" Type="http://schemas.openxmlformats.org/officeDocument/2006/relationships/hyperlink" Target="https://pubmed.ncbi.nlm.nih.gov/33903963" TargetMode="External"/><Relationship Id="rId3583" Type="http://schemas.openxmlformats.org/officeDocument/2006/relationships/hyperlink" Target="https://linkinghub.elsevier.com/retrieve/pii/S0006-291X(10)00391-8" TargetMode="External"/><Relationship Id="rId4981" Type="http://schemas.openxmlformats.org/officeDocument/2006/relationships/hyperlink" Target="https://pubmed.ncbi.nlm.nih.gov/19465869" TargetMode="External"/><Relationship Id="rId7040" Type="http://schemas.openxmlformats.org/officeDocument/2006/relationships/hyperlink" Target="https://europepmc.org/abstract/MED/34686943" TargetMode="External"/><Relationship Id="rId2185" Type="http://schemas.openxmlformats.org/officeDocument/2006/relationships/hyperlink" Target="https://europepmc.org/abstract/MED/23504276" TargetMode="External"/><Relationship Id="rId3236" Type="http://schemas.openxmlformats.org/officeDocument/2006/relationships/hyperlink" Target="https://www.jstage.jst.go.jp/article/circj/84/7/84_CJ-19-1102/_article" TargetMode="External"/><Relationship Id="rId4634" Type="http://schemas.openxmlformats.org/officeDocument/2006/relationships/hyperlink" Target="https://europepmc.org/abstract/MED/34177970" TargetMode="External"/><Relationship Id="rId157" Type="http://schemas.openxmlformats.org/officeDocument/2006/relationships/hyperlink" Target="https://pubmed.ncbi.nlm.nih.gov/30170126" TargetMode="External"/><Relationship Id="rId3650" Type="http://schemas.openxmlformats.org/officeDocument/2006/relationships/hyperlink" Target="https://academic.oup.com/intimm/article-lookup/doi/10.1093/intimm/dxg098" TargetMode="External"/><Relationship Id="rId4701" Type="http://schemas.openxmlformats.org/officeDocument/2006/relationships/hyperlink" Target="https://pubmed.ncbi.nlm.nih.gov/18592830" TargetMode="External"/><Relationship Id="rId7857" Type="http://schemas.openxmlformats.org/officeDocument/2006/relationships/hyperlink" Target="https://linkinghub.elsevier.com/retrieve/pii/S0085-2538(21)00295-7" TargetMode="External"/><Relationship Id="rId8908" Type="http://schemas.openxmlformats.org/officeDocument/2006/relationships/hyperlink" Target="https://onlinelibrary.wiley.com/doi/10.1111/bjh.19443" TargetMode="External"/><Relationship Id="rId571" Type="http://schemas.openxmlformats.org/officeDocument/2006/relationships/hyperlink" Target="https://pubmed.ncbi.nlm.nih.gov/31376626" TargetMode="External"/><Relationship Id="rId2252" Type="http://schemas.openxmlformats.org/officeDocument/2006/relationships/hyperlink" Target="https://pubmed.ncbi.nlm.nih.gov/16236550" TargetMode="External"/><Relationship Id="rId3303" Type="http://schemas.openxmlformats.org/officeDocument/2006/relationships/hyperlink" Target="https://pubmed.ncbi.nlm.nih.gov/30796310" TargetMode="External"/><Relationship Id="rId6459" Type="http://schemas.openxmlformats.org/officeDocument/2006/relationships/hyperlink" Target="https://pubmed.ncbi.nlm.nih.gov/31940267" TargetMode="External"/><Relationship Id="rId6873" Type="http://schemas.openxmlformats.org/officeDocument/2006/relationships/hyperlink" Target="https://pubmed.ncbi.nlm.nih.gov/8932805" TargetMode="External"/><Relationship Id="rId7924" Type="http://schemas.openxmlformats.org/officeDocument/2006/relationships/hyperlink" Target="https://pubmed.ncbi.nlm.nih.gov/25289689" TargetMode="External"/><Relationship Id="rId224" Type="http://schemas.openxmlformats.org/officeDocument/2006/relationships/hyperlink" Target="https://pubmed.ncbi.nlm.nih.gov/24333311" TargetMode="External"/><Relationship Id="rId5475" Type="http://schemas.openxmlformats.org/officeDocument/2006/relationships/hyperlink" Target="https://pubmed.ncbi.nlm.nih.gov/32153572" TargetMode="External"/><Relationship Id="rId6526" Type="http://schemas.openxmlformats.org/officeDocument/2006/relationships/hyperlink" Target="https://linkinghub.elsevier.com/retrieve/pii/S1600-6135(22)25123-5" TargetMode="External"/><Relationship Id="rId6940" Type="http://schemas.openxmlformats.org/officeDocument/2006/relationships/hyperlink" Target="https://europepmc.org/abstract/MED/37938781" TargetMode="External"/><Relationship Id="rId4077" Type="http://schemas.openxmlformats.org/officeDocument/2006/relationships/hyperlink" Target="https://journals.sagepub.com/doi/10.1038/jcbfm.2009.39?url_ver=Z39.88-2003&amp;rfr_id=ori:rid:crossref.org&amp;rfr_dat=cr_pub%200pubmed" TargetMode="External"/><Relationship Id="rId4491" Type="http://schemas.openxmlformats.org/officeDocument/2006/relationships/hyperlink" Target="https://pubmed.ncbi.nlm.nih.gov/31326996" TargetMode="External"/><Relationship Id="rId5128" Type="http://schemas.openxmlformats.org/officeDocument/2006/relationships/hyperlink" Target="https://www.clinicalkey.com/content/playBy/pii?v=S2666-6367(21)01400-7" TargetMode="External"/><Relationship Id="rId5542" Type="http://schemas.openxmlformats.org/officeDocument/2006/relationships/hyperlink" Target="https://link.springer.com/article/10.1007/s10875-023-01616-2" TargetMode="External"/><Relationship Id="rId8698" Type="http://schemas.openxmlformats.org/officeDocument/2006/relationships/hyperlink" Target="https://www.clinicalkey.com/content/playBy?issn=1357-3039&amp;vol=40&amp;issue=6&amp;pgfirst=335" TargetMode="External"/><Relationship Id="rId1738" Type="http://schemas.openxmlformats.org/officeDocument/2006/relationships/hyperlink" Target="https://pubmed.ncbi.nlm.nih.gov/35325890" TargetMode="External"/><Relationship Id="rId3093" Type="http://schemas.openxmlformats.org/officeDocument/2006/relationships/hyperlink" Target="https://pubmed.ncbi.nlm.nih.gov/34694062" TargetMode="External"/><Relationship Id="rId4144" Type="http://schemas.openxmlformats.org/officeDocument/2006/relationships/hyperlink" Target="https://linkinghub.elsevier.com/retrieve/pii/S0167-5699(98)01420-0" TargetMode="External"/><Relationship Id="rId8765" Type="http://schemas.openxmlformats.org/officeDocument/2006/relationships/hyperlink" Target="https://link.springer.com/article/10.1007/s00431-021-04063-6" TargetMode="External"/><Relationship Id="rId3160" Type="http://schemas.openxmlformats.org/officeDocument/2006/relationships/hyperlink" Target="https://europepmc.org/abstract/MED/34836924" TargetMode="External"/><Relationship Id="rId4211" Type="http://schemas.openxmlformats.org/officeDocument/2006/relationships/hyperlink" Target="https://pubmed.ncbi.nlm.nih.gov/30909700" TargetMode="External"/><Relationship Id="rId7367" Type="http://schemas.openxmlformats.org/officeDocument/2006/relationships/hyperlink" Target="https:///www.science.org/doi/10.1126/sciimmunol.abq5204?url_ver=Z39.88-2003&amp;rfr_id=ori:rid:crossref.org&amp;rfr_dat=cr_pub%200pubmed" TargetMode="External"/><Relationship Id="rId8418" Type="http://schemas.openxmlformats.org/officeDocument/2006/relationships/hyperlink" Target="https://webview.isho.jp/openurl?rft.genre=article&amp;rft.issn=1881-6096&amp;rft.volume=72&amp;rft.issue=5&amp;rft.spage=541" TargetMode="External"/><Relationship Id="rId1805" Type="http://schemas.openxmlformats.org/officeDocument/2006/relationships/hyperlink" Target="https://pubmed.ncbi.nlm.nih.gov/37094187" TargetMode="External"/><Relationship Id="rId7781" Type="http://schemas.openxmlformats.org/officeDocument/2006/relationships/hyperlink" Target="https://acrjournals.onlinelibrary.wiley.com/doi/10.1002/art.40652" TargetMode="External"/><Relationship Id="rId8832" Type="http://schemas.openxmlformats.org/officeDocument/2006/relationships/hyperlink" Target="http://www.elsevier.es/en/linksolver/ft/pii/S1695-4033(15)00069-7" TargetMode="External"/><Relationship Id="rId3977" Type="http://schemas.openxmlformats.org/officeDocument/2006/relationships/hyperlink" Target="https://pubmed.ncbi.nlm.nih.gov/27695454" TargetMode="External"/><Relationship Id="rId6036" Type="http://schemas.openxmlformats.org/officeDocument/2006/relationships/hyperlink" Target="https://pubmed.ncbi.nlm.nih.gov/2596825" TargetMode="External"/><Relationship Id="rId6383" Type="http://schemas.openxmlformats.org/officeDocument/2006/relationships/hyperlink" Target="https://pubmed.ncbi.nlm.nih.gov/37302575" TargetMode="External"/><Relationship Id="rId7434" Type="http://schemas.openxmlformats.org/officeDocument/2006/relationships/hyperlink" Target="https://pubmed.ncbi.nlm.nih.gov/33296702" TargetMode="External"/><Relationship Id="rId898" Type="http://schemas.openxmlformats.org/officeDocument/2006/relationships/hyperlink" Target="https://pubmed.ncbi.nlm.nih.gov/36591287" TargetMode="External"/><Relationship Id="rId2579" Type="http://schemas.openxmlformats.org/officeDocument/2006/relationships/hyperlink" Target="https://pubmed.ncbi.nlm.nih.gov/16390404" TargetMode="External"/><Relationship Id="rId2993" Type="http://schemas.openxmlformats.org/officeDocument/2006/relationships/hyperlink" Target="https://pubmed.ncbi.nlm.nih.gov/36958260" TargetMode="External"/><Relationship Id="rId6450" Type="http://schemas.openxmlformats.org/officeDocument/2006/relationships/hyperlink" Target="https://linkinghub.elsevier.com/retrieve/pii/S2589-0042(20)30096-1" TargetMode="External"/><Relationship Id="rId7501" Type="http://schemas.openxmlformats.org/officeDocument/2006/relationships/hyperlink" Target="https://europepmc.org/abstract/MED/38704374" TargetMode="External"/><Relationship Id="rId965" Type="http://schemas.openxmlformats.org/officeDocument/2006/relationships/hyperlink" Target="https://linkinghub.elsevier.com/retrieve/pii/S1874-3919(19)30150-2" TargetMode="External"/><Relationship Id="rId1595" Type="http://schemas.openxmlformats.org/officeDocument/2006/relationships/hyperlink" Target="https://pubmed.ncbi.nlm.nih.gov/35625763" TargetMode="External"/><Relationship Id="rId2646" Type="http://schemas.openxmlformats.org/officeDocument/2006/relationships/hyperlink" Target="https://europepmc.org/abstract/MED/35910859" TargetMode="External"/><Relationship Id="rId5052" Type="http://schemas.openxmlformats.org/officeDocument/2006/relationships/hyperlink" Target="https://www.clinicalkey.com/content/playBy/pii?v=S2666-6367(24)00553-0" TargetMode="External"/><Relationship Id="rId6103" Type="http://schemas.openxmlformats.org/officeDocument/2006/relationships/hyperlink" Target="https://pubmed.ncbi.nlm.nih.gov/715439" TargetMode="External"/><Relationship Id="rId9259" Type="http://schemas.openxmlformats.org/officeDocument/2006/relationships/hyperlink" Target="http://hdl.handle.net/2445/144695" TargetMode="External"/><Relationship Id="rId618" Type="http://schemas.openxmlformats.org/officeDocument/2006/relationships/hyperlink" Target="https://academic.oup.com/jid/article-lookup/doi/10.1093/infdis/jix522" TargetMode="External"/><Relationship Id="rId1248" Type="http://schemas.openxmlformats.org/officeDocument/2006/relationships/hyperlink" Target="https://www.clinicalkey.com/content/playBy/pii?v=S2213-2198(20)31264-2" TargetMode="External"/><Relationship Id="rId1662" Type="http://schemas.openxmlformats.org/officeDocument/2006/relationships/hyperlink" Target="https://europepmc.org/abstract/MED/30644015" TargetMode="External"/><Relationship Id="rId5869" Type="http://schemas.openxmlformats.org/officeDocument/2006/relationships/hyperlink" Target="https://pubmed.ncbi.nlm.nih.gov/24767876" TargetMode="External"/><Relationship Id="rId8275" Type="http://schemas.openxmlformats.org/officeDocument/2006/relationships/hyperlink" Target="https://europepmc.org/abstract/MED/24442434" TargetMode="External"/><Relationship Id="rId9326" Type="http://schemas.openxmlformats.org/officeDocument/2006/relationships/hyperlink" Target="https://link.springer.com/article/10.1007/s00277-023-05538-2" TargetMode="External"/><Relationship Id="rId1315" Type="http://schemas.openxmlformats.org/officeDocument/2006/relationships/hyperlink" Target="https://www.clinicalkey.com/content/playBy/pii?v=S0171-2985(16)30003-1" TargetMode="External"/><Relationship Id="rId2713" Type="http://schemas.openxmlformats.org/officeDocument/2006/relationships/hyperlink" Target="https://pubmed.ncbi.nlm.nih.gov/30033918" TargetMode="External"/><Relationship Id="rId7291" Type="http://schemas.openxmlformats.org/officeDocument/2006/relationships/hyperlink" Target="https://pubmed.ncbi.nlm.nih.gov/30512758" TargetMode="External"/><Relationship Id="rId8342" Type="http://schemas.openxmlformats.org/officeDocument/2006/relationships/hyperlink" Target="https://www.clinicalkey.com/content/playBy/pii?v=S1201-9712(24)00246-7" TargetMode="External"/><Relationship Id="rId4885" Type="http://schemas.openxmlformats.org/officeDocument/2006/relationships/hyperlink" Target="https://pubmed.ncbi.nlm.nih.gov/28605483" TargetMode="External"/><Relationship Id="rId5936" Type="http://schemas.openxmlformats.org/officeDocument/2006/relationships/hyperlink" Target="https://pubmed.ncbi.nlm.nih.gov/14499267" TargetMode="External"/><Relationship Id="rId21" Type="http://schemas.openxmlformats.org/officeDocument/2006/relationships/hyperlink" Target="https://pubmed.ncbi.nlm.nih.gov/38068276" TargetMode="External"/><Relationship Id="rId2089" Type="http://schemas.openxmlformats.org/officeDocument/2006/relationships/hyperlink" Target="https://europepmc.org/abstract/MED/31166413" TargetMode="External"/><Relationship Id="rId3487" Type="http://schemas.openxmlformats.org/officeDocument/2006/relationships/hyperlink" Target="https://pubmed.ncbi.nlm.nih.gov/23912610" TargetMode="External"/><Relationship Id="rId4538" Type="http://schemas.openxmlformats.org/officeDocument/2006/relationships/hyperlink" Target="https://europepmc.org/abstract/MED/25217959" TargetMode="External"/><Relationship Id="rId4952" Type="http://schemas.openxmlformats.org/officeDocument/2006/relationships/hyperlink" Target="https://pubmed.ncbi.nlm.nih.gov/24203055" TargetMode="External"/><Relationship Id="rId3554" Type="http://schemas.openxmlformats.org/officeDocument/2006/relationships/hyperlink" Target="https://linkinghub.elsevier.com/retrieve/pii/B978-0-12-398313-8.00016-6" TargetMode="External"/><Relationship Id="rId4605" Type="http://schemas.openxmlformats.org/officeDocument/2006/relationships/hyperlink" Target="https://pubmed.ncbi.nlm.nih.gov/36532656" TargetMode="External"/><Relationship Id="rId7011" Type="http://schemas.openxmlformats.org/officeDocument/2006/relationships/hyperlink" Target="https://pubmed.ncbi.nlm.nih.gov/35243564" TargetMode="External"/><Relationship Id="rId475" Type="http://schemas.openxmlformats.org/officeDocument/2006/relationships/hyperlink" Target="https://genomemedicine.biomedcentral.com/articles/10.1186/s13073-023-01173-8" TargetMode="External"/><Relationship Id="rId2156" Type="http://schemas.openxmlformats.org/officeDocument/2006/relationships/hyperlink" Target="https://pubmed.ncbi.nlm.nih.gov/24565657" TargetMode="External"/><Relationship Id="rId2570" Type="http://schemas.openxmlformats.org/officeDocument/2006/relationships/hyperlink" Target="https://linkinghub.elsevier.com/retrieve/pii/S0012-3692(15)37352-9" TargetMode="External"/><Relationship Id="rId3207" Type="http://schemas.openxmlformats.org/officeDocument/2006/relationships/hyperlink" Target="https://pubmed.ncbi.nlm.nih.gov/34988358" TargetMode="External"/><Relationship Id="rId3621" Type="http://schemas.openxmlformats.org/officeDocument/2006/relationships/hyperlink" Target="https://www.nature.com/articles/ncb1416" TargetMode="External"/><Relationship Id="rId6777" Type="http://schemas.openxmlformats.org/officeDocument/2006/relationships/hyperlink" Target="https://pubmed.ncbi.nlm.nih.gov/32702516" TargetMode="External"/><Relationship Id="rId7828" Type="http://schemas.openxmlformats.org/officeDocument/2006/relationships/hyperlink" Target="https://pubmed.ncbi.nlm.nih.gov/36105874" TargetMode="External"/><Relationship Id="rId9183" Type="http://schemas.openxmlformats.org/officeDocument/2006/relationships/hyperlink" Target="http://hdl.handle.net/2445/122333" TargetMode="External"/><Relationship Id="rId128" Type="http://schemas.openxmlformats.org/officeDocument/2006/relationships/hyperlink" Target="https://www.clinicalkey.com/content/playBy/pii?v=S0145-2126(19)30178-X" TargetMode="External"/><Relationship Id="rId542" Type="http://schemas.openxmlformats.org/officeDocument/2006/relationships/hyperlink" Target="https://europepmc.org/abstract/MED/33968027" TargetMode="External"/><Relationship Id="rId1172" Type="http://schemas.openxmlformats.org/officeDocument/2006/relationships/hyperlink" Target="https://pubmed.ncbi.nlm.nih.gov/40053270" TargetMode="External"/><Relationship Id="rId2223" Type="http://schemas.openxmlformats.org/officeDocument/2006/relationships/hyperlink" Target="https://europepmc.org/abstract/MED/18448974" TargetMode="External"/><Relationship Id="rId5379" Type="http://schemas.openxmlformats.org/officeDocument/2006/relationships/hyperlink" Target="https://pubmed.ncbi.nlm.nih.gov/21362030" TargetMode="External"/><Relationship Id="rId5793" Type="http://schemas.openxmlformats.org/officeDocument/2006/relationships/hyperlink" Target="https://pubmed.ncbi.nlm.nih.gov/31501138" TargetMode="External"/><Relationship Id="rId6844" Type="http://schemas.openxmlformats.org/officeDocument/2006/relationships/hyperlink" Target="https://www.tandfonline.com/doi/10.1179/joc.2009.21.1.108?url_ver=Z39.88-2003&amp;rfr_id=ori:rid:crossref.org&amp;rfr_dat=cr_pub%200pubmed" TargetMode="External"/><Relationship Id="rId9250" Type="http://schemas.openxmlformats.org/officeDocument/2006/relationships/hyperlink" Target="https://pubmed.ncbi.nlm.nih.gov/20595152" TargetMode="External"/><Relationship Id="rId4395" Type="http://schemas.openxmlformats.org/officeDocument/2006/relationships/hyperlink" Target="https://pubmed.ncbi.nlm.nih.gov/39264477" TargetMode="External"/><Relationship Id="rId5446" Type="http://schemas.openxmlformats.org/officeDocument/2006/relationships/hyperlink" Target="https://www.clinicalkey.com/content/playBy/pii?v=S0091-6749(22)01057-0" TargetMode="External"/><Relationship Id="rId1989" Type="http://schemas.openxmlformats.org/officeDocument/2006/relationships/hyperlink" Target="https://europepmc.org/abstract/MED/37631877" TargetMode="External"/><Relationship Id="rId4048" Type="http://schemas.openxmlformats.org/officeDocument/2006/relationships/hyperlink" Target="https://www.clinicalkey.com/content/playBy/pii?v=S0969-9961(10)00397-9" TargetMode="External"/><Relationship Id="rId5860" Type="http://schemas.openxmlformats.org/officeDocument/2006/relationships/hyperlink" Target="https://www.clinicalkey.com/content/playBy/pii?v=S1521-6616(15)00217-X" TargetMode="External"/><Relationship Id="rId6911" Type="http://schemas.openxmlformats.org/officeDocument/2006/relationships/hyperlink" Target="https://pubmed.ncbi.nlm.nih.gov/39048830" TargetMode="External"/><Relationship Id="rId3064" Type="http://schemas.openxmlformats.org/officeDocument/2006/relationships/hyperlink" Target="https://europepmc.org/abstract/MED/35940203" TargetMode="External"/><Relationship Id="rId4462" Type="http://schemas.openxmlformats.org/officeDocument/2006/relationships/hyperlink" Target="https://europepmc.org/abstract/MED/34492165" TargetMode="External"/><Relationship Id="rId5513" Type="http://schemas.openxmlformats.org/officeDocument/2006/relationships/hyperlink" Target="https://pubmed.ncbi.nlm.nih.gov/39407363" TargetMode="External"/><Relationship Id="rId8669" Type="http://schemas.openxmlformats.org/officeDocument/2006/relationships/hyperlink" Target="https://pubmed.ncbi.nlm.nih.gov/25688162" TargetMode="External"/><Relationship Id="rId1709" Type="http://schemas.openxmlformats.org/officeDocument/2006/relationships/hyperlink" Target="https://pubmed.ncbi.nlm.nih.gov/39680289" TargetMode="External"/><Relationship Id="rId4115" Type="http://schemas.openxmlformats.org/officeDocument/2006/relationships/hyperlink" Target="https://pmc.ncbi.nlm.nih.gov/articles/pmid/12562393/" TargetMode="External"/><Relationship Id="rId7685" Type="http://schemas.openxmlformats.org/officeDocument/2006/relationships/hyperlink" Target="https://europepmc.org/abstract/MED/38331990" TargetMode="External"/><Relationship Id="rId8736" Type="http://schemas.openxmlformats.org/officeDocument/2006/relationships/hyperlink" Target="https://pubmed.ncbi.nlm.nih.gov/37510928" TargetMode="External"/><Relationship Id="rId2080" Type="http://schemas.openxmlformats.org/officeDocument/2006/relationships/hyperlink" Target="https://pubmed.ncbi.nlm.nih.gov/31079974" TargetMode="External"/><Relationship Id="rId3131" Type="http://schemas.openxmlformats.org/officeDocument/2006/relationships/hyperlink" Target="https://pubmed.ncbi.nlm.nih.gov/35251929" TargetMode="External"/><Relationship Id="rId6287" Type="http://schemas.openxmlformats.org/officeDocument/2006/relationships/hyperlink" Target="https://pubmed.ncbi.nlm.nih.gov/22312049" TargetMode="External"/><Relationship Id="rId7338" Type="http://schemas.openxmlformats.org/officeDocument/2006/relationships/hyperlink" Target="https://pubmed.ncbi.nlm.nih.gov/38470480" TargetMode="External"/><Relationship Id="rId7752" Type="http://schemas.openxmlformats.org/officeDocument/2006/relationships/hyperlink" Target="https://pubmed.ncbi.nlm.nih.gov/32581364" TargetMode="External"/><Relationship Id="rId8803" Type="http://schemas.openxmlformats.org/officeDocument/2006/relationships/hyperlink" Target="https://pubmed.ncbi.nlm.nih.gov/30450578" TargetMode="External"/><Relationship Id="rId2897" Type="http://schemas.openxmlformats.org/officeDocument/2006/relationships/hyperlink" Target="https://pmc.ncbi.nlm.nih.gov/articles/pmid/39424918/" TargetMode="External"/><Relationship Id="rId3948" Type="http://schemas.openxmlformats.org/officeDocument/2006/relationships/hyperlink" Target="https://europepmc.org/abstract/MED/28424681" TargetMode="External"/><Relationship Id="rId6354" Type="http://schemas.openxmlformats.org/officeDocument/2006/relationships/hyperlink" Target="https://www.clinicalkey.com/content/playBy/pii?v=S0735-1097(16)34444-8" TargetMode="External"/><Relationship Id="rId7405" Type="http://schemas.openxmlformats.org/officeDocument/2006/relationships/hyperlink" Target="https://www.science.org/doi/abs/10.1126/sciimmunol.abl4340?url_ver=Z39.88-2003&amp;rfr_id=ori:rid:crossref.org&amp;rfr_dat=cr_pub%200pubmed" TargetMode="External"/><Relationship Id="rId869" Type="http://schemas.openxmlformats.org/officeDocument/2006/relationships/hyperlink" Target="https://air.unimi.it/handle/2434/958897" TargetMode="External"/><Relationship Id="rId1499" Type="http://schemas.openxmlformats.org/officeDocument/2006/relationships/hyperlink" Target="http://www.jiaci.org/issues/vol24issue6/vol24issue06-11.htm" TargetMode="External"/><Relationship Id="rId5370" Type="http://schemas.openxmlformats.org/officeDocument/2006/relationships/hyperlink" Target="https://www.clinicalkey.com/content/playBy/pii?v=S1083-8791(11)00427-7" TargetMode="External"/><Relationship Id="rId6007" Type="http://schemas.openxmlformats.org/officeDocument/2006/relationships/hyperlink" Target="https://pubmed.ncbi.nlm.nih.gov/8349799" TargetMode="External"/><Relationship Id="rId6421" Type="http://schemas.openxmlformats.org/officeDocument/2006/relationships/hyperlink" Target="https://pubmed.ncbi.nlm.nih.gov/34174152" TargetMode="External"/><Relationship Id="rId2964" Type="http://schemas.openxmlformats.org/officeDocument/2006/relationships/hyperlink" Target="https://pubmed.ncbi.nlm.nih.gov/37442134" TargetMode="External"/><Relationship Id="rId5023" Type="http://schemas.openxmlformats.org/officeDocument/2006/relationships/hyperlink" Target="https://linkinghub.elsevier.com/retrieve/pii/S0014-5793(98)00887-4" TargetMode="External"/><Relationship Id="rId8179" Type="http://schemas.openxmlformats.org/officeDocument/2006/relationships/hyperlink" Target="https://pubmed.ncbi.nlm.nih.gov/34644342" TargetMode="External"/><Relationship Id="rId936" Type="http://schemas.openxmlformats.org/officeDocument/2006/relationships/hyperlink" Target="https://pubmed.ncbi.nlm.nih.gov/32392633" TargetMode="External"/><Relationship Id="rId1219" Type="http://schemas.openxmlformats.org/officeDocument/2006/relationships/hyperlink" Target="https://europepmc.org/abstract/MED/35386641" TargetMode="External"/><Relationship Id="rId1566" Type="http://schemas.openxmlformats.org/officeDocument/2006/relationships/hyperlink" Target="https://europepmc.org/abstract/MED/37548814" TargetMode="External"/><Relationship Id="rId1980" Type="http://schemas.openxmlformats.org/officeDocument/2006/relationships/hyperlink" Target="https://pubmed.ncbi.nlm.nih.gov/39139374" TargetMode="External"/><Relationship Id="rId2617" Type="http://schemas.openxmlformats.org/officeDocument/2006/relationships/hyperlink" Target="https://pubmed.ncbi.nlm.nih.gov/37781656" TargetMode="External"/><Relationship Id="rId7195" Type="http://schemas.openxmlformats.org/officeDocument/2006/relationships/hyperlink" Target="https://pubmed.ncbi.nlm.nih.gov/10652365" TargetMode="External"/><Relationship Id="rId8246" Type="http://schemas.openxmlformats.org/officeDocument/2006/relationships/hyperlink" Target="https://pubmed.ncbi.nlm.nih.gov/30416161" TargetMode="External"/><Relationship Id="rId8593" Type="http://schemas.openxmlformats.org/officeDocument/2006/relationships/hyperlink" Target="https://pubmed.ncbi.nlm.nih.gov/35383282" TargetMode="External"/><Relationship Id="rId1633" Type="http://schemas.openxmlformats.org/officeDocument/2006/relationships/hyperlink" Target="https://pubmed.ncbi.nlm.nih.gov/32511678" TargetMode="External"/><Relationship Id="rId4789" Type="http://schemas.openxmlformats.org/officeDocument/2006/relationships/hyperlink" Target="https://pubmed.ncbi.nlm.nih.gov/36415883" TargetMode="External"/><Relationship Id="rId8660" Type="http://schemas.openxmlformats.org/officeDocument/2006/relationships/hyperlink" Target="https://europepmc.org/abstract/MED/25948816" TargetMode="External"/><Relationship Id="rId1700" Type="http://schemas.openxmlformats.org/officeDocument/2006/relationships/hyperlink" Target="https://pubmed.ncbi.nlm.nih.gov/24071890" TargetMode="External"/><Relationship Id="rId4856" Type="http://schemas.openxmlformats.org/officeDocument/2006/relationships/hyperlink" Target="https://academic.oup.com/ecco-jcc/article-lookup/doi/10.1093/ecco-jcc/jjy184" TargetMode="External"/><Relationship Id="rId5907" Type="http://schemas.openxmlformats.org/officeDocument/2006/relationships/hyperlink" Target="https://pubmed.ncbi.nlm.nih.gov/18208442" TargetMode="External"/><Relationship Id="rId7262" Type="http://schemas.openxmlformats.org/officeDocument/2006/relationships/hyperlink" Target="https://pubmed.ncbi.nlm.nih.gov/34348453" TargetMode="External"/><Relationship Id="rId8313" Type="http://schemas.openxmlformats.org/officeDocument/2006/relationships/hyperlink" Target="https://www.clinicalkey.com/content/playBy/pii?v=S0016-5085(08)01729-0" TargetMode="External"/><Relationship Id="rId3458" Type="http://schemas.openxmlformats.org/officeDocument/2006/relationships/hyperlink" Target="https://www.tandfonline.com/doi/10.1586/17474086.2014.953925?url_ver=Z39.88-2003&amp;rfr_id=ori:rid:crossref.org&amp;rfr_dat=cr_pub%200pubmed" TargetMode="External"/><Relationship Id="rId3872" Type="http://schemas.openxmlformats.org/officeDocument/2006/relationships/hyperlink" Target="https://europepmc.org/abstract/MED/35371083" TargetMode="External"/><Relationship Id="rId4509" Type="http://schemas.openxmlformats.org/officeDocument/2006/relationships/hyperlink" Target="https://pubmed.ncbi.nlm.nih.gov/29420734" TargetMode="External"/><Relationship Id="rId379" Type="http://schemas.openxmlformats.org/officeDocument/2006/relationships/hyperlink" Target="https://onlinelibrary.wiley.com/resolve/openurl?genre=article&amp;sid=nlm:pubmed&amp;issn=0148-7299&amp;date=1988&amp;volume=29&amp;issue=1&amp;spage=1" TargetMode="External"/><Relationship Id="rId793" Type="http://schemas.openxmlformats.org/officeDocument/2006/relationships/hyperlink" Target="https://pubmed.ncbi.nlm.nih.gov/10828042" TargetMode="External"/><Relationship Id="rId2474" Type="http://schemas.openxmlformats.org/officeDocument/2006/relationships/hyperlink" Target="https://www.clinicalkey.com/content/playBy/pii?v=S0091-6749(18)30846-7" TargetMode="External"/><Relationship Id="rId3525" Type="http://schemas.openxmlformats.org/officeDocument/2006/relationships/hyperlink" Target="https://pubmed.ncbi.nlm.nih.gov/23012815" TargetMode="External"/><Relationship Id="rId4923" Type="http://schemas.openxmlformats.org/officeDocument/2006/relationships/hyperlink" Target="https://pubmed.ncbi.nlm.nih.gov/26512716" TargetMode="External"/><Relationship Id="rId9087" Type="http://schemas.openxmlformats.org/officeDocument/2006/relationships/hyperlink" Target="https://www.clinicalkey.com/content/playBy/pii?v=S1579-2129(21)00354-2" TargetMode="External"/><Relationship Id="rId446" Type="http://schemas.openxmlformats.org/officeDocument/2006/relationships/hyperlink" Target="https://pubmed.ncbi.nlm.nih.gov/38834764" TargetMode="External"/><Relationship Id="rId1076" Type="http://schemas.openxmlformats.org/officeDocument/2006/relationships/hyperlink" Target="https://pubmed.ncbi.nlm.nih.gov/20739362" TargetMode="External"/><Relationship Id="rId1490" Type="http://schemas.openxmlformats.org/officeDocument/2006/relationships/hyperlink" Target="https://pubmed.ncbi.nlm.nih.gov/24116927" TargetMode="External"/><Relationship Id="rId2127" Type="http://schemas.openxmlformats.org/officeDocument/2006/relationships/hyperlink" Target="https://europepmc.org/abstract/MED/29176759" TargetMode="External"/><Relationship Id="rId9154" Type="http://schemas.openxmlformats.org/officeDocument/2006/relationships/hyperlink" Target="https://pubmed.ncbi.nlm.nih.gov/29326319" TargetMode="External"/><Relationship Id="rId860" Type="http://schemas.openxmlformats.org/officeDocument/2006/relationships/hyperlink" Target="https://pubmed.ncbi.nlm.nih.gov/36329079" TargetMode="External"/><Relationship Id="rId1143" Type="http://schemas.openxmlformats.org/officeDocument/2006/relationships/hyperlink" Target="https://pubmed.ncbi.nlm.nih.gov/11901202" TargetMode="External"/><Relationship Id="rId2541" Type="http://schemas.openxmlformats.org/officeDocument/2006/relationships/hyperlink" Target="https://pubmed.ncbi.nlm.nih.gov/19681704" TargetMode="External"/><Relationship Id="rId4299" Type="http://schemas.openxmlformats.org/officeDocument/2006/relationships/hyperlink" Target="https://pubmed.ncbi.nlm.nih.gov/20951204" TargetMode="External"/><Relationship Id="rId5697" Type="http://schemas.openxmlformats.org/officeDocument/2006/relationships/hyperlink" Target="https://pubmed.ncbi.nlm.nih.gov/25744496" TargetMode="External"/><Relationship Id="rId6748" Type="http://schemas.openxmlformats.org/officeDocument/2006/relationships/hyperlink" Target="https://academic.oup.com/rheumatology/article-lookup/doi/10.1093/rheumatology/keab361" TargetMode="External"/><Relationship Id="rId8170" Type="http://schemas.openxmlformats.org/officeDocument/2006/relationships/hyperlink" Target="https://onlinelibrary.wiley.com/doi/10.1111/jgh.15288" TargetMode="External"/><Relationship Id="rId513" Type="http://schemas.openxmlformats.org/officeDocument/2006/relationships/hyperlink" Target="https://pubmed.ncbi.nlm.nih.gov/34536417" TargetMode="External"/><Relationship Id="rId5764" Type="http://schemas.openxmlformats.org/officeDocument/2006/relationships/hyperlink" Target="https://europepmc.org/abstract/MED/34184208" TargetMode="External"/><Relationship Id="rId6815" Type="http://schemas.openxmlformats.org/officeDocument/2006/relationships/hyperlink" Target="https://pubmed.ncbi.nlm.nih.gov/28315453" TargetMode="External"/><Relationship Id="rId9221" Type="http://schemas.openxmlformats.org/officeDocument/2006/relationships/hyperlink" Target="https://respiratory-research.biomedcentral.com/articles/10.1186/1465-9921-15-27" TargetMode="External"/><Relationship Id="rId1210" Type="http://schemas.openxmlformats.org/officeDocument/2006/relationships/hyperlink" Target="https://pubmed.ncbi.nlm.nih.gov/35654647" TargetMode="External"/><Relationship Id="rId4366" Type="http://schemas.openxmlformats.org/officeDocument/2006/relationships/hyperlink" Target="https://pubmed.ncbi.nlm.nih.gov/8957959" TargetMode="External"/><Relationship Id="rId4780" Type="http://schemas.openxmlformats.org/officeDocument/2006/relationships/hyperlink" Target="https://linkinghub.elsevier.com/retrieve/pii/S2589-5370(22)00133-X" TargetMode="External"/><Relationship Id="rId5417" Type="http://schemas.openxmlformats.org/officeDocument/2006/relationships/hyperlink" Target="https://pubmed.ncbi.nlm.nih.gov/12613072" TargetMode="External"/><Relationship Id="rId5831" Type="http://schemas.openxmlformats.org/officeDocument/2006/relationships/hyperlink" Target="https://pubmed.ncbi.nlm.nih.gov/28993957" TargetMode="External"/><Relationship Id="rId8987" Type="http://schemas.openxmlformats.org/officeDocument/2006/relationships/hyperlink" Target="https://pubmed.ncbi.nlm.nih.gov/28971901" TargetMode="External"/><Relationship Id="rId3382" Type="http://schemas.openxmlformats.org/officeDocument/2006/relationships/hyperlink" Target="https://europepmc.org/abstract/MED/28230086" TargetMode="External"/><Relationship Id="rId4019" Type="http://schemas.openxmlformats.org/officeDocument/2006/relationships/hyperlink" Target="https://pubmed.ncbi.nlm.nih.gov/23751327" TargetMode="External"/><Relationship Id="rId4433" Type="http://schemas.openxmlformats.org/officeDocument/2006/relationships/hyperlink" Target="https://pubmed.ncbi.nlm.nih.gov/37205371" TargetMode="External"/><Relationship Id="rId7589" Type="http://schemas.openxmlformats.org/officeDocument/2006/relationships/hyperlink" Target="https://medicaljournalssweden.se/actadv/article/view/2789" TargetMode="External"/><Relationship Id="rId3035" Type="http://schemas.openxmlformats.org/officeDocument/2006/relationships/hyperlink" Target="https://pubmed.ncbi.nlm.nih.gov/36690385" TargetMode="External"/><Relationship Id="rId4500" Type="http://schemas.openxmlformats.org/officeDocument/2006/relationships/hyperlink" Target="https://linkinghub.elsevier.com/retrieve/pii/S0003-4967(24)02094-6" TargetMode="External"/><Relationship Id="rId7656" Type="http://schemas.openxmlformats.org/officeDocument/2006/relationships/hyperlink" Target="https://pubmed.ncbi.nlm.nih.gov/16710162" TargetMode="External"/><Relationship Id="rId8707" Type="http://schemas.openxmlformats.org/officeDocument/2006/relationships/hyperlink" Target="https://www.clinicalkey.com/content/playBy/pii?v=S0300-9572(10)00494-6" TargetMode="External"/><Relationship Id="rId370" Type="http://schemas.openxmlformats.org/officeDocument/2006/relationships/hyperlink" Target="https://pubmed.ncbi.nlm.nih.gov/2683844" TargetMode="External"/><Relationship Id="rId2051" Type="http://schemas.openxmlformats.org/officeDocument/2006/relationships/hyperlink" Target="https://europepmc.org/abstract/MED/34868005" TargetMode="External"/><Relationship Id="rId3102" Type="http://schemas.openxmlformats.org/officeDocument/2006/relationships/hyperlink" Target="https://europepmc.org/abstract/MED/34708883" TargetMode="External"/><Relationship Id="rId6258" Type="http://schemas.openxmlformats.org/officeDocument/2006/relationships/hyperlink" Target="https://europepmc.org/abstract/MED/27244296" TargetMode="External"/><Relationship Id="rId7309" Type="http://schemas.openxmlformats.org/officeDocument/2006/relationships/hyperlink" Target="https://www.clinicalkey.com/content/playBy/pii?v=S0091-6749(24)02411-4" TargetMode="External"/><Relationship Id="rId5274" Type="http://schemas.openxmlformats.org/officeDocument/2006/relationships/hyperlink" Target="https://www.clinicalkey.com/content/playBy/pii?v=S0091-6749(16)30964-2" TargetMode="External"/><Relationship Id="rId6325" Type="http://schemas.openxmlformats.org/officeDocument/2006/relationships/hyperlink" Target="https://pubmed.ncbi.nlm.nih.gov/37900182" TargetMode="External"/><Relationship Id="rId6672" Type="http://schemas.openxmlformats.org/officeDocument/2006/relationships/hyperlink" Target="https://europepmc.org/abstract/MED/19424013" TargetMode="External"/><Relationship Id="rId7723" Type="http://schemas.openxmlformats.org/officeDocument/2006/relationships/hyperlink" Target="https://europepmc.org/abstract/MED/36002455" TargetMode="External"/><Relationship Id="rId2868" Type="http://schemas.openxmlformats.org/officeDocument/2006/relationships/hyperlink" Target="https://pubmed.ncbi.nlm.nih.gov/39881190" TargetMode="External"/><Relationship Id="rId3919" Type="http://schemas.openxmlformats.org/officeDocument/2006/relationships/hyperlink" Target="https://pubmed.ncbi.nlm.nih.gov/30896088" TargetMode="External"/><Relationship Id="rId1884" Type="http://schemas.openxmlformats.org/officeDocument/2006/relationships/hyperlink" Target="https://pubmed.ncbi.nlm.nih.gov/32081759" TargetMode="External"/><Relationship Id="rId2935" Type="http://schemas.openxmlformats.org/officeDocument/2006/relationships/hyperlink" Target="https://linkinghub.elsevier.com/retrieve/pii/S0006-291X(24)00046-9" TargetMode="External"/><Relationship Id="rId4290" Type="http://schemas.openxmlformats.org/officeDocument/2006/relationships/hyperlink" Target="https://europepmc.org/abstract/MED/23592937" TargetMode="External"/><Relationship Id="rId5341" Type="http://schemas.openxmlformats.org/officeDocument/2006/relationships/hyperlink" Target="https://pubmed.ncbi.nlm.nih.gov/24711663" TargetMode="External"/><Relationship Id="rId8497" Type="http://schemas.openxmlformats.org/officeDocument/2006/relationships/hyperlink" Target="https://linkinghub.elsevier.com/retrieve/pii/S1931-5244(06)00300-8" TargetMode="External"/><Relationship Id="rId907" Type="http://schemas.openxmlformats.org/officeDocument/2006/relationships/hyperlink" Target="https://europepmc.org/abstract/MED/34831138" TargetMode="External"/><Relationship Id="rId1537" Type="http://schemas.openxmlformats.org/officeDocument/2006/relationships/hyperlink" Target="http://www.elsevier.es/en/linksolver/ft/pii/S0301-0546(15)00029-4" TargetMode="External"/><Relationship Id="rId1951" Type="http://schemas.openxmlformats.org/officeDocument/2006/relationships/hyperlink" Target="https://pubmed.ncbi.nlm.nih.gov/10412678" TargetMode="External"/><Relationship Id="rId7099" Type="http://schemas.openxmlformats.org/officeDocument/2006/relationships/hyperlink" Target="https://pubmed.ncbi.nlm.nih.gov/34429968" TargetMode="External"/><Relationship Id="rId8564" Type="http://schemas.openxmlformats.org/officeDocument/2006/relationships/hyperlink" Target="https://www.tandfonline.com/doi/abs/10.1179/2046904714Z.000000000218?url_ver=Z39.88-2003&amp;rfr_id=ori:rid:crossref.org&amp;rfr_dat=cr_pub%200pubmed" TargetMode="External"/><Relationship Id="rId1604" Type="http://schemas.openxmlformats.org/officeDocument/2006/relationships/hyperlink" Target="https://europepmc.org/abstract/MED/35359947" TargetMode="External"/><Relationship Id="rId4010" Type="http://schemas.openxmlformats.org/officeDocument/2006/relationships/hyperlink" Target="https://arthritis-research.biomedcentral.com/articles/10.1186/ar4468" TargetMode="External"/><Relationship Id="rId7166" Type="http://schemas.openxmlformats.org/officeDocument/2006/relationships/hyperlink" Target="https://europepmc.org/abstract/MED/38650862" TargetMode="External"/><Relationship Id="rId7580" Type="http://schemas.openxmlformats.org/officeDocument/2006/relationships/hyperlink" Target="https://pubmed.ncbi.nlm.nih.gov/29621555" TargetMode="External"/><Relationship Id="rId8217" Type="http://schemas.openxmlformats.org/officeDocument/2006/relationships/hyperlink" Target="https://europepmc.org/abstract/MED/30782731" TargetMode="External"/><Relationship Id="rId8631" Type="http://schemas.openxmlformats.org/officeDocument/2006/relationships/hyperlink" Target="https://pubmed.ncbi.nlm.nih.gov/28473505" TargetMode="External"/><Relationship Id="rId6182" Type="http://schemas.openxmlformats.org/officeDocument/2006/relationships/hyperlink" Target="https://pubmed.ncbi.nlm.nih.gov/35030101" TargetMode="External"/><Relationship Id="rId7233" Type="http://schemas.openxmlformats.org/officeDocument/2006/relationships/hyperlink" Target="https://www.clinicalkey.com/content/playBy/pii?v=S0091-6749(23)01209-5" TargetMode="External"/><Relationship Id="rId697" Type="http://schemas.openxmlformats.org/officeDocument/2006/relationships/hyperlink" Target="https://pubmed.ncbi.nlm.nih.gov/23578336" TargetMode="External"/><Relationship Id="rId2378" Type="http://schemas.openxmlformats.org/officeDocument/2006/relationships/hyperlink" Target="https://www.science.org/doi/abs/10.1126/sciadv.abm2510?url_ver=Z39.88-2003&amp;rfr_id=ori:rid:crossref.org&amp;rfr_dat=cr_pub%200pubmed" TargetMode="External"/><Relationship Id="rId3429" Type="http://schemas.openxmlformats.org/officeDocument/2006/relationships/hyperlink" Target="https://pubmed.ncbi.nlm.nih.gov/25707877" TargetMode="External"/><Relationship Id="rId3776" Type="http://schemas.openxmlformats.org/officeDocument/2006/relationships/hyperlink" Target="https://pubmed.ncbi.nlm.nih.gov/31456806" TargetMode="External"/><Relationship Id="rId4827" Type="http://schemas.openxmlformats.org/officeDocument/2006/relationships/hyperlink" Target="https://pubmed.ncbi.nlm.nih.gov/32516385" TargetMode="External"/><Relationship Id="rId2792" Type="http://schemas.openxmlformats.org/officeDocument/2006/relationships/hyperlink" Target="https://linkinghub.elsevier.com/retrieve/pii/S1807-5932(22)02013-0" TargetMode="External"/><Relationship Id="rId3843" Type="http://schemas.openxmlformats.org/officeDocument/2006/relationships/hyperlink" Target="https://pubmed.ncbi.nlm.nih.gov/38811530" TargetMode="External"/><Relationship Id="rId6999" Type="http://schemas.openxmlformats.org/officeDocument/2006/relationships/hyperlink" Target="https://pubmed.ncbi.nlm.nih.gov/35594856" TargetMode="External"/><Relationship Id="rId7300" Type="http://schemas.openxmlformats.org/officeDocument/2006/relationships/hyperlink" Target="https://pubmed.ncbi.nlm.nih.gov/23036459" TargetMode="External"/><Relationship Id="rId9058" Type="http://schemas.openxmlformats.org/officeDocument/2006/relationships/hyperlink" Target="https://pubmed.ncbi.nlm.nih.gov/37429296" TargetMode="External"/><Relationship Id="rId764" Type="http://schemas.openxmlformats.org/officeDocument/2006/relationships/hyperlink" Target="https://pubmed.ncbi.nlm.nih.gov/17007941" TargetMode="External"/><Relationship Id="rId1394" Type="http://schemas.openxmlformats.org/officeDocument/2006/relationships/hyperlink" Target="https://pubmed.ncbi.nlm.nih.gov/12144642" TargetMode="External"/><Relationship Id="rId2445" Type="http://schemas.openxmlformats.org/officeDocument/2006/relationships/hyperlink" Target="https://pubmed.ncbi.nlm.nih.gov/32766608" TargetMode="External"/><Relationship Id="rId3910" Type="http://schemas.openxmlformats.org/officeDocument/2006/relationships/hyperlink" Target="https://onlinelibrary.wiley.com/doi/10.1002/jbm.a.36899" TargetMode="External"/><Relationship Id="rId417" Type="http://schemas.openxmlformats.org/officeDocument/2006/relationships/hyperlink" Target="https://pubmed.ncbi.nlm.nih.gov/6982140" TargetMode="External"/><Relationship Id="rId831" Type="http://schemas.openxmlformats.org/officeDocument/2006/relationships/hyperlink" Target="https://europepmc.org/abstract/MED/38601739" TargetMode="External"/><Relationship Id="rId1047" Type="http://schemas.openxmlformats.org/officeDocument/2006/relationships/hyperlink" Target="https://link.springer.com/protocol/10.1007/978-1-4939-1161-5_1" TargetMode="External"/><Relationship Id="rId1461" Type="http://schemas.openxmlformats.org/officeDocument/2006/relationships/hyperlink" Target="https://linkinghub.elsevier.com/retrieve/pii/S0303-7207(18)30033-9" TargetMode="External"/><Relationship Id="rId2512" Type="http://schemas.openxmlformats.org/officeDocument/2006/relationships/hyperlink" Target="https://www.clinicalkey.com/content/playBy/pii?v=S0091-6749(13)00265-0" TargetMode="External"/><Relationship Id="rId5668" Type="http://schemas.openxmlformats.org/officeDocument/2006/relationships/hyperlink" Target="https://akjournals.com/doi/10.1556/030.66.2019.013" TargetMode="External"/><Relationship Id="rId6719" Type="http://schemas.openxmlformats.org/officeDocument/2006/relationships/hyperlink" Target="https://pubmed.ncbi.nlm.nih.gov/38396760" TargetMode="External"/><Relationship Id="rId8074" Type="http://schemas.openxmlformats.org/officeDocument/2006/relationships/hyperlink" Target="https://pubmed.ncbi.nlm.nih.gov/37831183" TargetMode="External"/><Relationship Id="rId9125" Type="http://schemas.openxmlformats.org/officeDocument/2006/relationships/hyperlink" Target="https://www.clinicalkey.com/content/playBy/pii?v=S1569-1993(18)30867-1" TargetMode="External"/><Relationship Id="rId1114" Type="http://schemas.openxmlformats.org/officeDocument/2006/relationships/hyperlink" Target="https://pubmed.ncbi.nlm.nih.gov/16630773" TargetMode="External"/><Relationship Id="rId4684" Type="http://schemas.openxmlformats.org/officeDocument/2006/relationships/hyperlink" Target="https://www.clinicalkey.com/content/playBy/pii?v=S0091-6749(13)01370-5" TargetMode="External"/><Relationship Id="rId5735" Type="http://schemas.openxmlformats.org/officeDocument/2006/relationships/hyperlink" Target="https://pubmed.ncbi.nlm.nih.gov/37726596" TargetMode="External"/><Relationship Id="rId7090" Type="http://schemas.openxmlformats.org/officeDocument/2006/relationships/hyperlink" Target="https://europepmc.org/abstract/MED/33758859" TargetMode="External"/><Relationship Id="rId8141" Type="http://schemas.openxmlformats.org/officeDocument/2006/relationships/hyperlink" Target="https://pubmed.ncbi.nlm.nih.gov/35224019" TargetMode="External"/><Relationship Id="rId3286" Type="http://schemas.openxmlformats.org/officeDocument/2006/relationships/hyperlink" Target="https://arthritis-research.biomedcentral.com/articles/10.1186/s13075-019-1897-8" TargetMode="External"/><Relationship Id="rId4337" Type="http://schemas.openxmlformats.org/officeDocument/2006/relationships/hyperlink" Target="https://pubmed.ncbi.nlm.nih.gov/14962793" TargetMode="External"/><Relationship Id="rId3353" Type="http://schemas.openxmlformats.org/officeDocument/2006/relationships/hyperlink" Target="https://pubmed.ncbi.nlm.nih.gov/29543846" TargetMode="External"/><Relationship Id="rId4751" Type="http://schemas.openxmlformats.org/officeDocument/2006/relationships/hyperlink" Target="https://pubmed.ncbi.nlm.nih.gov/35761107" TargetMode="External"/><Relationship Id="rId5802" Type="http://schemas.openxmlformats.org/officeDocument/2006/relationships/hyperlink" Target="https://europepmc.org/abstract/MED/30908902" TargetMode="External"/><Relationship Id="rId8958" Type="http://schemas.openxmlformats.org/officeDocument/2006/relationships/hyperlink" Target="https://journals.lww.com/10.1097/MBC.0000000000000984" TargetMode="External"/><Relationship Id="rId274" Type="http://schemas.openxmlformats.org/officeDocument/2006/relationships/hyperlink" Target="https://www.nature.com/articles/6364391" TargetMode="External"/><Relationship Id="rId3006" Type="http://schemas.openxmlformats.org/officeDocument/2006/relationships/hyperlink" Target="https://journals.asm.org/doi/abs/10.1128/jcm.01626-22?url_ver=Z39.88-2003&amp;rfr_id=ori:rid:crossref.org&amp;rfr_dat=cr_pub%200pubmed" TargetMode="External"/><Relationship Id="rId4404" Type="http://schemas.openxmlformats.org/officeDocument/2006/relationships/hyperlink" Target="https://europepmc.org/abstract/MED/37691306" TargetMode="External"/><Relationship Id="rId7974" Type="http://schemas.openxmlformats.org/officeDocument/2006/relationships/hyperlink" Target="https://europepmc.org/abstract/MED/15306584" TargetMode="External"/><Relationship Id="rId3420" Type="http://schemas.openxmlformats.org/officeDocument/2006/relationships/hyperlink" Target="https://pubmed.ncbi.nlm.nih.gov/27622457" TargetMode="External"/><Relationship Id="rId6576" Type="http://schemas.openxmlformats.org/officeDocument/2006/relationships/hyperlink" Target="https://europepmc.org/abstract/MED/26727455" TargetMode="External"/><Relationship Id="rId6990" Type="http://schemas.openxmlformats.org/officeDocument/2006/relationships/hyperlink" Target="https://pmc.ncbi.nlm.nih.gov/articles/pmid/36324795/" TargetMode="External"/><Relationship Id="rId7627" Type="http://schemas.openxmlformats.org/officeDocument/2006/relationships/hyperlink" Target="https://linkinghub.elsevier.com/retrieve/pii/S0248-8663(12)00049-5" TargetMode="External"/><Relationship Id="rId341" Type="http://schemas.openxmlformats.org/officeDocument/2006/relationships/hyperlink" Target="https://pmc.ncbi.nlm.nih.gov/articles/pmid/8485909/" TargetMode="External"/><Relationship Id="rId2022" Type="http://schemas.openxmlformats.org/officeDocument/2006/relationships/hyperlink" Target="https://pubmed.ncbi.nlm.nih.gov/35360029" TargetMode="External"/><Relationship Id="rId5178" Type="http://schemas.openxmlformats.org/officeDocument/2006/relationships/hyperlink" Target="https://www.nature.com/articles/s41409-018-0298-y" TargetMode="External"/><Relationship Id="rId5592" Type="http://schemas.openxmlformats.org/officeDocument/2006/relationships/hyperlink" Target="https://journals.sagepub.com/doi/abs/10.4081/jphr.2022.2665?url_ver=Z39.88-2003&amp;rfr_id=ori:rid:crossref.org&amp;rfr_dat=cr_pub%200pubmed" TargetMode="External"/><Relationship Id="rId6229" Type="http://schemas.openxmlformats.org/officeDocument/2006/relationships/hyperlink" Target="https://pubmed.ncbi.nlm.nih.gov/29310490" TargetMode="External"/><Relationship Id="rId6643" Type="http://schemas.openxmlformats.org/officeDocument/2006/relationships/hyperlink" Target="https://pubmed.ncbi.nlm.nih.gov/21972294" TargetMode="External"/><Relationship Id="rId1788" Type="http://schemas.openxmlformats.org/officeDocument/2006/relationships/hyperlink" Target="https://link.springer.com/article/10.1007/s10875-013-9980-4" TargetMode="External"/><Relationship Id="rId2839" Type="http://schemas.openxmlformats.org/officeDocument/2006/relationships/hyperlink" Target="https://linkinghub.elsevier.com/retrieve/pii/S2772-8293(25)00033-5" TargetMode="External"/><Relationship Id="rId4194" Type="http://schemas.openxmlformats.org/officeDocument/2006/relationships/hyperlink" Target="https://europepmc.org/abstract/MED/34054845" TargetMode="External"/><Relationship Id="rId5245" Type="http://schemas.openxmlformats.org/officeDocument/2006/relationships/hyperlink" Target="https://pubmed.ncbi.nlm.nih.gov/29581480" TargetMode="External"/><Relationship Id="rId6710" Type="http://schemas.openxmlformats.org/officeDocument/2006/relationships/hyperlink" Target="https://www.mdpi.com/resolver?pii=ijms252313181" TargetMode="External"/><Relationship Id="rId4261" Type="http://schemas.openxmlformats.org/officeDocument/2006/relationships/hyperlink" Target="https://pubmed.ncbi.nlm.nih.gov/25864580" TargetMode="External"/><Relationship Id="rId5312" Type="http://schemas.openxmlformats.org/officeDocument/2006/relationships/hyperlink" Target="https://www.clinicalkey.com/content/playBy/pii?v=S1083-8791(15)00252-9" TargetMode="External"/><Relationship Id="rId8468" Type="http://schemas.openxmlformats.org/officeDocument/2006/relationships/hyperlink" Target="https://pubmed.ncbi.nlm.nih.gov/23898100" TargetMode="External"/><Relationship Id="rId1508" Type="http://schemas.openxmlformats.org/officeDocument/2006/relationships/hyperlink" Target="https://pubmed.ncbi.nlm.nih.gov/22445276" TargetMode="External"/><Relationship Id="rId1855" Type="http://schemas.openxmlformats.org/officeDocument/2006/relationships/hyperlink" Target="https://europepmc.org/abstract/MED/36251205" TargetMode="External"/><Relationship Id="rId2906" Type="http://schemas.openxmlformats.org/officeDocument/2006/relationships/hyperlink" Target="https://pubmed.ncbi.nlm.nih.gov/39294831" TargetMode="External"/><Relationship Id="rId7484" Type="http://schemas.openxmlformats.org/officeDocument/2006/relationships/hyperlink" Target="https://pubmed.ncbi.nlm.nih.gov/27177491" TargetMode="External"/><Relationship Id="rId8535" Type="http://schemas.openxmlformats.org/officeDocument/2006/relationships/hyperlink" Target="https://pubmed.ncbi.nlm.nih.gov/36773065" TargetMode="External"/><Relationship Id="rId8882" Type="http://schemas.openxmlformats.org/officeDocument/2006/relationships/hyperlink" Target="https://linkinghub.elsevier.com/retrieve/pii/S1590-8658(05)00527-X" TargetMode="External"/><Relationship Id="rId1922" Type="http://schemas.openxmlformats.org/officeDocument/2006/relationships/hyperlink" Target="https://pubmed.ncbi.nlm.nih.gov/25424811" TargetMode="External"/><Relationship Id="rId6086" Type="http://schemas.openxmlformats.org/officeDocument/2006/relationships/hyperlink" Target="https://www.pnas.org/doi/10.1073/pnas.79.8.2673?url_ver=Z39.88-2003&amp;rfr_id=ori:rid:crossref.org&amp;rfr_dat=cr_pub%200pubmed" TargetMode="External"/><Relationship Id="rId7137" Type="http://schemas.openxmlformats.org/officeDocument/2006/relationships/hyperlink" Target="https://pubmed.ncbi.nlm.nih.gov/36228738" TargetMode="External"/><Relationship Id="rId7551" Type="http://schemas.openxmlformats.org/officeDocument/2006/relationships/hyperlink" Target="https://link.springer.com/article/10.1007/s00134-020-05988-6" TargetMode="External"/><Relationship Id="rId8602" Type="http://schemas.openxmlformats.org/officeDocument/2006/relationships/hyperlink" Target="https://europepmc.org/abstract/MED/34570346" TargetMode="External"/><Relationship Id="rId2696" Type="http://schemas.openxmlformats.org/officeDocument/2006/relationships/hyperlink" Target="https://www.clinicalkey.com/content/playBy/pii?v=S2213-2198(19)30447-7" TargetMode="External"/><Relationship Id="rId3747" Type="http://schemas.openxmlformats.org/officeDocument/2006/relationships/hyperlink" Target="https://linkinghub.elsevier.com/retrieve/pii/S2666-0849(21)00801-9" TargetMode="External"/><Relationship Id="rId6153" Type="http://schemas.openxmlformats.org/officeDocument/2006/relationships/hyperlink" Target="https://europepmc.org/abstract/MED/37468623" TargetMode="External"/><Relationship Id="rId7204" Type="http://schemas.openxmlformats.org/officeDocument/2006/relationships/hyperlink" Target="https://pubmed.ncbi.nlm.nih.gov/37908922" TargetMode="External"/><Relationship Id="rId668" Type="http://schemas.openxmlformats.org/officeDocument/2006/relationships/hyperlink" Target="https://europepmc.org/abstract/MED/25752509" TargetMode="External"/><Relationship Id="rId1298" Type="http://schemas.openxmlformats.org/officeDocument/2006/relationships/hyperlink" Target="https://pubmed.ncbi.nlm.nih.gov/30515370" TargetMode="External"/><Relationship Id="rId2349" Type="http://schemas.openxmlformats.org/officeDocument/2006/relationships/hyperlink" Target="https://pubmed.ncbi.nlm.nih.gov/37527902" TargetMode="External"/><Relationship Id="rId2763" Type="http://schemas.openxmlformats.org/officeDocument/2006/relationships/hyperlink" Target="https://pubmed.ncbi.nlm.nih.gov/26266269" TargetMode="External"/><Relationship Id="rId3814" Type="http://schemas.openxmlformats.org/officeDocument/2006/relationships/hyperlink" Target="https://pubmed.ncbi.nlm.nih.gov/18836023" TargetMode="External"/><Relationship Id="rId6220" Type="http://schemas.openxmlformats.org/officeDocument/2006/relationships/hyperlink" Target="https://journals.sagepub.com/doi/10.1177/2055217319888660?url_ver=Z39.88-2003&amp;rfr_id=ori:rid:crossref.org&amp;rfr_dat=cr_pub%200pubmed" TargetMode="External"/><Relationship Id="rId9376" Type="http://schemas.openxmlformats.org/officeDocument/2006/relationships/hyperlink" Target="https://pubmed.ncbi.nlm.nih.gov/27061580" TargetMode="External"/><Relationship Id="rId735" Type="http://schemas.openxmlformats.org/officeDocument/2006/relationships/hyperlink" Target="https://pubmed.ncbi.nlm.nih.gov/21356351" TargetMode="External"/><Relationship Id="rId1365" Type="http://schemas.openxmlformats.org/officeDocument/2006/relationships/hyperlink" Target="https://pmc.ncbi.nlm.nih.gov/articles/pmid/19137635/" TargetMode="External"/><Relationship Id="rId2416" Type="http://schemas.openxmlformats.org/officeDocument/2006/relationships/hyperlink" Target="https://www.clinicalkey.com/content/playBy/pii?v=S2213-2198(21)00582-1" TargetMode="External"/><Relationship Id="rId8392" Type="http://schemas.openxmlformats.org/officeDocument/2006/relationships/hyperlink" Target="https://europepmc.org/abstract/MED/35094140" TargetMode="External"/><Relationship Id="rId9029" Type="http://schemas.openxmlformats.org/officeDocument/2006/relationships/hyperlink" Target="https://publications.ersnet.org/lookup/pmid/38811046" TargetMode="External"/><Relationship Id="rId9443" Type="http://schemas.openxmlformats.org/officeDocument/2006/relationships/hyperlink" Target="https://pubmed.ncbi.nlm.nih.gov/15335188" TargetMode="External"/><Relationship Id="rId1018" Type="http://schemas.openxmlformats.org/officeDocument/2006/relationships/hyperlink" Target="https://pubmed.ncbi.nlm.nih.gov/26307434" TargetMode="External"/><Relationship Id="rId1432" Type="http://schemas.openxmlformats.org/officeDocument/2006/relationships/hyperlink" Target="https://pubmed.ncbi.nlm.nih.gov/39436497" TargetMode="External"/><Relationship Id="rId2830" Type="http://schemas.openxmlformats.org/officeDocument/2006/relationships/hyperlink" Target="https://pubmed.ncbi.nlm.nih.gov/17349685" TargetMode="External"/><Relationship Id="rId4588" Type="http://schemas.openxmlformats.org/officeDocument/2006/relationships/hyperlink" Target="https://genomebiology.biomedcentral.com/articles/10.1186/s13059-023-03090-w" TargetMode="External"/><Relationship Id="rId5639" Type="http://schemas.openxmlformats.org/officeDocument/2006/relationships/hyperlink" Target="https://pubmed.ncbi.nlm.nih.gov/32519288" TargetMode="External"/><Relationship Id="rId5986" Type="http://schemas.openxmlformats.org/officeDocument/2006/relationships/hyperlink" Target="https://pubmed.ncbi.nlm.nih.gov/8894685" TargetMode="External"/><Relationship Id="rId8045" Type="http://schemas.openxmlformats.org/officeDocument/2006/relationships/hyperlink" Target="https://academic.oup.com/ibdjournal/article-lookup/doi/10.1093/ibd/izad259" TargetMode="External"/><Relationship Id="rId71" Type="http://schemas.openxmlformats.org/officeDocument/2006/relationships/hyperlink" Target="https://pubmed.ncbi.nlm.nih.gov/34037990" TargetMode="External"/><Relationship Id="rId802" Type="http://schemas.openxmlformats.org/officeDocument/2006/relationships/hyperlink" Target="https://pubmed.ncbi.nlm.nih.gov/9258773" TargetMode="External"/><Relationship Id="rId7061" Type="http://schemas.openxmlformats.org/officeDocument/2006/relationships/hyperlink" Target="https://pubmed.ncbi.nlm.nih.gov/34160550" TargetMode="External"/><Relationship Id="rId8112" Type="http://schemas.openxmlformats.org/officeDocument/2006/relationships/hyperlink" Target="https://europepmc.org/abstract/MED/35263963" TargetMode="External"/><Relationship Id="rId4655" Type="http://schemas.openxmlformats.org/officeDocument/2006/relationships/hyperlink" Target="https://pubmed.ncbi.nlm.nih.gov/30639434" TargetMode="External"/><Relationship Id="rId5706" Type="http://schemas.openxmlformats.org/officeDocument/2006/relationships/hyperlink" Target="http://www.eurekaselect.com/123090/article" TargetMode="External"/><Relationship Id="rId178" Type="http://schemas.openxmlformats.org/officeDocument/2006/relationships/hyperlink" Target="https://www.clinicalkey.com/content/playBy/pii?v=S2213-2198(16)30314-2" TargetMode="External"/><Relationship Id="rId3257" Type="http://schemas.openxmlformats.org/officeDocument/2006/relationships/hyperlink" Target="https://pubmed.ncbi.nlm.nih.gov/30487146" TargetMode="External"/><Relationship Id="rId3671" Type="http://schemas.openxmlformats.org/officeDocument/2006/relationships/hyperlink" Target="https://journals.aai.org/jimmunol/article-lookup/doi/10.4049/jimmunol.166.1.353" TargetMode="External"/><Relationship Id="rId4308" Type="http://schemas.openxmlformats.org/officeDocument/2006/relationships/hyperlink" Target="https://karger.com/IAA/article/doi/10.1159/000301584" TargetMode="External"/><Relationship Id="rId4722" Type="http://schemas.openxmlformats.org/officeDocument/2006/relationships/hyperlink" Target="https://www.nature.com/articles/s41577-024-01014-8" TargetMode="External"/><Relationship Id="rId7878" Type="http://schemas.openxmlformats.org/officeDocument/2006/relationships/hyperlink" Target="https://pubmed.ncbi.nlm.nih.gov/31907202" TargetMode="External"/><Relationship Id="rId8929" Type="http://schemas.openxmlformats.org/officeDocument/2006/relationships/hyperlink" Target="https://pubmed.ncbi.nlm.nih.gov/35696967" TargetMode="External"/><Relationship Id="rId592" Type="http://schemas.openxmlformats.org/officeDocument/2006/relationships/hyperlink" Target="https://onlinelibrary.wiley.com/doi/10.1002/pbc.27382" TargetMode="External"/><Relationship Id="rId2273" Type="http://schemas.openxmlformats.org/officeDocument/2006/relationships/hyperlink" Target="https://linkinghub.elsevier.com/retrieve/pii/S0198-8859(04)00145-4" TargetMode="External"/><Relationship Id="rId3324" Type="http://schemas.openxmlformats.org/officeDocument/2006/relationships/hyperlink" Target="https://europepmc.org/abstract/MED/30282824" TargetMode="External"/><Relationship Id="rId6894" Type="http://schemas.openxmlformats.org/officeDocument/2006/relationships/hyperlink" Target="https://www.pnas.org/doi/abs/10.1073/pnas.2402983121?url_ver=Z39.88-2003&amp;rfr_id=ori:rid:crossref.org&amp;rfr_dat=cr_pub%200pubmed" TargetMode="External"/><Relationship Id="rId7945" Type="http://schemas.openxmlformats.org/officeDocument/2006/relationships/hyperlink" Target="https://pubmed.ncbi.nlm.nih.gov/19541722" TargetMode="External"/><Relationship Id="rId245" Type="http://schemas.openxmlformats.org/officeDocument/2006/relationships/hyperlink" Target="https://pubmed.ncbi.nlm.nih.gov/21358549" TargetMode="External"/><Relationship Id="rId2340" Type="http://schemas.openxmlformats.org/officeDocument/2006/relationships/hyperlink" Target="https://pmc.ncbi.nlm.nih.gov/articles/pmid/39906736/" TargetMode="External"/><Relationship Id="rId5496" Type="http://schemas.openxmlformats.org/officeDocument/2006/relationships/hyperlink" Target="https://link.springer.com/article/10.1007/s10875-018-0552-5" TargetMode="External"/><Relationship Id="rId6547" Type="http://schemas.openxmlformats.org/officeDocument/2006/relationships/hyperlink" Target="https://pubmed.ncbi.nlm.nih.gov/29218048" TargetMode="External"/><Relationship Id="rId312" Type="http://schemas.openxmlformats.org/officeDocument/2006/relationships/hyperlink" Target="https://pubmed.ncbi.nlm.nih.gov/9286301" TargetMode="External"/><Relationship Id="rId4098" Type="http://schemas.openxmlformats.org/officeDocument/2006/relationships/hyperlink" Target="https://pubmed.ncbi.nlm.nih.gov/15582138" TargetMode="External"/><Relationship Id="rId5149" Type="http://schemas.openxmlformats.org/officeDocument/2006/relationships/hyperlink" Target="https://pubmed.ncbi.nlm.nih.gov/33512420" TargetMode="External"/><Relationship Id="rId5563" Type="http://schemas.openxmlformats.org/officeDocument/2006/relationships/hyperlink" Target="https://pubmed.ncbi.nlm.nih.gov/35922152" TargetMode="External"/><Relationship Id="rId6961" Type="http://schemas.openxmlformats.org/officeDocument/2006/relationships/hyperlink" Target="https://pubmed.ncbi.nlm.nih.gov/36736301" TargetMode="External"/><Relationship Id="rId9020" Type="http://schemas.openxmlformats.org/officeDocument/2006/relationships/hyperlink" Target="https://pubmed.ncbi.nlm.nih.gov/39477350" TargetMode="External"/><Relationship Id="rId4165" Type="http://schemas.openxmlformats.org/officeDocument/2006/relationships/hyperlink" Target="https://pubmed.ncbi.nlm.nih.gov/37086298" TargetMode="External"/><Relationship Id="rId5216" Type="http://schemas.openxmlformats.org/officeDocument/2006/relationships/hyperlink" Target="https://www.clinicalkey.com/content/playBy/pii?v=S1083-8791(18)31698-7" TargetMode="External"/><Relationship Id="rId6614" Type="http://schemas.openxmlformats.org/officeDocument/2006/relationships/hyperlink" Target="https://europepmc.org/abstract/MED/24796533" TargetMode="External"/><Relationship Id="rId1759" Type="http://schemas.openxmlformats.org/officeDocument/2006/relationships/hyperlink" Target="https://www.clinicalkey.com/content/playBy/pii?v=S0264-410X(20)31593-0" TargetMode="External"/><Relationship Id="rId3181" Type="http://schemas.openxmlformats.org/officeDocument/2006/relationships/hyperlink" Target="https://pubmed.ncbi.nlm.nih.gov/33836926" TargetMode="External"/><Relationship Id="rId5630" Type="http://schemas.openxmlformats.org/officeDocument/2006/relationships/hyperlink" Target="https://europepmc.org/abstract/MED/33777011" TargetMode="External"/><Relationship Id="rId8786" Type="http://schemas.openxmlformats.org/officeDocument/2006/relationships/hyperlink" Target="https://academic.oup.com/ecco-jcc/article-lookup/doi/10.1093/ecco-jcc/jjz111" TargetMode="External"/><Relationship Id="rId1826" Type="http://schemas.openxmlformats.org/officeDocument/2006/relationships/hyperlink" Target="https://link.springer.com/article/10.1007/s10875-016-0322-1" TargetMode="External"/><Relationship Id="rId4232" Type="http://schemas.openxmlformats.org/officeDocument/2006/relationships/hyperlink" Target="https://europepmc.org/abstract/MED/30723478" TargetMode="External"/><Relationship Id="rId7388" Type="http://schemas.openxmlformats.org/officeDocument/2006/relationships/hyperlink" Target="https://pubmed.ncbi.nlm.nih.gov/35043109" TargetMode="External"/><Relationship Id="rId8439" Type="http://schemas.openxmlformats.org/officeDocument/2006/relationships/hyperlink" Target="https://onlinelibrary.wiley.com/doi/10.1111/bcpt.12511" TargetMode="External"/><Relationship Id="rId8853" Type="http://schemas.openxmlformats.org/officeDocument/2006/relationships/hyperlink" Target="https://pubmed.ncbi.nlm.nih.gov/22535573" TargetMode="External"/><Relationship Id="rId3998" Type="http://schemas.openxmlformats.org/officeDocument/2006/relationships/hyperlink" Target="https://europepmc.org/abstract/MED/26302382" TargetMode="External"/><Relationship Id="rId7455" Type="http://schemas.openxmlformats.org/officeDocument/2006/relationships/hyperlink" Target="https://www.clinicalkey.com/content/playBy/pii?v=bloodadvances.2018023176" TargetMode="External"/><Relationship Id="rId8506" Type="http://schemas.openxmlformats.org/officeDocument/2006/relationships/hyperlink" Target="https://academic.oup.com/jleukbio/article-lookup/doi/10.1189/jlb.1202626" TargetMode="External"/><Relationship Id="rId8920" Type="http://schemas.openxmlformats.org/officeDocument/2006/relationships/hyperlink" Target="https://linkinghub.elsevier.com/retrieve/pii/S0006-4971(23)00233-1" TargetMode="External"/><Relationship Id="rId6057" Type="http://schemas.openxmlformats.org/officeDocument/2006/relationships/hyperlink" Target="https://pubmed.ncbi.nlm.nih.gov/3571974" TargetMode="External"/><Relationship Id="rId6471" Type="http://schemas.openxmlformats.org/officeDocument/2006/relationships/hyperlink" Target="https://pubmed.ncbi.nlm.nih.gov/31883175" TargetMode="External"/><Relationship Id="rId7108" Type="http://schemas.openxmlformats.org/officeDocument/2006/relationships/hyperlink" Target="https://europepmc.org/abstract/MED/33250898" TargetMode="External"/><Relationship Id="rId7522" Type="http://schemas.openxmlformats.org/officeDocument/2006/relationships/hyperlink" Target="https://pubmed.ncbi.nlm.nih.gov/35175187" TargetMode="External"/><Relationship Id="rId986" Type="http://schemas.openxmlformats.org/officeDocument/2006/relationships/hyperlink" Target="https://pubmed.ncbi.nlm.nih.gov/29988398" TargetMode="External"/><Relationship Id="rId2667" Type="http://schemas.openxmlformats.org/officeDocument/2006/relationships/hyperlink" Target="https://pubmed.ncbi.nlm.nih.gov/33968057" TargetMode="External"/><Relationship Id="rId3718" Type="http://schemas.openxmlformats.org/officeDocument/2006/relationships/hyperlink" Target="https://pubmed.ncbi.nlm.nih.gov/36637221" TargetMode="External"/><Relationship Id="rId5073" Type="http://schemas.openxmlformats.org/officeDocument/2006/relationships/hyperlink" Target="https://pubmed.ncbi.nlm.nih.gov/37666957" TargetMode="External"/><Relationship Id="rId6124" Type="http://schemas.openxmlformats.org/officeDocument/2006/relationships/hyperlink" Target="https://pubmed.ncbi.nlm.nih.gov/5725878" TargetMode="External"/><Relationship Id="rId639" Type="http://schemas.openxmlformats.org/officeDocument/2006/relationships/hyperlink" Target="https://pubmed.ncbi.nlm.nih.gov/27926944" TargetMode="External"/><Relationship Id="rId1269" Type="http://schemas.openxmlformats.org/officeDocument/2006/relationships/hyperlink" Target="https://aacijournal.biomedcentral.com/articles/10.1186/s13223-020-00430-4" TargetMode="External"/><Relationship Id="rId5140" Type="http://schemas.openxmlformats.org/officeDocument/2006/relationships/hyperlink" Target="https://onlinelibrary.wiley.com/doi/10.1002/pbc.29053" TargetMode="External"/><Relationship Id="rId8296" Type="http://schemas.openxmlformats.org/officeDocument/2006/relationships/hyperlink" Target="https://pubmed.ncbi.nlm.nih.gov/21097874" TargetMode="External"/><Relationship Id="rId9347" Type="http://schemas.openxmlformats.org/officeDocument/2006/relationships/hyperlink" Target="https://pubmed.ncbi.nlm.nih.gov/32985955" TargetMode="External"/><Relationship Id="rId1683" Type="http://schemas.openxmlformats.org/officeDocument/2006/relationships/hyperlink" Target="https://pubmed.ncbi.nlm.nih.gov/27275013" TargetMode="External"/><Relationship Id="rId2734" Type="http://schemas.openxmlformats.org/officeDocument/2006/relationships/hyperlink" Target="https://www.clinicalkey.com/content/playBy/pii?v=S2213-2198(16)30389-0" TargetMode="External"/><Relationship Id="rId706" Type="http://schemas.openxmlformats.org/officeDocument/2006/relationships/hyperlink" Target="https://onlinelibrary.wiley.com/doi/10.1002/ppul.22598" TargetMode="External"/><Relationship Id="rId1336" Type="http://schemas.openxmlformats.org/officeDocument/2006/relationships/hyperlink" Target="https://pubmed.ncbi.nlm.nih.gov/24450312" TargetMode="External"/><Relationship Id="rId1750" Type="http://schemas.openxmlformats.org/officeDocument/2006/relationships/hyperlink" Target="https://pubmed.ncbi.nlm.nih.gov/33544838" TargetMode="External"/><Relationship Id="rId2801" Type="http://schemas.openxmlformats.org/officeDocument/2006/relationships/hyperlink" Target="https://www.clinicalkey.com/content/playBy/pii?v=S0953-6205(08)00348-8" TargetMode="External"/><Relationship Id="rId5957" Type="http://schemas.openxmlformats.org/officeDocument/2006/relationships/hyperlink" Target="https://pubmed.ncbi.nlm.nih.gov/11067867" TargetMode="External"/><Relationship Id="rId8016" Type="http://schemas.openxmlformats.org/officeDocument/2006/relationships/hyperlink" Target="https://pubmed.ncbi.nlm.nih.gov/39681225" TargetMode="External"/><Relationship Id="rId8363" Type="http://schemas.openxmlformats.org/officeDocument/2006/relationships/hyperlink" Target="https://pubmed.ncbi.nlm.nih.gov/37361132" TargetMode="External"/><Relationship Id="rId9414" Type="http://schemas.openxmlformats.org/officeDocument/2006/relationships/hyperlink" Target="https://pubmed.ncbi.nlm.nih.gov/19039199" TargetMode="External"/><Relationship Id="rId42" Type="http://schemas.openxmlformats.org/officeDocument/2006/relationships/hyperlink" Target="https://europepmc.org/abstract/MED/36233573" TargetMode="External"/><Relationship Id="rId1403" Type="http://schemas.openxmlformats.org/officeDocument/2006/relationships/hyperlink" Target="https://pubmed.ncbi.nlm.nih.gov/14685362" TargetMode="External"/><Relationship Id="rId4559" Type="http://schemas.openxmlformats.org/officeDocument/2006/relationships/hyperlink" Target="https://pubmed.ncbi.nlm.nih.gov/39803811" TargetMode="External"/><Relationship Id="rId4973" Type="http://schemas.openxmlformats.org/officeDocument/2006/relationships/hyperlink" Target="https://pubmed.ncbi.nlm.nih.gov/20022984" TargetMode="External"/><Relationship Id="rId8430" Type="http://schemas.openxmlformats.org/officeDocument/2006/relationships/hyperlink" Target="https://europepmc.org/abstract/MED/30383650" TargetMode="External"/><Relationship Id="rId3575" Type="http://schemas.openxmlformats.org/officeDocument/2006/relationships/hyperlink" Target="https://linkinghub.elsevier.com/retrieve/pii/S0006-291X(10)01891-7" TargetMode="External"/><Relationship Id="rId4626" Type="http://schemas.openxmlformats.org/officeDocument/2006/relationships/hyperlink" Target="https://www.clinicalkey.com/content/playBy/pii?v=S2213-2198(21)00671-1" TargetMode="External"/><Relationship Id="rId7032" Type="http://schemas.openxmlformats.org/officeDocument/2006/relationships/hyperlink" Target="https://www.science.org/doi/abs/10.1126/science.abn9649?url_ver=Z39.88-2003&amp;rfr_id=ori:rid:crossref.org&amp;rfr_dat=cr_pub%200pubmed" TargetMode="External"/><Relationship Id="rId496" Type="http://schemas.openxmlformats.org/officeDocument/2006/relationships/hyperlink" Target="https://link.springer.com/article/10.1007/s10875-021-01182-5" TargetMode="External"/><Relationship Id="rId2177" Type="http://schemas.openxmlformats.org/officeDocument/2006/relationships/hyperlink" Target="https://europepmc.org/abstract/MED/23076807" TargetMode="External"/><Relationship Id="rId2591" Type="http://schemas.openxmlformats.org/officeDocument/2006/relationships/hyperlink" Target="https://pubmed.ncbi.nlm.nih.gov/12614731" TargetMode="External"/><Relationship Id="rId3228" Type="http://schemas.openxmlformats.org/officeDocument/2006/relationships/hyperlink" Target="https://europepmc.org/abstract/MED/32764561" TargetMode="External"/><Relationship Id="rId3642" Type="http://schemas.openxmlformats.org/officeDocument/2006/relationships/hyperlink" Target="https://onlinelibrary.wiley.com/resolve/openurl?genre=article&amp;sid=nlm:pubmed&amp;issn=0022-3042&amp;date=2004&amp;volume=91&amp;issue=2&amp;spage=404" TargetMode="External"/><Relationship Id="rId6798" Type="http://schemas.openxmlformats.org/officeDocument/2006/relationships/hyperlink" Target="https://europepmc.org/abstract/MED/30679331" TargetMode="External"/><Relationship Id="rId7849" Type="http://schemas.openxmlformats.org/officeDocument/2006/relationships/hyperlink" Target="https://thorax.bmj.com/lookup/pmidlookup?view=long&amp;pmid=33632768" TargetMode="External"/><Relationship Id="rId149" Type="http://schemas.openxmlformats.org/officeDocument/2006/relationships/hyperlink" Target="https://pubmed.ncbi.nlm.nih.gov/30905051" TargetMode="External"/><Relationship Id="rId563" Type="http://schemas.openxmlformats.org/officeDocument/2006/relationships/hyperlink" Target="https://pubmed.ncbi.nlm.nih.gov/31693599" TargetMode="External"/><Relationship Id="rId1193" Type="http://schemas.openxmlformats.org/officeDocument/2006/relationships/hyperlink" Target="https://www.clinicalkey.com/content/playBy/pii?v=S2213-2198(23)00666-9" TargetMode="External"/><Relationship Id="rId2244" Type="http://schemas.openxmlformats.org/officeDocument/2006/relationships/hyperlink" Target="https://pubmed.ncbi.nlm.nih.gov/16923794" TargetMode="External"/><Relationship Id="rId9271" Type="http://schemas.openxmlformats.org/officeDocument/2006/relationships/hyperlink" Target="https://www.thieme-connect.com/DOI/DOI?10.1055/s-0028-1119807" TargetMode="External"/><Relationship Id="rId216" Type="http://schemas.openxmlformats.org/officeDocument/2006/relationships/hyperlink" Target="https://europepmc.org/abstract/MED/24741616" TargetMode="External"/><Relationship Id="rId1260" Type="http://schemas.openxmlformats.org/officeDocument/2006/relationships/hyperlink" Target="https://pubmed.ncbi.nlm.nih.gov/32654069" TargetMode="External"/><Relationship Id="rId6865" Type="http://schemas.openxmlformats.org/officeDocument/2006/relationships/hyperlink" Target="https://linkinghub.elsevier.com/retrieve/pii/S0006-4971(20)61443-4" TargetMode="External"/><Relationship Id="rId7916" Type="http://schemas.openxmlformats.org/officeDocument/2006/relationships/hyperlink" Target="https://pubmed.ncbi.nlm.nih.gov/25314246" TargetMode="External"/><Relationship Id="rId630" Type="http://schemas.openxmlformats.org/officeDocument/2006/relationships/hyperlink" Target="https://www.clinicalkey.com/content/playBy/pii?v=S0091-6749(16)30964-2" TargetMode="External"/><Relationship Id="rId2311" Type="http://schemas.openxmlformats.org/officeDocument/2006/relationships/hyperlink" Target="https://pubmed.ncbi.nlm.nih.gov/36969289" TargetMode="External"/><Relationship Id="rId4069" Type="http://schemas.openxmlformats.org/officeDocument/2006/relationships/hyperlink" Target="https://academic.oup.com/rheumatology/article-lookup/doi/10.1093/rheumatology/kep112" TargetMode="External"/><Relationship Id="rId5467" Type="http://schemas.openxmlformats.org/officeDocument/2006/relationships/hyperlink" Target="https://pubmed.ncbi.nlm.nih.gov/34211466" TargetMode="External"/><Relationship Id="rId5881" Type="http://schemas.openxmlformats.org/officeDocument/2006/relationships/hyperlink" Target="https://pubmed.ncbi.nlm.nih.gov/22447032" TargetMode="External"/><Relationship Id="rId6518" Type="http://schemas.openxmlformats.org/officeDocument/2006/relationships/hyperlink" Target="https://europepmc.org/abstract/MED/28842422" TargetMode="External"/><Relationship Id="rId6932" Type="http://schemas.openxmlformats.org/officeDocument/2006/relationships/hyperlink" Target="https://www.science.org/doi/abs/10.1126/sciimmunol.abp8966?url_ver=Z39.88-2003&amp;rfr_id=ori:rid:crossref.org&amp;rfr_dat=cr_pub%200pubmed" TargetMode="External"/><Relationship Id="rId4483" Type="http://schemas.openxmlformats.org/officeDocument/2006/relationships/hyperlink" Target="https://pubmed.ncbi.nlm.nih.gov/32664935" TargetMode="External"/><Relationship Id="rId5534" Type="http://schemas.openxmlformats.org/officeDocument/2006/relationships/hyperlink" Target="https://www.ingentaconnect.com/openurl?genre=article&amp;issn=&amp;volume=24&amp;issue=1&amp;spage=37&amp;aulast=Cusa" TargetMode="External"/><Relationship Id="rId3085" Type="http://schemas.openxmlformats.org/officeDocument/2006/relationships/hyperlink" Target="https://pubmed.ncbi.nlm.nih.gov/35614345" TargetMode="External"/><Relationship Id="rId4136" Type="http://schemas.openxmlformats.org/officeDocument/2006/relationships/hyperlink" Target="https://journals.lww.com/00007890-200005270-00034" TargetMode="External"/><Relationship Id="rId4550" Type="http://schemas.openxmlformats.org/officeDocument/2006/relationships/hyperlink" Target="https://europepmc.org/abstract/MED/22089101" TargetMode="External"/><Relationship Id="rId5601" Type="http://schemas.openxmlformats.org/officeDocument/2006/relationships/hyperlink" Target="https://pubmed.ncbi.nlm.nih.gov/36311782" TargetMode="External"/><Relationship Id="rId8757" Type="http://schemas.openxmlformats.org/officeDocument/2006/relationships/hyperlink" Target="https://www.ingentaconnect.com/openurl?genre=article&amp;issn=&amp;volume=75&amp;issue=3&amp;spage=356&amp;aulast=Thomassen" TargetMode="External"/><Relationship Id="rId3152" Type="http://schemas.openxmlformats.org/officeDocument/2006/relationships/hyperlink" Target="https://linkinghub.elsevier.com/retrieve/pii/S0003-4967(24)20442-8" TargetMode="External"/><Relationship Id="rId4203" Type="http://schemas.openxmlformats.org/officeDocument/2006/relationships/hyperlink" Target="https://pubmed.ncbi.nlm.nih.gov/30905051" TargetMode="External"/><Relationship Id="rId7359" Type="http://schemas.openxmlformats.org/officeDocument/2006/relationships/hyperlink" Target="https://europepmc.org/abstract/MED/37209324" TargetMode="External"/><Relationship Id="rId7773" Type="http://schemas.openxmlformats.org/officeDocument/2006/relationships/hyperlink" Target="https://www.nature.com/articles/s41562-019-0557-y" TargetMode="External"/><Relationship Id="rId8824" Type="http://schemas.openxmlformats.org/officeDocument/2006/relationships/hyperlink" Target="http://hdl.handle.net/10668/11737" TargetMode="External"/><Relationship Id="rId6375" Type="http://schemas.openxmlformats.org/officeDocument/2006/relationships/hyperlink" Target="https://pubmed.ncbi.nlm.nih.gov/37271872" TargetMode="External"/><Relationship Id="rId7426" Type="http://schemas.openxmlformats.org/officeDocument/2006/relationships/hyperlink" Target="https://pubmed.ncbi.nlm.nih.gov/32960813" TargetMode="External"/><Relationship Id="rId140" Type="http://schemas.openxmlformats.org/officeDocument/2006/relationships/hyperlink" Target="https://www.clinicalkey.com/content/playBy/pii?v=S0264-410X(18)31584-6" TargetMode="External"/><Relationship Id="rId3969" Type="http://schemas.openxmlformats.org/officeDocument/2006/relationships/hyperlink" Target="https://pubmed.ncbi.nlm.nih.gov/26265250" TargetMode="External"/><Relationship Id="rId5391" Type="http://schemas.openxmlformats.org/officeDocument/2006/relationships/hyperlink" Target="https://pubmed.ncbi.nlm.nih.gov/19308038" TargetMode="External"/><Relationship Id="rId6028" Type="http://schemas.openxmlformats.org/officeDocument/2006/relationships/hyperlink" Target="https://pubmed.ncbi.nlm.nih.gov/1789201" TargetMode="External"/><Relationship Id="rId7840" Type="http://schemas.openxmlformats.org/officeDocument/2006/relationships/hyperlink" Target="https://pubmed.ncbi.nlm.nih.gov/34766331" TargetMode="External"/><Relationship Id="rId6" Type="http://schemas.openxmlformats.org/officeDocument/2006/relationships/hyperlink" Target="https://linkinghub.elsevier.com/retrieve/pii/S2772-8293(24)00180-2" TargetMode="External"/><Relationship Id="rId2985" Type="http://schemas.openxmlformats.org/officeDocument/2006/relationships/hyperlink" Target="https://pubmed.ncbi.nlm.nih.gov/37188815" TargetMode="External"/><Relationship Id="rId5044" Type="http://schemas.openxmlformats.org/officeDocument/2006/relationships/hyperlink" Target="https://www.clinicalkey.com/content/playBy/pii?v=S2666-6367(25)01010-3" TargetMode="External"/><Relationship Id="rId6442" Type="http://schemas.openxmlformats.org/officeDocument/2006/relationships/hyperlink" Target="https://linkinghub.elsevier.com/retrieve/pii/S1600-6135(22)22548-9" TargetMode="External"/><Relationship Id="rId957" Type="http://schemas.openxmlformats.org/officeDocument/2006/relationships/hyperlink" Target="https://europepmc.org/abstract/MED/33330276" TargetMode="External"/><Relationship Id="rId1587" Type="http://schemas.openxmlformats.org/officeDocument/2006/relationships/hyperlink" Target="https://pubmed.ncbi.nlm.nih.gov/37868983" TargetMode="External"/><Relationship Id="rId2638" Type="http://schemas.openxmlformats.org/officeDocument/2006/relationships/hyperlink" Target="https://www.clinicalkey.com/content/playBy/pii?v=S0196-6553(21)00843-9" TargetMode="External"/><Relationship Id="rId1654" Type="http://schemas.openxmlformats.org/officeDocument/2006/relationships/hyperlink" Target="https://www.tandfonline.com/doi/10.1080/17476348.2019.1641085?url_ver=Z39.88-2003&amp;rfr_id=ori:rid:crossref.org&amp;rfr_dat=cr_pub%200pubmed" TargetMode="External"/><Relationship Id="rId2705" Type="http://schemas.openxmlformats.org/officeDocument/2006/relationships/hyperlink" Target="https://pubmed.ncbi.nlm.nih.gov/30859323" TargetMode="External"/><Relationship Id="rId4060" Type="http://schemas.openxmlformats.org/officeDocument/2006/relationships/hyperlink" Target="https://pubmed.ncbi.nlm.nih.gov/20549746" TargetMode="External"/><Relationship Id="rId5111" Type="http://schemas.openxmlformats.org/officeDocument/2006/relationships/hyperlink" Target="https://pubmed.ncbi.nlm.nih.gov/35445907" TargetMode="External"/><Relationship Id="rId8267" Type="http://schemas.openxmlformats.org/officeDocument/2006/relationships/hyperlink" Target="https://www.medicalonline.jp/meteo_linkout.php?issn=0446-6586&amp;volume=112&amp;issue=9&amp;spage=1696" TargetMode="External"/><Relationship Id="rId8681" Type="http://schemas.openxmlformats.org/officeDocument/2006/relationships/hyperlink" Target="https://pubmed.ncbi.nlm.nih.gov/24958712" TargetMode="External"/><Relationship Id="rId9318" Type="http://schemas.openxmlformats.org/officeDocument/2006/relationships/hyperlink" Target="https://link.springer.com/article/10.1007/s12185-024-03862-5" TargetMode="External"/><Relationship Id="rId1307" Type="http://schemas.openxmlformats.org/officeDocument/2006/relationships/hyperlink" Target="http://www.jiaci.org/summary/vol27-issue5-num1533" TargetMode="External"/><Relationship Id="rId1721" Type="http://schemas.openxmlformats.org/officeDocument/2006/relationships/hyperlink" Target="https://pubmed.ncbi.nlm.nih.gov/38721959" TargetMode="External"/><Relationship Id="rId4877" Type="http://schemas.openxmlformats.org/officeDocument/2006/relationships/hyperlink" Target="https://pubmed.ncbi.nlm.nih.gov/29483653" TargetMode="External"/><Relationship Id="rId5928" Type="http://schemas.openxmlformats.org/officeDocument/2006/relationships/hyperlink" Target="https://pubmed.ncbi.nlm.nih.gov/15580654" TargetMode="External"/><Relationship Id="rId7283" Type="http://schemas.openxmlformats.org/officeDocument/2006/relationships/hyperlink" Target="https://pubmed.ncbi.nlm.nih.gov/30279227" TargetMode="External"/><Relationship Id="rId8334" Type="http://schemas.openxmlformats.org/officeDocument/2006/relationships/hyperlink" Target="https://linkinghub.elsevier.com/retrieve/pii/S2352-5126(16)30033-9" TargetMode="External"/><Relationship Id="rId13" Type="http://schemas.openxmlformats.org/officeDocument/2006/relationships/hyperlink" Target="https://pubmed.ncbi.nlm.nih.gov/39116841" TargetMode="External"/><Relationship Id="rId3479" Type="http://schemas.openxmlformats.org/officeDocument/2006/relationships/hyperlink" Target="https://pubmed.ncbi.nlm.nih.gov/24319778" TargetMode="External"/><Relationship Id="rId7350" Type="http://schemas.openxmlformats.org/officeDocument/2006/relationships/hyperlink" Target="https://pubmed.ncbi.nlm.nih.gov/35857576" TargetMode="External"/><Relationship Id="rId8401" Type="http://schemas.openxmlformats.org/officeDocument/2006/relationships/hyperlink" Target="https://pubmed.ncbi.nlm.nih.gov/34622884" TargetMode="External"/><Relationship Id="rId2495" Type="http://schemas.openxmlformats.org/officeDocument/2006/relationships/hyperlink" Target="https://pubmed.ncbi.nlm.nih.gov/26521038" TargetMode="External"/><Relationship Id="rId3893" Type="http://schemas.openxmlformats.org/officeDocument/2006/relationships/hyperlink" Target="https://pubmed.ncbi.nlm.nih.gov/34490126" TargetMode="External"/><Relationship Id="rId4944" Type="http://schemas.openxmlformats.org/officeDocument/2006/relationships/hyperlink" Target="https://pubmed.ncbi.nlm.nih.gov/24417819" TargetMode="External"/><Relationship Id="rId7003" Type="http://schemas.openxmlformats.org/officeDocument/2006/relationships/hyperlink" Target="https://pubmed.ncbi.nlm.nih.gov/35442418" TargetMode="External"/><Relationship Id="rId467" Type="http://schemas.openxmlformats.org/officeDocument/2006/relationships/hyperlink" Target="https://link.springer.com/article/10.1007/s10875-023-01599-0" TargetMode="External"/><Relationship Id="rId1097" Type="http://schemas.openxmlformats.org/officeDocument/2006/relationships/hyperlink" Target="https://www.clinicalkey.com/content/playBy/pii?v=S0091-6749(07)01455-8" TargetMode="External"/><Relationship Id="rId2148" Type="http://schemas.openxmlformats.org/officeDocument/2006/relationships/hyperlink" Target="https://pubmed.ncbi.nlm.nih.gov/26619141" TargetMode="External"/><Relationship Id="rId3546" Type="http://schemas.openxmlformats.org/officeDocument/2006/relationships/hyperlink" Target="https://www.clinicalkey.com/content/playBy/pii?v=S1471-4906(12)00009-9" TargetMode="External"/><Relationship Id="rId3960" Type="http://schemas.openxmlformats.org/officeDocument/2006/relationships/hyperlink" Target="https://academic.oup.com/brain/article-lookup/doi/10.1093/brain/aww054" TargetMode="External"/><Relationship Id="rId9175" Type="http://schemas.openxmlformats.org/officeDocument/2006/relationships/hyperlink" Target="https://www.clinicalkey.com/content/playBy/pii?v=S0300-2896(16)30352-0" TargetMode="External"/><Relationship Id="rId881" Type="http://schemas.openxmlformats.org/officeDocument/2006/relationships/hyperlink" Target="https://europepmc.org/abstract/MED/34746954" TargetMode="External"/><Relationship Id="rId2562" Type="http://schemas.openxmlformats.org/officeDocument/2006/relationships/hyperlink" Target="https://link.springer.com/article/10.1007/s11908-007-0064-6" TargetMode="External"/><Relationship Id="rId3613" Type="http://schemas.openxmlformats.org/officeDocument/2006/relationships/hyperlink" Target="https://www.nature.com/articles/nature05652" TargetMode="External"/><Relationship Id="rId6769" Type="http://schemas.openxmlformats.org/officeDocument/2006/relationships/hyperlink" Target="https://pubmed.ncbi.nlm.nih.gov/33781541" TargetMode="External"/><Relationship Id="rId534" Type="http://schemas.openxmlformats.org/officeDocument/2006/relationships/hyperlink" Target="https://linkinghub.elsevier.com/retrieve/pii/S0021-7557(20)30226-6" TargetMode="External"/><Relationship Id="rId1164" Type="http://schemas.openxmlformats.org/officeDocument/2006/relationships/hyperlink" Target="https://europepmc.org/abstract/MED/7504052" TargetMode="External"/><Relationship Id="rId2215" Type="http://schemas.openxmlformats.org/officeDocument/2006/relationships/hyperlink" Target="https://linkinghub.elsevier.com/retrieve/pii/S0278-5846(08)00352-7" TargetMode="External"/><Relationship Id="rId5785" Type="http://schemas.openxmlformats.org/officeDocument/2006/relationships/hyperlink" Target="https://pubmed.ncbi.nlm.nih.gov/31812707" TargetMode="External"/><Relationship Id="rId6836" Type="http://schemas.openxmlformats.org/officeDocument/2006/relationships/hyperlink" Target="https://onlinelibrary.wiley.com/doi/10.1111/ejh.12081" TargetMode="External"/><Relationship Id="rId8191" Type="http://schemas.openxmlformats.org/officeDocument/2006/relationships/hyperlink" Target="https://link.springer.com/article/10.1007/s00535-020-01670-2" TargetMode="External"/><Relationship Id="rId9242" Type="http://schemas.openxmlformats.org/officeDocument/2006/relationships/hyperlink" Target="https://pubmed.ncbi.nlm.nih.gov/22194589" TargetMode="External"/><Relationship Id="rId601" Type="http://schemas.openxmlformats.org/officeDocument/2006/relationships/hyperlink" Target="https://pubmed.ncbi.nlm.nih.gov/29470803" TargetMode="External"/><Relationship Id="rId1231" Type="http://schemas.openxmlformats.org/officeDocument/2006/relationships/hyperlink" Target="https://pubmed.ncbi.nlm.nih.gov/34260778" TargetMode="External"/><Relationship Id="rId4387" Type="http://schemas.openxmlformats.org/officeDocument/2006/relationships/hyperlink" Target="https://pubmed.ncbi.nlm.nih.gov/39303891" TargetMode="External"/><Relationship Id="rId5438" Type="http://schemas.openxmlformats.org/officeDocument/2006/relationships/hyperlink" Target="https://aacijournal.biomedcentral.com/articles/10.1186/s13223-023-00827-x" TargetMode="External"/><Relationship Id="rId5852" Type="http://schemas.openxmlformats.org/officeDocument/2006/relationships/hyperlink" Target="https://publications.aap.org/pediatrics/article-lookup/doi/10.1542/peds.2015-2169" TargetMode="External"/><Relationship Id="rId4454" Type="http://schemas.openxmlformats.org/officeDocument/2006/relationships/hyperlink" Target="https://linkinghub.elsevier.com/retrieve/pii/S2665-9913(22)00090-X" TargetMode="External"/><Relationship Id="rId5505" Type="http://schemas.openxmlformats.org/officeDocument/2006/relationships/hyperlink" Target="https://pubmed.ncbi.nlm.nih.gov/39566607" TargetMode="External"/><Relationship Id="rId6903" Type="http://schemas.openxmlformats.org/officeDocument/2006/relationships/hyperlink" Target="https://pubmed.ncbi.nlm.nih.gov/39029640" TargetMode="External"/><Relationship Id="rId3056" Type="http://schemas.openxmlformats.org/officeDocument/2006/relationships/hyperlink" Target="https://europepmc.org/abstract/MED/36333501" TargetMode="External"/><Relationship Id="rId3470" Type="http://schemas.openxmlformats.org/officeDocument/2006/relationships/hyperlink" Target="https://europepmc.org/abstract/MED/24841081" TargetMode="External"/><Relationship Id="rId4107" Type="http://schemas.openxmlformats.org/officeDocument/2006/relationships/hyperlink" Target="https://linkinghub.elsevier.com/retrieve/pii/S0006-4971(20)43736-X" TargetMode="External"/><Relationship Id="rId391" Type="http://schemas.openxmlformats.org/officeDocument/2006/relationships/hyperlink" Target="https://onlinelibrary.wiley.com/resolve/openurl?genre=article&amp;sid=nlm:pubmed&amp;issn=0042-9007&amp;date=1986&amp;volume=51&amp;issue=2&amp;spage=87" TargetMode="External"/><Relationship Id="rId2072" Type="http://schemas.openxmlformats.org/officeDocument/2006/relationships/hyperlink" Target="https://pubmed.ncbi.nlm.nih.gov/31494949" TargetMode="External"/><Relationship Id="rId3123" Type="http://schemas.openxmlformats.org/officeDocument/2006/relationships/hyperlink" Target="https://pubmed.ncbi.nlm.nih.gov/35029896" TargetMode="External"/><Relationship Id="rId4521" Type="http://schemas.openxmlformats.org/officeDocument/2006/relationships/hyperlink" Target="https://pubmed.ncbi.nlm.nih.gov/28604422" TargetMode="External"/><Relationship Id="rId6279" Type="http://schemas.openxmlformats.org/officeDocument/2006/relationships/hyperlink" Target="https://pubmed.ncbi.nlm.nih.gov/25139336" TargetMode="External"/><Relationship Id="rId7677" Type="http://schemas.openxmlformats.org/officeDocument/2006/relationships/hyperlink" Target="https:///www.science.org/doi/10.1126/science.add8394?url_ver=Z39.88-2003&amp;rfr_id=ori:rid:crossref.org&amp;rfr_dat=cr_pub%200pubmed" TargetMode="External"/><Relationship Id="rId8728" Type="http://schemas.openxmlformats.org/officeDocument/2006/relationships/hyperlink" Target="https://pubmed.ncbi.nlm.nih.gov/39072850" TargetMode="External"/><Relationship Id="rId6693" Type="http://schemas.openxmlformats.org/officeDocument/2006/relationships/hyperlink" Target="https://pubmed.ncbi.nlm.nih.gov/15749867" TargetMode="External"/><Relationship Id="rId7744" Type="http://schemas.openxmlformats.org/officeDocument/2006/relationships/hyperlink" Target="https://pubmed.ncbi.nlm.nih.gov/33930287" TargetMode="External"/><Relationship Id="rId2889" Type="http://schemas.openxmlformats.org/officeDocument/2006/relationships/hyperlink" Target="https://journals.asm.org/doi/abs/10.1128/aac.01213-24?url_ver=Z39.88-2003&amp;rfr_id=ori:rid:crossref.org&amp;rfr_dat=cr_pub%200pubmed" TargetMode="External"/><Relationship Id="rId5295" Type="http://schemas.openxmlformats.org/officeDocument/2006/relationships/hyperlink" Target="https://pubmed.ncbi.nlm.nih.gov/26660787" TargetMode="External"/><Relationship Id="rId6346" Type="http://schemas.openxmlformats.org/officeDocument/2006/relationships/hyperlink" Target="https://europepmc.org/abstract/MED/34630432" TargetMode="External"/><Relationship Id="rId6760" Type="http://schemas.openxmlformats.org/officeDocument/2006/relationships/hyperlink" Target="https://onlinelibrary.wiley.com/doi/10.1002/ajh.26242" TargetMode="External"/><Relationship Id="rId7811" Type="http://schemas.openxmlformats.org/officeDocument/2006/relationships/hyperlink" Target="https://link.springer.com/article/10.1007/s00296-013-2735-y" TargetMode="External"/><Relationship Id="rId111" Type="http://schemas.openxmlformats.org/officeDocument/2006/relationships/hyperlink" Target="https://pubmed.ncbi.nlm.nih.gov/32333914" TargetMode="External"/><Relationship Id="rId2956" Type="http://schemas.openxmlformats.org/officeDocument/2006/relationships/hyperlink" Target="https://pubmed.ncbi.nlm.nih.gov/38029024" TargetMode="External"/><Relationship Id="rId5362" Type="http://schemas.openxmlformats.org/officeDocument/2006/relationships/hyperlink" Target="https://europepmc.org/abstract/MED/22102607" TargetMode="External"/><Relationship Id="rId6413" Type="http://schemas.openxmlformats.org/officeDocument/2006/relationships/hyperlink" Target="https://pubmed.ncbi.nlm.nih.gov/36761170" TargetMode="External"/><Relationship Id="rId928" Type="http://schemas.openxmlformats.org/officeDocument/2006/relationships/hyperlink" Target="https://pubmed.ncbi.nlm.nih.gov/34456694" TargetMode="External"/><Relationship Id="rId1558" Type="http://schemas.openxmlformats.org/officeDocument/2006/relationships/hyperlink" Target="https://www.mdpi.com/resolver?pii=biomedicines12071503" TargetMode="External"/><Relationship Id="rId2609" Type="http://schemas.openxmlformats.org/officeDocument/2006/relationships/hyperlink" Target="https://pubmed.ncbi.nlm.nih.gov/38826623" TargetMode="External"/><Relationship Id="rId5015" Type="http://schemas.openxmlformats.org/officeDocument/2006/relationships/hyperlink" Target="https://journals.lww.com/00042737-200112000-00005" TargetMode="External"/><Relationship Id="rId8585" Type="http://schemas.openxmlformats.org/officeDocument/2006/relationships/hyperlink" Target="https://pubmed.ncbi.nlm.nih.gov/38605126" TargetMode="External"/><Relationship Id="rId1972" Type="http://schemas.openxmlformats.org/officeDocument/2006/relationships/hyperlink" Target="https://pubmed.ncbi.nlm.nih.gov/38921753" TargetMode="External"/><Relationship Id="rId4031" Type="http://schemas.openxmlformats.org/officeDocument/2006/relationships/hyperlink" Target="https://pubmed.ncbi.nlm.nih.gov/22341036" TargetMode="External"/><Relationship Id="rId7187" Type="http://schemas.openxmlformats.org/officeDocument/2006/relationships/hyperlink" Target="https://pubmed.ncbi.nlm.nih.gov/17069595" TargetMode="External"/><Relationship Id="rId8238" Type="http://schemas.openxmlformats.org/officeDocument/2006/relationships/hyperlink" Target="https://pubmed.ncbi.nlm.nih.gov/29087616" TargetMode="External"/><Relationship Id="rId1625" Type="http://schemas.openxmlformats.org/officeDocument/2006/relationships/hyperlink" Target="https://pubmed.ncbi.nlm.nih.gov/33777011" TargetMode="External"/><Relationship Id="rId7254" Type="http://schemas.openxmlformats.org/officeDocument/2006/relationships/hyperlink" Target="https://pubmed.ncbi.nlm.nih.gov/35794259" TargetMode="External"/><Relationship Id="rId8305" Type="http://schemas.openxmlformats.org/officeDocument/2006/relationships/hyperlink" Target="https://www.clinicalkey.com/content/playBy/pii?v=S0016-5107(10)01559-2" TargetMode="External"/><Relationship Id="rId8652" Type="http://schemas.openxmlformats.org/officeDocument/2006/relationships/hyperlink" Target="https://www.clinicalkey.com/content/playBy?issn=1357-3039&amp;vol=44&amp;issue=6&amp;pgfirst=378" TargetMode="External"/><Relationship Id="rId3797" Type="http://schemas.openxmlformats.org/officeDocument/2006/relationships/hyperlink" Target="https://academic.oup.com/jid/article-lookup/doi/10.1093/infdis/jiw108" TargetMode="External"/><Relationship Id="rId4848" Type="http://schemas.openxmlformats.org/officeDocument/2006/relationships/hyperlink" Target="https://europepmc.org/abstract/MED/32218999" TargetMode="External"/><Relationship Id="rId2399" Type="http://schemas.openxmlformats.org/officeDocument/2006/relationships/hyperlink" Target="https://pubmed.ncbi.nlm.nih.gov/35058614" TargetMode="External"/><Relationship Id="rId3864" Type="http://schemas.openxmlformats.org/officeDocument/2006/relationships/hyperlink" Target="https://europepmc.org/abstract/MED/36009583" TargetMode="External"/><Relationship Id="rId4915" Type="http://schemas.openxmlformats.org/officeDocument/2006/relationships/hyperlink" Target="https://pubmed.ncbi.nlm.nih.gov/26443266" TargetMode="External"/><Relationship Id="rId6270" Type="http://schemas.openxmlformats.org/officeDocument/2006/relationships/hyperlink" Target="https://www.clinicalkey.com/content/playBy/pii?v=S0896-8411(15)30001-9" TargetMode="External"/><Relationship Id="rId7321" Type="http://schemas.openxmlformats.org/officeDocument/2006/relationships/hyperlink" Target="https://www.pnas.org/doi/abs/10.1073/pnas.2402983121?url_ver=Z39.88-2003&amp;rfr_id=ori:rid:crossref.org&amp;rfr_dat=cr_pub%200pubmed" TargetMode="External"/><Relationship Id="rId785" Type="http://schemas.openxmlformats.org/officeDocument/2006/relationships/hyperlink" Target="https://pubmed.ncbi.nlm.nih.gov/14978696" TargetMode="External"/><Relationship Id="rId2466" Type="http://schemas.openxmlformats.org/officeDocument/2006/relationships/hyperlink" Target="https://europepmc.org/abstract/MED/30882323" TargetMode="External"/><Relationship Id="rId2880" Type="http://schemas.openxmlformats.org/officeDocument/2006/relationships/hyperlink" Target="https://pubmed.ncbi.nlm.nih.gov/39288992" TargetMode="External"/><Relationship Id="rId3517" Type="http://schemas.openxmlformats.org/officeDocument/2006/relationships/hyperlink" Target="https://pubmed.ncbi.nlm.nih.gov/24309452" TargetMode="External"/><Relationship Id="rId3931" Type="http://schemas.openxmlformats.org/officeDocument/2006/relationships/hyperlink" Target="https://pubmed.ncbi.nlm.nih.gov/29231968" TargetMode="External"/><Relationship Id="rId9079" Type="http://schemas.openxmlformats.org/officeDocument/2006/relationships/hyperlink" Target="https://www.atsjournals.org/doi/10.1164/rccm.202108-1889OC?url_ver=Z39.88-2003&amp;rfr_id=ori:rid:crossref.org&amp;rfr_dat=cr_pub%200pubmed" TargetMode="External"/><Relationship Id="rId438" Type="http://schemas.openxmlformats.org/officeDocument/2006/relationships/hyperlink" Target="https://pubmed.ncbi.nlm.nih.gov/39609132" TargetMode="External"/><Relationship Id="rId852" Type="http://schemas.openxmlformats.org/officeDocument/2006/relationships/hyperlink" Target="https://pubmed.ncbi.nlm.nih.gov/36845129" TargetMode="External"/><Relationship Id="rId1068" Type="http://schemas.openxmlformats.org/officeDocument/2006/relationships/hyperlink" Target="https://pubmed.ncbi.nlm.nih.gov/21469123" TargetMode="External"/><Relationship Id="rId1482" Type="http://schemas.openxmlformats.org/officeDocument/2006/relationships/hyperlink" Target="https://pubmed.ncbi.nlm.nih.gov/26577026" TargetMode="External"/><Relationship Id="rId2119" Type="http://schemas.openxmlformats.org/officeDocument/2006/relationships/hyperlink" Target="https://onlinelibrary.wiley.com/doi/10.1111/sji.12558" TargetMode="External"/><Relationship Id="rId2533" Type="http://schemas.openxmlformats.org/officeDocument/2006/relationships/hyperlink" Target="https://pubmed.ncbi.nlm.nih.gov/20300512" TargetMode="External"/><Relationship Id="rId5689" Type="http://schemas.openxmlformats.org/officeDocument/2006/relationships/hyperlink" Target="https://pubmed.ncbi.nlm.nih.gov/27108452" TargetMode="External"/><Relationship Id="rId8095" Type="http://schemas.openxmlformats.org/officeDocument/2006/relationships/hyperlink" Target="https://pubmed.ncbi.nlm.nih.gov/36773075" TargetMode="External"/><Relationship Id="rId9146" Type="http://schemas.openxmlformats.org/officeDocument/2006/relationships/hyperlink" Target="https://pubmed.ncbi.nlm.nih.gov/29357265" TargetMode="External"/><Relationship Id="rId505" Type="http://schemas.openxmlformats.org/officeDocument/2006/relationships/hyperlink" Target="https://pubmed.ncbi.nlm.nih.gov/35205902" TargetMode="External"/><Relationship Id="rId1135" Type="http://schemas.openxmlformats.org/officeDocument/2006/relationships/hyperlink" Target="https://pubmed.ncbi.nlm.nih.gov/14962195" TargetMode="External"/><Relationship Id="rId8162" Type="http://schemas.openxmlformats.org/officeDocument/2006/relationships/hyperlink" Target="https://europepmc.org/abstract/MED/33942166" TargetMode="External"/><Relationship Id="rId9213" Type="http://schemas.openxmlformats.org/officeDocument/2006/relationships/hyperlink" Target="https://onlinelibrary.wiley.com/doi/10.1111/resp.12324" TargetMode="External"/><Relationship Id="rId1202" Type="http://schemas.openxmlformats.org/officeDocument/2006/relationships/hyperlink" Target="https://pubmed.ncbi.nlm.nih.gov/36969195" TargetMode="External"/><Relationship Id="rId2600" Type="http://schemas.openxmlformats.org/officeDocument/2006/relationships/hyperlink" Target="https://linkinghub.elsevier.com/retrieve/pii/S2772-8293(24)00169-3" TargetMode="External"/><Relationship Id="rId4358" Type="http://schemas.openxmlformats.org/officeDocument/2006/relationships/hyperlink" Target="https://onlinelibrary.wiley.com/resolve/openurl?genre=article&amp;sid=nlm:pubmed&amp;issn=1034-4810&amp;date=1998&amp;volume=34&amp;issue=1&amp;spage=92" TargetMode="External"/><Relationship Id="rId5409" Type="http://schemas.openxmlformats.org/officeDocument/2006/relationships/hyperlink" Target="https://pubmed.ncbi.nlm.nih.gov/16123994" TargetMode="External"/><Relationship Id="rId5756" Type="http://schemas.openxmlformats.org/officeDocument/2006/relationships/hyperlink" Target="https://www.clinicalkey.com/content/playBy/pii?v=S0091-6749(21)00733-8" TargetMode="External"/><Relationship Id="rId6807" Type="http://schemas.openxmlformats.org/officeDocument/2006/relationships/hyperlink" Target="https://pubmed.ncbi.nlm.nih.gov/29675829" TargetMode="External"/><Relationship Id="rId4772" Type="http://schemas.openxmlformats.org/officeDocument/2006/relationships/hyperlink" Target="https://boris.unibe.ch/id/eprint/178146" TargetMode="External"/><Relationship Id="rId5823" Type="http://schemas.openxmlformats.org/officeDocument/2006/relationships/hyperlink" Target="https://pubmed.ncbi.nlm.nih.gov/28823388" TargetMode="External"/><Relationship Id="rId8979" Type="http://schemas.openxmlformats.org/officeDocument/2006/relationships/hyperlink" Target="https://pubmed.ncbi.nlm.nih.gov/30028549" TargetMode="External"/><Relationship Id="rId295" Type="http://schemas.openxmlformats.org/officeDocument/2006/relationships/hyperlink" Target="https://pubmed.ncbi.nlm.nih.gov/12217332" TargetMode="External"/><Relationship Id="rId3374" Type="http://schemas.openxmlformats.org/officeDocument/2006/relationships/hyperlink" Target="https:///www.science.org/doi/10.1126/science.aan3721?url_ver=Z39.88-2003&amp;rfr_id=ori:rid:crossref.org&amp;rfr_dat=cr_pub%200pubmed" TargetMode="External"/><Relationship Id="rId4425" Type="http://schemas.openxmlformats.org/officeDocument/2006/relationships/hyperlink" Target="https://pubmed.ncbi.nlm.nih.gov/37487610" TargetMode="External"/><Relationship Id="rId7995" Type="http://schemas.openxmlformats.org/officeDocument/2006/relationships/hyperlink" Target="https://europepmc.org/abstract/MED/8707317" TargetMode="External"/><Relationship Id="rId2390" Type="http://schemas.openxmlformats.org/officeDocument/2006/relationships/hyperlink" Target="https://www.clinicalkey.com/content/playBy/pii?v=S2666-7568(22)00012-5" TargetMode="External"/><Relationship Id="rId3027" Type="http://schemas.openxmlformats.org/officeDocument/2006/relationships/hyperlink" Target="https://pubmed.ncbi.nlm.nih.gov/36444797" TargetMode="External"/><Relationship Id="rId3441" Type="http://schemas.openxmlformats.org/officeDocument/2006/relationships/hyperlink" Target="https://pubmed.ncbi.nlm.nih.gov/25351707" TargetMode="External"/><Relationship Id="rId6597" Type="http://schemas.openxmlformats.org/officeDocument/2006/relationships/hyperlink" Target="https://pubmed.ncbi.nlm.nih.gov/25917630" TargetMode="External"/><Relationship Id="rId7648" Type="http://schemas.openxmlformats.org/officeDocument/2006/relationships/hyperlink" Target="https://pubmed.ncbi.nlm.nih.gov/18054123" TargetMode="External"/><Relationship Id="rId362" Type="http://schemas.openxmlformats.org/officeDocument/2006/relationships/hyperlink" Target="https://pubmed.ncbi.nlm.nih.gov/2299204" TargetMode="External"/><Relationship Id="rId2043" Type="http://schemas.openxmlformats.org/officeDocument/2006/relationships/hyperlink" Target="https://linkinghub.elsevier.com/retrieve/pii/S1043-4666(20)30386-0" TargetMode="External"/><Relationship Id="rId5199" Type="http://schemas.openxmlformats.org/officeDocument/2006/relationships/hyperlink" Target="https://pubmed.ncbi.nlm.nih.gov/31648332" TargetMode="External"/><Relationship Id="rId6664" Type="http://schemas.openxmlformats.org/officeDocument/2006/relationships/hyperlink" Target="https://europepmc.org/abstract/MED/20616729" TargetMode="External"/><Relationship Id="rId7715" Type="http://schemas.openxmlformats.org/officeDocument/2006/relationships/hyperlink" Target="https://www.clinicalkey.com/content/playBy/pii?v=S0896-8411(22)00115-9" TargetMode="External"/><Relationship Id="rId9070" Type="http://schemas.openxmlformats.org/officeDocument/2006/relationships/hyperlink" Target="https://pubmed.ncbi.nlm.nih.gov/36229045" TargetMode="External"/><Relationship Id="rId2110" Type="http://schemas.openxmlformats.org/officeDocument/2006/relationships/hyperlink" Target="https://pubmed.ncbi.nlm.nih.gov/29599775" TargetMode="External"/><Relationship Id="rId5266" Type="http://schemas.openxmlformats.org/officeDocument/2006/relationships/hyperlink" Target="https://europepmc.org/abstract/MED/28205327" TargetMode="External"/><Relationship Id="rId5680" Type="http://schemas.openxmlformats.org/officeDocument/2006/relationships/hyperlink" Target="http://hdl.handle.net/10044/1/54810" TargetMode="External"/><Relationship Id="rId6317" Type="http://schemas.openxmlformats.org/officeDocument/2006/relationships/hyperlink" Target="https://pubmed.ncbi.nlm.nih.gov/39735689" TargetMode="External"/><Relationship Id="rId4282" Type="http://schemas.openxmlformats.org/officeDocument/2006/relationships/hyperlink" Target="https://pmc.ncbi.nlm.nih.gov/articles/pmid/23480186/" TargetMode="External"/><Relationship Id="rId5333" Type="http://schemas.openxmlformats.org/officeDocument/2006/relationships/hyperlink" Target="https://pubmed.ncbi.nlm.nih.gov/24977928" TargetMode="External"/><Relationship Id="rId6731" Type="http://schemas.openxmlformats.org/officeDocument/2006/relationships/hyperlink" Target="https://pubmed.ncbi.nlm.nih.gov/36308020" TargetMode="External"/><Relationship Id="rId8489" Type="http://schemas.openxmlformats.org/officeDocument/2006/relationships/hyperlink" Target="https://www.clinicalkey.com/content/playBy/pii?v=S1201-9712(09)00241-0" TargetMode="External"/><Relationship Id="rId1876" Type="http://schemas.openxmlformats.org/officeDocument/2006/relationships/hyperlink" Target="https://pubmed.ncbi.nlm.nih.gov/32960459" TargetMode="External"/><Relationship Id="rId2927" Type="http://schemas.openxmlformats.org/officeDocument/2006/relationships/hyperlink" Target="https://jitc.bmj.com/lookup/pmidlookup?view=long&amp;pmid=38621815" TargetMode="External"/><Relationship Id="rId1529" Type="http://schemas.openxmlformats.org/officeDocument/2006/relationships/hyperlink" Target="https://pubmed.ncbi.nlm.nih.gov/9675474" TargetMode="External"/><Relationship Id="rId1943" Type="http://schemas.openxmlformats.org/officeDocument/2006/relationships/hyperlink" Target="https://pmc.ncbi.nlm.nih.gov/articles/pmid/17498216/" TargetMode="External"/><Relationship Id="rId5400" Type="http://schemas.openxmlformats.org/officeDocument/2006/relationships/hyperlink" Target="https://www.nature.com/articles/bmt200889" TargetMode="External"/><Relationship Id="rId8556" Type="http://schemas.openxmlformats.org/officeDocument/2006/relationships/hyperlink" Target="https://europepmc.org/abstract/MED/28787002" TargetMode="External"/><Relationship Id="rId8970" Type="http://schemas.openxmlformats.org/officeDocument/2006/relationships/hyperlink" Target="https://journals.lww.com/00001721-201909001-00002" TargetMode="External"/><Relationship Id="rId4002" Type="http://schemas.openxmlformats.org/officeDocument/2006/relationships/hyperlink" Target="https://acrjournals.onlinelibrary.wiley.com/doi/10.1002/art.38785" TargetMode="External"/><Relationship Id="rId7158" Type="http://schemas.openxmlformats.org/officeDocument/2006/relationships/hyperlink" Target="https://www.nature.com/articles/pr2008119" TargetMode="External"/><Relationship Id="rId7572" Type="http://schemas.openxmlformats.org/officeDocument/2006/relationships/hyperlink" Target="https://pubmed.ncbi.nlm.nih.gov/30554723" TargetMode="External"/><Relationship Id="rId8209" Type="http://schemas.openxmlformats.org/officeDocument/2006/relationships/hyperlink" Target="https://europepmc.org/abstract/MED/31476018" TargetMode="External"/><Relationship Id="rId8623" Type="http://schemas.openxmlformats.org/officeDocument/2006/relationships/hyperlink" Target="https://pubmed.ncbi.nlm.nih.gov/32494576" TargetMode="External"/><Relationship Id="rId3768" Type="http://schemas.openxmlformats.org/officeDocument/2006/relationships/hyperlink" Target="https://pubmed.ncbi.nlm.nih.gov/31389816" TargetMode="External"/><Relationship Id="rId4819" Type="http://schemas.openxmlformats.org/officeDocument/2006/relationships/hyperlink" Target="https://pubmed.ncbi.nlm.nih.gov/34237462" TargetMode="External"/><Relationship Id="rId6174" Type="http://schemas.openxmlformats.org/officeDocument/2006/relationships/hyperlink" Target="https://pubmed.ncbi.nlm.nih.gov/35462277" TargetMode="External"/><Relationship Id="rId7225" Type="http://schemas.openxmlformats.org/officeDocument/2006/relationships/hyperlink" Target="https://ascopubs.org/doi/10.1200/JCO.23.01586?url_ver=Z39.88-2003&amp;rfr_id=ori:rid:crossref.org&amp;rfr_dat=cr_pub%200pubmed" TargetMode="External"/><Relationship Id="rId689" Type="http://schemas.openxmlformats.org/officeDocument/2006/relationships/hyperlink" Target="https://pubmed.ncbi.nlm.nih.gov/24241582" TargetMode="External"/><Relationship Id="rId2784" Type="http://schemas.openxmlformats.org/officeDocument/2006/relationships/hyperlink" Target="https://core.ac.uk/reader/37510979?utm_source=linkout" TargetMode="External"/><Relationship Id="rId5190" Type="http://schemas.openxmlformats.org/officeDocument/2006/relationships/hyperlink" Target="https://link.springer.com/article/10.1007/s10875-019-00723-3" TargetMode="External"/><Relationship Id="rId6241" Type="http://schemas.openxmlformats.org/officeDocument/2006/relationships/hyperlink" Target="https://pubmed.ncbi.nlm.nih.gov/30468002" TargetMode="External"/><Relationship Id="rId9397" Type="http://schemas.openxmlformats.org/officeDocument/2006/relationships/hyperlink" Target="https://pubmed.ncbi.nlm.nih.gov/24790822" TargetMode="External"/><Relationship Id="rId756" Type="http://schemas.openxmlformats.org/officeDocument/2006/relationships/hyperlink" Target="https://pubmed.ncbi.nlm.nih.gov/17910042" TargetMode="External"/><Relationship Id="rId1386" Type="http://schemas.openxmlformats.org/officeDocument/2006/relationships/hyperlink" Target="https://onlinelibrary.wiley.com/resolve/openurl?genre=article&amp;sid=nlm:pubmed&amp;issn=0300-9475&amp;date=2004&amp;volume=60&amp;issue=6&amp;spage=615" TargetMode="External"/><Relationship Id="rId2437" Type="http://schemas.openxmlformats.org/officeDocument/2006/relationships/hyperlink" Target="https://pubmed.ncbi.nlm.nih.gov/33035991" TargetMode="External"/><Relationship Id="rId3835" Type="http://schemas.openxmlformats.org/officeDocument/2006/relationships/hyperlink" Target="https://pubmed.ncbi.nlm.nih.gov/39863732" TargetMode="External"/><Relationship Id="rId409" Type="http://schemas.openxmlformats.org/officeDocument/2006/relationships/hyperlink" Target="https://pmc.ncbi.nlm.nih.gov/articles/pmid/6603302/" TargetMode="External"/><Relationship Id="rId1039" Type="http://schemas.openxmlformats.org/officeDocument/2006/relationships/hyperlink" Target="https://pmc.ncbi.nlm.nih.gov/articles/pmid/24773026/" TargetMode="External"/><Relationship Id="rId2851" Type="http://schemas.openxmlformats.org/officeDocument/2006/relationships/hyperlink" Target="https://www.clinicalkey.com/content/playBy/pii?v=S2666-979X(25)00039-4" TargetMode="External"/><Relationship Id="rId3902" Type="http://schemas.openxmlformats.org/officeDocument/2006/relationships/hyperlink" Target="https://www.ingentaconnect.com/openurl?genre=article&amp;issn=&amp;volume=146&amp;issue=6&amp;spage=1295&amp;aulast=Bense" TargetMode="External"/><Relationship Id="rId8066" Type="http://schemas.openxmlformats.org/officeDocument/2006/relationships/hyperlink" Target="https://pubmed.ncbi.nlm.nih.gov/37823425" TargetMode="External"/><Relationship Id="rId9117" Type="http://schemas.openxmlformats.org/officeDocument/2006/relationships/hyperlink" Target="https://www.liebertpub.com/doi/10.4187/respcare.07175?url_ver=Z39.88-2003&amp;rfr_id=ori:rid:crossref.org&amp;rfr_dat=cr_pub%200pubmed" TargetMode="External"/><Relationship Id="rId92" Type="http://schemas.openxmlformats.org/officeDocument/2006/relationships/hyperlink" Target="https://www.tandfonline.com/doi/10.1080/1744666X.2021.1873767?url_ver=Z39.88-2003&amp;rfr_id=ori:rid:crossref.org&amp;rfr_dat=cr_pub%200pubmed" TargetMode="External"/><Relationship Id="rId823" Type="http://schemas.openxmlformats.org/officeDocument/2006/relationships/hyperlink" Target="https://www.mdpi.com/resolver?pii=vaccines12080880" TargetMode="External"/><Relationship Id="rId1453" Type="http://schemas.openxmlformats.org/officeDocument/2006/relationships/hyperlink" Target="https://europepmc.org/abstract/MED/33679719" TargetMode="External"/><Relationship Id="rId2504" Type="http://schemas.openxmlformats.org/officeDocument/2006/relationships/hyperlink" Target="https://europepmc.org/abstract/MED/26492565" TargetMode="External"/><Relationship Id="rId7082" Type="http://schemas.openxmlformats.org/officeDocument/2006/relationships/hyperlink" Target="https://www.science.org/doi/abs/10.1126/sciimmunol.abh1516?url_ver=Z39.88-2003&amp;rfr_id=ori:rid:crossref.org&amp;rfr_dat=cr_pub%200pubmed" TargetMode="External"/><Relationship Id="rId8480" Type="http://schemas.openxmlformats.org/officeDocument/2006/relationships/hyperlink" Target="https://pubmed.ncbi.nlm.nih.gov/22173051" TargetMode="External"/><Relationship Id="rId1106" Type="http://schemas.openxmlformats.org/officeDocument/2006/relationships/hyperlink" Target="https://pubmed.ncbi.nlm.nih.gov/17519793" TargetMode="External"/><Relationship Id="rId1520" Type="http://schemas.openxmlformats.org/officeDocument/2006/relationships/hyperlink" Target="https://pubmed.ncbi.nlm.nih.gov/17498216" TargetMode="External"/><Relationship Id="rId4676" Type="http://schemas.openxmlformats.org/officeDocument/2006/relationships/hyperlink" Target="https://europepmc.org/abstract/MED/26509662" TargetMode="External"/><Relationship Id="rId5727" Type="http://schemas.openxmlformats.org/officeDocument/2006/relationships/hyperlink" Target="https://pubmed.ncbi.nlm.nih.gov/39990552" TargetMode="External"/><Relationship Id="rId8133" Type="http://schemas.openxmlformats.org/officeDocument/2006/relationships/hyperlink" Target="https://pubmed.ncbi.nlm.nih.gov/33847348" TargetMode="External"/><Relationship Id="rId3278" Type="http://schemas.openxmlformats.org/officeDocument/2006/relationships/hyperlink" Target="https://linkinghub.elsevier.com/retrieve/pii/S0168-3659(19)30552-8" TargetMode="External"/><Relationship Id="rId3692" Type="http://schemas.openxmlformats.org/officeDocument/2006/relationships/hyperlink" Target="https://pubmed.ncbi.nlm.nih.gov/39027720" TargetMode="External"/><Relationship Id="rId4329" Type="http://schemas.openxmlformats.org/officeDocument/2006/relationships/hyperlink" Target="https://linkinghub.elsevier.com/retrieve/pii/S0006-4971(20)41867-1" TargetMode="External"/><Relationship Id="rId4743" Type="http://schemas.openxmlformats.org/officeDocument/2006/relationships/hyperlink" Target="https://pubmed.ncbi.nlm.nih.gov/37098439" TargetMode="External"/><Relationship Id="rId7899" Type="http://schemas.openxmlformats.org/officeDocument/2006/relationships/hyperlink" Target="https://europepmc.org/abstract/MED/30405602" TargetMode="External"/><Relationship Id="rId8200" Type="http://schemas.openxmlformats.org/officeDocument/2006/relationships/hyperlink" Target="https://pubmed.ncbi.nlm.nih.gov/32232052" TargetMode="External"/><Relationship Id="rId199" Type="http://schemas.openxmlformats.org/officeDocument/2006/relationships/hyperlink" Target="https://pubmed.ncbi.nlm.nih.gov/25532440" TargetMode="External"/><Relationship Id="rId2294" Type="http://schemas.openxmlformats.org/officeDocument/2006/relationships/hyperlink" Target="https://pubmed.ncbi.nlm.nih.gov/10792844" TargetMode="External"/><Relationship Id="rId3345" Type="http://schemas.openxmlformats.org/officeDocument/2006/relationships/hyperlink" Target="https://pubmed.ncbi.nlm.nih.gov/29093416" TargetMode="External"/><Relationship Id="rId266" Type="http://schemas.openxmlformats.org/officeDocument/2006/relationships/hyperlink" Target="https://link.springer.com/article/10.1007/s10875-007-9169-9" TargetMode="External"/><Relationship Id="rId680" Type="http://schemas.openxmlformats.org/officeDocument/2006/relationships/hyperlink" Target="https://pmc.ncbi.nlm.nih.gov/articles/pmid/25546746/" TargetMode="External"/><Relationship Id="rId2361" Type="http://schemas.openxmlformats.org/officeDocument/2006/relationships/hyperlink" Target="https://pubmed.ncbi.nlm.nih.gov/36824125" TargetMode="External"/><Relationship Id="rId3412" Type="http://schemas.openxmlformats.org/officeDocument/2006/relationships/hyperlink" Target="https://pubmed.ncbi.nlm.nih.gov/27046227" TargetMode="External"/><Relationship Id="rId4810" Type="http://schemas.openxmlformats.org/officeDocument/2006/relationships/hyperlink" Target="https://europepmc.org/abstract/MED/33782605" TargetMode="External"/><Relationship Id="rId6568" Type="http://schemas.openxmlformats.org/officeDocument/2006/relationships/hyperlink" Target="https://linkinghub.elsevier.com/retrieve/pii/S1074-7613(16)30141-8" TargetMode="External"/><Relationship Id="rId7619" Type="http://schemas.openxmlformats.org/officeDocument/2006/relationships/hyperlink" Target="https://academic.oup.com/cid/article-lookup/doi/10.1093/cid/civ269" TargetMode="External"/><Relationship Id="rId7966" Type="http://schemas.openxmlformats.org/officeDocument/2006/relationships/hyperlink" Target="https://journals.lww.com/00002030-200608010-00020" TargetMode="External"/><Relationship Id="rId333" Type="http://schemas.openxmlformats.org/officeDocument/2006/relationships/hyperlink" Target="https://pubmed.ncbi.nlm.nih.gov/7836718" TargetMode="External"/><Relationship Id="rId2014" Type="http://schemas.openxmlformats.org/officeDocument/2006/relationships/hyperlink" Target="https://pubmed.ncbi.nlm.nih.gov/35048460" TargetMode="External"/><Relationship Id="rId6982" Type="http://schemas.openxmlformats.org/officeDocument/2006/relationships/hyperlink" Target="https://europepmc.org/abstract/MED/36434007" TargetMode="External"/><Relationship Id="rId9041" Type="http://schemas.openxmlformats.org/officeDocument/2006/relationships/hyperlink" Target="https://air.unimi.it/handle/2434/1059668" TargetMode="External"/><Relationship Id="rId1030" Type="http://schemas.openxmlformats.org/officeDocument/2006/relationships/hyperlink" Target="https://pubmed.ncbi.nlm.nih.gov/25036865" TargetMode="External"/><Relationship Id="rId4186" Type="http://schemas.openxmlformats.org/officeDocument/2006/relationships/hyperlink" Target="https://europepmc.org/abstract/MED/35296097" TargetMode="External"/><Relationship Id="rId5584" Type="http://schemas.openxmlformats.org/officeDocument/2006/relationships/hyperlink" Target="https://www.clinicalkey.com/content/playBy/pii?v=S0896-8411(22)00056-7" TargetMode="External"/><Relationship Id="rId6635" Type="http://schemas.openxmlformats.org/officeDocument/2006/relationships/hyperlink" Target="https://pubmed.ncbi.nlm.nih.gov/21942986" TargetMode="External"/><Relationship Id="rId400" Type="http://schemas.openxmlformats.org/officeDocument/2006/relationships/hyperlink" Target="https://onlinelibrary.wiley.com/resolve/openurl?genre=article&amp;sid=nlm:pubmed&amp;issn=0020-7136&amp;date=1984&amp;volume=34&amp;issue=2&amp;spage=171" TargetMode="External"/><Relationship Id="rId5237" Type="http://schemas.openxmlformats.org/officeDocument/2006/relationships/hyperlink" Target="https://pubmed.ncbi.nlm.nih.gov/30170121" TargetMode="External"/><Relationship Id="rId5651" Type="http://schemas.openxmlformats.org/officeDocument/2006/relationships/hyperlink" Target="https://pubmed.ncbi.nlm.nih.gov/32064642" TargetMode="External"/><Relationship Id="rId6702" Type="http://schemas.openxmlformats.org/officeDocument/2006/relationships/hyperlink" Target="https://link.springer.com/article/10.1385/IR:29:1-3:029" TargetMode="External"/><Relationship Id="rId1847" Type="http://schemas.openxmlformats.org/officeDocument/2006/relationships/hyperlink" Target="https://pubmed.ncbi.nlm.nih.gov/37863908" TargetMode="External"/><Relationship Id="rId4253" Type="http://schemas.openxmlformats.org/officeDocument/2006/relationships/hyperlink" Target="https://pubmed.ncbi.nlm.nih.gov/26796857" TargetMode="External"/><Relationship Id="rId5304" Type="http://schemas.openxmlformats.org/officeDocument/2006/relationships/hyperlink" Target="https://europepmc.org/abstract/MED/26035280" TargetMode="External"/><Relationship Id="rId8874" Type="http://schemas.openxmlformats.org/officeDocument/2006/relationships/hyperlink" Target="http://www.elsevier.es/en/linksolver/ft/ivp/1695-4033/67/177" TargetMode="External"/><Relationship Id="rId4320" Type="http://schemas.openxmlformats.org/officeDocument/2006/relationships/hyperlink" Target="https://pubmed.ncbi.nlm.nih.gov/18252213" TargetMode="External"/><Relationship Id="rId7476" Type="http://schemas.openxmlformats.org/officeDocument/2006/relationships/hyperlink" Target="https://pubmed.ncbi.nlm.nih.gov/28679735" TargetMode="External"/><Relationship Id="rId7890" Type="http://schemas.openxmlformats.org/officeDocument/2006/relationships/hyperlink" Target="https://pubmed.ncbi.nlm.nih.gov/29878323" TargetMode="External"/><Relationship Id="rId8527" Type="http://schemas.openxmlformats.org/officeDocument/2006/relationships/hyperlink" Target="https://pubmed.ncbi.nlm.nih.gov/37995912" TargetMode="External"/><Relationship Id="rId190" Type="http://schemas.openxmlformats.org/officeDocument/2006/relationships/hyperlink" Target="https://www.clinicalkey.com/content/playBy/pii?v=S0091-6749(15)00864-7" TargetMode="External"/><Relationship Id="rId1914" Type="http://schemas.openxmlformats.org/officeDocument/2006/relationships/hyperlink" Target="https://pubmed.ncbi.nlm.nih.gov/25088845" TargetMode="External"/><Relationship Id="rId6078" Type="http://schemas.openxmlformats.org/officeDocument/2006/relationships/hyperlink" Target="https://www.pnas.org/doi/10.1073/pnas.81.1.253?url_ver=Z39.88-2003&amp;rfr_id=ori:rid:crossref.org&amp;rfr_dat=cr_pub%200pubmed" TargetMode="External"/><Relationship Id="rId6492" Type="http://schemas.openxmlformats.org/officeDocument/2006/relationships/hyperlink" Target="https://europepmc.org/abstract/MED/31507598" TargetMode="External"/><Relationship Id="rId7129" Type="http://schemas.openxmlformats.org/officeDocument/2006/relationships/hyperlink" Target="https://pubmed.ncbi.nlm.nih.gov/38516355" TargetMode="External"/><Relationship Id="rId7543" Type="http://schemas.openxmlformats.org/officeDocument/2006/relationships/hyperlink" Target="https://hal.archives-ouvertes.fr/pasteur-02863210" TargetMode="External"/><Relationship Id="rId8941" Type="http://schemas.openxmlformats.org/officeDocument/2006/relationships/hyperlink" Target="https://pubmed.ncbi.nlm.nih.gov/34945255" TargetMode="External"/><Relationship Id="rId5094" Type="http://schemas.openxmlformats.org/officeDocument/2006/relationships/hyperlink" Target="https://europepmc.org/abstract/MED/36299233" TargetMode="External"/><Relationship Id="rId6145" Type="http://schemas.openxmlformats.org/officeDocument/2006/relationships/hyperlink" Target="https://pmc.ncbi.nlm.nih.gov/articles/pmid/37528739/" TargetMode="External"/><Relationship Id="rId2688" Type="http://schemas.openxmlformats.org/officeDocument/2006/relationships/hyperlink" Target="https://www.clinicalkey.com/content/playBy/pii?v=S2213-2198(19)30863-3" TargetMode="External"/><Relationship Id="rId3739" Type="http://schemas.openxmlformats.org/officeDocument/2006/relationships/hyperlink" Target="https://www.clinicalkey.com/content/playBy/pii?v=S0091-6749(21)00819-8" TargetMode="External"/><Relationship Id="rId5161" Type="http://schemas.openxmlformats.org/officeDocument/2006/relationships/hyperlink" Target="https://pubmed.ncbi.nlm.nih.gov/34350148" TargetMode="External"/><Relationship Id="rId7610" Type="http://schemas.openxmlformats.org/officeDocument/2006/relationships/hyperlink" Target="https://pubmed.ncbi.nlm.nih.gov/27314957" TargetMode="External"/><Relationship Id="rId2755" Type="http://schemas.openxmlformats.org/officeDocument/2006/relationships/hyperlink" Target="https://pubmed.ncbi.nlm.nih.gov/26761554" TargetMode="External"/><Relationship Id="rId3806" Type="http://schemas.openxmlformats.org/officeDocument/2006/relationships/hyperlink" Target="https://pubmed.ncbi.nlm.nih.gov/23592262" TargetMode="External"/><Relationship Id="rId6212" Type="http://schemas.openxmlformats.org/officeDocument/2006/relationships/hyperlink" Target="https://europepmc.org/abstract/MED/34925459" TargetMode="External"/><Relationship Id="rId9368" Type="http://schemas.openxmlformats.org/officeDocument/2006/relationships/hyperlink" Target="https://www.jstage.jst.go.jp/article/rinketsu/60/5/60_423/_article/-char/ja/" TargetMode="External"/><Relationship Id="rId727" Type="http://schemas.openxmlformats.org/officeDocument/2006/relationships/hyperlink" Target="https://pubmed.ncbi.nlm.nih.gov/21883350" TargetMode="External"/><Relationship Id="rId1357" Type="http://schemas.openxmlformats.org/officeDocument/2006/relationships/hyperlink" Target="https://www.nejm.org/doi/10.1056/NEJMoa1100066?url_ver=Z39.88-2003&amp;rfr_id=ori:rid:crossref.org&amp;rfr_dat=cr_pub%200www.ncbi.nlm.nih.gov" TargetMode="External"/><Relationship Id="rId1771" Type="http://schemas.openxmlformats.org/officeDocument/2006/relationships/hyperlink" Target="https://pubmed.ncbi.nlm.nih.gov/32323644" TargetMode="External"/><Relationship Id="rId2408" Type="http://schemas.openxmlformats.org/officeDocument/2006/relationships/hyperlink" Target="https://www.clinicalkey.com/content/playBy/pii?v=S0140-6736(21)02139-5" TargetMode="External"/><Relationship Id="rId2822" Type="http://schemas.openxmlformats.org/officeDocument/2006/relationships/hyperlink" Target="https://pubmed.ncbi.nlm.nih.gov/18204287" TargetMode="External"/><Relationship Id="rId5978" Type="http://schemas.openxmlformats.org/officeDocument/2006/relationships/hyperlink" Target="https://onlinelibrary.wiley.com/doi/10.1002/(SICI)1098-1004(1998)11:6%3C482::AID-HUMU15%3E3.0.CO;2-E" TargetMode="External"/><Relationship Id="rId8384" Type="http://schemas.openxmlformats.org/officeDocument/2006/relationships/hyperlink" Target="https://europepmc.org/abstract/MED/35228415" TargetMode="External"/><Relationship Id="rId9435" Type="http://schemas.openxmlformats.org/officeDocument/2006/relationships/hyperlink" Target="https://link.springer.com/article/10.1007/s10620-005-2936-7" TargetMode="External"/><Relationship Id="rId63" Type="http://schemas.openxmlformats.org/officeDocument/2006/relationships/hyperlink" Target="https://pubmed.ncbi.nlm.nih.gov/36466890" TargetMode="External"/><Relationship Id="rId1424" Type="http://schemas.openxmlformats.org/officeDocument/2006/relationships/hyperlink" Target="https://pubmed.ncbi.nlm.nih.gov/1797268" TargetMode="External"/><Relationship Id="rId4994" Type="http://schemas.openxmlformats.org/officeDocument/2006/relationships/hyperlink" Target="https://europepmc.org/abstract/MED/16216886" TargetMode="External"/><Relationship Id="rId8037" Type="http://schemas.openxmlformats.org/officeDocument/2006/relationships/hyperlink" Target="https://link.springer.com/article/10.1007/s12328-024-01978-z" TargetMode="External"/><Relationship Id="rId8451" Type="http://schemas.openxmlformats.org/officeDocument/2006/relationships/hyperlink" Target="http://ar.iiarjournals.org/lookup/pmidlookup?view=long&amp;pmid=25503162" TargetMode="External"/><Relationship Id="rId3596" Type="http://schemas.openxmlformats.org/officeDocument/2006/relationships/hyperlink" Target="https://pubmed.ncbi.nlm.nih.gov/19297740" TargetMode="External"/><Relationship Id="rId4647" Type="http://schemas.openxmlformats.org/officeDocument/2006/relationships/hyperlink" Target="https://pubmed.ncbi.nlm.nih.gov/31842932" TargetMode="External"/><Relationship Id="rId7053" Type="http://schemas.openxmlformats.org/officeDocument/2006/relationships/hyperlink" Target="https://pubmed.ncbi.nlm.nih.gov/34089457" TargetMode="External"/><Relationship Id="rId8104" Type="http://schemas.openxmlformats.org/officeDocument/2006/relationships/hyperlink" Target="https://europepmc.org/abstract/MED/36757761" TargetMode="External"/><Relationship Id="rId2198" Type="http://schemas.openxmlformats.org/officeDocument/2006/relationships/hyperlink" Target="https://pubmed.ncbi.nlm.nih.gov/20080141" TargetMode="External"/><Relationship Id="rId3249" Type="http://schemas.openxmlformats.org/officeDocument/2006/relationships/hyperlink" Target="https://pubmed.ncbi.nlm.nih.gov/32169103" TargetMode="External"/><Relationship Id="rId7120" Type="http://schemas.openxmlformats.org/officeDocument/2006/relationships/hyperlink" Target="https://europepmc.org/abstract/MED/38676811" TargetMode="External"/><Relationship Id="rId584" Type="http://schemas.openxmlformats.org/officeDocument/2006/relationships/hyperlink" Target="https://europepmc.org/abstract/MED/31612120" TargetMode="External"/><Relationship Id="rId2265" Type="http://schemas.openxmlformats.org/officeDocument/2006/relationships/hyperlink" Target="https://www.scielo.br/scielo.php?script=sci_arttext&amp;pid=S0074-02762005000500012&amp;lng=en&amp;nrm=iso&amp;tlng=en" TargetMode="External"/><Relationship Id="rId3663" Type="http://schemas.openxmlformats.org/officeDocument/2006/relationships/hyperlink" Target="https://academic.oup.com/intimm/article-lookup/doi/10.1093/intimm/14.3.319" TargetMode="External"/><Relationship Id="rId4714" Type="http://schemas.openxmlformats.org/officeDocument/2006/relationships/hyperlink" Target="https://www.nature.com/articles/s41575-024-00962-9" TargetMode="External"/><Relationship Id="rId9292" Type="http://schemas.openxmlformats.org/officeDocument/2006/relationships/hyperlink" Target="https://pubmed.ncbi.nlm.nih.gov/31146716" TargetMode="External"/><Relationship Id="rId237" Type="http://schemas.openxmlformats.org/officeDocument/2006/relationships/hyperlink" Target="https://pubmed.ncbi.nlm.nih.gov/22936739" TargetMode="External"/><Relationship Id="rId3316" Type="http://schemas.openxmlformats.org/officeDocument/2006/relationships/hyperlink" Target="https://europepmc.org/abstract/MED/30680067" TargetMode="External"/><Relationship Id="rId3730" Type="http://schemas.openxmlformats.org/officeDocument/2006/relationships/hyperlink" Target="https://pubmed.ncbi.nlm.nih.gov/36168523" TargetMode="External"/><Relationship Id="rId6886" Type="http://schemas.openxmlformats.org/officeDocument/2006/relationships/hyperlink" Target="https://pmc.ncbi.nlm.nih.gov/articles/pmid/39485284/" TargetMode="External"/><Relationship Id="rId7937" Type="http://schemas.openxmlformats.org/officeDocument/2006/relationships/hyperlink" Target="https://www.nature.com/articles/jp2011127" TargetMode="External"/><Relationship Id="rId651" Type="http://schemas.openxmlformats.org/officeDocument/2006/relationships/hyperlink" Target="https://pubmed.ncbi.nlm.nih.gov/26936803" TargetMode="External"/><Relationship Id="rId1281" Type="http://schemas.openxmlformats.org/officeDocument/2006/relationships/hyperlink" Target="https://europepmc.org/abstract/MED/30847342" TargetMode="External"/><Relationship Id="rId2332" Type="http://schemas.openxmlformats.org/officeDocument/2006/relationships/hyperlink" Target="https://ccforum.biomedcentral.com/articles/10.1186/s13054-024-04843-0" TargetMode="External"/><Relationship Id="rId5488" Type="http://schemas.openxmlformats.org/officeDocument/2006/relationships/hyperlink" Target="https://www.clinicalkey.com/content/playBy/pii?v=S0196-6553(18)31030-7" TargetMode="External"/><Relationship Id="rId6539" Type="http://schemas.openxmlformats.org/officeDocument/2006/relationships/hyperlink" Target="https://pubmed.ncbi.nlm.nih.gov/28093524" TargetMode="External"/><Relationship Id="rId6953" Type="http://schemas.openxmlformats.org/officeDocument/2006/relationships/hyperlink" Target="https://pubmed.ncbi.nlm.nih.gov/37020259" TargetMode="External"/><Relationship Id="rId304" Type="http://schemas.openxmlformats.org/officeDocument/2006/relationships/hyperlink" Target="https://pubmed.ncbi.nlm.nih.gov/9225994" TargetMode="External"/><Relationship Id="rId5555" Type="http://schemas.openxmlformats.org/officeDocument/2006/relationships/hyperlink" Target="https://pubmed.ncbi.nlm.nih.gov/37112764" TargetMode="External"/><Relationship Id="rId6606" Type="http://schemas.openxmlformats.org/officeDocument/2006/relationships/hyperlink" Target="https://europepmc.org/abstract/MED/24493820" TargetMode="External"/><Relationship Id="rId9012" Type="http://schemas.openxmlformats.org/officeDocument/2006/relationships/hyperlink" Target="https://pubmed.ncbi.nlm.nih.gov/39938076" TargetMode="External"/><Relationship Id="rId1001" Type="http://schemas.openxmlformats.org/officeDocument/2006/relationships/hyperlink" Target="https://www.ingentaconnect.com/openurl?genre=article&amp;issn=&amp;volume=36&amp;issue=3&amp;spage=e48&amp;aulast=Pandolfi" TargetMode="External"/><Relationship Id="rId4157" Type="http://schemas.openxmlformats.org/officeDocument/2006/relationships/hyperlink" Target="https://pubmed.ncbi.nlm.nih.gov/37997558" TargetMode="External"/><Relationship Id="rId4571" Type="http://schemas.openxmlformats.org/officeDocument/2006/relationships/hyperlink" Target="https://pubmed.ncbi.nlm.nih.gov/38548091" TargetMode="External"/><Relationship Id="rId5208" Type="http://schemas.openxmlformats.org/officeDocument/2006/relationships/hyperlink" Target="https://europepmc.org/abstract/MED/30546070" TargetMode="External"/><Relationship Id="rId5622" Type="http://schemas.openxmlformats.org/officeDocument/2006/relationships/hyperlink" Target="https://journals.sagepub.com/doi/abs/10.4081/jphr.2021.2303?url_ver=Z39.88-2003&amp;rfr_id=ori:rid:crossref.org&amp;rfr_dat=cr_pub%200pubmed" TargetMode="External"/><Relationship Id="rId8778" Type="http://schemas.openxmlformats.org/officeDocument/2006/relationships/hyperlink" Target="http://hdl.handle.net/10668/16320" TargetMode="External"/><Relationship Id="rId3173" Type="http://schemas.openxmlformats.org/officeDocument/2006/relationships/hyperlink" Target="https://pubmed.ncbi.nlm.nih.gov/34099704" TargetMode="External"/><Relationship Id="rId4224" Type="http://schemas.openxmlformats.org/officeDocument/2006/relationships/hyperlink" Target="http://hdl.handle.net/10668/12426" TargetMode="External"/><Relationship Id="rId1818" Type="http://schemas.openxmlformats.org/officeDocument/2006/relationships/hyperlink" Target="https://europepmc.org/abstract/MED/33914780" TargetMode="External"/><Relationship Id="rId3240" Type="http://schemas.openxmlformats.org/officeDocument/2006/relationships/hyperlink" Target="https://arthritis-research.biomedcentral.com/articles/10.1186/s13075-020-02232-w" TargetMode="External"/><Relationship Id="rId6396" Type="http://schemas.openxmlformats.org/officeDocument/2006/relationships/hyperlink" Target="https://linkinghub.elsevier.com/retrieve/pii/S1600-6135(23)00344-1" TargetMode="External"/><Relationship Id="rId7794" Type="http://schemas.openxmlformats.org/officeDocument/2006/relationships/hyperlink" Target="https://pubmed.ncbi.nlm.nih.gov/30410636" TargetMode="External"/><Relationship Id="rId8845" Type="http://schemas.openxmlformats.org/officeDocument/2006/relationships/hyperlink" Target="https://pubmed.ncbi.nlm.nih.gov/24558996" TargetMode="External"/><Relationship Id="rId161" Type="http://schemas.openxmlformats.org/officeDocument/2006/relationships/hyperlink" Target="https://pubmed.ncbi.nlm.nih.gov/30043993" TargetMode="External"/><Relationship Id="rId6049" Type="http://schemas.openxmlformats.org/officeDocument/2006/relationships/hyperlink" Target="https://europepmc.org/abstract/MED/3261775" TargetMode="External"/><Relationship Id="rId7447" Type="http://schemas.openxmlformats.org/officeDocument/2006/relationships/hyperlink" Target="https://europepmc.org/abstract/MED/32092142" TargetMode="External"/><Relationship Id="rId7861" Type="http://schemas.openxmlformats.org/officeDocument/2006/relationships/hyperlink" Target="https://linkinghub.elsevier.com/retrieve/pii/S2468-0249(21)00077-2" TargetMode="External"/><Relationship Id="rId8912" Type="http://schemas.openxmlformats.org/officeDocument/2006/relationships/hyperlink" Target="https://onlinelibrary.wiley.com/doi/10.1111/bjh.19109" TargetMode="External"/><Relationship Id="rId6463" Type="http://schemas.openxmlformats.org/officeDocument/2006/relationships/hyperlink" Target="https://pubmed.ncbi.nlm.nih.gov/32941549" TargetMode="External"/><Relationship Id="rId7514" Type="http://schemas.openxmlformats.org/officeDocument/2006/relationships/hyperlink" Target="https://pubmed.ncbi.nlm.nih.gov/36167031" TargetMode="External"/><Relationship Id="rId978" Type="http://schemas.openxmlformats.org/officeDocument/2006/relationships/hyperlink" Target="https://pubmed.ncbi.nlm.nih.gov/29991500" TargetMode="External"/><Relationship Id="rId2659" Type="http://schemas.openxmlformats.org/officeDocument/2006/relationships/hyperlink" Target="https://pubmed.ncbi.nlm.nih.gov/33216949" TargetMode="External"/><Relationship Id="rId5065" Type="http://schemas.openxmlformats.org/officeDocument/2006/relationships/hyperlink" Target="https://pubmed.ncbi.nlm.nih.gov/37793572" TargetMode="External"/><Relationship Id="rId6116" Type="http://schemas.openxmlformats.org/officeDocument/2006/relationships/hyperlink" Target="https://linkinghub.elsevier.com/retrieve/pii/S0021-9258(17)32856-9" TargetMode="External"/><Relationship Id="rId6530" Type="http://schemas.openxmlformats.org/officeDocument/2006/relationships/hyperlink" Target="https://molmed.biomedcentral.com/articles/10.2119/molmed.2016.00256" TargetMode="External"/><Relationship Id="rId1675" Type="http://schemas.openxmlformats.org/officeDocument/2006/relationships/hyperlink" Target="https://pubmed.ncbi.nlm.nih.gov/27927705" TargetMode="External"/><Relationship Id="rId2726" Type="http://schemas.openxmlformats.org/officeDocument/2006/relationships/hyperlink" Target="https://www.clinicalkey.com/content/playBy/pii?v=S2213-2198(17)30508-1" TargetMode="External"/><Relationship Id="rId4081" Type="http://schemas.openxmlformats.org/officeDocument/2006/relationships/hyperlink" Target="https://journals.aai.org/jimmunol/article-lookup/doi/10.4049/jimmunol.181.1.408" TargetMode="External"/><Relationship Id="rId5132" Type="http://schemas.openxmlformats.org/officeDocument/2006/relationships/hyperlink" Target="https://www.clinicalkey.com/content/playBy/pii?v=S2473-9529(21)00558-9" TargetMode="External"/><Relationship Id="rId8288" Type="http://schemas.openxmlformats.org/officeDocument/2006/relationships/hyperlink" Target="https://pubmed.ncbi.nlm.nih.gov/22479554" TargetMode="External"/><Relationship Id="rId9339" Type="http://schemas.openxmlformats.org/officeDocument/2006/relationships/hyperlink" Target="https://pubmed.ncbi.nlm.nih.gov/35142384" TargetMode="External"/><Relationship Id="rId1328" Type="http://schemas.openxmlformats.org/officeDocument/2006/relationships/hyperlink" Target="https://pubmed.ncbi.nlm.nih.gov/25037634" TargetMode="External"/><Relationship Id="rId8355" Type="http://schemas.openxmlformats.org/officeDocument/2006/relationships/hyperlink" Target="https://pubmed.ncbi.nlm.nih.gov/37941692" TargetMode="External"/><Relationship Id="rId9406" Type="http://schemas.openxmlformats.org/officeDocument/2006/relationships/hyperlink" Target="https://www.ingentaconnect.com/openurl?genre=article&amp;issn=&amp;volume=27&amp;issue=6&amp;spage=789&amp;aulast=Htwe" TargetMode="External"/><Relationship Id="rId1742" Type="http://schemas.openxmlformats.org/officeDocument/2006/relationships/hyperlink" Target="https://pubmed.ncbi.nlm.nih.gov/33191587" TargetMode="External"/><Relationship Id="rId4898" Type="http://schemas.openxmlformats.org/officeDocument/2006/relationships/hyperlink" Target="https://europepmc.org/abstract/MED/28414293" TargetMode="External"/><Relationship Id="rId5949" Type="http://schemas.openxmlformats.org/officeDocument/2006/relationships/hyperlink" Target="https://journals.lww.com/00001751-200105000-00016" TargetMode="External"/><Relationship Id="rId7371" Type="http://schemas.openxmlformats.org/officeDocument/2006/relationships/hyperlink" Target="https://link.springer.com/article/10.1007/s10875-022-01368-5" TargetMode="External"/><Relationship Id="rId8008" Type="http://schemas.openxmlformats.org/officeDocument/2006/relationships/hyperlink" Target="https://pubmed.ncbi.nlm.nih.gov/39026439" TargetMode="External"/><Relationship Id="rId34" Type="http://schemas.openxmlformats.org/officeDocument/2006/relationships/hyperlink" Target="https://europepmc.org/abstract/MED/37207212" TargetMode="External"/><Relationship Id="rId4965" Type="http://schemas.openxmlformats.org/officeDocument/2006/relationships/hyperlink" Target="https://pubmed.ncbi.nlm.nih.gov/21629513" TargetMode="External"/><Relationship Id="rId7024" Type="http://schemas.openxmlformats.org/officeDocument/2006/relationships/hyperlink" Target="https://europepmc.org/abstract/MED/35291303" TargetMode="External"/><Relationship Id="rId8422" Type="http://schemas.openxmlformats.org/officeDocument/2006/relationships/hyperlink" Target="https://europepmc.org/abstract/MED/32766308" TargetMode="External"/><Relationship Id="rId3567" Type="http://schemas.openxmlformats.org/officeDocument/2006/relationships/hyperlink" Target="https://www.nature.com/articles/nm.2321" TargetMode="External"/><Relationship Id="rId3981" Type="http://schemas.openxmlformats.org/officeDocument/2006/relationships/hyperlink" Target="https://pubmed.ncbi.nlm.nih.gov/25869505" TargetMode="External"/><Relationship Id="rId4618" Type="http://schemas.openxmlformats.org/officeDocument/2006/relationships/hyperlink" Target="https://europepmc.org/abstract/MED/36142776" TargetMode="External"/><Relationship Id="rId488" Type="http://schemas.openxmlformats.org/officeDocument/2006/relationships/hyperlink" Target="https://www.pnas.org/doi/abs/10.1073/pnas.2200413119?url_ver=Z39.88-2003&amp;rfr_id=ori:rid:crossref.org&amp;rfr_dat=cr_pub%200pubmed" TargetMode="External"/><Relationship Id="rId2169" Type="http://schemas.openxmlformats.org/officeDocument/2006/relationships/hyperlink" Target="https://onlinelibrary.wiley.com/doi/10.1111/aos.12046" TargetMode="External"/><Relationship Id="rId2583" Type="http://schemas.openxmlformats.org/officeDocument/2006/relationships/hyperlink" Target="https://pubmed.ncbi.nlm.nih.gov/16048710" TargetMode="External"/><Relationship Id="rId3634" Type="http://schemas.openxmlformats.org/officeDocument/2006/relationships/hyperlink" Target="http://joi.jlc.jst.go.jp/JST.JSTAGE/jsci/28.109?lang=en&amp;from=PubMed" TargetMode="External"/><Relationship Id="rId6040" Type="http://schemas.openxmlformats.org/officeDocument/2006/relationships/hyperlink" Target="https://pubmed.ncbi.nlm.nih.gov/2742121" TargetMode="External"/><Relationship Id="rId9196" Type="http://schemas.openxmlformats.org/officeDocument/2006/relationships/hyperlink" Target="https://pubmed.ncbi.nlm.nih.gov/26708771" TargetMode="External"/><Relationship Id="rId555" Type="http://schemas.openxmlformats.org/officeDocument/2006/relationships/hyperlink" Target="https://pubmed.ncbi.nlm.nih.gov/31955817" TargetMode="External"/><Relationship Id="rId1185" Type="http://schemas.openxmlformats.org/officeDocument/2006/relationships/hyperlink" Target="https://www.clinicalkey.com/content/playBy/pii?v=S0091-6749(24)00407-X" TargetMode="External"/><Relationship Id="rId2236" Type="http://schemas.openxmlformats.org/officeDocument/2006/relationships/hyperlink" Target="https://pubmed.ncbi.nlm.nih.gov/17430548" TargetMode="External"/><Relationship Id="rId2650" Type="http://schemas.openxmlformats.org/officeDocument/2006/relationships/hyperlink" Target="https://journals.sagepub.com/doi/10.1177/14799731211028259?url_ver=Z39.88-2003&amp;rfr_id=ori:rid:crossref.org&amp;rfr_dat=cr_pub%200pubmed" TargetMode="External"/><Relationship Id="rId3701" Type="http://schemas.openxmlformats.org/officeDocument/2006/relationships/hyperlink" Target="https://www.clinexprheumatol.org/pubmed/find-pii.asp?pii=38079340" TargetMode="External"/><Relationship Id="rId6857" Type="http://schemas.openxmlformats.org/officeDocument/2006/relationships/hyperlink" Target="https://pubmed.ncbi.nlm.nih.gov/15218419" TargetMode="External"/><Relationship Id="rId7908" Type="http://schemas.openxmlformats.org/officeDocument/2006/relationships/hyperlink" Target="https://pubmed.ncbi.nlm.nih.gov/25737039" TargetMode="External"/><Relationship Id="rId9263" Type="http://schemas.openxmlformats.org/officeDocument/2006/relationships/hyperlink" Target="http://hdl.handle.net/2445/189956" TargetMode="External"/><Relationship Id="rId208" Type="http://schemas.openxmlformats.org/officeDocument/2006/relationships/hyperlink" Target="https://europepmc.org/abstract/MED/26379671" TargetMode="External"/><Relationship Id="rId622" Type="http://schemas.openxmlformats.org/officeDocument/2006/relationships/hyperlink" Target="https://europepmc.org/abstract/MED/29364371" TargetMode="External"/><Relationship Id="rId1252" Type="http://schemas.openxmlformats.org/officeDocument/2006/relationships/hyperlink" Target="https://europepmc.org/abstract/MED/33852678" TargetMode="External"/><Relationship Id="rId2303" Type="http://schemas.openxmlformats.org/officeDocument/2006/relationships/hyperlink" Target="https://pubmed.ncbi.nlm.nih.gov/9226696" TargetMode="External"/><Relationship Id="rId5459" Type="http://schemas.openxmlformats.org/officeDocument/2006/relationships/hyperlink" Target="https://pubmed.ncbi.nlm.nih.gov/35371103" TargetMode="External"/><Relationship Id="rId9330" Type="http://schemas.openxmlformats.org/officeDocument/2006/relationships/hyperlink" Target="https://www.jstage.jst.go.jp/article/rinketsu/65/6/65_521/_article/-char/ja/" TargetMode="External"/><Relationship Id="rId4475" Type="http://schemas.openxmlformats.org/officeDocument/2006/relationships/hyperlink" Target="https://pubmed.ncbi.nlm.nih.gov/33907759" TargetMode="External"/><Relationship Id="rId5873" Type="http://schemas.openxmlformats.org/officeDocument/2006/relationships/hyperlink" Target="https://pubmed.ncbi.nlm.nih.gov/23895897" TargetMode="External"/><Relationship Id="rId6924" Type="http://schemas.openxmlformats.org/officeDocument/2006/relationships/hyperlink" Target="https:///www.science.org/doi/10.1126/science.adh4059?url_ver=Z39.88-2003&amp;rfr_id=ori:rid:crossref.org&amp;rfr_dat=cr_pub%200pubmed" TargetMode="External"/><Relationship Id="rId3077" Type="http://schemas.openxmlformats.org/officeDocument/2006/relationships/hyperlink" Target="https://pubmed.ncbi.nlm.nih.gov/35294531" TargetMode="External"/><Relationship Id="rId4128" Type="http://schemas.openxmlformats.org/officeDocument/2006/relationships/hyperlink" Target="https://journals.aai.org/jimmunol/article-lookup/doi/10.4049/jimmunol.167.6.3521" TargetMode="External"/><Relationship Id="rId5526" Type="http://schemas.openxmlformats.org/officeDocument/2006/relationships/hyperlink" Target="https://europepmc.org/abstract/MED/38612600" TargetMode="External"/><Relationship Id="rId5940" Type="http://schemas.openxmlformats.org/officeDocument/2006/relationships/hyperlink" Target="https://pubmed.ncbi.nlm.nih.gov/11901152" TargetMode="External"/><Relationship Id="rId2093" Type="http://schemas.openxmlformats.org/officeDocument/2006/relationships/hyperlink" Target="https://europepmc.org/abstract/MED/30891038" TargetMode="External"/><Relationship Id="rId3491" Type="http://schemas.openxmlformats.org/officeDocument/2006/relationships/hyperlink" Target="https://pubmed.ncbi.nlm.nih.gov/23275045" TargetMode="External"/><Relationship Id="rId4542" Type="http://schemas.openxmlformats.org/officeDocument/2006/relationships/hyperlink" Target="https://europepmc.org/abstract/MED/24470448" TargetMode="External"/><Relationship Id="rId7698" Type="http://schemas.openxmlformats.org/officeDocument/2006/relationships/hyperlink" Target="https://pubmed.ncbi.nlm.nih.gov/37495751" TargetMode="External"/><Relationship Id="rId8749" Type="http://schemas.openxmlformats.org/officeDocument/2006/relationships/hyperlink" Target="https://www.ingentaconnect.com/openurl?genre=article&amp;issn=&amp;volume=75&amp;issue=6&amp;spage=717&amp;aulast=Yerushalmy-Feler" TargetMode="External"/><Relationship Id="rId3144" Type="http://schemas.openxmlformats.org/officeDocument/2006/relationships/hyperlink" Target="https://europepmc.org/abstract/MED/36244734" TargetMode="External"/><Relationship Id="rId7765" Type="http://schemas.openxmlformats.org/officeDocument/2006/relationships/hyperlink" Target="https://europepmc.org/abstract/MED/31624269" TargetMode="External"/><Relationship Id="rId8816" Type="http://schemas.openxmlformats.org/officeDocument/2006/relationships/hyperlink" Target="https://academic.oup.com/ecco-jcc/article-lookup/doi/10.1093/ecco-jcc/jjx150" TargetMode="External"/><Relationship Id="rId2160" Type="http://schemas.openxmlformats.org/officeDocument/2006/relationships/hyperlink" Target="https://pubmed.ncbi.nlm.nih.gov/25136146" TargetMode="External"/><Relationship Id="rId3211" Type="http://schemas.openxmlformats.org/officeDocument/2006/relationships/hyperlink" Target="https://pubmed.ncbi.nlm.nih.gov/33163687" TargetMode="External"/><Relationship Id="rId6367" Type="http://schemas.openxmlformats.org/officeDocument/2006/relationships/hyperlink" Target="https://pubmed.ncbi.nlm.nih.gov/38219866" TargetMode="External"/><Relationship Id="rId6781" Type="http://schemas.openxmlformats.org/officeDocument/2006/relationships/hyperlink" Target="https://pubmed.ncbi.nlm.nih.gov/31876783" TargetMode="External"/><Relationship Id="rId7418" Type="http://schemas.openxmlformats.org/officeDocument/2006/relationships/hyperlink" Target="https://pubmed.ncbi.nlm.nih.gov/33544838" TargetMode="External"/><Relationship Id="rId7832" Type="http://schemas.openxmlformats.org/officeDocument/2006/relationships/hyperlink" Target="https://pubmed.ncbi.nlm.nih.gov/35333143" TargetMode="External"/><Relationship Id="rId132" Type="http://schemas.openxmlformats.org/officeDocument/2006/relationships/hyperlink" Target="https://europepmc.org/abstract/MED/31846609" TargetMode="External"/><Relationship Id="rId5383" Type="http://schemas.openxmlformats.org/officeDocument/2006/relationships/hyperlink" Target="https://pubmed.ncbi.nlm.nih.gov/20190839" TargetMode="External"/><Relationship Id="rId6434" Type="http://schemas.openxmlformats.org/officeDocument/2006/relationships/hyperlink" Target="https://linkinghub.elsevier.com/retrieve/pii/S2589-0042(21)00061-4" TargetMode="External"/><Relationship Id="rId1579" Type="http://schemas.openxmlformats.org/officeDocument/2006/relationships/hyperlink" Target="https://pubmed.ncbi.nlm.nih.gov/36974651" TargetMode="External"/><Relationship Id="rId2977" Type="http://schemas.openxmlformats.org/officeDocument/2006/relationships/hyperlink" Target="https://linkinghub.elsevier.com/retrieve/pii/S2211-1247(23)00699-X" TargetMode="External"/><Relationship Id="rId5036" Type="http://schemas.openxmlformats.org/officeDocument/2006/relationships/hyperlink" Target="http://jgv.microbiologyresearch.org/pubmed/content/journal/jgv/10.1099/0022-1317-67-9-2053" TargetMode="External"/><Relationship Id="rId5450" Type="http://schemas.openxmlformats.org/officeDocument/2006/relationships/hyperlink" Target="https://europepmc.org/abstract/MED/36818524" TargetMode="External"/><Relationship Id="rId949" Type="http://schemas.openxmlformats.org/officeDocument/2006/relationships/hyperlink" Target="https://linkinghub.elsevier.com/retrieve/pii/S2211-1247(20)30176-5" TargetMode="External"/><Relationship Id="rId1993" Type="http://schemas.openxmlformats.org/officeDocument/2006/relationships/hyperlink" Target="https://www.clinicalkey.com/content/playBy/pii?v=S1521-6616(23)00110-9" TargetMode="External"/><Relationship Id="rId4052" Type="http://schemas.openxmlformats.org/officeDocument/2006/relationships/hyperlink" Target="https://europepmc.org/abstract/MED/22046170" TargetMode="External"/><Relationship Id="rId5103" Type="http://schemas.openxmlformats.org/officeDocument/2006/relationships/hyperlink" Target="https://pubmed.ncbi.nlm.nih.gov/37546403" TargetMode="External"/><Relationship Id="rId6501" Type="http://schemas.openxmlformats.org/officeDocument/2006/relationships/hyperlink" Target="https://pubmed.ncbi.nlm.nih.gov/30142226" TargetMode="External"/><Relationship Id="rId8259" Type="http://schemas.openxmlformats.org/officeDocument/2006/relationships/hyperlink" Target="https://www.medicalonline.jp/meteo_linkout.php?issn=0446-6586&amp;volume=114&amp;issue=2&amp;spage=230" TargetMode="External"/><Relationship Id="rId1646" Type="http://schemas.openxmlformats.org/officeDocument/2006/relationships/hyperlink" Target="https://europepmc.org/abstract/MED/32235478" TargetMode="External"/><Relationship Id="rId8673" Type="http://schemas.openxmlformats.org/officeDocument/2006/relationships/hyperlink" Target="https://pubmed.ncbi.nlm.nih.gov/31641581" TargetMode="External"/><Relationship Id="rId1713" Type="http://schemas.openxmlformats.org/officeDocument/2006/relationships/hyperlink" Target="https://pubmed.ncbi.nlm.nih.gov/38975257" TargetMode="External"/><Relationship Id="rId4869" Type="http://schemas.openxmlformats.org/officeDocument/2006/relationships/hyperlink" Target="https://pubmed.ncbi.nlm.nih.gov/29562246" TargetMode="External"/><Relationship Id="rId7275" Type="http://schemas.openxmlformats.org/officeDocument/2006/relationships/hyperlink" Target="https://europepmc.org/abstract/MED/32547515" TargetMode="External"/><Relationship Id="rId8326" Type="http://schemas.openxmlformats.org/officeDocument/2006/relationships/hyperlink" Target="http://joi.jlc.jst.go.jp/JST.JSTAGE/nisshoshi/101.767?lang=en&amp;from=PubMed" TargetMode="External"/><Relationship Id="rId8740" Type="http://schemas.openxmlformats.org/officeDocument/2006/relationships/hyperlink" Target="https://pubmed.ncbi.nlm.nih.gov/36763993" TargetMode="External"/><Relationship Id="rId3885" Type="http://schemas.openxmlformats.org/officeDocument/2006/relationships/hyperlink" Target="https://pubmed.ncbi.nlm.nih.gov/33047493" TargetMode="External"/><Relationship Id="rId4936" Type="http://schemas.openxmlformats.org/officeDocument/2006/relationships/hyperlink" Target="https://pubmed.ncbi.nlm.nih.gov/24911897" TargetMode="External"/><Relationship Id="rId6291" Type="http://schemas.openxmlformats.org/officeDocument/2006/relationships/hyperlink" Target="https://pubmed.ncbi.nlm.nih.gov/22665237" TargetMode="External"/><Relationship Id="rId7342" Type="http://schemas.openxmlformats.org/officeDocument/2006/relationships/hyperlink" Target="https://pubmed.ncbi.nlm.nih.gov/38422122" TargetMode="External"/><Relationship Id="rId2487" Type="http://schemas.openxmlformats.org/officeDocument/2006/relationships/hyperlink" Target="https://pubmed.ncbi.nlm.nih.gov/28216435" TargetMode="External"/><Relationship Id="rId3538" Type="http://schemas.openxmlformats.org/officeDocument/2006/relationships/hyperlink" Target="https://europepmc.org/abstract/MED/22465952" TargetMode="External"/><Relationship Id="rId459" Type="http://schemas.openxmlformats.org/officeDocument/2006/relationships/hyperlink" Target="https://genomemedicine.biomedcentral.com/articles/10.1186/s13073-023-01278-0" TargetMode="External"/><Relationship Id="rId873" Type="http://schemas.openxmlformats.org/officeDocument/2006/relationships/hyperlink" Target="https://europepmc.org/abstract/MED/36009185" TargetMode="External"/><Relationship Id="rId1089" Type="http://schemas.openxmlformats.org/officeDocument/2006/relationships/hyperlink" Target="https://academic.oup.com/ibdjournal/article/14/5/591-596/4653793" TargetMode="External"/><Relationship Id="rId2554" Type="http://schemas.openxmlformats.org/officeDocument/2006/relationships/hyperlink" Target="https://journals.lww.com/00006454-200810001-00001" TargetMode="External"/><Relationship Id="rId3952" Type="http://schemas.openxmlformats.org/officeDocument/2006/relationships/hyperlink" Target="https://europepmc.org/abstract/MED/27708334" TargetMode="External"/><Relationship Id="rId6011" Type="http://schemas.openxmlformats.org/officeDocument/2006/relationships/hyperlink" Target="https://www.nature.com/articles/pr1993364" TargetMode="External"/><Relationship Id="rId9167" Type="http://schemas.openxmlformats.org/officeDocument/2006/relationships/hyperlink" Target="https://bmcinfectdis.biomedcentral.com/articles/10.1186/s12879-017-2754-5" TargetMode="External"/><Relationship Id="rId526" Type="http://schemas.openxmlformats.org/officeDocument/2006/relationships/hyperlink" Target="https://europepmc.org/abstract/MED/34255742" TargetMode="External"/><Relationship Id="rId1156" Type="http://schemas.openxmlformats.org/officeDocument/2006/relationships/hyperlink" Target="https://onlinelibrary.wiley.com/doi/10.1002/eji.1830261121" TargetMode="External"/><Relationship Id="rId2207" Type="http://schemas.openxmlformats.org/officeDocument/2006/relationships/hyperlink" Target="https://europepmc.org/abstract/MED/19476435" TargetMode="External"/><Relationship Id="rId3605" Type="http://schemas.openxmlformats.org/officeDocument/2006/relationships/hyperlink" Target="https://linkinghub.elsevier.com/retrieve/pii/S0304-3940(08)00780-5" TargetMode="External"/><Relationship Id="rId8183" Type="http://schemas.openxmlformats.org/officeDocument/2006/relationships/hyperlink" Target="https://pubmed.ncbi.nlm.nih.gov/32592256" TargetMode="External"/><Relationship Id="rId9234" Type="http://schemas.openxmlformats.org/officeDocument/2006/relationships/hyperlink" Target="https://pubmed.ncbi.nlm.nih.gov/22919052" TargetMode="External"/><Relationship Id="rId940" Type="http://schemas.openxmlformats.org/officeDocument/2006/relationships/hyperlink" Target="https://pubmed.ncbi.nlm.nih.gov/32333914" TargetMode="External"/><Relationship Id="rId1570" Type="http://schemas.openxmlformats.org/officeDocument/2006/relationships/hyperlink" Target="https://europepmc.org/abstract/MED/37511905" TargetMode="External"/><Relationship Id="rId2621" Type="http://schemas.openxmlformats.org/officeDocument/2006/relationships/hyperlink" Target="https://pubmed.ncbi.nlm.nih.gov/37651174" TargetMode="External"/><Relationship Id="rId5777" Type="http://schemas.openxmlformats.org/officeDocument/2006/relationships/hyperlink" Target="https://pubmed.ncbi.nlm.nih.gov/33815380" TargetMode="External"/><Relationship Id="rId6828" Type="http://schemas.openxmlformats.org/officeDocument/2006/relationships/hyperlink" Target="https://link.springer.com/article/10.1007/s12185-015-1787-z" TargetMode="External"/><Relationship Id="rId1223" Type="http://schemas.openxmlformats.org/officeDocument/2006/relationships/hyperlink" Target="https://pubmed.ncbi.nlm.nih.gov/34506666" TargetMode="External"/><Relationship Id="rId4379" Type="http://schemas.openxmlformats.org/officeDocument/2006/relationships/hyperlink" Target="https://pubmed.ncbi.nlm.nih.gov/8472288" TargetMode="External"/><Relationship Id="rId4793" Type="http://schemas.openxmlformats.org/officeDocument/2006/relationships/hyperlink" Target="https://pubmed.ncbi.nlm.nih.gov/34739344" TargetMode="External"/><Relationship Id="rId5844" Type="http://schemas.openxmlformats.org/officeDocument/2006/relationships/hyperlink" Target="https://www.clinicalkey.com/content/playBy/pii?v=S0091-6749(16)30013-6" TargetMode="External"/><Relationship Id="rId8250" Type="http://schemas.openxmlformats.org/officeDocument/2006/relationships/hyperlink" Target="https://pubmed.ncbi.nlm.nih.gov/29142523" TargetMode="External"/><Relationship Id="rId9301" Type="http://schemas.openxmlformats.org/officeDocument/2006/relationships/hyperlink" Target="https://journals.asm.org/doi/10.1128/CMR.00090-16?url_ver=Z39.88-2003&amp;rfr_id=ori:rid:crossref.org&amp;rfr_dat=cr_pub%200pubmed" TargetMode="External"/><Relationship Id="rId3395" Type="http://schemas.openxmlformats.org/officeDocument/2006/relationships/hyperlink" Target="https://pubmed.ncbi.nlm.nih.gov/29107957" TargetMode="External"/><Relationship Id="rId4446" Type="http://schemas.openxmlformats.org/officeDocument/2006/relationships/hyperlink" Target="https://europepmc.org/abstract/MED/35189047" TargetMode="External"/><Relationship Id="rId4860" Type="http://schemas.openxmlformats.org/officeDocument/2006/relationships/hyperlink" Target="https://linkinghub.elsevier.com/retrieve/pii/S1074-7613(18)30566-1" TargetMode="External"/><Relationship Id="rId5911" Type="http://schemas.openxmlformats.org/officeDocument/2006/relationships/hyperlink" Target="https://pubmed.ncbi.nlm.nih.gov/17531181" TargetMode="External"/><Relationship Id="rId3048" Type="http://schemas.openxmlformats.org/officeDocument/2006/relationships/hyperlink" Target="https://inflammregen.biomedcentral.com/articles/10.1186/s41232-022-00243-5" TargetMode="External"/><Relationship Id="rId3462" Type="http://schemas.openxmlformats.org/officeDocument/2006/relationships/hyperlink" Target="https://europepmc.org/abstract/MED/24604454" TargetMode="External"/><Relationship Id="rId4513" Type="http://schemas.openxmlformats.org/officeDocument/2006/relationships/hyperlink" Target="https://pubmed.ncbi.nlm.nih.gov/29326099" TargetMode="External"/><Relationship Id="rId7669" Type="http://schemas.openxmlformats.org/officeDocument/2006/relationships/hyperlink" Target="https://pmc.ncbi.nlm.nih.gov/articles/pmid/39702642/" TargetMode="External"/><Relationship Id="rId383" Type="http://schemas.openxmlformats.org/officeDocument/2006/relationships/hyperlink" Target="https://pubmed.ncbi.nlm.nih.gov/3318582" TargetMode="External"/><Relationship Id="rId2064" Type="http://schemas.openxmlformats.org/officeDocument/2006/relationships/hyperlink" Target="https://pubmed.ncbi.nlm.nih.gov/33117407" TargetMode="External"/><Relationship Id="rId3115" Type="http://schemas.openxmlformats.org/officeDocument/2006/relationships/hyperlink" Target="https://pubmed.ncbi.nlm.nih.gov/34880054" TargetMode="External"/><Relationship Id="rId6685" Type="http://schemas.openxmlformats.org/officeDocument/2006/relationships/hyperlink" Target="https://pubmed.ncbi.nlm.nih.gov/18198808" TargetMode="External"/><Relationship Id="rId9091" Type="http://schemas.openxmlformats.org/officeDocument/2006/relationships/hyperlink" Target="https://www.atsjournals.org/doi/10.1513/AnnalsATS.202002-094OC?url_ver=Z39.88-2003&amp;rfr_id=ori:rid:crossref.org&amp;rfr_dat=cr_pub%200pubmed" TargetMode="External"/><Relationship Id="rId450" Type="http://schemas.openxmlformats.org/officeDocument/2006/relationships/hyperlink" Target="https://pubmed.ncbi.nlm.nih.gov/38287514" TargetMode="External"/><Relationship Id="rId1080" Type="http://schemas.openxmlformats.org/officeDocument/2006/relationships/hyperlink" Target="https://pubmed.ncbi.nlm.nih.gov/20876088" TargetMode="External"/><Relationship Id="rId2131" Type="http://schemas.openxmlformats.org/officeDocument/2006/relationships/hyperlink" Target="https://academic.oup.com/jid/article-lookup/doi/10.1093/infdis/jiw266" TargetMode="External"/><Relationship Id="rId5287" Type="http://schemas.openxmlformats.org/officeDocument/2006/relationships/hyperlink" Target="https://pubmed.ncbi.nlm.nih.gov/27272452" TargetMode="External"/><Relationship Id="rId6338" Type="http://schemas.openxmlformats.org/officeDocument/2006/relationships/hyperlink" Target="https://europepmc.org/abstract/MED/35131930" TargetMode="External"/><Relationship Id="rId7736" Type="http://schemas.openxmlformats.org/officeDocument/2006/relationships/hyperlink" Target="https://pubmed.ncbi.nlm.nih.gov/34605948" TargetMode="External"/><Relationship Id="rId103" Type="http://schemas.openxmlformats.org/officeDocument/2006/relationships/hyperlink" Target="https://pubmed.ncbi.nlm.nih.gov/34540765" TargetMode="External"/><Relationship Id="rId6752" Type="http://schemas.openxmlformats.org/officeDocument/2006/relationships/hyperlink" Target="https://europepmc.org/abstract/MED/35655776" TargetMode="External"/><Relationship Id="rId7803" Type="http://schemas.openxmlformats.org/officeDocument/2006/relationships/hyperlink" Target="https://europepmc.org/abstract/MED/27385284" TargetMode="External"/><Relationship Id="rId1897" Type="http://schemas.openxmlformats.org/officeDocument/2006/relationships/hyperlink" Target="https://onlinelibrary.wiley.com/doi/10.1002/jcp.25594" TargetMode="External"/><Relationship Id="rId2948" Type="http://schemas.openxmlformats.org/officeDocument/2006/relationships/hyperlink" Target="https://pubmed.ncbi.nlm.nih.gov/38533502" TargetMode="External"/><Relationship Id="rId5354" Type="http://schemas.openxmlformats.org/officeDocument/2006/relationships/hyperlink" Target="https://europepmc.org/abstract/MED/23818196" TargetMode="External"/><Relationship Id="rId6405" Type="http://schemas.openxmlformats.org/officeDocument/2006/relationships/hyperlink" Target="https://pubmed.ncbi.nlm.nih.gov/37006296" TargetMode="External"/><Relationship Id="rId1964" Type="http://schemas.openxmlformats.org/officeDocument/2006/relationships/hyperlink" Target="https://pubmed.ncbi.nlm.nih.gov/39771984" TargetMode="External"/><Relationship Id="rId4370" Type="http://schemas.openxmlformats.org/officeDocument/2006/relationships/hyperlink" Target="https://pubmed.ncbi.nlm.nih.gov/8939274" TargetMode="External"/><Relationship Id="rId5007" Type="http://schemas.openxmlformats.org/officeDocument/2006/relationships/hyperlink" Target="https://pubmed.ncbi.nlm.nih.gov/12889554" TargetMode="External"/><Relationship Id="rId5421" Type="http://schemas.openxmlformats.org/officeDocument/2006/relationships/hyperlink" Target="https://pubmed.ncbi.nlm.nih.gov/39855565" TargetMode="External"/><Relationship Id="rId8577" Type="http://schemas.openxmlformats.org/officeDocument/2006/relationships/hyperlink" Target="https://pubmed.ncbi.nlm.nih.gov/20337968" TargetMode="External"/><Relationship Id="rId8991" Type="http://schemas.openxmlformats.org/officeDocument/2006/relationships/hyperlink" Target="https://pubmed.ncbi.nlm.nih.gov/28205285" TargetMode="External"/><Relationship Id="rId1617" Type="http://schemas.openxmlformats.org/officeDocument/2006/relationships/hyperlink" Target="https://pubmed.ncbi.nlm.nih.gov/34207916" TargetMode="External"/><Relationship Id="rId4023" Type="http://schemas.openxmlformats.org/officeDocument/2006/relationships/hyperlink" Target="https://pubmed.ncbi.nlm.nih.gov/23306705" TargetMode="External"/><Relationship Id="rId7179" Type="http://schemas.openxmlformats.org/officeDocument/2006/relationships/hyperlink" Target="https://pubmed.ncbi.nlm.nih.gov/26454312" TargetMode="External"/><Relationship Id="rId7593" Type="http://schemas.openxmlformats.org/officeDocument/2006/relationships/hyperlink" Target="https://onlinelibrary.wiley.com/doi/10.1002/jca.21529" TargetMode="External"/><Relationship Id="rId8644" Type="http://schemas.openxmlformats.org/officeDocument/2006/relationships/hyperlink" Target="https://www.magonlinelibrary.com/doi/10.12968/hmed.2016.77.10.602?url_ver=Z39.88-2003&amp;rfr_id=ori:rid:crossref.org&amp;rfr_dat=cr_pub%200pubmed" TargetMode="External"/><Relationship Id="rId3789" Type="http://schemas.openxmlformats.org/officeDocument/2006/relationships/hyperlink" Target="http://www.njmonline.nl/njm/getarticle.php?v=75&amp;i=3&amp;p=99" TargetMode="External"/><Relationship Id="rId6195" Type="http://schemas.openxmlformats.org/officeDocument/2006/relationships/hyperlink" Target="https://europepmc.org/abstract/MED/34117109" TargetMode="External"/><Relationship Id="rId7246" Type="http://schemas.openxmlformats.org/officeDocument/2006/relationships/hyperlink" Target="https://pubmed.ncbi.nlm.nih.gov/36167031" TargetMode="External"/><Relationship Id="rId7660" Type="http://schemas.openxmlformats.org/officeDocument/2006/relationships/hyperlink" Target="https://pubmed.ncbi.nlm.nih.gov/14689905" TargetMode="External"/><Relationship Id="rId6262" Type="http://schemas.openxmlformats.org/officeDocument/2006/relationships/hyperlink" Target="https://www.clinicalkey.com/content/playBy/pii?v=S0198-8859(15)00578-9" TargetMode="External"/><Relationship Id="rId7313" Type="http://schemas.openxmlformats.org/officeDocument/2006/relationships/hyperlink" Target="https://linkinghub.elsevier.com/retrieve/pii/S2665-9913(24)00348-5" TargetMode="External"/><Relationship Id="rId8711" Type="http://schemas.openxmlformats.org/officeDocument/2006/relationships/hyperlink" Target="https://academic.oup.com/jtm/article-lookup/doi/10.1111/j.1708-8305.2009.00354_1.x" TargetMode="External"/><Relationship Id="rId3856" Type="http://schemas.openxmlformats.org/officeDocument/2006/relationships/hyperlink" Target="https://europepmc.org/abstract/MED/37142568" TargetMode="External"/><Relationship Id="rId4907" Type="http://schemas.openxmlformats.org/officeDocument/2006/relationships/hyperlink" Target="https://pubmed.ncbi.nlm.nih.gov/28564649" TargetMode="External"/><Relationship Id="rId777" Type="http://schemas.openxmlformats.org/officeDocument/2006/relationships/hyperlink" Target="https://onlinelibrary.wiley.com/doi/10.1111/j.1399-3038.2005.00210.x" TargetMode="External"/><Relationship Id="rId2458" Type="http://schemas.openxmlformats.org/officeDocument/2006/relationships/hyperlink" Target="https://academic.oup.com/cid/article-lookup/doi/10.1093/cid/ciy949" TargetMode="External"/><Relationship Id="rId2872" Type="http://schemas.openxmlformats.org/officeDocument/2006/relationships/hyperlink" Target="https://pubmed.ncbi.nlm.nih.gov/39515460" TargetMode="External"/><Relationship Id="rId3509" Type="http://schemas.openxmlformats.org/officeDocument/2006/relationships/hyperlink" Target="https://pubmed.ncbi.nlm.nih.gov/23772398" TargetMode="External"/><Relationship Id="rId3923" Type="http://schemas.openxmlformats.org/officeDocument/2006/relationships/hyperlink" Target="https://pubmed.ncbi.nlm.nih.gov/30894198" TargetMode="External"/><Relationship Id="rId8087" Type="http://schemas.openxmlformats.org/officeDocument/2006/relationships/hyperlink" Target="https://pubmed.ncbi.nlm.nih.gov/37507482" TargetMode="External"/><Relationship Id="rId844" Type="http://schemas.openxmlformats.org/officeDocument/2006/relationships/hyperlink" Target="https://pubmed.ncbi.nlm.nih.gov/37119135" TargetMode="External"/><Relationship Id="rId1474" Type="http://schemas.openxmlformats.org/officeDocument/2006/relationships/hyperlink" Target="https://pubmed.ncbi.nlm.nih.gov/27554817" TargetMode="External"/><Relationship Id="rId2525" Type="http://schemas.openxmlformats.org/officeDocument/2006/relationships/hyperlink" Target="https://pubmed.ncbi.nlm.nih.gov/21258095" TargetMode="External"/><Relationship Id="rId9138" Type="http://schemas.openxmlformats.org/officeDocument/2006/relationships/hyperlink" Target="https://pubmed.ncbi.nlm.nih.gov/30498055" TargetMode="External"/><Relationship Id="rId911" Type="http://schemas.openxmlformats.org/officeDocument/2006/relationships/hyperlink" Target="https://air.unimi.it/handle/2434/899781" TargetMode="External"/><Relationship Id="rId1127" Type="http://schemas.openxmlformats.org/officeDocument/2006/relationships/hyperlink" Target="https://journals.lww.com/00000434-200508000-00023" TargetMode="External"/><Relationship Id="rId1541" Type="http://schemas.openxmlformats.org/officeDocument/2006/relationships/hyperlink" Target="https://www.ajph.org/doi/10.2105/AJPH.2013.301466?url_ver=Z39.88-2003&amp;rfr_id=ori:rid:crossref.org&amp;rfr_dat=cr_pub%200pubmed" TargetMode="External"/><Relationship Id="rId4697" Type="http://schemas.openxmlformats.org/officeDocument/2006/relationships/hyperlink" Target="https://pubmed.ncbi.nlm.nih.gov/20871412" TargetMode="External"/><Relationship Id="rId5748" Type="http://schemas.openxmlformats.org/officeDocument/2006/relationships/hyperlink" Target="https://europepmc.org/abstract/MED/35499644" TargetMode="External"/><Relationship Id="rId8154" Type="http://schemas.openxmlformats.org/officeDocument/2006/relationships/hyperlink" Target="https://linkinghub.elsevier.com/retrieve/pii/S2468-1253(21)00253-3" TargetMode="External"/><Relationship Id="rId9205" Type="http://schemas.openxmlformats.org/officeDocument/2006/relationships/hyperlink" Target="https://www.clinicalkey.com/content/playBy/pii?v=S0163-4453(15)00093-6" TargetMode="External"/><Relationship Id="rId3299" Type="http://schemas.openxmlformats.org/officeDocument/2006/relationships/hyperlink" Target="https://pubmed.ncbi.nlm.nih.gov/30169661" TargetMode="External"/><Relationship Id="rId4764" Type="http://schemas.openxmlformats.org/officeDocument/2006/relationships/hyperlink" Target="https://europepmc.org/abstract/MED/35907265" TargetMode="External"/><Relationship Id="rId7170" Type="http://schemas.openxmlformats.org/officeDocument/2006/relationships/hyperlink" Target="https://europepmc.org/abstract/MED/32296433" TargetMode="External"/><Relationship Id="rId8221" Type="http://schemas.openxmlformats.org/officeDocument/2006/relationships/hyperlink" Target="https://europepmc.org/abstract/MED/30785943" TargetMode="External"/><Relationship Id="rId3366" Type="http://schemas.openxmlformats.org/officeDocument/2006/relationships/hyperlink" Target="https://europepmc.org/abstract/MED/28839164" TargetMode="External"/><Relationship Id="rId4417" Type="http://schemas.openxmlformats.org/officeDocument/2006/relationships/hyperlink" Target="https://pubmed.ncbi.nlm.nih.gov/37738167" TargetMode="External"/><Relationship Id="rId5815" Type="http://schemas.openxmlformats.org/officeDocument/2006/relationships/hyperlink" Target="https://pubmed.ncbi.nlm.nih.gov/29936104" TargetMode="External"/><Relationship Id="rId287" Type="http://schemas.openxmlformats.org/officeDocument/2006/relationships/hyperlink" Target="https://pubmed.ncbi.nlm.nih.gov/12682112" TargetMode="External"/><Relationship Id="rId2382" Type="http://schemas.openxmlformats.org/officeDocument/2006/relationships/hyperlink" Target="https://www.pnas.org/doi/abs/10.1073/pnas.2200413119?url_ver=Z39.88-2003&amp;rfr_id=ori:rid:crossref.org&amp;rfr_dat=cr_pub%200pubmed" TargetMode="External"/><Relationship Id="rId3019" Type="http://schemas.openxmlformats.org/officeDocument/2006/relationships/hyperlink" Target="https://pubmed.ncbi.nlm.nih.gov/36682085" TargetMode="External"/><Relationship Id="rId3780" Type="http://schemas.openxmlformats.org/officeDocument/2006/relationships/hyperlink" Target="https://pubmed.ncbi.nlm.nih.gov/29784864" TargetMode="External"/><Relationship Id="rId4831" Type="http://schemas.openxmlformats.org/officeDocument/2006/relationships/hyperlink" Target="https://pubmed.ncbi.nlm.nih.gov/32443020" TargetMode="External"/><Relationship Id="rId7987" Type="http://schemas.openxmlformats.org/officeDocument/2006/relationships/hyperlink" Target="https://linkinghub.elsevier.com/retrieve/pii/S0165-2478(98)00124-2" TargetMode="External"/><Relationship Id="rId354" Type="http://schemas.openxmlformats.org/officeDocument/2006/relationships/hyperlink" Target="https://pmc.ncbi.nlm.nih.gov/articles/pmid/1893630/" TargetMode="External"/><Relationship Id="rId2035" Type="http://schemas.openxmlformats.org/officeDocument/2006/relationships/hyperlink" Target="https://linkinghub.elsevier.com/retrieve/pii/S1043-4666(21)00118-6" TargetMode="External"/><Relationship Id="rId3433" Type="http://schemas.openxmlformats.org/officeDocument/2006/relationships/hyperlink" Target="https://pubmed.ncbi.nlm.nih.gov/25941359" TargetMode="External"/><Relationship Id="rId6589" Type="http://schemas.openxmlformats.org/officeDocument/2006/relationships/hyperlink" Target="https://pubmed.ncbi.nlm.nih.gov/25728481" TargetMode="External"/><Relationship Id="rId9062" Type="http://schemas.openxmlformats.org/officeDocument/2006/relationships/hyperlink" Target="https://pubmed.ncbi.nlm.nih.gov/37583967" TargetMode="External"/><Relationship Id="rId3500" Type="http://schemas.openxmlformats.org/officeDocument/2006/relationships/hyperlink" Target="https://www.medicalonline.jp/meteo_linkout.php?issn=0021-4884&amp;volume=62&amp;issue=2&amp;spage=155" TargetMode="External"/><Relationship Id="rId6656" Type="http://schemas.openxmlformats.org/officeDocument/2006/relationships/hyperlink" Target="https://www.clinicalkey.com/content/playBy/pii?v=S0966-3274(10)00134-6" TargetMode="External"/><Relationship Id="rId7707" Type="http://schemas.openxmlformats.org/officeDocument/2006/relationships/hyperlink" Target="https://www.clinicalkey.com/content/playBy/pii?v=S0161-6420(22)00900-9" TargetMode="External"/><Relationship Id="rId421" Type="http://schemas.openxmlformats.org/officeDocument/2006/relationships/hyperlink" Target="https://pubmed.ncbi.nlm.nih.gov/6213333" TargetMode="External"/><Relationship Id="rId1051" Type="http://schemas.openxmlformats.org/officeDocument/2006/relationships/hyperlink" Target="https://onlinelibrary.wiley.com/doi/10.1002/eji.201343577" TargetMode="External"/><Relationship Id="rId2102" Type="http://schemas.openxmlformats.org/officeDocument/2006/relationships/hyperlink" Target="https://pubmed.ncbi.nlm.nih.gov/30459002" TargetMode="External"/><Relationship Id="rId5258" Type="http://schemas.openxmlformats.org/officeDocument/2006/relationships/hyperlink" Target="https://www.clinicalkey.com/content/playBy/pii?v=S0889-8588(17)30096-5" TargetMode="External"/><Relationship Id="rId5672" Type="http://schemas.openxmlformats.org/officeDocument/2006/relationships/hyperlink" Target="https://www.wjgnet.com/2307-8960/full/v7/i5/623.htm" TargetMode="External"/><Relationship Id="rId6309" Type="http://schemas.openxmlformats.org/officeDocument/2006/relationships/hyperlink" Target="https://pubmed.ncbi.nlm.nih.gov/38665993" TargetMode="External"/><Relationship Id="rId6723" Type="http://schemas.openxmlformats.org/officeDocument/2006/relationships/hyperlink" Target="https://pubmed.ncbi.nlm.nih.gov/38873600" TargetMode="External"/><Relationship Id="rId1868" Type="http://schemas.openxmlformats.org/officeDocument/2006/relationships/hyperlink" Target="https://pubmed.ncbi.nlm.nih.gov/34308389" TargetMode="External"/><Relationship Id="rId4274" Type="http://schemas.openxmlformats.org/officeDocument/2006/relationships/hyperlink" Target="https://www.clinicalkey.com/content/playBy/pii?v=S0091-6749(14)00029-3" TargetMode="External"/><Relationship Id="rId5325" Type="http://schemas.openxmlformats.org/officeDocument/2006/relationships/hyperlink" Target="https://pubmed.ncbi.nlm.nih.gov/25163700" TargetMode="External"/><Relationship Id="rId8895" Type="http://schemas.openxmlformats.org/officeDocument/2006/relationships/hyperlink" Target="https://pubmed.ncbi.nlm.nih.gov/38895923" TargetMode="External"/><Relationship Id="rId2919" Type="http://schemas.openxmlformats.org/officeDocument/2006/relationships/hyperlink" Target="https://academic.oup.com/mr/article-lookup/doi/10.1093/mr/road091" TargetMode="External"/><Relationship Id="rId3290" Type="http://schemas.openxmlformats.org/officeDocument/2006/relationships/hyperlink" Target="https://europepmc.org/abstract/MED/30753461" TargetMode="External"/><Relationship Id="rId4341" Type="http://schemas.openxmlformats.org/officeDocument/2006/relationships/hyperlink" Target="https://pubmed.ncbi.nlm.nih.gov/12755933" TargetMode="External"/><Relationship Id="rId7497" Type="http://schemas.openxmlformats.org/officeDocument/2006/relationships/hyperlink" Target="https://pmc.ncbi.nlm.nih.gov/articles/pmid/39028869/" TargetMode="External"/><Relationship Id="rId8548" Type="http://schemas.openxmlformats.org/officeDocument/2006/relationships/hyperlink" Target="https://europepmc.org/abstract/MED/31417545" TargetMode="External"/><Relationship Id="rId1935" Type="http://schemas.openxmlformats.org/officeDocument/2006/relationships/hyperlink" Target="https://www.clinicalkey.com/content/playBy/pii?v=S0041-1345(09)01769-2" TargetMode="External"/><Relationship Id="rId6099" Type="http://schemas.openxmlformats.org/officeDocument/2006/relationships/hyperlink" Target="https://pubmed.ncbi.nlm.nih.gov/312296" TargetMode="External"/><Relationship Id="rId8962" Type="http://schemas.openxmlformats.org/officeDocument/2006/relationships/hyperlink" Target="https://onlinelibrary.wiley.com/doi/10.1111/hae.14039" TargetMode="External"/><Relationship Id="rId3010" Type="http://schemas.openxmlformats.org/officeDocument/2006/relationships/hyperlink" Target="https://www.clinicalkey.com/content/playBy/pii?v=S1341-321X(23)00014-4" TargetMode="External"/><Relationship Id="rId6166" Type="http://schemas.openxmlformats.org/officeDocument/2006/relationships/hyperlink" Target="https://pubmed.ncbi.nlm.nih.gov/38145128" TargetMode="External"/><Relationship Id="rId7564" Type="http://schemas.openxmlformats.org/officeDocument/2006/relationships/hyperlink" Target="https://pubmed.ncbi.nlm.nih.gov/31155716" TargetMode="External"/><Relationship Id="rId8615" Type="http://schemas.openxmlformats.org/officeDocument/2006/relationships/hyperlink" Target="https://pubmed.ncbi.nlm.nih.gov/32294322" TargetMode="External"/><Relationship Id="rId6580" Type="http://schemas.openxmlformats.org/officeDocument/2006/relationships/hyperlink" Target="https://europepmc.org/abstract/MED/27413254" TargetMode="External"/><Relationship Id="rId7217" Type="http://schemas.openxmlformats.org/officeDocument/2006/relationships/hyperlink" Target="https://pmc.ncbi.nlm.nih.gov/articles/pmid/39840381/" TargetMode="External"/><Relationship Id="rId7631" Type="http://schemas.openxmlformats.org/officeDocument/2006/relationships/hyperlink" Target="https://link.springer.com/article/10.1007/s10875-012-9778-9" TargetMode="External"/><Relationship Id="rId2776" Type="http://schemas.openxmlformats.org/officeDocument/2006/relationships/hyperlink" Target="http://www.elsevier.es/en/linksolver/ft/pii/S0301-0546(12)00167-X" TargetMode="External"/><Relationship Id="rId3827" Type="http://schemas.openxmlformats.org/officeDocument/2006/relationships/hyperlink" Target="https://pubmed.ncbi.nlm.nih.gov/40015366" TargetMode="External"/><Relationship Id="rId5182" Type="http://schemas.openxmlformats.org/officeDocument/2006/relationships/hyperlink" Target="https://www.clinicalkey.com/content/playBy/pii?v=S1083-8791(19)30638-X" TargetMode="External"/><Relationship Id="rId6233" Type="http://schemas.openxmlformats.org/officeDocument/2006/relationships/hyperlink" Target="https://pubmed.ncbi.nlm.nih.gov/30745901" TargetMode="External"/><Relationship Id="rId9389" Type="http://schemas.openxmlformats.org/officeDocument/2006/relationships/hyperlink" Target="https://pubmed.ncbi.nlm.nih.gov/26251147" TargetMode="External"/><Relationship Id="rId748" Type="http://schemas.openxmlformats.org/officeDocument/2006/relationships/hyperlink" Target="https://pubmed.ncbi.nlm.nih.gov/19874234" TargetMode="External"/><Relationship Id="rId1378" Type="http://schemas.openxmlformats.org/officeDocument/2006/relationships/hyperlink" Target="https://pmc.ncbi.nlm.nih.gov/articles/pmid/16412054/" TargetMode="External"/><Relationship Id="rId1792" Type="http://schemas.openxmlformats.org/officeDocument/2006/relationships/hyperlink" Target="http://www.jiaci.org/issues/vol24issue3/vol24issue03-6.htm" TargetMode="External"/><Relationship Id="rId2429" Type="http://schemas.openxmlformats.org/officeDocument/2006/relationships/hyperlink" Target="https://pubmed.ncbi.nlm.nih.gov/33025378" TargetMode="External"/><Relationship Id="rId2843" Type="http://schemas.openxmlformats.org/officeDocument/2006/relationships/hyperlink" Target="https://academic.oup.com/intimm/article-lookup/doi/10.1093/intimm/dxae068" TargetMode="External"/><Relationship Id="rId5999" Type="http://schemas.openxmlformats.org/officeDocument/2006/relationships/hyperlink" Target="https://europepmc.org/abstract/MED/8178821" TargetMode="External"/><Relationship Id="rId6300" Type="http://schemas.openxmlformats.org/officeDocument/2006/relationships/hyperlink" Target="https://europepmc.org/abstract/MED/20191588" TargetMode="External"/><Relationship Id="rId84" Type="http://schemas.openxmlformats.org/officeDocument/2006/relationships/hyperlink" Target="https://www.clinicalkey.com/content/playBy/pii?v=S2213-2198(21)00301-9" TargetMode="External"/><Relationship Id="rId815" Type="http://schemas.openxmlformats.org/officeDocument/2006/relationships/hyperlink" Target="https://onlinelibrary.wiley.com/doi/10.1002/ajh.27634" TargetMode="External"/><Relationship Id="rId1445" Type="http://schemas.openxmlformats.org/officeDocument/2006/relationships/hyperlink" Target="https://link.springer.com/article/10.1007/s10875-021-01182-5" TargetMode="External"/><Relationship Id="rId8058" Type="http://schemas.openxmlformats.org/officeDocument/2006/relationships/hyperlink" Target="https://pubmed.ncbi.nlm.nih.gov/38246006" TargetMode="External"/><Relationship Id="rId8472" Type="http://schemas.openxmlformats.org/officeDocument/2006/relationships/hyperlink" Target="https://pubmed.ncbi.nlm.nih.gov/23228627" TargetMode="External"/><Relationship Id="rId9109" Type="http://schemas.openxmlformats.org/officeDocument/2006/relationships/hyperlink" Target="https://europepmc.org/abstract/MED/35096906" TargetMode="External"/><Relationship Id="rId2910" Type="http://schemas.openxmlformats.org/officeDocument/2006/relationships/hyperlink" Target="https://pubmed.ncbi.nlm.nih.gov/39095551" TargetMode="External"/><Relationship Id="rId7074" Type="http://schemas.openxmlformats.org/officeDocument/2006/relationships/hyperlink" Target="https://europepmc.org/abstract/MED/33763778" TargetMode="External"/><Relationship Id="rId8125" Type="http://schemas.openxmlformats.org/officeDocument/2006/relationships/hyperlink" Target="https://pubmed.ncbi.nlm.nih.gov/35218038" TargetMode="External"/><Relationship Id="rId1512" Type="http://schemas.openxmlformats.org/officeDocument/2006/relationships/hyperlink" Target="https://pubmed.ncbi.nlm.nih.gov/23240056" TargetMode="External"/><Relationship Id="rId4668" Type="http://schemas.openxmlformats.org/officeDocument/2006/relationships/hyperlink" Target="https://europepmc.org/abstract/MED/28289052" TargetMode="External"/><Relationship Id="rId5719" Type="http://schemas.openxmlformats.org/officeDocument/2006/relationships/hyperlink" Target="https://journals.sagepub.com/doi/10.1177/039463201202500130?url_ver=Z39.88-2003&amp;rfr_id=ori:rid:crossref.org&amp;rfr_dat=cr_pub%200pubmed" TargetMode="External"/><Relationship Id="rId6090" Type="http://schemas.openxmlformats.org/officeDocument/2006/relationships/hyperlink" Target="https://linkinghub.elsevier.com/retrieve/pii/S0021-9258(19)70056-8" TargetMode="External"/><Relationship Id="rId7141" Type="http://schemas.openxmlformats.org/officeDocument/2006/relationships/hyperlink" Target="https://pubmed.ncbi.nlm.nih.gov/35947323" TargetMode="External"/><Relationship Id="rId3684" Type="http://schemas.openxmlformats.org/officeDocument/2006/relationships/hyperlink" Target="https://pubmed.ncbi.nlm.nih.gov/2138784" TargetMode="External"/><Relationship Id="rId4735" Type="http://schemas.openxmlformats.org/officeDocument/2006/relationships/hyperlink" Target="https://pubmed.ncbi.nlm.nih.gov/37884823" TargetMode="External"/><Relationship Id="rId2286" Type="http://schemas.openxmlformats.org/officeDocument/2006/relationships/hyperlink" Target="https://pubmed.ncbi.nlm.nih.gov/12603607" TargetMode="External"/><Relationship Id="rId3337" Type="http://schemas.openxmlformats.org/officeDocument/2006/relationships/hyperlink" Target="https://pubmed.ncbi.nlm.nih.gov/29686050" TargetMode="External"/><Relationship Id="rId3751" Type="http://schemas.openxmlformats.org/officeDocument/2006/relationships/hyperlink" Target="https://academic.oup.com/rheumatology/article-lookup/doi/10.1093/rheumatology/keab239" TargetMode="External"/><Relationship Id="rId4802" Type="http://schemas.openxmlformats.org/officeDocument/2006/relationships/hyperlink" Target="https://link.springer.com/article/10.1007/s10875-021-01100-9" TargetMode="External"/><Relationship Id="rId7958" Type="http://schemas.openxmlformats.org/officeDocument/2006/relationships/hyperlink" Target="https://pubmed.ncbi.nlm.nih.gov/18257774" TargetMode="External"/><Relationship Id="rId258" Type="http://schemas.openxmlformats.org/officeDocument/2006/relationships/hyperlink" Target="https://onlinelibrary.wiley.com/doi/10.1002/art.24760" TargetMode="External"/><Relationship Id="rId672" Type="http://schemas.openxmlformats.org/officeDocument/2006/relationships/hyperlink" Target="https://www.clinicalkey.com/content/playBy/pii?v=S0091-6749(14)01598-X" TargetMode="External"/><Relationship Id="rId2353" Type="http://schemas.openxmlformats.org/officeDocument/2006/relationships/hyperlink" Target="https://pubmed.ncbi.nlm.nih.gov/37008580" TargetMode="External"/><Relationship Id="rId3404" Type="http://schemas.openxmlformats.org/officeDocument/2006/relationships/hyperlink" Target="https://acrjournals.onlinelibrary.wiley.com/doi/10.1002/art.39783" TargetMode="External"/><Relationship Id="rId6974" Type="http://schemas.openxmlformats.org/officeDocument/2006/relationships/hyperlink" Target="https://immunityageing.biomedcentral.com/articles/10.1186/s12979-022-00319-3" TargetMode="External"/><Relationship Id="rId9380" Type="http://schemas.openxmlformats.org/officeDocument/2006/relationships/hyperlink" Target="https://pubmed.ncbi.nlm.nih.gov/26935634" TargetMode="External"/><Relationship Id="rId325" Type="http://schemas.openxmlformats.org/officeDocument/2006/relationships/hyperlink" Target="https://pubmed.ncbi.nlm.nih.gov/8861859" TargetMode="External"/><Relationship Id="rId2006" Type="http://schemas.openxmlformats.org/officeDocument/2006/relationships/hyperlink" Target="https://pubmed.ncbi.nlm.nih.gov/36107855" TargetMode="External"/><Relationship Id="rId2420" Type="http://schemas.openxmlformats.org/officeDocument/2006/relationships/hyperlink" Target="https://www.clinicalkey.com/content/playBy/pii?v=S2589-790X(21)00071-8" TargetMode="External"/><Relationship Id="rId5576" Type="http://schemas.openxmlformats.org/officeDocument/2006/relationships/hyperlink" Target="https://europepmc.org/abstract/MED/36460730" TargetMode="External"/><Relationship Id="rId6627" Type="http://schemas.openxmlformats.org/officeDocument/2006/relationships/hyperlink" Target="https://pubmed.ncbi.nlm.nih.gov/22475765" TargetMode="External"/><Relationship Id="rId9033" Type="http://schemas.openxmlformats.org/officeDocument/2006/relationships/hyperlink" Target="https://www.atsjournals.org/doi/10.1164/rccm.202309-1614OC?url_ver=Z39.88-2003&amp;rfr_id=ori:rid:crossref.org&amp;rfr_dat=cr_pub%200pubmed" TargetMode="External"/><Relationship Id="rId1022" Type="http://schemas.openxmlformats.org/officeDocument/2006/relationships/hyperlink" Target="https://pubmed.ncbi.nlm.nih.gov/26518399" TargetMode="External"/><Relationship Id="rId4178" Type="http://schemas.openxmlformats.org/officeDocument/2006/relationships/hyperlink" Target="https://onlinelibrary.wiley.com/doi/10.1111/cea.14182" TargetMode="External"/><Relationship Id="rId4592" Type="http://schemas.openxmlformats.org/officeDocument/2006/relationships/hyperlink" Target="https://www.clinicalkey.com/content/playBy/pii?v=S0091-6749(23)00979-X" TargetMode="External"/><Relationship Id="rId5229" Type="http://schemas.openxmlformats.org/officeDocument/2006/relationships/hyperlink" Target="https://pubmed.ncbi.nlm.nih.gov/30207056" TargetMode="External"/><Relationship Id="rId5990" Type="http://schemas.openxmlformats.org/officeDocument/2006/relationships/hyperlink" Target="https://pubmed.ncbi.nlm.nih.gov/8774508" TargetMode="External"/><Relationship Id="rId9100" Type="http://schemas.openxmlformats.org/officeDocument/2006/relationships/hyperlink" Target="https://pubmed.ncbi.nlm.nih.gov/33900188" TargetMode="External"/><Relationship Id="rId3194" Type="http://schemas.openxmlformats.org/officeDocument/2006/relationships/hyperlink" Target="https://europepmc.org/abstract/MED/33589587" TargetMode="External"/><Relationship Id="rId4245" Type="http://schemas.openxmlformats.org/officeDocument/2006/relationships/hyperlink" Target="https://pubmed.ncbi.nlm.nih.gov/29204088" TargetMode="External"/><Relationship Id="rId5643" Type="http://schemas.openxmlformats.org/officeDocument/2006/relationships/hyperlink" Target="https://pubmed.ncbi.nlm.nih.gov/32668647" TargetMode="External"/><Relationship Id="rId8799" Type="http://schemas.openxmlformats.org/officeDocument/2006/relationships/hyperlink" Target="https://pubmed.ncbi.nlm.nih.gov/30888408" TargetMode="External"/><Relationship Id="rId1839" Type="http://schemas.openxmlformats.org/officeDocument/2006/relationships/hyperlink" Target="https://pubmed.ncbi.nlm.nih.gov/39005275" TargetMode="External"/><Relationship Id="rId5710" Type="http://schemas.openxmlformats.org/officeDocument/2006/relationships/hyperlink" Target="https://linkinghub.elsevier.com/retrieve/pii/S0092-8674(13)01072-6" TargetMode="External"/><Relationship Id="rId8866" Type="http://schemas.openxmlformats.org/officeDocument/2006/relationships/hyperlink" Target="http://www.elsevier.es/en/linksolver/ft/pii/S1695-4033(08)00042-8" TargetMode="External"/><Relationship Id="rId182" Type="http://schemas.openxmlformats.org/officeDocument/2006/relationships/hyperlink" Target="https://linkinghub.elsevier.com/retrieve/pii/S0008-8749(16)30037-5" TargetMode="External"/><Relationship Id="rId1906" Type="http://schemas.openxmlformats.org/officeDocument/2006/relationships/hyperlink" Target="https://pubmed.ncbi.nlm.nih.gov/26859063" TargetMode="External"/><Relationship Id="rId3261" Type="http://schemas.openxmlformats.org/officeDocument/2006/relationships/hyperlink" Target="https://pubmed.ncbi.nlm.nih.gov/31963848" TargetMode="External"/><Relationship Id="rId4312" Type="http://schemas.openxmlformats.org/officeDocument/2006/relationships/hyperlink" Target="https://europepmc.org/abstract/MED/19561614" TargetMode="External"/><Relationship Id="rId7468" Type="http://schemas.openxmlformats.org/officeDocument/2006/relationships/hyperlink" Target="https://pubmed.ncbi.nlm.nih.gov/29995221" TargetMode="External"/><Relationship Id="rId7882" Type="http://schemas.openxmlformats.org/officeDocument/2006/relationships/hyperlink" Target="https://pubmed.ncbi.nlm.nih.gov/30882489" TargetMode="External"/><Relationship Id="rId8519" Type="http://schemas.openxmlformats.org/officeDocument/2006/relationships/hyperlink" Target="https://pubmed.ncbi.nlm.nih.gov/11957129" TargetMode="External"/><Relationship Id="rId8933" Type="http://schemas.openxmlformats.org/officeDocument/2006/relationships/hyperlink" Target="https://pubmed.ncbi.nlm.nih.gov/35746569" TargetMode="External"/><Relationship Id="rId6484" Type="http://schemas.openxmlformats.org/officeDocument/2006/relationships/hyperlink" Target="https://europepmc.org/abstract/MED/30624806" TargetMode="External"/><Relationship Id="rId7535" Type="http://schemas.openxmlformats.org/officeDocument/2006/relationships/hyperlink" Target="https://europepmc.org/abstract/MED/35846183" TargetMode="External"/><Relationship Id="rId999" Type="http://schemas.openxmlformats.org/officeDocument/2006/relationships/hyperlink" Target="https://link.springer.com/article/10.1007/s15010-016-0943-6" TargetMode="External"/><Relationship Id="rId5086" Type="http://schemas.openxmlformats.org/officeDocument/2006/relationships/hyperlink" Target="https://europepmc.org/abstract/MED/37106162" TargetMode="External"/><Relationship Id="rId6137" Type="http://schemas.openxmlformats.org/officeDocument/2006/relationships/hyperlink" Target="https://genomebiology.biomedcentral.com/articles/10.1186/s13059-024-03412-6" TargetMode="External"/><Relationship Id="rId6551" Type="http://schemas.openxmlformats.org/officeDocument/2006/relationships/hyperlink" Target="https://pubmed.ncbi.nlm.nih.gov/27741090" TargetMode="External"/><Relationship Id="rId7602" Type="http://schemas.openxmlformats.org/officeDocument/2006/relationships/hyperlink" Target="https://pubmed.ncbi.nlm.nih.gov/28484839" TargetMode="External"/><Relationship Id="rId1696" Type="http://schemas.openxmlformats.org/officeDocument/2006/relationships/hyperlink" Target="https://europepmc.org/abstract/MED/24682509" TargetMode="External"/><Relationship Id="rId5153" Type="http://schemas.openxmlformats.org/officeDocument/2006/relationships/hyperlink" Target="https://pubmed.ncbi.nlm.nih.gov/33206937" TargetMode="External"/><Relationship Id="rId6204" Type="http://schemas.openxmlformats.org/officeDocument/2006/relationships/hyperlink" Target="https://europepmc.org/abstract/MED/34163474" TargetMode="External"/><Relationship Id="rId1349" Type="http://schemas.openxmlformats.org/officeDocument/2006/relationships/hyperlink" Target="https://bmcinfectdis.biomedcentral.com/articles/10.1186/1471-2334-12-278" TargetMode="External"/><Relationship Id="rId2747" Type="http://schemas.openxmlformats.org/officeDocument/2006/relationships/hyperlink" Target="https://pubmed.ncbi.nlm.nih.gov/26666470" TargetMode="External"/><Relationship Id="rId5220" Type="http://schemas.openxmlformats.org/officeDocument/2006/relationships/hyperlink" Target="https://www.clinicalkey.com/content/playBy/pii?v=S1083-8791(18)30698-0" TargetMode="External"/><Relationship Id="rId8376" Type="http://schemas.openxmlformats.org/officeDocument/2006/relationships/hyperlink" Target="https://europepmc.org/abstract/MED/38076460" TargetMode="External"/><Relationship Id="rId719" Type="http://schemas.openxmlformats.org/officeDocument/2006/relationships/hyperlink" Target="https://pubmed.ncbi.nlm.nih.gov/21962774" TargetMode="External"/><Relationship Id="rId1763" Type="http://schemas.openxmlformats.org/officeDocument/2006/relationships/hyperlink" Target="https://karger.com/IAA/article/doi/10.1159/000512944" TargetMode="External"/><Relationship Id="rId2814" Type="http://schemas.openxmlformats.org/officeDocument/2006/relationships/hyperlink" Target="https://pubmed.ncbi.nlm.nih.gov/18752518" TargetMode="External"/><Relationship Id="rId8029" Type="http://schemas.openxmlformats.org/officeDocument/2006/relationships/hyperlink" Target="https://journals.sagepub.com/doi/10.1002/ueg2.12671?url_ver=Z39.88-2003&amp;rfr_id=ori:rid:crossref.org&amp;rfr_dat=cr_pub%200pubmed" TargetMode="External"/><Relationship Id="rId8790" Type="http://schemas.openxmlformats.org/officeDocument/2006/relationships/hyperlink" Target="https://onlinelibrary.wiley.com/doi/10.1111/scd.12429" TargetMode="External"/><Relationship Id="rId9427" Type="http://schemas.openxmlformats.org/officeDocument/2006/relationships/hyperlink" Target="http://joi.jlc.jst.go.jp/JST.JSTAGE/rinketsu/48.134?lang=en&amp;from=PubMed" TargetMode="External"/><Relationship Id="rId55" Type="http://schemas.openxmlformats.org/officeDocument/2006/relationships/hyperlink" Target="https://pubmed.ncbi.nlm.nih.gov/34893946" TargetMode="External"/><Relationship Id="rId1416" Type="http://schemas.openxmlformats.org/officeDocument/2006/relationships/hyperlink" Target="https://pubmed.ncbi.nlm.nih.gov/7710760" TargetMode="External"/><Relationship Id="rId1830" Type="http://schemas.openxmlformats.org/officeDocument/2006/relationships/hyperlink" Target="https://www.clinicalkey.com/content/playBy/pii?v=S0091-6749(14)01732-1" TargetMode="External"/><Relationship Id="rId4986" Type="http://schemas.openxmlformats.org/officeDocument/2006/relationships/hyperlink" Target="https://www.clinicalkey.com/content/playBy/pii?v=S0022-3476(08)00626-4" TargetMode="External"/><Relationship Id="rId7392" Type="http://schemas.openxmlformats.org/officeDocument/2006/relationships/hyperlink" Target="https://pubmed.ncbi.nlm.nih.gov/34473196" TargetMode="External"/><Relationship Id="rId8443" Type="http://schemas.openxmlformats.org/officeDocument/2006/relationships/hyperlink" Target="https://linkinghub.elsevier.com/retrieve/pii/S2405-5808(15)00123-5" TargetMode="External"/><Relationship Id="rId3588" Type="http://schemas.openxmlformats.org/officeDocument/2006/relationships/hyperlink" Target="https://pubmed.ncbi.nlm.nih.gov/20551597" TargetMode="External"/><Relationship Id="rId4639" Type="http://schemas.openxmlformats.org/officeDocument/2006/relationships/hyperlink" Target="https://pubmed.ncbi.nlm.nih.gov/32344114" TargetMode="External"/><Relationship Id="rId7045" Type="http://schemas.openxmlformats.org/officeDocument/2006/relationships/hyperlink" Target="https://pubmed.ncbi.nlm.nih.gov/34570326" TargetMode="External"/><Relationship Id="rId8510" Type="http://schemas.openxmlformats.org/officeDocument/2006/relationships/hyperlink" Target="https://www.ingentaconnect.com/openurl?genre=article&amp;issn=1019-6439&amp;volume=22&amp;issue=3&amp;spage=517&amp;aulast=Badran" TargetMode="External"/><Relationship Id="rId3655" Type="http://schemas.openxmlformats.org/officeDocument/2006/relationships/hyperlink" Target="https://pubmed.ncbi.nlm.nih.gov/14711056" TargetMode="External"/><Relationship Id="rId4706" Type="http://schemas.openxmlformats.org/officeDocument/2006/relationships/hyperlink" Target="https://academic.oup.com/ibdjournal/article-lookup/doi/10.1093/ibd/izae302" TargetMode="External"/><Relationship Id="rId6061" Type="http://schemas.openxmlformats.org/officeDocument/2006/relationships/hyperlink" Target="https://www.pnas.org/doi/10.1073/pnas.83.22.8759?url_ver=Z39.88-2003&amp;rfr_id=ori:rid:crossref.org&amp;rfr_dat=cr_pub%200pubmed" TargetMode="External"/><Relationship Id="rId7112" Type="http://schemas.openxmlformats.org/officeDocument/2006/relationships/hyperlink" Target="https://europepmc.org/abstract/MED/31213488" TargetMode="External"/><Relationship Id="rId576" Type="http://schemas.openxmlformats.org/officeDocument/2006/relationships/hyperlink" Target="https://aap.onlinelibrary.wiley.com/doi/10.1002/JPER.18-0220" TargetMode="External"/><Relationship Id="rId990" Type="http://schemas.openxmlformats.org/officeDocument/2006/relationships/hyperlink" Target="https://pubmed.ncbi.nlm.nih.gov/28919517" TargetMode="External"/><Relationship Id="rId2257" Type="http://schemas.openxmlformats.org/officeDocument/2006/relationships/hyperlink" Target="https://linkinghub.elsevier.com/retrieve/pii/S0165-2478(05)00141-0" TargetMode="External"/><Relationship Id="rId2671" Type="http://schemas.openxmlformats.org/officeDocument/2006/relationships/hyperlink" Target="https://pubmed.ncbi.nlm.nih.gov/34721442" TargetMode="External"/><Relationship Id="rId3308" Type="http://schemas.openxmlformats.org/officeDocument/2006/relationships/hyperlink" Target="https://journals.sagepub.com/doi/10.1177/1533033819871327?url_ver=Z39.88-2003&amp;rfr_id=ori:rid:crossref.org&amp;rfr_dat=cr_pub%200pubmed" TargetMode="External"/><Relationship Id="rId9284" Type="http://schemas.openxmlformats.org/officeDocument/2006/relationships/hyperlink" Target="https://pubmed.ncbi.nlm.nih.gov/35318195" TargetMode="External"/><Relationship Id="rId229" Type="http://schemas.openxmlformats.org/officeDocument/2006/relationships/hyperlink" Target="https://pubmed.ncbi.nlm.nih.gov/23274802" TargetMode="External"/><Relationship Id="rId643" Type="http://schemas.openxmlformats.org/officeDocument/2006/relationships/hyperlink" Target="https://pubmed.ncbi.nlm.nih.gov/27801680" TargetMode="External"/><Relationship Id="rId1273" Type="http://schemas.openxmlformats.org/officeDocument/2006/relationships/hyperlink" Target="https://link.springer.com/article/10.1007/s10875-019-00662-z" TargetMode="External"/><Relationship Id="rId2324" Type="http://schemas.openxmlformats.org/officeDocument/2006/relationships/hyperlink" Target="https://onlinelibrary.wiley.com/doi/10.1111/bjh.19814" TargetMode="External"/><Relationship Id="rId3722" Type="http://schemas.openxmlformats.org/officeDocument/2006/relationships/hyperlink" Target="https://pubmed.ncbi.nlm.nih.gov/37654496" TargetMode="External"/><Relationship Id="rId6878" Type="http://schemas.openxmlformats.org/officeDocument/2006/relationships/hyperlink" Target="https://www.clinicalkey.com/content/playBy/pii?v=S0091-6749(24)02411-4" TargetMode="External"/><Relationship Id="rId7929" Type="http://schemas.openxmlformats.org/officeDocument/2006/relationships/hyperlink" Target="https://www.atsjournals.org/doi/10.1164/rccm.201302-0336ed?url_ver=Z39.88-2003&amp;rfr_id=ori:rid:crossref.org&amp;rfr_dat=cr_pub%200pubmed" TargetMode="External"/><Relationship Id="rId9351" Type="http://schemas.openxmlformats.org/officeDocument/2006/relationships/hyperlink" Target="https://pubmed.ncbi.nlm.nih.gov/34497231" TargetMode="External"/><Relationship Id="rId5894" Type="http://schemas.openxmlformats.org/officeDocument/2006/relationships/hyperlink" Target="https://link.springer.com/article/10.1007/s00431-009-1131-9" TargetMode="External"/><Relationship Id="rId6945" Type="http://schemas.openxmlformats.org/officeDocument/2006/relationships/hyperlink" Target="https://pubmed.ncbi.nlm.nih.gov/37253131" TargetMode="External"/><Relationship Id="rId9004" Type="http://schemas.openxmlformats.org/officeDocument/2006/relationships/hyperlink" Target="https://www.ingentaconnect.com/openurl?genre=article&amp;issn=&amp;volume=26&amp;issue=5&amp;spage=509&amp;aulast=Mingot-Castellano" TargetMode="External"/><Relationship Id="rId710" Type="http://schemas.openxmlformats.org/officeDocument/2006/relationships/hyperlink" Target="https://link.springer.com/article/10.1007/s00296-011-1918-7" TargetMode="External"/><Relationship Id="rId1340" Type="http://schemas.openxmlformats.org/officeDocument/2006/relationships/hyperlink" Target="https://pubmed.ncbi.nlm.nih.gov/25011356" TargetMode="External"/><Relationship Id="rId3098" Type="http://schemas.openxmlformats.org/officeDocument/2006/relationships/hyperlink" Target="https://europepmc.org/abstract/MED/35354903" TargetMode="External"/><Relationship Id="rId4496" Type="http://schemas.openxmlformats.org/officeDocument/2006/relationships/hyperlink" Target="https://linkinghub.elsevier.com/retrieve/pii/S0003-4967(24)01506-1" TargetMode="External"/><Relationship Id="rId5547" Type="http://schemas.openxmlformats.org/officeDocument/2006/relationships/hyperlink" Target="https://pubmed.ncbi.nlm.nih.gov/37667964" TargetMode="External"/><Relationship Id="rId5961" Type="http://schemas.openxmlformats.org/officeDocument/2006/relationships/hyperlink" Target="https://pubmed.ncbi.nlm.nih.gov/10859343" TargetMode="External"/><Relationship Id="rId4149" Type="http://schemas.openxmlformats.org/officeDocument/2006/relationships/hyperlink" Target="https://pubmed.ncbi.nlm.nih.gov/9317137" TargetMode="External"/><Relationship Id="rId4563" Type="http://schemas.openxmlformats.org/officeDocument/2006/relationships/hyperlink" Target="https://pubmed.ncbi.nlm.nih.gov/38906220" TargetMode="External"/><Relationship Id="rId5614" Type="http://schemas.openxmlformats.org/officeDocument/2006/relationships/hyperlink" Target="https://onlinelibrary.wiley.com/doi/10.1111/all.14773" TargetMode="External"/><Relationship Id="rId8020" Type="http://schemas.openxmlformats.org/officeDocument/2006/relationships/hyperlink" Target="https://pubmed.ncbi.nlm.nih.gov/39535492" TargetMode="External"/><Relationship Id="rId3165" Type="http://schemas.openxmlformats.org/officeDocument/2006/relationships/hyperlink" Target="https://pubmed.ncbi.nlm.nih.gov/34419102" TargetMode="External"/><Relationship Id="rId4216" Type="http://schemas.openxmlformats.org/officeDocument/2006/relationships/hyperlink" Target="https://www.prolekare.cz/linkout/108795" TargetMode="External"/><Relationship Id="rId4630" Type="http://schemas.openxmlformats.org/officeDocument/2006/relationships/hyperlink" Target="https://linkinghub.elsevier.com/retrieve/pii/S0003-4967(24)00493-X" TargetMode="External"/><Relationship Id="rId7786" Type="http://schemas.openxmlformats.org/officeDocument/2006/relationships/hyperlink" Target="https://pubmed.ncbi.nlm.nih.gov/29146547" TargetMode="External"/><Relationship Id="rId8837" Type="http://schemas.openxmlformats.org/officeDocument/2006/relationships/hyperlink" Target="https://pubmed.ncbi.nlm.nih.gov/25603324" TargetMode="External"/><Relationship Id="rId2181" Type="http://schemas.openxmlformats.org/officeDocument/2006/relationships/hyperlink" Target="https://pmc.ncbi.nlm.nih.gov/articles/pmid/21726211/" TargetMode="External"/><Relationship Id="rId3232" Type="http://schemas.openxmlformats.org/officeDocument/2006/relationships/hyperlink" Target="https://academic.oup.com/mrcr/article-lookup/doi/10.1080/24725625.2020.1717747" TargetMode="External"/><Relationship Id="rId6388" Type="http://schemas.openxmlformats.org/officeDocument/2006/relationships/hyperlink" Target="https:///www.science.org/doi/10.1126/scitranslmed.add1868?url_ver=Z39.88-2003&amp;rfr_id=ori:rid:crossref.org&amp;rfr_dat=cr_pub%200pubmed" TargetMode="External"/><Relationship Id="rId7439" Type="http://schemas.openxmlformats.org/officeDocument/2006/relationships/hyperlink" Target="https://www.science.org/doi/abs/10.1126/science.abd4585?url_ver=Z39.88-2003&amp;rfr_id=ori:rid:crossref.org&amp;rfr_dat=cr_pub%200pubmed" TargetMode="External"/><Relationship Id="rId153" Type="http://schemas.openxmlformats.org/officeDocument/2006/relationships/hyperlink" Target="https://pubmed.ncbi.nlm.nih.gov/30547383" TargetMode="External"/><Relationship Id="rId6455" Type="http://schemas.openxmlformats.org/officeDocument/2006/relationships/hyperlink" Target="https://pubmed.ncbi.nlm.nih.gov/32023448" TargetMode="External"/><Relationship Id="rId7853" Type="http://schemas.openxmlformats.org/officeDocument/2006/relationships/hyperlink" Target="https://www.clinicalkey.com/content/playBy/pii?v=S0163-4453(21)00266-8" TargetMode="External"/><Relationship Id="rId8904" Type="http://schemas.openxmlformats.org/officeDocument/2006/relationships/hyperlink" Target="https://linkinghub.elsevier.com/retrieve/pii/S0006-4971(24)00188-5" TargetMode="External"/><Relationship Id="rId220" Type="http://schemas.openxmlformats.org/officeDocument/2006/relationships/hyperlink" Target="https://boris.unibe.ch/id/eprint/70074" TargetMode="External"/><Relationship Id="rId2998" Type="http://schemas.openxmlformats.org/officeDocument/2006/relationships/hyperlink" Target="https://linkinghub.elsevier.com/retrieve/pii/S0003-4967(24)08461-9" TargetMode="External"/><Relationship Id="rId5057" Type="http://schemas.openxmlformats.org/officeDocument/2006/relationships/hyperlink" Target="https://pubmed.ncbi.nlm.nih.gov/38783139" TargetMode="External"/><Relationship Id="rId6108" Type="http://schemas.openxmlformats.org/officeDocument/2006/relationships/hyperlink" Target="https://pubmed.ncbi.nlm.nih.gov/197600" TargetMode="External"/><Relationship Id="rId7506" Type="http://schemas.openxmlformats.org/officeDocument/2006/relationships/hyperlink" Target="https://pubmed.ncbi.nlm.nih.gov/37169153" TargetMode="External"/><Relationship Id="rId7920" Type="http://schemas.openxmlformats.org/officeDocument/2006/relationships/hyperlink" Target="https://pubmed.ncbi.nlm.nih.gov/24911351" TargetMode="External"/><Relationship Id="rId4073" Type="http://schemas.openxmlformats.org/officeDocument/2006/relationships/hyperlink" Target="https://europepmc.org/abstract/MED/32288392" TargetMode="External"/><Relationship Id="rId5471" Type="http://schemas.openxmlformats.org/officeDocument/2006/relationships/hyperlink" Target="https://pubmed.ncbi.nlm.nih.gov/32268350" TargetMode="External"/><Relationship Id="rId6522" Type="http://schemas.openxmlformats.org/officeDocument/2006/relationships/hyperlink" Target="https://europepmc.org/abstract/MED/28768726" TargetMode="External"/><Relationship Id="rId1667" Type="http://schemas.openxmlformats.org/officeDocument/2006/relationships/hyperlink" Target="https://pubmed.ncbi.nlm.nih.gov/29847020" TargetMode="External"/><Relationship Id="rId2718" Type="http://schemas.openxmlformats.org/officeDocument/2006/relationships/hyperlink" Target="https://linkinghub.elsevier.com/retrieve/pii/S1807-5932(22)00545-2" TargetMode="External"/><Relationship Id="rId5124" Type="http://schemas.openxmlformats.org/officeDocument/2006/relationships/hyperlink" Target="https://www.clinicalkey.com/content/playBy/pii?v=S0091-6749(21)01203-3" TargetMode="External"/><Relationship Id="rId8694" Type="http://schemas.openxmlformats.org/officeDocument/2006/relationships/hyperlink" Target="https://europepmc.org/abstract/MED/23728864" TargetMode="External"/><Relationship Id="rId1734" Type="http://schemas.openxmlformats.org/officeDocument/2006/relationships/hyperlink" Target="https://pubmed.ncbi.nlm.nih.gov/34982304" TargetMode="External"/><Relationship Id="rId4140" Type="http://schemas.openxmlformats.org/officeDocument/2006/relationships/hyperlink" Target="https://www.liebertpub.com/doi/10.1089/10430349950016744?url_ver=Z39.88-2003&amp;rfr_id=ori:rid:crossref.org&amp;rfr_dat=cr_pub%200pubmed" TargetMode="External"/><Relationship Id="rId7296" Type="http://schemas.openxmlformats.org/officeDocument/2006/relationships/hyperlink" Target="https://pubmed.ncbi.nlm.nih.gov/24325633" TargetMode="External"/><Relationship Id="rId8347" Type="http://schemas.openxmlformats.org/officeDocument/2006/relationships/hyperlink" Target="https://pubmed.ncbi.nlm.nih.gov/37690521" TargetMode="External"/><Relationship Id="rId8761" Type="http://schemas.openxmlformats.org/officeDocument/2006/relationships/hyperlink" Target="https://www.ingentaconnect.com/openurl?genre=article&amp;issn=&amp;volume=74&amp;issue=5&amp;spage=956&amp;aulast=Assa" TargetMode="External"/><Relationship Id="rId26" Type="http://schemas.openxmlformats.org/officeDocument/2006/relationships/hyperlink" Target="https://aacijournal.biomedcentral.com/articles/10.1186/s13223-023-00776-5" TargetMode="External"/><Relationship Id="rId7363" Type="http://schemas.openxmlformats.org/officeDocument/2006/relationships/hyperlink" Target="https://europepmc.org/abstract/MED/36515678" TargetMode="External"/><Relationship Id="rId8414" Type="http://schemas.openxmlformats.org/officeDocument/2006/relationships/hyperlink" Target="https://www.clinicalkey.com/content/playBy/pii?v=S1931-5244(20)30173-0" TargetMode="External"/><Relationship Id="rId1801" Type="http://schemas.openxmlformats.org/officeDocument/2006/relationships/hyperlink" Target="https://pubmed.ncbi.nlm.nih.gov/38578389" TargetMode="External"/><Relationship Id="rId3559" Type="http://schemas.openxmlformats.org/officeDocument/2006/relationships/hyperlink" Target="https://pubmed.ncbi.nlm.nih.gov/22352039" TargetMode="External"/><Relationship Id="rId4957" Type="http://schemas.openxmlformats.org/officeDocument/2006/relationships/hyperlink" Target="https://pubmed.ncbi.nlm.nih.gov/22249805" TargetMode="External"/><Relationship Id="rId7016" Type="http://schemas.openxmlformats.org/officeDocument/2006/relationships/hyperlink" Target="https://linkinghub.elsevier.com/retrieve/pii/S0006-4971(22)00141-0" TargetMode="External"/><Relationship Id="rId7430" Type="http://schemas.openxmlformats.org/officeDocument/2006/relationships/hyperlink" Target="https://pubmed.ncbi.nlm.nih.gov/33229441" TargetMode="External"/><Relationship Id="rId3973" Type="http://schemas.openxmlformats.org/officeDocument/2006/relationships/hyperlink" Target="https://pubmed.ncbi.nlm.nih.gov/27225199" TargetMode="External"/><Relationship Id="rId6032" Type="http://schemas.openxmlformats.org/officeDocument/2006/relationships/hyperlink" Target="https://www.nature.com/articles/pr1990278" TargetMode="External"/><Relationship Id="rId9188" Type="http://schemas.openxmlformats.org/officeDocument/2006/relationships/hyperlink" Target="https://pubmed.ncbi.nlm.nih.gov/27288031" TargetMode="External"/><Relationship Id="rId894" Type="http://schemas.openxmlformats.org/officeDocument/2006/relationships/hyperlink" Target="https://pubmed.ncbi.nlm.nih.gov/36238762" TargetMode="External"/><Relationship Id="rId1177" Type="http://schemas.openxmlformats.org/officeDocument/2006/relationships/hyperlink" Target="https://link.springer.com/article/10.1007/s12026-024-09568-4" TargetMode="External"/><Relationship Id="rId2575" Type="http://schemas.openxmlformats.org/officeDocument/2006/relationships/hyperlink" Target="https://pubmed.ncbi.nlm.nih.gov/16171871" TargetMode="External"/><Relationship Id="rId3626" Type="http://schemas.openxmlformats.org/officeDocument/2006/relationships/hyperlink" Target="https://academic.oup.com/intimm/article-lookup/doi/10.1093/intimm/dxh307" TargetMode="External"/><Relationship Id="rId547" Type="http://schemas.openxmlformats.org/officeDocument/2006/relationships/hyperlink" Target="https://pubmed.ncbi.nlm.nih.gov/32558139" TargetMode="External"/><Relationship Id="rId961" Type="http://schemas.openxmlformats.org/officeDocument/2006/relationships/hyperlink" Target="https://europepmc.org/abstract/MED/31601675" TargetMode="External"/><Relationship Id="rId1591" Type="http://schemas.openxmlformats.org/officeDocument/2006/relationships/hyperlink" Target="https://pubmed.ncbi.nlm.nih.gov/36289785" TargetMode="External"/><Relationship Id="rId2228" Type="http://schemas.openxmlformats.org/officeDocument/2006/relationships/hyperlink" Target="https://pubmed.ncbi.nlm.nih.gov/18941541" TargetMode="External"/><Relationship Id="rId2642" Type="http://schemas.openxmlformats.org/officeDocument/2006/relationships/hyperlink" Target="https://linkinghub.elsevier.com/retrieve/pii/S1807-5932(22)00019-9" TargetMode="External"/><Relationship Id="rId5798" Type="http://schemas.openxmlformats.org/officeDocument/2006/relationships/hyperlink" Target="https://linkinghub.elsevier.com/retrieve/pii/S2451-9456(19)30035-2" TargetMode="External"/><Relationship Id="rId6849" Type="http://schemas.openxmlformats.org/officeDocument/2006/relationships/hyperlink" Target="https://pubmed.ncbi.nlm.nih.gov/16941134" TargetMode="External"/><Relationship Id="rId9255" Type="http://schemas.openxmlformats.org/officeDocument/2006/relationships/hyperlink" Target="https://ccforum.biomedcentral.com/articles/10.1186/cc10444" TargetMode="External"/><Relationship Id="rId614" Type="http://schemas.openxmlformats.org/officeDocument/2006/relationships/hyperlink" Target="https://europepmc.org/abstract/MED/30255005" TargetMode="External"/><Relationship Id="rId1244" Type="http://schemas.openxmlformats.org/officeDocument/2006/relationships/hyperlink" Target="https://linkinghub.elsevier.com/retrieve/pii/S0021-7557(20)30255-2" TargetMode="External"/><Relationship Id="rId5865" Type="http://schemas.openxmlformats.org/officeDocument/2006/relationships/hyperlink" Target="https://pubmed.ncbi.nlm.nih.gov/25514831" TargetMode="External"/><Relationship Id="rId6916" Type="http://schemas.openxmlformats.org/officeDocument/2006/relationships/hyperlink" Target="https://www.nature.com/articles/s41590-024-01815-y" TargetMode="External"/><Relationship Id="rId8271" Type="http://schemas.openxmlformats.org/officeDocument/2006/relationships/hyperlink" Target="https://www.nature.com/articles/nrgastro.2014.28" TargetMode="External"/><Relationship Id="rId9322" Type="http://schemas.openxmlformats.org/officeDocument/2006/relationships/hyperlink" Target="https://link.springer.com/article/10.1007/s00277-024-05898-3" TargetMode="External"/><Relationship Id="rId1311" Type="http://schemas.openxmlformats.org/officeDocument/2006/relationships/hyperlink" Target="https://ojrd.biomedcentral.com/articles/10.1186/s13023-016-0492-1" TargetMode="External"/><Relationship Id="rId4467" Type="http://schemas.openxmlformats.org/officeDocument/2006/relationships/hyperlink" Target="https://pubmed.ncbi.nlm.nih.gov/34103660" TargetMode="External"/><Relationship Id="rId4881" Type="http://schemas.openxmlformats.org/officeDocument/2006/relationships/hyperlink" Target="https://pubmed.ncbi.nlm.nih.gov/28782508" TargetMode="External"/><Relationship Id="rId5518" Type="http://schemas.openxmlformats.org/officeDocument/2006/relationships/hyperlink" Target="https://onlinelibrary.wiley.com/doi/10.1111/all.16082" TargetMode="External"/><Relationship Id="rId3069" Type="http://schemas.openxmlformats.org/officeDocument/2006/relationships/hyperlink" Target="https://pubmed.ncbi.nlm.nih.gov/35753705" TargetMode="External"/><Relationship Id="rId3483" Type="http://schemas.openxmlformats.org/officeDocument/2006/relationships/hyperlink" Target="https://pubmed.ncbi.nlm.nih.gov/23668642" TargetMode="External"/><Relationship Id="rId4534" Type="http://schemas.openxmlformats.org/officeDocument/2006/relationships/hyperlink" Target="https://europepmc.org/abstract/MED/25963521" TargetMode="External"/><Relationship Id="rId5932" Type="http://schemas.openxmlformats.org/officeDocument/2006/relationships/hyperlink" Target="https://pubmed.ncbi.nlm.nih.gov/15215495" TargetMode="External"/><Relationship Id="rId2085" Type="http://schemas.openxmlformats.org/officeDocument/2006/relationships/hyperlink" Target="https://www.clinicalkey.com/content/playBy/pii?v=S0171-2985(19)30101-9" TargetMode="External"/><Relationship Id="rId3136" Type="http://schemas.openxmlformats.org/officeDocument/2006/relationships/hyperlink" Target="https://www.tandfonline.com/doi/abs/10.2147/BTT.S358449?url_ver=Z39.88-2003&amp;rfr_id=ori:rid:crossref.org&amp;rfr_dat=cr_pub%200pubmed" TargetMode="External"/><Relationship Id="rId471" Type="http://schemas.openxmlformats.org/officeDocument/2006/relationships/hyperlink" Target="https://www.clinicalkey.com/content/playBy/pii?v=S2213-2198(23)00459-2" TargetMode="External"/><Relationship Id="rId2152" Type="http://schemas.openxmlformats.org/officeDocument/2006/relationships/hyperlink" Target="https://pubmed.ncbi.nlm.nih.gov/24611805" TargetMode="External"/><Relationship Id="rId3550" Type="http://schemas.openxmlformats.org/officeDocument/2006/relationships/hyperlink" Target="https://aacrjournals.org/clincancerres/article-lookup/doi/10.1158/1078-0432.CCR-11-0868" TargetMode="External"/><Relationship Id="rId4601" Type="http://schemas.openxmlformats.org/officeDocument/2006/relationships/hyperlink" Target="https://pubmed.ncbi.nlm.nih.gov/36993430" TargetMode="External"/><Relationship Id="rId7757" Type="http://schemas.openxmlformats.org/officeDocument/2006/relationships/hyperlink" Target="https://europepmc.org/abstract/MED/32514122" TargetMode="External"/><Relationship Id="rId8808" Type="http://schemas.openxmlformats.org/officeDocument/2006/relationships/hyperlink" Target="http://hdl.handle.net/10668/12506" TargetMode="External"/><Relationship Id="rId124" Type="http://schemas.openxmlformats.org/officeDocument/2006/relationships/hyperlink" Target="https://europepmc.org/abstract/MED/32695106" TargetMode="External"/><Relationship Id="rId3203" Type="http://schemas.openxmlformats.org/officeDocument/2006/relationships/hyperlink" Target="https://pubmed.ncbi.nlm.nih.gov/34722567" TargetMode="External"/><Relationship Id="rId6359" Type="http://schemas.openxmlformats.org/officeDocument/2006/relationships/hyperlink" Target="https://pubmed.ncbi.nlm.nih.gov/25543015" TargetMode="External"/><Relationship Id="rId6773" Type="http://schemas.openxmlformats.org/officeDocument/2006/relationships/hyperlink" Target="https://pubmed.ncbi.nlm.nih.gov/33816397" TargetMode="External"/><Relationship Id="rId7824" Type="http://schemas.openxmlformats.org/officeDocument/2006/relationships/hyperlink" Target="https://pubmed.ncbi.nlm.nih.gov/35908019" TargetMode="External"/><Relationship Id="rId2969" Type="http://schemas.openxmlformats.org/officeDocument/2006/relationships/hyperlink" Target="https://academic.oup.com/mr/article-lookup/doi/10.1093/mr/roac116" TargetMode="External"/><Relationship Id="rId5375" Type="http://schemas.openxmlformats.org/officeDocument/2006/relationships/hyperlink" Target="https://pubmed.ncbi.nlm.nih.gov/21683798" TargetMode="External"/><Relationship Id="rId6426" Type="http://schemas.openxmlformats.org/officeDocument/2006/relationships/hyperlink" Target="https://europepmc.org/abstract/MED/33911005" TargetMode="External"/><Relationship Id="rId6840" Type="http://schemas.openxmlformats.org/officeDocument/2006/relationships/hyperlink" Target="https://journals.lww.com/00001721-201107000-00001" TargetMode="External"/><Relationship Id="rId1985" Type="http://schemas.openxmlformats.org/officeDocument/2006/relationships/hyperlink" Target="https://europepmc.org/abstract/MED/37896969" TargetMode="External"/><Relationship Id="rId4391" Type="http://schemas.openxmlformats.org/officeDocument/2006/relationships/hyperlink" Target="https://pubmed.ncbi.nlm.nih.gov/39713308" TargetMode="External"/><Relationship Id="rId5028" Type="http://schemas.openxmlformats.org/officeDocument/2006/relationships/hyperlink" Target="https://linkinghub.elsevier.com/retrieve/pii/016557289400150M" TargetMode="External"/><Relationship Id="rId5442" Type="http://schemas.openxmlformats.org/officeDocument/2006/relationships/hyperlink" Target="https://www.clinicalkey.com/content/playBy/pii?v=493725" TargetMode="External"/><Relationship Id="rId8598" Type="http://schemas.openxmlformats.org/officeDocument/2006/relationships/hyperlink" Target="https://www.tandfonline.com/doi/10.1080/17476348.2022.2043746?url_ver=Z39.88-2003&amp;rfr_id=ori:rid:crossref.org&amp;rfr_dat=cr_pub%200pubmed" TargetMode="External"/><Relationship Id="rId1638" Type="http://schemas.openxmlformats.org/officeDocument/2006/relationships/hyperlink" Target="https://www.clinicalkey.com/content/playBy/pii?v=S0091-6749(20)30330-4" TargetMode="External"/><Relationship Id="rId4044" Type="http://schemas.openxmlformats.org/officeDocument/2006/relationships/hyperlink" Target="https://www.clinicalkey.com/content/playBy/pii?v=S0022-4804(09)00536-8" TargetMode="External"/><Relationship Id="rId8665" Type="http://schemas.openxmlformats.org/officeDocument/2006/relationships/hyperlink" Target="https://pubmed.ncbi.nlm.nih.gov/25595646" TargetMode="External"/><Relationship Id="rId3060" Type="http://schemas.openxmlformats.org/officeDocument/2006/relationships/hyperlink" Target="https://europepmc.org/abstract/MED/35876738" TargetMode="External"/><Relationship Id="rId4111" Type="http://schemas.openxmlformats.org/officeDocument/2006/relationships/hyperlink" Target="https://www.thieme-connect.com/DOI/DOI?10.1160/TH03-05-0300" TargetMode="External"/><Relationship Id="rId7267" Type="http://schemas.openxmlformats.org/officeDocument/2006/relationships/hyperlink" Target="https://hdl.handle.net/2268/259610" TargetMode="External"/><Relationship Id="rId8318" Type="http://schemas.openxmlformats.org/officeDocument/2006/relationships/hyperlink" Target="https://europepmc.org/abstract/MED/18497880" TargetMode="External"/><Relationship Id="rId1705" Type="http://schemas.openxmlformats.org/officeDocument/2006/relationships/hyperlink" Target="https://pubmed.ncbi.nlm.nih.gov/19959748" TargetMode="External"/><Relationship Id="rId6283" Type="http://schemas.openxmlformats.org/officeDocument/2006/relationships/hyperlink" Target="https://pubmed.ncbi.nlm.nih.gov/22752190" TargetMode="External"/><Relationship Id="rId7681" Type="http://schemas.openxmlformats.org/officeDocument/2006/relationships/hyperlink" Target="https://europepmc.org/abstract/MED/38806455" TargetMode="External"/><Relationship Id="rId8732" Type="http://schemas.openxmlformats.org/officeDocument/2006/relationships/hyperlink" Target="https://pubmed.ncbi.nlm.nih.gov/38771373" TargetMode="External"/><Relationship Id="rId3877" Type="http://schemas.openxmlformats.org/officeDocument/2006/relationships/hyperlink" Target="https://pubmed.ncbi.nlm.nih.gov/34805494" TargetMode="External"/><Relationship Id="rId4928" Type="http://schemas.openxmlformats.org/officeDocument/2006/relationships/hyperlink" Target="https://linkinghub.elsevier.com/retrieve/pii/S1074-5521(15)00322-1" TargetMode="External"/><Relationship Id="rId7334" Type="http://schemas.openxmlformats.org/officeDocument/2006/relationships/hyperlink" Target="https://pubmed.ncbi.nlm.nih.gov/38557723" TargetMode="External"/><Relationship Id="rId798" Type="http://schemas.openxmlformats.org/officeDocument/2006/relationships/hyperlink" Target="https://linkinghub.elsevier.com/retrieve/pii/S0003-9861(98)90958-4" TargetMode="External"/><Relationship Id="rId2479" Type="http://schemas.openxmlformats.org/officeDocument/2006/relationships/hyperlink" Target="https://pubmed.ncbi.nlm.nih.gov/29667578" TargetMode="External"/><Relationship Id="rId2893" Type="http://schemas.openxmlformats.org/officeDocument/2006/relationships/hyperlink" Target="https://onlinelibrary.wiley.com/doi/10.1111/1756-185X.15400" TargetMode="External"/><Relationship Id="rId3944" Type="http://schemas.openxmlformats.org/officeDocument/2006/relationships/hyperlink" Target="https://link.springer.com/article/10.1007/s12031-017-0908-y" TargetMode="External"/><Relationship Id="rId6350" Type="http://schemas.openxmlformats.org/officeDocument/2006/relationships/hyperlink" Target="https://journals.lww.com/00007890-201801001-00003" TargetMode="External"/><Relationship Id="rId7401" Type="http://schemas.openxmlformats.org/officeDocument/2006/relationships/hyperlink" Target="https://europepmc.org/abstract/MED/34183838" TargetMode="External"/><Relationship Id="rId865" Type="http://schemas.openxmlformats.org/officeDocument/2006/relationships/hyperlink" Target="https://linkinghub.elsevier.com/retrieve/pii/S0006-4971(22)01092-8" TargetMode="External"/><Relationship Id="rId1495" Type="http://schemas.openxmlformats.org/officeDocument/2006/relationships/hyperlink" Target="https://europepmc.org/abstract/MED/24241582" TargetMode="External"/><Relationship Id="rId2546" Type="http://schemas.openxmlformats.org/officeDocument/2006/relationships/hyperlink" Target="https://europepmc.org/abstract/MED/19751595" TargetMode="External"/><Relationship Id="rId2960" Type="http://schemas.openxmlformats.org/officeDocument/2006/relationships/hyperlink" Target="https://pubmed.ncbi.nlm.nih.gov/37821442" TargetMode="External"/><Relationship Id="rId6003" Type="http://schemas.openxmlformats.org/officeDocument/2006/relationships/hyperlink" Target="https://pubmed.ncbi.nlm.nih.gov/8120281" TargetMode="External"/><Relationship Id="rId9159" Type="http://schemas.openxmlformats.org/officeDocument/2006/relationships/hyperlink" Target="https://www.tandfonline.com/doi/10.1080/17476348.2017.1386563?url_ver=Z39.88-2003&amp;rfr_id=ori:rid:crossref.org&amp;rfr_dat=cr_pub%200pubmed" TargetMode="External"/><Relationship Id="rId518" Type="http://schemas.openxmlformats.org/officeDocument/2006/relationships/hyperlink" Target="https://europepmc.org/abstract/MED/34645905" TargetMode="External"/><Relationship Id="rId932" Type="http://schemas.openxmlformats.org/officeDocument/2006/relationships/hyperlink" Target="https://pubmed.ncbi.nlm.nih.gov/32474947" TargetMode="External"/><Relationship Id="rId1148" Type="http://schemas.openxmlformats.org/officeDocument/2006/relationships/hyperlink" Target="https://europepmc.org/abstract/MED/10620600" TargetMode="External"/><Relationship Id="rId1562" Type="http://schemas.openxmlformats.org/officeDocument/2006/relationships/hyperlink" Target="https://europepmc.org/abstract/MED/38319477" TargetMode="External"/><Relationship Id="rId2613" Type="http://schemas.openxmlformats.org/officeDocument/2006/relationships/hyperlink" Target="https://pubmed.ncbi.nlm.nih.gov/38818086" TargetMode="External"/><Relationship Id="rId5769" Type="http://schemas.openxmlformats.org/officeDocument/2006/relationships/hyperlink" Target="https://pubmed.ncbi.nlm.nih.gov/33493352" TargetMode="External"/><Relationship Id="rId8175" Type="http://schemas.openxmlformats.org/officeDocument/2006/relationships/hyperlink" Target="https://pubmed.ncbi.nlm.nih.gov/32865278" TargetMode="External"/><Relationship Id="rId9226" Type="http://schemas.openxmlformats.org/officeDocument/2006/relationships/hyperlink" Target="https://pubmed.ncbi.nlm.nih.gov/23590264" TargetMode="External"/><Relationship Id="rId1215" Type="http://schemas.openxmlformats.org/officeDocument/2006/relationships/hyperlink" Target="https://www.clinicalkey.com/content/playBy/pii?v=S2213-2198(21)01403-3" TargetMode="External"/><Relationship Id="rId7191" Type="http://schemas.openxmlformats.org/officeDocument/2006/relationships/hyperlink" Target="https://pubmed.ncbi.nlm.nih.gov/14553903" TargetMode="External"/><Relationship Id="rId8242" Type="http://schemas.openxmlformats.org/officeDocument/2006/relationships/hyperlink" Target="https://pubmed.ncbi.nlm.nih.gov/28597225" TargetMode="External"/><Relationship Id="rId3387" Type="http://schemas.openxmlformats.org/officeDocument/2006/relationships/hyperlink" Target="https://pubmed.ncbi.nlm.nih.gov/27574903" TargetMode="External"/><Relationship Id="rId4785" Type="http://schemas.openxmlformats.org/officeDocument/2006/relationships/hyperlink" Target="https://pubmed.ncbi.nlm.nih.gov/34987219" TargetMode="External"/><Relationship Id="rId5836" Type="http://schemas.openxmlformats.org/officeDocument/2006/relationships/hyperlink" Target="https://europepmc.org/abstract/MED/28900105" TargetMode="External"/><Relationship Id="rId4438" Type="http://schemas.openxmlformats.org/officeDocument/2006/relationships/hyperlink" Target="https://europepmc.org/abstract/MED/37395630" TargetMode="External"/><Relationship Id="rId4852" Type="http://schemas.openxmlformats.org/officeDocument/2006/relationships/hyperlink" Target="https://europepmc.org/abstract/MED/31501268" TargetMode="External"/><Relationship Id="rId5903" Type="http://schemas.openxmlformats.org/officeDocument/2006/relationships/hyperlink" Target="https://pubmed.ncbi.nlm.nih.gov/19339924" TargetMode="External"/><Relationship Id="rId3454" Type="http://schemas.openxmlformats.org/officeDocument/2006/relationships/hyperlink" Target="https://europepmc.org/abstract/MED/25307848" TargetMode="External"/><Relationship Id="rId4505" Type="http://schemas.openxmlformats.org/officeDocument/2006/relationships/hyperlink" Target="https://pubmed.ncbi.nlm.nih.gov/29778503" TargetMode="External"/><Relationship Id="rId375" Type="http://schemas.openxmlformats.org/officeDocument/2006/relationships/hyperlink" Target="https://pubmed.ncbi.nlm.nih.gov/3294290" TargetMode="External"/><Relationship Id="rId2056" Type="http://schemas.openxmlformats.org/officeDocument/2006/relationships/hyperlink" Target="https://pubmed.ncbi.nlm.nih.gov/31932117" TargetMode="External"/><Relationship Id="rId2470" Type="http://schemas.openxmlformats.org/officeDocument/2006/relationships/hyperlink" Target="https://europepmc.org/abstract/MED/30498080" TargetMode="External"/><Relationship Id="rId3107" Type="http://schemas.openxmlformats.org/officeDocument/2006/relationships/hyperlink" Target="https://pubmed.ncbi.nlm.nih.gov/35146195" TargetMode="External"/><Relationship Id="rId3521" Type="http://schemas.openxmlformats.org/officeDocument/2006/relationships/hyperlink" Target="https://pubmed.ncbi.nlm.nih.gov/22992418" TargetMode="External"/><Relationship Id="rId6677" Type="http://schemas.openxmlformats.org/officeDocument/2006/relationships/hyperlink" Target="https://pubmed.ncbi.nlm.nih.gov/18832687" TargetMode="External"/><Relationship Id="rId7728" Type="http://schemas.openxmlformats.org/officeDocument/2006/relationships/hyperlink" Target="https://pubmed.ncbi.nlm.nih.gov/35236659" TargetMode="External"/><Relationship Id="rId9083" Type="http://schemas.openxmlformats.org/officeDocument/2006/relationships/hyperlink" Target="https://www.clinicalkey.com/content/playBy/pii?v=S0012-3692(21)04053-8" TargetMode="External"/><Relationship Id="rId442" Type="http://schemas.openxmlformats.org/officeDocument/2006/relationships/hyperlink" Target="https://pubmed.ncbi.nlm.nih.gov/39365299" TargetMode="External"/><Relationship Id="rId1072" Type="http://schemas.openxmlformats.org/officeDocument/2006/relationships/hyperlink" Target="https://pubmed.ncbi.nlm.nih.gov/21864265" TargetMode="External"/><Relationship Id="rId2123" Type="http://schemas.openxmlformats.org/officeDocument/2006/relationships/hyperlink" Target="https://www.clinicalkey.com/content/playBy/pii?v=S0099-2399(16)30745-2" TargetMode="External"/><Relationship Id="rId5279" Type="http://schemas.openxmlformats.org/officeDocument/2006/relationships/hyperlink" Target="https://pubmed.ncbi.nlm.nih.gov/28270365" TargetMode="External"/><Relationship Id="rId5693" Type="http://schemas.openxmlformats.org/officeDocument/2006/relationships/hyperlink" Target="https://pubmed.ncbi.nlm.nih.gov/25819018" TargetMode="External"/><Relationship Id="rId6744" Type="http://schemas.openxmlformats.org/officeDocument/2006/relationships/hyperlink" Target="https://www.clinicalkey.com/content/playBy/pii?v=S2666-6367(22)01196-4" TargetMode="External"/><Relationship Id="rId9150" Type="http://schemas.openxmlformats.org/officeDocument/2006/relationships/hyperlink" Target="https://pubmed.ncbi.nlm.nih.gov/29386336" TargetMode="External"/><Relationship Id="rId4295" Type="http://schemas.openxmlformats.org/officeDocument/2006/relationships/hyperlink" Target="https://pubmed.ncbi.nlm.nih.gov/21220258" TargetMode="External"/><Relationship Id="rId5346" Type="http://schemas.openxmlformats.org/officeDocument/2006/relationships/hyperlink" Target="https://www.clinicalkey.com/content/playBy/pii?v=S0091-6749(13)01369-9" TargetMode="External"/><Relationship Id="rId1889" Type="http://schemas.openxmlformats.org/officeDocument/2006/relationships/hyperlink" Target="https://linkinghub.elsevier.com/retrieve/pii/S0308-8146(19)30198-0" TargetMode="External"/><Relationship Id="rId4362" Type="http://schemas.openxmlformats.org/officeDocument/2006/relationships/hyperlink" Target="https://karger.com/IAA/article/doi/10.1159/000237643" TargetMode="External"/><Relationship Id="rId5760" Type="http://schemas.openxmlformats.org/officeDocument/2006/relationships/hyperlink" Target="https://www.tandfonline.com/doi/10.1080/03009742.2021.1881156?url_ver=Z39.88-2003&amp;rfr_id=ori:rid:crossref.org&amp;rfr_dat=cr_pub%200pubmed" TargetMode="External"/><Relationship Id="rId6811" Type="http://schemas.openxmlformats.org/officeDocument/2006/relationships/hyperlink" Target="https://pubmed.ncbi.nlm.nih.gov/29104089" TargetMode="External"/><Relationship Id="rId1956" Type="http://schemas.openxmlformats.org/officeDocument/2006/relationships/hyperlink" Target="https://pubmed.ncbi.nlm.nih.gov/40106489" TargetMode="External"/><Relationship Id="rId4015" Type="http://schemas.openxmlformats.org/officeDocument/2006/relationships/hyperlink" Target="https://pubmed.ncbi.nlm.nih.gov/25546405" TargetMode="External"/><Relationship Id="rId5413" Type="http://schemas.openxmlformats.org/officeDocument/2006/relationships/hyperlink" Target="https://pubmed.ncbi.nlm.nih.gov/16785867" TargetMode="External"/><Relationship Id="rId8569" Type="http://schemas.openxmlformats.org/officeDocument/2006/relationships/hyperlink" Target="https://pubmed.ncbi.nlm.nih.gov/23901082" TargetMode="External"/><Relationship Id="rId8983" Type="http://schemas.openxmlformats.org/officeDocument/2006/relationships/hyperlink" Target="https://pubmed.ncbi.nlm.nih.gov/29578308" TargetMode="External"/><Relationship Id="rId1609" Type="http://schemas.openxmlformats.org/officeDocument/2006/relationships/hyperlink" Target="https://pubmed.ncbi.nlm.nih.gov/34945108" TargetMode="External"/><Relationship Id="rId7585" Type="http://schemas.openxmlformats.org/officeDocument/2006/relationships/hyperlink" Target="https://www.clinicalkey.com/content/playBy/pii?v=S0198-8859(18)30138-1" TargetMode="External"/><Relationship Id="rId8636" Type="http://schemas.openxmlformats.org/officeDocument/2006/relationships/hyperlink" Target="https://www.clinicalkey.com/content/playBy/pii?v=S1470-2118(24)01965-1" TargetMode="External"/><Relationship Id="rId3031" Type="http://schemas.openxmlformats.org/officeDocument/2006/relationships/hyperlink" Target="https://pubmed.ncbi.nlm.nih.gov/35997780" TargetMode="External"/><Relationship Id="rId6187" Type="http://schemas.openxmlformats.org/officeDocument/2006/relationships/hyperlink" Target="https://europepmc.org/abstract/MED/33064392" TargetMode="External"/><Relationship Id="rId7238" Type="http://schemas.openxmlformats.org/officeDocument/2006/relationships/hyperlink" Target="https://pubmed.ncbi.nlm.nih.gov/37814064" TargetMode="External"/><Relationship Id="rId7652" Type="http://schemas.openxmlformats.org/officeDocument/2006/relationships/hyperlink" Target="https://pubmed.ncbi.nlm.nih.gov/17223917" TargetMode="External"/><Relationship Id="rId8703" Type="http://schemas.openxmlformats.org/officeDocument/2006/relationships/hyperlink" Target="https://pubmed.ncbi.nlm.nih.gov/21642291" TargetMode="External"/><Relationship Id="rId2797" Type="http://schemas.openxmlformats.org/officeDocument/2006/relationships/hyperlink" Target="https://onlinelibrary.wiley.com/doi/10.1111/j.1398-9995.2009.02211.x" TargetMode="External"/><Relationship Id="rId3848" Type="http://schemas.openxmlformats.org/officeDocument/2006/relationships/hyperlink" Target="https://linkinghub.elsevier.com/retrieve/pii/S0022-1759(23)00185-0" TargetMode="External"/><Relationship Id="rId6254" Type="http://schemas.openxmlformats.org/officeDocument/2006/relationships/hyperlink" Target="https://www.clinicalkey.com/content/playBy/pii?v=S0198-8859(16)30084-2" TargetMode="External"/><Relationship Id="rId7305" Type="http://schemas.openxmlformats.org/officeDocument/2006/relationships/hyperlink" Target="https://academic.oup.com/rheumatology/article-lookup/doi/10.1093/rheumatology/ker428" TargetMode="External"/><Relationship Id="rId769" Type="http://schemas.openxmlformats.org/officeDocument/2006/relationships/hyperlink" Target="http://www.scielo.cl/scielo.php?script=sci_arttext&amp;pid=S0034-98872006000800004&amp;lng=en&amp;nrm=iso&amp;tlng=en" TargetMode="External"/><Relationship Id="rId1399" Type="http://schemas.openxmlformats.org/officeDocument/2006/relationships/hyperlink" Target="https://pubmed.ncbi.nlm.nih.gov/10349196" TargetMode="External"/><Relationship Id="rId5270" Type="http://schemas.openxmlformats.org/officeDocument/2006/relationships/hyperlink" Target="https://europepmc.org/abstract/MED/28436970" TargetMode="External"/><Relationship Id="rId6321" Type="http://schemas.openxmlformats.org/officeDocument/2006/relationships/hyperlink" Target="https://pubmed.ncbi.nlm.nih.gov/37027505" TargetMode="External"/><Relationship Id="rId1466" Type="http://schemas.openxmlformats.org/officeDocument/2006/relationships/hyperlink" Target="https://pubmed.ncbi.nlm.nih.gov/29087135" TargetMode="External"/><Relationship Id="rId2864" Type="http://schemas.openxmlformats.org/officeDocument/2006/relationships/hyperlink" Target="https://pubmed.ncbi.nlm.nih.gov/39891649" TargetMode="External"/><Relationship Id="rId3915" Type="http://schemas.openxmlformats.org/officeDocument/2006/relationships/hyperlink" Target="https://pubmed.ncbi.nlm.nih.gov/29571923" TargetMode="External"/><Relationship Id="rId8079" Type="http://schemas.openxmlformats.org/officeDocument/2006/relationships/hyperlink" Target="https://europepmc.org/abstract/MED/37834994" TargetMode="External"/><Relationship Id="rId8493" Type="http://schemas.openxmlformats.org/officeDocument/2006/relationships/hyperlink" Target="https://onlinelibrary.wiley.com/doi/10.1111/j.1348-0421.2008.00042.x" TargetMode="External"/><Relationship Id="rId836" Type="http://schemas.openxmlformats.org/officeDocument/2006/relationships/hyperlink" Target="https://pubmed.ncbi.nlm.nih.gov/37672867" TargetMode="External"/><Relationship Id="rId1119" Type="http://schemas.openxmlformats.org/officeDocument/2006/relationships/hyperlink" Target="https://linkinghub.elsevier.com/retrieve/pii/S0022-3476(05)01005-X" TargetMode="External"/><Relationship Id="rId1880" Type="http://schemas.openxmlformats.org/officeDocument/2006/relationships/hyperlink" Target="https://pubmed.ncbi.nlm.nih.gov/33995359" TargetMode="External"/><Relationship Id="rId2517" Type="http://schemas.openxmlformats.org/officeDocument/2006/relationships/hyperlink" Target="https://pubmed.ncbi.nlm.nih.gov/25374737" TargetMode="External"/><Relationship Id="rId2931" Type="http://schemas.openxmlformats.org/officeDocument/2006/relationships/hyperlink" Target="https://europepmc.org/abstract/MED/38329122" TargetMode="External"/><Relationship Id="rId7095" Type="http://schemas.openxmlformats.org/officeDocument/2006/relationships/hyperlink" Target="https://pubmed.ncbi.nlm.nih.gov/33392853" TargetMode="External"/><Relationship Id="rId8146" Type="http://schemas.openxmlformats.org/officeDocument/2006/relationships/hyperlink" Target="https://europepmc.org/abstract/MED/34611740" TargetMode="External"/><Relationship Id="rId903" Type="http://schemas.openxmlformats.org/officeDocument/2006/relationships/hyperlink" Target="https://pmc.ncbi.nlm.nih.gov/articles/PMC8527979/" TargetMode="External"/><Relationship Id="rId1533" Type="http://schemas.openxmlformats.org/officeDocument/2006/relationships/hyperlink" Target="https://pubmed.ncbi.nlm.nih.gov/2640482" TargetMode="External"/><Relationship Id="rId4689" Type="http://schemas.openxmlformats.org/officeDocument/2006/relationships/hyperlink" Target="https://pubmed.ncbi.nlm.nih.gov/23508110" TargetMode="External"/><Relationship Id="rId8560" Type="http://schemas.openxmlformats.org/officeDocument/2006/relationships/hyperlink" Target="https://bmcmedicine.biomedcentral.com/articles/10.1186/s12916-015-0352-1" TargetMode="External"/><Relationship Id="rId1600" Type="http://schemas.openxmlformats.org/officeDocument/2006/relationships/hyperlink" Target="https://europepmc.org/abstract/MED/34347947" TargetMode="External"/><Relationship Id="rId4756" Type="http://schemas.openxmlformats.org/officeDocument/2006/relationships/hyperlink" Target="https://europepmc.org/abstract/MED/36191961" TargetMode="External"/><Relationship Id="rId5807" Type="http://schemas.openxmlformats.org/officeDocument/2006/relationships/hyperlink" Target="https://pubmed.ncbi.nlm.nih.gov/30644014" TargetMode="External"/><Relationship Id="rId7162" Type="http://schemas.openxmlformats.org/officeDocument/2006/relationships/hyperlink" Target="https://linkinghub.elsevier.com/retrieve/pii/S0021-9258(20)70702-7" TargetMode="External"/><Relationship Id="rId8213" Type="http://schemas.openxmlformats.org/officeDocument/2006/relationships/hyperlink" Target="https://europepmc.org/abstract/MED/30704156" TargetMode="External"/><Relationship Id="rId3358" Type="http://schemas.openxmlformats.org/officeDocument/2006/relationships/hyperlink" Target="https://europepmc.org/abstract/MED/29274016" TargetMode="External"/><Relationship Id="rId3772" Type="http://schemas.openxmlformats.org/officeDocument/2006/relationships/hyperlink" Target="https://pubmed.ncbi.nlm.nih.gov/31358818" TargetMode="External"/><Relationship Id="rId4409" Type="http://schemas.openxmlformats.org/officeDocument/2006/relationships/hyperlink" Target="https://pubmed.ncbi.nlm.nih.gov/38183096" TargetMode="External"/><Relationship Id="rId4823" Type="http://schemas.openxmlformats.org/officeDocument/2006/relationships/hyperlink" Target="https://pubmed.ncbi.nlm.nih.gov/32580776" TargetMode="External"/><Relationship Id="rId7979" Type="http://schemas.openxmlformats.org/officeDocument/2006/relationships/hyperlink" Target="https://pubmed.ncbi.nlm.nih.gov/12499426" TargetMode="External"/><Relationship Id="rId279" Type="http://schemas.openxmlformats.org/officeDocument/2006/relationships/hyperlink" Target="https://pubmed.ncbi.nlm.nih.gov/16544264" TargetMode="External"/><Relationship Id="rId693" Type="http://schemas.openxmlformats.org/officeDocument/2006/relationships/hyperlink" Target="https://pubmed.ncbi.nlm.nih.gov/24488388" TargetMode="External"/><Relationship Id="rId2374" Type="http://schemas.openxmlformats.org/officeDocument/2006/relationships/hyperlink" Target="https://europepmc.org/abstract/MED/35607951" TargetMode="External"/><Relationship Id="rId3425" Type="http://schemas.openxmlformats.org/officeDocument/2006/relationships/hyperlink" Target="https://pubmed.ncbi.nlm.nih.gov/26116513" TargetMode="External"/><Relationship Id="rId346" Type="http://schemas.openxmlformats.org/officeDocument/2006/relationships/hyperlink" Target="https://pmc.ncbi.nlm.nih.gov/articles/pmid/1424294/" TargetMode="External"/><Relationship Id="rId760" Type="http://schemas.openxmlformats.org/officeDocument/2006/relationships/hyperlink" Target="https://pubmed.ncbi.nlm.nih.gov/17712795" TargetMode="External"/><Relationship Id="rId1390" Type="http://schemas.openxmlformats.org/officeDocument/2006/relationships/hyperlink" Target="https://pubmed.ncbi.nlm.nih.gov/15107922" TargetMode="External"/><Relationship Id="rId2027" Type="http://schemas.openxmlformats.org/officeDocument/2006/relationships/hyperlink" Target="https://europepmc.org/abstract/MED/35674528" TargetMode="External"/><Relationship Id="rId2441" Type="http://schemas.openxmlformats.org/officeDocument/2006/relationships/hyperlink" Target="https://pubmed.ncbi.nlm.nih.gov/32972996" TargetMode="External"/><Relationship Id="rId5597" Type="http://schemas.openxmlformats.org/officeDocument/2006/relationships/hyperlink" Target="https://pubmed.ncbi.nlm.nih.gov/35514995" TargetMode="External"/><Relationship Id="rId6995" Type="http://schemas.openxmlformats.org/officeDocument/2006/relationships/hyperlink" Target="https://pubmed.ncbi.nlm.nih.gov/35708626" TargetMode="External"/><Relationship Id="rId9054" Type="http://schemas.openxmlformats.org/officeDocument/2006/relationships/hyperlink" Target="https://pubmed.ncbi.nlm.nih.gov/38347811" TargetMode="External"/><Relationship Id="rId413" Type="http://schemas.openxmlformats.org/officeDocument/2006/relationships/hyperlink" Target="https://pubmed.ncbi.nlm.nih.gov/6221843" TargetMode="External"/><Relationship Id="rId1043" Type="http://schemas.openxmlformats.org/officeDocument/2006/relationships/hyperlink" Target="https://linkinghub.elsevier.com/retrieve/pii/S1874-3919(13)00540-X" TargetMode="External"/><Relationship Id="rId4199" Type="http://schemas.openxmlformats.org/officeDocument/2006/relationships/hyperlink" Target="https://pubmed.ncbi.nlm.nih.gov/31982983" TargetMode="External"/><Relationship Id="rId6648" Type="http://schemas.openxmlformats.org/officeDocument/2006/relationships/hyperlink" Target="https://linkinghub.elsevier.com/retrieve/pii/S1600-6135(22)27882-4" TargetMode="External"/><Relationship Id="rId8070" Type="http://schemas.openxmlformats.org/officeDocument/2006/relationships/hyperlink" Target="https://pubmed.ncbi.nlm.nih.gov/37450892" TargetMode="External"/><Relationship Id="rId9121" Type="http://schemas.openxmlformats.org/officeDocument/2006/relationships/hyperlink" Target="https://onlinelibrary.wiley.com/doi/10.1111/all.13843" TargetMode="External"/><Relationship Id="rId5664" Type="http://schemas.openxmlformats.org/officeDocument/2006/relationships/hyperlink" Target="https://europepmc.org/abstract/MED/32546898" TargetMode="External"/><Relationship Id="rId6715" Type="http://schemas.openxmlformats.org/officeDocument/2006/relationships/hyperlink" Target="https://pubmed.ncbi.nlm.nih.gov/38194689" TargetMode="External"/><Relationship Id="rId1110" Type="http://schemas.openxmlformats.org/officeDocument/2006/relationships/hyperlink" Target="https://pubmed.ncbi.nlm.nih.gov/16844550" TargetMode="External"/><Relationship Id="rId4266" Type="http://schemas.openxmlformats.org/officeDocument/2006/relationships/hyperlink" Target="https://link.springer.com/article/10.1007/s10875-015-0137-5" TargetMode="External"/><Relationship Id="rId4680" Type="http://schemas.openxmlformats.org/officeDocument/2006/relationships/hyperlink" Target="https://www.clinicalkey.com/content/playBy/pii?v=S0889-8561(14)00115-5" TargetMode="External"/><Relationship Id="rId5317" Type="http://schemas.openxmlformats.org/officeDocument/2006/relationships/hyperlink" Target="https://pubmed.ncbi.nlm.nih.gov/25821657" TargetMode="External"/><Relationship Id="rId5731" Type="http://schemas.openxmlformats.org/officeDocument/2006/relationships/hyperlink" Target="https://pubmed.ncbi.nlm.nih.gov/39264481" TargetMode="External"/><Relationship Id="rId8887" Type="http://schemas.openxmlformats.org/officeDocument/2006/relationships/hyperlink" Target="https://pubmed.ncbi.nlm.nih.gov/39324647" TargetMode="External"/><Relationship Id="rId1927" Type="http://schemas.openxmlformats.org/officeDocument/2006/relationships/hyperlink" Target="https://europepmc.org/abstract/MED/23861971" TargetMode="External"/><Relationship Id="rId3282" Type="http://schemas.openxmlformats.org/officeDocument/2006/relationships/hyperlink" Target="https://bmcinfectdis.biomedcentral.com/articles/10.1186/s12879-019-4236-4" TargetMode="External"/><Relationship Id="rId4333" Type="http://schemas.openxmlformats.org/officeDocument/2006/relationships/hyperlink" Target="https://pubmed.ncbi.nlm.nih.gov/16412063" TargetMode="External"/><Relationship Id="rId7489" Type="http://schemas.openxmlformats.org/officeDocument/2006/relationships/hyperlink" Target="https://linkinghub.elsevier.com/retrieve/pii/S0006-4971(20)35293-9" TargetMode="External"/><Relationship Id="rId8954" Type="http://schemas.openxmlformats.org/officeDocument/2006/relationships/hyperlink" Target="https://onlinelibrary.wiley.com/doi/10.1111/hae.14280" TargetMode="External"/><Relationship Id="rId4400" Type="http://schemas.openxmlformats.org/officeDocument/2006/relationships/hyperlink" Target="https://linkinghub.elsevier.com/retrieve/pii/S0003-4967(24)00134-1" TargetMode="External"/><Relationship Id="rId7556" Type="http://schemas.openxmlformats.org/officeDocument/2006/relationships/hyperlink" Target="https://pubmed.ncbi.nlm.nih.gov/33324422" TargetMode="External"/><Relationship Id="rId8607" Type="http://schemas.openxmlformats.org/officeDocument/2006/relationships/hyperlink" Target="https://pubmed.ncbi.nlm.nih.gov/34484188" TargetMode="External"/><Relationship Id="rId270" Type="http://schemas.openxmlformats.org/officeDocument/2006/relationships/hyperlink" Target="https://linkinghub.elsevier.com/retrieve/pii/S0006-4971(20)48543-X" TargetMode="External"/><Relationship Id="rId3002" Type="http://schemas.openxmlformats.org/officeDocument/2006/relationships/hyperlink" Target="https://linkinghub.elsevier.com/retrieve/pii/S2666-3643(23)00044-9" TargetMode="External"/><Relationship Id="rId6158" Type="http://schemas.openxmlformats.org/officeDocument/2006/relationships/hyperlink" Target="https://pubmed.ncbi.nlm.nih.gov/36820894" TargetMode="External"/><Relationship Id="rId6572" Type="http://schemas.openxmlformats.org/officeDocument/2006/relationships/hyperlink" Target="https://europepmc.org/abstract/MED/26864034" TargetMode="External"/><Relationship Id="rId7209" Type="http://schemas.openxmlformats.org/officeDocument/2006/relationships/hyperlink" Target="https://www.clinicalkey.com/content/playBy/pii?v=S1081-1206(21)00568-8" TargetMode="External"/><Relationship Id="rId7970" Type="http://schemas.openxmlformats.org/officeDocument/2006/relationships/hyperlink" Target="https://journals.aai.org/jimmunol/article-lookup/doi/10.4049/jimmunol.174.12.8200" TargetMode="External"/><Relationship Id="rId5174" Type="http://schemas.openxmlformats.org/officeDocument/2006/relationships/hyperlink" Target="https://onlinelibrary.wiley.com/doi/10.1111/tid.13283" TargetMode="External"/><Relationship Id="rId6225" Type="http://schemas.openxmlformats.org/officeDocument/2006/relationships/hyperlink" Target="https://pubmed.ncbi.nlm.nih.gov/30851128" TargetMode="External"/><Relationship Id="rId7623" Type="http://schemas.openxmlformats.org/officeDocument/2006/relationships/hyperlink" Target="https://www.tandfonline.com/doi/10.3109/10428194.2013.776165?url_ver=Z39.88-2003&amp;rfr_id=ori:rid:crossref.org&amp;rfr_dat=cr_pub%200pubmed" TargetMode="External"/><Relationship Id="rId2768" Type="http://schemas.openxmlformats.org/officeDocument/2006/relationships/hyperlink" Target="https://www.clinicalkey.com/content/playBy/pii?v=S2213-2198(14)00135-4" TargetMode="External"/><Relationship Id="rId3819" Type="http://schemas.openxmlformats.org/officeDocument/2006/relationships/hyperlink" Target="https://linkinghub.elsevier.com/retrieve/pii/S1369-5274(06)00120-2" TargetMode="External"/><Relationship Id="rId1784" Type="http://schemas.openxmlformats.org/officeDocument/2006/relationships/hyperlink" Target="https://ojrd.biomedcentral.com/articles/10.1186/s13023-016-0492-1" TargetMode="External"/><Relationship Id="rId2835" Type="http://schemas.openxmlformats.org/officeDocument/2006/relationships/hyperlink" Target="https://karger.com/IAA/article/doi/10.1159/000093205" TargetMode="External"/><Relationship Id="rId4190" Type="http://schemas.openxmlformats.org/officeDocument/2006/relationships/hyperlink" Target="https://europepmc.org/abstract/MED/36605207" TargetMode="External"/><Relationship Id="rId5241" Type="http://schemas.openxmlformats.org/officeDocument/2006/relationships/hyperlink" Target="https://pubmed.ncbi.nlm.nih.gov/30291113" TargetMode="External"/><Relationship Id="rId8397" Type="http://schemas.openxmlformats.org/officeDocument/2006/relationships/hyperlink" Target="https://pubmed.ncbi.nlm.nih.gov/34008079" TargetMode="External"/><Relationship Id="rId9448" Type="http://schemas.openxmlformats.org/officeDocument/2006/relationships/hyperlink" Target="https://pubmed.ncbi.nlm.nih.gov/12095156" TargetMode="External"/><Relationship Id="rId76" Type="http://schemas.openxmlformats.org/officeDocument/2006/relationships/hyperlink" Target="https://pmc.ncbi.nlm.nih.gov/articles/PMC8527979/" TargetMode="External"/><Relationship Id="rId807" Type="http://schemas.openxmlformats.org/officeDocument/2006/relationships/hyperlink" Target="https://www.liebertpub.com/doi/10.1089/jir.1996.16.357?url_ver=Z39.88-2003&amp;rfr_id=ori:rid:crossref.org&amp;rfr_dat=cr_pub%200pubmed" TargetMode="External"/><Relationship Id="rId1437" Type="http://schemas.openxmlformats.org/officeDocument/2006/relationships/hyperlink" Target="https://europepmc.org/abstract/MED/36251205" TargetMode="External"/><Relationship Id="rId1851" Type="http://schemas.openxmlformats.org/officeDocument/2006/relationships/hyperlink" Target="https://parasitesandvectors.biomedcentral.com/articles/10.1186/s13071-023-05854-6" TargetMode="External"/><Relationship Id="rId2902" Type="http://schemas.openxmlformats.org/officeDocument/2006/relationships/hyperlink" Target="https://pubmed.ncbi.nlm.nih.gov/38874583" TargetMode="External"/><Relationship Id="rId8464" Type="http://schemas.openxmlformats.org/officeDocument/2006/relationships/hyperlink" Target="https://pubmed.ncbi.nlm.nih.gov/24475758" TargetMode="External"/><Relationship Id="rId1504" Type="http://schemas.openxmlformats.org/officeDocument/2006/relationships/hyperlink" Target="https://pubmed.ncbi.nlm.nih.gov/23607482" TargetMode="External"/><Relationship Id="rId7066" Type="http://schemas.openxmlformats.org/officeDocument/2006/relationships/hyperlink" Target="https://www.science.org/doi/abs/10.1126/sciimmunol.abl4340?url_ver=Z39.88-2003&amp;rfr_id=ori:rid:crossref.org&amp;rfr_dat=cr_pub%200pubmed" TargetMode="External"/><Relationship Id="rId7480" Type="http://schemas.openxmlformats.org/officeDocument/2006/relationships/hyperlink" Target="https://pubmed.ncbi.nlm.nih.gov/28428270" TargetMode="External"/><Relationship Id="rId8117" Type="http://schemas.openxmlformats.org/officeDocument/2006/relationships/hyperlink" Target="https://pubmed.ncbi.nlm.nih.gov/35928696" TargetMode="External"/><Relationship Id="rId8531" Type="http://schemas.openxmlformats.org/officeDocument/2006/relationships/hyperlink" Target="https://pubmed.ncbi.nlm.nih.gov/37789059" TargetMode="External"/><Relationship Id="rId3676" Type="http://schemas.openxmlformats.org/officeDocument/2006/relationships/hyperlink" Target="https://pubmed.ncbi.nlm.nih.gov/11023666" TargetMode="External"/><Relationship Id="rId6082" Type="http://schemas.openxmlformats.org/officeDocument/2006/relationships/hyperlink" Target="https://linkinghub.elsevier.com/retrieve/pii/S0021-9258(20)65152-3" TargetMode="External"/><Relationship Id="rId7133" Type="http://schemas.openxmlformats.org/officeDocument/2006/relationships/hyperlink" Target="https://pubmed.ncbi.nlm.nih.gov/37659505" TargetMode="External"/><Relationship Id="rId597" Type="http://schemas.openxmlformats.org/officeDocument/2006/relationships/hyperlink" Target="https://pubmed.ncbi.nlm.nih.gov/30470982" TargetMode="External"/><Relationship Id="rId2278" Type="http://schemas.openxmlformats.org/officeDocument/2006/relationships/hyperlink" Target="https://pubmed.ncbi.nlm.nih.gov/15086400" TargetMode="External"/><Relationship Id="rId3329" Type="http://schemas.openxmlformats.org/officeDocument/2006/relationships/hyperlink" Target="https://pubmed.ncbi.nlm.nih.gov/28939633" TargetMode="External"/><Relationship Id="rId4727" Type="http://schemas.openxmlformats.org/officeDocument/2006/relationships/hyperlink" Target="https://pubmed.ncbi.nlm.nih.gov/38830848" TargetMode="External"/><Relationship Id="rId7200" Type="http://schemas.openxmlformats.org/officeDocument/2006/relationships/hyperlink" Target="https://pubmed.ncbi.nlm.nih.gov/38982600" TargetMode="External"/><Relationship Id="rId1294" Type="http://schemas.openxmlformats.org/officeDocument/2006/relationships/hyperlink" Target="https://pubmed.ncbi.nlm.nih.gov/30177960" TargetMode="External"/><Relationship Id="rId2692" Type="http://schemas.openxmlformats.org/officeDocument/2006/relationships/hyperlink" Target="https://europepmc.org/abstract/MED/31778467" TargetMode="External"/><Relationship Id="rId3743" Type="http://schemas.openxmlformats.org/officeDocument/2006/relationships/hyperlink" Target="https://europepmc.org/abstract/MED/35720379" TargetMode="External"/><Relationship Id="rId6899" Type="http://schemas.openxmlformats.org/officeDocument/2006/relationships/hyperlink" Target="https://pubmed.ncbi.nlm.nih.gov/39297999" TargetMode="External"/><Relationship Id="rId664" Type="http://schemas.openxmlformats.org/officeDocument/2006/relationships/hyperlink" Target="http://www.elsevier.es/en/linksolver/ft/pii/S0301-0546(14)00130-X" TargetMode="External"/><Relationship Id="rId2345" Type="http://schemas.openxmlformats.org/officeDocument/2006/relationships/hyperlink" Target="https://pubmed.ncbi.nlm.nih.gov/37353432" TargetMode="External"/><Relationship Id="rId3810" Type="http://schemas.openxmlformats.org/officeDocument/2006/relationships/hyperlink" Target="https://pubmed.ncbi.nlm.nih.gov/22169461" TargetMode="External"/><Relationship Id="rId6966" Type="http://schemas.openxmlformats.org/officeDocument/2006/relationships/hyperlink" Target="https://air.unimi.it/handle/2434/1116488" TargetMode="External"/><Relationship Id="rId9372" Type="http://schemas.openxmlformats.org/officeDocument/2006/relationships/hyperlink" Target="https://ascopubs.org/doi/10.1200/JCO.2016.68.1619?url_ver=Z39.88-2003&amp;rfr_id=ori:rid:crossref.org&amp;rfr_dat=cr_pub%200pubmed" TargetMode="External"/><Relationship Id="rId317" Type="http://schemas.openxmlformats.org/officeDocument/2006/relationships/hyperlink" Target="https://academic.oup.com/cid/article-lookup/doi/10.1093/clinids/23.1.195" TargetMode="External"/><Relationship Id="rId731" Type="http://schemas.openxmlformats.org/officeDocument/2006/relationships/hyperlink" Target="https://pubmed.ncbi.nlm.nih.gov/21204900" TargetMode="External"/><Relationship Id="rId1361" Type="http://schemas.openxmlformats.org/officeDocument/2006/relationships/hyperlink" Target="https://www.clinicalkey.com/content/playBy/pii?v=S0165-5876(10)00203-X" TargetMode="External"/><Relationship Id="rId2412" Type="http://schemas.openxmlformats.org/officeDocument/2006/relationships/hyperlink" Target="https://www.clinicalkey.com/content/playBy/pii?v=S0952-7915(21)00021-2" TargetMode="External"/><Relationship Id="rId5568" Type="http://schemas.openxmlformats.org/officeDocument/2006/relationships/hyperlink" Target="https://europepmc.org/abstract/MED/36845159" TargetMode="External"/><Relationship Id="rId5982" Type="http://schemas.openxmlformats.org/officeDocument/2006/relationships/hyperlink" Target="https://onlinelibrary.wiley.com/resolve/openurl?genre=article&amp;sid=nlm:pubmed&amp;issn=0141-8955&amp;date=1997&amp;volume=20&amp;issue=2&amp;spage=179" TargetMode="External"/><Relationship Id="rId6619" Type="http://schemas.openxmlformats.org/officeDocument/2006/relationships/hyperlink" Target="https://pubmed.ncbi.nlm.nih.gov/23717394" TargetMode="External"/><Relationship Id="rId9025" Type="http://schemas.openxmlformats.org/officeDocument/2006/relationships/hyperlink" Target="https://pmc.ncbi.nlm.nih.gov/articles/pmid/39319044/" TargetMode="External"/><Relationship Id="rId1014" Type="http://schemas.openxmlformats.org/officeDocument/2006/relationships/hyperlink" Target="https://pubmed.ncbi.nlm.nih.gov/26492283" TargetMode="External"/><Relationship Id="rId4584" Type="http://schemas.openxmlformats.org/officeDocument/2006/relationships/hyperlink" Target="https://linkinghub.elsevier.com/retrieve/pii/S0006-4971(23)02322-4" TargetMode="External"/><Relationship Id="rId5635" Type="http://schemas.openxmlformats.org/officeDocument/2006/relationships/hyperlink" Target="https://pubmed.ncbi.nlm.nih.gov/33114181" TargetMode="External"/><Relationship Id="rId8041" Type="http://schemas.openxmlformats.org/officeDocument/2006/relationships/hyperlink" Target="https://europepmc.org/abstract/MED/38814336" TargetMode="External"/><Relationship Id="rId3186" Type="http://schemas.openxmlformats.org/officeDocument/2006/relationships/hyperlink" Target="https://europepmc.org/abstract/MED/33495232" TargetMode="External"/><Relationship Id="rId4237" Type="http://schemas.openxmlformats.org/officeDocument/2006/relationships/hyperlink" Target="https://pubmed.ncbi.nlm.nih.gov/27697500" TargetMode="External"/><Relationship Id="rId4651" Type="http://schemas.openxmlformats.org/officeDocument/2006/relationships/hyperlink" Target="https://pubmed.ncbi.nlm.nih.gov/31163387" TargetMode="External"/><Relationship Id="rId3253" Type="http://schemas.openxmlformats.org/officeDocument/2006/relationships/hyperlink" Target="https://pubmed.ncbi.nlm.nih.gov/32035658" TargetMode="External"/><Relationship Id="rId4304" Type="http://schemas.openxmlformats.org/officeDocument/2006/relationships/hyperlink" Target="https://pmc.ncbi.nlm.nih.gov/articles/pmid/20646002/" TargetMode="External"/><Relationship Id="rId5702" Type="http://schemas.openxmlformats.org/officeDocument/2006/relationships/hyperlink" Target="https://www.tandfonline.com/doi/10.3109/08916934.2014.906582?url_ver=Z39.88-2003&amp;rfr_id=ori:rid:crossref.org&amp;rfr_dat=cr_pub%200pubmed" TargetMode="External"/><Relationship Id="rId8858" Type="http://schemas.openxmlformats.org/officeDocument/2006/relationships/hyperlink" Target="https://linkinghub.elsevier.com/retrieve/pii/S1873-9946(10)00056-5" TargetMode="External"/><Relationship Id="rId174" Type="http://schemas.openxmlformats.org/officeDocument/2006/relationships/hyperlink" Target="https://europepmc.org/abstract/MED/28422989" TargetMode="External"/><Relationship Id="rId7874" Type="http://schemas.openxmlformats.org/officeDocument/2006/relationships/hyperlink" Target="https://pubmed.ncbi.nlm.nih.gov/32908129" TargetMode="External"/><Relationship Id="rId8925" Type="http://schemas.openxmlformats.org/officeDocument/2006/relationships/hyperlink" Target="https://pubmed.ncbi.nlm.nih.gov/36029160" TargetMode="External"/><Relationship Id="rId241" Type="http://schemas.openxmlformats.org/officeDocument/2006/relationships/hyperlink" Target="https://pubmed.ncbi.nlm.nih.gov/22006993" TargetMode="External"/><Relationship Id="rId3320" Type="http://schemas.openxmlformats.org/officeDocument/2006/relationships/hyperlink" Target="https://europepmc.org/abstract/MED/30407537" TargetMode="External"/><Relationship Id="rId5078" Type="http://schemas.openxmlformats.org/officeDocument/2006/relationships/hyperlink" Target="https://pmc.ncbi.nlm.nih.gov/articles/pmid/37430431/" TargetMode="External"/><Relationship Id="rId6476" Type="http://schemas.openxmlformats.org/officeDocument/2006/relationships/hyperlink" Target="https://linkinghub.elsevier.com/retrieve/pii/S1600-6135(22)09186-9" TargetMode="External"/><Relationship Id="rId6890" Type="http://schemas.openxmlformats.org/officeDocument/2006/relationships/hyperlink" Target="https://link.springer.com/article/10.1007/s10875-024-01839-x" TargetMode="External"/><Relationship Id="rId7527" Type="http://schemas.openxmlformats.org/officeDocument/2006/relationships/hyperlink" Target="https://onlinelibrary.wiley.com/doi/10.1111/bjh.18157" TargetMode="External"/><Relationship Id="rId7941" Type="http://schemas.openxmlformats.org/officeDocument/2006/relationships/hyperlink" Target="https://europepmc.org/abstract/MED/21408163" TargetMode="External"/><Relationship Id="rId5492" Type="http://schemas.openxmlformats.org/officeDocument/2006/relationships/hyperlink" Target="https://www.clinicalkey.com/content/playBy/pii?v=S0732-8893(18)30259-1" TargetMode="External"/><Relationship Id="rId6129" Type="http://schemas.openxmlformats.org/officeDocument/2006/relationships/hyperlink" Target="https://linkinghub.elsevier.com/retrieve/pii/S0002-9297(25)00054-0" TargetMode="External"/><Relationship Id="rId6543" Type="http://schemas.openxmlformats.org/officeDocument/2006/relationships/hyperlink" Target="https://pubmed.ncbi.nlm.nih.gov/27926546" TargetMode="External"/><Relationship Id="rId1688" Type="http://schemas.openxmlformats.org/officeDocument/2006/relationships/hyperlink" Target="https://hdl.handle.net/11368/2913714" TargetMode="External"/><Relationship Id="rId2739" Type="http://schemas.openxmlformats.org/officeDocument/2006/relationships/hyperlink" Target="https://pubmed.ncbi.nlm.nih.gov/28538872" TargetMode="External"/><Relationship Id="rId4094" Type="http://schemas.openxmlformats.org/officeDocument/2006/relationships/hyperlink" Target="https://pubmed.ncbi.nlm.nih.gov/15654834" TargetMode="External"/><Relationship Id="rId5145" Type="http://schemas.openxmlformats.org/officeDocument/2006/relationships/hyperlink" Target="https://pubmed.ncbi.nlm.nih.gov/33877298" TargetMode="External"/><Relationship Id="rId6610" Type="http://schemas.openxmlformats.org/officeDocument/2006/relationships/hyperlink" Target="https://europepmc.org/abstract/MED/24493803" TargetMode="External"/><Relationship Id="rId1755" Type="http://schemas.openxmlformats.org/officeDocument/2006/relationships/hyperlink" Target="https://linkinghub.elsevier.com/retrieve/pii/S0021-7557(20)30255-2" TargetMode="External"/><Relationship Id="rId4161" Type="http://schemas.openxmlformats.org/officeDocument/2006/relationships/hyperlink" Target="https://pubmed.ncbi.nlm.nih.gov/39648657" TargetMode="External"/><Relationship Id="rId5212" Type="http://schemas.openxmlformats.org/officeDocument/2006/relationships/hyperlink" Target="https://europepmc.org/abstract/MED/30239621" TargetMode="External"/><Relationship Id="rId8368" Type="http://schemas.openxmlformats.org/officeDocument/2006/relationships/hyperlink" Target="https://europepmc.org/abstract/MED/36690911" TargetMode="External"/><Relationship Id="rId8782" Type="http://schemas.openxmlformats.org/officeDocument/2006/relationships/hyperlink" Target="http://hdl.handle.net/10668/14901" TargetMode="External"/><Relationship Id="rId9419" Type="http://schemas.openxmlformats.org/officeDocument/2006/relationships/hyperlink" Target="https://onlinelibrary.wiley.com/doi/10.1002/cyto.b.20389" TargetMode="External"/><Relationship Id="rId1408" Type="http://schemas.openxmlformats.org/officeDocument/2006/relationships/hyperlink" Target="https://pubmed.ncbi.nlm.nih.gov/9258773" TargetMode="External"/><Relationship Id="rId2806" Type="http://schemas.openxmlformats.org/officeDocument/2006/relationships/hyperlink" Target="https://pubmed.ncbi.nlm.nih.gov/19484677" TargetMode="External"/><Relationship Id="rId7384" Type="http://schemas.openxmlformats.org/officeDocument/2006/relationships/hyperlink" Target="https://pubmed.ncbi.nlm.nih.gov/35100354" TargetMode="External"/><Relationship Id="rId8435" Type="http://schemas.openxmlformats.org/officeDocument/2006/relationships/hyperlink" Target="https://pubmed.ncbi.nlm.nih.gov/30226946" TargetMode="External"/><Relationship Id="rId47" Type="http://schemas.openxmlformats.org/officeDocument/2006/relationships/hyperlink" Target="https://pubmed.ncbi.nlm.nih.gov/35783543" TargetMode="External"/><Relationship Id="rId1822" Type="http://schemas.openxmlformats.org/officeDocument/2006/relationships/hyperlink" Target="https://www.clinicalkey.com/content/playBy/pii?v=S0091-6749(19)31040-1" TargetMode="External"/><Relationship Id="rId4978" Type="http://schemas.openxmlformats.org/officeDocument/2006/relationships/hyperlink" Target="https://nyaspubs.onlinelibrary.wiley.com/doi/10.1111/j.1749-6632.2009.04638.x" TargetMode="External"/><Relationship Id="rId7037" Type="http://schemas.openxmlformats.org/officeDocument/2006/relationships/hyperlink" Target="https://pubmed.ncbi.nlm.nih.gov/35043109" TargetMode="External"/><Relationship Id="rId3994" Type="http://schemas.openxmlformats.org/officeDocument/2006/relationships/hyperlink" Target="https://link.springer.com/chapter/10.1007/82_2014_420" TargetMode="External"/><Relationship Id="rId6053" Type="http://schemas.openxmlformats.org/officeDocument/2006/relationships/hyperlink" Target="https://www.acpjournals.org/doi/10.7326/0003-4819-109-2-114?url_ver=Z39.88-2003&amp;rfr_id=ori:rid:crossref.org&amp;rfr_dat=cr_pub%200pubmed" TargetMode="External"/><Relationship Id="rId7451" Type="http://schemas.openxmlformats.org/officeDocument/2006/relationships/hyperlink" Target="https://linkinghub.elsevier.com/retrieve/pii/S0006-4971(20)42435-8" TargetMode="External"/><Relationship Id="rId8502" Type="http://schemas.openxmlformats.org/officeDocument/2006/relationships/hyperlink" Target="https://pubmed.ncbi.nlm.nih.gov/15103906" TargetMode="External"/><Relationship Id="rId2596" Type="http://schemas.openxmlformats.org/officeDocument/2006/relationships/hyperlink" Target="https://linkinghub.elsevier.com/retrieve/pii/S2772-8293(25)00006-2" TargetMode="External"/><Relationship Id="rId3647" Type="http://schemas.openxmlformats.org/officeDocument/2006/relationships/hyperlink" Target="https://pubmed.ncbi.nlm.nih.gov/12893810" TargetMode="External"/><Relationship Id="rId7104" Type="http://schemas.openxmlformats.org/officeDocument/2006/relationships/hyperlink" Target="https://www.science.org/doi/abs/10.1126/science.abd4570?url_ver=Z39.88-2003&amp;rfr_id=ori:rid:crossref.org&amp;rfr_dat=cr_pub%200pubmed" TargetMode="External"/><Relationship Id="rId568" Type="http://schemas.openxmlformats.org/officeDocument/2006/relationships/hyperlink" Target="https://link.springer.com/article/10.1007/s10875-019-00681-w" TargetMode="External"/><Relationship Id="rId982" Type="http://schemas.openxmlformats.org/officeDocument/2006/relationships/hyperlink" Target="https://pubmed.ncbi.nlm.nih.gov/29316374" TargetMode="External"/><Relationship Id="rId1198" Type="http://schemas.openxmlformats.org/officeDocument/2006/relationships/hyperlink" Target="https://pubmed.ncbi.nlm.nih.gov/35787225" TargetMode="External"/><Relationship Id="rId2249" Type="http://schemas.openxmlformats.org/officeDocument/2006/relationships/hyperlink" Target="https://onlinelibrary.wiley.com/doi/10.1111/j.1365-3083.2005.01707.x" TargetMode="External"/><Relationship Id="rId2663" Type="http://schemas.openxmlformats.org/officeDocument/2006/relationships/hyperlink" Target="https://pubmed.ncbi.nlm.nih.gov/33508850" TargetMode="External"/><Relationship Id="rId3714" Type="http://schemas.openxmlformats.org/officeDocument/2006/relationships/hyperlink" Target="https://pubmed.ncbi.nlm.nih.gov/37245042" TargetMode="External"/><Relationship Id="rId6120" Type="http://schemas.openxmlformats.org/officeDocument/2006/relationships/hyperlink" Target="https://linkinghub.elsevier.com/retrieve/pii/S0021-9258(19)44315-9" TargetMode="External"/><Relationship Id="rId9276" Type="http://schemas.openxmlformats.org/officeDocument/2006/relationships/hyperlink" Target="https://pubmed.ncbi.nlm.nih.gov/38860588" TargetMode="External"/><Relationship Id="rId635" Type="http://schemas.openxmlformats.org/officeDocument/2006/relationships/hyperlink" Target="https://pubmed.ncbi.nlm.nih.gov/29322036" TargetMode="External"/><Relationship Id="rId1265" Type="http://schemas.openxmlformats.org/officeDocument/2006/relationships/hyperlink" Target="https://onlinelibrary.wiley.com/doi/10.1111/ijd.14676" TargetMode="External"/><Relationship Id="rId2316" Type="http://schemas.openxmlformats.org/officeDocument/2006/relationships/hyperlink" Target="https://pmc.ncbi.nlm.nih.gov/articles/pmid/39715069/" TargetMode="External"/><Relationship Id="rId2730" Type="http://schemas.openxmlformats.org/officeDocument/2006/relationships/hyperlink" Target="https://www.clinicalkey.com/content/playBy/pii?v=S0889-8561(17)30063-2" TargetMode="External"/><Relationship Id="rId5886" Type="http://schemas.openxmlformats.org/officeDocument/2006/relationships/hyperlink" Target="https://linkinghub.elsevier.com/retrieve/pii/S0006-4971(20)40691-3" TargetMode="External"/><Relationship Id="rId8292" Type="http://schemas.openxmlformats.org/officeDocument/2006/relationships/hyperlink" Target="https://pubmed.ncbi.nlm.nih.gov/21444764" TargetMode="External"/><Relationship Id="rId9343" Type="http://schemas.openxmlformats.org/officeDocument/2006/relationships/hyperlink" Target="https://pubmed.ncbi.nlm.nih.gov/35135945" TargetMode="External"/><Relationship Id="rId702" Type="http://schemas.openxmlformats.org/officeDocument/2006/relationships/hyperlink" Target="https://europepmc.org/abstract/MED/24198970" TargetMode="External"/><Relationship Id="rId1332" Type="http://schemas.openxmlformats.org/officeDocument/2006/relationships/hyperlink" Target="https://pubmed.ncbi.nlm.nih.gov/24679470" TargetMode="External"/><Relationship Id="rId4488" Type="http://schemas.openxmlformats.org/officeDocument/2006/relationships/hyperlink" Target="https://linkinghub.elsevier.com/retrieve/pii/S2665-9913(20)30129-6" TargetMode="External"/><Relationship Id="rId5539" Type="http://schemas.openxmlformats.org/officeDocument/2006/relationships/hyperlink" Target="https://pubmed.ncbi.nlm.nih.gov/39493762" TargetMode="External"/><Relationship Id="rId6937" Type="http://schemas.openxmlformats.org/officeDocument/2006/relationships/hyperlink" Target="https://pubmed.ncbi.nlm.nih.gov/38048195" TargetMode="External"/><Relationship Id="rId9410" Type="http://schemas.openxmlformats.org/officeDocument/2006/relationships/hyperlink" Target="https://www.clinicalkey.com/content/playBy/pii?v=S0145-2126(09)00140-4" TargetMode="External"/><Relationship Id="rId5953" Type="http://schemas.openxmlformats.org/officeDocument/2006/relationships/hyperlink" Target="https://journals.aai.org/jimmunol/article-lookup/doi/10.4049/jimmunol.166.3.1698" TargetMode="External"/><Relationship Id="rId8012" Type="http://schemas.openxmlformats.org/officeDocument/2006/relationships/hyperlink" Target="https://pubmed.ncbi.nlm.nih.gov/39718666" TargetMode="External"/><Relationship Id="rId3157" Type="http://schemas.openxmlformats.org/officeDocument/2006/relationships/hyperlink" Target="https://pubmed.ncbi.nlm.nih.gov/34767457" TargetMode="External"/><Relationship Id="rId4555" Type="http://schemas.openxmlformats.org/officeDocument/2006/relationships/hyperlink" Target="https://pubmed.ncbi.nlm.nih.gov/17136361" TargetMode="External"/><Relationship Id="rId5606" Type="http://schemas.openxmlformats.org/officeDocument/2006/relationships/hyperlink" Target="https://europepmc.org/abstract/MED/35062675" TargetMode="External"/><Relationship Id="rId3571" Type="http://schemas.openxmlformats.org/officeDocument/2006/relationships/hyperlink" Target="https://europepmc.org/abstract/MED/22110705" TargetMode="External"/><Relationship Id="rId4208" Type="http://schemas.openxmlformats.org/officeDocument/2006/relationships/hyperlink" Target="http://hdl.handle.net/10044/1/66531" TargetMode="External"/><Relationship Id="rId4622" Type="http://schemas.openxmlformats.org/officeDocument/2006/relationships/hyperlink" Target="https://linkinghub.elsevier.com/retrieve/pii/S1098-3600(21)05352-1" TargetMode="External"/><Relationship Id="rId7778" Type="http://schemas.openxmlformats.org/officeDocument/2006/relationships/hyperlink" Target="https://pubmed.ncbi.nlm.nih.gov/30407537" TargetMode="External"/><Relationship Id="rId8829" Type="http://schemas.openxmlformats.org/officeDocument/2006/relationships/hyperlink" Target="https://pubmed.ncbi.nlm.nih.gov/26432762" TargetMode="External"/><Relationship Id="rId492" Type="http://schemas.openxmlformats.org/officeDocument/2006/relationships/hyperlink" Target="https://www.tandfonline.com/doi/10.1080/08820139.2020.1863982?url_ver=Z39.88-2003&amp;rfr_id=ori:rid:crossref.org&amp;rfr_dat=cr_pub%200pubmed" TargetMode="External"/><Relationship Id="rId2173" Type="http://schemas.openxmlformats.org/officeDocument/2006/relationships/hyperlink" Target="https://europepmc.org/abstract/MED/23050581" TargetMode="External"/><Relationship Id="rId3224" Type="http://schemas.openxmlformats.org/officeDocument/2006/relationships/hyperlink" Target="https://europepmc.org/abstract/MED/32991475" TargetMode="External"/><Relationship Id="rId6794" Type="http://schemas.openxmlformats.org/officeDocument/2006/relationships/hyperlink" Target="https://air.unimi.it/handle/2434/719839" TargetMode="External"/><Relationship Id="rId7845" Type="http://schemas.openxmlformats.org/officeDocument/2006/relationships/hyperlink" Target="https://www.ingentaconnect.com/openurl?genre=article&amp;issn=&amp;volume=31&amp;issue=6&amp;spage=e470&amp;aulast=Turner" TargetMode="External"/><Relationship Id="rId145" Type="http://schemas.openxmlformats.org/officeDocument/2006/relationships/hyperlink" Target="https://pubmed.ncbi.nlm.nih.gov/30036181" TargetMode="External"/><Relationship Id="rId2240" Type="http://schemas.openxmlformats.org/officeDocument/2006/relationships/hyperlink" Target="https://pubmed.ncbi.nlm.nih.gov/17286759" TargetMode="External"/><Relationship Id="rId5396" Type="http://schemas.openxmlformats.org/officeDocument/2006/relationships/hyperlink" Target="https://journals.lww.com/00043426-200904000-00015" TargetMode="External"/><Relationship Id="rId6447" Type="http://schemas.openxmlformats.org/officeDocument/2006/relationships/hyperlink" Target="https://pubmed.ncbi.nlm.nih.gov/32247511" TargetMode="External"/><Relationship Id="rId6861" Type="http://schemas.openxmlformats.org/officeDocument/2006/relationships/hyperlink" Target="https://pubmed.ncbi.nlm.nih.gov/12031921" TargetMode="External"/><Relationship Id="rId212" Type="http://schemas.openxmlformats.org/officeDocument/2006/relationships/hyperlink" Target="https://europepmc.org/abstract/MED/25047154" TargetMode="External"/><Relationship Id="rId5049" Type="http://schemas.openxmlformats.org/officeDocument/2006/relationships/hyperlink" Target="https://pubmed.ncbi.nlm.nih.gov/39470951" TargetMode="External"/><Relationship Id="rId5463" Type="http://schemas.openxmlformats.org/officeDocument/2006/relationships/hyperlink" Target="https://pubmed.ncbi.nlm.nih.gov/33006109" TargetMode="External"/><Relationship Id="rId6514" Type="http://schemas.openxmlformats.org/officeDocument/2006/relationships/hyperlink" Target="https://europepmc.org/abstract/MED/30135685" TargetMode="External"/><Relationship Id="rId7912" Type="http://schemas.openxmlformats.org/officeDocument/2006/relationships/hyperlink" Target="https://pubmed.ncbi.nlm.nih.gov/24759562" TargetMode="External"/><Relationship Id="rId4065" Type="http://schemas.openxmlformats.org/officeDocument/2006/relationships/hyperlink" Target="https://academic.oup.com/bjd/article-lookup/doi/10.1111/j.1365-2133.2009.09484.x" TargetMode="External"/><Relationship Id="rId5116" Type="http://schemas.openxmlformats.org/officeDocument/2006/relationships/hyperlink" Target="https://europepmc.org/abstract/MED/34570002" TargetMode="External"/><Relationship Id="rId1659" Type="http://schemas.openxmlformats.org/officeDocument/2006/relationships/hyperlink" Target="https://pubmed.ncbi.nlm.nih.gov/30675755" TargetMode="External"/><Relationship Id="rId3081" Type="http://schemas.openxmlformats.org/officeDocument/2006/relationships/hyperlink" Target="https://pubmed.ncbi.nlm.nih.gov/35642011" TargetMode="External"/><Relationship Id="rId4132" Type="http://schemas.openxmlformats.org/officeDocument/2006/relationships/hyperlink" Target="https://linkinghub.elsevier.com/retrieve/pii/S1525-0016(00)90208-9" TargetMode="External"/><Relationship Id="rId5530" Type="http://schemas.openxmlformats.org/officeDocument/2006/relationships/hyperlink" Target="https://europepmc.org/abstract/MED/38319477" TargetMode="External"/><Relationship Id="rId7288" Type="http://schemas.openxmlformats.org/officeDocument/2006/relationships/hyperlink" Target="https://onlinelibrary.wiley.com/doi/10.1002/hon.2319" TargetMode="External"/><Relationship Id="rId8686" Type="http://schemas.openxmlformats.org/officeDocument/2006/relationships/hyperlink" Target="https://thorax.bmj.com/lookup/pmidlookup?view=long&amp;pmid=24609894" TargetMode="External"/><Relationship Id="rId1726" Type="http://schemas.openxmlformats.org/officeDocument/2006/relationships/hyperlink" Target="https://pubmed.ncbi.nlm.nih.gov/37391719" TargetMode="External"/><Relationship Id="rId8339" Type="http://schemas.openxmlformats.org/officeDocument/2006/relationships/hyperlink" Target="https://pubmed.ncbi.nlm.nih.gov/39351981" TargetMode="External"/><Relationship Id="rId8753" Type="http://schemas.openxmlformats.org/officeDocument/2006/relationships/hyperlink" Target="https://www.clinicalkey.com/content/playBy/pii?v=S0016-5085(22)00824-1" TargetMode="External"/><Relationship Id="rId18" Type="http://schemas.openxmlformats.org/officeDocument/2006/relationships/hyperlink" Target="https://pmc.ncbi.nlm.nih.gov/articles/pmid/39502688/" TargetMode="External"/><Relationship Id="rId3898" Type="http://schemas.openxmlformats.org/officeDocument/2006/relationships/hyperlink" Target="https://europepmc.org/abstract/MED/34691039" TargetMode="External"/><Relationship Id="rId4949" Type="http://schemas.openxmlformats.org/officeDocument/2006/relationships/hyperlink" Target="https://www.clinicalkey.com/content/playBy/pii?v=S0022-3476(13)00958-X" TargetMode="External"/><Relationship Id="rId7355" Type="http://schemas.openxmlformats.org/officeDocument/2006/relationships/hyperlink" Target="https://europepmc.org/abstract/MED/37938781" TargetMode="External"/><Relationship Id="rId8406" Type="http://schemas.openxmlformats.org/officeDocument/2006/relationships/hyperlink" Target="https://europepmc.org/abstract/MED/33491340" TargetMode="External"/><Relationship Id="rId8820" Type="http://schemas.openxmlformats.org/officeDocument/2006/relationships/hyperlink" Target="https://europepmc.org/abstract/MED/27803115" TargetMode="External"/><Relationship Id="rId3965" Type="http://schemas.openxmlformats.org/officeDocument/2006/relationships/hyperlink" Target="https://pubmed.ncbi.nlm.nih.gov/27025255" TargetMode="External"/><Relationship Id="rId6371" Type="http://schemas.openxmlformats.org/officeDocument/2006/relationships/hyperlink" Target="https://pubmed.ncbi.nlm.nih.gov/38902261" TargetMode="External"/><Relationship Id="rId7008" Type="http://schemas.openxmlformats.org/officeDocument/2006/relationships/hyperlink" Target="https://www.pnas.org/doi/abs/10.1073/pnas.2200413119?url_ver=Z39.88-2003&amp;rfr_id=ori:rid:crossref.org&amp;rfr_dat=cr_pub%200pubmed" TargetMode="External"/><Relationship Id="rId7422" Type="http://schemas.openxmlformats.org/officeDocument/2006/relationships/hyperlink" Target="https://pubmed.ncbi.nlm.nih.gov/33417088" TargetMode="External"/><Relationship Id="rId886" Type="http://schemas.openxmlformats.org/officeDocument/2006/relationships/hyperlink" Target="https://pubmed.ncbi.nlm.nih.gov/34851033" TargetMode="External"/><Relationship Id="rId2567" Type="http://schemas.openxmlformats.org/officeDocument/2006/relationships/hyperlink" Target="https://pubmed.ncbi.nlm.nih.gov/17059383" TargetMode="External"/><Relationship Id="rId3618" Type="http://schemas.openxmlformats.org/officeDocument/2006/relationships/hyperlink" Target="https://pubmed.ncbi.nlm.nih.gov/16920982" TargetMode="External"/><Relationship Id="rId6024" Type="http://schemas.openxmlformats.org/officeDocument/2006/relationships/hyperlink" Target="https://pubmed.ncbi.nlm.nih.gov/1952294" TargetMode="External"/><Relationship Id="rId2" Type="http://schemas.openxmlformats.org/officeDocument/2006/relationships/hyperlink" Target="https://www.clinicalkey.com/content/playBy/pii?v=S0091-6749(24)01230-2" TargetMode="External"/><Relationship Id="rId539" Type="http://schemas.openxmlformats.org/officeDocument/2006/relationships/hyperlink" Target="https://pubmed.ncbi.nlm.nih.gov/33651876" TargetMode="External"/><Relationship Id="rId1169" Type="http://schemas.openxmlformats.org/officeDocument/2006/relationships/hyperlink" Target="https://pubmed.ncbi.nlm.nih.gov/2468503" TargetMode="External"/><Relationship Id="rId1583" Type="http://schemas.openxmlformats.org/officeDocument/2006/relationships/hyperlink" Target="https://pubmed.ncbi.nlm.nih.gov/36672678" TargetMode="External"/><Relationship Id="rId2981" Type="http://schemas.openxmlformats.org/officeDocument/2006/relationships/hyperlink" Target="https://europepmc.org/abstract/MED/37344494" TargetMode="External"/><Relationship Id="rId5040" Type="http://schemas.openxmlformats.org/officeDocument/2006/relationships/hyperlink" Target="https://pubmed.ncbi.nlm.nih.gov/6084610" TargetMode="External"/><Relationship Id="rId8196" Type="http://schemas.openxmlformats.org/officeDocument/2006/relationships/hyperlink" Target="https://pubmed.ncbi.nlm.nih.gov/31394288" TargetMode="External"/><Relationship Id="rId9247" Type="http://schemas.openxmlformats.org/officeDocument/2006/relationships/hyperlink" Target="https://publications.ersnet.org/lookup/pmid/21109555" TargetMode="External"/><Relationship Id="rId953" Type="http://schemas.openxmlformats.org/officeDocument/2006/relationships/hyperlink" Target="https://europepmc.org/abstract/MED/31906550" TargetMode="External"/><Relationship Id="rId1236" Type="http://schemas.openxmlformats.org/officeDocument/2006/relationships/hyperlink" Target="https://www.clinicalkey.com/content/playBy/pii?v=S2213-2198(20)31261-7" TargetMode="External"/><Relationship Id="rId2634" Type="http://schemas.openxmlformats.org/officeDocument/2006/relationships/hyperlink" Target="https://www.clinicalkey.com/content/playBy/pii?v=S2531-1379(22)00080-3" TargetMode="External"/><Relationship Id="rId8263" Type="http://schemas.openxmlformats.org/officeDocument/2006/relationships/hyperlink" Target="https://europepmc.org/abstract/MED/27734904" TargetMode="External"/><Relationship Id="rId606" Type="http://schemas.openxmlformats.org/officeDocument/2006/relationships/hyperlink" Target="https://europepmc.org/abstract/MED/29666621" TargetMode="External"/><Relationship Id="rId1650" Type="http://schemas.openxmlformats.org/officeDocument/2006/relationships/hyperlink" Target="https://europepmc.org/abstract/MED/32296413" TargetMode="External"/><Relationship Id="rId2701" Type="http://schemas.openxmlformats.org/officeDocument/2006/relationships/hyperlink" Target="https://pubmed.ncbi.nlm.nih.gov/30772393" TargetMode="External"/><Relationship Id="rId5857" Type="http://schemas.openxmlformats.org/officeDocument/2006/relationships/hyperlink" Target="https://pubmed.ncbi.nlm.nih.gov/26682746" TargetMode="External"/><Relationship Id="rId6908" Type="http://schemas.openxmlformats.org/officeDocument/2006/relationships/hyperlink" Target="https://pmc.ncbi.nlm.nih.gov/articles/pmid/39098944/" TargetMode="External"/><Relationship Id="rId9314" Type="http://schemas.openxmlformats.org/officeDocument/2006/relationships/hyperlink" Target="https://jphcs.biomedcentral.com/articles/10.1186/s40780-025-00418-5" TargetMode="External"/><Relationship Id="rId1303" Type="http://schemas.openxmlformats.org/officeDocument/2006/relationships/hyperlink" Target="https://europepmc.org/abstract/MED/28977313" TargetMode="External"/><Relationship Id="rId4459" Type="http://schemas.openxmlformats.org/officeDocument/2006/relationships/hyperlink" Target="https://pubmed.ncbi.nlm.nih.gov/35190900" TargetMode="External"/><Relationship Id="rId4873" Type="http://schemas.openxmlformats.org/officeDocument/2006/relationships/hyperlink" Target="https://pubmed.ncbi.nlm.nih.gov/29411209" TargetMode="External"/><Relationship Id="rId5924" Type="http://schemas.openxmlformats.org/officeDocument/2006/relationships/hyperlink" Target="https://pubmed.ncbi.nlm.nih.gov/16061726" TargetMode="External"/><Relationship Id="rId8330" Type="http://schemas.openxmlformats.org/officeDocument/2006/relationships/hyperlink" Target="https://onlinelibrary.wiley.com/doi/10.1002/pbc.29115" TargetMode="External"/><Relationship Id="rId3475" Type="http://schemas.openxmlformats.org/officeDocument/2006/relationships/hyperlink" Target="https://pubmed.ncbi.nlm.nih.gov/23962256" TargetMode="External"/><Relationship Id="rId4526" Type="http://schemas.openxmlformats.org/officeDocument/2006/relationships/hyperlink" Target="https://europepmc.org/abstract/MED/28034913" TargetMode="External"/><Relationship Id="rId4940" Type="http://schemas.openxmlformats.org/officeDocument/2006/relationships/hyperlink" Target="https://pubmed.ncbi.nlm.nih.gov/25194001" TargetMode="External"/><Relationship Id="rId396" Type="http://schemas.openxmlformats.org/officeDocument/2006/relationships/hyperlink" Target="https://linkinghub.elsevier.com/retrieve/pii/S0171-2985(85)80032-2" TargetMode="External"/><Relationship Id="rId2077" Type="http://schemas.openxmlformats.org/officeDocument/2006/relationships/hyperlink" Target="https://europepmc.org/abstract/MED/31578449" TargetMode="External"/><Relationship Id="rId2491" Type="http://schemas.openxmlformats.org/officeDocument/2006/relationships/hyperlink" Target="https://pubmed.ncbi.nlm.nih.gov/28410401" TargetMode="External"/><Relationship Id="rId3128" Type="http://schemas.openxmlformats.org/officeDocument/2006/relationships/hyperlink" Target="https://europepmc.org/abstract/MED/34874330" TargetMode="External"/><Relationship Id="rId3542" Type="http://schemas.openxmlformats.org/officeDocument/2006/relationships/hyperlink" Target="https://aacrjournals.org/mct/article-lookup/doi/10.1158/1535-7163.MCT-11-0884" TargetMode="External"/><Relationship Id="rId6698" Type="http://schemas.openxmlformats.org/officeDocument/2006/relationships/hyperlink" Target="https://onlinelibrary.wiley.com/doi/10.1002/eji.200324502" TargetMode="External"/><Relationship Id="rId7749" Type="http://schemas.openxmlformats.org/officeDocument/2006/relationships/hyperlink" Target="https://linkinghub.elsevier.com/retrieve/pii/S0003-4967(24)10185-9" TargetMode="External"/><Relationship Id="rId463" Type="http://schemas.openxmlformats.org/officeDocument/2006/relationships/hyperlink" Target="https://link.springer.com/article/10.1007/s10875-023-01536-1" TargetMode="External"/><Relationship Id="rId1093" Type="http://schemas.openxmlformats.org/officeDocument/2006/relationships/hyperlink" Target="https://journals.aai.org/jimmunol/article-lookup/doi/10.4049/jimmunol.180.2.800" TargetMode="External"/><Relationship Id="rId2144" Type="http://schemas.openxmlformats.org/officeDocument/2006/relationships/hyperlink" Target="https://pubmed.ncbi.nlm.nih.gov/26147698" TargetMode="External"/><Relationship Id="rId9171" Type="http://schemas.openxmlformats.org/officeDocument/2006/relationships/hyperlink" Target="https://europepmc.org/abstract/MED/28894480" TargetMode="External"/><Relationship Id="rId116" Type="http://schemas.openxmlformats.org/officeDocument/2006/relationships/hyperlink" Target="https://linkinghub.elsevier.com/retrieve/pii/S2352-4642(20)30135-8" TargetMode="External"/><Relationship Id="rId530" Type="http://schemas.openxmlformats.org/officeDocument/2006/relationships/hyperlink" Target="https://europepmc.org/abstract/MED/34027897" TargetMode="External"/><Relationship Id="rId1160" Type="http://schemas.openxmlformats.org/officeDocument/2006/relationships/hyperlink" Target="https://europepmc.org/abstract/MED/8551241" TargetMode="External"/><Relationship Id="rId2211" Type="http://schemas.openxmlformats.org/officeDocument/2006/relationships/hyperlink" Target="https://www.clinicalkey.com/content/playBy/pii?v=S1359-6101(09)00043-4" TargetMode="External"/><Relationship Id="rId5367" Type="http://schemas.openxmlformats.org/officeDocument/2006/relationships/hyperlink" Target="https://pubmed.ncbi.nlm.nih.gov/22573402" TargetMode="External"/><Relationship Id="rId6765" Type="http://schemas.openxmlformats.org/officeDocument/2006/relationships/hyperlink" Target="https://pubmed.ncbi.nlm.nih.gov/34573280" TargetMode="External"/><Relationship Id="rId7816" Type="http://schemas.openxmlformats.org/officeDocument/2006/relationships/hyperlink" Target="https://pubmed.ncbi.nlm.nih.gov/20558947" TargetMode="External"/><Relationship Id="rId5781" Type="http://schemas.openxmlformats.org/officeDocument/2006/relationships/hyperlink" Target="https://pubmed.ncbi.nlm.nih.gov/32638197" TargetMode="External"/><Relationship Id="rId6418" Type="http://schemas.openxmlformats.org/officeDocument/2006/relationships/hyperlink" Target="https://europepmc.org/abstract/MED/33606476" TargetMode="External"/><Relationship Id="rId6832" Type="http://schemas.openxmlformats.org/officeDocument/2006/relationships/hyperlink" Target="https://journals.lww.com/00043426-201404000-00024" TargetMode="External"/><Relationship Id="rId1977" Type="http://schemas.openxmlformats.org/officeDocument/2006/relationships/hyperlink" Target="https://europepmc.org/abstract/MED/38543905" TargetMode="External"/><Relationship Id="rId4383" Type="http://schemas.openxmlformats.org/officeDocument/2006/relationships/hyperlink" Target="https://pubmed.ncbi.nlm.nih.gov/2379221" TargetMode="External"/><Relationship Id="rId5434" Type="http://schemas.openxmlformats.org/officeDocument/2006/relationships/hyperlink" Target="https://www.clinicalkey.com/content/playBy/pii?v=S0091-6749(23)01208-3" TargetMode="External"/><Relationship Id="rId4036" Type="http://schemas.openxmlformats.org/officeDocument/2006/relationships/hyperlink" Target="https://onlinelibrary.wiley.com/doi/10.1002/glia.22274" TargetMode="External"/><Relationship Id="rId4450" Type="http://schemas.openxmlformats.org/officeDocument/2006/relationships/hyperlink" Target="https://ccforum.biomedcentral.com/articles/10.1186/s13054-022-03977-3" TargetMode="External"/><Relationship Id="rId5501" Type="http://schemas.openxmlformats.org/officeDocument/2006/relationships/hyperlink" Target="https://pubmed.ncbi.nlm.nih.gov/26371693" TargetMode="External"/><Relationship Id="rId8657" Type="http://schemas.openxmlformats.org/officeDocument/2006/relationships/hyperlink" Target="https://pubmed.ncbi.nlm.nih.gov/26403371" TargetMode="External"/><Relationship Id="rId3052" Type="http://schemas.openxmlformats.org/officeDocument/2006/relationships/hyperlink" Target="https://europepmc.org/abstract/MED/36396864" TargetMode="External"/><Relationship Id="rId4103" Type="http://schemas.openxmlformats.org/officeDocument/2006/relationships/hyperlink" Target="https://linkinghub.elsevier.com/retrieve/pii/S0046817704003880" TargetMode="External"/><Relationship Id="rId7259" Type="http://schemas.openxmlformats.org/officeDocument/2006/relationships/hyperlink" Target="https:///www.science.org/doi/10.1126/sciimmunol.abi7160?url_ver=Z39.88-2003&amp;rfr_id=ori:rid:crossref.org&amp;rfr_dat=cr_pub%200pubmed" TargetMode="External"/><Relationship Id="rId7673" Type="http://schemas.openxmlformats.org/officeDocument/2006/relationships/hyperlink" Target="https://pmc.ncbi.nlm.nih.gov/articles/pmid/39613754/" TargetMode="External"/><Relationship Id="rId8724" Type="http://schemas.openxmlformats.org/officeDocument/2006/relationships/hyperlink" Target="https://pubmed.ncbi.nlm.nih.gov/37978895" TargetMode="External"/><Relationship Id="rId6275" Type="http://schemas.openxmlformats.org/officeDocument/2006/relationships/hyperlink" Target="https://pubmed.ncbi.nlm.nih.gov/25636566" TargetMode="External"/><Relationship Id="rId7326" Type="http://schemas.openxmlformats.org/officeDocument/2006/relationships/hyperlink" Target="https://pubmed.ncbi.nlm.nih.gov/39198650" TargetMode="External"/><Relationship Id="rId3869" Type="http://schemas.openxmlformats.org/officeDocument/2006/relationships/hyperlink" Target="https://pubmed.ncbi.nlm.nih.gov/34252208" TargetMode="External"/><Relationship Id="rId5291" Type="http://schemas.openxmlformats.org/officeDocument/2006/relationships/hyperlink" Target="https://pubmed.ncbi.nlm.nih.gov/27746112" TargetMode="External"/><Relationship Id="rId6342" Type="http://schemas.openxmlformats.org/officeDocument/2006/relationships/hyperlink" Target="https://europepmc.org/abstract/MED/33990681" TargetMode="External"/><Relationship Id="rId7740" Type="http://schemas.openxmlformats.org/officeDocument/2006/relationships/hyperlink" Target="https://pubmed.ncbi.nlm.nih.gov/33455090" TargetMode="External"/><Relationship Id="rId2885" Type="http://schemas.openxmlformats.org/officeDocument/2006/relationships/hyperlink" Target="https://pmc.ncbi.nlm.nih.gov/articles/pmid/39509060/" TargetMode="External"/><Relationship Id="rId3936" Type="http://schemas.openxmlformats.org/officeDocument/2006/relationships/hyperlink" Target="https://www.ingentaconnect.com/openurl?genre=article&amp;issn=&amp;volume=52&amp;issue=4&amp;spage=1246&amp;aulast=Castellanos-Esparza" TargetMode="External"/><Relationship Id="rId857" Type="http://schemas.openxmlformats.org/officeDocument/2006/relationships/hyperlink" Target="https://europepmc.org/abstract/MED/37954618" TargetMode="External"/><Relationship Id="rId1487" Type="http://schemas.openxmlformats.org/officeDocument/2006/relationships/hyperlink" Target="https://link.springer.com/article/10.1007/s10875-015-0145-5" TargetMode="External"/><Relationship Id="rId2538" Type="http://schemas.openxmlformats.org/officeDocument/2006/relationships/hyperlink" Target="https://journals.asm.org/doi/10.1128/JCM.01556-09?url_ver=Z39.88-2003&amp;rfr_id=ori:rid:crossref.org&amp;rfr_dat=cr_pub%200pubmed" TargetMode="External"/><Relationship Id="rId2952" Type="http://schemas.openxmlformats.org/officeDocument/2006/relationships/hyperlink" Target="https://pubmed.ncbi.nlm.nih.gov/37915762" TargetMode="External"/><Relationship Id="rId924" Type="http://schemas.openxmlformats.org/officeDocument/2006/relationships/hyperlink" Target="https://pubmed.ncbi.nlm.nih.gov/33996688" TargetMode="External"/><Relationship Id="rId1554" Type="http://schemas.openxmlformats.org/officeDocument/2006/relationships/hyperlink" Target="https://www.ingentaconnect.com/openurl?genre=article&amp;issn=1528-4050&amp;volume=24&amp;issue=6&amp;spage=479&amp;aulast=van%20Stigt" TargetMode="External"/><Relationship Id="rId2605" Type="http://schemas.openxmlformats.org/officeDocument/2006/relationships/hyperlink" Target="https://pubmed.ncbi.nlm.nih.gov/39582512" TargetMode="External"/><Relationship Id="rId5011" Type="http://schemas.openxmlformats.org/officeDocument/2006/relationships/hyperlink" Target="https://pubmed.ncbi.nlm.nih.gov/14609214" TargetMode="External"/><Relationship Id="rId8167" Type="http://schemas.openxmlformats.org/officeDocument/2006/relationships/hyperlink" Target="https://pubmed.ncbi.nlm.nih.gov/32805065" TargetMode="External"/><Relationship Id="rId8581" Type="http://schemas.openxmlformats.org/officeDocument/2006/relationships/hyperlink" Target="https://pubmed.ncbi.nlm.nih.gov/18340050" TargetMode="External"/><Relationship Id="rId9218" Type="http://schemas.openxmlformats.org/officeDocument/2006/relationships/hyperlink" Target="https://pubmed.ncbi.nlm.nih.gov/24525448" TargetMode="External"/><Relationship Id="rId1207" Type="http://schemas.openxmlformats.org/officeDocument/2006/relationships/hyperlink" Target="https://onlinelibrary.wiley.com/doi/10.1111/cea.14206" TargetMode="External"/><Relationship Id="rId1621" Type="http://schemas.openxmlformats.org/officeDocument/2006/relationships/hyperlink" Target="https://pubmed.ncbi.nlm.nih.gov/33078502" TargetMode="External"/><Relationship Id="rId4777" Type="http://schemas.openxmlformats.org/officeDocument/2006/relationships/hyperlink" Target="https://pubmed.ncbi.nlm.nih.gov/35575086" TargetMode="External"/><Relationship Id="rId5828" Type="http://schemas.openxmlformats.org/officeDocument/2006/relationships/hyperlink" Target="https://linkinghub.elsevier.com/retrieve/pii/S0006-4971(20)32648-3" TargetMode="External"/><Relationship Id="rId7183" Type="http://schemas.openxmlformats.org/officeDocument/2006/relationships/hyperlink" Target="https://pubmed.ncbi.nlm.nih.gov/21807711" TargetMode="External"/><Relationship Id="rId8234" Type="http://schemas.openxmlformats.org/officeDocument/2006/relationships/hyperlink" Target="https://pubmed.ncbi.nlm.nih.gov/29923122" TargetMode="External"/><Relationship Id="rId3379" Type="http://schemas.openxmlformats.org/officeDocument/2006/relationships/hyperlink" Target="https://pubmed.ncbi.nlm.nih.gov/27381925" TargetMode="External"/><Relationship Id="rId3793" Type="http://schemas.openxmlformats.org/officeDocument/2006/relationships/hyperlink" Target="https://www.clinicalkey.com/content/playBy/pii?v=S0924-8579(17)30036-5" TargetMode="External"/><Relationship Id="rId7250" Type="http://schemas.openxmlformats.org/officeDocument/2006/relationships/hyperlink" Target="https://pubmed.ncbi.nlm.nih.gov/35926762" TargetMode="External"/><Relationship Id="rId8301" Type="http://schemas.openxmlformats.org/officeDocument/2006/relationships/hyperlink" Target="https://www.clinicalkey.com/content/playBy/pii?v=S0016-5085(10)01050-4" TargetMode="External"/><Relationship Id="rId2395" Type="http://schemas.openxmlformats.org/officeDocument/2006/relationships/hyperlink" Target="https://pubmed.ncbi.nlm.nih.gov/34819675" TargetMode="External"/><Relationship Id="rId3446" Type="http://schemas.openxmlformats.org/officeDocument/2006/relationships/hyperlink" Target="https://www.jstage.jst.go.jp/article/internalmedicine/54/7/54_54.3406/_article" TargetMode="External"/><Relationship Id="rId4844" Type="http://schemas.openxmlformats.org/officeDocument/2006/relationships/hyperlink" Target="https://europepmc.org/abstract/MED/31157858" TargetMode="External"/><Relationship Id="rId367" Type="http://schemas.openxmlformats.org/officeDocument/2006/relationships/hyperlink" Target="https://linkinghub.elsevier.com/retrieve/pii/S0022-202X(89)90549-6" TargetMode="External"/><Relationship Id="rId2048" Type="http://schemas.openxmlformats.org/officeDocument/2006/relationships/hyperlink" Target="https://pubmed.ncbi.nlm.nih.gov/34447378" TargetMode="External"/><Relationship Id="rId3860" Type="http://schemas.openxmlformats.org/officeDocument/2006/relationships/hyperlink" Target="https://onlinelibrary.wiley.com/doi/10.1111/nan.12889" TargetMode="External"/><Relationship Id="rId4911" Type="http://schemas.openxmlformats.org/officeDocument/2006/relationships/hyperlink" Target="https://pubmed.ncbi.nlm.nih.gov/27503255" TargetMode="External"/><Relationship Id="rId9075" Type="http://schemas.openxmlformats.org/officeDocument/2006/relationships/hyperlink" Target="https://www.atsjournals.org/doi/10.1164/rccm.202108-1943OC?url_ver=Z39.88-2003&amp;rfr_id=ori:rid:crossref.org&amp;rfr_dat=cr_pub%200pubmed" TargetMode="External"/><Relationship Id="rId781" Type="http://schemas.openxmlformats.org/officeDocument/2006/relationships/hyperlink" Target="https://pubmed.ncbi.nlm.nih.gov/15234534" TargetMode="External"/><Relationship Id="rId2462" Type="http://schemas.openxmlformats.org/officeDocument/2006/relationships/hyperlink" Target="https://academic.oup.com/bjd/article-lookup/doi/10.1111/bjd.17642" TargetMode="External"/><Relationship Id="rId3513" Type="http://schemas.openxmlformats.org/officeDocument/2006/relationships/hyperlink" Target="https://pubmed.ncbi.nlm.nih.gov/24040034" TargetMode="External"/><Relationship Id="rId6669" Type="http://schemas.openxmlformats.org/officeDocument/2006/relationships/hyperlink" Target="https://pubmed.ncbi.nlm.nih.gov/19592649" TargetMode="External"/><Relationship Id="rId8091" Type="http://schemas.openxmlformats.org/officeDocument/2006/relationships/hyperlink" Target="https://pubmed.ncbi.nlm.nih.gov/36884164" TargetMode="External"/><Relationship Id="rId434" Type="http://schemas.openxmlformats.org/officeDocument/2006/relationships/hyperlink" Target="https://pubmed.ncbi.nlm.nih.gov/40046062" TargetMode="External"/><Relationship Id="rId1064" Type="http://schemas.openxmlformats.org/officeDocument/2006/relationships/hyperlink" Target="https://pubmed.ncbi.nlm.nih.gov/21826669" TargetMode="External"/><Relationship Id="rId2115" Type="http://schemas.openxmlformats.org/officeDocument/2006/relationships/hyperlink" Target="https://onlinelibrary.wiley.com/doi/10.1002/jbm.b.33747" TargetMode="External"/><Relationship Id="rId5685" Type="http://schemas.openxmlformats.org/officeDocument/2006/relationships/hyperlink" Target="https://pubmed.ncbi.nlm.nih.gov/29867566" TargetMode="External"/><Relationship Id="rId6736" Type="http://schemas.openxmlformats.org/officeDocument/2006/relationships/hyperlink" Target="https://europepmc.org/abstract/MED/37521342" TargetMode="External"/><Relationship Id="rId9142" Type="http://schemas.openxmlformats.org/officeDocument/2006/relationships/hyperlink" Target="https://pubmed.ncbi.nlm.nih.gov/30049739" TargetMode="External"/><Relationship Id="rId501" Type="http://schemas.openxmlformats.org/officeDocument/2006/relationships/hyperlink" Target="https://pubmed.ncbi.nlm.nih.gov/35269470" TargetMode="External"/><Relationship Id="rId1131" Type="http://schemas.openxmlformats.org/officeDocument/2006/relationships/hyperlink" Target="https://europepmc.org/abstract/MED/15526037" TargetMode="External"/><Relationship Id="rId4287" Type="http://schemas.openxmlformats.org/officeDocument/2006/relationships/hyperlink" Target="https://pubmed.ncbi.nlm.nih.gov/22328142" TargetMode="External"/><Relationship Id="rId5338" Type="http://schemas.openxmlformats.org/officeDocument/2006/relationships/hyperlink" Target="https://journals.lww.com/00043426-201407000-00007" TargetMode="External"/><Relationship Id="rId5752" Type="http://schemas.openxmlformats.org/officeDocument/2006/relationships/hyperlink" Target="https://europepmc.org/abstract/MED/35133079" TargetMode="External"/><Relationship Id="rId6803" Type="http://schemas.openxmlformats.org/officeDocument/2006/relationships/hyperlink" Target="https://pubmed.ncbi.nlm.nih.gov/31112981" TargetMode="External"/><Relationship Id="rId4354" Type="http://schemas.openxmlformats.org/officeDocument/2006/relationships/hyperlink" Target="https://pubmed.ncbi.nlm.nih.gov/10951868" TargetMode="External"/><Relationship Id="rId5405" Type="http://schemas.openxmlformats.org/officeDocument/2006/relationships/hyperlink" Target="https://pubmed.ncbi.nlm.nih.gov/17968328" TargetMode="External"/><Relationship Id="rId1948" Type="http://schemas.openxmlformats.org/officeDocument/2006/relationships/hyperlink" Target="https://onlinelibrary.wiley.com/resolve/openurl?genre=article&amp;sid=nlm:pubmed&amp;issn=0105-4538&amp;date=2002&amp;volume=57&amp;issue=2&amp;spage=83" TargetMode="External"/><Relationship Id="rId3370" Type="http://schemas.openxmlformats.org/officeDocument/2006/relationships/hyperlink" Target="https://linkinghub.elsevier.com/retrieve/pii/S1556-0864(17)30350-7" TargetMode="External"/><Relationship Id="rId4007" Type="http://schemas.openxmlformats.org/officeDocument/2006/relationships/hyperlink" Target="https://pubmed.ncbi.nlm.nih.gov/27025741" TargetMode="External"/><Relationship Id="rId4421" Type="http://schemas.openxmlformats.org/officeDocument/2006/relationships/hyperlink" Target="https://pubmed.ncbi.nlm.nih.gov/37751296" TargetMode="External"/><Relationship Id="rId7577" Type="http://schemas.openxmlformats.org/officeDocument/2006/relationships/hyperlink" Target="https://www.tandfonline.com/doi/10.1080/19490976.2018.1546520?url_ver=Z39.88-2003&amp;rfr_id=ori:rid:crossref.org&amp;rfr_dat=cr_pub%200pubmed" TargetMode="External"/><Relationship Id="rId8975" Type="http://schemas.openxmlformats.org/officeDocument/2006/relationships/hyperlink" Target="https://pubmed.ncbi.nlm.nih.gov/30296193" TargetMode="External"/><Relationship Id="rId291" Type="http://schemas.openxmlformats.org/officeDocument/2006/relationships/hyperlink" Target="https://pubmed.ncbi.nlm.nih.gov/12393664" TargetMode="External"/><Relationship Id="rId3023" Type="http://schemas.openxmlformats.org/officeDocument/2006/relationships/hyperlink" Target="https://pubmed.ncbi.nlm.nih.gov/36609472" TargetMode="External"/><Relationship Id="rId6179" Type="http://schemas.openxmlformats.org/officeDocument/2006/relationships/hyperlink" Target="https://europepmc.org/abstract/MED/34405267" TargetMode="External"/><Relationship Id="rId7991" Type="http://schemas.openxmlformats.org/officeDocument/2006/relationships/hyperlink" Target="https://journals.sagepub.com/doi/10.1177/026921639701100210?url_ver=Z39.88-2003&amp;rfr_id=ori:rid:crossref.org&amp;rfr_dat=cr_pub%200pubmed" TargetMode="External"/><Relationship Id="rId8628" Type="http://schemas.openxmlformats.org/officeDocument/2006/relationships/hyperlink" Target="https://core.ac.uk/reader/158171011?utm_source=linkout" TargetMode="External"/><Relationship Id="rId5195" Type="http://schemas.openxmlformats.org/officeDocument/2006/relationships/hyperlink" Target="https://pubmed.ncbi.nlm.nih.gov/33042850" TargetMode="External"/><Relationship Id="rId6593" Type="http://schemas.openxmlformats.org/officeDocument/2006/relationships/hyperlink" Target="https://pubmed.ncbi.nlm.nih.gov/25748104" TargetMode="External"/><Relationship Id="rId7644" Type="http://schemas.openxmlformats.org/officeDocument/2006/relationships/hyperlink" Target="https://pubmed.ncbi.nlm.nih.gov/19807277" TargetMode="External"/><Relationship Id="rId2789" Type="http://schemas.openxmlformats.org/officeDocument/2006/relationships/hyperlink" Target="https://pubmed.ncbi.nlm.nih.gov/21876968" TargetMode="External"/><Relationship Id="rId6246" Type="http://schemas.openxmlformats.org/officeDocument/2006/relationships/hyperlink" Target="https://pmc.ncbi.nlm.nih.gov/articles/pmid/29159928/" TargetMode="External"/><Relationship Id="rId6660" Type="http://schemas.openxmlformats.org/officeDocument/2006/relationships/hyperlink" Target="https://europepmc.org/abstract/MED/21099108" TargetMode="External"/><Relationship Id="rId7711" Type="http://schemas.openxmlformats.org/officeDocument/2006/relationships/hyperlink" Target="https://europepmc.org/abstract/MED/36980846" TargetMode="External"/><Relationship Id="rId2856" Type="http://schemas.openxmlformats.org/officeDocument/2006/relationships/hyperlink" Target="https://pubmed.ncbi.nlm.nih.gov/39704712" TargetMode="External"/><Relationship Id="rId3907" Type="http://schemas.openxmlformats.org/officeDocument/2006/relationships/hyperlink" Target="https://pubmed.ncbi.nlm.nih.gov/32166423" TargetMode="External"/><Relationship Id="rId5262" Type="http://schemas.openxmlformats.org/officeDocument/2006/relationships/hyperlink" Target="https://europepmc.org/abstract/MED/28581474" TargetMode="External"/><Relationship Id="rId6313" Type="http://schemas.openxmlformats.org/officeDocument/2006/relationships/hyperlink" Target="https://pubmed.ncbi.nlm.nih.gov/38303118" TargetMode="External"/><Relationship Id="rId97" Type="http://schemas.openxmlformats.org/officeDocument/2006/relationships/hyperlink" Target="https://pubmed.ncbi.nlm.nih.gov/33889552" TargetMode="External"/><Relationship Id="rId828" Type="http://schemas.openxmlformats.org/officeDocument/2006/relationships/hyperlink" Target="https://pubmed.ncbi.nlm.nih.gov/38215192" TargetMode="External"/><Relationship Id="rId1458" Type="http://schemas.openxmlformats.org/officeDocument/2006/relationships/hyperlink" Target="https://pubmed.ncbi.nlm.nih.gov/30407975" TargetMode="External"/><Relationship Id="rId1872" Type="http://schemas.openxmlformats.org/officeDocument/2006/relationships/hyperlink" Target="https://pubmed.ncbi.nlm.nih.gov/33978920" TargetMode="External"/><Relationship Id="rId2509" Type="http://schemas.openxmlformats.org/officeDocument/2006/relationships/hyperlink" Target="https://pubmed.ncbi.nlm.nih.gov/24704721" TargetMode="External"/><Relationship Id="rId8485" Type="http://schemas.openxmlformats.org/officeDocument/2006/relationships/hyperlink" Target="https://europepmc.org/abstract/MED/22937304" TargetMode="External"/><Relationship Id="rId1525" Type="http://schemas.openxmlformats.org/officeDocument/2006/relationships/hyperlink" Target="https://link.springer.com/article/10.1007/s00467-004-1678-7" TargetMode="External"/><Relationship Id="rId2923" Type="http://schemas.openxmlformats.org/officeDocument/2006/relationships/hyperlink" Target="https://pmc.ncbi.nlm.nih.gov/articles/pmid/38855869/" TargetMode="External"/><Relationship Id="rId7087" Type="http://schemas.openxmlformats.org/officeDocument/2006/relationships/hyperlink" Target="https://pubmed.ncbi.nlm.nih.gov/33616813" TargetMode="External"/><Relationship Id="rId8138" Type="http://schemas.openxmlformats.org/officeDocument/2006/relationships/hyperlink" Target="https://linkinghub.elsevier.com/retrieve/pii/S2468-1253(21)00223-5" TargetMode="External"/><Relationship Id="rId8552" Type="http://schemas.openxmlformats.org/officeDocument/2006/relationships/hyperlink" Target="https://europepmc.org/abstract/MED/28731901" TargetMode="External"/><Relationship Id="rId7154" Type="http://schemas.openxmlformats.org/officeDocument/2006/relationships/hyperlink" Target="https://pmc.ncbi.nlm.nih.gov/articles/pmid/22132881/" TargetMode="External"/><Relationship Id="rId8205" Type="http://schemas.openxmlformats.org/officeDocument/2006/relationships/hyperlink" Target="https://europepmc.org/abstract/MED/31422647" TargetMode="External"/><Relationship Id="rId2299" Type="http://schemas.openxmlformats.org/officeDocument/2006/relationships/hyperlink" Target="https://onlinelibrary.wiley.com/resolve/openurl?genre=article&amp;sid=nlm:pubmed&amp;issn=0300-9475&amp;date=1997&amp;volume=46&amp;issue=3&amp;spage=304" TargetMode="External"/><Relationship Id="rId3697" Type="http://schemas.openxmlformats.org/officeDocument/2006/relationships/hyperlink" Target="https://www.clinicalkey.com/content/playBy/pii?v=S2213-2198(24)00004-7" TargetMode="External"/><Relationship Id="rId4748" Type="http://schemas.openxmlformats.org/officeDocument/2006/relationships/hyperlink" Target="https://www.clinicalkey.com/content/playBy/pii?v=S1542-3565(22)01015-1" TargetMode="External"/><Relationship Id="rId3764" Type="http://schemas.openxmlformats.org/officeDocument/2006/relationships/hyperlink" Target="https://pubmed.ncbi.nlm.nih.gov/32636843" TargetMode="External"/><Relationship Id="rId4815" Type="http://schemas.openxmlformats.org/officeDocument/2006/relationships/hyperlink" Target="https://pubmed.ncbi.nlm.nih.gov/32925557" TargetMode="External"/><Relationship Id="rId6170" Type="http://schemas.openxmlformats.org/officeDocument/2006/relationships/hyperlink" Target="https://pubmed.ncbi.nlm.nih.gov/35500222" TargetMode="External"/><Relationship Id="rId7221" Type="http://schemas.openxmlformats.org/officeDocument/2006/relationships/hyperlink" Target="https://pmc.ncbi.nlm.nih.gov/articles/pmid/38745012/" TargetMode="External"/><Relationship Id="rId685" Type="http://schemas.openxmlformats.org/officeDocument/2006/relationships/hyperlink" Target="https://pubmed.ncbi.nlm.nih.gov/24329931" TargetMode="External"/><Relationship Id="rId2366" Type="http://schemas.openxmlformats.org/officeDocument/2006/relationships/hyperlink" Target="https://europepmc.org/abstract/MED/36351931" TargetMode="External"/><Relationship Id="rId2780" Type="http://schemas.openxmlformats.org/officeDocument/2006/relationships/hyperlink" Target="https://www.clinicalkey.com/content/playBy/pii?v=S0091-6749(13)00260-1" TargetMode="External"/><Relationship Id="rId3417" Type="http://schemas.openxmlformats.org/officeDocument/2006/relationships/hyperlink" Target="https://www.medicalonline.jp/meteo_linkout.php?issn=0911-4300&amp;volume=39&amp;issue=1&amp;spage=59" TargetMode="External"/><Relationship Id="rId3831" Type="http://schemas.openxmlformats.org/officeDocument/2006/relationships/hyperlink" Target="https://pubmed.ncbi.nlm.nih.gov/39932802" TargetMode="External"/><Relationship Id="rId6987" Type="http://schemas.openxmlformats.org/officeDocument/2006/relationships/hyperlink" Target="https://pubmed.ncbi.nlm.nih.gov/36300623" TargetMode="External"/><Relationship Id="rId9393" Type="http://schemas.openxmlformats.org/officeDocument/2006/relationships/hyperlink" Target="https://pubmed.ncbi.nlm.nih.gov/25120415" TargetMode="External"/><Relationship Id="rId338" Type="http://schemas.openxmlformats.org/officeDocument/2006/relationships/hyperlink" Target="https://pubmed.ncbi.nlm.nih.gov/8258154" TargetMode="External"/><Relationship Id="rId752" Type="http://schemas.openxmlformats.org/officeDocument/2006/relationships/hyperlink" Target="https://pubmed.ncbi.nlm.nih.gov/18523147" TargetMode="External"/><Relationship Id="rId1382" Type="http://schemas.openxmlformats.org/officeDocument/2006/relationships/hyperlink" Target="https://linkinghub.elsevier.com/retrieve/pii/S1808-8694(15)31263-5" TargetMode="External"/><Relationship Id="rId2019" Type="http://schemas.openxmlformats.org/officeDocument/2006/relationships/hyperlink" Target="https://linkinghub.elsevier.com/retrieve/pii/S1877-959X(21)00181-3" TargetMode="External"/><Relationship Id="rId2433" Type="http://schemas.openxmlformats.org/officeDocument/2006/relationships/hyperlink" Target="https://pubmed.ncbi.nlm.nih.gov/34733538" TargetMode="External"/><Relationship Id="rId5589" Type="http://schemas.openxmlformats.org/officeDocument/2006/relationships/hyperlink" Target="https://pubmed.ncbi.nlm.nih.gov/35455280" TargetMode="External"/><Relationship Id="rId9046" Type="http://schemas.openxmlformats.org/officeDocument/2006/relationships/hyperlink" Target="https://pubmed.ncbi.nlm.nih.gov/38609095" TargetMode="External"/><Relationship Id="rId405" Type="http://schemas.openxmlformats.org/officeDocument/2006/relationships/hyperlink" Target="https://onlinelibrary.wiley.com/resolve/openurl?genre=article&amp;sid=nlm:pubmed&amp;issn=0077-8923&amp;date=1984&amp;volume=437&amp;spage=554" TargetMode="External"/><Relationship Id="rId1035" Type="http://schemas.openxmlformats.org/officeDocument/2006/relationships/hyperlink" Target="https://www.liebertpub.com/doi/10.1089/scd.2014.0091?url_ver=Z39.88-2003&amp;rfr_id=ori:rid:crossref.org&amp;rfr_dat=cr_pub%200pubmed" TargetMode="External"/><Relationship Id="rId2500" Type="http://schemas.openxmlformats.org/officeDocument/2006/relationships/hyperlink" Target="https://europepmc.org/abstract/MED/26966403" TargetMode="External"/><Relationship Id="rId5656" Type="http://schemas.openxmlformats.org/officeDocument/2006/relationships/hyperlink" Target="https://pamw.pl/en/issue/article/32105244" TargetMode="External"/><Relationship Id="rId8062" Type="http://schemas.openxmlformats.org/officeDocument/2006/relationships/hyperlink" Target="https://pubmed.ncbi.nlm.nih.gov/38509826" TargetMode="External"/><Relationship Id="rId9113" Type="http://schemas.openxmlformats.org/officeDocument/2006/relationships/hyperlink" Target="https://www.clinicalkey.com/content/playBy/pii?v=S0300-2896(20)30397-5" TargetMode="External"/><Relationship Id="rId1102" Type="http://schemas.openxmlformats.org/officeDocument/2006/relationships/hyperlink" Target="https://pubmed.ncbi.nlm.nih.gov/17531302" TargetMode="External"/><Relationship Id="rId4258" Type="http://schemas.openxmlformats.org/officeDocument/2006/relationships/hyperlink" Target="https://www.prolekare.cz/linkout/60019" TargetMode="External"/><Relationship Id="rId5309" Type="http://schemas.openxmlformats.org/officeDocument/2006/relationships/hyperlink" Target="https://pubmed.ncbi.nlm.nih.gov/25840335" TargetMode="External"/><Relationship Id="rId6707" Type="http://schemas.openxmlformats.org/officeDocument/2006/relationships/hyperlink" Target="https://pubmed.ncbi.nlm.nih.gov/39284370" TargetMode="External"/><Relationship Id="rId3274" Type="http://schemas.openxmlformats.org/officeDocument/2006/relationships/hyperlink" Target="https://europepmc.org/abstract/MED/32968707" TargetMode="External"/><Relationship Id="rId4672" Type="http://schemas.openxmlformats.org/officeDocument/2006/relationships/hyperlink" Target="https://europepmc.org/abstract/MED/27508510" TargetMode="External"/><Relationship Id="rId5723" Type="http://schemas.openxmlformats.org/officeDocument/2006/relationships/hyperlink" Target="https://europepmc.org/abstract/MED/21197459" TargetMode="External"/><Relationship Id="rId8879" Type="http://schemas.openxmlformats.org/officeDocument/2006/relationships/hyperlink" Target="https://pubmed.ncbi.nlm.nih.gov/17194344" TargetMode="External"/><Relationship Id="rId195" Type="http://schemas.openxmlformats.org/officeDocument/2006/relationships/hyperlink" Target="https://pubmed.ncbi.nlm.nih.gov/26067227" TargetMode="External"/><Relationship Id="rId1919" Type="http://schemas.openxmlformats.org/officeDocument/2006/relationships/hyperlink" Target="https://www.clinicalkey.com/content/playBy/pii?v=S1359-6101(13)00097-X" TargetMode="External"/><Relationship Id="rId4325" Type="http://schemas.openxmlformats.org/officeDocument/2006/relationships/hyperlink" Target="https://core.ac.uk/reader/192774410?utm_source=linkout" TargetMode="External"/><Relationship Id="rId7895" Type="http://schemas.openxmlformats.org/officeDocument/2006/relationships/hyperlink" Target="https://www.nature.com/articles/s41590-018-0089-z" TargetMode="External"/><Relationship Id="rId8946" Type="http://schemas.openxmlformats.org/officeDocument/2006/relationships/hyperlink" Target="https://www.clinicalkey.com/content/playBy/pii?v=S2473-9529(21)00550-4" TargetMode="External"/><Relationship Id="rId2290" Type="http://schemas.openxmlformats.org/officeDocument/2006/relationships/hyperlink" Target="https://pubmed.ncbi.nlm.nih.gov/12100735" TargetMode="External"/><Relationship Id="rId3341" Type="http://schemas.openxmlformats.org/officeDocument/2006/relationships/hyperlink" Target="https://pubmed.ncbi.nlm.nih.gov/29703264" TargetMode="External"/><Relationship Id="rId6497" Type="http://schemas.openxmlformats.org/officeDocument/2006/relationships/hyperlink" Target="https://pubmed.ncbi.nlm.nih.gov/30131526" TargetMode="External"/><Relationship Id="rId7548" Type="http://schemas.openxmlformats.org/officeDocument/2006/relationships/hyperlink" Target="https://pubmed.ncbi.nlm.nih.gov/32812031" TargetMode="External"/><Relationship Id="rId7962" Type="http://schemas.openxmlformats.org/officeDocument/2006/relationships/hyperlink" Target="https://pubmed.ncbi.nlm.nih.gov/17548660" TargetMode="External"/><Relationship Id="rId262" Type="http://schemas.openxmlformats.org/officeDocument/2006/relationships/hyperlink" Target="https://journals.lww.com/00062752-200807000-00015" TargetMode="External"/><Relationship Id="rId5099" Type="http://schemas.openxmlformats.org/officeDocument/2006/relationships/hyperlink" Target="https://pubmed.ncbi.nlm.nih.gov/35878085" TargetMode="External"/><Relationship Id="rId6564" Type="http://schemas.openxmlformats.org/officeDocument/2006/relationships/hyperlink" Target="https://europepmc.org/abstract/MED/27299587" TargetMode="External"/><Relationship Id="rId7615" Type="http://schemas.openxmlformats.org/officeDocument/2006/relationships/hyperlink" Target="https://linkinghub.elsevier.com/retrieve/pii/S0761-8425(15)00223-5" TargetMode="External"/><Relationship Id="rId2010" Type="http://schemas.openxmlformats.org/officeDocument/2006/relationships/hyperlink" Target="https://pubmed.ncbi.nlm.nih.gov/34939192" TargetMode="External"/><Relationship Id="rId5166" Type="http://schemas.openxmlformats.org/officeDocument/2006/relationships/hyperlink" Target="https://europepmc.org/abstract/MED/32860171" TargetMode="External"/><Relationship Id="rId5580" Type="http://schemas.openxmlformats.org/officeDocument/2006/relationships/hyperlink" Target="https://www.clinicalkey.com/content/playBy/pii?v=S0022-510X(22)00154-X" TargetMode="External"/><Relationship Id="rId6217" Type="http://schemas.openxmlformats.org/officeDocument/2006/relationships/hyperlink" Target="https://pubmed.ncbi.nlm.nih.gov/32983108" TargetMode="External"/><Relationship Id="rId6631" Type="http://schemas.openxmlformats.org/officeDocument/2006/relationships/hyperlink" Target="https://pubmed.ncbi.nlm.nih.gov/22173227" TargetMode="External"/><Relationship Id="rId4182" Type="http://schemas.openxmlformats.org/officeDocument/2006/relationships/hyperlink" Target="https://www.clinicalkey.com/content/playBy/pii?v=S0091-6749(21)00891-5" TargetMode="External"/><Relationship Id="rId5233" Type="http://schemas.openxmlformats.org/officeDocument/2006/relationships/hyperlink" Target="https://pubmed.ncbi.nlm.nih.gov/31131266" TargetMode="External"/><Relationship Id="rId8389" Type="http://schemas.openxmlformats.org/officeDocument/2006/relationships/hyperlink" Target="https://pubmed.ncbi.nlm.nih.gov/35429667" TargetMode="External"/><Relationship Id="rId1776" Type="http://schemas.openxmlformats.org/officeDocument/2006/relationships/hyperlink" Target="https://europepmc.org/abstract/MED/31270247" TargetMode="External"/><Relationship Id="rId2827" Type="http://schemas.openxmlformats.org/officeDocument/2006/relationships/hyperlink" Target="https://www.clinicalkey.com/content/playBy/pii?v=S0954-6111(07)00270-3" TargetMode="External"/><Relationship Id="rId68" Type="http://schemas.openxmlformats.org/officeDocument/2006/relationships/hyperlink" Target="https://europepmc.org/abstract/MED/34944098" TargetMode="External"/><Relationship Id="rId1429" Type="http://schemas.openxmlformats.org/officeDocument/2006/relationships/hyperlink" Target="https://pubmed.ncbi.nlm.nih.gov/4036765" TargetMode="External"/><Relationship Id="rId1843" Type="http://schemas.openxmlformats.org/officeDocument/2006/relationships/hyperlink" Target="https://pubmed.ncbi.nlm.nih.gov/39519291" TargetMode="External"/><Relationship Id="rId4999" Type="http://schemas.openxmlformats.org/officeDocument/2006/relationships/hyperlink" Target="https://pubmed.ncbi.nlm.nih.gov/15790359" TargetMode="External"/><Relationship Id="rId5300" Type="http://schemas.openxmlformats.org/officeDocument/2006/relationships/hyperlink" Target="https://www.clinicalkey.com/content/playBy/pii?v=S1083-8791(15)00571-6" TargetMode="External"/><Relationship Id="rId7058" Type="http://schemas.openxmlformats.org/officeDocument/2006/relationships/hyperlink" Target="https://europepmc.org/abstract/MED/34309902" TargetMode="External"/><Relationship Id="rId8456" Type="http://schemas.openxmlformats.org/officeDocument/2006/relationships/hyperlink" Target="https://pubmed.ncbi.nlm.nih.gov/25179328" TargetMode="External"/><Relationship Id="rId8870" Type="http://schemas.openxmlformats.org/officeDocument/2006/relationships/hyperlink" Target="http://www.elsevier.es/en/linksolver/ft/ivp/1695-4033/69/351" TargetMode="External"/><Relationship Id="rId1910" Type="http://schemas.openxmlformats.org/officeDocument/2006/relationships/hyperlink" Target="https://pubmed.ncbi.nlm.nih.gov/25553264" TargetMode="External"/><Relationship Id="rId7472" Type="http://schemas.openxmlformats.org/officeDocument/2006/relationships/hyperlink" Target="https://pubmed.ncbi.nlm.nih.gov/28499783" TargetMode="External"/><Relationship Id="rId8109" Type="http://schemas.openxmlformats.org/officeDocument/2006/relationships/hyperlink" Target="https://pubmed.ncbi.nlm.nih.gov/36676807" TargetMode="External"/><Relationship Id="rId8523" Type="http://schemas.openxmlformats.org/officeDocument/2006/relationships/hyperlink" Target="https://pubmed.ncbi.nlm.nih.gov/39477027" TargetMode="External"/><Relationship Id="rId3668" Type="http://schemas.openxmlformats.org/officeDocument/2006/relationships/hyperlink" Target="https://pubmed.ncbi.nlm.nih.gov/11369643" TargetMode="External"/><Relationship Id="rId4719" Type="http://schemas.openxmlformats.org/officeDocument/2006/relationships/hyperlink" Target="https://pubmed.ncbi.nlm.nih.gov/39083772" TargetMode="External"/><Relationship Id="rId6074" Type="http://schemas.openxmlformats.org/officeDocument/2006/relationships/hyperlink" Target="https://pubmed.ncbi.nlm.nih.gov/3878114" TargetMode="External"/><Relationship Id="rId7125" Type="http://schemas.openxmlformats.org/officeDocument/2006/relationships/hyperlink" Target="https://pubmed.ncbi.nlm.nih.gov/38187866" TargetMode="External"/><Relationship Id="rId589" Type="http://schemas.openxmlformats.org/officeDocument/2006/relationships/hyperlink" Target="https://pubmed.ncbi.nlm.nih.gov/30578352" TargetMode="External"/><Relationship Id="rId2684" Type="http://schemas.openxmlformats.org/officeDocument/2006/relationships/hyperlink" Target="https://www.clinicalkey.com/content/playBy/pii?v=S0091-6749(20)30193-7" TargetMode="External"/><Relationship Id="rId3735" Type="http://schemas.openxmlformats.org/officeDocument/2006/relationships/hyperlink" Target="https:///www.science.org/doi/10.1126/science.abm6380?url_ver=Z39.88-2003&amp;rfr_id=ori:rid:crossref.org&amp;rfr_dat=cr_pub%200pubmed" TargetMode="External"/><Relationship Id="rId5090" Type="http://schemas.openxmlformats.org/officeDocument/2006/relationships/hyperlink" Target="https://ascopubs.org/doi/10.1200/OP.22.00349?url_ver=Z39.88-2003&amp;rfr_id=ori:rid:crossref.org&amp;rfr_dat=cr_pub%200pubmed" TargetMode="External"/><Relationship Id="rId6141" Type="http://schemas.openxmlformats.org/officeDocument/2006/relationships/hyperlink" Target="https://europepmc.org/abstract/MED/38826378" TargetMode="External"/><Relationship Id="rId9297" Type="http://schemas.openxmlformats.org/officeDocument/2006/relationships/hyperlink" Target="https://www.clinicalkey.com/content/playBy/pii?v=S0163-4453(17)30196-2" TargetMode="External"/><Relationship Id="rId656" Type="http://schemas.openxmlformats.org/officeDocument/2006/relationships/hyperlink" Target="http://www.elsevier.es/en/linksolver/ft/pii/S0301-0546(15)00089-0" TargetMode="External"/><Relationship Id="rId1286" Type="http://schemas.openxmlformats.org/officeDocument/2006/relationships/hyperlink" Target="https://pubmed.ncbi.nlm.nih.gov/31618370" TargetMode="External"/><Relationship Id="rId2337" Type="http://schemas.openxmlformats.org/officeDocument/2006/relationships/hyperlink" Target="https://pubmed.ncbi.nlm.nih.gov/39626643" TargetMode="External"/><Relationship Id="rId9364" Type="http://schemas.openxmlformats.org/officeDocument/2006/relationships/hyperlink" Target="https://www.clinicalkey.com/content/playBy/pii?v=S0022-510X(19)30119-4" TargetMode="External"/><Relationship Id="rId309" Type="http://schemas.openxmlformats.org/officeDocument/2006/relationships/hyperlink" Target="https://academic.oup.com/cei/article-lookup/doi/10.1046/j.1365-2249.1997.2851176.x" TargetMode="External"/><Relationship Id="rId2751" Type="http://schemas.openxmlformats.org/officeDocument/2006/relationships/hyperlink" Target="https://pubmed.ncbi.nlm.nih.gov/26792205" TargetMode="External"/><Relationship Id="rId3802" Type="http://schemas.openxmlformats.org/officeDocument/2006/relationships/hyperlink" Target="https://pubmed.ncbi.nlm.nih.gov/26642243" TargetMode="External"/><Relationship Id="rId6958" Type="http://schemas.openxmlformats.org/officeDocument/2006/relationships/hyperlink" Target="https://respiratory-research.biomedcentral.com/articles/10.1186/s12931-023-02396-4" TargetMode="External"/><Relationship Id="rId8380" Type="http://schemas.openxmlformats.org/officeDocument/2006/relationships/hyperlink" Target="https://journals.asm.org/doi/10.1128/msphere.00373-22?url_ver=Z39.88-2003&amp;rfr_id=ori:rid:crossref.org&amp;rfr_dat=cr_pub%200pubmed" TargetMode="External"/><Relationship Id="rId9017" Type="http://schemas.openxmlformats.org/officeDocument/2006/relationships/hyperlink" Target="https://www.clinicalkey.com/content/playBy/pii?v=S0012-3692(24)05400-X" TargetMode="External"/><Relationship Id="rId723" Type="http://schemas.openxmlformats.org/officeDocument/2006/relationships/hyperlink" Target="https://pubmed.ncbi.nlm.nih.gov/21923742" TargetMode="External"/><Relationship Id="rId1006" Type="http://schemas.openxmlformats.org/officeDocument/2006/relationships/hyperlink" Target="https://pubmed.ncbi.nlm.nih.gov/28966622" TargetMode="External"/><Relationship Id="rId1353" Type="http://schemas.openxmlformats.org/officeDocument/2006/relationships/hyperlink" Target="http://www.elsevier.es/en/linksolver/ft/pii/S0301-0546(12)00045-6" TargetMode="External"/><Relationship Id="rId2404" Type="http://schemas.openxmlformats.org/officeDocument/2006/relationships/hyperlink" Target="https://link.springer.com/article/10.1007/s10875-021-01162-9" TargetMode="External"/><Relationship Id="rId5974" Type="http://schemas.openxmlformats.org/officeDocument/2006/relationships/hyperlink" Target="https://journals.asm.org/doi/10.1128/CDLI.5.3.399-400.1998?url_ver=Z39.88-2003&amp;rfr_id=ori:rid:crossref.org&amp;rfr_dat=cr_pub%200pubmed" TargetMode="External"/><Relationship Id="rId8033" Type="http://schemas.openxmlformats.org/officeDocument/2006/relationships/hyperlink" Target="https://irjournal.org/journal/view.php?doi=10.5217/ir.2024.00101" TargetMode="External"/><Relationship Id="rId9431" Type="http://schemas.openxmlformats.org/officeDocument/2006/relationships/hyperlink" Target="https://onlinelibrary.wiley.com/doi/10.1002/ajh.20631" TargetMode="External"/><Relationship Id="rId1420" Type="http://schemas.openxmlformats.org/officeDocument/2006/relationships/hyperlink" Target="https://europepmc.org/abstract/MED/8390277" TargetMode="External"/><Relationship Id="rId4576" Type="http://schemas.openxmlformats.org/officeDocument/2006/relationships/hyperlink" Target="https:///www.science.org/doi/10.1126/sciimmunol.adg8691?url_ver=Z39.88-2003&amp;rfr_id=ori:rid:crossref.org&amp;rfr_dat=cr_pub%200pubmed" TargetMode="External"/><Relationship Id="rId4990" Type="http://schemas.openxmlformats.org/officeDocument/2006/relationships/hyperlink" Target="https://core.ac.uk/reader/192928786?utm_source=linkout" TargetMode="External"/><Relationship Id="rId5627" Type="http://schemas.openxmlformats.org/officeDocument/2006/relationships/hyperlink" Target="https://pubmed.ncbi.nlm.nih.gov/32955375" TargetMode="External"/><Relationship Id="rId3178" Type="http://schemas.openxmlformats.org/officeDocument/2006/relationships/hyperlink" Target="https://www.pnas.org/doi/10.1073/pnas.2019167118?url_ver=Z39.88-2003&amp;rfr_id=ori:rid:crossref.org&amp;rfr_dat=cr_pub%200pubmed" TargetMode="External"/><Relationship Id="rId3592" Type="http://schemas.openxmlformats.org/officeDocument/2006/relationships/hyperlink" Target="https://pubmed.ncbi.nlm.nih.gov/21089543" TargetMode="External"/><Relationship Id="rId4229" Type="http://schemas.openxmlformats.org/officeDocument/2006/relationships/hyperlink" Target="https://pubmed.ncbi.nlm.nih.gov/29651288" TargetMode="External"/><Relationship Id="rId4643" Type="http://schemas.openxmlformats.org/officeDocument/2006/relationships/hyperlink" Target="https://pubmed.ncbi.nlm.nih.gov/32164578" TargetMode="External"/><Relationship Id="rId7799" Type="http://schemas.openxmlformats.org/officeDocument/2006/relationships/hyperlink" Target="https://bmcnephrol.biomedcentral.com/articles/10.1186/s12882-017-0451-7" TargetMode="External"/><Relationship Id="rId8100" Type="http://schemas.openxmlformats.org/officeDocument/2006/relationships/hyperlink" Target="https://europepmc.org/abstract/MED/36717709" TargetMode="External"/><Relationship Id="rId2194" Type="http://schemas.openxmlformats.org/officeDocument/2006/relationships/hyperlink" Target="https://pubmed.ncbi.nlm.nih.gov/21271035" TargetMode="External"/><Relationship Id="rId3245" Type="http://schemas.openxmlformats.org/officeDocument/2006/relationships/hyperlink" Target="https://pubmed.ncbi.nlm.nih.gov/32371435" TargetMode="External"/><Relationship Id="rId4710" Type="http://schemas.openxmlformats.org/officeDocument/2006/relationships/hyperlink" Target="https://pmc.ncbi.nlm.nih.gov/articles/pmid/39438660/" TargetMode="External"/><Relationship Id="rId7866" Type="http://schemas.openxmlformats.org/officeDocument/2006/relationships/hyperlink" Target="https://pubmed.ncbi.nlm.nih.gov/32781048" TargetMode="External"/><Relationship Id="rId166" Type="http://schemas.openxmlformats.org/officeDocument/2006/relationships/hyperlink" Target="https://europepmc.org/abstract/MED/30455695" TargetMode="External"/><Relationship Id="rId580" Type="http://schemas.openxmlformats.org/officeDocument/2006/relationships/hyperlink" Target="https://europepmc.org/abstract/MED/30260027" TargetMode="External"/><Relationship Id="rId2261" Type="http://schemas.openxmlformats.org/officeDocument/2006/relationships/hyperlink" Target="https://onlinelibrary.wiley.com/doi/10.1111/j.1600-0765.2005.00801.x" TargetMode="External"/><Relationship Id="rId3312" Type="http://schemas.openxmlformats.org/officeDocument/2006/relationships/hyperlink" Target="https://europepmc.org/abstract/MED/31430342" TargetMode="External"/><Relationship Id="rId6468" Type="http://schemas.openxmlformats.org/officeDocument/2006/relationships/hyperlink" Target="https://europepmc.org/abstract/MED/31723059" TargetMode="External"/><Relationship Id="rId7519" Type="http://schemas.openxmlformats.org/officeDocument/2006/relationships/hyperlink" Target="https://europepmc.org/abstract/MED/37223103" TargetMode="External"/><Relationship Id="rId8917" Type="http://schemas.openxmlformats.org/officeDocument/2006/relationships/hyperlink" Target="https://pubmed.ncbi.nlm.nih.gov/37202322" TargetMode="External"/><Relationship Id="rId233" Type="http://schemas.openxmlformats.org/officeDocument/2006/relationships/hyperlink" Target="https://pubmed.ncbi.nlm.nih.gov/23480186" TargetMode="External"/><Relationship Id="rId5484" Type="http://schemas.openxmlformats.org/officeDocument/2006/relationships/hyperlink" Target="https://europepmc.org/abstract/MED/31376032" TargetMode="External"/><Relationship Id="rId6882" Type="http://schemas.openxmlformats.org/officeDocument/2006/relationships/hyperlink" Target="https://pmc.ncbi.nlm.nih.gov/articles/pmid/39680367/" TargetMode="External"/><Relationship Id="rId7933" Type="http://schemas.openxmlformats.org/officeDocument/2006/relationships/hyperlink" Target="http://www.jrheum.org/lookup/pmidlookup?view=long&amp;pmid=23378460" TargetMode="External"/><Relationship Id="rId300" Type="http://schemas.openxmlformats.org/officeDocument/2006/relationships/hyperlink" Target="https://www.nejm.org/doi/10.1056/NEJM199805073381914?url_ver=Z39.88-2003&amp;rfr_id=ori:rid:crossref.org&amp;rfr_dat=cr_pub%200pubmed" TargetMode="External"/><Relationship Id="rId4086" Type="http://schemas.openxmlformats.org/officeDocument/2006/relationships/hyperlink" Target="https://pubmed.ncbi.nlm.nih.gov/16879951" TargetMode="External"/><Relationship Id="rId5137" Type="http://schemas.openxmlformats.org/officeDocument/2006/relationships/hyperlink" Target="https://pubmed.ncbi.nlm.nih.gov/33945641" TargetMode="External"/><Relationship Id="rId6535" Type="http://schemas.openxmlformats.org/officeDocument/2006/relationships/hyperlink" Target="https://pubmed.ncbi.nlm.nih.gov/28437384" TargetMode="External"/><Relationship Id="rId5551" Type="http://schemas.openxmlformats.org/officeDocument/2006/relationships/hyperlink" Target="https://pubmed.ncbi.nlm.nih.gov/37512488" TargetMode="External"/><Relationship Id="rId6602" Type="http://schemas.openxmlformats.org/officeDocument/2006/relationships/hyperlink" Target="https://linkinghub.elsevier.com/retrieve/pii/S1600-6135(22)25691-3" TargetMode="External"/><Relationship Id="rId1747" Type="http://schemas.openxmlformats.org/officeDocument/2006/relationships/hyperlink" Target="https://linkinghub.elsevier.com/retrieve/pii/S0021-7557(20)30204-7" TargetMode="External"/><Relationship Id="rId4153" Type="http://schemas.openxmlformats.org/officeDocument/2006/relationships/hyperlink" Target="https://pubmed.ncbi.nlm.nih.gov/8596039" TargetMode="External"/><Relationship Id="rId5204" Type="http://schemas.openxmlformats.org/officeDocument/2006/relationships/hyperlink" Target="https://europepmc.org/abstract/MED/31376032" TargetMode="External"/><Relationship Id="rId8774" Type="http://schemas.openxmlformats.org/officeDocument/2006/relationships/hyperlink" Target="https://pubmed.ncbi.nlm.nih.gov/32993304" TargetMode="External"/><Relationship Id="rId39" Type="http://schemas.openxmlformats.org/officeDocument/2006/relationships/hyperlink" Target="https://pubmed.ncbi.nlm.nih.gov/37954618" TargetMode="External"/><Relationship Id="rId1814" Type="http://schemas.openxmlformats.org/officeDocument/2006/relationships/hyperlink" Target="https://linkinghub.elsevier.com/retrieve/pii/S0325-7541(20)30098-5" TargetMode="External"/><Relationship Id="rId4220" Type="http://schemas.openxmlformats.org/officeDocument/2006/relationships/hyperlink" Target="https://europepmc.org/abstract/MED/31456808" TargetMode="External"/><Relationship Id="rId7376" Type="http://schemas.openxmlformats.org/officeDocument/2006/relationships/hyperlink" Target="https://pubmed.ncbi.nlm.nih.gov/35885615" TargetMode="External"/><Relationship Id="rId7790" Type="http://schemas.openxmlformats.org/officeDocument/2006/relationships/hyperlink" Target="https://pubmed.ncbi.nlm.nih.gov/29331962" TargetMode="External"/><Relationship Id="rId8427" Type="http://schemas.openxmlformats.org/officeDocument/2006/relationships/hyperlink" Target="https://pubmed.ncbi.nlm.nih.gov/30855746" TargetMode="External"/><Relationship Id="rId8841" Type="http://schemas.openxmlformats.org/officeDocument/2006/relationships/hyperlink" Target="https://pubmed.ncbi.nlm.nih.gov/24355561" TargetMode="External"/><Relationship Id="rId6392" Type="http://schemas.openxmlformats.org/officeDocument/2006/relationships/hyperlink" Target="https://europepmc.org/abstract/MED/37314016" TargetMode="External"/><Relationship Id="rId7029" Type="http://schemas.openxmlformats.org/officeDocument/2006/relationships/hyperlink" Target="https://pubmed.ncbi.nlm.nih.gov/34914824" TargetMode="External"/><Relationship Id="rId7443" Type="http://schemas.openxmlformats.org/officeDocument/2006/relationships/hyperlink" Target="https://europepmc.org/abstract/MED/32207811" TargetMode="External"/><Relationship Id="rId2588" Type="http://schemas.openxmlformats.org/officeDocument/2006/relationships/hyperlink" Target="https://europepmc.org/abstract/MED/15684103" TargetMode="External"/><Relationship Id="rId3986" Type="http://schemas.openxmlformats.org/officeDocument/2006/relationships/hyperlink" Target="https://pmc.ncbi.nlm.nih.gov/articles/pmid/25370437/" TargetMode="External"/><Relationship Id="rId6045" Type="http://schemas.openxmlformats.org/officeDocument/2006/relationships/hyperlink" Target="https://linkinghub.elsevier.com/retrieve/pii/S0021-9258(19)85012-3" TargetMode="External"/><Relationship Id="rId3639" Type="http://schemas.openxmlformats.org/officeDocument/2006/relationships/hyperlink" Target="https://pubmed.ncbi.nlm.nih.gov/15527975" TargetMode="External"/><Relationship Id="rId5061" Type="http://schemas.openxmlformats.org/officeDocument/2006/relationships/hyperlink" Target="https://pubmed.ncbi.nlm.nih.gov/38367737" TargetMode="External"/><Relationship Id="rId6112" Type="http://schemas.openxmlformats.org/officeDocument/2006/relationships/hyperlink" Target="https://pubmed.ncbi.nlm.nih.gov/193373" TargetMode="External"/><Relationship Id="rId7510" Type="http://schemas.openxmlformats.org/officeDocument/2006/relationships/hyperlink" Target="https://pubmed.ncbi.nlm.nih.gov/36893453" TargetMode="External"/><Relationship Id="rId9268" Type="http://schemas.openxmlformats.org/officeDocument/2006/relationships/hyperlink" Target="https://pubmed.ncbi.nlm.nih.gov/18719062" TargetMode="External"/><Relationship Id="rId974" Type="http://schemas.openxmlformats.org/officeDocument/2006/relationships/hyperlink" Target="https://pubmed.ncbi.nlm.nih.gov/31969880" TargetMode="External"/><Relationship Id="rId2655" Type="http://schemas.openxmlformats.org/officeDocument/2006/relationships/hyperlink" Target="https://pubmed.ncbi.nlm.nih.gov/32101172" TargetMode="External"/><Relationship Id="rId3706" Type="http://schemas.openxmlformats.org/officeDocument/2006/relationships/hyperlink" Target="https://pubmed.ncbi.nlm.nih.gov/37715890" TargetMode="External"/><Relationship Id="rId627" Type="http://schemas.openxmlformats.org/officeDocument/2006/relationships/hyperlink" Target="https://pubmed.ncbi.nlm.nih.gov/28679735" TargetMode="External"/><Relationship Id="rId1257" Type="http://schemas.openxmlformats.org/officeDocument/2006/relationships/hyperlink" Target="https://europepmc.org/abstract/MED/33105551" TargetMode="External"/><Relationship Id="rId1671" Type="http://schemas.openxmlformats.org/officeDocument/2006/relationships/hyperlink" Target="https://pubmed.ncbi.nlm.nih.gov/30455695" TargetMode="External"/><Relationship Id="rId2308" Type="http://schemas.openxmlformats.org/officeDocument/2006/relationships/hyperlink" Target="https://onlinelibrary.wiley.com/resolve/openurl?genre=article&amp;sid=nlm:pubmed&amp;issn=0300-9475&amp;date=1996&amp;volume=43&amp;issue=1&amp;spage=88" TargetMode="External"/><Relationship Id="rId2722" Type="http://schemas.openxmlformats.org/officeDocument/2006/relationships/hyperlink" Target="https://www.ingentaconnect.com/openurl?genre=article&amp;issn=&amp;volume=18&amp;issue=1&amp;spage=59&amp;aulast=Giavina-Bianchi" TargetMode="External"/><Relationship Id="rId5878" Type="http://schemas.openxmlformats.org/officeDocument/2006/relationships/hyperlink" Target="https://onlinelibrary.wiley.com/doi/10.1111/j.1399-3046.2012.01762.x" TargetMode="External"/><Relationship Id="rId6929" Type="http://schemas.openxmlformats.org/officeDocument/2006/relationships/hyperlink" Target="https://pubmed.ncbi.nlm.nih.gov/38299911" TargetMode="External"/><Relationship Id="rId8284" Type="http://schemas.openxmlformats.org/officeDocument/2006/relationships/hyperlink" Target="https://pubmed.ncbi.nlm.nih.gov/22374925" TargetMode="External"/><Relationship Id="rId9335" Type="http://schemas.openxmlformats.org/officeDocument/2006/relationships/hyperlink" Target="https://pubmed.ncbi.nlm.nih.gov/35809214" TargetMode="External"/><Relationship Id="rId1324" Type="http://schemas.openxmlformats.org/officeDocument/2006/relationships/hyperlink" Target="https://pubmed.ncbi.nlm.nih.gov/25816745" TargetMode="External"/><Relationship Id="rId4894" Type="http://schemas.openxmlformats.org/officeDocument/2006/relationships/hyperlink" Target="https://europepmc.org/abstract/MED/28530713" TargetMode="External"/><Relationship Id="rId5945" Type="http://schemas.openxmlformats.org/officeDocument/2006/relationships/hyperlink" Target="https://linkinghub.elsevier.com/retrieve/pii/S0006-4971(20)38296-3" TargetMode="External"/><Relationship Id="rId8351" Type="http://schemas.openxmlformats.org/officeDocument/2006/relationships/hyperlink" Target="https://pubmed.ncbi.nlm.nih.gov/39403200" TargetMode="External"/><Relationship Id="rId9402" Type="http://schemas.openxmlformats.org/officeDocument/2006/relationships/hyperlink" Target="https://www.thieme-connect.com/DOI/DOI?10.1160/TH12-12-0936" TargetMode="External"/><Relationship Id="rId30" Type="http://schemas.openxmlformats.org/officeDocument/2006/relationships/hyperlink" Target="https://www.clinicalkey.com/content/playBy/pii?v=S2213-2198(22)01052-2" TargetMode="External"/><Relationship Id="rId3496" Type="http://schemas.openxmlformats.org/officeDocument/2006/relationships/hyperlink" Target="https://linkinghub.elsevier.com/retrieve/pii/S1084-9521(12)00173-5" TargetMode="External"/><Relationship Id="rId4547" Type="http://schemas.openxmlformats.org/officeDocument/2006/relationships/hyperlink" Target="https://pubmed.ncbi.nlm.nih.gov/22560573" TargetMode="External"/><Relationship Id="rId8004" Type="http://schemas.openxmlformats.org/officeDocument/2006/relationships/hyperlink" Target="https://pubmed.ncbi.nlm.nih.gov/39641226" TargetMode="External"/><Relationship Id="rId2098" Type="http://schemas.openxmlformats.org/officeDocument/2006/relationships/hyperlink" Target="https://pubmed.ncbi.nlm.nih.gov/31949545" TargetMode="External"/><Relationship Id="rId3149" Type="http://schemas.openxmlformats.org/officeDocument/2006/relationships/hyperlink" Target="https://pubmed.ncbi.nlm.nih.gov/34355173" TargetMode="External"/><Relationship Id="rId3563" Type="http://schemas.openxmlformats.org/officeDocument/2006/relationships/hyperlink" Target="http://joi.jlc.jst.go.jp/JST.JSTAGE/rinketsu/52.235?lang=en&amp;from=PubMed" TargetMode="External"/><Relationship Id="rId4961" Type="http://schemas.openxmlformats.org/officeDocument/2006/relationships/hyperlink" Target="https://pubmed.ncbi.nlm.nih.gov/22266152" TargetMode="External"/><Relationship Id="rId7020" Type="http://schemas.openxmlformats.org/officeDocument/2006/relationships/hyperlink" Target="https://europepmc.org/abstract/MED/35091979" TargetMode="External"/><Relationship Id="rId484" Type="http://schemas.openxmlformats.org/officeDocument/2006/relationships/hyperlink" Target="https://link.springer.com/article/10.1007/s10875-022-01275-9" TargetMode="External"/><Relationship Id="rId2165" Type="http://schemas.openxmlformats.org/officeDocument/2006/relationships/hyperlink" Target="https://onlinelibrary.wiley.com/doi/10.1111/odi.12036" TargetMode="External"/><Relationship Id="rId3216" Type="http://schemas.openxmlformats.org/officeDocument/2006/relationships/hyperlink" Target="https://europepmc.org/abstract/MED/32564090" TargetMode="External"/><Relationship Id="rId4614" Type="http://schemas.openxmlformats.org/officeDocument/2006/relationships/hyperlink" Target="https://www.clinicalkey.com/content/playBy/pii?v=S0091-6749(22)00839-9" TargetMode="External"/><Relationship Id="rId9192" Type="http://schemas.openxmlformats.org/officeDocument/2006/relationships/hyperlink" Target="https://pubmed.ncbi.nlm.nih.gov/27730203" TargetMode="External"/><Relationship Id="rId137" Type="http://schemas.openxmlformats.org/officeDocument/2006/relationships/hyperlink" Target="https://pubmed.ncbi.nlm.nih.gov/30797077" TargetMode="External"/><Relationship Id="rId3630" Type="http://schemas.openxmlformats.org/officeDocument/2006/relationships/hyperlink" Target="https://royalsocietypublishing.org/doi/10.1098/rstb.2005.1696?url_ver=Z39.88-2003&amp;rfr_id=ori:rid:crossref.org&amp;rfr_dat=cr_pub%200pubmed" TargetMode="External"/><Relationship Id="rId6786" Type="http://schemas.openxmlformats.org/officeDocument/2006/relationships/hyperlink" Target="https://onlinelibrary.wiley.com/doi/10.1002/ajh.25810" TargetMode="External"/><Relationship Id="rId7837" Type="http://schemas.openxmlformats.org/officeDocument/2006/relationships/hyperlink" Target="https://www.clinicalkey.com/content/playBy/pii?v=S2352-3964(22)00208-0" TargetMode="External"/><Relationship Id="rId551" Type="http://schemas.openxmlformats.org/officeDocument/2006/relationships/hyperlink" Target="https://pubmed.ncbi.nlm.nih.gov/32323644" TargetMode="External"/><Relationship Id="rId1181" Type="http://schemas.openxmlformats.org/officeDocument/2006/relationships/hyperlink" Target="https://link.springer.com/article/10.1007/s10875-024-01822-6" TargetMode="External"/><Relationship Id="rId2232" Type="http://schemas.openxmlformats.org/officeDocument/2006/relationships/hyperlink" Target="https://pubmed.ncbi.nlm.nih.gov/17399706" TargetMode="External"/><Relationship Id="rId5388" Type="http://schemas.openxmlformats.org/officeDocument/2006/relationships/hyperlink" Target="https://www.clinicalkey.com/content/playBy/pii?v=S0889-8561(09)00079-4" TargetMode="External"/><Relationship Id="rId6439" Type="http://schemas.openxmlformats.org/officeDocument/2006/relationships/hyperlink" Target="https://pubmed.ncbi.nlm.nih.gov/32342639" TargetMode="External"/><Relationship Id="rId6853" Type="http://schemas.openxmlformats.org/officeDocument/2006/relationships/hyperlink" Target="https://pubmed.ncbi.nlm.nih.gov/15990246" TargetMode="External"/><Relationship Id="rId7904" Type="http://schemas.openxmlformats.org/officeDocument/2006/relationships/hyperlink" Target="https://pubmed.ncbi.nlm.nih.gov/27479047" TargetMode="External"/><Relationship Id="rId204" Type="http://schemas.openxmlformats.org/officeDocument/2006/relationships/hyperlink" Target="http://hdl.handle.net/2318/1525362" TargetMode="External"/><Relationship Id="rId1998" Type="http://schemas.openxmlformats.org/officeDocument/2006/relationships/hyperlink" Target="https://pubmed.ncbi.nlm.nih.gov/36679956" TargetMode="External"/><Relationship Id="rId5455" Type="http://schemas.openxmlformats.org/officeDocument/2006/relationships/hyperlink" Target="https://pubmed.ncbi.nlm.nih.gov/34384841" TargetMode="External"/><Relationship Id="rId6506" Type="http://schemas.openxmlformats.org/officeDocument/2006/relationships/hyperlink" Target="https://europepmc.org/abstract/MED/29321374" TargetMode="External"/><Relationship Id="rId6920" Type="http://schemas.openxmlformats.org/officeDocument/2006/relationships/hyperlink" Target="https://europepmc.org/abstract/MED/38470480" TargetMode="External"/><Relationship Id="rId4057" Type="http://schemas.openxmlformats.org/officeDocument/2006/relationships/hyperlink" Target="https://europepmc.org/abstract/MED/20975043" TargetMode="External"/><Relationship Id="rId4471" Type="http://schemas.openxmlformats.org/officeDocument/2006/relationships/hyperlink" Target="https://pubmed.ncbi.nlm.nih.gov/33512449" TargetMode="External"/><Relationship Id="rId5108" Type="http://schemas.openxmlformats.org/officeDocument/2006/relationships/hyperlink" Target="https://europepmc.org/abstract/MED/36432661" TargetMode="External"/><Relationship Id="rId5522" Type="http://schemas.openxmlformats.org/officeDocument/2006/relationships/hyperlink" Target="https://europepmc.org/abstract/MED/38921803" TargetMode="External"/><Relationship Id="rId8678" Type="http://schemas.openxmlformats.org/officeDocument/2006/relationships/hyperlink" Target="https://www.magonlinelibrary.com/doi/10.12968/hmed.2014.75.12.691?url_ver=Z39.88-2003&amp;rfr_id=ori:rid:crossref.org&amp;rfr_dat=cr_pub%200pubmed" TargetMode="External"/><Relationship Id="rId3073" Type="http://schemas.openxmlformats.org/officeDocument/2006/relationships/hyperlink" Target="https://pubmed.ncbi.nlm.nih.gov/35809960" TargetMode="External"/><Relationship Id="rId4124" Type="http://schemas.openxmlformats.org/officeDocument/2006/relationships/hyperlink" Target="https://pubmed.ncbi.nlm.nih.gov/11883074" TargetMode="External"/><Relationship Id="rId7694" Type="http://schemas.openxmlformats.org/officeDocument/2006/relationships/hyperlink" Target="https://pubmed.ncbi.nlm.nih.gov/37468219" TargetMode="External"/><Relationship Id="rId1718" Type="http://schemas.openxmlformats.org/officeDocument/2006/relationships/hyperlink" Target="https://europepmc.org/abstract/MED/38578389" TargetMode="External"/><Relationship Id="rId3140" Type="http://schemas.openxmlformats.org/officeDocument/2006/relationships/hyperlink" Target="https://www.tandfonline.com/doi/abs/10.2147/COPD.S368162?url_ver=Z39.88-2003&amp;rfr_id=ori:rid:crossref.org&amp;rfr_dat=cr_pub%200pubmed" TargetMode="External"/><Relationship Id="rId6296" Type="http://schemas.openxmlformats.org/officeDocument/2006/relationships/hyperlink" Target="https://europepmc.org/abstract/MED/23139747" TargetMode="External"/><Relationship Id="rId7347" Type="http://schemas.openxmlformats.org/officeDocument/2006/relationships/hyperlink" Target="https://europepmc.org/abstract/MED/38363432" TargetMode="External"/><Relationship Id="rId8745" Type="http://schemas.openxmlformats.org/officeDocument/2006/relationships/hyperlink" Target="http://hdl.handle.net/10668/20186" TargetMode="External"/><Relationship Id="rId7761" Type="http://schemas.openxmlformats.org/officeDocument/2006/relationships/hyperlink" Target="https://europepmc.org/abstract/MED/32152314" TargetMode="External"/><Relationship Id="rId8812" Type="http://schemas.openxmlformats.org/officeDocument/2006/relationships/hyperlink" Target="https://academic.oup.com/ecco-jcc/article-lookup/doi/10.1093/ecco-jcc/jjx172" TargetMode="External"/><Relationship Id="rId3957" Type="http://schemas.openxmlformats.org/officeDocument/2006/relationships/hyperlink" Target="https://pubmed.ncbi.nlm.nih.gov/27453044" TargetMode="External"/><Relationship Id="rId6363" Type="http://schemas.openxmlformats.org/officeDocument/2006/relationships/hyperlink" Target="https://pubmed.ncbi.nlm.nih.gov/39792637" TargetMode="External"/><Relationship Id="rId7414" Type="http://schemas.openxmlformats.org/officeDocument/2006/relationships/hyperlink" Target="https://pubmed.ncbi.nlm.nih.gov/33534079" TargetMode="External"/><Relationship Id="rId878" Type="http://schemas.openxmlformats.org/officeDocument/2006/relationships/hyperlink" Target="https://pubmed.ncbi.nlm.nih.gov/35134333" TargetMode="External"/><Relationship Id="rId2559" Type="http://schemas.openxmlformats.org/officeDocument/2006/relationships/hyperlink" Target="https://pubmed.ncbi.nlm.nih.gov/18367577" TargetMode="External"/><Relationship Id="rId2973" Type="http://schemas.openxmlformats.org/officeDocument/2006/relationships/hyperlink" Target="https://europepmc.org/abstract/MED/37597846" TargetMode="External"/><Relationship Id="rId6016" Type="http://schemas.openxmlformats.org/officeDocument/2006/relationships/hyperlink" Target="https://linkinghub.elsevier.com/retrieve/pii/S0006-4971(20)67607-8" TargetMode="External"/><Relationship Id="rId6430" Type="http://schemas.openxmlformats.org/officeDocument/2006/relationships/hyperlink" Target="https://europepmc.org/abstract/MED/33682797" TargetMode="External"/><Relationship Id="rId945" Type="http://schemas.openxmlformats.org/officeDocument/2006/relationships/hyperlink" Target="https://linkinghub.elsevier.com/retrieve/pii/S2352-4642(20)30135-8" TargetMode="External"/><Relationship Id="rId1575" Type="http://schemas.openxmlformats.org/officeDocument/2006/relationships/hyperlink" Target="https://pubmed.ncbi.nlm.nih.gov/37009667" TargetMode="External"/><Relationship Id="rId2626" Type="http://schemas.openxmlformats.org/officeDocument/2006/relationships/hyperlink" Target="https://linkinghub.elsevier.com/retrieve/pii/S1939-4551(23)00043-1" TargetMode="External"/><Relationship Id="rId5032" Type="http://schemas.openxmlformats.org/officeDocument/2006/relationships/hyperlink" Target="https://pubmed.ncbi.nlm.nih.gov/1923947" TargetMode="External"/><Relationship Id="rId8188" Type="http://schemas.openxmlformats.org/officeDocument/2006/relationships/hyperlink" Target="https://pubmed.ncbi.nlm.nih.gov/31867632" TargetMode="External"/><Relationship Id="rId9239" Type="http://schemas.openxmlformats.org/officeDocument/2006/relationships/hyperlink" Target="https://www.clinicalkey.com/content/playBy/pii?v=S0163-4453(12)00121-1" TargetMode="External"/><Relationship Id="rId1228" Type="http://schemas.openxmlformats.org/officeDocument/2006/relationships/hyperlink" Target="https://link.springer.com/article/10.1007/s12016-021-08852-7" TargetMode="External"/><Relationship Id="rId4798" Type="http://schemas.openxmlformats.org/officeDocument/2006/relationships/hyperlink" Target="https://academic.oup.com/ecco-jcc/article-lookup/doi/10.1093/ecco-jcc/jjab056" TargetMode="External"/><Relationship Id="rId8255" Type="http://schemas.openxmlformats.org/officeDocument/2006/relationships/hyperlink" Target="https://link.springer.com/article/10.1007/s00535-016-1218-9" TargetMode="External"/><Relationship Id="rId9306" Type="http://schemas.openxmlformats.org/officeDocument/2006/relationships/hyperlink" Target="https://pubmed.ncbi.nlm.nih.gov/25389137" TargetMode="External"/><Relationship Id="rId1642" Type="http://schemas.openxmlformats.org/officeDocument/2006/relationships/hyperlink" Target="https://www.clinicalkey.com/content/playBy/pii?v=S2213-2198(20)30344-5" TargetMode="External"/><Relationship Id="rId5849" Type="http://schemas.openxmlformats.org/officeDocument/2006/relationships/hyperlink" Target="https://pubmed.ncbi.nlm.nih.gov/26922074" TargetMode="External"/><Relationship Id="rId7271" Type="http://schemas.openxmlformats.org/officeDocument/2006/relationships/hyperlink" Target="https://europepmc.org/abstract/MED/32309784" TargetMode="External"/><Relationship Id="rId8322" Type="http://schemas.openxmlformats.org/officeDocument/2006/relationships/hyperlink" Target="https://academic.oup.com/ibdjournal/article/13/7/837-846/4644947" TargetMode="External"/><Relationship Id="rId4865" Type="http://schemas.openxmlformats.org/officeDocument/2006/relationships/hyperlink" Target="https://pubmed.ncbi.nlm.nih.gov/29894681" TargetMode="External"/><Relationship Id="rId5916" Type="http://schemas.openxmlformats.org/officeDocument/2006/relationships/hyperlink" Target="https://pubmed.ncbi.nlm.nih.gov/16973956" TargetMode="External"/><Relationship Id="rId388" Type="http://schemas.openxmlformats.org/officeDocument/2006/relationships/hyperlink" Target="https://pubmed.ncbi.nlm.nih.gov/3079686" TargetMode="External"/><Relationship Id="rId2069" Type="http://schemas.openxmlformats.org/officeDocument/2006/relationships/hyperlink" Target="https://europepmc.org/abstract/MED/33344427" TargetMode="External"/><Relationship Id="rId3467" Type="http://schemas.openxmlformats.org/officeDocument/2006/relationships/hyperlink" Target="https://pubmed.ncbi.nlm.nih.gov/24711695" TargetMode="External"/><Relationship Id="rId3881" Type="http://schemas.openxmlformats.org/officeDocument/2006/relationships/hyperlink" Target="https://pubmed.ncbi.nlm.nih.gov/34680528" TargetMode="External"/><Relationship Id="rId4518" Type="http://schemas.openxmlformats.org/officeDocument/2006/relationships/hyperlink" Target="https://linkinghub.elsevier.com/retrieve/pii/S0003-4967(24)02737-7" TargetMode="External"/><Relationship Id="rId4932" Type="http://schemas.openxmlformats.org/officeDocument/2006/relationships/hyperlink" Target="https://europepmc.org/abstract/MED/26356552" TargetMode="External"/><Relationship Id="rId9096" Type="http://schemas.openxmlformats.org/officeDocument/2006/relationships/hyperlink" Target="https://pubmed.ncbi.nlm.nih.gov/32917549" TargetMode="External"/><Relationship Id="rId2483" Type="http://schemas.openxmlformats.org/officeDocument/2006/relationships/hyperlink" Target="https://pubmed.ncbi.nlm.nih.gov/29128761" TargetMode="External"/><Relationship Id="rId3534" Type="http://schemas.openxmlformats.org/officeDocument/2006/relationships/hyperlink" Target="https://aacrjournals.org/cancerres/article-lookup/doi/10.1158/0008-5472.CAN-11-4062" TargetMode="External"/><Relationship Id="rId455" Type="http://schemas.openxmlformats.org/officeDocument/2006/relationships/hyperlink" Target="http://hdl.handle.net/2445/207702" TargetMode="External"/><Relationship Id="rId1085" Type="http://schemas.openxmlformats.org/officeDocument/2006/relationships/hyperlink" Target="https://www.clinicalkey.com/content/playBy/pii?v=S0046-8177(08)00505-4" TargetMode="External"/><Relationship Id="rId2136" Type="http://schemas.openxmlformats.org/officeDocument/2006/relationships/hyperlink" Target="https://pubmed.ncbi.nlm.nih.gov/26486494" TargetMode="External"/><Relationship Id="rId2550" Type="http://schemas.openxmlformats.org/officeDocument/2006/relationships/hyperlink" Target="https://www.clinicalkey.com/content/playBy/pii?v=S0091-6749(09)00343-1" TargetMode="External"/><Relationship Id="rId3601" Type="http://schemas.openxmlformats.org/officeDocument/2006/relationships/hyperlink" Target="https://linkinghub.elsevier.com/retrieve/pii/S0014-5793(08)00872-7" TargetMode="External"/><Relationship Id="rId6757" Type="http://schemas.openxmlformats.org/officeDocument/2006/relationships/hyperlink" Target="https://pubmed.ncbi.nlm.nih.gov/33625086" TargetMode="External"/><Relationship Id="rId7808" Type="http://schemas.openxmlformats.org/officeDocument/2006/relationships/hyperlink" Target="https://pubmed.ncbi.nlm.nih.gov/23904169" TargetMode="External"/><Relationship Id="rId9163" Type="http://schemas.openxmlformats.org/officeDocument/2006/relationships/hyperlink" Target="http://hdl.handle.net/10668/11074" TargetMode="External"/><Relationship Id="rId108" Type="http://schemas.openxmlformats.org/officeDocument/2006/relationships/hyperlink" Target="https://europepmc.org/abstract/MED/32803625" TargetMode="External"/><Relationship Id="rId522" Type="http://schemas.openxmlformats.org/officeDocument/2006/relationships/hyperlink" Target="https://europepmc.org/abstract/MED/34164762" TargetMode="External"/><Relationship Id="rId1152" Type="http://schemas.openxmlformats.org/officeDocument/2006/relationships/hyperlink" Target="https://europepmc.org/abstract/MED/9653087" TargetMode="External"/><Relationship Id="rId2203" Type="http://schemas.openxmlformats.org/officeDocument/2006/relationships/hyperlink" Target="https://europepmc.org/abstract/MED/19771178" TargetMode="External"/><Relationship Id="rId5359" Type="http://schemas.openxmlformats.org/officeDocument/2006/relationships/hyperlink" Target="https://pubmed.ncbi.nlm.nih.gov/22982980" TargetMode="External"/><Relationship Id="rId5773" Type="http://schemas.openxmlformats.org/officeDocument/2006/relationships/hyperlink" Target="https://pubmed.ncbi.nlm.nih.gov/33021335" TargetMode="External"/><Relationship Id="rId9230" Type="http://schemas.openxmlformats.org/officeDocument/2006/relationships/hyperlink" Target="https://pubmed.ncbi.nlm.nih.gov/23134361" TargetMode="External"/><Relationship Id="rId4375" Type="http://schemas.openxmlformats.org/officeDocument/2006/relationships/hyperlink" Target="https://pubmed.ncbi.nlm.nih.gov/7994037" TargetMode="External"/><Relationship Id="rId5426" Type="http://schemas.openxmlformats.org/officeDocument/2006/relationships/hyperlink" Target="https://www.clinicalkey.com/content/playBy/pii?v=S1521-6616(24)00441-8" TargetMode="External"/><Relationship Id="rId6824" Type="http://schemas.openxmlformats.org/officeDocument/2006/relationships/hyperlink" Target="https://onlinelibrary.wiley.com/resolve/openurl?genre=article&amp;sid=nlm:pubmed&amp;issn=0007-1048&amp;date=2015&amp;volume=171&amp;issue=2&amp;spage=247" TargetMode="External"/><Relationship Id="rId1969" Type="http://schemas.openxmlformats.org/officeDocument/2006/relationships/hyperlink" Target="https://www.clinicalkey.com/content/playBy/pii?v=S2666-5247(24)00233-7" TargetMode="External"/><Relationship Id="rId4028" Type="http://schemas.openxmlformats.org/officeDocument/2006/relationships/hyperlink" Target="https://linkinghub.elsevier.com/retrieve/pii/S1286-4579(12)00129-3" TargetMode="External"/><Relationship Id="rId5840" Type="http://schemas.openxmlformats.org/officeDocument/2006/relationships/hyperlink" Target="https://acrjournals.onlinelibrary.wiley.com/doi/10.1002/art.40147" TargetMode="External"/><Relationship Id="rId8996" Type="http://schemas.openxmlformats.org/officeDocument/2006/relationships/hyperlink" Target="https://onlinelibrary.wiley.com/doi/10.1111/hae.13089" TargetMode="External"/><Relationship Id="rId3391" Type="http://schemas.openxmlformats.org/officeDocument/2006/relationships/hyperlink" Target="https://pubmed.ncbi.nlm.nih.gov/28261190" TargetMode="External"/><Relationship Id="rId4442" Type="http://schemas.openxmlformats.org/officeDocument/2006/relationships/hyperlink" Target="https://europepmc.org/abstract/MED/36443301" TargetMode="External"/><Relationship Id="rId7598" Type="http://schemas.openxmlformats.org/officeDocument/2006/relationships/hyperlink" Target="https://pubmed.ncbi.nlm.nih.gov/28295661" TargetMode="External"/><Relationship Id="rId8649" Type="http://schemas.openxmlformats.org/officeDocument/2006/relationships/hyperlink" Target="https://pubmed.ncbi.nlm.nih.gov/27133217" TargetMode="External"/><Relationship Id="rId3044" Type="http://schemas.openxmlformats.org/officeDocument/2006/relationships/hyperlink" Target="https://linkinghub.elsevier.com/retrieve/pii/S2667-2421(22)00091-4" TargetMode="External"/><Relationship Id="rId7665" Type="http://schemas.openxmlformats.org/officeDocument/2006/relationships/hyperlink" Target="https://linkinghub.elsevier.com/retrieve/pii/S0003-4967(24)00580-6" TargetMode="External"/><Relationship Id="rId8716" Type="http://schemas.openxmlformats.org/officeDocument/2006/relationships/hyperlink" Target="https://pubmed.ncbi.nlm.nih.gov/17823230" TargetMode="External"/><Relationship Id="rId2060" Type="http://schemas.openxmlformats.org/officeDocument/2006/relationships/hyperlink" Target="https://pubmed.ncbi.nlm.nih.gov/32656216" TargetMode="External"/><Relationship Id="rId3111" Type="http://schemas.openxmlformats.org/officeDocument/2006/relationships/hyperlink" Target="https://pubmed.ncbi.nlm.nih.gov/35193943" TargetMode="External"/><Relationship Id="rId6267" Type="http://schemas.openxmlformats.org/officeDocument/2006/relationships/hyperlink" Target="https://pubmed.ncbi.nlm.nih.gov/26319908" TargetMode="External"/><Relationship Id="rId6681" Type="http://schemas.openxmlformats.org/officeDocument/2006/relationships/hyperlink" Target="https://pubmed.ncbi.nlm.nih.gov/18490719" TargetMode="External"/><Relationship Id="rId7318" Type="http://schemas.openxmlformats.org/officeDocument/2006/relationships/hyperlink" Target="https://pubmed.ncbi.nlm.nih.gov/39403923" TargetMode="External"/><Relationship Id="rId7732" Type="http://schemas.openxmlformats.org/officeDocument/2006/relationships/hyperlink" Target="https://pubmed.ncbi.nlm.nih.gov/35332318" TargetMode="External"/><Relationship Id="rId2877" Type="http://schemas.openxmlformats.org/officeDocument/2006/relationships/hyperlink" Target="https://pmc.ncbi.nlm.nih.gov/articles/pmid/39737847/" TargetMode="External"/><Relationship Id="rId5283" Type="http://schemas.openxmlformats.org/officeDocument/2006/relationships/hyperlink" Target="https://pubmed.ncbi.nlm.nih.gov/27444177" TargetMode="External"/><Relationship Id="rId6334" Type="http://schemas.openxmlformats.org/officeDocument/2006/relationships/hyperlink" Target="https://www.clinicalkey.com/content/playBy/pii?v=S0041-1345(22)00689-3" TargetMode="External"/><Relationship Id="rId849" Type="http://schemas.openxmlformats.org/officeDocument/2006/relationships/hyperlink" Target="https://journals.sagepub.com/doi/10.1177/08903344231156894?url_ver=Z39.88-2003&amp;rfr_id=ori:rid:crossref.org&amp;rfr_dat=cr_pub%200pubmed" TargetMode="External"/><Relationship Id="rId1479" Type="http://schemas.openxmlformats.org/officeDocument/2006/relationships/hyperlink" Target="https://europepmc.org/abstract/MED/28952612" TargetMode="External"/><Relationship Id="rId3928" Type="http://schemas.openxmlformats.org/officeDocument/2006/relationships/hyperlink" Target="https://linkinghub.elsevier.com/retrieve/pii/S0003-4967(24)00834-3" TargetMode="External"/><Relationship Id="rId5350" Type="http://schemas.openxmlformats.org/officeDocument/2006/relationships/hyperlink" Target="https://europepmc.org/abstract/MED/24734223" TargetMode="External"/><Relationship Id="rId6401" Type="http://schemas.openxmlformats.org/officeDocument/2006/relationships/hyperlink" Target="https://pubmed.ncbi.nlm.nih.gov/36596894" TargetMode="External"/><Relationship Id="rId1893" Type="http://schemas.openxmlformats.org/officeDocument/2006/relationships/hyperlink" Target="https://onlinelibrary.wiley.com/doi/10.1111/all.13402" TargetMode="External"/><Relationship Id="rId2944" Type="http://schemas.openxmlformats.org/officeDocument/2006/relationships/hyperlink" Target="https://pubmed.ncbi.nlm.nih.gov/37635021" TargetMode="External"/><Relationship Id="rId5003" Type="http://schemas.openxmlformats.org/officeDocument/2006/relationships/hyperlink" Target="https://pubmed.ncbi.nlm.nih.gov/15669641" TargetMode="External"/><Relationship Id="rId8159" Type="http://schemas.openxmlformats.org/officeDocument/2006/relationships/hyperlink" Target="https://pubmed.ncbi.nlm.nih.gov/33450096" TargetMode="External"/><Relationship Id="rId916" Type="http://schemas.openxmlformats.org/officeDocument/2006/relationships/hyperlink" Target="https://pubmed.ncbi.nlm.nih.gov/33531057" TargetMode="External"/><Relationship Id="rId1546" Type="http://schemas.openxmlformats.org/officeDocument/2006/relationships/hyperlink" Target="https://www.mdpi.com/resolver?pii=cells14040293" TargetMode="External"/><Relationship Id="rId1960" Type="http://schemas.openxmlformats.org/officeDocument/2006/relationships/hyperlink" Target="https://pubmed.ncbi.nlm.nih.gov/40005563" TargetMode="External"/><Relationship Id="rId7175" Type="http://schemas.openxmlformats.org/officeDocument/2006/relationships/hyperlink" Target="https://pubmed.ncbi.nlm.nih.gov/29977631" TargetMode="External"/><Relationship Id="rId8573" Type="http://schemas.openxmlformats.org/officeDocument/2006/relationships/hyperlink" Target="https://pubmed.ncbi.nlm.nih.gov/21342333" TargetMode="External"/><Relationship Id="rId1613" Type="http://schemas.openxmlformats.org/officeDocument/2006/relationships/hyperlink" Target="https://pubmed.ncbi.nlm.nih.gov/34444763" TargetMode="External"/><Relationship Id="rId4769" Type="http://schemas.openxmlformats.org/officeDocument/2006/relationships/hyperlink" Target="https://pubmed.ncbi.nlm.nih.gov/36038634" TargetMode="External"/><Relationship Id="rId8226" Type="http://schemas.openxmlformats.org/officeDocument/2006/relationships/hyperlink" Target="https://pubmed.ncbi.nlm.nih.gov/30505836" TargetMode="External"/><Relationship Id="rId8640" Type="http://schemas.openxmlformats.org/officeDocument/2006/relationships/hyperlink" Target="https://europepmc.org/abstract/MED/27496101" TargetMode="External"/><Relationship Id="rId3785" Type="http://schemas.openxmlformats.org/officeDocument/2006/relationships/hyperlink" Target="https://www.nejm.org/doi/10.1056/NEJMoa1615887?url_ver=Z39.88-2003&amp;rfr_id=ori:rid:crossref.org&amp;rfr_dat=cr_pub%200www.ncbi.nlm.nih.gov" TargetMode="External"/><Relationship Id="rId4836" Type="http://schemas.openxmlformats.org/officeDocument/2006/relationships/hyperlink" Target="https://europepmc.org/abstract/MED/31914175" TargetMode="External"/><Relationship Id="rId6191" Type="http://schemas.openxmlformats.org/officeDocument/2006/relationships/hyperlink" Target="https://europepmc.org/abstract/MED/34580672" TargetMode="External"/><Relationship Id="rId7242" Type="http://schemas.openxmlformats.org/officeDocument/2006/relationships/hyperlink" Target="https://pubmed.ncbi.nlm.nih.gov/36750165" TargetMode="External"/><Relationship Id="rId2387" Type="http://schemas.openxmlformats.org/officeDocument/2006/relationships/hyperlink" Target="https://pubmed.ncbi.nlm.nih.gov/35235831" TargetMode="External"/><Relationship Id="rId3438" Type="http://schemas.openxmlformats.org/officeDocument/2006/relationships/hyperlink" Target="https://www.clinicalkey.com/content/playBy/pii?v=S0169-5002(15)00004-5" TargetMode="External"/><Relationship Id="rId3852" Type="http://schemas.openxmlformats.org/officeDocument/2006/relationships/hyperlink" Target="https://onlinelibrary.wiley.com/doi/10.1111/pai.14007" TargetMode="External"/><Relationship Id="rId359" Type="http://schemas.openxmlformats.org/officeDocument/2006/relationships/hyperlink" Target="https://pubmed.ncbi.nlm.nih.gov/1700250" TargetMode="External"/><Relationship Id="rId773" Type="http://schemas.openxmlformats.org/officeDocument/2006/relationships/hyperlink" Target="https://pmc.ncbi.nlm.nih.gov/articles/pmid/16412054/" TargetMode="External"/><Relationship Id="rId2454" Type="http://schemas.openxmlformats.org/officeDocument/2006/relationships/hyperlink" Target="https://linkinghub.elsevier.com/retrieve/pii/S2211-1247(19)31171-4" TargetMode="External"/><Relationship Id="rId3505" Type="http://schemas.openxmlformats.org/officeDocument/2006/relationships/hyperlink" Target="https://pubmed.ncbi.nlm.nih.gov/23360997" TargetMode="External"/><Relationship Id="rId4903" Type="http://schemas.openxmlformats.org/officeDocument/2006/relationships/hyperlink" Target="https://pubmed.ncbi.nlm.nih.gov/28067910" TargetMode="External"/><Relationship Id="rId9067" Type="http://schemas.openxmlformats.org/officeDocument/2006/relationships/hyperlink" Target="https://publications.ersnet.org/lookup/pmid/37385653" TargetMode="External"/><Relationship Id="rId426" Type="http://schemas.openxmlformats.org/officeDocument/2006/relationships/hyperlink" Target="https://pmc.ncbi.nlm.nih.gov/articles/pmid/7032772/" TargetMode="External"/><Relationship Id="rId1056" Type="http://schemas.openxmlformats.org/officeDocument/2006/relationships/hyperlink" Target="https://pubmed.ncbi.nlm.nih.gov/23943443" TargetMode="External"/><Relationship Id="rId2107" Type="http://schemas.openxmlformats.org/officeDocument/2006/relationships/hyperlink" Target="https://link.springer.com/article/10.1007/s00394-017-1515-y" TargetMode="External"/><Relationship Id="rId8083" Type="http://schemas.openxmlformats.org/officeDocument/2006/relationships/hyperlink" Target="https://pubmed.ncbi.nlm.nih.gov/36869815" TargetMode="External"/><Relationship Id="rId9134" Type="http://schemas.openxmlformats.org/officeDocument/2006/relationships/hyperlink" Target="https://pubmed.ncbi.nlm.nih.gov/31104061" TargetMode="External"/><Relationship Id="rId840" Type="http://schemas.openxmlformats.org/officeDocument/2006/relationships/hyperlink" Target="https://pubmed.ncbi.nlm.nih.gov/37204055" TargetMode="External"/><Relationship Id="rId1470" Type="http://schemas.openxmlformats.org/officeDocument/2006/relationships/hyperlink" Target="https://pubmed.ncbi.nlm.nih.gov/29038590" TargetMode="External"/><Relationship Id="rId2521" Type="http://schemas.openxmlformats.org/officeDocument/2006/relationships/hyperlink" Target="https://pubmed.ncbi.nlm.nih.gov/21958581" TargetMode="External"/><Relationship Id="rId4279" Type="http://schemas.openxmlformats.org/officeDocument/2006/relationships/hyperlink" Target="https://pubmed.ncbi.nlm.nih.gov/23709754" TargetMode="External"/><Relationship Id="rId5677" Type="http://schemas.openxmlformats.org/officeDocument/2006/relationships/hyperlink" Target="https://pubmed.ncbi.nlm.nih.gov/30318810" TargetMode="External"/><Relationship Id="rId6728" Type="http://schemas.openxmlformats.org/officeDocument/2006/relationships/hyperlink" Target="https://europepmc.org/abstract/MED/36844186" TargetMode="External"/><Relationship Id="rId1123" Type="http://schemas.openxmlformats.org/officeDocument/2006/relationships/hyperlink" Target="https://onlinelibrary.wiley.com/doi/10.1002/jcp.20454" TargetMode="External"/><Relationship Id="rId4693" Type="http://schemas.openxmlformats.org/officeDocument/2006/relationships/hyperlink" Target="https://pubmed.ncbi.nlm.nih.gov/21670277" TargetMode="External"/><Relationship Id="rId5744" Type="http://schemas.openxmlformats.org/officeDocument/2006/relationships/hyperlink" Target="http://www.thieme-connect.com/DOI/DOI?10.1055/a-1896-5817" TargetMode="External"/><Relationship Id="rId8150" Type="http://schemas.openxmlformats.org/officeDocument/2006/relationships/hyperlink" Target="https://link.springer.com/article/10.1007/s00535-021-01820-0" TargetMode="External"/><Relationship Id="rId9201" Type="http://schemas.openxmlformats.org/officeDocument/2006/relationships/hyperlink" Target="https://karger.com/RES/article/doi/10.1159/000448557" TargetMode="External"/><Relationship Id="rId3295" Type="http://schemas.openxmlformats.org/officeDocument/2006/relationships/hyperlink" Target="https://pubmed.ncbi.nlm.nih.gov/30342889" TargetMode="External"/><Relationship Id="rId4346" Type="http://schemas.openxmlformats.org/officeDocument/2006/relationships/hyperlink" Target="https://linkinghub.elsevier.com/retrieve/pii/S019888590200397X" TargetMode="External"/><Relationship Id="rId4760" Type="http://schemas.openxmlformats.org/officeDocument/2006/relationships/hyperlink" Target="https://www.clinicalkey.com/content/playBy/pii?v=S0091-6749(22)01372-0" TargetMode="External"/><Relationship Id="rId5811" Type="http://schemas.openxmlformats.org/officeDocument/2006/relationships/hyperlink" Target="https://pubmed.ncbi.nlm.nih.gov/30377239" TargetMode="External"/><Relationship Id="rId8967" Type="http://schemas.openxmlformats.org/officeDocument/2006/relationships/hyperlink" Target="https://pubmed.ncbi.nlm.nih.gov/31723222" TargetMode="External"/><Relationship Id="rId3362" Type="http://schemas.openxmlformats.org/officeDocument/2006/relationships/hyperlink" Target="https://www.pnas.org/doi/10.1073/pnas.1712837114?url_ver=Z39.88-2003&amp;rfr_id=ori:rid:crossref.org&amp;rfr_dat=cr_pub%200pubmed" TargetMode="External"/><Relationship Id="rId4413" Type="http://schemas.openxmlformats.org/officeDocument/2006/relationships/hyperlink" Target="https://pubmed.ncbi.nlm.nih.gov/39117825" TargetMode="External"/><Relationship Id="rId7569" Type="http://schemas.openxmlformats.org/officeDocument/2006/relationships/hyperlink" Target="https://onlinelibrary.wiley.com/resolve/openurl?genre=article&amp;sid=nlm:pubmed&amp;issn=0007-1048&amp;date=2019&amp;volume=186&amp;issue=2&amp;spage=269" TargetMode="External"/><Relationship Id="rId7983" Type="http://schemas.openxmlformats.org/officeDocument/2006/relationships/hyperlink" Target="https://pubmed.ncbi.nlm.nih.gov/21374279" TargetMode="External"/><Relationship Id="rId283" Type="http://schemas.openxmlformats.org/officeDocument/2006/relationships/hyperlink" Target="https://pubmed.ncbi.nlm.nih.gov/15696104" TargetMode="External"/><Relationship Id="rId3015" Type="http://schemas.openxmlformats.org/officeDocument/2006/relationships/hyperlink" Target="https://pubmed.ncbi.nlm.nih.gov/36941691" TargetMode="External"/><Relationship Id="rId6585" Type="http://schemas.openxmlformats.org/officeDocument/2006/relationships/hyperlink" Target="https://pubmed.ncbi.nlm.nih.gov/26306770" TargetMode="External"/><Relationship Id="rId7636" Type="http://schemas.openxmlformats.org/officeDocument/2006/relationships/hyperlink" Target="https://pubmed.ncbi.nlm.nih.gov/21757618" TargetMode="External"/><Relationship Id="rId350" Type="http://schemas.openxmlformats.org/officeDocument/2006/relationships/hyperlink" Target="https://linkinghub.elsevier.com/retrieve/pii/0008-8749(92)90073-X" TargetMode="External"/><Relationship Id="rId2031" Type="http://schemas.openxmlformats.org/officeDocument/2006/relationships/hyperlink" Target="https://europepmc.org/abstract/MED/36700209" TargetMode="External"/><Relationship Id="rId5187" Type="http://schemas.openxmlformats.org/officeDocument/2006/relationships/hyperlink" Target="https://pubmed.ncbi.nlm.nih.gov/31935294" TargetMode="External"/><Relationship Id="rId6238" Type="http://schemas.openxmlformats.org/officeDocument/2006/relationships/hyperlink" Target="https://europepmc.org/abstract/MED/31814797" TargetMode="External"/><Relationship Id="rId5254" Type="http://schemas.openxmlformats.org/officeDocument/2006/relationships/hyperlink" Target="https://linkinghub.elsevier.com/retrieve/pii/S0006-4971(20)32617-3" TargetMode="External"/><Relationship Id="rId6652" Type="http://schemas.openxmlformats.org/officeDocument/2006/relationships/hyperlink" Target="https://www.tandfonline.com/doi/10.2217/imt.10.113?url_ver=Z39.88-2003&amp;rfr_id=ori:rid:crossref.org&amp;rfr_dat=cr_pub%200pubmed" TargetMode="External"/><Relationship Id="rId7703" Type="http://schemas.openxmlformats.org/officeDocument/2006/relationships/hyperlink" Target="https://linkinghub.elsevier.com/retrieve/pii/S0003-4967(24)08393-6" TargetMode="External"/><Relationship Id="rId1797" Type="http://schemas.openxmlformats.org/officeDocument/2006/relationships/hyperlink" Target="https://pubmed.ncbi.nlm.nih.gov/39178179" TargetMode="External"/><Relationship Id="rId2848" Type="http://schemas.openxmlformats.org/officeDocument/2006/relationships/hyperlink" Target="https://pubmed.ncbi.nlm.nih.gov/39986280" TargetMode="External"/><Relationship Id="rId6305" Type="http://schemas.openxmlformats.org/officeDocument/2006/relationships/hyperlink" Target="https://pubmed.ncbi.nlm.nih.gov/11788963" TargetMode="External"/><Relationship Id="rId89" Type="http://schemas.openxmlformats.org/officeDocument/2006/relationships/hyperlink" Target="https://pubmed.ncbi.nlm.nih.gov/32980424" TargetMode="External"/><Relationship Id="rId1864" Type="http://schemas.openxmlformats.org/officeDocument/2006/relationships/hyperlink" Target="https://pubmed.ncbi.nlm.nih.gov/35068298" TargetMode="External"/><Relationship Id="rId2915" Type="http://schemas.openxmlformats.org/officeDocument/2006/relationships/hyperlink" Target="http://www.jrheum.org/lookup/pmidlookup?view=long&amp;pmid=38428961" TargetMode="External"/><Relationship Id="rId4270" Type="http://schemas.openxmlformats.org/officeDocument/2006/relationships/hyperlink" Target="https://pmc.ncbi.nlm.nih.gov/articles/pmid/25546780/" TargetMode="External"/><Relationship Id="rId5321" Type="http://schemas.openxmlformats.org/officeDocument/2006/relationships/hyperlink" Target="https://pubmed.ncbi.nlm.nih.gov/25552679" TargetMode="External"/><Relationship Id="rId8477" Type="http://schemas.openxmlformats.org/officeDocument/2006/relationships/hyperlink" Target="https://journals.asm.org/doi/10.1128/JCM.01654-12?url_ver=Z39.88-2003&amp;rfr_id=ori:rid:crossref.org&amp;rfr_dat=cr_pub%200pubmed" TargetMode="External"/><Relationship Id="rId8891" Type="http://schemas.openxmlformats.org/officeDocument/2006/relationships/hyperlink" Target="https://pubmed.ncbi.nlm.nih.gov/39136282" TargetMode="External"/><Relationship Id="rId1517" Type="http://schemas.openxmlformats.org/officeDocument/2006/relationships/hyperlink" Target="https://europepmc.org/abstract/MED/21057261" TargetMode="External"/><Relationship Id="rId7079" Type="http://schemas.openxmlformats.org/officeDocument/2006/relationships/hyperlink" Target="https://pubmed.ncbi.nlm.nih.gov/33835207" TargetMode="External"/><Relationship Id="rId7493" Type="http://schemas.openxmlformats.org/officeDocument/2006/relationships/hyperlink" Target="http://www.jle.com/medline.md?issn=&amp;vol=71&amp;iss=6&amp;page=633" TargetMode="External"/><Relationship Id="rId8544" Type="http://schemas.openxmlformats.org/officeDocument/2006/relationships/hyperlink" Target="https://www.clinicalkey.com/content/playBy/pii?v=S1471-4906(21)00141-1" TargetMode="External"/><Relationship Id="rId1931" Type="http://schemas.openxmlformats.org/officeDocument/2006/relationships/hyperlink" Target="https://europepmc.org/abstract/MED/21614093" TargetMode="External"/><Relationship Id="rId3689" Type="http://schemas.openxmlformats.org/officeDocument/2006/relationships/hyperlink" Target="https://ccforum.biomedcentral.com/articles/10.1186/s13054-024-05197-3" TargetMode="External"/><Relationship Id="rId6095" Type="http://schemas.openxmlformats.org/officeDocument/2006/relationships/hyperlink" Target="https://pubmed.ncbi.nlm.nih.gov/6969538" TargetMode="External"/><Relationship Id="rId7146" Type="http://schemas.openxmlformats.org/officeDocument/2006/relationships/hyperlink" Target="https://europepmc.org/abstract/MED/27076228" TargetMode="External"/><Relationship Id="rId7560" Type="http://schemas.openxmlformats.org/officeDocument/2006/relationships/hyperlink" Target="https://pubmed.ncbi.nlm.nih.gov/31520441" TargetMode="External"/><Relationship Id="rId8611" Type="http://schemas.openxmlformats.org/officeDocument/2006/relationships/hyperlink" Target="https://pubmed.ncbi.nlm.nih.gov/33054432" TargetMode="External"/><Relationship Id="rId6162" Type="http://schemas.openxmlformats.org/officeDocument/2006/relationships/hyperlink" Target="https://pubmed.ncbi.nlm.nih.gov/36565030" TargetMode="External"/><Relationship Id="rId7213" Type="http://schemas.openxmlformats.org/officeDocument/2006/relationships/hyperlink" Target="https://linkinghub.elsevier.com/retrieve/pii/S2665-9913(24)00348-5" TargetMode="External"/><Relationship Id="rId677" Type="http://schemas.openxmlformats.org/officeDocument/2006/relationships/hyperlink" Target="https://pubmed.ncbi.nlm.nih.gov/25445958" TargetMode="External"/><Relationship Id="rId2358" Type="http://schemas.openxmlformats.org/officeDocument/2006/relationships/hyperlink" Target="https://www.acpjournals.org/doi/abs/10.7326/M22-2699?url_ver=Z39.88-2003&amp;rfr_id=ori:rid:crossref.org&amp;rfr_dat=cr_pub%200pubmed" TargetMode="External"/><Relationship Id="rId3756" Type="http://schemas.openxmlformats.org/officeDocument/2006/relationships/hyperlink" Target="https://pubmed.ncbi.nlm.nih.gov/34992599" TargetMode="External"/><Relationship Id="rId4807" Type="http://schemas.openxmlformats.org/officeDocument/2006/relationships/hyperlink" Target="https://pubmed.ncbi.nlm.nih.gov/33037057" TargetMode="External"/><Relationship Id="rId9385" Type="http://schemas.openxmlformats.org/officeDocument/2006/relationships/hyperlink" Target="https://pubmed.ncbi.nlm.nih.gov/26251136" TargetMode="External"/><Relationship Id="rId2772" Type="http://schemas.openxmlformats.org/officeDocument/2006/relationships/hyperlink" Target="https://www.clinicalkey.com/content/playBy/pii?v=S2213-2198(13)00455-8" TargetMode="External"/><Relationship Id="rId3409" Type="http://schemas.openxmlformats.org/officeDocument/2006/relationships/hyperlink" Target="https://pubmed.ncbi.nlm.nih.gov/30169945" TargetMode="External"/><Relationship Id="rId3823" Type="http://schemas.openxmlformats.org/officeDocument/2006/relationships/hyperlink" Target="https://pubmed.ncbi.nlm.nih.gov/14742209" TargetMode="External"/><Relationship Id="rId6979" Type="http://schemas.openxmlformats.org/officeDocument/2006/relationships/hyperlink" Target="https://pubmed.ncbi.nlm.nih.gov/36112363" TargetMode="External"/><Relationship Id="rId9038" Type="http://schemas.openxmlformats.org/officeDocument/2006/relationships/hyperlink" Target="https://pubmed.ncbi.nlm.nih.gov/38401857" TargetMode="External"/><Relationship Id="rId744" Type="http://schemas.openxmlformats.org/officeDocument/2006/relationships/hyperlink" Target="https://journals.aai.org/jimmunol/article-lookup/doi/10.4049/jimmunol.0990068" TargetMode="External"/><Relationship Id="rId1374" Type="http://schemas.openxmlformats.org/officeDocument/2006/relationships/hyperlink" Target="https://linkinghub.elsevier.com/retrieve/pii/S1807-5932(22)03247-1" TargetMode="External"/><Relationship Id="rId2425" Type="http://schemas.openxmlformats.org/officeDocument/2006/relationships/hyperlink" Target="https://pubmed.ncbi.nlm.nih.gov/33521749" TargetMode="External"/><Relationship Id="rId5995" Type="http://schemas.openxmlformats.org/officeDocument/2006/relationships/hyperlink" Target="https://onlinelibrary.wiley.com/doi/10.1002/humu.1380050202" TargetMode="External"/><Relationship Id="rId9452" Type="http://schemas.openxmlformats.org/officeDocument/2006/relationships/hyperlink" Target="https://www.tandfonline.com/doi/10.1080/10428190290021579?url_ver=Z39.88-2003&amp;rfr_id=ori:rid:crossref.org&amp;rfr_dat=cr_pub%200pubmed" TargetMode="External"/><Relationship Id="rId80" Type="http://schemas.openxmlformats.org/officeDocument/2006/relationships/hyperlink" Target="https://europepmc.org/abstract/MED/34881327" TargetMode="External"/><Relationship Id="rId811" Type="http://schemas.openxmlformats.org/officeDocument/2006/relationships/hyperlink" Target="https://europepmc.org/abstract/MED/8390277" TargetMode="External"/><Relationship Id="rId1027" Type="http://schemas.openxmlformats.org/officeDocument/2006/relationships/hyperlink" Target="https://linkinghub.elsevier.com/retrieve/pii/S0925-4773(15)00021-0" TargetMode="External"/><Relationship Id="rId1441" Type="http://schemas.openxmlformats.org/officeDocument/2006/relationships/hyperlink" Target="https://www.clinicalkey.com/content/playBy/pii?v=S0091-6749(22)00546-2" TargetMode="External"/><Relationship Id="rId4597" Type="http://schemas.openxmlformats.org/officeDocument/2006/relationships/hyperlink" Target="https://pubmed.ncbi.nlm.nih.gov/37106040" TargetMode="External"/><Relationship Id="rId5648" Type="http://schemas.openxmlformats.org/officeDocument/2006/relationships/hyperlink" Target="https://link.springer.com/article/10.1007/s11739-019-02247-5" TargetMode="External"/><Relationship Id="rId8054" Type="http://schemas.openxmlformats.org/officeDocument/2006/relationships/hyperlink" Target="https://pubmed.ncbi.nlm.nih.gov/38523122" TargetMode="External"/><Relationship Id="rId9105" Type="http://schemas.openxmlformats.org/officeDocument/2006/relationships/hyperlink" Target="https://europepmc.org/abstract/MED/33367993" TargetMode="External"/><Relationship Id="rId3199" Type="http://schemas.openxmlformats.org/officeDocument/2006/relationships/hyperlink" Target="https://pubmed.ncbi.nlm.nih.gov/33778046" TargetMode="External"/><Relationship Id="rId4664" Type="http://schemas.openxmlformats.org/officeDocument/2006/relationships/hyperlink" Target="https://www.clinicalkey.com/content/playBy/pii?v=S0091-6749(18)30111-8" TargetMode="External"/><Relationship Id="rId5715" Type="http://schemas.openxmlformats.org/officeDocument/2006/relationships/hyperlink" Target="https://pubmed.ncbi.nlm.nih.gov/23241130" TargetMode="External"/><Relationship Id="rId7070" Type="http://schemas.openxmlformats.org/officeDocument/2006/relationships/hyperlink" Target="https://europepmc.org/abstract/MED/34009544" TargetMode="External"/><Relationship Id="rId8121" Type="http://schemas.openxmlformats.org/officeDocument/2006/relationships/hyperlink" Target="https://pubmed.ncbi.nlm.nih.gov/34776491" TargetMode="External"/><Relationship Id="rId3266" Type="http://schemas.openxmlformats.org/officeDocument/2006/relationships/hyperlink" Target="https://linkinghub.elsevier.com/retrieve/pii/S0003-4967(24)01544-9" TargetMode="External"/><Relationship Id="rId4317" Type="http://schemas.openxmlformats.org/officeDocument/2006/relationships/hyperlink" Target="https://www.clinicalkey.com/content/playBy/pii?v=S1521-6616(08)00767-5" TargetMode="External"/><Relationship Id="rId187" Type="http://schemas.openxmlformats.org/officeDocument/2006/relationships/hyperlink" Target="https://pubmed.ncbi.nlm.nih.gov/27221134" TargetMode="External"/><Relationship Id="rId2282" Type="http://schemas.openxmlformats.org/officeDocument/2006/relationships/hyperlink" Target="https://pubmed.ncbi.nlm.nih.gov/14687718" TargetMode="External"/><Relationship Id="rId3680" Type="http://schemas.openxmlformats.org/officeDocument/2006/relationships/hyperlink" Target="https://pubmed.ncbi.nlm.nih.gov/8552649" TargetMode="External"/><Relationship Id="rId4731" Type="http://schemas.openxmlformats.org/officeDocument/2006/relationships/hyperlink" Target="https://pubmed.ncbi.nlm.nih.gov/38806456" TargetMode="External"/><Relationship Id="rId6489" Type="http://schemas.openxmlformats.org/officeDocument/2006/relationships/hyperlink" Target="https://pubmed.ncbi.nlm.nih.gov/29424793" TargetMode="External"/><Relationship Id="rId7887" Type="http://schemas.openxmlformats.org/officeDocument/2006/relationships/hyperlink" Target="http://hdl.handle.net/10044/1/66531" TargetMode="External"/><Relationship Id="rId8938" Type="http://schemas.openxmlformats.org/officeDocument/2006/relationships/hyperlink" Target="https://www.tandfonline.com/doi/abs/10.2147/JBM.S342077?url_ver=Z39.88-2003&amp;rfr_id=ori:rid:crossref.org&amp;rfr_dat=cr_pub%200pubmed" TargetMode="External"/><Relationship Id="rId254" Type="http://schemas.openxmlformats.org/officeDocument/2006/relationships/hyperlink" Target="https://pmc.ncbi.nlm.nih.gov/articles/pmid/19883425/" TargetMode="External"/><Relationship Id="rId3333" Type="http://schemas.openxmlformats.org/officeDocument/2006/relationships/hyperlink" Target="https://pubmed.ncbi.nlm.nih.gov/29705743" TargetMode="External"/><Relationship Id="rId7954" Type="http://schemas.openxmlformats.org/officeDocument/2006/relationships/hyperlink" Target="https://pmc.ncbi.nlm.nih.gov/articles/pmid/19222502/" TargetMode="External"/><Relationship Id="rId3400" Type="http://schemas.openxmlformats.org/officeDocument/2006/relationships/hyperlink" Target="https://www.tandfonline.com/doi/10.4155/fsoa-2015-0008?url_ver=Z39.88-2003&amp;rfr_id=ori:rid:crossref.org&amp;rfr_dat=cr_pub%200pubmed" TargetMode="External"/><Relationship Id="rId6556" Type="http://schemas.openxmlformats.org/officeDocument/2006/relationships/hyperlink" Target="https://europepmc.org/abstract/MED/27467756" TargetMode="External"/><Relationship Id="rId6970" Type="http://schemas.openxmlformats.org/officeDocument/2006/relationships/hyperlink" Target="https://www.clinicalkey.com/content/playBy/pii?v=S2352-3964(22)00596-5" TargetMode="External"/><Relationship Id="rId7607" Type="http://schemas.openxmlformats.org/officeDocument/2006/relationships/hyperlink" Target="https://onlinelibrary.wiley.com/doi/10.1111/jdv.13628" TargetMode="External"/><Relationship Id="rId321" Type="http://schemas.openxmlformats.org/officeDocument/2006/relationships/hyperlink" Target="https://linkinghub.elsevier.com/retrieve/pii/S0149-2918(96)80201-3" TargetMode="External"/><Relationship Id="rId2002" Type="http://schemas.openxmlformats.org/officeDocument/2006/relationships/hyperlink" Target="https://pubmed.ncbi.nlm.nih.gov/36366357" TargetMode="External"/><Relationship Id="rId5158" Type="http://schemas.openxmlformats.org/officeDocument/2006/relationships/hyperlink" Target="https://www.clinicalkey.com/content/playBy/pii?v=S2473-9529(20)32064-4" TargetMode="External"/><Relationship Id="rId5572" Type="http://schemas.openxmlformats.org/officeDocument/2006/relationships/hyperlink" Target="https://europepmc.org/abstract/MED/37342325" TargetMode="External"/><Relationship Id="rId6209" Type="http://schemas.openxmlformats.org/officeDocument/2006/relationships/hyperlink" Target="https://pubmed.ncbi.nlm.nih.gov/34912378" TargetMode="External"/><Relationship Id="rId6623" Type="http://schemas.openxmlformats.org/officeDocument/2006/relationships/hyperlink" Target="https://pubmed.ncbi.nlm.nih.gov/22458552" TargetMode="External"/><Relationship Id="rId1768" Type="http://schemas.openxmlformats.org/officeDocument/2006/relationships/hyperlink" Target="https://www.clinicalkey.com/content/playBy/pii?v=S1684-1182(19)30025-8" TargetMode="External"/><Relationship Id="rId2819" Type="http://schemas.openxmlformats.org/officeDocument/2006/relationships/hyperlink" Target="https://www.clinicalkey.com/content/playBy/pii?v=S0091-6749(08)00967-6" TargetMode="External"/><Relationship Id="rId4174" Type="http://schemas.openxmlformats.org/officeDocument/2006/relationships/hyperlink" Target="https://europepmc.org/abstract/MED/37901871" TargetMode="External"/><Relationship Id="rId5225" Type="http://schemas.openxmlformats.org/officeDocument/2006/relationships/hyperlink" Target="https://pubmed.ncbi.nlm.nih.gov/30114376" TargetMode="External"/><Relationship Id="rId8795" Type="http://schemas.openxmlformats.org/officeDocument/2006/relationships/hyperlink" Target="https://pubmed.ncbi.nlm.nih.gov/30928421" TargetMode="External"/><Relationship Id="rId3190" Type="http://schemas.openxmlformats.org/officeDocument/2006/relationships/hyperlink" Target="https://www.pnas.org/doi/abs/10.1073/pnas.2023899118?url_ver=Z39.88-2003&amp;rfr_id=ori:rid:crossref.org&amp;rfr_dat=cr_pub%200pubmed" TargetMode="External"/><Relationship Id="rId4241" Type="http://schemas.openxmlformats.org/officeDocument/2006/relationships/hyperlink" Target="https://pubmed.ncbi.nlm.nih.gov/27749762" TargetMode="External"/><Relationship Id="rId7397" Type="http://schemas.openxmlformats.org/officeDocument/2006/relationships/hyperlink" Target="https://europepmc.org/abstract/MED/34611657" TargetMode="External"/><Relationship Id="rId8448" Type="http://schemas.openxmlformats.org/officeDocument/2006/relationships/hyperlink" Target="https://pubmed.ncbi.nlm.nih.gov/25621059" TargetMode="External"/><Relationship Id="rId1835" Type="http://schemas.openxmlformats.org/officeDocument/2006/relationships/hyperlink" Target="https://pubmed.ncbi.nlm.nih.gov/23846854" TargetMode="External"/><Relationship Id="rId7464" Type="http://schemas.openxmlformats.org/officeDocument/2006/relationships/hyperlink" Target="https://pubmed.ncbi.nlm.nih.gov/29486251" TargetMode="External"/><Relationship Id="rId8862" Type="http://schemas.openxmlformats.org/officeDocument/2006/relationships/hyperlink" Target="http://www.elsevier.es/en/linksolver/ft/pii/S1695-4033(09)00463-9" TargetMode="External"/><Relationship Id="rId1902" Type="http://schemas.openxmlformats.org/officeDocument/2006/relationships/hyperlink" Target="https://pubmed.ncbi.nlm.nih.gov/28824915" TargetMode="External"/><Relationship Id="rId6066" Type="http://schemas.openxmlformats.org/officeDocument/2006/relationships/hyperlink" Target="https://europepmc.org/abstract/MED/3004411" TargetMode="External"/><Relationship Id="rId7117" Type="http://schemas.openxmlformats.org/officeDocument/2006/relationships/hyperlink" Target="https://pubmed.ncbi.nlm.nih.gov/39151691" TargetMode="External"/><Relationship Id="rId8515" Type="http://schemas.openxmlformats.org/officeDocument/2006/relationships/hyperlink" Target="https://pubmed.ncbi.nlm.nih.gov/12391196" TargetMode="External"/><Relationship Id="rId6480" Type="http://schemas.openxmlformats.org/officeDocument/2006/relationships/hyperlink" Target="https://europepmc.org/abstract/MED/31045575" TargetMode="External"/><Relationship Id="rId7531" Type="http://schemas.openxmlformats.org/officeDocument/2006/relationships/hyperlink" Target="https://www.clinicalkey.com/content/playBy/pii?v=S1521-6616(22)00031-6" TargetMode="External"/><Relationship Id="rId995" Type="http://schemas.openxmlformats.org/officeDocument/2006/relationships/hyperlink" Target="https://www.clinicalkey.com/content/playBy/pii?v=S0091-6749(16)31289-1" TargetMode="External"/><Relationship Id="rId2676" Type="http://schemas.openxmlformats.org/officeDocument/2006/relationships/hyperlink" Target="https://linkinghub.elsevier.com/retrieve/pii/S2666-3287(20)30044-4" TargetMode="External"/><Relationship Id="rId3727" Type="http://schemas.openxmlformats.org/officeDocument/2006/relationships/hyperlink" Target="https://linkinghub.elsevier.com/retrieve/pii/S0160-4120(22)00424-X" TargetMode="External"/><Relationship Id="rId5082" Type="http://schemas.openxmlformats.org/officeDocument/2006/relationships/hyperlink" Target="https://www.clinicalkey.com/content/playBy/pii?v=S0140-6736(23)00731-6" TargetMode="External"/><Relationship Id="rId6133" Type="http://schemas.openxmlformats.org/officeDocument/2006/relationships/hyperlink" Target="https://utpjournals.press/doi/10.1038/s43856-024-00620-w?url_ver=Z39.88-2003&amp;rfr_id=ori:rid:crossref.org&amp;rfr_dat=cr_pub%200pubmed" TargetMode="External"/><Relationship Id="rId9289" Type="http://schemas.openxmlformats.org/officeDocument/2006/relationships/hyperlink" Target="http://hdl.handle.net/2445/185154" TargetMode="External"/><Relationship Id="rId648" Type="http://schemas.openxmlformats.org/officeDocument/2006/relationships/hyperlink" Target="https://link.springer.com/article/10.1007/s10096-016-2713-x" TargetMode="External"/><Relationship Id="rId1278" Type="http://schemas.openxmlformats.org/officeDocument/2006/relationships/hyperlink" Target="https://pubmed.ncbi.nlm.nih.gov/30389558" TargetMode="External"/><Relationship Id="rId1692" Type="http://schemas.openxmlformats.org/officeDocument/2006/relationships/hyperlink" Target="https://clinicalmolecularallergy.biomedcentral.com/articles/10.1186/s12948-015-0022-z" TargetMode="External"/><Relationship Id="rId2329" Type="http://schemas.openxmlformats.org/officeDocument/2006/relationships/hyperlink" Target="https://pubmed.ncbi.nlm.nih.gov/38175961" TargetMode="External"/><Relationship Id="rId2743" Type="http://schemas.openxmlformats.org/officeDocument/2006/relationships/hyperlink" Target="https://pubmed.ncbi.nlm.nih.gov/29158683" TargetMode="External"/><Relationship Id="rId5899" Type="http://schemas.openxmlformats.org/officeDocument/2006/relationships/hyperlink" Target="https://pubmed.ncbi.nlm.nih.gov/19638621" TargetMode="External"/><Relationship Id="rId6200" Type="http://schemas.openxmlformats.org/officeDocument/2006/relationships/hyperlink" Target="https://pmc.ncbi.nlm.nih.gov/articles/pmid/32986852/" TargetMode="External"/><Relationship Id="rId9356" Type="http://schemas.openxmlformats.org/officeDocument/2006/relationships/hyperlink" Target="https://linkinghub.elsevier.com/retrieve/pii/S2405-8440(20)30787-8" TargetMode="External"/><Relationship Id="rId715" Type="http://schemas.openxmlformats.org/officeDocument/2006/relationships/hyperlink" Target="https://pubmed.ncbi.nlm.nih.gov/22193914" TargetMode="External"/><Relationship Id="rId1345" Type="http://schemas.openxmlformats.org/officeDocument/2006/relationships/hyperlink" Target="https://onlinelibrary.wiley.com/doi/10.1111/j.1468-3083.2012.04670.x" TargetMode="External"/><Relationship Id="rId8372" Type="http://schemas.openxmlformats.org/officeDocument/2006/relationships/hyperlink" Target="https://europepmc.org/abstract/MED/37181897" TargetMode="External"/><Relationship Id="rId9009" Type="http://schemas.openxmlformats.org/officeDocument/2006/relationships/hyperlink" Target="https://pubmed.ncbi.nlm.nih.gov/24273489" TargetMode="External"/><Relationship Id="rId9423" Type="http://schemas.openxmlformats.org/officeDocument/2006/relationships/hyperlink" Target="https://www.tandfonline.com/doi/10.1080/10428190701606842?url_ver=Z39.88-2003&amp;rfr_id=ori:rid:crossref.org&amp;rfr_dat=cr_pub%200pubmed" TargetMode="External"/><Relationship Id="rId2810" Type="http://schemas.openxmlformats.org/officeDocument/2006/relationships/hyperlink" Target="https://pubmed.ncbi.nlm.nih.gov/19488598" TargetMode="External"/><Relationship Id="rId4568" Type="http://schemas.openxmlformats.org/officeDocument/2006/relationships/hyperlink" Target="https://www.nature.com/articles/s41591-024-03092-6" TargetMode="External"/><Relationship Id="rId5966" Type="http://schemas.openxmlformats.org/officeDocument/2006/relationships/hyperlink" Target="https://www.liebertpub.com/doi/10.1089/10430349950018913?url_ver=Z39.88-2003&amp;rfr_id=ori:rid:crossref.org&amp;rfr_dat=cr_pub%200pubmed" TargetMode="External"/><Relationship Id="rId8025" Type="http://schemas.openxmlformats.org/officeDocument/2006/relationships/hyperlink" Target="https://www.clinicalkey.com/content/playBy/pii?v=S2352-3964(24)00490-0" TargetMode="External"/><Relationship Id="rId51" Type="http://schemas.openxmlformats.org/officeDocument/2006/relationships/hyperlink" Target="https://pubmed.ncbi.nlm.nih.gov/35625763" TargetMode="External"/><Relationship Id="rId1412" Type="http://schemas.openxmlformats.org/officeDocument/2006/relationships/hyperlink" Target="https://pubmed.ncbi.nlm.nih.gov/8727075" TargetMode="External"/><Relationship Id="rId4982" Type="http://schemas.openxmlformats.org/officeDocument/2006/relationships/hyperlink" Target="https://onlinelibrary.wiley.com/doi/10.1097/MPG.0b013e318195dae3" TargetMode="External"/><Relationship Id="rId5619" Type="http://schemas.openxmlformats.org/officeDocument/2006/relationships/hyperlink" Target="https://pubmed.ncbi.nlm.nih.gov/33894392" TargetMode="External"/><Relationship Id="rId7041" Type="http://schemas.openxmlformats.org/officeDocument/2006/relationships/hyperlink" Target="https://pubmed.ncbi.nlm.nih.gov/34726731" TargetMode="External"/><Relationship Id="rId3584" Type="http://schemas.openxmlformats.org/officeDocument/2006/relationships/hyperlink" Target="https://pubmed.ncbi.nlm.nih.gov/20118971" TargetMode="External"/><Relationship Id="rId4635" Type="http://schemas.openxmlformats.org/officeDocument/2006/relationships/hyperlink" Target="https://pubmed.ncbi.nlm.nih.gov/32152251" TargetMode="External"/><Relationship Id="rId158" Type="http://schemas.openxmlformats.org/officeDocument/2006/relationships/hyperlink" Target="https://www.clinicalkey.com/content/playBy/pii?v=S0091-6749(18)31203-X" TargetMode="External"/><Relationship Id="rId2186" Type="http://schemas.openxmlformats.org/officeDocument/2006/relationships/hyperlink" Target="https://pubmed.ncbi.nlm.nih.gov/21196886" TargetMode="External"/><Relationship Id="rId3237" Type="http://schemas.openxmlformats.org/officeDocument/2006/relationships/hyperlink" Target="https://pubmed.ncbi.nlm.nih.gov/32570978" TargetMode="External"/><Relationship Id="rId3651" Type="http://schemas.openxmlformats.org/officeDocument/2006/relationships/hyperlink" Target="https://pubmed.ncbi.nlm.nih.gov/12485616" TargetMode="External"/><Relationship Id="rId4702" Type="http://schemas.openxmlformats.org/officeDocument/2006/relationships/hyperlink" Target="https://www.clinicalkey.com/content/playBy/pii?v=S1081-1206(10)60064-6" TargetMode="External"/><Relationship Id="rId7858" Type="http://schemas.openxmlformats.org/officeDocument/2006/relationships/hyperlink" Target="https://pubmed.ncbi.nlm.nih.gov/34063785" TargetMode="External"/><Relationship Id="rId8909" Type="http://schemas.openxmlformats.org/officeDocument/2006/relationships/hyperlink" Target="https://pubmed.ncbi.nlm.nih.gov/38353182" TargetMode="External"/><Relationship Id="rId572" Type="http://schemas.openxmlformats.org/officeDocument/2006/relationships/hyperlink" Target="https://linkinghub.elsevier.com/retrieve/pii/S1567-5769(18)30655-6" TargetMode="External"/><Relationship Id="rId2253" Type="http://schemas.openxmlformats.org/officeDocument/2006/relationships/hyperlink" Target="https://linkinghub.elsevier.com/retrieve/pii/S1471-4922(05)00281-3" TargetMode="External"/><Relationship Id="rId3304" Type="http://schemas.openxmlformats.org/officeDocument/2006/relationships/hyperlink" Target="https://europepmc.org/abstract/MED/30796310" TargetMode="External"/><Relationship Id="rId6874" Type="http://schemas.openxmlformats.org/officeDocument/2006/relationships/hyperlink" Target="https://pubmed.ncbi.nlm.nih.gov/8932826" TargetMode="External"/><Relationship Id="rId7925" Type="http://schemas.openxmlformats.org/officeDocument/2006/relationships/hyperlink" Target="https://europepmc.org/abstract/MED/25289689" TargetMode="External"/><Relationship Id="rId9280" Type="http://schemas.openxmlformats.org/officeDocument/2006/relationships/hyperlink" Target="https://pubmed.ncbi.nlm.nih.gov/38512949" TargetMode="External"/><Relationship Id="rId225" Type="http://schemas.openxmlformats.org/officeDocument/2006/relationships/hyperlink" Target="https://europepmc.org/abstract/MED/24333311" TargetMode="External"/><Relationship Id="rId2320" Type="http://schemas.openxmlformats.org/officeDocument/2006/relationships/hyperlink" Target="https://pmc.ncbi.nlm.nih.gov/articles/pmid/40061936/" TargetMode="External"/><Relationship Id="rId5476" Type="http://schemas.openxmlformats.org/officeDocument/2006/relationships/hyperlink" Target="https://europepmc.org/abstract/MED/32153572" TargetMode="External"/><Relationship Id="rId6527" Type="http://schemas.openxmlformats.org/officeDocument/2006/relationships/hyperlink" Target="https://pubmed.ncbi.nlm.nih.gov/28525959" TargetMode="External"/><Relationship Id="rId4078" Type="http://schemas.openxmlformats.org/officeDocument/2006/relationships/hyperlink" Target="https://pubmed.ncbi.nlm.nih.gov/32518600" TargetMode="External"/><Relationship Id="rId4492" Type="http://schemas.openxmlformats.org/officeDocument/2006/relationships/hyperlink" Target="https://europepmc.org/abstract/MED/31326996" TargetMode="External"/><Relationship Id="rId5129" Type="http://schemas.openxmlformats.org/officeDocument/2006/relationships/hyperlink" Target="https://pubmed.ncbi.nlm.nih.gov/34033842" TargetMode="External"/><Relationship Id="rId5543" Type="http://schemas.openxmlformats.org/officeDocument/2006/relationships/hyperlink" Target="https://pubmed.ncbi.nlm.nih.gov/37763288" TargetMode="External"/><Relationship Id="rId5890" Type="http://schemas.openxmlformats.org/officeDocument/2006/relationships/hyperlink" Target="https://www.pnas.org/doi/10.1073/pnas.1012743108?url_ver=Z39.88-2003&amp;rfr_id=ori:rid:crossref.org&amp;rfr_dat=cr_pub%200pubmed" TargetMode="External"/><Relationship Id="rId6941" Type="http://schemas.openxmlformats.org/officeDocument/2006/relationships/hyperlink" Target="https://pubmed.ncbi.nlm.nih.gov/37453099" TargetMode="External"/><Relationship Id="rId8699" Type="http://schemas.openxmlformats.org/officeDocument/2006/relationships/hyperlink" Target="https://pubmed.ncbi.nlm.nih.gov/22474162" TargetMode="External"/><Relationship Id="rId9000" Type="http://schemas.openxmlformats.org/officeDocument/2006/relationships/hyperlink" Target="https://europepmc.org/abstract/MED/27872768" TargetMode="External"/><Relationship Id="rId3094" Type="http://schemas.openxmlformats.org/officeDocument/2006/relationships/hyperlink" Target="https://europepmc.org/abstract/MED/34694062" TargetMode="External"/><Relationship Id="rId4145" Type="http://schemas.openxmlformats.org/officeDocument/2006/relationships/hyperlink" Target="https://pubmed.ncbi.nlm.nih.gov/9804915" TargetMode="External"/><Relationship Id="rId1739" Type="http://schemas.openxmlformats.org/officeDocument/2006/relationships/hyperlink" Target="https://karger.com/IAA/article/doi/10.1159/000521646" TargetMode="External"/><Relationship Id="rId5610" Type="http://schemas.openxmlformats.org/officeDocument/2006/relationships/hyperlink" Target="https://link.springer.com/article/10.1007/s12026-021-09232-1" TargetMode="External"/><Relationship Id="rId8766" Type="http://schemas.openxmlformats.org/officeDocument/2006/relationships/hyperlink" Target="https://pubmed.ncbi.nlm.nih.gov/34115894" TargetMode="External"/><Relationship Id="rId1806" Type="http://schemas.openxmlformats.org/officeDocument/2006/relationships/hyperlink" Target="https://www.medicinabuenosaires.com/PMID/37094187.pdf" TargetMode="External"/><Relationship Id="rId3161" Type="http://schemas.openxmlformats.org/officeDocument/2006/relationships/hyperlink" Target="https://pubmed.ncbi.nlm.nih.gov/34252496" TargetMode="External"/><Relationship Id="rId4212" Type="http://schemas.openxmlformats.org/officeDocument/2006/relationships/hyperlink" Target="https://www.prolekare.cz/linkout/108790" TargetMode="External"/><Relationship Id="rId7368" Type="http://schemas.openxmlformats.org/officeDocument/2006/relationships/hyperlink" Target="https://pubmed.ncbi.nlm.nih.gov/36538032" TargetMode="External"/><Relationship Id="rId7782" Type="http://schemas.openxmlformats.org/officeDocument/2006/relationships/hyperlink" Target="https://pubmed.ncbi.nlm.nih.gov/29657145" TargetMode="External"/><Relationship Id="rId8419" Type="http://schemas.openxmlformats.org/officeDocument/2006/relationships/hyperlink" Target="https://pubmed.ncbi.nlm.nih.gov/32312826" TargetMode="External"/><Relationship Id="rId8833" Type="http://schemas.openxmlformats.org/officeDocument/2006/relationships/hyperlink" Target="https://pubmed.ncbi.nlm.nih.gov/25841315" TargetMode="External"/><Relationship Id="rId3978" Type="http://schemas.openxmlformats.org/officeDocument/2006/relationships/hyperlink" Target="https://europepmc.org/abstract/MED/27695454" TargetMode="External"/><Relationship Id="rId6384" Type="http://schemas.openxmlformats.org/officeDocument/2006/relationships/hyperlink" Target="https://linkinghub.elsevier.com/retrieve/pii/S1600-6135(23)00530-0" TargetMode="External"/><Relationship Id="rId7435" Type="http://schemas.openxmlformats.org/officeDocument/2006/relationships/hyperlink" Target="https://linkinghub.elsevier.com/retrieve/pii/S0092-8674(20)31453-7" TargetMode="External"/><Relationship Id="rId8900" Type="http://schemas.openxmlformats.org/officeDocument/2006/relationships/hyperlink" Target="https://www.clinicalkey.com/content/playBy/pii?v=S2352-3026(24)00180-7" TargetMode="External"/><Relationship Id="rId899" Type="http://schemas.openxmlformats.org/officeDocument/2006/relationships/hyperlink" Target="https://europepmc.org/abstract/MED/36591287" TargetMode="External"/><Relationship Id="rId6037" Type="http://schemas.openxmlformats.org/officeDocument/2006/relationships/hyperlink" Target="https://onlinelibrary.wiley.com/resolve/openurl?genre=article&amp;sid=nlm:pubmed&amp;issn=0003-4800&amp;date=1989&amp;volume=53&amp;issue=2&amp;spage=169" TargetMode="External"/><Relationship Id="rId6451" Type="http://schemas.openxmlformats.org/officeDocument/2006/relationships/hyperlink" Target="https://pubmed.ncbi.nlm.nih.gov/32295899" TargetMode="External"/><Relationship Id="rId7502" Type="http://schemas.openxmlformats.org/officeDocument/2006/relationships/hyperlink" Target="https://pubmed.ncbi.nlm.nih.gov/37938781" TargetMode="External"/><Relationship Id="rId966" Type="http://schemas.openxmlformats.org/officeDocument/2006/relationships/hyperlink" Target="https://pubmed.ncbi.nlm.nih.gov/30267238" TargetMode="External"/><Relationship Id="rId1596" Type="http://schemas.openxmlformats.org/officeDocument/2006/relationships/hyperlink" Target="https://europepmc.org/abstract/MED/35625763" TargetMode="External"/><Relationship Id="rId2647" Type="http://schemas.openxmlformats.org/officeDocument/2006/relationships/hyperlink" Target="https://pubmed.ncbi.nlm.nih.gov/36186769" TargetMode="External"/><Relationship Id="rId2994" Type="http://schemas.openxmlformats.org/officeDocument/2006/relationships/hyperlink" Target="https://linkinghub.elsevier.com/retrieve/pii/S0006-291X(23)00326-1" TargetMode="External"/><Relationship Id="rId5053" Type="http://schemas.openxmlformats.org/officeDocument/2006/relationships/hyperlink" Target="https://pubmed.ncbi.nlm.nih.gov/38944154" TargetMode="External"/><Relationship Id="rId6104" Type="http://schemas.openxmlformats.org/officeDocument/2006/relationships/hyperlink" Target="https:///www.science.org/doi/10.1126/science.715439?url_ver=Z39.88-2003&amp;rfr_id=ori:rid:crossref.org&amp;rfr_dat=cr_pub%200pubmed" TargetMode="External"/><Relationship Id="rId619" Type="http://schemas.openxmlformats.org/officeDocument/2006/relationships/hyperlink" Target="https://pubmed.ncbi.nlm.nih.gov/29255177" TargetMode="External"/><Relationship Id="rId1249" Type="http://schemas.openxmlformats.org/officeDocument/2006/relationships/hyperlink" Target="https://pubmed.ncbi.nlm.nih.gov/33508850" TargetMode="External"/><Relationship Id="rId5120" Type="http://schemas.openxmlformats.org/officeDocument/2006/relationships/hyperlink" Target="https:///www.science.org/doi/10.1126/scitranslmed.abm8646?url_ver=Z39.88-2003&amp;rfr_id=ori:rid:crossref.org&amp;rfr_dat=cr_pub%200pubmed" TargetMode="External"/><Relationship Id="rId8276" Type="http://schemas.openxmlformats.org/officeDocument/2006/relationships/hyperlink" Target="https://pubmed.ncbi.nlm.nih.gov/23266559" TargetMode="External"/><Relationship Id="rId9327" Type="http://schemas.openxmlformats.org/officeDocument/2006/relationships/hyperlink" Target="https://pubmed.ncbi.nlm.nih.gov/38124270" TargetMode="External"/><Relationship Id="rId1663" Type="http://schemas.openxmlformats.org/officeDocument/2006/relationships/hyperlink" Target="https://pubmed.ncbi.nlm.nih.gov/30043993" TargetMode="External"/><Relationship Id="rId2714" Type="http://schemas.openxmlformats.org/officeDocument/2006/relationships/hyperlink" Target="https://www.clinicalkey.com/content/playBy/pii?v=S2213-2198(18)30101-6" TargetMode="External"/><Relationship Id="rId8690" Type="http://schemas.openxmlformats.org/officeDocument/2006/relationships/hyperlink" Target="https://www.atsjournals.org/doi/10.1165/rcmb.2013-0142OC?url_ver=Z39.88-2003&amp;rfr_id=ori:rid:crossref.org&amp;rfr_dat=cr_pub%200pubmed" TargetMode="External"/><Relationship Id="rId1316" Type="http://schemas.openxmlformats.org/officeDocument/2006/relationships/hyperlink" Target="https://pubmed.ncbi.nlm.nih.gov/26751894" TargetMode="External"/><Relationship Id="rId1730" Type="http://schemas.openxmlformats.org/officeDocument/2006/relationships/hyperlink" Target="https://pubmed.ncbi.nlm.nih.gov/34979134" TargetMode="External"/><Relationship Id="rId4886" Type="http://schemas.openxmlformats.org/officeDocument/2006/relationships/hyperlink" Target="https://academic.oup.com/ecco-jcc/article-lookup/doi/10.1093/ecco-jcc/jjx082" TargetMode="External"/><Relationship Id="rId5937" Type="http://schemas.openxmlformats.org/officeDocument/2006/relationships/hyperlink" Target="https://linkinghub.elsevier.com/retrieve/pii/S0952791503001043" TargetMode="External"/><Relationship Id="rId7292" Type="http://schemas.openxmlformats.org/officeDocument/2006/relationships/hyperlink" Target="https://pubmed.ncbi.nlm.nih.gov/26091558" TargetMode="External"/><Relationship Id="rId8343" Type="http://schemas.openxmlformats.org/officeDocument/2006/relationships/hyperlink" Target="https://pubmed.ncbi.nlm.nih.gov/38839648" TargetMode="External"/><Relationship Id="rId22" Type="http://schemas.openxmlformats.org/officeDocument/2006/relationships/hyperlink" Target="https://europepmc.org/abstract/MED/38068276" TargetMode="External"/><Relationship Id="rId3488" Type="http://schemas.openxmlformats.org/officeDocument/2006/relationships/hyperlink" Target="https://europepmc.org/abstract/MED/23912610" TargetMode="External"/><Relationship Id="rId4539" Type="http://schemas.openxmlformats.org/officeDocument/2006/relationships/hyperlink" Target="https://pubmed.ncbi.nlm.nih.gov/24470386" TargetMode="External"/><Relationship Id="rId4953" Type="http://schemas.openxmlformats.org/officeDocument/2006/relationships/hyperlink" Target="https://gut.bmj.com/lookup/pmidlookup?view=long&amp;pmid=24203055" TargetMode="External"/><Relationship Id="rId8410" Type="http://schemas.openxmlformats.org/officeDocument/2006/relationships/hyperlink" Target="https://www.clinicalkey.com/content/playBy/pii?v=S0167-7012(21)00026-9" TargetMode="External"/><Relationship Id="rId3555" Type="http://schemas.openxmlformats.org/officeDocument/2006/relationships/hyperlink" Target="https://pubmed.ncbi.nlm.nih.gov/23133751" TargetMode="External"/><Relationship Id="rId4606" Type="http://schemas.openxmlformats.org/officeDocument/2006/relationships/hyperlink" Target="https://www.clinicalkey.com/content/playBy/pii?v=S2772-8293(22)00095-9" TargetMode="External"/><Relationship Id="rId7012" Type="http://schemas.openxmlformats.org/officeDocument/2006/relationships/hyperlink" Target="https://europepmc.org/abstract/MED/35243564" TargetMode="External"/><Relationship Id="rId476" Type="http://schemas.openxmlformats.org/officeDocument/2006/relationships/hyperlink" Target="https://pubmed.ncbi.nlm.nih.gov/37047078" TargetMode="External"/><Relationship Id="rId890" Type="http://schemas.openxmlformats.org/officeDocument/2006/relationships/hyperlink" Target="https://pubmed.ncbi.nlm.nih.gov/35464479" TargetMode="External"/><Relationship Id="rId2157" Type="http://schemas.openxmlformats.org/officeDocument/2006/relationships/hyperlink" Target="https://www.clinicalkey.com/content/playBy/pii?v=S0099-2399(13)01102-3" TargetMode="External"/><Relationship Id="rId2571" Type="http://schemas.openxmlformats.org/officeDocument/2006/relationships/hyperlink" Target="https://pubmed.ncbi.nlm.nih.gov/16650958" TargetMode="External"/><Relationship Id="rId3208" Type="http://schemas.openxmlformats.org/officeDocument/2006/relationships/hyperlink" Target="https://europepmc.org/abstract/MED/34988358" TargetMode="External"/><Relationship Id="rId6778" Type="http://schemas.openxmlformats.org/officeDocument/2006/relationships/hyperlink" Target="https://www.clinicalkey.com/content/playBy/pii?v=S2213-2198(20)30710-8" TargetMode="External"/><Relationship Id="rId9184" Type="http://schemas.openxmlformats.org/officeDocument/2006/relationships/hyperlink" Target="https://pubmed.ncbi.nlm.nih.gov/28932112" TargetMode="External"/><Relationship Id="rId129" Type="http://schemas.openxmlformats.org/officeDocument/2006/relationships/hyperlink" Target="https://pubmed.ncbi.nlm.nih.gov/31196799" TargetMode="External"/><Relationship Id="rId543" Type="http://schemas.openxmlformats.org/officeDocument/2006/relationships/hyperlink" Target="https://pubmed.ncbi.nlm.nih.gov/33973219" TargetMode="External"/><Relationship Id="rId1173" Type="http://schemas.openxmlformats.org/officeDocument/2006/relationships/hyperlink" Target="https://pmc.ncbi.nlm.nih.gov/articles/pmid/40053270/" TargetMode="External"/><Relationship Id="rId2224" Type="http://schemas.openxmlformats.org/officeDocument/2006/relationships/hyperlink" Target="https://pubmed.ncbi.nlm.nih.gov/18436829" TargetMode="External"/><Relationship Id="rId3622" Type="http://schemas.openxmlformats.org/officeDocument/2006/relationships/hyperlink" Target="https://pubmed.ncbi.nlm.nih.gov/16541807" TargetMode="External"/><Relationship Id="rId7829" Type="http://schemas.openxmlformats.org/officeDocument/2006/relationships/hyperlink" Target="https://www.clinicalkey.com/content/playBy/pii?v=S2589-5370(22)00372-8" TargetMode="External"/><Relationship Id="rId9251" Type="http://schemas.openxmlformats.org/officeDocument/2006/relationships/hyperlink" Target="https://publications.ersnet.org/lookup/pmid/20595152" TargetMode="External"/><Relationship Id="rId5794" Type="http://schemas.openxmlformats.org/officeDocument/2006/relationships/hyperlink" Target="https://air.unimi.it/handle/2434/1025850" TargetMode="External"/><Relationship Id="rId6845" Type="http://schemas.openxmlformats.org/officeDocument/2006/relationships/hyperlink" Target="https://pubmed.ncbi.nlm.nih.gov/18545232" TargetMode="External"/><Relationship Id="rId610" Type="http://schemas.openxmlformats.org/officeDocument/2006/relationships/hyperlink" Target="https://europepmc.org/abstract/MED/29997619" TargetMode="External"/><Relationship Id="rId1240" Type="http://schemas.openxmlformats.org/officeDocument/2006/relationships/hyperlink" Target="https://onlinelibrary.wiley.com/doi/10.1111/ajd.13527" TargetMode="External"/><Relationship Id="rId4049" Type="http://schemas.openxmlformats.org/officeDocument/2006/relationships/hyperlink" Target="https://pubmed.ncbi.nlm.nih.gov/21826209" TargetMode="External"/><Relationship Id="rId4396" Type="http://schemas.openxmlformats.org/officeDocument/2006/relationships/hyperlink" Target="https://pmc.ncbi.nlm.nih.gov/articles/pmid/39264477/" TargetMode="External"/><Relationship Id="rId5447" Type="http://schemas.openxmlformats.org/officeDocument/2006/relationships/hyperlink" Target="https://pubmed.ncbi.nlm.nih.gov/36202334" TargetMode="External"/><Relationship Id="rId5861" Type="http://schemas.openxmlformats.org/officeDocument/2006/relationships/hyperlink" Target="https://pubmed.ncbi.nlm.nih.gov/26376800" TargetMode="External"/><Relationship Id="rId6912" Type="http://schemas.openxmlformats.org/officeDocument/2006/relationships/hyperlink" Target="https://pmc.ncbi.nlm.nih.gov/articles/pmid/39048830/" TargetMode="External"/><Relationship Id="rId4463" Type="http://schemas.openxmlformats.org/officeDocument/2006/relationships/hyperlink" Target="https://pubmed.ncbi.nlm.nih.gov/34860583" TargetMode="External"/><Relationship Id="rId5514" Type="http://schemas.openxmlformats.org/officeDocument/2006/relationships/hyperlink" Target="https://www.ingentaconnect.com/openurl?genre=article&amp;issn=1528-4050&amp;volume=24&amp;issue=6&amp;spage=488&amp;aulast=Costanzo" TargetMode="External"/><Relationship Id="rId3065" Type="http://schemas.openxmlformats.org/officeDocument/2006/relationships/hyperlink" Target="https://pubmed.ncbi.nlm.nih.gov/36248332" TargetMode="External"/><Relationship Id="rId4116" Type="http://schemas.openxmlformats.org/officeDocument/2006/relationships/hyperlink" Target="https://pubmed.ncbi.nlm.nih.gov/12370367" TargetMode="External"/><Relationship Id="rId4530" Type="http://schemas.openxmlformats.org/officeDocument/2006/relationships/hyperlink" Target="https://linkinghub.elsevier.com/retrieve/pii/S0006-4971(20)30299-8" TargetMode="External"/><Relationship Id="rId7686" Type="http://schemas.openxmlformats.org/officeDocument/2006/relationships/hyperlink" Target="https://pubmed.ncbi.nlm.nih.gov/38359789" TargetMode="External"/><Relationship Id="rId8737" Type="http://schemas.openxmlformats.org/officeDocument/2006/relationships/hyperlink" Target="https://europepmc.org/abstract/MED/37510928" TargetMode="External"/><Relationship Id="rId2081" Type="http://schemas.openxmlformats.org/officeDocument/2006/relationships/hyperlink" Target="https://www.clinicalkey.com/content/playBy/pii?v=S0167-5273(18)36025-X" TargetMode="External"/><Relationship Id="rId3132" Type="http://schemas.openxmlformats.org/officeDocument/2006/relationships/hyperlink" Target="https://linkinghub.elsevier.com/retrieve/pii/S2213-0071(22)00041-7" TargetMode="External"/><Relationship Id="rId6288" Type="http://schemas.openxmlformats.org/officeDocument/2006/relationships/hyperlink" Target="https://royalsocietypublishing.org/doi/10.1098/rstb.2011.0320?url_ver=Z39.88-2003&amp;rfr_id=ori:rid:crossref.org&amp;rfr_dat=cr_pub%200pubmed" TargetMode="External"/><Relationship Id="rId7339" Type="http://schemas.openxmlformats.org/officeDocument/2006/relationships/hyperlink" Target="https://europepmc.org/abstract/MED/38470480" TargetMode="External"/><Relationship Id="rId7753" Type="http://schemas.openxmlformats.org/officeDocument/2006/relationships/hyperlink" Target="https://europepmc.org/abstract/MED/32581364" TargetMode="External"/><Relationship Id="rId6355" Type="http://schemas.openxmlformats.org/officeDocument/2006/relationships/hyperlink" Target="https://pubmed.ncbi.nlm.nih.gov/27798706" TargetMode="External"/><Relationship Id="rId7406" Type="http://schemas.openxmlformats.org/officeDocument/2006/relationships/hyperlink" Target="https://pubmed.ncbi.nlm.nih.gov/34413140" TargetMode="External"/><Relationship Id="rId8804" Type="http://schemas.openxmlformats.org/officeDocument/2006/relationships/hyperlink" Target="https://onlinelibrary.wiley.com/doi/10.1111/apt.15016" TargetMode="External"/><Relationship Id="rId120" Type="http://schemas.openxmlformats.org/officeDocument/2006/relationships/hyperlink" Target="https://link.springer.com/article/10.1007/s10875-019-00725-1" TargetMode="External"/><Relationship Id="rId2898" Type="http://schemas.openxmlformats.org/officeDocument/2006/relationships/hyperlink" Target="https://pubmed.ncbi.nlm.nih.gov/39276775" TargetMode="External"/><Relationship Id="rId3949" Type="http://schemas.openxmlformats.org/officeDocument/2006/relationships/hyperlink" Target="https://pubmed.ncbi.nlm.nih.gov/28871260" TargetMode="External"/><Relationship Id="rId6008" Type="http://schemas.openxmlformats.org/officeDocument/2006/relationships/hyperlink" Target="https://europepmc.org/abstract/MED/8349799" TargetMode="External"/><Relationship Id="rId7820" Type="http://schemas.openxmlformats.org/officeDocument/2006/relationships/hyperlink" Target="https://pubmed.ncbi.nlm.nih.gov/38093464" TargetMode="External"/><Relationship Id="rId2965" Type="http://schemas.openxmlformats.org/officeDocument/2006/relationships/hyperlink" Target="https://linkinghub.elsevier.com/retrieve/pii/S1074-7613(23)00271-6" TargetMode="External"/><Relationship Id="rId5024" Type="http://schemas.openxmlformats.org/officeDocument/2006/relationships/hyperlink" Target="https://pubmed.ncbi.nlm.nih.gov/9892500" TargetMode="External"/><Relationship Id="rId5371" Type="http://schemas.openxmlformats.org/officeDocument/2006/relationships/hyperlink" Target="https://pubmed.ncbi.nlm.nih.gov/22454665" TargetMode="External"/><Relationship Id="rId6422" Type="http://schemas.openxmlformats.org/officeDocument/2006/relationships/hyperlink" Target="https://linkinghub.elsevier.com/retrieve/pii/S1600-6135(22)08739-1" TargetMode="External"/><Relationship Id="rId937" Type="http://schemas.openxmlformats.org/officeDocument/2006/relationships/hyperlink" Target="https://academic.oup.com/jleukbio/article-lookup/doi/10.1002/JLB.5MA0220-239R" TargetMode="External"/><Relationship Id="rId1567" Type="http://schemas.openxmlformats.org/officeDocument/2006/relationships/hyperlink" Target="https://pubmed.ncbi.nlm.nih.gov/37308098" TargetMode="External"/><Relationship Id="rId1981" Type="http://schemas.openxmlformats.org/officeDocument/2006/relationships/hyperlink" Target="https://pmc.ncbi.nlm.nih.gov/articles/pmid/39139374/" TargetMode="External"/><Relationship Id="rId2618" Type="http://schemas.openxmlformats.org/officeDocument/2006/relationships/hyperlink" Target="https://linkinghub.elsevier.com/retrieve/pii/S2772-8293(23)00065-6" TargetMode="External"/><Relationship Id="rId8594" Type="http://schemas.openxmlformats.org/officeDocument/2006/relationships/hyperlink" Target="https://europepmc.org/abstract/MED/35383282" TargetMode="External"/><Relationship Id="rId1634" Type="http://schemas.openxmlformats.org/officeDocument/2006/relationships/hyperlink" Target="https://europepmc.org/abstract/MED/32511678" TargetMode="External"/><Relationship Id="rId4040" Type="http://schemas.openxmlformats.org/officeDocument/2006/relationships/hyperlink" Target="https://europepmc.org/abstract/MED/22848454" TargetMode="External"/><Relationship Id="rId7196" Type="http://schemas.openxmlformats.org/officeDocument/2006/relationships/hyperlink" Target="https://linkinghub.elsevier.com/retrieve/pii/S0021-9258(18)30954-2" TargetMode="External"/><Relationship Id="rId8247" Type="http://schemas.openxmlformats.org/officeDocument/2006/relationships/hyperlink" Target="https://www.medicalonline.jp/meteo_linkout.php?issn=0446-6586&amp;volume=115&amp;issue=11&amp;spage=996" TargetMode="External"/><Relationship Id="rId8661" Type="http://schemas.openxmlformats.org/officeDocument/2006/relationships/hyperlink" Target="https://pubmed.ncbi.nlm.nih.gov/25775050" TargetMode="External"/><Relationship Id="rId4857" Type="http://schemas.openxmlformats.org/officeDocument/2006/relationships/hyperlink" Target="https://pubmed.ncbi.nlm.nih.gov/30309848" TargetMode="External"/><Relationship Id="rId7263" Type="http://schemas.openxmlformats.org/officeDocument/2006/relationships/hyperlink" Target="https://europepmc.org/abstract/MED/34348453" TargetMode="External"/><Relationship Id="rId8314" Type="http://schemas.openxmlformats.org/officeDocument/2006/relationships/hyperlink" Target="https://pubmed.ncbi.nlm.nih.gov/19330966" TargetMode="External"/><Relationship Id="rId1701" Type="http://schemas.openxmlformats.org/officeDocument/2006/relationships/hyperlink" Target="https://pubmed.ncbi.nlm.nih.gov/22936739" TargetMode="External"/><Relationship Id="rId3459" Type="http://schemas.openxmlformats.org/officeDocument/2006/relationships/hyperlink" Target="https://pubmed.ncbi.nlm.nih.gov/24336127" TargetMode="External"/><Relationship Id="rId5908" Type="http://schemas.openxmlformats.org/officeDocument/2006/relationships/hyperlink" Target="https://onlinelibrary.wiley.com/doi/10.1111/j.1399-3046.2007.00890.x" TargetMode="External"/><Relationship Id="rId7330" Type="http://schemas.openxmlformats.org/officeDocument/2006/relationships/hyperlink" Target="https://pubmed.ncbi.nlm.nih.gov/38709237" TargetMode="External"/><Relationship Id="rId3873" Type="http://schemas.openxmlformats.org/officeDocument/2006/relationships/hyperlink" Target="https://pubmed.ncbi.nlm.nih.gov/33764396" TargetMode="External"/><Relationship Id="rId4924" Type="http://schemas.openxmlformats.org/officeDocument/2006/relationships/hyperlink" Target="https://academic.oup.com/ibdjournal/article-lookup/doi/10.1097/MIB.0000000000000614" TargetMode="External"/><Relationship Id="rId9088" Type="http://schemas.openxmlformats.org/officeDocument/2006/relationships/hyperlink" Target="https://pubmed.ncbi.nlm.nih.gov/34820447" TargetMode="External"/><Relationship Id="rId447" Type="http://schemas.openxmlformats.org/officeDocument/2006/relationships/hyperlink" Target="https://link.springer.com/article/10.1007/s12026-024-09494-5" TargetMode="External"/><Relationship Id="rId794" Type="http://schemas.openxmlformats.org/officeDocument/2006/relationships/hyperlink" Target="https://linkinghub.elsevier.com/retrieve/pii/S0006-4971(20)64024-1" TargetMode="External"/><Relationship Id="rId1077" Type="http://schemas.openxmlformats.org/officeDocument/2006/relationships/hyperlink" Target="https://academic.oup.com/rheumatology/article-lookup/doi/10.1093/rheumatology/keq226" TargetMode="External"/><Relationship Id="rId2128" Type="http://schemas.openxmlformats.org/officeDocument/2006/relationships/hyperlink" Target="https://pubmed.ncbi.nlm.nih.gov/29358935" TargetMode="External"/><Relationship Id="rId2475" Type="http://schemas.openxmlformats.org/officeDocument/2006/relationships/hyperlink" Target="https://pubmed.ncbi.nlm.nih.gov/29295643" TargetMode="External"/><Relationship Id="rId3526" Type="http://schemas.openxmlformats.org/officeDocument/2006/relationships/hyperlink" Target="https://www.medicalonline.jp/meteo_linkout.php?issn=0047-1852&amp;volume=70&amp;issue=9&amp;spage=1633" TargetMode="External"/><Relationship Id="rId3940" Type="http://schemas.openxmlformats.org/officeDocument/2006/relationships/hyperlink" Target="https://europepmc.org/abstract/MED/29296848" TargetMode="External"/><Relationship Id="rId9155" Type="http://schemas.openxmlformats.org/officeDocument/2006/relationships/hyperlink" Target="https://publications.ersnet.org/lookup/pmid/29326319" TargetMode="External"/><Relationship Id="rId861" Type="http://schemas.openxmlformats.org/officeDocument/2006/relationships/hyperlink" Target="https://www.nature.com/articles/s41572-022-00399-x" TargetMode="External"/><Relationship Id="rId1491" Type="http://schemas.openxmlformats.org/officeDocument/2006/relationships/hyperlink" Target="https://pmc.ncbi.nlm.nih.gov/articles/pmid/24116927/" TargetMode="External"/><Relationship Id="rId2542" Type="http://schemas.openxmlformats.org/officeDocument/2006/relationships/hyperlink" Target="https://europepmc.org/abstract/MED/19681704" TargetMode="External"/><Relationship Id="rId5698" Type="http://schemas.openxmlformats.org/officeDocument/2006/relationships/hyperlink" Target="https://www.clinicalkey.com/content/playBy/pii?v=S1521-6616(15)00077-7" TargetMode="External"/><Relationship Id="rId6749" Type="http://schemas.openxmlformats.org/officeDocument/2006/relationships/hyperlink" Target="https://pubmed.ncbi.nlm.nih.gov/35479070" TargetMode="External"/><Relationship Id="rId514" Type="http://schemas.openxmlformats.org/officeDocument/2006/relationships/hyperlink" Target="https://www.clinicalkey.com/content/playBy/pii?v=S0091-6749(21)01394-4" TargetMode="External"/><Relationship Id="rId1144" Type="http://schemas.openxmlformats.org/officeDocument/2006/relationships/hyperlink" Target="https://europepmc.org/abstract/MED/11901202" TargetMode="External"/><Relationship Id="rId5765" Type="http://schemas.openxmlformats.org/officeDocument/2006/relationships/hyperlink" Target="https://pubmed.ncbi.nlm.nih.gov/34259954" TargetMode="External"/><Relationship Id="rId6816" Type="http://schemas.openxmlformats.org/officeDocument/2006/relationships/hyperlink" Target="https://linkinghub.elsevier.com/retrieve/pii/S0925-4439(17)30084-4" TargetMode="External"/><Relationship Id="rId8171" Type="http://schemas.openxmlformats.org/officeDocument/2006/relationships/hyperlink" Target="https://pubmed.ncbi.nlm.nih.gov/32956176" TargetMode="External"/><Relationship Id="rId9222" Type="http://schemas.openxmlformats.org/officeDocument/2006/relationships/hyperlink" Target="https://pubmed.ncbi.nlm.nih.gov/24130227" TargetMode="External"/><Relationship Id="rId1211" Type="http://schemas.openxmlformats.org/officeDocument/2006/relationships/hyperlink" Target="https://linkinghub.elsevier.com/retrieve/pii/S0365-0596(22)00066-6" TargetMode="External"/><Relationship Id="rId4367" Type="http://schemas.openxmlformats.org/officeDocument/2006/relationships/hyperlink" Target="https://europepmc.org/abstract/MED/8957959" TargetMode="External"/><Relationship Id="rId4781" Type="http://schemas.openxmlformats.org/officeDocument/2006/relationships/hyperlink" Target="https://pubmed.ncbi.nlm.nih.gov/35273242" TargetMode="External"/><Relationship Id="rId5418" Type="http://schemas.openxmlformats.org/officeDocument/2006/relationships/hyperlink" Target="https://muse.jhu.edu/cgi-bin/resolve_openurl.cgi?issn=1049-2089&amp;volume=14&amp;issue=1&amp;spage=122&amp;aulast=Mayer" TargetMode="External"/><Relationship Id="rId5832" Type="http://schemas.openxmlformats.org/officeDocument/2006/relationships/hyperlink" Target="https://link.springer.com/article/10.1007/s10875-017-0449-8" TargetMode="External"/><Relationship Id="rId8988" Type="http://schemas.openxmlformats.org/officeDocument/2006/relationships/hyperlink" Target="http://hdl.handle.net/10668/11640" TargetMode="External"/><Relationship Id="rId3383" Type="http://schemas.openxmlformats.org/officeDocument/2006/relationships/hyperlink" Target="https://pubmed.ncbi.nlm.nih.gov/28178168" TargetMode="External"/><Relationship Id="rId4434" Type="http://schemas.openxmlformats.org/officeDocument/2006/relationships/hyperlink" Target="https://europepmc.org/abstract/MED/37205371" TargetMode="External"/><Relationship Id="rId3036" Type="http://schemas.openxmlformats.org/officeDocument/2006/relationships/hyperlink" Target="https://europepmc.org/abstract/MED/36690385" TargetMode="External"/><Relationship Id="rId371" Type="http://schemas.openxmlformats.org/officeDocument/2006/relationships/hyperlink" Target="https://onlinelibrary.wiley.com/resolve/openurl?genre=article&amp;sid=nlm:pubmed&amp;issn=0105-4538&amp;date=1989&amp;volume=44&amp;issue=&amp;spage=65" TargetMode="External"/><Relationship Id="rId2052" Type="http://schemas.openxmlformats.org/officeDocument/2006/relationships/hyperlink" Target="https://pubmed.ncbi.nlm.nih.gov/35127864" TargetMode="External"/><Relationship Id="rId3450" Type="http://schemas.openxmlformats.org/officeDocument/2006/relationships/hyperlink" Target="https://www.clinicalkey.com/content/playBy/pii?v=S1297-319X(14)00083-9" TargetMode="External"/><Relationship Id="rId4501" Type="http://schemas.openxmlformats.org/officeDocument/2006/relationships/hyperlink" Target="https://pubmed.ncbi.nlm.nih.gov/31747600" TargetMode="External"/><Relationship Id="rId6259" Type="http://schemas.openxmlformats.org/officeDocument/2006/relationships/hyperlink" Target="https://pubmed.ncbi.nlm.nih.gov/26866467" TargetMode="External"/><Relationship Id="rId7657" Type="http://schemas.openxmlformats.org/officeDocument/2006/relationships/hyperlink" Target="https://linkinghub.elsevier.com/retrieve/pii/S0755-4982(06)74708-X" TargetMode="External"/><Relationship Id="rId8708" Type="http://schemas.openxmlformats.org/officeDocument/2006/relationships/hyperlink" Target="https://pubmed.ncbi.nlm.nih.gov/19756331" TargetMode="External"/><Relationship Id="rId3103" Type="http://schemas.openxmlformats.org/officeDocument/2006/relationships/hyperlink" Target="https://pubmed.ncbi.nlm.nih.gov/34980563" TargetMode="External"/><Relationship Id="rId6673" Type="http://schemas.openxmlformats.org/officeDocument/2006/relationships/hyperlink" Target="https://pubmed.ncbi.nlm.nih.gov/19426229" TargetMode="External"/><Relationship Id="rId7724" Type="http://schemas.openxmlformats.org/officeDocument/2006/relationships/hyperlink" Target="https://pubmed.ncbi.nlm.nih.gov/35609976" TargetMode="External"/><Relationship Id="rId2869" Type="http://schemas.openxmlformats.org/officeDocument/2006/relationships/hyperlink" Target="https://www.nature.com/articles/s43587-024-00798-7" TargetMode="External"/><Relationship Id="rId5275" Type="http://schemas.openxmlformats.org/officeDocument/2006/relationships/hyperlink" Target="https://pubmed.ncbi.nlm.nih.gov/28104513" TargetMode="External"/><Relationship Id="rId6326" Type="http://schemas.openxmlformats.org/officeDocument/2006/relationships/hyperlink" Target="https://europepmc.org/abstract/MED/37900182" TargetMode="External"/><Relationship Id="rId6740" Type="http://schemas.openxmlformats.org/officeDocument/2006/relationships/hyperlink" Target="https://europepmc.org/abstract/MED/35947323" TargetMode="External"/><Relationship Id="rId1885" Type="http://schemas.openxmlformats.org/officeDocument/2006/relationships/hyperlink" Target="https://www.clinicalkey.com/content/playBy/pii?v=S0091-6749(20)30193-7" TargetMode="External"/><Relationship Id="rId2936" Type="http://schemas.openxmlformats.org/officeDocument/2006/relationships/hyperlink" Target="https://pubmed.ncbi.nlm.nih.gov/38175294" TargetMode="External"/><Relationship Id="rId4291" Type="http://schemas.openxmlformats.org/officeDocument/2006/relationships/hyperlink" Target="https://pubmed.ncbi.nlm.nih.gov/21375555" TargetMode="External"/><Relationship Id="rId5342" Type="http://schemas.openxmlformats.org/officeDocument/2006/relationships/hyperlink" Target="https://linkinghub.elsevier.com/retrieve/pii/S0006-4971(20)35607-X" TargetMode="External"/><Relationship Id="rId8498" Type="http://schemas.openxmlformats.org/officeDocument/2006/relationships/hyperlink" Target="https://pubmed.ncbi.nlm.nih.gov/16339544" TargetMode="External"/><Relationship Id="rId908" Type="http://schemas.openxmlformats.org/officeDocument/2006/relationships/hyperlink" Target="https://pubmed.ncbi.nlm.nih.gov/34685521" TargetMode="External"/><Relationship Id="rId1538" Type="http://schemas.openxmlformats.org/officeDocument/2006/relationships/hyperlink" Target="https://pubmed.ncbi.nlm.nih.gov/25311797" TargetMode="External"/><Relationship Id="rId8565" Type="http://schemas.openxmlformats.org/officeDocument/2006/relationships/hyperlink" Target="https://pubmed.ncbi.nlm.nih.gov/24941180" TargetMode="External"/><Relationship Id="rId1952" Type="http://schemas.openxmlformats.org/officeDocument/2006/relationships/hyperlink" Target="https://pubmed.ncbi.nlm.nih.gov/10209686" TargetMode="External"/><Relationship Id="rId4011" Type="http://schemas.openxmlformats.org/officeDocument/2006/relationships/hyperlink" Target="https://pubmed.ncbi.nlm.nih.gov/23953224" TargetMode="External"/><Relationship Id="rId7167" Type="http://schemas.openxmlformats.org/officeDocument/2006/relationships/hyperlink" Target="https://pubmed.ncbi.nlm.nih.gov/35776401" TargetMode="External"/><Relationship Id="rId8218" Type="http://schemas.openxmlformats.org/officeDocument/2006/relationships/hyperlink" Target="https://pubmed.ncbi.nlm.nih.gov/30541227" TargetMode="External"/><Relationship Id="rId1605" Type="http://schemas.openxmlformats.org/officeDocument/2006/relationships/hyperlink" Target="https://pubmed.ncbi.nlm.nih.gov/35967382" TargetMode="External"/><Relationship Id="rId6183" Type="http://schemas.openxmlformats.org/officeDocument/2006/relationships/hyperlink" Target="https://europepmc.org/abstract/MED/35030101" TargetMode="External"/><Relationship Id="rId7234" Type="http://schemas.openxmlformats.org/officeDocument/2006/relationships/hyperlink" Target="https://pubmed.ncbi.nlm.nih.gov/37165836" TargetMode="External"/><Relationship Id="rId7581" Type="http://schemas.openxmlformats.org/officeDocument/2006/relationships/hyperlink" Target="https://www.clinicalkey.com/content/playBy/pii?v=S0190-9622(18)30493-6" TargetMode="External"/><Relationship Id="rId8632" Type="http://schemas.openxmlformats.org/officeDocument/2006/relationships/hyperlink" Target="https://core.ac.uk/reader/195315292?utm_source=linkout" TargetMode="External"/><Relationship Id="rId3777" Type="http://schemas.openxmlformats.org/officeDocument/2006/relationships/hyperlink" Target="https://europepmc.org/abstract/MED/31456806" TargetMode="External"/><Relationship Id="rId4828" Type="http://schemas.openxmlformats.org/officeDocument/2006/relationships/hyperlink" Target="https://europepmc.org/abstract/MED/32516385" TargetMode="External"/><Relationship Id="rId698" Type="http://schemas.openxmlformats.org/officeDocument/2006/relationships/hyperlink" Target="https://onlinelibrary.wiley.com/doi/10.1111/pai.12069" TargetMode="External"/><Relationship Id="rId2379" Type="http://schemas.openxmlformats.org/officeDocument/2006/relationships/hyperlink" Target="https://pubmed.ncbi.nlm.nih.gov/35440485" TargetMode="External"/><Relationship Id="rId2793" Type="http://schemas.openxmlformats.org/officeDocument/2006/relationships/hyperlink" Target="https://pubmed.ncbi.nlm.nih.gov/20594637" TargetMode="External"/><Relationship Id="rId3844" Type="http://schemas.openxmlformats.org/officeDocument/2006/relationships/hyperlink" Target="https://europepmc.org/abstract/MED/38811530" TargetMode="External"/><Relationship Id="rId6250" Type="http://schemas.openxmlformats.org/officeDocument/2006/relationships/hyperlink" Target="https://europepmc.org/abstract/MED/28360230" TargetMode="External"/><Relationship Id="rId7301" Type="http://schemas.openxmlformats.org/officeDocument/2006/relationships/hyperlink" Target="https://www.clinicalkey.com/content/playBy/pii?v=S1040-8428(12)00175-8" TargetMode="External"/><Relationship Id="rId765" Type="http://schemas.openxmlformats.org/officeDocument/2006/relationships/hyperlink" Target="https://www.clinicalkey.com/content/playBy/pii?v=S0165-5876(06)00334-X" TargetMode="External"/><Relationship Id="rId1395" Type="http://schemas.openxmlformats.org/officeDocument/2006/relationships/hyperlink" Target="https://onlinelibrary.wiley.com/resolve/openurl?genre=article&amp;sid=nlm:pubmed&amp;issn=0905-6157&amp;date=2002&amp;volume=13&amp;issue=3&amp;spage=195" TargetMode="External"/><Relationship Id="rId2446" Type="http://schemas.openxmlformats.org/officeDocument/2006/relationships/hyperlink" Target="https://europepmc.org/abstract/MED/32766608" TargetMode="External"/><Relationship Id="rId2860" Type="http://schemas.openxmlformats.org/officeDocument/2006/relationships/hyperlink" Target="https://pubmed.ncbi.nlm.nih.gov/39980019" TargetMode="External"/><Relationship Id="rId9059" Type="http://schemas.openxmlformats.org/officeDocument/2006/relationships/hyperlink" Target="http://www.thieme-connect.com/DOI/DOI?10.1055/s-0043-1769095" TargetMode="External"/><Relationship Id="rId418" Type="http://schemas.openxmlformats.org/officeDocument/2006/relationships/hyperlink" Target="https://pubmed.ncbi.nlm.nih.gov/6215427" TargetMode="External"/><Relationship Id="rId832" Type="http://schemas.openxmlformats.org/officeDocument/2006/relationships/hyperlink" Target="https://pubmed.ncbi.nlm.nih.gov/38881905" TargetMode="External"/><Relationship Id="rId1048" Type="http://schemas.openxmlformats.org/officeDocument/2006/relationships/hyperlink" Target="https://pubmed.ncbi.nlm.nih.gov/23870671" TargetMode="External"/><Relationship Id="rId1462" Type="http://schemas.openxmlformats.org/officeDocument/2006/relationships/hyperlink" Target="https://pubmed.ncbi.nlm.nih.gov/28629746" TargetMode="External"/><Relationship Id="rId2513" Type="http://schemas.openxmlformats.org/officeDocument/2006/relationships/hyperlink" Target="https://pubmed.ncbi.nlm.nih.gov/23256761" TargetMode="External"/><Relationship Id="rId3911" Type="http://schemas.openxmlformats.org/officeDocument/2006/relationships/hyperlink" Target="https://pubmed.ncbi.nlm.nih.gov/32158442" TargetMode="External"/><Relationship Id="rId5669" Type="http://schemas.openxmlformats.org/officeDocument/2006/relationships/hyperlink" Target="https://pubmed.ncbi.nlm.nih.gov/30421787" TargetMode="External"/><Relationship Id="rId8075" Type="http://schemas.openxmlformats.org/officeDocument/2006/relationships/hyperlink" Target="https://link.springer.com/article/10.1007/s00535-023-02048-w" TargetMode="External"/><Relationship Id="rId9126" Type="http://schemas.openxmlformats.org/officeDocument/2006/relationships/hyperlink" Target="https://pubmed.ncbi.nlm.nih.gov/30893106" TargetMode="External"/><Relationship Id="rId1115" Type="http://schemas.openxmlformats.org/officeDocument/2006/relationships/hyperlink" Target="https://linkinghub.elsevier.com/retrieve/pii/S1542-3565(05)01185-7" TargetMode="External"/><Relationship Id="rId7091" Type="http://schemas.openxmlformats.org/officeDocument/2006/relationships/hyperlink" Target="https://pubmed.ncbi.nlm.nih.gov/33497357" TargetMode="External"/><Relationship Id="rId8142" Type="http://schemas.openxmlformats.org/officeDocument/2006/relationships/hyperlink" Target="https://europepmc.org/abstract/MED/35224019" TargetMode="External"/><Relationship Id="rId3287" Type="http://schemas.openxmlformats.org/officeDocument/2006/relationships/hyperlink" Target="https://pubmed.ncbi.nlm.nih.gov/31027746" TargetMode="External"/><Relationship Id="rId4338" Type="http://schemas.openxmlformats.org/officeDocument/2006/relationships/hyperlink" Target="https://linkinghub.elsevier.com/retrieve/pii/S1521661603002857" TargetMode="External"/><Relationship Id="rId4685" Type="http://schemas.openxmlformats.org/officeDocument/2006/relationships/hyperlink" Target="https://pubmed.ncbi.nlm.nih.gov/23890754" TargetMode="External"/><Relationship Id="rId5736" Type="http://schemas.openxmlformats.org/officeDocument/2006/relationships/hyperlink" Target="https://link.springer.com/article/10.1007/s10875-023-01585-6" TargetMode="External"/><Relationship Id="rId4752" Type="http://schemas.openxmlformats.org/officeDocument/2006/relationships/hyperlink" Target="https://link.springer.com/article/10.1007/s00439-022-02464-7" TargetMode="External"/><Relationship Id="rId5803" Type="http://schemas.openxmlformats.org/officeDocument/2006/relationships/hyperlink" Target="https://pubmed.ncbi.nlm.nih.gov/29799677" TargetMode="External"/><Relationship Id="rId8959" Type="http://schemas.openxmlformats.org/officeDocument/2006/relationships/hyperlink" Target="https://pubmed.ncbi.nlm.nih.gov/32954777" TargetMode="External"/><Relationship Id="rId3354" Type="http://schemas.openxmlformats.org/officeDocument/2006/relationships/hyperlink" Target="https://europepmc.org/abstract/MED/29543846" TargetMode="External"/><Relationship Id="rId4405" Type="http://schemas.openxmlformats.org/officeDocument/2006/relationships/hyperlink" Target="https://pubmed.ncbi.nlm.nih.gov/38433018" TargetMode="External"/><Relationship Id="rId7975" Type="http://schemas.openxmlformats.org/officeDocument/2006/relationships/hyperlink" Target="https://pubmed.ncbi.nlm.nih.gov/14724314" TargetMode="External"/><Relationship Id="rId275" Type="http://schemas.openxmlformats.org/officeDocument/2006/relationships/hyperlink" Target="https://pubmed.ncbi.nlm.nih.gov/17510807" TargetMode="External"/><Relationship Id="rId2370" Type="http://schemas.openxmlformats.org/officeDocument/2006/relationships/hyperlink" Target="https://linkinghub.elsevier.com/retrieve/pii/S0006-4971(22)00444-X" TargetMode="External"/><Relationship Id="rId3007" Type="http://schemas.openxmlformats.org/officeDocument/2006/relationships/hyperlink" Target="https://pubmed.ncbi.nlm.nih.gov/37035968" TargetMode="External"/><Relationship Id="rId3421" Type="http://schemas.openxmlformats.org/officeDocument/2006/relationships/hyperlink" Target="https://europepmc.org/abstract/MED/27622457" TargetMode="External"/><Relationship Id="rId6577" Type="http://schemas.openxmlformats.org/officeDocument/2006/relationships/hyperlink" Target="https://pubmed.ncbi.nlm.nih.gov/27018973" TargetMode="External"/><Relationship Id="rId6991" Type="http://schemas.openxmlformats.org/officeDocument/2006/relationships/hyperlink" Target="https://pubmed.ncbi.nlm.nih.gov/35764767" TargetMode="External"/><Relationship Id="rId7628" Type="http://schemas.openxmlformats.org/officeDocument/2006/relationships/hyperlink" Target="https://pubmed.ncbi.nlm.nih.gov/23286945" TargetMode="External"/><Relationship Id="rId342" Type="http://schemas.openxmlformats.org/officeDocument/2006/relationships/hyperlink" Target="https://pubmed.ncbi.nlm.nih.gov/8501241" TargetMode="External"/><Relationship Id="rId2023" Type="http://schemas.openxmlformats.org/officeDocument/2006/relationships/hyperlink" Target="https://europepmc.org/abstract/MED/35360029" TargetMode="External"/><Relationship Id="rId5179" Type="http://schemas.openxmlformats.org/officeDocument/2006/relationships/hyperlink" Target="https://pubmed.ncbi.nlm.nih.gov/31511612" TargetMode="External"/><Relationship Id="rId5593" Type="http://schemas.openxmlformats.org/officeDocument/2006/relationships/hyperlink" Target="https://pubmed.ncbi.nlm.nih.gov/35299585" TargetMode="External"/><Relationship Id="rId6644" Type="http://schemas.openxmlformats.org/officeDocument/2006/relationships/hyperlink" Target="https://linkinghub.elsevier.com/retrieve/pii/S0006-4971(20)40579-8" TargetMode="External"/><Relationship Id="rId9050" Type="http://schemas.openxmlformats.org/officeDocument/2006/relationships/hyperlink" Target="https://pubmed.ncbi.nlm.nih.gov/38226066" TargetMode="External"/><Relationship Id="rId4195" Type="http://schemas.openxmlformats.org/officeDocument/2006/relationships/hyperlink" Target="https://pubmed.ncbi.nlm.nih.gov/35073705" TargetMode="External"/><Relationship Id="rId5246" Type="http://schemas.openxmlformats.org/officeDocument/2006/relationships/hyperlink" Target="https://europepmc.org/abstract/MED/29581480" TargetMode="External"/><Relationship Id="rId1789" Type="http://schemas.openxmlformats.org/officeDocument/2006/relationships/hyperlink" Target="https://pubmed.ncbi.nlm.nih.gov/24186907" TargetMode="External"/><Relationship Id="rId4262" Type="http://schemas.openxmlformats.org/officeDocument/2006/relationships/hyperlink" Target="https://onlinelibrary.wiley.com/doi/10.1111/tri.12583" TargetMode="External"/><Relationship Id="rId5660" Type="http://schemas.openxmlformats.org/officeDocument/2006/relationships/hyperlink" Target="https://journals.sagepub.com/doi/10.1177/1759720X19899296?url_ver=Z39.88-2003&amp;rfr_id=ori:rid:crossref.org&amp;rfr_dat=cr_pub%200pubmed" TargetMode="External"/><Relationship Id="rId6711" Type="http://schemas.openxmlformats.org/officeDocument/2006/relationships/hyperlink" Target="https://pubmed.ncbi.nlm.nih.gov/39255247" TargetMode="External"/><Relationship Id="rId8469" Type="http://schemas.openxmlformats.org/officeDocument/2006/relationships/hyperlink" Target="http://ar.iiarjournals.org/lookup/pmidlookup?view=long&amp;pmid=23898100" TargetMode="External"/><Relationship Id="rId1856" Type="http://schemas.openxmlformats.org/officeDocument/2006/relationships/hyperlink" Target="https://pubmed.ncbi.nlm.nih.gov/36969289" TargetMode="External"/><Relationship Id="rId2907" Type="http://schemas.openxmlformats.org/officeDocument/2006/relationships/hyperlink" Target="https://inflammregen.biomedcentral.com/articles/10.1186/s41232-024-00351-4" TargetMode="External"/><Relationship Id="rId5313" Type="http://schemas.openxmlformats.org/officeDocument/2006/relationships/hyperlink" Target="https://pubmed.ncbi.nlm.nih.gov/26022711" TargetMode="External"/><Relationship Id="rId8883" Type="http://schemas.openxmlformats.org/officeDocument/2006/relationships/hyperlink" Target="https://pubmed.ncbi.nlm.nih.gov/16093878" TargetMode="External"/><Relationship Id="rId1509" Type="http://schemas.openxmlformats.org/officeDocument/2006/relationships/hyperlink" Target="http://www.elsevier.es/en/linksolver/ft/pii/S0301-0546(12)00045-6" TargetMode="External"/><Relationship Id="rId1923" Type="http://schemas.openxmlformats.org/officeDocument/2006/relationships/hyperlink" Target="https://www.tandfonline.com/doi/10.4161/hv.28845?url_ver=Z39.88-2003&amp;rfr_id=ori:rid:crossref.org&amp;rfr_dat=cr_pub%200pubmed" TargetMode="External"/><Relationship Id="rId7485" Type="http://schemas.openxmlformats.org/officeDocument/2006/relationships/hyperlink" Target="https://www.clinicalkey.com/content/playBy/pii?v=S1473-0502(16)30013-1" TargetMode="External"/><Relationship Id="rId8536" Type="http://schemas.openxmlformats.org/officeDocument/2006/relationships/hyperlink" Target="https://europepmc.org/abstract/MED/36773065" TargetMode="External"/><Relationship Id="rId8950" Type="http://schemas.openxmlformats.org/officeDocument/2006/relationships/hyperlink" Target="https://europepmc.org/abstract/MED/34389741" TargetMode="External"/><Relationship Id="rId6087" Type="http://schemas.openxmlformats.org/officeDocument/2006/relationships/hyperlink" Target="https://pubmed.ncbi.nlm.nih.gov/6782120" TargetMode="External"/><Relationship Id="rId7138" Type="http://schemas.openxmlformats.org/officeDocument/2006/relationships/hyperlink" Target="https://www.clinicalkey.com/content/playBy/pii?v=S0091-6749(22)01182-4" TargetMode="External"/><Relationship Id="rId7552" Type="http://schemas.openxmlformats.org/officeDocument/2006/relationships/hyperlink" Target="https://pubmed.ncbi.nlm.nih.gov/32578002" TargetMode="External"/><Relationship Id="rId8603" Type="http://schemas.openxmlformats.org/officeDocument/2006/relationships/hyperlink" Target="https://pubmed.ncbi.nlm.nih.gov/34261179" TargetMode="External"/><Relationship Id="rId2697" Type="http://schemas.openxmlformats.org/officeDocument/2006/relationships/hyperlink" Target="https://pubmed.ncbi.nlm.nih.gov/31291386" TargetMode="External"/><Relationship Id="rId3748" Type="http://schemas.openxmlformats.org/officeDocument/2006/relationships/hyperlink" Target="https://pubmed.ncbi.nlm.nih.gov/34247288" TargetMode="External"/><Relationship Id="rId6154" Type="http://schemas.openxmlformats.org/officeDocument/2006/relationships/hyperlink" Target="https://pubmed.ncbi.nlm.nih.gov/37503256" TargetMode="External"/><Relationship Id="rId7205" Type="http://schemas.openxmlformats.org/officeDocument/2006/relationships/hyperlink" Target="https://europepmc.org/abstract/MED/37908922" TargetMode="External"/><Relationship Id="rId669" Type="http://schemas.openxmlformats.org/officeDocument/2006/relationships/hyperlink" Target="https://pubmed.ncbi.nlm.nih.gov/25796303" TargetMode="External"/><Relationship Id="rId1299" Type="http://schemas.openxmlformats.org/officeDocument/2006/relationships/hyperlink" Target="https://europepmc.org/abstract/MED/30515370" TargetMode="External"/><Relationship Id="rId5170" Type="http://schemas.openxmlformats.org/officeDocument/2006/relationships/hyperlink" Target="https://www.clinicalkey.com/content/playBy/pii?v=S1083-8791(20)30351-7" TargetMode="External"/><Relationship Id="rId6221" Type="http://schemas.openxmlformats.org/officeDocument/2006/relationships/hyperlink" Target="https://pubmed.ncbi.nlm.nih.gov/31403661" TargetMode="External"/><Relationship Id="rId9377" Type="http://schemas.openxmlformats.org/officeDocument/2006/relationships/hyperlink" Target="https://onlinelibrary.wiley.com/resolve/openurl?genre=article&amp;sid=nlm:pubmed&amp;issn=0007-1048&amp;date=2016&amp;volume=174&amp;issue=2&amp;spage=264" TargetMode="External"/><Relationship Id="rId736" Type="http://schemas.openxmlformats.org/officeDocument/2006/relationships/hyperlink" Target="https://www.clinicalkey.com/content/playBy/pii?v=S0002-9440(10)00218-X" TargetMode="External"/><Relationship Id="rId1366" Type="http://schemas.openxmlformats.org/officeDocument/2006/relationships/hyperlink" Target="https://pubmed.ncbi.nlm.nih.gov/19170966" TargetMode="External"/><Relationship Id="rId2417" Type="http://schemas.openxmlformats.org/officeDocument/2006/relationships/hyperlink" Target="https://pubmed.ncbi.nlm.nih.gov/34413139" TargetMode="External"/><Relationship Id="rId2764" Type="http://schemas.openxmlformats.org/officeDocument/2006/relationships/hyperlink" Target="https://europepmc.org/abstract/MED/26266269" TargetMode="External"/><Relationship Id="rId3815" Type="http://schemas.openxmlformats.org/officeDocument/2006/relationships/hyperlink" Target="https://journals.asm.org/doi/10.1128/AEM.01378-08?url_ver=Z39.88-2003&amp;rfr_id=ori:rid:crossref.org&amp;rfr_dat=cr_pub%200pubmed" TargetMode="External"/><Relationship Id="rId8393" Type="http://schemas.openxmlformats.org/officeDocument/2006/relationships/hyperlink" Target="https://pubmed.ncbi.nlm.nih.gov/34627706" TargetMode="External"/><Relationship Id="rId9444" Type="http://schemas.openxmlformats.org/officeDocument/2006/relationships/hyperlink" Target="https://joi.jlc.jst.go.jp/JST.JSTAGE/internalmedicine/43.595?from=PubMed" TargetMode="External"/><Relationship Id="rId1019" Type="http://schemas.openxmlformats.org/officeDocument/2006/relationships/hyperlink" Target="https://www.clinicalkey.com/content/playBy/pii?v=S1521-6616(15)30025-5" TargetMode="External"/><Relationship Id="rId1780" Type="http://schemas.openxmlformats.org/officeDocument/2006/relationships/hyperlink" Target="https://onlinelibrary.wiley.com/doi/10.1111/pai.12860" TargetMode="External"/><Relationship Id="rId2831" Type="http://schemas.openxmlformats.org/officeDocument/2006/relationships/hyperlink" Target="https://www.clinicalkey.com/content/playBy/pii?v=S0091-6749(07)00351-X" TargetMode="External"/><Relationship Id="rId5987" Type="http://schemas.openxmlformats.org/officeDocument/2006/relationships/hyperlink" Target="https://academic.oup.com/hmg/article-lookup/doi/10.1093/hmg/5.10.1523" TargetMode="External"/><Relationship Id="rId8046" Type="http://schemas.openxmlformats.org/officeDocument/2006/relationships/hyperlink" Target="https://pubmed.ncbi.nlm.nih.gov/38643502" TargetMode="External"/><Relationship Id="rId72" Type="http://schemas.openxmlformats.org/officeDocument/2006/relationships/hyperlink" Target="https://onlinelibrary.wiley.com/doi/10.1111/all.14961" TargetMode="External"/><Relationship Id="rId803" Type="http://schemas.openxmlformats.org/officeDocument/2006/relationships/hyperlink" Target="https://link.springer.com/article/10.1023/A:1027335000994" TargetMode="External"/><Relationship Id="rId1433" Type="http://schemas.openxmlformats.org/officeDocument/2006/relationships/hyperlink" Target="https://link.springer.com/article/10.1007/s10875-024-01822-6" TargetMode="External"/><Relationship Id="rId4589" Type="http://schemas.openxmlformats.org/officeDocument/2006/relationships/hyperlink" Target="https://pubmed.ncbi.nlm.nih.gov/37487654" TargetMode="External"/><Relationship Id="rId8460" Type="http://schemas.openxmlformats.org/officeDocument/2006/relationships/hyperlink" Target="https://pubmed.ncbi.nlm.nih.gov/24671792" TargetMode="External"/><Relationship Id="rId1500" Type="http://schemas.openxmlformats.org/officeDocument/2006/relationships/hyperlink" Target="https://pubmed.ncbi.nlm.nih.gov/24159173" TargetMode="External"/><Relationship Id="rId4656" Type="http://schemas.openxmlformats.org/officeDocument/2006/relationships/hyperlink" Target="https://www.clinicalkey.com/content/playBy/pii?v=S1081-1206(19)30001-8" TargetMode="External"/><Relationship Id="rId5707" Type="http://schemas.openxmlformats.org/officeDocument/2006/relationships/hyperlink" Target="https://pubmed.ncbi.nlm.nih.gov/25050349" TargetMode="External"/><Relationship Id="rId7062" Type="http://schemas.openxmlformats.org/officeDocument/2006/relationships/hyperlink" Target="https://europepmc.org/abstract/MED/34160550" TargetMode="External"/><Relationship Id="rId8113" Type="http://schemas.openxmlformats.org/officeDocument/2006/relationships/hyperlink" Target="https://pubmed.ncbi.nlm.nih.gov/36450267" TargetMode="External"/><Relationship Id="rId3258" Type="http://schemas.openxmlformats.org/officeDocument/2006/relationships/hyperlink" Target="https://linkinghub.elsevier.com/retrieve/pii/S0003-4967(24)01523-1" TargetMode="External"/><Relationship Id="rId3672" Type="http://schemas.openxmlformats.org/officeDocument/2006/relationships/hyperlink" Target="https://pubmed.ncbi.nlm.nih.gov/11114375" TargetMode="External"/><Relationship Id="rId4309" Type="http://schemas.openxmlformats.org/officeDocument/2006/relationships/hyperlink" Target="https://pubmed.ncbi.nlm.nih.gov/19802875" TargetMode="External"/><Relationship Id="rId4723" Type="http://schemas.openxmlformats.org/officeDocument/2006/relationships/hyperlink" Target="https://pubmed.ncbi.nlm.nih.gov/38604541" TargetMode="External"/><Relationship Id="rId7879" Type="http://schemas.openxmlformats.org/officeDocument/2006/relationships/hyperlink" Target="https://europepmc.org/abstract/MED/31907202" TargetMode="External"/><Relationship Id="rId179" Type="http://schemas.openxmlformats.org/officeDocument/2006/relationships/hyperlink" Target="https://pubmed.ncbi.nlm.nih.gov/26935054" TargetMode="External"/><Relationship Id="rId593" Type="http://schemas.openxmlformats.org/officeDocument/2006/relationships/hyperlink" Target="https://pubmed.ncbi.nlm.nih.gov/30540106" TargetMode="External"/><Relationship Id="rId2274" Type="http://schemas.openxmlformats.org/officeDocument/2006/relationships/hyperlink" Target="https://pubmed.ncbi.nlm.nih.gov/15322024" TargetMode="External"/><Relationship Id="rId3325" Type="http://schemas.openxmlformats.org/officeDocument/2006/relationships/hyperlink" Target="https://pubmed.ncbi.nlm.nih.gov/29901530" TargetMode="External"/><Relationship Id="rId246" Type="http://schemas.openxmlformats.org/officeDocument/2006/relationships/hyperlink" Target="https://journals.lww.com/00004836-201105000-00017" TargetMode="External"/><Relationship Id="rId660" Type="http://schemas.openxmlformats.org/officeDocument/2006/relationships/hyperlink" Target="http://www.clinexprheumatol.org/pubmed/find-pii.asp?pii=26394190" TargetMode="External"/><Relationship Id="rId1290" Type="http://schemas.openxmlformats.org/officeDocument/2006/relationships/hyperlink" Target="https://pubmed.ncbi.nlm.nih.gov/30462774" TargetMode="External"/><Relationship Id="rId2341" Type="http://schemas.openxmlformats.org/officeDocument/2006/relationships/hyperlink" Target="https://pubmed.ncbi.nlm.nih.gov/35857576" TargetMode="External"/><Relationship Id="rId5497" Type="http://schemas.openxmlformats.org/officeDocument/2006/relationships/hyperlink" Target="https://pubmed.ncbi.nlm.nih.gov/29472373" TargetMode="External"/><Relationship Id="rId6548" Type="http://schemas.openxmlformats.org/officeDocument/2006/relationships/hyperlink" Target="https://europepmc.org/abstract/MED/29218048" TargetMode="External"/><Relationship Id="rId6895" Type="http://schemas.openxmlformats.org/officeDocument/2006/relationships/hyperlink" Target="https://pubmed.ncbi.nlm.nih.gov/39227416" TargetMode="External"/><Relationship Id="rId7946" Type="http://schemas.openxmlformats.org/officeDocument/2006/relationships/hyperlink" Target="https://publications.ersnet.org/lookup/pmid/19541722" TargetMode="External"/><Relationship Id="rId313" Type="http://schemas.openxmlformats.org/officeDocument/2006/relationships/hyperlink" Target="https://karger.com/AHA/article/doi/10.1159/000203594" TargetMode="External"/><Relationship Id="rId4099" Type="http://schemas.openxmlformats.org/officeDocument/2006/relationships/hyperlink" Target="https://linkinghub.elsevier.com/retrieve/pii/S0168-8278(04)00381-2" TargetMode="External"/><Relationship Id="rId6962" Type="http://schemas.openxmlformats.org/officeDocument/2006/relationships/hyperlink" Target="https://linkinghub.elsevier.com/retrieve/pii/S0092-8674(22)01581-1" TargetMode="External"/><Relationship Id="rId9021" Type="http://schemas.openxmlformats.org/officeDocument/2006/relationships/hyperlink" Target="https://publications.ersnet.org/lookup/pmid/39477350" TargetMode="External"/><Relationship Id="rId5564" Type="http://schemas.openxmlformats.org/officeDocument/2006/relationships/hyperlink" Target="https://onlinelibrary.wiley.com/doi/10.1111/all.15466" TargetMode="External"/><Relationship Id="rId6615" Type="http://schemas.openxmlformats.org/officeDocument/2006/relationships/hyperlink" Target="https://pubmed.ncbi.nlm.nih.gov/24007441" TargetMode="External"/><Relationship Id="rId1010" Type="http://schemas.openxmlformats.org/officeDocument/2006/relationships/hyperlink" Target="https://pubmed.ncbi.nlm.nih.gov/26992028" TargetMode="External"/><Relationship Id="rId4166" Type="http://schemas.openxmlformats.org/officeDocument/2006/relationships/hyperlink" Target="https://link.springer.com/article/10.1007/s11033-023-08391-8" TargetMode="External"/><Relationship Id="rId4580" Type="http://schemas.openxmlformats.org/officeDocument/2006/relationships/hyperlink" Target="https://pmc.ncbi.nlm.nih.gov/articles/pmid/39188715/" TargetMode="External"/><Relationship Id="rId5217" Type="http://schemas.openxmlformats.org/officeDocument/2006/relationships/hyperlink" Target="https://pubmed.ncbi.nlm.nih.gov/30847504" TargetMode="External"/><Relationship Id="rId5631" Type="http://schemas.openxmlformats.org/officeDocument/2006/relationships/hyperlink" Target="https://pubmed.ncbi.nlm.nih.gov/34352002" TargetMode="External"/><Relationship Id="rId8787" Type="http://schemas.openxmlformats.org/officeDocument/2006/relationships/hyperlink" Target="https://pubmed.ncbi.nlm.nih.gov/30981008" TargetMode="External"/><Relationship Id="rId1827" Type="http://schemas.openxmlformats.org/officeDocument/2006/relationships/hyperlink" Target="https://pubmed.ncbi.nlm.nih.gov/26936803" TargetMode="External"/><Relationship Id="rId7389" Type="http://schemas.openxmlformats.org/officeDocument/2006/relationships/hyperlink" Target="https://europepmc.org/abstract/MED/35043109" TargetMode="External"/><Relationship Id="rId3999" Type="http://schemas.openxmlformats.org/officeDocument/2006/relationships/hyperlink" Target="https://pubmed.ncbi.nlm.nih.gov/26379787" TargetMode="External"/><Relationship Id="rId4300" Type="http://schemas.openxmlformats.org/officeDocument/2006/relationships/hyperlink" Target="https://www.clinicalkey.com/content/playBy/pii?v=S0966-3274(10)00115-2" TargetMode="External"/><Relationship Id="rId170" Type="http://schemas.openxmlformats.org/officeDocument/2006/relationships/hyperlink" Target="https://europepmc.org/abstract/MED/28708268" TargetMode="External"/><Relationship Id="rId6472" Type="http://schemas.openxmlformats.org/officeDocument/2006/relationships/hyperlink" Target="https://onlinelibrary.wiley.com/doi/10.1111/imr.12836" TargetMode="External"/><Relationship Id="rId7523" Type="http://schemas.openxmlformats.org/officeDocument/2006/relationships/hyperlink" Target="https://europepmc.org/abstract/MED/35175187" TargetMode="External"/><Relationship Id="rId7870" Type="http://schemas.openxmlformats.org/officeDocument/2006/relationships/hyperlink" Target="https://pubmed.ncbi.nlm.nih.gov/33122285" TargetMode="External"/><Relationship Id="rId8921" Type="http://schemas.openxmlformats.org/officeDocument/2006/relationships/hyperlink" Target="https://pubmed.ncbi.nlm.nih.gov/36537217" TargetMode="External"/><Relationship Id="rId5074" Type="http://schemas.openxmlformats.org/officeDocument/2006/relationships/hyperlink" Target="https://europepmc.org/abstract/MED/37666957" TargetMode="External"/><Relationship Id="rId6125" Type="http://schemas.openxmlformats.org/officeDocument/2006/relationships/hyperlink" Target="https://linkinghub.elsevier.com/retrieve/pii/S0022-2275(20)42724-5" TargetMode="External"/><Relationship Id="rId8297" Type="http://schemas.openxmlformats.org/officeDocument/2006/relationships/hyperlink" Target="https://linkinghub.elsevier.com/retrieve/pii/S0021-9258(20)56305-9" TargetMode="External"/><Relationship Id="rId1684" Type="http://schemas.openxmlformats.org/officeDocument/2006/relationships/hyperlink" Target="https://europepmc.org/abstract/MED/27275013" TargetMode="External"/><Relationship Id="rId2735" Type="http://schemas.openxmlformats.org/officeDocument/2006/relationships/hyperlink" Target="https://pubmed.ncbi.nlm.nih.gov/28034549" TargetMode="External"/><Relationship Id="rId9348" Type="http://schemas.openxmlformats.org/officeDocument/2006/relationships/hyperlink" Target="https://academic.oup.com/mrcr/article-lookup/doi/10.1080/24725625.2020.1826651" TargetMode="External"/><Relationship Id="rId707" Type="http://schemas.openxmlformats.org/officeDocument/2006/relationships/hyperlink" Target="https://pubmed.ncbi.nlm.nih.gov/22540226" TargetMode="External"/><Relationship Id="rId1337" Type="http://schemas.openxmlformats.org/officeDocument/2006/relationships/hyperlink" Target="https://waojournal.biomedcentral.com/articles/10.1186/1939-4551-7-2" TargetMode="External"/><Relationship Id="rId5958" Type="http://schemas.openxmlformats.org/officeDocument/2006/relationships/hyperlink" Target="https://europepmc.org/abstract/MED/11067867" TargetMode="External"/><Relationship Id="rId43" Type="http://schemas.openxmlformats.org/officeDocument/2006/relationships/hyperlink" Target="https://pubmed.ncbi.nlm.nih.gov/35445287" TargetMode="External"/><Relationship Id="rId7380" Type="http://schemas.openxmlformats.org/officeDocument/2006/relationships/hyperlink" Target="https://pubmed.ncbi.nlm.nih.gov/35576468" TargetMode="External"/><Relationship Id="rId8431" Type="http://schemas.openxmlformats.org/officeDocument/2006/relationships/hyperlink" Target="https://pubmed.ncbi.nlm.nih.gov/28529887" TargetMode="External"/><Relationship Id="rId7033" Type="http://schemas.openxmlformats.org/officeDocument/2006/relationships/hyperlink" Target="https://pubmed.ncbi.nlm.nih.gov/35149239" TargetMode="External"/><Relationship Id="rId3990" Type="http://schemas.openxmlformats.org/officeDocument/2006/relationships/hyperlink" Target="https://aacrjournals.org/cancerres/article-lookup/doi/10.1158/0008-5472.CAN-14-1778" TargetMode="External"/><Relationship Id="rId1194" Type="http://schemas.openxmlformats.org/officeDocument/2006/relationships/hyperlink" Target="https://pubmed.ncbi.nlm.nih.gov/37332526" TargetMode="External"/><Relationship Id="rId2592" Type="http://schemas.openxmlformats.org/officeDocument/2006/relationships/hyperlink" Target="https://linkinghub.elsevier.com/retrieve/pii/S1473309903005450" TargetMode="External"/><Relationship Id="rId3643" Type="http://schemas.openxmlformats.org/officeDocument/2006/relationships/hyperlink" Target="https://pubmed.ncbi.nlm.nih.gov/14977921" TargetMode="External"/><Relationship Id="rId217" Type="http://schemas.openxmlformats.org/officeDocument/2006/relationships/hyperlink" Target="https://pubmed.ncbi.nlm.nih.gov/25505470" TargetMode="External"/><Relationship Id="rId564" Type="http://schemas.openxmlformats.org/officeDocument/2006/relationships/hyperlink" Target="https://journals.lww.com/10.1097/MOP.0000000000000830" TargetMode="External"/><Relationship Id="rId2245" Type="http://schemas.openxmlformats.org/officeDocument/2006/relationships/hyperlink" Target="https://journals.asm.org/doi/10.1128/IAI.00890-06?url_ver=Z39.88-2003&amp;rfr_id=ori:rid:crossref.org&amp;rfr_dat=cr_pub%200pubmed" TargetMode="External"/><Relationship Id="rId6866" Type="http://schemas.openxmlformats.org/officeDocument/2006/relationships/hyperlink" Target="https://pubmed.ncbi.nlm.nih.gov/11360116" TargetMode="External"/><Relationship Id="rId7917" Type="http://schemas.openxmlformats.org/officeDocument/2006/relationships/hyperlink" Target="https://journals.lww.com/00126334-201411010-00001" TargetMode="External"/><Relationship Id="rId5468" Type="http://schemas.openxmlformats.org/officeDocument/2006/relationships/hyperlink" Target="https://europepmc.org/abstract/MED/34211466" TargetMode="External"/><Relationship Id="rId6519" Type="http://schemas.openxmlformats.org/officeDocument/2006/relationships/hyperlink" Target="https://pubmed.ncbi.nlm.nih.gov/28286161" TargetMode="External"/><Relationship Id="rId4551" Type="http://schemas.openxmlformats.org/officeDocument/2006/relationships/hyperlink" Target="https://pubmed.ncbi.nlm.nih.gov/21576823" TargetMode="External"/><Relationship Id="rId3153" Type="http://schemas.openxmlformats.org/officeDocument/2006/relationships/hyperlink" Target="https://pubmed.ncbi.nlm.nih.gov/34823108" TargetMode="External"/><Relationship Id="rId4204" Type="http://schemas.openxmlformats.org/officeDocument/2006/relationships/hyperlink" Target="https://link.springer.com/article/10.1007/s10875-019-00609-4" TargetMode="External"/><Relationship Id="rId5602" Type="http://schemas.openxmlformats.org/officeDocument/2006/relationships/hyperlink" Target="https://europepmc.org/abstract/MED/36311782" TargetMode="External"/><Relationship Id="rId7774" Type="http://schemas.openxmlformats.org/officeDocument/2006/relationships/hyperlink" Target="https://pubmed.ncbi.nlm.nih.gov/30679154" TargetMode="External"/><Relationship Id="rId8825" Type="http://schemas.openxmlformats.org/officeDocument/2006/relationships/hyperlink" Target="https://pubmed.ncbi.nlm.nih.gov/26601572" TargetMode="External"/><Relationship Id="rId6029" Type="http://schemas.openxmlformats.org/officeDocument/2006/relationships/hyperlink" Target="https://pubmed.ncbi.nlm.nih.gov/1974554" TargetMode="External"/><Relationship Id="rId6376" Type="http://schemas.openxmlformats.org/officeDocument/2006/relationships/hyperlink" Target="https://pmc.ncbi.nlm.nih.gov/articles/pmid/37271872/" TargetMode="External"/><Relationship Id="rId7427" Type="http://schemas.openxmlformats.org/officeDocument/2006/relationships/hyperlink" Target="https://europepmc.org/abstract/MED/32960813" TargetMode="External"/><Relationship Id="rId2986" Type="http://schemas.openxmlformats.org/officeDocument/2006/relationships/hyperlink" Target="https://europepmc.org/abstract/MED/37188815" TargetMode="External"/><Relationship Id="rId958" Type="http://schemas.openxmlformats.org/officeDocument/2006/relationships/hyperlink" Target="https://pubmed.ncbi.nlm.nih.gov/33391292" TargetMode="External"/><Relationship Id="rId1588" Type="http://schemas.openxmlformats.org/officeDocument/2006/relationships/hyperlink" Target="https://europepmc.org/abstract/MED/37868983" TargetMode="External"/><Relationship Id="rId2639" Type="http://schemas.openxmlformats.org/officeDocument/2006/relationships/hyperlink" Target="https://pubmed.ncbi.nlm.nih.gov/35222433" TargetMode="External"/><Relationship Id="rId6510" Type="http://schemas.openxmlformats.org/officeDocument/2006/relationships/hyperlink" Target="https://linkinghub.elsevier.com/retrieve/pii/S1600-6135(22)09403-5" TargetMode="External"/><Relationship Id="rId4061" Type="http://schemas.openxmlformats.org/officeDocument/2006/relationships/hyperlink" Target="https://onlinelibrary.wiley.com/doi/10.1002/glia.21030" TargetMode="External"/><Relationship Id="rId5112" Type="http://schemas.openxmlformats.org/officeDocument/2006/relationships/hyperlink" Target="https://europepmc.org/abstract/MED/35445907" TargetMode="External"/><Relationship Id="rId8682" Type="http://schemas.openxmlformats.org/officeDocument/2006/relationships/hyperlink" Target="https://journals.asm.org/doi/10.1128/IAI.01840-14?url_ver=Z39.88-2003&amp;rfr_id=ori:rid:crossref.org&amp;rfr_dat=cr_pub%200pubmed" TargetMode="External"/><Relationship Id="rId7284" Type="http://schemas.openxmlformats.org/officeDocument/2006/relationships/hyperlink" Target="https://linkinghub.elsevier.com/retrieve/pii/S0006-4971(20)42995-7" TargetMode="External"/><Relationship Id="rId8335" Type="http://schemas.openxmlformats.org/officeDocument/2006/relationships/hyperlink" Target="https://pubmed.ncbi.nlm.nih.gov/39270847" TargetMode="External"/><Relationship Id="rId1722" Type="http://schemas.openxmlformats.org/officeDocument/2006/relationships/hyperlink" Target="https://pubmed.ncbi.nlm.nih.gov/38865524" TargetMode="External"/><Relationship Id="rId3894" Type="http://schemas.openxmlformats.org/officeDocument/2006/relationships/hyperlink" Target="https://europepmc.org/abstract/MED/34490126" TargetMode="External"/><Relationship Id="rId4945" Type="http://schemas.openxmlformats.org/officeDocument/2006/relationships/hyperlink" Target="https://www.clinicalkey.com/content/playBy/pii?v=S0016-5085(14)00028-6" TargetMode="External"/><Relationship Id="rId2496" Type="http://schemas.openxmlformats.org/officeDocument/2006/relationships/hyperlink" Target="https://www.clinicalkey.com/content/playBy/pii?v=S0091-6749(15)01354-8" TargetMode="External"/><Relationship Id="rId3547" Type="http://schemas.openxmlformats.org/officeDocument/2006/relationships/hyperlink" Target="https://pubmed.ncbi.nlm.nih.gov/22198947" TargetMode="External"/><Relationship Id="rId468" Type="http://schemas.openxmlformats.org/officeDocument/2006/relationships/hyperlink" Target="https://pubmed.ncbi.nlm.nih.gov/37491374" TargetMode="External"/><Relationship Id="rId1098" Type="http://schemas.openxmlformats.org/officeDocument/2006/relationships/hyperlink" Target="https://pubmed.ncbi.nlm.nih.gov/18035325" TargetMode="External"/><Relationship Id="rId2149" Type="http://schemas.openxmlformats.org/officeDocument/2006/relationships/hyperlink" Target="https://europepmc.org/abstract/MED/26619141" TargetMode="External"/><Relationship Id="rId6020" Type="http://schemas.openxmlformats.org/officeDocument/2006/relationships/hyperlink" Target="https://europepmc.org/abstract/MED/1569204" TargetMode="External"/><Relationship Id="rId2630" Type="http://schemas.openxmlformats.org/officeDocument/2006/relationships/hyperlink" Target="https://www.clinicalkey.com/content/playBy/pii?v=S1081-1206(22)01774-4" TargetMode="External"/><Relationship Id="rId8192" Type="http://schemas.openxmlformats.org/officeDocument/2006/relationships/hyperlink" Target="https://pubmed.ncbi.nlm.nih.gov/32383166" TargetMode="External"/><Relationship Id="rId9243" Type="http://schemas.openxmlformats.org/officeDocument/2006/relationships/hyperlink" Target="https://www.clinicalkey.com/content/playBy/pii?v=S0012-3692(12)60344-4" TargetMode="External"/><Relationship Id="rId602" Type="http://schemas.openxmlformats.org/officeDocument/2006/relationships/hyperlink" Target="https://link.springer.com/article/10.1007/s10875-018-0483-1" TargetMode="External"/><Relationship Id="rId1232" Type="http://schemas.openxmlformats.org/officeDocument/2006/relationships/hyperlink" Target="https://onlinelibrary.wiley.com/doi/10.1002/rmv.2199" TargetMode="External"/><Relationship Id="rId5853" Type="http://schemas.openxmlformats.org/officeDocument/2006/relationships/hyperlink" Target="https://pubmed.ncbi.nlm.nih.gov/27095930" TargetMode="External"/><Relationship Id="rId6904" Type="http://schemas.openxmlformats.org/officeDocument/2006/relationships/hyperlink" Target="https://www.clinicalkey.com/content/playBy/pii?v=S1521-6616(24)00432-7" TargetMode="External"/><Relationship Id="rId3057" Type="http://schemas.openxmlformats.org/officeDocument/2006/relationships/hyperlink" Target="https://pubmed.ncbi.nlm.nih.gov/36261600" TargetMode="External"/><Relationship Id="rId4108" Type="http://schemas.openxmlformats.org/officeDocument/2006/relationships/hyperlink" Target="https://pubmed.ncbi.nlm.nih.gov/15079812" TargetMode="External"/><Relationship Id="rId4455" Type="http://schemas.openxmlformats.org/officeDocument/2006/relationships/hyperlink" Target="https://pubmed.ncbi.nlm.nih.gov/35118829" TargetMode="External"/><Relationship Id="rId5506" Type="http://schemas.openxmlformats.org/officeDocument/2006/relationships/hyperlink" Target="https://www.clinicalkey.com/content/playBy/pii?v=S0091-6749(24)01230-2" TargetMode="External"/><Relationship Id="rId7678" Type="http://schemas.openxmlformats.org/officeDocument/2006/relationships/hyperlink" Target="https://pubmed.ncbi.nlm.nih.gov/39037931" TargetMode="External"/><Relationship Id="rId8729" Type="http://schemas.openxmlformats.org/officeDocument/2006/relationships/hyperlink" Target="https://onlinelibrary.wiley.com/doi/10.1002/jpn3.12328" TargetMode="External"/><Relationship Id="rId2140" Type="http://schemas.openxmlformats.org/officeDocument/2006/relationships/hyperlink" Target="https://pubmed.ncbi.nlm.nih.gov/25266756" TargetMode="External"/><Relationship Id="rId6761" Type="http://schemas.openxmlformats.org/officeDocument/2006/relationships/hyperlink" Target="https://pubmed.ncbi.nlm.nih.gov/34036565" TargetMode="External"/><Relationship Id="rId7812" Type="http://schemas.openxmlformats.org/officeDocument/2006/relationships/hyperlink" Target="https://pubmed.ncbi.nlm.nih.gov/23253244" TargetMode="External"/><Relationship Id="rId112" Type="http://schemas.openxmlformats.org/officeDocument/2006/relationships/hyperlink" Target="https://www.clinicalkey.com/content/playBy/pii?v=S0091-6749(20)30557-1" TargetMode="External"/><Relationship Id="rId5363" Type="http://schemas.openxmlformats.org/officeDocument/2006/relationships/hyperlink" Target="https://pubmed.ncbi.nlm.nih.gov/22102612" TargetMode="External"/><Relationship Id="rId6414" Type="http://schemas.openxmlformats.org/officeDocument/2006/relationships/hyperlink" Target="https://europepmc.org/abstract/MED/36761170" TargetMode="External"/><Relationship Id="rId5016" Type="http://schemas.openxmlformats.org/officeDocument/2006/relationships/hyperlink" Target="https://pubmed.ncbi.nlm.nih.gov/11698766" TargetMode="External"/><Relationship Id="rId1973" Type="http://schemas.openxmlformats.org/officeDocument/2006/relationships/hyperlink" Target="https://europepmc.org/abstract/MED/38921753" TargetMode="External"/><Relationship Id="rId7188" Type="http://schemas.openxmlformats.org/officeDocument/2006/relationships/hyperlink" Target="https://academic.oup.com/dote/article-lookup/doi/10.1111/j.1442-2050.2006.00629.x" TargetMode="External"/><Relationship Id="rId8239" Type="http://schemas.openxmlformats.org/officeDocument/2006/relationships/hyperlink" Target="https://onlinelibrary.wiley.com/doi/10.1111/jgh.14034" TargetMode="External"/><Relationship Id="rId8586" Type="http://schemas.openxmlformats.org/officeDocument/2006/relationships/hyperlink" Target="https://pmc.ncbi.nlm.nih.gov/articles/pmid/38605126/" TargetMode="External"/><Relationship Id="rId1626" Type="http://schemas.openxmlformats.org/officeDocument/2006/relationships/hyperlink" Target="https://europepmc.org/abstract/MED/33777011" TargetMode="External"/><Relationship Id="rId3798" Type="http://schemas.openxmlformats.org/officeDocument/2006/relationships/hyperlink" Target="https://pubmed.ncbi.nlm.nih.gov/26867732" TargetMode="External"/><Relationship Id="rId4849" Type="http://schemas.openxmlformats.org/officeDocument/2006/relationships/hyperlink" Target="https://pubmed.ncbi.nlm.nih.gov/32566365" TargetMode="External"/><Relationship Id="rId8720" Type="http://schemas.openxmlformats.org/officeDocument/2006/relationships/hyperlink" Target="https://pubmed.ncbi.nlm.nih.gov/39732356" TargetMode="External"/><Relationship Id="rId6271" Type="http://schemas.openxmlformats.org/officeDocument/2006/relationships/hyperlink" Target="https://pubmed.ncbi.nlm.nih.gov/26198775" TargetMode="External"/><Relationship Id="rId7322" Type="http://schemas.openxmlformats.org/officeDocument/2006/relationships/hyperlink" Target="https://pubmed.ncbi.nlm.nih.gov/39183693" TargetMode="External"/><Relationship Id="rId1483" Type="http://schemas.openxmlformats.org/officeDocument/2006/relationships/hyperlink" Target="https://www.clinicalkey.com/content/playBy/pii?v=S0198-8859(15)00552-2" TargetMode="External"/><Relationship Id="rId2881" Type="http://schemas.openxmlformats.org/officeDocument/2006/relationships/hyperlink" Target="https://pmc.ncbi.nlm.nih.gov/articles/pmid/39288992/" TargetMode="External"/><Relationship Id="rId3932" Type="http://schemas.openxmlformats.org/officeDocument/2006/relationships/hyperlink" Target="https://onlinelibrary.wiley.com/doi/10.1111/nan.12457" TargetMode="External"/><Relationship Id="rId8096" Type="http://schemas.openxmlformats.org/officeDocument/2006/relationships/hyperlink" Target="https://europepmc.org/abstract/MED/36773075" TargetMode="External"/><Relationship Id="rId9147" Type="http://schemas.openxmlformats.org/officeDocument/2006/relationships/hyperlink" Target="https://www.atsjournals.org/doi/10.1164/rccm.201711-2202OC?url_ver=Z39.88-2003&amp;rfr_id=ori:rid:crossref.org&amp;rfr_dat=cr_pub%200pubmed" TargetMode="External"/><Relationship Id="rId506" Type="http://schemas.openxmlformats.org/officeDocument/2006/relationships/hyperlink" Target="https://europepmc.org/abstract/MED/35205902" TargetMode="External"/><Relationship Id="rId853" Type="http://schemas.openxmlformats.org/officeDocument/2006/relationships/hyperlink" Target="https://europepmc.org/abstract/MED/36845129" TargetMode="External"/><Relationship Id="rId1136" Type="http://schemas.openxmlformats.org/officeDocument/2006/relationships/hyperlink" Target="https://onlinelibrary.wiley.com/resolve/openurl?genre=article&amp;sid=nlm:pubmed&amp;issn=0105-2896&amp;date=2004&amp;volume=197&amp;issue=&amp;spage=179" TargetMode="External"/><Relationship Id="rId2534" Type="http://schemas.openxmlformats.org/officeDocument/2006/relationships/hyperlink" Target="https://europepmc.org/abstract/MED/20300512" TargetMode="External"/><Relationship Id="rId5757" Type="http://schemas.openxmlformats.org/officeDocument/2006/relationships/hyperlink" Target="https://pubmed.ncbi.nlm.nih.gov/36248833" TargetMode="External"/><Relationship Id="rId6808" Type="http://schemas.openxmlformats.org/officeDocument/2006/relationships/hyperlink" Target="https://onlinelibrary.wiley.com/doi/10.1002/ajh.25119" TargetMode="External"/><Relationship Id="rId4359" Type="http://schemas.openxmlformats.org/officeDocument/2006/relationships/hyperlink" Target="https://pubmed.ncbi.nlm.nih.gov/9367399" TargetMode="External"/><Relationship Id="rId8230" Type="http://schemas.openxmlformats.org/officeDocument/2006/relationships/hyperlink" Target="https://pubmed.ncbi.nlm.nih.gov/29718414" TargetMode="External"/><Relationship Id="rId4840" Type="http://schemas.openxmlformats.org/officeDocument/2006/relationships/hyperlink" Target="https://boris.unibe.ch/id/eprint/144824" TargetMode="External"/><Relationship Id="rId2391" Type="http://schemas.openxmlformats.org/officeDocument/2006/relationships/hyperlink" Target="https://pubmed.ncbi.nlm.nih.gov/35385630" TargetMode="External"/><Relationship Id="rId3442" Type="http://schemas.openxmlformats.org/officeDocument/2006/relationships/hyperlink" Target="https://europepmc.org/abstract/MED/25351707" TargetMode="External"/><Relationship Id="rId363" Type="http://schemas.openxmlformats.org/officeDocument/2006/relationships/hyperlink" Target="https://academic.oup.com/jid/article-lookup/doi/10.1093/infdis/161.2.198" TargetMode="External"/><Relationship Id="rId2044" Type="http://schemas.openxmlformats.org/officeDocument/2006/relationships/hyperlink" Target="https://pubmed.ncbi.nlm.nih.gov/33400985" TargetMode="External"/><Relationship Id="rId5267" Type="http://schemas.openxmlformats.org/officeDocument/2006/relationships/hyperlink" Target="https://pubmed.ncbi.nlm.nih.gov/28562132" TargetMode="External"/><Relationship Id="rId6318" Type="http://schemas.openxmlformats.org/officeDocument/2006/relationships/hyperlink" Target="https://journals.sagepub.com/doi/10.1177/20543581241306811?url_ver=Z39.88-2003&amp;rfr_id=ori:rid:crossref.org&amp;rfr_dat=cr_pub%200pubmed" TargetMode="External"/><Relationship Id="rId6665" Type="http://schemas.openxmlformats.org/officeDocument/2006/relationships/hyperlink" Target="https://pubmed.ncbi.nlm.nih.gov/20407401" TargetMode="External"/><Relationship Id="rId7716" Type="http://schemas.openxmlformats.org/officeDocument/2006/relationships/hyperlink" Target="https://pubmed.ncbi.nlm.nih.gov/36474045" TargetMode="External"/><Relationship Id="rId1877" Type="http://schemas.openxmlformats.org/officeDocument/2006/relationships/hyperlink" Target="https://onlinelibrary.wiley.com/doi/10.1111/all.14594" TargetMode="External"/><Relationship Id="rId2928" Type="http://schemas.openxmlformats.org/officeDocument/2006/relationships/hyperlink" Target="https://pubmed.ncbi.nlm.nih.gov/38214607" TargetMode="External"/><Relationship Id="rId4350" Type="http://schemas.openxmlformats.org/officeDocument/2006/relationships/hyperlink" Target="https://pubmed.ncbi.nlm.nih.gov/15635863" TargetMode="External"/><Relationship Id="rId5401" Type="http://schemas.openxmlformats.org/officeDocument/2006/relationships/hyperlink" Target="https://pubmed.ncbi.nlm.nih.gov/18450871" TargetMode="External"/><Relationship Id="rId8971" Type="http://schemas.openxmlformats.org/officeDocument/2006/relationships/hyperlink" Target="https://pubmed.ncbi.nlm.nih.gov/30958453" TargetMode="External"/><Relationship Id="rId4003" Type="http://schemas.openxmlformats.org/officeDocument/2006/relationships/hyperlink" Target="https://pubmed.ncbi.nlm.nih.gov/24506571" TargetMode="External"/><Relationship Id="rId7573" Type="http://schemas.openxmlformats.org/officeDocument/2006/relationships/hyperlink" Target="https://www.clinicalkey.com/content/playBy/pii?v=S0091-6749(18)31570-7" TargetMode="External"/><Relationship Id="rId8624" Type="http://schemas.openxmlformats.org/officeDocument/2006/relationships/hyperlink" Target="https://europepmc.org/abstract/MED/32494576" TargetMode="External"/><Relationship Id="rId6175" Type="http://schemas.openxmlformats.org/officeDocument/2006/relationships/hyperlink" Target="https://www.clinicalkey.com/content/playBy/pii?v=S0952-7915(22)00025-5" TargetMode="External"/><Relationship Id="rId7226" Type="http://schemas.openxmlformats.org/officeDocument/2006/relationships/hyperlink" Target="https://pubmed.ncbi.nlm.nih.gov/38390457" TargetMode="External"/><Relationship Id="rId9398" Type="http://schemas.openxmlformats.org/officeDocument/2006/relationships/hyperlink" Target="https://europepmc.org/abstract/MED/24790822" TargetMode="External"/><Relationship Id="rId2785" Type="http://schemas.openxmlformats.org/officeDocument/2006/relationships/hyperlink" Target="https://pubmed.ncbi.nlm.nih.gov/21781406" TargetMode="External"/><Relationship Id="rId3836" Type="http://schemas.openxmlformats.org/officeDocument/2006/relationships/hyperlink" Target="https://www.nature.com/articles/s41409-024-02504-y" TargetMode="External"/><Relationship Id="rId757" Type="http://schemas.openxmlformats.org/officeDocument/2006/relationships/hyperlink" Target="https://onlinelibrary.wiley.com/doi/10.1002/ajh.21073" TargetMode="External"/><Relationship Id="rId1387" Type="http://schemas.openxmlformats.org/officeDocument/2006/relationships/hyperlink" Target="https://pubmed.ncbi.nlm.nih.gov/15499486" TargetMode="External"/><Relationship Id="rId2438" Type="http://schemas.openxmlformats.org/officeDocument/2006/relationships/hyperlink" Target="https://www.clinicalkey.com/content/playBy/pii?v=S0959-8049(20)30468-8" TargetMode="External"/><Relationship Id="rId93" Type="http://schemas.openxmlformats.org/officeDocument/2006/relationships/hyperlink" Target="https://pubmed.ncbi.nlm.nih.gov/32767783" TargetMode="External"/><Relationship Id="rId8481" Type="http://schemas.openxmlformats.org/officeDocument/2006/relationships/hyperlink" Target="https://core.ac.uk/reader/61372077?utm_source=linkout" TargetMode="External"/><Relationship Id="rId1521" Type="http://schemas.openxmlformats.org/officeDocument/2006/relationships/hyperlink" Target="https://pmc.ncbi.nlm.nih.gov/articles/pmid/17498216/" TargetMode="External"/><Relationship Id="rId7083" Type="http://schemas.openxmlformats.org/officeDocument/2006/relationships/hyperlink" Target="https://pubmed.ncbi.nlm.nih.gov/33544838" TargetMode="External"/><Relationship Id="rId8134" Type="http://schemas.openxmlformats.org/officeDocument/2006/relationships/hyperlink" Target="https://academic.oup.com/ibdjournal/article-lookup/doi/10.1093/ibd/izab062" TargetMode="External"/><Relationship Id="rId3693" Type="http://schemas.openxmlformats.org/officeDocument/2006/relationships/hyperlink" Target="https://linkinghub.elsevier.com/retrieve/pii/S2589-9090(24)00016-9" TargetMode="External"/><Relationship Id="rId2295" Type="http://schemas.openxmlformats.org/officeDocument/2006/relationships/hyperlink" Target="https://onlinelibrary.wiley.com/resolve/openurl?genre=article&amp;sid=nlm:pubmed&amp;issn=0300-9475&amp;date=2000&amp;volume=51&amp;issue=5&amp;spage=511" TargetMode="External"/><Relationship Id="rId3346" Type="http://schemas.openxmlformats.org/officeDocument/2006/relationships/hyperlink" Target="https://europepmc.org/abstract/MED/29093416" TargetMode="External"/><Relationship Id="rId4744" Type="http://schemas.openxmlformats.org/officeDocument/2006/relationships/hyperlink" Target="https://gut.bmj.com/lookup/pmidlookup?view=long&amp;pmid=37098439" TargetMode="External"/><Relationship Id="rId267" Type="http://schemas.openxmlformats.org/officeDocument/2006/relationships/hyperlink" Target="https://pubmed.ncbi.nlm.nih.gov/18178818" TargetMode="External"/><Relationship Id="rId7967" Type="http://schemas.openxmlformats.org/officeDocument/2006/relationships/hyperlink" Target="https://pubmed.ncbi.nlm.nih.gov/16772392" TargetMode="External"/><Relationship Id="rId6569" Type="http://schemas.openxmlformats.org/officeDocument/2006/relationships/hyperlink" Target="https://pubmed.ncbi.nlm.nih.gov/26695838" TargetMode="External"/><Relationship Id="rId9042" Type="http://schemas.openxmlformats.org/officeDocument/2006/relationships/hyperlink" Target="https://pubmed.ncbi.nlm.nih.gov/38746857" TargetMode="External"/><Relationship Id="rId401" Type="http://schemas.openxmlformats.org/officeDocument/2006/relationships/hyperlink" Target="https://pubmed.ncbi.nlm.nih.gov/6326893" TargetMode="External"/><Relationship Id="rId1031" Type="http://schemas.openxmlformats.org/officeDocument/2006/relationships/hyperlink" Target="https://www.liebertpub.com/doi/10.1089/scd.2014.0155?url_ver=Z39.88-2003&amp;rfr_id=ori:rid:crossref.org&amp;rfr_dat=cr_pub%200pubmed" TargetMode="External"/><Relationship Id="rId5652" Type="http://schemas.openxmlformats.org/officeDocument/2006/relationships/hyperlink" Target="https://onlinelibrary.wiley.com/doi/10.1111/all.14235" TargetMode="External"/><Relationship Id="rId6703" Type="http://schemas.openxmlformats.org/officeDocument/2006/relationships/hyperlink" Target="https://pubmed.ncbi.nlm.nih.gov/14662853" TargetMode="External"/><Relationship Id="rId4254" Type="http://schemas.openxmlformats.org/officeDocument/2006/relationships/hyperlink" Target="http://www.elsevier.es/en/linksolver/ft/pii/S0301-0546(15)00148-2" TargetMode="External"/><Relationship Id="rId5305" Type="http://schemas.openxmlformats.org/officeDocument/2006/relationships/hyperlink" Target="https://pubmed.ncbi.nlm.nih.gov/25728605" TargetMode="External"/><Relationship Id="rId7477" Type="http://schemas.openxmlformats.org/officeDocument/2006/relationships/hyperlink" Target="https://linkinghub.elsevier.com/retrieve/pii/S0006-4971(20)32852-4" TargetMode="External"/><Relationship Id="rId8528" Type="http://schemas.openxmlformats.org/officeDocument/2006/relationships/hyperlink" Target="https://www.clinicalkey.com/content/playBy/pii?v=S1933-0219(23)00088-0" TargetMode="External"/><Relationship Id="rId8875" Type="http://schemas.openxmlformats.org/officeDocument/2006/relationships/hyperlink" Target="https://pubmed.ncbi.nlm.nih.gov/17650933" TargetMode="External"/><Relationship Id="rId1915" Type="http://schemas.openxmlformats.org/officeDocument/2006/relationships/hyperlink" Target="https://linkinghub.elsevier.com/retrieve/pii/S1600-6135(22)25603-2" TargetMode="External"/><Relationship Id="rId6079" Type="http://schemas.openxmlformats.org/officeDocument/2006/relationships/hyperlink" Target="https://pubmed.ncbi.nlm.nih.gov/6586634" TargetMode="External"/><Relationship Id="rId2689" Type="http://schemas.openxmlformats.org/officeDocument/2006/relationships/hyperlink" Target="https://pubmed.ncbi.nlm.nih.gov/31630941" TargetMode="External"/><Relationship Id="rId6560" Type="http://schemas.openxmlformats.org/officeDocument/2006/relationships/hyperlink" Target="https://europepmc.org/abstract/MED/27481849" TargetMode="External"/><Relationship Id="rId7611" Type="http://schemas.openxmlformats.org/officeDocument/2006/relationships/hyperlink" Target="https://link.springer.com/article/10.1007/s00415-016-8187-z" TargetMode="External"/><Relationship Id="rId5162" Type="http://schemas.openxmlformats.org/officeDocument/2006/relationships/hyperlink" Target="https://europepmc.org/abstract/MED/34350148" TargetMode="External"/><Relationship Id="rId6213" Type="http://schemas.openxmlformats.org/officeDocument/2006/relationships/hyperlink" Target="https://pubmed.ncbi.nlm.nih.gov/32709660" TargetMode="External"/><Relationship Id="rId1772" Type="http://schemas.openxmlformats.org/officeDocument/2006/relationships/hyperlink" Target="https://europepmc.org/abstract/MED/32323644" TargetMode="External"/><Relationship Id="rId8385" Type="http://schemas.openxmlformats.org/officeDocument/2006/relationships/hyperlink" Target="https://pubmed.ncbi.nlm.nih.gov/35856278" TargetMode="External"/><Relationship Id="rId9436" Type="http://schemas.openxmlformats.org/officeDocument/2006/relationships/hyperlink" Target="https://pubmed.ncbi.nlm.nih.gov/16158818" TargetMode="External"/><Relationship Id="rId1425" Type="http://schemas.openxmlformats.org/officeDocument/2006/relationships/hyperlink" Target="https://pubmed.ncbi.nlm.nih.gov/3264513" TargetMode="External"/><Relationship Id="rId2823" Type="http://schemas.openxmlformats.org/officeDocument/2006/relationships/hyperlink" Target="https://karger.com/IAA/article/doi/10.1159/000113524" TargetMode="External"/><Relationship Id="rId8038" Type="http://schemas.openxmlformats.org/officeDocument/2006/relationships/hyperlink" Target="https://pubmed.ncbi.nlm.nih.gov/39004512" TargetMode="External"/><Relationship Id="rId4995" Type="http://schemas.openxmlformats.org/officeDocument/2006/relationships/hyperlink" Target="https://pubmed.ncbi.nlm.nih.gov/15959782" TargetMode="External"/><Relationship Id="rId2199" Type="http://schemas.openxmlformats.org/officeDocument/2006/relationships/hyperlink" Target="https://www.clinicalkey.com/content/playBy/pii?v=S0198-8859(10)00008-X" TargetMode="External"/><Relationship Id="rId3597" Type="http://schemas.openxmlformats.org/officeDocument/2006/relationships/hyperlink" Target="https://journals.lww.com/00001756-200903250-00011" TargetMode="External"/><Relationship Id="rId4648" Type="http://schemas.openxmlformats.org/officeDocument/2006/relationships/hyperlink" Target="https://ojrd.biomedcentral.com/articles/10.1186/s13023-019-1250-y" TargetMode="External"/><Relationship Id="rId6070" Type="http://schemas.openxmlformats.org/officeDocument/2006/relationships/hyperlink" Target="https://europepmc.org/abstract/MED/4052045" TargetMode="External"/><Relationship Id="rId7121" Type="http://schemas.openxmlformats.org/officeDocument/2006/relationships/hyperlink" Target="https://pubmed.ncbi.nlm.nih.gov/38194689" TargetMode="External"/><Relationship Id="rId2680" Type="http://schemas.openxmlformats.org/officeDocument/2006/relationships/hyperlink" Target="http://www.john-libbey-eurotext.fr/medline.md?doi=10.1684/ejd.2020.3846" TargetMode="External"/><Relationship Id="rId3731" Type="http://schemas.openxmlformats.org/officeDocument/2006/relationships/hyperlink" Target="https://europepmc.org/abstract/MED/36168523" TargetMode="External"/><Relationship Id="rId9293" Type="http://schemas.openxmlformats.org/officeDocument/2006/relationships/hyperlink" Target="https://bmcpublichealth.biomedcentral.com/articles/10.1186/s12889-019-6959-y" TargetMode="External"/><Relationship Id="rId652" Type="http://schemas.openxmlformats.org/officeDocument/2006/relationships/hyperlink" Target="https://www.clinicalkey.com/content/playBy/pii?v=S0091-6749(16)00124-X" TargetMode="External"/><Relationship Id="rId1282" Type="http://schemas.openxmlformats.org/officeDocument/2006/relationships/hyperlink" Target="https://pubmed.ncbi.nlm.nih.gov/31058156" TargetMode="External"/><Relationship Id="rId2333" Type="http://schemas.openxmlformats.org/officeDocument/2006/relationships/hyperlink" Target="https://pubmed.ncbi.nlm.nih.gov/38048423" TargetMode="External"/><Relationship Id="rId305" Type="http://schemas.openxmlformats.org/officeDocument/2006/relationships/hyperlink" Target="https://academic.oup.com/jleukbio/article-lookup/doi/10.1002/jlb.62.1.60" TargetMode="External"/><Relationship Id="rId5556" Type="http://schemas.openxmlformats.org/officeDocument/2006/relationships/hyperlink" Target="https://air.unimi.it/handle/2434/966844" TargetMode="External"/><Relationship Id="rId6607" Type="http://schemas.openxmlformats.org/officeDocument/2006/relationships/hyperlink" Target="https://pubmed.ncbi.nlm.nih.gov/24730049" TargetMode="External"/><Relationship Id="rId6954" Type="http://schemas.openxmlformats.org/officeDocument/2006/relationships/hyperlink" Target="https://genomemedicine.biomedcentral.com/articles/10.1186/s13073-023-01173-8" TargetMode="External"/><Relationship Id="rId4158" Type="http://schemas.openxmlformats.org/officeDocument/2006/relationships/hyperlink" Target="https://onlinelibrary.wiley.com/doi/10.1002/cyto.b.22150" TargetMode="External"/><Relationship Id="rId5209" Type="http://schemas.openxmlformats.org/officeDocument/2006/relationships/hyperlink" Target="https://pubmed.ncbi.nlm.nih.gov/30660643" TargetMode="External"/><Relationship Id="rId8779" Type="http://schemas.openxmlformats.org/officeDocument/2006/relationships/hyperlink" Target="https://pubmed.ncbi.nlm.nih.gov/32443020" TargetMode="External"/><Relationship Id="rId1819" Type="http://schemas.openxmlformats.org/officeDocument/2006/relationships/hyperlink" Target="https://pubmed.ncbi.nlm.nih.gov/33048783" TargetMode="External"/><Relationship Id="rId2190" Type="http://schemas.openxmlformats.org/officeDocument/2006/relationships/hyperlink" Target="https://pubmed.ncbi.nlm.nih.gov/20809862" TargetMode="External"/><Relationship Id="rId3241" Type="http://schemas.openxmlformats.org/officeDocument/2006/relationships/hyperlink" Target="https://pubmed.ncbi.nlm.nih.gov/31097418" TargetMode="External"/><Relationship Id="rId7862" Type="http://schemas.openxmlformats.org/officeDocument/2006/relationships/hyperlink" Target="https://pubmed.ncbi.nlm.nih.gov/33351528" TargetMode="External"/><Relationship Id="rId8913" Type="http://schemas.openxmlformats.org/officeDocument/2006/relationships/hyperlink" Target="https://pubmed.ncbi.nlm.nih.gov/37610462" TargetMode="External"/><Relationship Id="rId162" Type="http://schemas.openxmlformats.org/officeDocument/2006/relationships/hyperlink" Target="https://onlinelibrary.wiley.com/doi/10.1111/all.13578" TargetMode="External"/><Relationship Id="rId6464" Type="http://schemas.openxmlformats.org/officeDocument/2006/relationships/hyperlink" Target="https://europepmc.org/abstract/MED/32941549" TargetMode="External"/><Relationship Id="rId7515" Type="http://schemas.openxmlformats.org/officeDocument/2006/relationships/hyperlink" Target="https://linkinghub.elsevier.com/retrieve/pii/S0006-4971(22)07926-5" TargetMode="External"/><Relationship Id="rId5066" Type="http://schemas.openxmlformats.org/officeDocument/2006/relationships/hyperlink" Target="https://www.clinicalkey.com/content/playBy/pii?v=S0091-6749(23)01208-3" TargetMode="External"/><Relationship Id="rId6117" Type="http://schemas.openxmlformats.org/officeDocument/2006/relationships/hyperlink" Target="https://pubmed.ncbi.nlm.nih.gov/776767" TargetMode="External"/><Relationship Id="rId8289" Type="http://schemas.openxmlformats.org/officeDocument/2006/relationships/hyperlink" Target="https://europepmc.org/abstract/MED/22479554" TargetMode="External"/><Relationship Id="rId1676" Type="http://schemas.openxmlformats.org/officeDocument/2006/relationships/hyperlink" Target="https://journals.sagepub.com/doi/10.1177/0394632016681577?url_ver=Z39.88-2003&amp;rfr_id=ori:rid:crossref.org&amp;rfr_dat=cr_pub%200pubmed" TargetMode="External"/><Relationship Id="rId2727" Type="http://schemas.openxmlformats.org/officeDocument/2006/relationships/hyperlink" Target="https://pubmed.ncbi.nlm.nih.gov/29340498" TargetMode="External"/><Relationship Id="rId1329" Type="http://schemas.openxmlformats.org/officeDocument/2006/relationships/hyperlink" Target="https://linkinghub.elsevier.com/retrieve/pii/S0161-5890(14)00161-8" TargetMode="External"/><Relationship Id="rId4899" Type="http://schemas.openxmlformats.org/officeDocument/2006/relationships/hyperlink" Target="https://pubmed.ncbi.nlm.nih.gov/27477328" TargetMode="External"/><Relationship Id="rId5200" Type="http://schemas.openxmlformats.org/officeDocument/2006/relationships/hyperlink" Target="https://www.clinicalkey.com/content/playBy/pii?v=422500" TargetMode="External"/><Relationship Id="rId8770" Type="http://schemas.openxmlformats.org/officeDocument/2006/relationships/hyperlink" Target="https://pubmed.ncbi.nlm.nih.gov/32430216" TargetMode="External"/><Relationship Id="rId35" Type="http://schemas.openxmlformats.org/officeDocument/2006/relationships/hyperlink" Target="https://pubmed.ncbi.nlm.nih.gov/37304298" TargetMode="External"/><Relationship Id="rId1810" Type="http://schemas.openxmlformats.org/officeDocument/2006/relationships/hyperlink" Target="https://journals.sagepub.com/doi/10.1136/jim-2021-002158?url_ver=Z39.88-2003&amp;rfr_id=ori:rid:crossref.org&amp;rfr_dat=cr_pub%200pubmed" TargetMode="External"/><Relationship Id="rId7372" Type="http://schemas.openxmlformats.org/officeDocument/2006/relationships/hyperlink" Target="https://pubmed.ncbi.nlm.nih.gov/36112363" TargetMode="External"/><Relationship Id="rId8423" Type="http://schemas.openxmlformats.org/officeDocument/2006/relationships/hyperlink" Target="https://pubmed.ncbi.nlm.nih.gov/31239193" TargetMode="External"/><Relationship Id="rId3982" Type="http://schemas.openxmlformats.org/officeDocument/2006/relationships/hyperlink" Target="https://www.clinicalkey.com/content/playBy/pii?v=S1537-1891(15)00059-2" TargetMode="External"/><Relationship Id="rId7025" Type="http://schemas.openxmlformats.org/officeDocument/2006/relationships/hyperlink" Target="https://pubmed.ncbi.nlm.nih.gov/34896650" TargetMode="External"/><Relationship Id="rId2584" Type="http://schemas.openxmlformats.org/officeDocument/2006/relationships/hyperlink" Target="https://linkinghub.elsevier.com/retrieve/pii/S1473-3099(05)70169-9" TargetMode="External"/><Relationship Id="rId3635" Type="http://schemas.openxmlformats.org/officeDocument/2006/relationships/hyperlink" Target="https://pubmed.ncbi.nlm.nih.gov/15780988" TargetMode="External"/><Relationship Id="rId9197" Type="http://schemas.openxmlformats.org/officeDocument/2006/relationships/hyperlink" Target="https://www.clinicalkey.com/content/playBy/pii?v=S0954-6111(15)00335-2" TargetMode="External"/><Relationship Id="rId556" Type="http://schemas.openxmlformats.org/officeDocument/2006/relationships/hyperlink" Target="https://www.clinicalkey.com/content/playBy/pii?v=S0091-6749(19)32601-6" TargetMode="External"/><Relationship Id="rId1186" Type="http://schemas.openxmlformats.org/officeDocument/2006/relationships/hyperlink" Target="https://pubmed.ncbi.nlm.nih.gov/38834764" TargetMode="External"/><Relationship Id="rId2237" Type="http://schemas.openxmlformats.org/officeDocument/2006/relationships/hyperlink" Target="https://europepmc.org/abstract/MED/17430548" TargetMode="External"/><Relationship Id="rId209" Type="http://schemas.openxmlformats.org/officeDocument/2006/relationships/hyperlink" Target="https://pubmed.ncbi.nlm.nih.gov/25407649" TargetMode="External"/><Relationship Id="rId6858" Type="http://schemas.openxmlformats.org/officeDocument/2006/relationships/hyperlink" Target="https://journals.lww.com/00043426-200407000-00008" TargetMode="External"/><Relationship Id="rId7909" Type="http://schemas.openxmlformats.org/officeDocument/2006/relationships/hyperlink" Target="https://europepmc.org/abstract/MED/25737039" TargetMode="External"/><Relationship Id="rId8280" Type="http://schemas.openxmlformats.org/officeDocument/2006/relationships/hyperlink" Target="https://pubmed.ncbi.nlm.nih.gov/23196806" TargetMode="External"/><Relationship Id="rId9331" Type="http://schemas.openxmlformats.org/officeDocument/2006/relationships/hyperlink" Target="https://pubmed.ncbi.nlm.nih.gov/37344447" TargetMode="External"/><Relationship Id="rId1320" Type="http://schemas.openxmlformats.org/officeDocument/2006/relationships/hyperlink" Target="https://pubmed.ncbi.nlm.nih.gov/27661998" TargetMode="External"/><Relationship Id="rId4890" Type="http://schemas.openxmlformats.org/officeDocument/2006/relationships/hyperlink" Target="https://linkinghub.elsevier.com/retrieve/pii/S1074-7613(17)30363-1" TargetMode="External"/><Relationship Id="rId5941" Type="http://schemas.openxmlformats.org/officeDocument/2006/relationships/hyperlink" Target="https://linkinghub.elsevier.com/retrieve/pii/S0021-9258(20)85037-6" TargetMode="External"/><Relationship Id="rId3492" Type="http://schemas.openxmlformats.org/officeDocument/2006/relationships/hyperlink" Target="https://europepmc.org/abstract/MED/23275045" TargetMode="External"/><Relationship Id="rId4543" Type="http://schemas.openxmlformats.org/officeDocument/2006/relationships/hyperlink" Target="https://pubmed.ncbi.nlm.nih.gov/23553372" TargetMode="External"/><Relationship Id="rId2094" Type="http://schemas.openxmlformats.org/officeDocument/2006/relationships/hyperlink" Target="https://pubmed.ncbi.nlm.nih.gov/31057540" TargetMode="External"/><Relationship Id="rId3145" Type="http://schemas.openxmlformats.org/officeDocument/2006/relationships/hyperlink" Target="https://pubmed.ncbi.nlm.nih.gov/34647971" TargetMode="External"/><Relationship Id="rId7766" Type="http://schemas.openxmlformats.org/officeDocument/2006/relationships/hyperlink" Target="https://pubmed.ncbi.nlm.nih.gov/31562340" TargetMode="External"/><Relationship Id="rId8817" Type="http://schemas.openxmlformats.org/officeDocument/2006/relationships/hyperlink" Target="https://pubmed.ncbi.nlm.nih.gov/28434894" TargetMode="External"/><Relationship Id="rId6368" Type="http://schemas.openxmlformats.org/officeDocument/2006/relationships/hyperlink" Target="https://linkinghub.elsevier.com/retrieve/pii/S1600-6135(24)00071-6" TargetMode="External"/><Relationship Id="rId7419" Type="http://schemas.openxmlformats.org/officeDocument/2006/relationships/hyperlink" Target="https://europepmc.org/abstract/MED/33544838" TargetMode="External"/><Relationship Id="rId200" Type="http://schemas.openxmlformats.org/officeDocument/2006/relationships/hyperlink" Target="https://onlinelibrary.wiley.com/doi/10.1111/trf.12939" TargetMode="External"/><Relationship Id="rId2978" Type="http://schemas.openxmlformats.org/officeDocument/2006/relationships/hyperlink" Target="https://pubmed.ncbi.nlm.nih.gov/37291626" TargetMode="External"/><Relationship Id="rId7900" Type="http://schemas.openxmlformats.org/officeDocument/2006/relationships/hyperlink" Target="https://pubmed.ncbi.nlm.nih.gov/28530713" TargetMode="External"/><Relationship Id="rId5451" Type="http://schemas.openxmlformats.org/officeDocument/2006/relationships/hyperlink" Target="https://pubmed.ncbi.nlm.nih.gov/37900687" TargetMode="External"/><Relationship Id="rId6502" Type="http://schemas.openxmlformats.org/officeDocument/2006/relationships/hyperlink" Target="https://europepmc.org/abstract/MED/30142226" TargetMode="External"/><Relationship Id="rId4053" Type="http://schemas.openxmlformats.org/officeDocument/2006/relationships/hyperlink" Target="https://pubmed.ncbi.nlm.nih.gov/20203335" TargetMode="External"/><Relationship Id="rId5104" Type="http://schemas.openxmlformats.org/officeDocument/2006/relationships/hyperlink" Target="https://europepmc.org/abstract/MED/37546403" TargetMode="External"/><Relationship Id="rId8674" Type="http://schemas.openxmlformats.org/officeDocument/2006/relationships/hyperlink" Target="https://pneumonia.biomedcentral.com/articles/10.15172/pneu.2015.6/645" TargetMode="External"/><Relationship Id="rId1714" Type="http://schemas.openxmlformats.org/officeDocument/2006/relationships/hyperlink" Target="https://linkinghub.elsevier.com/retrieve/pii/S2772-8293(24)00077-8" TargetMode="External"/><Relationship Id="rId7276" Type="http://schemas.openxmlformats.org/officeDocument/2006/relationships/hyperlink" Target="https://pubmed.ncbi.nlm.nih.gov/30448772" TargetMode="External"/><Relationship Id="rId8327" Type="http://schemas.openxmlformats.org/officeDocument/2006/relationships/hyperlink" Target="https://pubmed.ncbi.nlm.nih.gov/12229164" TargetMode="External"/><Relationship Id="rId2488" Type="http://schemas.openxmlformats.org/officeDocument/2006/relationships/hyperlink" Target="https://www.clinicalkey.com/content/playBy/pii?v=S0091-6749(17)30240-3" TargetMode="External"/><Relationship Id="rId3886" Type="http://schemas.openxmlformats.org/officeDocument/2006/relationships/hyperlink" Target="https://linkinghub.elsevier.com/retrieve/pii/S1600-6135(22)08409-X" TargetMode="External"/><Relationship Id="rId4937" Type="http://schemas.openxmlformats.org/officeDocument/2006/relationships/hyperlink" Target="https://journals.lww.com/00006454-201411000-00018" TargetMode="External"/><Relationship Id="rId3539" Type="http://schemas.openxmlformats.org/officeDocument/2006/relationships/hyperlink" Target="https://pubmed.ncbi.nlm.nih.gov/21748365" TargetMode="External"/><Relationship Id="rId6012" Type="http://schemas.openxmlformats.org/officeDocument/2006/relationships/hyperlink" Target="https://pubmed.ncbi.nlm.nih.gov/8167743" TargetMode="External"/><Relationship Id="rId7410" Type="http://schemas.openxmlformats.org/officeDocument/2006/relationships/hyperlink" Target="https://pubmed.ncbi.nlm.nih.gov/33890986" TargetMode="External"/><Relationship Id="rId941" Type="http://schemas.openxmlformats.org/officeDocument/2006/relationships/hyperlink" Target="https://www.clinicalkey.com/content/playBy/pii?v=S0091-6749(20)30557-1" TargetMode="External"/><Relationship Id="rId1571" Type="http://schemas.openxmlformats.org/officeDocument/2006/relationships/hyperlink" Target="https://pubmed.ncbi.nlm.nih.gov/36912332" TargetMode="External"/><Relationship Id="rId2622" Type="http://schemas.openxmlformats.org/officeDocument/2006/relationships/hyperlink" Target="https://europepmc.org/abstract/MED/37651174" TargetMode="External"/><Relationship Id="rId8184" Type="http://schemas.openxmlformats.org/officeDocument/2006/relationships/hyperlink" Target="https://pubmed.ncbi.nlm.nih.gov/32623876" TargetMode="External"/><Relationship Id="rId9235" Type="http://schemas.openxmlformats.org/officeDocument/2006/relationships/hyperlink" Target="https://journals.sagepub.com/doi/10.1258/ar.2012.120340?url_ver=Z39.88-2003&amp;rfr_id=ori:rid:crossref.org&amp;rfr_dat=cr_pub%200pubmed" TargetMode="External"/><Relationship Id="rId1224" Type="http://schemas.openxmlformats.org/officeDocument/2006/relationships/hyperlink" Target="https://onlinelibrary.wiley.com/doi/10.1111/jdv.17654" TargetMode="External"/><Relationship Id="rId4794" Type="http://schemas.openxmlformats.org/officeDocument/2006/relationships/hyperlink" Target="https:///www.science.org/doi/10.1126/sciimmunol.abm0293?url_ver=Z39.88-2003&amp;rfr_id=ori:rid:crossref.org&amp;rfr_dat=cr_pub%200pubmed" TargetMode="External"/><Relationship Id="rId5845" Type="http://schemas.openxmlformats.org/officeDocument/2006/relationships/hyperlink" Target="https://pubmed.ncbi.nlm.nih.gov/27069017" TargetMode="External"/><Relationship Id="rId3396" Type="http://schemas.openxmlformats.org/officeDocument/2006/relationships/hyperlink" Target="https://europepmc.org/abstract/MED/29107957" TargetMode="External"/><Relationship Id="rId4447" Type="http://schemas.openxmlformats.org/officeDocument/2006/relationships/hyperlink" Target="https://pubmed.ncbi.nlm.nih.gov/35120036" TargetMode="External"/><Relationship Id="rId3049" Type="http://schemas.openxmlformats.org/officeDocument/2006/relationships/hyperlink" Target="https://pubmed.ncbi.nlm.nih.gov/36282593" TargetMode="External"/><Relationship Id="rId9092" Type="http://schemas.openxmlformats.org/officeDocument/2006/relationships/hyperlink" Target="https://pubmed.ncbi.nlm.nih.gov/32910814" TargetMode="External"/><Relationship Id="rId1081" Type="http://schemas.openxmlformats.org/officeDocument/2006/relationships/hyperlink" Target="https://www.pnas.org/doi/10.1073/pnas.1010526107?url_ver=Z39.88-2003&amp;rfr_id=ori:rid:crossref.org&amp;rfr_dat=cr_pub%200pubmed" TargetMode="External"/><Relationship Id="rId3530" Type="http://schemas.openxmlformats.org/officeDocument/2006/relationships/hyperlink" Target="https://academic.oup.com/intimm/article-lookup/doi/10.1093/intimm/dxs079" TargetMode="External"/><Relationship Id="rId451" Type="http://schemas.openxmlformats.org/officeDocument/2006/relationships/hyperlink" Target="https://onlinelibrary.wiley.com/doi/10.1111/imr.13310" TargetMode="External"/><Relationship Id="rId2132" Type="http://schemas.openxmlformats.org/officeDocument/2006/relationships/hyperlink" Target="https://pubmed.ncbi.nlm.nih.gov/27577735" TargetMode="External"/><Relationship Id="rId6753" Type="http://schemas.openxmlformats.org/officeDocument/2006/relationships/hyperlink" Target="https://pubmed.ncbi.nlm.nih.gov/35663969" TargetMode="External"/><Relationship Id="rId7804" Type="http://schemas.openxmlformats.org/officeDocument/2006/relationships/hyperlink" Target="https://pubmed.ncbi.nlm.nih.gov/26245356" TargetMode="External"/><Relationship Id="rId104" Type="http://schemas.openxmlformats.org/officeDocument/2006/relationships/hyperlink" Target="https://europepmc.org/abstract/MED/34540765" TargetMode="External"/><Relationship Id="rId5355" Type="http://schemas.openxmlformats.org/officeDocument/2006/relationships/hyperlink" Target="https://pubmed.ncbi.nlm.nih.gov/23255402" TargetMode="External"/><Relationship Id="rId6406" Type="http://schemas.openxmlformats.org/officeDocument/2006/relationships/hyperlink" Target="https://europepmc.org/abstract/MED/37006296" TargetMode="External"/><Relationship Id="rId5008" Type="http://schemas.openxmlformats.org/officeDocument/2006/relationships/hyperlink" Target="https://www.tandfonline.com/doi/10.1080/00365520310003039?url_ver=Z39.88-2003&amp;rfr_id=ori:rid:crossref.org&amp;rfr_dat=cr_pub%200pubmed" TargetMode="External"/><Relationship Id="rId8578" Type="http://schemas.openxmlformats.org/officeDocument/2006/relationships/hyperlink" Target="https://europepmc.org/abstract/MED/20337968" TargetMode="External"/><Relationship Id="rId1965" Type="http://schemas.openxmlformats.org/officeDocument/2006/relationships/hyperlink" Target="https://www.mdpi.com/resolver?pii=vaccines12121322" TargetMode="External"/><Relationship Id="rId1618" Type="http://schemas.openxmlformats.org/officeDocument/2006/relationships/hyperlink" Target="https://europepmc.org/abstract/MED/34207916" TargetMode="External"/><Relationship Id="rId3040" Type="http://schemas.openxmlformats.org/officeDocument/2006/relationships/hyperlink" Target="https://inflammregen.biomedcentral.com/articles/10.1186/s41232-022-00222-w" TargetMode="External"/><Relationship Id="rId7661" Type="http://schemas.openxmlformats.org/officeDocument/2006/relationships/hyperlink" Target="https://pubmed.ncbi.nlm.nih.gov/9395899" TargetMode="External"/><Relationship Id="rId8712" Type="http://schemas.openxmlformats.org/officeDocument/2006/relationships/hyperlink" Target="https://pubmed.ncbi.nlm.nih.gov/19604617" TargetMode="External"/><Relationship Id="rId6263" Type="http://schemas.openxmlformats.org/officeDocument/2006/relationships/hyperlink" Target="https://pubmed.ncbi.nlm.nih.gov/26708359" TargetMode="External"/><Relationship Id="rId7314" Type="http://schemas.openxmlformats.org/officeDocument/2006/relationships/hyperlink" Target="https://pubmed.ncbi.nlm.nih.gov/39352576" TargetMode="External"/><Relationship Id="rId2873" Type="http://schemas.openxmlformats.org/officeDocument/2006/relationships/hyperlink" Target="https://linkinghub.elsevier.com/retrieve/pii/S0026-2862(24)00110-9" TargetMode="External"/><Relationship Id="rId3924" Type="http://schemas.openxmlformats.org/officeDocument/2006/relationships/hyperlink" Target="https://jneuroinflammation.biomedcentral.com/articles/10.1186/s12974-019-1447-y" TargetMode="External"/><Relationship Id="rId845" Type="http://schemas.openxmlformats.org/officeDocument/2006/relationships/hyperlink" Target="https://linkinghub.elsevier.com/retrieve/pii/S2211-1247(23)00457-6" TargetMode="External"/><Relationship Id="rId1475" Type="http://schemas.openxmlformats.org/officeDocument/2006/relationships/hyperlink" Target="https://www.clinicalkey.com/content/playBy/pii?v=S0091-6749(16)30805-3" TargetMode="External"/><Relationship Id="rId2526" Type="http://schemas.openxmlformats.org/officeDocument/2006/relationships/hyperlink" Target="https://europepmc.org/abstract/MED/21258095" TargetMode="External"/><Relationship Id="rId8088" Type="http://schemas.openxmlformats.org/officeDocument/2006/relationships/hyperlink" Target="https://europepmc.org/abstract/MED/37507482" TargetMode="External"/><Relationship Id="rId9139" Type="http://schemas.openxmlformats.org/officeDocument/2006/relationships/hyperlink" Target="https://publications.ersnet.org/lookup/pmid/30498055" TargetMode="External"/><Relationship Id="rId1128" Type="http://schemas.openxmlformats.org/officeDocument/2006/relationships/hyperlink" Target="https://pubmed.ncbi.nlm.nih.gov/15696104" TargetMode="External"/><Relationship Id="rId4698" Type="http://schemas.openxmlformats.org/officeDocument/2006/relationships/hyperlink" Target="https://onlinelibrary.wiley.com/doi/10.1097/MPG.0b013e3181efe56b" TargetMode="External"/><Relationship Id="rId5749" Type="http://schemas.openxmlformats.org/officeDocument/2006/relationships/hyperlink" Target="https://pubmed.ncbi.nlm.nih.gov/35449494" TargetMode="External"/><Relationship Id="rId7171" Type="http://schemas.openxmlformats.org/officeDocument/2006/relationships/hyperlink" Target="https://pubmed.ncbi.nlm.nih.gov/30352201" TargetMode="External"/><Relationship Id="rId8222" Type="http://schemas.openxmlformats.org/officeDocument/2006/relationships/hyperlink" Target="https://pubmed.ncbi.nlm.nih.gov/29846579" TargetMode="External"/><Relationship Id="rId3781" Type="http://schemas.openxmlformats.org/officeDocument/2006/relationships/hyperlink" Target="https://journals.asm.org/doi/10.1128/IAI.00180-18?url_ver=Z39.88-2003&amp;rfr_id=ori:rid:crossref.org&amp;rfr_dat=cr_pub%200pubmed" TargetMode="External"/><Relationship Id="rId4832" Type="http://schemas.openxmlformats.org/officeDocument/2006/relationships/hyperlink" Target="https://europepmc.org/abstract/MED/32443020" TargetMode="External"/><Relationship Id="rId2383" Type="http://schemas.openxmlformats.org/officeDocument/2006/relationships/hyperlink" Target="https://pubmed.ncbi.nlm.nih.gov/35143212" TargetMode="External"/><Relationship Id="rId3434" Type="http://schemas.openxmlformats.org/officeDocument/2006/relationships/hyperlink" Target="https://www.pnas.org/doi/abs/10.1073/pnas.1424774112?url_ver=Z39.88-2003&amp;rfr_id=ori:rid:crossref.org&amp;rfr_dat=cr_pub%200pubmed" TargetMode="External"/><Relationship Id="rId355" Type="http://schemas.openxmlformats.org/officeDocument/2006/relationships/hyperlink" Target="https://pubmed.ncbi.nlm.nih.gov/1900744" TargetMode="External"/><Relationship Id="rId2036" Type="http://schemas.openxmlformats.org/officeDocument/2006/relationships/hyperlink" Target="https://pubmed.ncbi.nlm.nih.gov/32830257" TargetMode="External"/><Relationship Id="rId6657" Type="http://schemas.openxmlformats.org/officeDocument/2006/relationships/hyperlink" Target="https://pubmed.ncbi.nlm.nih.gov/21070604" TargetMode="External"/><Relationship Id="rId7708" Type="http://schemas.openxmlformats.org/officeDocument/2006/relationships/hyperlink" Target="https://pubmed.ncbi.nlm.nih.gov/36737517" TargetMode="External"/><Relationship Id="rId5259" Type="http://schemas.openxmlformats.org/officeDocument/2006/relationships/hyperlink" Target="https://pubmed.ncbi.nlm.nih.gov/29296816" TargetMode="External"/><Relationship Id="rId9130" Type="http://schemas.openxmlformats.org/officeDocument/2006/relationships/hyperlink" Target="https://pubmed.ncbi.nlm.nih.gov/30723730" TargetMode="External"/><Relationship Id="rId1869" Type="http://schemas.openxmlformats.org/officeDocument/2006/relationships/hyperlink" Target="https://www.clinicalkey.com/content/playBy/pii?v=S2666-3791(21)00208-1" TargetMode="External"/><Relationship Id="rId3291" Type="http://schemas.openxmlformats.org/officeDocument/2006/relationships/hyperlink" Target="https://pubmed.ncbi.nlm.nih.gov/30850159" TargetMode="External"/><Relationship Id="rId5740" Type="http://schemas.openxmlformats.org/officeDocument/2006/relationships/hyperlink" Target="https://www.clinicalkey.com/content/playBy/pii?v=S2213-2198(23)00114-9" TargetMode="External"/><Relationship Id="rId4342" Type="http://schemas.openxmlformats.org/officeDocument/2006/relationships/hyperlink" Target="https://onlinelibrary.wiley.com/resolve/openurl?genre=article&amp;sid=nlm:pubmed&amp;issn=1034-4810&amp;date=2003&amp;volume=39&amp;issue=4&amp;spage=274" TargetMode="External"/><Relationship Id="rId8963" Type="http://schemas.openxmlformats.org/officeDocument/2006/relationships/hyperlink" Target="https://pubmed.ncbi.nlm.nih.gov/32220097" TargetMode="External"/><Relationship Id="rId7565" Type="http://schemas.openxmlformats.org/officeDocument/2006/relationships/hyperlink" Target="https://onlinelibrary.wiley.com/resolve/openurl?genre=article&amp;sid=nlm:pubmed&amp;issn=0007-1048&amp;date=2019&amp;volume=187&amp;issue=1&amp;spage=124" TargetMode="External"/><Relationship Id="rId8616" Type="http://schemas.openxmlformats.org/officeDocument/2006/relationships/hyperlink" Target="https://europepmc.org/abstract/MED/32294322" TargetMode="External"/><Relationship Id="rId6167" Type="http://schemas.openxmlformats.org/officeDocument/2006/relationships/hyperlink" Target="https://europepmc.org/abstract/MED/38145128" TargetMode="External"/><Relationship Id="rId7218" Type="http://schemas.openxmlformats.org/officeDocument/2006/relationships/hyperlink" Target="https://pubmed.ncbi.nlm.nih.gov/38897157" TargetMode="External"/><Relationship Id="rId2777" Type="http://schemas.openxmlformats.org/officeDocument/2006/relationships/hyperlink" Target="https://pubmed.ncbi.nlm.nih.gov/23642289" TargetMode="External"/><Relationship Id="rId749" Type="http://schemas.openxmlformats.org/officeDocument/2006/relationships/hyperlink" Target="https://www.tandfonline.com/doi/10.3109/08923970902939256?url_ver=Z39.88-2003&amp;rfr_id=ori:rid:crossref.org&amp;rfr_dat=cr_pub%200pubmed" TargetMode="External"/><Relationship Id="rId1379" Type="http://schemas.openxmlformats.org/officeDocument/2006/relationships/hyperlink" Target="https://pubmed.ncbi.nlm.nih.gov/16390389" TargetMode="External"/><Relationship Id="rId3828" Type="http://schemas.openxmlformats.org/officeDocument/2006/relationships/hyperlink" Target="https://www.clinicalkey.com/content/playBy/pii?v=S1297-319X(25)00028-4" TargetMode="External"/><Relationship Id="rId5250" Type="http://schemas.openxmlformats.org/officeDocument/2006/relationships/hyperlink" Target="https://www.atsjournals.org/doi/10.1164/rccm.201706-1097LE?url_ver=Z39.88-2003&amp;rfr_id=ori:rid:crossref.org&amp;rfr_dat=cr_pub%200pubmed" TargetMode="External"/><Relationship Id="rId6301" Type="http://schemas.openxmlformats.org/officeDocument/2006/relationships/hyperlink" Target="https://pubmed.ncbi.nlm.nih.gov/19908388" TargetMode="External"/><Relationship Id="rId85" Type="http://schemas.openxmlformats.org/officeDocument/2006/relationships/hyperlink" Target="https://pubmed.ncbi.nlm.nih.gov/33894392" TargetMode="External"/><Relationship Id="rId1860" Type="http://schemas.openxmlformats.org/officeDocument/2006/relationships/hyperlink" Target="https://pubmed.ncbi.nlm.nih.gov/35757836" TargetMode="External"/><Relationship Id="rId2911" Type="http://schemas.openxmlformats.org/officeDocument/2006/relationships/hyperlink" Target="https://pmc.ncbi.nlm.nih.gov/articles/pmid/39095551/" TargetMode="External"/><Relationship Id="rId7075" Type="http://schemas.openxmlformats.org/officeDocument/2006/relationships/hyperlink" Target="https://pubmed.ncbi.nlm.nih.gov/33851338" TargetMode="External"/><Relationship Id="rId8473" Type="http://schemas.openxmlformats.org/officeDocument/2006/relationships/hyperlink" Target="https://www.clinicalkey.com/content/playBy/pii?v=S1201-9712(12)01294-5" TargetMode="External"/><Relationship Id="rId1513" Type="http://schemas.openxmlformats.org/officeDocument/2006/relationships/hyperlink" Target="https://europepmc.org/abstract/MED/23240056" TargetMode="External"/><Relationship Id="rId8126" Type="http://schemas.openxmlformats.org/officeDocument/2006/relationships/hyperlink" Target="https://onlinelibrary.wiley.com/doi/10.1111/apt.16817" TargetMode="External"/><Relationship Id="rId3685" Type="http://schemas.openxmlformats.org/officeDocument/2006/relationships/hyperlink" Target="https://www.pnas.org/doi/10.1073/pnas.87.7.2750?url_ver=Z39.88-2003&amp;rfr_id=ori:rid:crossref.org&amp;rfr_dat=cr_pub%200pubmed" TargetMode="External"/><Relationship Id="rId4736" Type="http://schemas.openxmlformats.org/officeDocument/2006/relationships/hyperlink" Target="https://www.nature.com/articles/s41584-023-01049-6" TargetMode="External"/><Relationship Id="rId2287" Type="http://schemas.openxmlformats.org/officeDocument/2006/relationships/hyperlink" Target="https://pmc.ncbi.nlm.nih.gov/articles/pmid/12603607/" TargetMode="External"/><Relationship Id="rId3338" Type="http://schemas.openxmlformats.org/officeDocument/2006/relationships/hyperlink" Target="https://journals.aai.org/jimmunol/article-lookup/doi/10.4049/jimmunol.1701283" TargetMode="External"/><Relationship Id="rId7959" Type="http://schemas.openxmlformats.org/officeDocument/2006/relationships/hyperlink" Target="https://onlinelibrary.wiley.com/doi/10.1111/j.1468-1293.2007.00528.x" TargetMode="External"/><Relationship Id="rId259" Type="http://schemas.openxmlformats.org/officeDocument/2006/relationships/hyperlink" Target="https://pubmed.ncbi.nlm.nih.gov/19666505" TargetMode="External"/><Relationship Id="rId9381" Type="http://schemas.openxmlformats.org/officeDocument/2006/relationships/hyperlink" Target="https://www.jstage.jst.go.jp/article/rinketsu/57/2/57_165/_article/-char/ja/" TargetMode="External"/><Relationship Id="rId1370" Type="http://schemas.openxmlformats.org/officeDocument/2006/relationships/hyperlink" Target="https://pubmed.ncbi.nlm.nih.gov/17191150" TargetMode="External"/><Relationship Id="rId9034" Type="http://schemas.openxmlformats.org/officeDocument/2006/relationships/hyperlink" Target="https://pubmed.ncbi.nlm.nih.gov/38717347" TargetMode="External"/><Relationship Id="rId740" Type="http://schemas.openxmlformats.org/officeDocument/2006/relationships/hyperlink" Target="https://linkinghub.elsevier.com/retrieve/pii/S1079-9796(10)00193-2" TargetMode="External"/><Relationship Id="rId1023" Type="http://schemas.openxmlformats.org/officeDocument/2006/relationships/hyperlink" Target="https://www.clinicalkey.com/content/playBy/pii?v=S0264-410X(15)01526-1" TargetMode="External"/><Relationship Id="rId2421" Type="http://schemas.openxmlformats.org/officeDocument/2006/relationships/hyperlink" Target="https://pubmed.ncbi.nlm.nih.gov/33333012" TargetMode="External"/><Relationship Id="rId5991" Type="http://schemas.openxmlformats.org/officeDocument/2006/relationships/hyperlink" Target="https://linkinghub.elsevier.com/retrieve/pii/S0022-3476(96)70285-8" TargetMode="External"/><Relationship Id="rId4593" Type="http://schemas.openxmlformats.org/officeDocument/2006/relationships/hyperlink" Target="https://pubmed.ncbi.nlm.nih.gov/37295474" TargetMode="External"/><Relationship Id="rId5644" Type="http://schemas.openxmlformats.org/officeDocument/2006/relationships/hyperlink" Target="https://europepmc.org/abstract/MED/32668647" TargetMode="External"/><Relationship Id="rId3195" Type="http://schemas.openxmlformats.org/officeDocument/2006/relationships/hyperlink" Target="https://pubmed.ncbi.nlm.nih.gov/32866240" TargetMode="External"/><Relationship Id="rId4246" Type="http://schemas.openxmlformats.org/officeDocument/2006/relationships/hyperlink" Target="https://europepmc.org/abstract/MED/29204088" TargetMode="External"/><Relationship Id="rId8867" Type="http://schemas.openxmlformats.org/officeDocument/2006/relationships/hyperlink" Target="https://pubmed.ncbi.nlm.nih.gov/19174130" TargetMode="External"/><Relationship Id="rId7469" Type="http://schemas.openxmlformats.org/officeDocument/2006/relationships/hyperlink" Target="https://europepmc.org/abstract/MED/29995221" TargetMode="External"/><Relationship Id="rId1907" Type="http://schemas.openxmlformats.org/officeDocument/2006/relationships/hyperlink" Target="https://pubs.acs.org/doi/10.1021/acs.jafc.5b05623" TargetMode="External"/><Relationship Id="rId250" Type="http://schemas.openxmlformats.org/officeDocument/2006/relationships/hyperlink" Target="https://onlinelibrary.wiley.com/doi/10.1002/eji.201040862" TargetMode="External"/><Relationship Id="rId7950" Type="http://schemas.openxmlformats.org/officeDocument/2006/relationships/hyperlink" Target="https://academic.oup.com/jid/article-lookup/doi/10.1086/599122" TargetMode="External"/><Relationship Id="rId5154" Type="http://schemas.openxmlformats.org/officeDocument/2006/relationships/hyperlink" Target="https://linkinghub.elsevier.com/retrieve/pii/S0006-4971(21)00320-7" TargetMode="External"/><Relationship Id="rId6552" Type="http://schemas.openxmlformats.org/officeDocument/2006/relationships/hyperlink" Target="https://europepmc.org/abstract/MED/27741090" TargetMode="External"/><Relationship Id="rId7603" Type="http://schemas.openxmlformats.org/officeDocument/2006/relationships/hyperlink" Target="https://link.springer.com/article/10.1007/s00415-017-8502-3" TargetMode="External"/><Relationship Id="rId6205" Type="http://schemas.openxmlformats.org/officeDocument/2006/relationships/hyperlink" Target="https://pubmed.ncbi.nlm.nih.gov/34177931" TargetMode="External"/><Relationship Id="rId1764" Type="http://schemas.openxmlformats.org/officeDocument/2006/relationships/hyperlink" Target="https://pubmed.ncbi.nlm.nih.gov/33973219" TargetMode="External"/><Relationship Id="rId2815" Type="http://schemas.openxmlformats.org/officeDocument/2006/relationships/hyperlink" Target="https://onlinelibrary.wiley.com/doi/10.1111/j.1600-0420.2007.01134.x" TargetMode="External"/><Relationship Id="rId8377" Type="http://schemas.openxmlformats.org/officeDocument/2006/relationships/hyperlink" Target="https://pubmed.ncbi.nlm.nih.gov/36156177" TargetMode="External"/><Relationship Id="rId9428" Type="http://schemas.openxmlformats.org/officeDocument/2006/relationships/hyperlink" Target="https://pubmed.ncbi.nlm.nih.gov/17201122" TargetMode="External"/><Relationship Id="rId1417" Type="http://schemas.openxmlformats.org/officeDocument/2006/relationships/hyperlink" Target="https://pubmed.ncbi.nlm.nih.gov/7997816" TargetMode="External"/><Relationship Id="rId4987" Type="http://schemas.openxmlformats.org/officeDocument/2006/relationships/hyperlink" Target="https://pubmed.ncbi.nlm.nih.gov/17056509" TargetMode="External"/><Relationship Id="rId3589" Type="http://schemas.openxmlformats.org/officeDocument/2006/relationships/hyperlink" Target="https://europepmc.org/abstract/MED/20551597" TargetMode="External"/><Relationship Id="rId7460" Type="http://schemas.openxmlformats.org/officeDocument/2006/relationships/hyperlink" Target="https://pubmed.ncbi.nlm.nih.gov/30081089" TargetMode="External"/><Relationship Id="rId8511" Type="http://schemas.openxmlformats.org/officeDocument/2006/relationships/hyperlink" Target="https://pubmed.ncbi.nlm.nih.gov/12601299" TargetMode="External"/><Relationship Id="rId6062" Type="http://schemas.openxmlformats.org/officeDocument/2006/relationships/hyperlink" Target="https://pubmed.ncbi.nlm.nih.gov/3091593" TargetMode="External"/><Relationship Id="rId7113" Type="http://schemas.openxmlformats.org/officeDocument/2006/relationships/hyperlink" Target="https://pubmed.ncbi.nlm.nih.gov/29987454" TargetMode="External"/><Relationship Id="rId9285" Type="http://schemas.openxmlformats.org/officeDocument/2006/relationships/hyperlink" Target="https://adc.bmj.com/lookup/pmidlookup?view=long&amp;pmid=35318195" TargetMode="External"/><Relationship Id="rId991" Type="http://schemas.openxmlformats.org/officeDocument/2006/relationships/hyperlink" Target="https://www.clinicalkey.com/content/playBy/pii?v=S1521-6616(17)30215-2" TargetMode="External"/><Relationship Id="rId2672" Type="http://schemas.openxmlformats.org/officeDocument/2006/relationships/hyperlink" Target="https://europepmc.org/abstract/MED/34721442" TargetMode="External"/><Relationship Id="rId3723" Type="http://schemas.openxmlformats.org/officeDocument/2006/relationships/hyperlink" Target="https://europepmc.org/abstract/MED/37654496" TargetMode="External"/><Relationship Id="rId644" Type="http://schemas.openxmlformats.org/officeDocument/2006/relationships/hyperlink" Target="https://europepmc.org/abstract/MED/27801680" TargetMode="External"/><Relationship Id="rId1274" Type="http://schemas.openxmlformats.org/officeDocument/2006/relationships/hyperlink" Target="https://pubmed.ncbi.nlm.nih.gov/31018895" TargetMode="External"/><Relationship Id="rId2325" Type="http://schemas.openxmlformats.org/officeDocument/2006/relationships/hyperlink" Target="https://pubmed.ncbi.nlm.nih.gov/38587706" TargetMode="External"/><Relationship Id="rId5895" Type="http://schemas.openxmlformats.org/officeDocument/2006/relationships/hyperlink" Target="https://pubmed.ncbi.nlm.nih.gov/19657670" TargetMode="External"/><Relationship Id="rId6946" Type="http://schemas.openxmlformats.org/officeDocument/2006/relationships/hyperlink" Target="https://www.liebertpub.com/doi/10.1089/jir.2023.0003?url_ver=Z39.88-2003&amp;rfr_id=ori:rid:crossref.org&amp;rfr_dat=cr_pub%200pubmed" TargetMode="External"/><Relationship Id="rId4497" Type="http://schemas.openxmlformats.org/officeDocument/2006/relationships/hyperlink" Target="https://pubmed.ncbi.nlm.nih.gov/31870725" TargetMode="External"/><Relationship Id="rId5548" Type="http://schemas.openxmlformats.org/officeDocument/2006/relationships/hyperlink" Target="https://www.europeanreview.org/article/33442" TargetMode="External"/><Relationship Id="rId3099" Type="http://schemas.openxmlformats.org/officeDocument/2006/relationships/hyperlink" Target="https://pubmed.ncbi.nlm.nih.gov/35236680" TargetMode="External"/><Relationship Id="rId8021" Type="http://schemas.openxmlformats.org/officeDocument/2006/relationships/hyperlink" Target="https://journals.sagepub.com/doi/10.1002/ueg2.12704?url_ver=Z39.88-2003&amp;rfr_id=ori:rid:crossref.org&amp;rfr_dat=cr_pub%200pubmed" TargetMode="External"/><Relationship Id="rId3580" Type="http://schemas.openxmlformats.org/officeDocument/2006/relationships/hyperlink" Target="https://pubmed.ncbi.nlm.nih.gov/20338911" TargetMode="External"/><Relationship Id="rId2182" Type="http://schemas.openxmlformats.org/officeDocument/2006/relationships/hyperlink" Target="https://pubmed.ncbi.nlm.nih.gov/22267887" TargetMode="External"/><Relationship Id="rId3233" Type="http://schemas.openxmlformats.org/officeDocument/2006/relationships/hyperlink" Target="https://pubmed.ncbi.nlm.nih.gov/32179900" TargetMode="External"/><Relationship Id="rId4631" Type="http://schemas.openxmlformats.org/officeDocument/2006/relationships/hyperlink" Target="https://pubmed.ncbi.nlm.nih.gov/33483508" TargetMode="External"/><Relationship Id="rId154" Type="http://schemas.openxmlformats.org/officeDocument/2006/relationships/hyperlink" Target="http://hdl.handle.net/10044/1/66531" TargetMode="External"/><Relationship Id="rId7854" Type="http://schemas.openxmlformats.org/officeDocument/2006/relationships/hyperlink" Target="https://pubmed.ncbi.nlm.nih.gov/34195811" TargetMode="External"/><Relationship Id="rId8905" Type="http://schemas.openxmlformats.org/officeDocument/2006/relationships/hyperlink" Target="https://pubmed.ncbi.nlm.nih.gov/38355967" TargetMode="External"/><Relationship Id="rId6456" Type="http://schemas.openxmlformats.org/officeDocument/2006/relationships/hyperlink" Target="https://linkinghub.elsevier.com/retrieve/pii/S2211-1247(20)30025-5" TargetMode="External"/><Relationship Id="rId7507" Type="http://schemas.openxmlformats.org/officeDocument/2006/relationships/hyperlink" Target="https://www.clinicalkey.com/content/playBy/pii?v=S0091-6749(23)00566-3" TargetMode="External"/><Relationship Id="rId5058" Type="http://schemas.openxmlformats.org/officeDocument/2006/relationships/hyperlink" Target="https://pmc.ncbi.nlm.nih.gov/articles/pmid/38783139/" TargetMode="External"/><Relationship Id="rId6109" Type="http://schemas.openxmlformats.org/officeDocument/2006/relationships/hyperlink" Target="https:///www.science.org/doi/10.1126/science.197600?url_ver=Z39.88-2003&amp;rfr_id=ori:rid:crossref.org&amp;rfr_dat=cr_pub%200pubmed" TargetMode="External"/><Relationship Id="rId1668" Type="http://schemas.openxmlformats.org/officeDocument/2006/relationships/hyperlink" Target="https://onlinelibrary.wiley.com/doi/10.1111/1755-5922.12438" TargetMode="External"/><Relationship Id="rId2719" Type="http://schemas.openxmlformats.org/officeDocument/2006/relationships/hyperlink" Target="https://pubmed.ncbi.nlm.nih.gov/29791522" TargetMode="External"/><Relationship Id="rId3090" Type="http://schemas.openxmlformats.org/officeDocument/2006/relationships/hyperlink" Target="https://www.neurology.org/doi/10.1212/NXI.0000000000001149?url_ver=Z39.88-2003&amp;rfr_id=ori:rid:crossref.org&amp;rfr_dat=cr_pub%200pubmed" TargetMode="External"/><Relationship Id="rId4141" Type="http://schemas.openxmlformats.org/officeDocument/2006/relationships/hyperlink" Target="https://pubmed.ncbi.nlm.nih.gov/10492070" TargetMode="External"/><Relationship Id="rId7364" Type="http://schemas.openxmlformats.org/officeDocument/2006/relationships/hyperlink" Target="https://pubmed.ncbi.nlm.nih.gov/36736301" TargetMode="External"/><Relationship Id="rId8762" Type="http://schemas.openxmlformats.org/officeDocument/2006/relationships/hyperlink" Target="https://pubmed.ncbi.nlm.nih.gov/34292218" TargetMode="External"/><Relationship Id="rId27" Type="http://schemas.openxmlformats.org/officeDocument/2006/relationships/hyperlink" Target="https://pubmed.ncbi.nlm.nih.gov/36374363" TargetMode="External"/><Relationship Id="rId1802" Type="http://schemas.openxmlformats.org/officeDocument/2006/relationships/hyperlink" Target="https://europepmc.org/abstract/MED/38578389" TargetMode="External"/><Relationship Id="rId7017" Type="http://schemas.openxmlformats.org/officeDocument/2006/relationships/hyperlink" Target="https://pubmed.ncbi.nlm.nih.gov/35083626" TargetMode="External"/><Relationship Id="rId8415" Type="http://schemas.openxmlformats.org/officeDocument/2006/relationships/hyperlink" Target="https://pubmed.ncbi.nlm.nih.gov/32007386" TargetMode="External"/><Relationship Id="rId3974" Type="http://schemas.openxmlformats.org/officeDocument/2006/relationships/hyperlink" Target="https://karger.com/IAA/article/doi/10.1159/000446181" TargetMode="External"/><Relationship Id="rId895" Type="http://schemas.openxmlformats.org/officeDocument/2006/relationships/hyperlink" Target="https://www.tandfonline.com/doi/abs/10.2147/JIR.S365772?url_ver=Z39.88-2003&amp;rfr_id=ori:rid:crossref.org&amp;rfr_dat=cr_pub%200pubmed" TargetMode="External"/><Relationship Id="rId2576" Type="http://schemas.openxmlformats.org/officeDocument/2006/relationships/hyperlink" Target="https://linkinghub.elsevier.com/retrieve/pii/S0163-4453(05)00202-1" TargetMode="External"/><Relationship Id="rId3627" Type="http://schemas.openxmlformats.org/officeDocument/2006/relationships/hyperlink" Target="https://pubmed.ncbi.nlm.nih.gov/16276046" TargetMode="External"/><Relationship Id="rId9189" Type="http://schemas.openxmlformats.org/officeDocument/2006/relationships/hyperlink" Target="https://publications.ersnet.org/lookup/pmid/27288031" TargetMode="External"/><Relationship Id="rId548" Type="http://schemas.openxmlformats.org/officeDocument/2006/relationships/hyperlink" Target="https://onlinelibrary.wiley.com/doi/10.1002/pbc.28374" TargetMode="External"/><Relationship Id="rId1178" Type="http://schemas.openxmlformats.org/officeDocument/2006/relationships/hyperlink" Target="https://pubmed.ncbi.nlm.nih.gov/39478612" TargetMode="External"/><Relationship Id="rId2229" Type="http://schemas.openxmlformats.org/officeDocument/2006/relationships/hyperlink" Target="https://europepmc.org/abstract/MED/18941541" TargetMode="External"/><Relationship Id="rId5799" Type="http://schemas.openxmlformats.org/officeDocument/2006/relationships/hyperlink" Target="https://pubmed.ncbi.nlm.nih.gov/30995379" TargetMode="External"/><Relationship Id="rId6100" Type="http://schemas.openxmlformats.org/officeDocument/2006/relationships/hyperlink" Target="https://europepmc.org/abstract/MED/312296" TargetMode="External"/><Relationship Id="rId8272" Type="http://schemas.openxmlformats.org/officeDocument/2006/relationships/hyperlink" Target="https://pubmed.ncbi.nlm.nih.gov/24634494" TargetMode="External"/><Relationship Id="rId9323" Type="http://schemas.openxmlformats.org/officeDocument/2006/relationships/hyperlink" Target="https://pubmed.ncbi.nlm.nih.gov/38171853" TargetMode="External"/><Relationship Id="rId1312" Type="http://schemas.openxmlformats.org/officeDocument/2006/relationships/hyperlink" Target="https://pubmed.ncbi.nlm.nih.gov/26969268" TargetMode="External"/><Relationship Id="rId2710" Type="http://schemas.openxmlformats.org/officeDocument/2006/relationships/hyperlink" Target="https://www.clinicalkey.com/content/playBy/pii?v=S2213-2198(18)30007-2" TargetMode="External"/><Relationship Id="rId4882" Type="http://schemas.openxmlformats.org/officeDocument/2006/relationships/hyperlink" Target="https://www.clinicalkey.com/content/playBy/pii?v=S0016-5085(17)35979-6" TargetMode="External"/><Relationship Id="rId5933" Type="http://schemas.openxmlformats.org/officeDocument/2006/relationships/hyperlink" Target="https://www.nejm.org/doi/10.1056/NEJM200406243502622?url_ver=Z39.88-2003&amp;rfr_id=ori:rid:crossref.org&amp;rfr_dat=cr_pub%200pubmed" TargetMode="External"/><Relationship Id="rId2086" Type="http://schemas.openxmlformats.org/officeDocument/2006/relationships/hyperlink" Target="https://pubmed.ncbi.nlm.nih.gov/31303211" TargetMode="External"/><Relationship Id="rId3484" Type="http://schemas.openxmlformats.org/officeDocument/2006/relationships/hyperlink" Target="https://www.atsjournals.org/doi/10.1165/rcmb.2012-0350OC?url_ver=Z39.88-2003&amp;rfr_id=ori:rid:crossref.org&amp;rfr_dat=cr_pub%200pubmed" TargetMode="External"/><Relationship Id="rId4535" Type="http://schemas.openxmlformats.org/officeDocument/2006/relationships/hyperlink" Target="https://pubmed.ncbi.nlm.nih.gov/25706096" TargetMode="External"/><Relationship Id="rId3137" Type="http://schemas.openxmlformats.org/officeDocument/2006/relationships/hyperlink" Target="https://pubmed.ncbi.nlm.nih.gov/35391716" TargetMode="External"/><Relationship Id="rId7758" Type="http://schemas.openxmlformats.org/officeDocument/2006/relationships/hyperlink" Target="https://pubmed.ncbi.nlm.nih.gov/32581250" TargetMode="External"/><Relationship Id="rId8809" Type="http://schemas.openxmlformats.org/officeDocument/2006/relationships/hyperlink" Target="https://pubmed.ncbi.nlm.nih.gov/29444224" TargetMode="External"/><Relationship Id="rId9180" Type="http://schemas.openxmlformats.org/officeDocument/2006/relationships/hyperlink" Target="https://pubmed.ncbi.nlm.nih.gov/28130142" TargetMode="External"/><Relationship Id="rId2220" Type="http://schemas.openxmlformats.org/officeDocument/2006/relationships/hyperlink" Target="https://pubmed.ncbi.nlm.nih.gov/18577652" TargetMode="External"/><Relationship Id="rId5790" Type="http://schemas.openxmlformats.org/officeDocument/2006/relationships/hyperlink" Target="https://link.springer.com/article/10.1007/s10875-019-00700-w" TargetMode="External"/><Relationship Id="rId4392" Type="http://schemas.openxmlformats.org/officeDocument/2006/relationships/hyperlink" Target="https://pmc.ncbi.nlm.nih.gov/articles/pmid/39713308/" TargetMode="External"/><Relationship Id="rId5443" Type="http://schemas.openxmlformats.org/officeDocument/2006/relationships/hyperlink" Target="https://pubmed.ncbi.nlm.nih.gov/36456360" TargetMode="External"/><Relationship Id="rId6841" Type="http://schemas.openxmlformats.org/officeDocument/2006/relationships/hyperlink" Target="https://pubmed.ncbi.nlm.nih.gov/18850021" TargetMode="External"/><Relationship Id="rId4045" Type="http://schemas.openxmlformats.org/officeDocument/2006/relationships/hyperlink" Target="https://pubmed.ncbi.nlm.nih.gov/21305567" TargetMode="External"/><Relationship Id="rId8666" Type="http://schemas.openxmlformats.org/officeDocument/2006/relationships/hyperlink" Target="https://journals.physiology.org/doi/abs/10.1152/ajplung.00141.2014?url_ver=Z39.88-2003&amp;rfr_id=ori:rid:crossref.org&amp;rfr_dat=cr_pub%200pubmed" TargetMode="External"/><Relationship Id="rId1706" Type="http://schemas.openxmlformats.org/officeDocument/2006/relationships/hyperlink" Target="https://linkinghub.elsevier.com/retrieve/pii/S0022-3565(24)45693-0" TargetMode="External"/><Relationship Id="rId7268" Type="http://schemas.openxmlformats.org/officeDocument/2006/relationships/hyperlink" Target="https://pubmed.ncbi.nlm.nih.gov/33054064" TargetMode="External"/><Relationship Id="rId8319" Type="http://schemas.openxmlformats.org/officeDocument/2006/relationships/hyperlink" Target="https://pubmed.ncbi.nlm.nih.gov/17681176" TargetMode="External"/><Relationship Id="rId3878" Type="http://schemas.openxmlformats.org/officeDocument/2006/relationships/hyperlink" Target="https://europepmc.org/abstract/MED/34805494" TargetMode="External"/><Relationship Id="rId4929" Type="http://schemas.openxmlformats.org/officeDocument/2006/relationships/hyperlink" Target="https://pubmed.ncbi.nlm.nih.gov/26301257" TargetMode="External"/><Relationship Id="rId8800" Type="http://schemas.openxmlformats.org/officeDocument/2006/relationships/hyperlink" Target="https://academic.oup.com/dote/article-lookup/doi/10.1093/dote/doz014" TargetMode="External"/><Relationship Id="rId799" Type="http://schemas.openxmlformats.org/officeDocument/2006/relationships/hyperlink" Target="https://pubmed.ncbi.nlm.nih.gov/9794432" TargetMode="External"/><Relationship Id="rId6351" Type="http://schemas.openxmlformats.org/officeDocument/2006/relationships/hyperlink" Target="https://pubmed.ncbi.nlm.nih.gov/29858804" TargetMode="External"/><Relationship Id="rId7402" Type="http://schemas.openxmlformats.org/officeDocument/2006/relationships/hyperlink" Target="https://pubmed.ncbi.nlm.nih.gov/34160550" TargetMode="External"/><Relationship Id="rId6004" Type="http://schemas.openxmlformats.org/officeDocument/2006/relationships/hyperlink" Target="https://linkinghub.elsevier.com/retrieve/pii/0091-6749(94)90365-4" TargetMode="External"/><Relationship Id="rId2961" Type="http://schemas.openxmlformats.org/officeDocument/2006/relationships/hyperlink" Target="https://europepmc.org/abstract/MED/37821442" TargetMode="External"/><Relationship Id="rId8176" Type="http://schemas.openxmlformats.org/officeDocument/2006/relationships/hyperlink" Target="https://onlinelibrary.wiley.com/doi/10.1111/jgh.15229" TargetMode="External"/><Relationship Id="rId9227" Type="http://schemas.openxmlformats.org/officeDocument/2006/relationships/hyperlink" Target="https://www.atsjournals.org/doi/10.1164/rccm.201209-1732OC?url_ver=Z39.88-2003&amp;rfr_id=ori:rid:crossref.org&amp;rfr_dat=cr_pub%200pubmed" TargetMode="External"/><Relationship Id="rId933" Type="http://schemas.openxmlformats.org/officeDocument/2006/relationships/hyperlink" Target="https://europepmc.org/abstract/MED/32474947" TargetMode="External"/><Relationship Id="rId1563" Type="http://schemas.openxmlformats.org/officeDocument/2006/relationships/hyperlink" Target="https://pubmed.ncbi.nlm.nih.gov/38251561" TargetMode="External"/><Relationship Id="rId2614" Type="http://schemas.openxmlformats.org/officeDocument/2006/relationships/hyperlink" Target="https://linkinghub.elsevier.com/retrieve/pii/S1939-4551(24)00037-1" TargetMode="External"/><Relationship Id="rId1216" Type="http://schemas.openxmlformats.org/officeDocument/2006/relationships/hyperlink" Target="https://pubmed.ncbi.nlm.nih.gov/35325890" TargetMode="External"/><Relationship Id="rId4786" Type="http://schemas.openxmlformats.org/officeDocument/2006/relationships/hyperlink" Target="https://academic.oup.com/genetics/article-lookup/doi/10.1038/s41588-021-00998-6" TargetMode="External"/><Relationship Id="rId5837" Type="http://schemas.openxmlformats.org/officeDocument/2006/relationships/hyperlink" Target="https://pubmed.ncbi.nlm.nih.gov/28830446" TargetMode="External"/><Relationship Id="rId3388" Type="http://schemas.openxmlformats.org/officeDocument/2006/relationships/hyperlink" Target="https://www.tandfonline.com/doi/abs/10.1080/03009742.2016.1195871?url_ver=Z39.88-2003&amp;rfr_id=ori:rid:crossref.org&amp;rfr_dat=cr_pub%200pubmed" TargetMode="External"/><Relationship Id="rId4439" Type="http://schemas.openxmlformats.org/officeDocument/2006/relationships/hyperlink" Target="https://pubmed.ncbi.nlm.nih.gov/36178701" TargetMode="External"/><Relationship Id="rId8310" Type="http://schemas.openxmlformats.org/officeDocument/2006/relationships/hyperlink" Target="https://pubmed.ncbi.nlm.nih.gov/19592647" TargetMode="External"/><Relationship Id="rId790" Type="http://schemas.openxmlformats.org/officeDocument/2006/relationships/hyperlink" Target="https://publications.ersnet.org/lookup/pmid/12358341" TargetMode="External"/><Relationship Id="rId2471" Type="http://schemas.openxmlformats.org/officeDocument/2006/relationships/hyperlink" Target="https://pubmed.ncbi.nlm.nih.gov/30422015" TargetMode="External"/><Relationship Id="rId3522" Type="http://schemas.openxmlformats.org/officeDocument/2006/relationships/hyperlink" Target="https://linkinghub.elsevier.com/retrieve/pii/S0014-5793(12)00668-0" TargetMode="External"/><Relationship Id="rId4920" Type="http://schemas.openxmlformats.org/officeDocument/2006/relationships/hyperlink" Target="https://www.clinicalkey.com/content/playBy/pii?v=S1521-6616(16)30010-9" TargetMode="External"/><Relationship Id="rId9084" Type="http://schemas.openxmlformats.org/officeDocument/2006/relationships/hyperlink" Target="https://pubmed.ncbi.nlm.nih.gov/35350277" TargetMode="External"/><Relationship Id="rId443" Type="http://schemas.openxmlformats.org/officeDocument/2006/relationships/hyperlink" Target="https://link.springer.com/article/10.1007/s10875-024-01811-9" TargetMode="External"/><Relationship Id="rId1073" Type="http://schemas.openxmlformats.org/officeDocument/2006/relationships/hyperlink" Target="https://www.eurekaselect.com/75430/article" TargetMode="External"/><Relationship Id="rId2124" Type="http://schemas.openxmlformats.org/officeDocument/2006/relationships/hyperlink" Target="https://pubmed.ncbi.nlm.nih.gov/28118356" TargetMode="External"/><Relationship Id="rId4296" Type="http://schemas.openxmlformats.org/officeDocument/2006/relationships/hyperlink" Target="https://adc.bmj.com/lookup/pmidlookup?view=long&amp;pmid=21220258" TargetMode="External"/><Relationship Id="rId5694" Type="http://schemas.openxmlformats.org/officeDocument/2006/relationships/hyperlink" Target="https://onlinelibrary.wiley.com/doi/10.1111/all.12616" TargetMode="External"/><Relationship Id="rId6745" Type="http://schemas.openxmlformats.org/officeDocument/2006/relationships/hyperlink" Target="https://pubmed.ncbi.nlm.nih.gov/35355397" TargetMode="External"/><Relationship Id="rId5347" Type="http://schemas.openxmlformats.org/officeDocument/2006/relationships/hyperlink" Target="https://pubmed.ncbi.nlm.nih.gov/24144642" TargetMode="External"/><Relationship Id="rId1957" Type="http://schemas.openxmlformats.org/officeDocument/2006/relationships/hyperlink" Target="https://dx.plos.org/10.1371/journal.pbio.3003070" TargetMode="External"/><Relationship Id="rId4430" Type="http://schemas.openxmlformats.org/officeDocument/2006/relationships/hyperlink" Target="https://www.clinicalkey.com/content/playBy/pii?v=497350" TargetMode="External"/><Relationship Id="rId3032" Type="http://schemas.openxmlformats.org/officeDocument/2006/relationships/hyperlink" Target="https://europepmc.org/abstract/MED/35997780" TargetMode="External"/><Relationship Id="rId7653" Type="http://schemas.openxmlformats.org/officeDocument/2006/relationships/hyperlink" Target="https://onlinelibrary.wiley.com/resolve/openurl?genre=article&amp;sid=nlm:pubmed&amp;issn=0007-1048&amp;date=2007&amp;volume=136&amp;issue=4&amp;spage=609" TargetMode="External"/><Relationship Id="rId6255" Type="http://schemas.openxmlformats.org/officeDocument/2006/relationships/hyperlink" Target="https://pubmed.ncbi.nlm.nih.gov/27486779" TargetMode="External"/><Relationship Id="rId7306" Type="http://schemas.openxmlformats.org/officeDocument/2006/relationships/hyperlink" Target="https://pubmed.ncbi.nlm.nih.gov/40062480" TargetMode="External"/><Relationship Id="rId8704" Type="http://schemas.openxmlformats.org/officeDocument/2006/relationships/hyperlink" Target="https://academic.oup.com/jac/article-lookup/doi/10.1093/jac/dkr221" TargetMode="External"/><Relationship Id="rId2865" Type="http://schemas.openxmlformats.org/officeDocument/2006/relationships/hyperlink" Target="https://linkinghub.elsevier.com/retrieve/pii/S1556-0864(25)00011-5" TargetMode="External"/><Relationship Id="rId3916" Type="http://schemas.openxmlformats.org/officeDocument/2006/relationships/hyperlink" Target="https://linkinghub.elsevier.com/retrieve/pii/S0008-8749(18)30114-X" TargetMode="External"/><Relationship Id="rId837" Type="http://schemas.openxmlformats.org/officeDocument/2006/relationships/hyperlink" Target="https://www.clinicalkey.com/content/playBy/pii?v=S2352-3964(23)00354-7" TargetMode="External"/><Relationship Id="rId1467" Type="http://schemas.openxmlformats.org/officeDocument/2006/relationships/hyperlink" Target="http://www.sap.org.ar/docs/publicaciones/archivosarg/2017/v115n6a33.pdf" TargetMode="External"/><Relationship Id="rId2518" Type="http://schemas.openxmlformats.org/officeDocument/2006/relationships/hyperlink" Target="https://europepmc.org/abstract/MED/25374737" TargetMode="External"/><Relationship Id="rId8561" Type="http://schemas.openxmlformats.org/officeDocument/2006/relationships/hyperlink" Target="https://pubmed.ncbi.nlm.nih.gov/25902619" TargetMode="External"/><Relationship Id="rId1601" Type="http://schemas.openxmlformats.org/officeDocument/2006/relationships/hyperlink" Target="https://pubmed.ncbi.nlm.nih.gov/35160159" TargetMode="External"/><Relationship Id="rId7163" Type="http://schemas.openxmlformats.org/officeDocument/2006/relationships/hyperlink" Target="https://pubmed.ncbi.nlm.nih.gov/38578389" TargetMode="External"/><Relationship Id="rId8214" Type="http://schemas.openxmlformats.org/officeDocument/2006/relationships/hyperlink" Target="https://pubmed.ncbi.nlm.nih.gov/31111032" TargetMode="External"/><Relationship Id="rId694" Type="http://schemas.openxmlformats.org/officeDocument/2006/relationships/hyperlink" Target="https://europepmc.org/abstract/MED/24488388" TargetMode="External"/><Relationship Id="rId2375" Type="http://schemas.openxmlformats.org/officeDocument/2006/relationships/hyperlink" Target="https://pubmed.ncbi.nlm.nih.gov/36337603" TargetMode="External"/><Relationship Id="rId3773" Type="http://schemas.openxmlformats.org/officeDocument/2006/relationships/hyperlink" Target="https://europepmc.org/abstract/MED/31358818" TargetMode="External"/><Relationship Id="rId4824" Type="http://schemas.openxmlformats.org/officeDocument/2006/relationships/hyperlink" Target="https://genomemedicine.biomedcentral.com/articles/10.1186/s13073-020-00756-z" TargetMode="External"/><Relationship Id="rId347" Type="http://schemas.openxmlformats.org/officeDocument/2006/relationships/hyperlink" Target="https://pubmed.ncbi.nlm.nih.gov/1414859" TargetMode="External"/><Relationship Id="rId2028" Type="http://schemas.openxmlformats.org/officeDocument/2006/relationships/hyperlink" Target="https://pubmed.ncbi.nlm.nih.gov/35774374" TargetMode="External"/><Relationship Id="rId3426" Type="http://schemas.openxmlformats.org/officeDocument/2006/relationships/hyperlink" Target="https://europepmc.org/abstract/MED/26116513" TargetMode="External"/><Relationship Id="rId6996" Type="http://schemas.openxmlformats.org/officeDocument/2006/relationships/hyperlink" Target="https://europepmc.org/abstract/MED/35708626" TargetMode="External"/><Relationship Id="rId5598" Type="http://schemas.openxmlformats.org/officeDocument/2006/relationships/hyperlink" Target="https://europepmc.org/abstract/MED/35514995" TargetMode="External"/><Relationship Id="rId6649" Type="http://schemas.openxmlformats.org/officeDocument/2006/relationships/hyperlink" Target="https://pubmed.ncbi.nlm.nih.gov/21342450" TargetMode="External"/><Relationship Id="rId8071" Type="http://schemas.openxmlformats.org/officeDocument/2006/relationships/hyperlink" Target="https://academic.oup.com/ecco-jcc/article-lookup/doi/10.1093/ecco-jcc/jjad116" TargetMode="External"/><Relationship Id="rId9122" Type="http://schemas.openxmlformats.org/officeDocument/2006/relationships/hyperlink" Target="https://pubmed.ncbi.nlm.nih.gov/31402007" TargetMode="External"/><Relationship Id="rId1111" Type="http://schemas.openxmlformats.org/officeDocument/2006/relationships/hyperlink" Target="https://linkinghub.elsevier.com/retrieve/pii/S1054-8807(06)00041-X" TargetMode="External"/><Relationship Id="rId4681" Type="http://schemas.openxmlformats.org/officeDocument/2006/relationships/hyperlink" Target="https://pubmed.ncbi.nlm.nih.gov/24577266" TargetMode="External"/><Relationship Id="rId5732" Type="http://schemas.openxmlformats.org/officeDocument/2006/relationships/hyperlink" Target="https://pmc.ncbi.nlm.nih.gov/articles/pmid/39264481/" TargetMode="External"/><Relationship Id="rId3283" Type="http://schemas.openxmlformats.org/officeDocument/2006/relationships/hyperlink" Target="https://pubmed.ncbi.nlm.nih.gov/31088898" TargetMode="External"/><Relationship Id="rId4334" Type="http://schemas.openxmlformats.org/officeDocument/2006/relationships/hyperlink" Target="https://pmc.ncbi.nlm.nih.gov/articles/pmid/16412063/" TargetMode="External"/><Relationship Id="rId8955" Type="http://schemas.openxmlformats.org/officeDocument/2006/relationships/hyperlink" Target="https://pubmed.ncbi.nlm.nih.gov/32979651" TargetMode="External"/><Relationship Id="rId6159" Type="http://schemas.openxmlformats.org/officeDocument/2006/relationships/hyperlink" Target="https://europepmc.org/abstract/MED/36820894" TargetMode="External"/><Relationship Id="rId7557" Type="http://schemas.openxmlformats.org/officeDocument/2006/relationships/hyperlink" Target="https://europepmc.org/abstract/MED/33324422" TargetMode="External"/><Relationship Id="rId8608" Type="http://schemas.openxmlformats.org/officeDocument/2006/relationships/hyperlink" Target="https://europepmc.org/abstract/MED/34484188" TargetMode="External"/><Relationship Id="rId2769" Type="http://schemas.openxmlformats.org/officeDocument/2006/relationships/hyperlink" Target="https://pubmed.ncbi.nlm.nih.gov/23990250" TargetMode="External"/><Relationship Id="rId6640" Type="http://schemas.openxmlformats.org/officeDocument/2006/relationships/hyperlink" Target="https://europepmc.org/abstract/MED/22792369" TargetMode="External"/><Relationship Id="rId4191" Type="http://schemas.openxmlformats.org/officeDocument/2006/relationships/hyperlink" Target="https://pubmed.ncbi.nlm.nih.gov/34037990" TargetMode="External"/><Relationship Id="rId5242" Type="http://schemas.openxmlformats.org/officeDocument/2006/relationships/hyperlink" Target="https://www.clinicalkey.com/content/playBy/pii?v=bloodadvances.2018020883" TargetMode="External"/><Relationship Id="rId77" Type="http://schemas.openxmlformats.org/officeDocument/2006/relationships/hyperlink" Target="https://pubmed.ncbi.nlm.nih.gov/34831138" TargetMode="External"/><Relationship Id="rId8465" Type="http://schemas.openxmlformats.org/officeDocument/2006/relationships/hyperlink" Target="https://bmcclinpathol.biomedcentral.com/articles/10.1186/1472-6890-14-6" TargetMode="External"/><Relationship Id="rId1852" Type="http://schemas.openxmlformats.org/officeDocument/2006/relationships/hyperlink" Target="https://pubmed.ncbi.nlm.nih.gov/35948250" TargetMode="External"/><Relationship Id="rId2903" Type="http://schemas.openxmlformats.org/officeDocument/2006/relationships/hyperlink" Target="https://pmc.ncbi.nlm.nih.gov/articles/pmid/38874583/" TargetMode="External"/><Relationship Id="rId7067" Type="http://schemas.openxmlformats.org/officeDocument/2006/relationships/hyperlink" Target="https://pubmed.ncbi.nlm.nih.gov/34413140" TargetMode="External"/><Relationship Id="rId8118" Type="http://schemas.openxmlformats.org/officeDocument/2006/relationships/hyperlink" Target="https://europepmc.org/abstract/MED/35928696" TargetMode="External"/><Relationship Id="rId1505" Type="http://schemas.openxmlformats.org/officeDocument/2006/relationships/hyperlink" Target="https://pmc.ncbi.nlm.nih.gov/articles/pmid/23607482/" TargetMode="External"/><Relationship Id="rId3677" Type="http://schemas.openxmlformats.org/officeDocument/2006/relationships/hyperlink" Target="https://linkinghub.elsevier.com/retrieve/pii/S1043-4666(00)90751-8" TargetMode="External"/><Relationship Id="rId4728" Type="http://schemas.openxmlformats.org/officeDocument/2006/relationships/hyperlink" Target="https://europepmc.org/abstract/MED/38830848" TargetMode="External"/><Relationship Id="rId598" Type="http://schemas.openxmlformats.org/officeDocument/2006/relationships/hyperlink" Target="https://link.springer.com/article/10.1007/s10875-018-0564-1" TargetMode="External"/><Relationship Id="rId2279" Type="http://schemas.openxmlformats.org/officeDocument/2006/relationships/hyperlink" Target="https://pmc.ncbi.nlm.nih.gov/articles/pmid/15086400/" TargetMode="External"/><Relationship Id="rId6150" Type="http://schemas.openxmlformats.org/officeDocument/2006/relationships/hyperlink" Target="https://pubmed.ncbi.nlm.nih.gov/37286192" TargetMode="External"/><Relationship Id="rId7201" Type="http://schemas.openxmlformats.org/officeDocument/2006/relationships/hyperlink" Target="https://www.ingentaconnect.com/openurl?genre=article&amp;issn=&amp;volume=45&amp;issue=4&amp;spage=284&amp;aulast=Khan" TargetMode="External"/><Relationship Id="rId2760" Type="http://schemas.openxmlformats.org/officeDocument/2006/relationships/hyperlink" Target="https://www.clinicalkey.com/content/playBy/pii?v=S0091-6749(14)01571-1" TargetMode="External"/><Relationship Id="rId3811" Type="http://schemas.openxmlformats.org/officeDocument/2006/relationships/hyperlink" Target="https://www.clinicalkey.com/content/playBy/pii?v=S0966-842X(11)00194-6" TargetMode="External"/><Relationship Id="rId9373" Type="http://schemas.openxmlformats.org/officeDocument/2006/relationships/hyperlink" Target="https://pubmed.ncbi.nlm.nih.gov/27604616" TargetMode="External"/><Relationship Id="rId732" Type="http://schemas.openxmlformats.org/officeDocument/2006/relationships/hyperlink" Target="https://onlinelibrary.wiley.com/doi/10.1111/j.1365-3083.2010.02501.x" TargetMode="External"/><Relationship Id="rId1362" Type="http://schemas.openxmlformats.org/officeDocument/2006/relationships/hyperlink" Target="https://pubmed.ncbi.nlm.nih.gov/18798115" TargetMode="External"/><Relationship Id="rId2413" Type="http://schemas.openxmlformats.org/officeDocument/2006/relationships/hyperlink" Target="https://pubmed.ncbi.nlm.nih.gov/34101091" TargetMode="External"/><Relationship Id="rId9026" Type="http://schemas.openxmlformats.org/officeDocument/2006/relationships/hyperlink" Target="https://pubmed.ncbi.nlm.nih.gov/39469264" TargetMode="External"/><Relationship Id="rId1015" Type="http://schemas.openxmlformats.org/officeDocument/2006/relationships/hyperlink" Target="https://www.nature.com/articles/pr2015211" TargetMode="External"/><Relationship Id="rId4585" Type="http://schemas.openxmlformats.org/officeDocument/2006/relationships/hyperlink" Target="https://pubmed.ncbi.nlm.nih.gov/37821709" TargetMode="External"/><Relationship Id="rId5983" Type="http://schemas.openxmlformats.org/officeDocument/2006/relationships/hyperlink" Target="https://pubmed.ncbi.nlm.nih.gov/15299942" TargetMode="External"/><Relationship Id="rId3187" Type="http://schemas.openxmlformats.org/officeDocument/2006/relationships/hyperlink" Target="https://pubmed.ncbi.nlm.nih.gov/33762653" TargetMode="External"/><Relationship Id="rId4238" Type="http://schemas.openxmlformats.org/officeDocument/2006/relationships/hyperlink" Target="https://www.clinicalkey.com/content/playBy/pii?v=S0091-6749(16)30964-2" TargetMode="External"/><Relationship Id="rId5636" Type="http://schemas.openxmlformats.org/officeDocument/2006/relationships/hyperlink" Target="https://europepmc.org/abstract/MED/33114181" TargetMode="External"/><Relationship Id="rId8859" Type="http://schemas.openxmlformats.org/officeDocument/2006/relationships/hyperlink" Target="https://pubmed.ncbi.nlm.nih.gov/19811957" TargetMode="External"/><Relationship Id="rId2270" Type="http://schemas.openxmlformats.org/officeDocument/2006/relationships/hyperlink" Target="https://pubmed.ncbi.nlm.nih.gov/15655786" TargetMode="External"/><Relationship Id="rId3321" Type="http://schemas.openxmlformats.org/officeDocument/2006/relationships/hyperlink" Target="https://pubmed.ncbi.nlm.nih.gov/30542516" TargetMode="External"/><Relationship Id="rId6891" Type="http://schemas.openxmlformats.org/officeDocument/2006/relationships/hyperlink" Target="https://pubmed.ncbi.nlm.nih.gov/39316018" TargetMode="External"/><Relationship Id="rId7942" Type="http://schemas.openxmlformats.org/officeDocument/2006/relationships/hyperlink" Target="https://pubmed.ncbi.nlm.nih.gov/20971824" TargetMode="External"/><Relationship Id="rId242" Type="http://schemas.openxmlformats.org/officeDocument/2006/relationships/hyperlink" Target="https://europepmc.org/abstract/MED/22006993" TargetMode="External"/><Relationship Id="rId5493" Type="http://schemas.openxmlformats.org/officeDocument/2006/relationships/hyperlink" Target="https://pubmed.ncbi.nlm.nih.gov/30154114" TargetMode="External"/><Relationship Id="rId6544" Type="http://schemas.openxmlformats.org/officeDocument/2006/relationships/hyperlink" Target="https://europepmc.org/abstract/MED/27926546" TargetMode="External"/><Relationship Id="rId4095" Type="http://schemas.openxmlformats.org/officeDocument/2006/relationships/hyperlink" Target="https://pmc.ncbi.nlm.nih.gov/articles/pmid/15654834/" TargetMode="External"/><Relationship Id="rId5146" Type="http://schemas.openxmlformats.org/officeDocument/2006/relationships/hyperlink" Target="https://www.clinicalkey.com/content/playBy/pii?v=S2473-9529(21)00268-8" TargetMode="External"/><Relationship Id="rId8369" Type="http://schemas.openxmlformats.org/officeDocument/2006/relationships/hyperlink" Target="https://pubmed.ncbi.nlm.nih.gov/36184399" TargetMode="External"/><Relationship Id="rId1756" Type="http://schemas.openxmlformats.org/officeDocument/2006/relationships/hyperlink" Target="https://pubmed.ncbi.nlm.nih.gov/32882235" TargetMode="External"/><Relationship Id="rId2807" Type="http://schemas.openxmlformats.org/officeDocument/2006/relationships/hyperlink" Target="https://www.tandfonline.com/doi/10.1080/02770900902777783?url_ver=Z39.88-2003&amp;rfr_id=ori:rid:crossref.org&amp;rfr_dat=cr_pub%200pubmed" TargetMode="External"/><Relationship Id="rId1409" Type="http://schemas.openxmlformats.org/officeDocument/2006/relationships/hyperlink" Target="https://link.springer.com/article/10.1023/A:1027335000994" TargetMode="External"/><Relationship Id="rId4979" Type="http://schemas.openxmlformats.org/officeDocument/2006/relationships/hyperlink" Target="https://pubmed.ncbi.nlm.nih.gov/19672896" TargetMode="External"/><Relationship Id="rId8850" Type="http://schemas.openxmlformats.org/officeDocument/2006/relationships/hyperlink" Target="https://academic.oup.com/ibdjournal/article-lookup/doi/10.1097/01.MIB.0000437735.11953.68" TargetMode="External"/><Relationship Id="rId7452" Type="http://schemas.openxmlformats.org/officeDocument/2006/relationships/hyperlink" Target="https://pubmed.ncbi.nlm.nih.gov/30264912" TargetMode="External"/><Relationship Id="rId8503" Type="http://schemas.openxmlformats.org/officeDocument/2006/relationships/hyperlink" Target="https://pubmed.ncbi.nlm.nih.gov/15370674" TargetMode="External"/><Relationship Id="rId6054" Type="http://schemas.openxmlformats.org/officeDocument/2006/relationships/hyperlink" Target="https://pubmed.ncbi.nlm.nih.gov/3163254" TargetMode="External"/><Relationship Id="rId7105" Type="http://schemas.openxmlformats.org/officeDocument/2006/relationships/hyperlink" Target="https://pubmed.ncbi.nlm.nih.gov/32972996" TargetMode="External"/><Relationship Id="rId983" Type="http://schemas.openxmlformats.org/officeDocument/2006/relationships/hyperlink" Target="https://acrjournals.onlinelibrary.wiley.com/doi/10.1002/art.40410" TargetMode="External"/><Relationship Id="rId2664" Type="http://schemas.openxmlformats.org/officeDocument/2006/relationships/hyperlink" Target="https://karger.com/IAA/article/doi/10.1159/000512944" TargetMode="External"/><Relationship Id="rId9277" Type="http://schemas.openxmlformats.org/officeDocument/2006/relationships/hyperlink" Target="https://onlinelibrary.wiley.com/doi/10.1002/ppul.27128" TargetMode="External"/><Relationship Id="rId636" Type="http://schemas.openxmlformats.org/officeDocument/2006/relationships/hyperlink" Target="https://europepmc.org/abstract/MED/29322036" TargetMode="External"/><Relationship Id="rId1266" Type="http://schemas.openxmlformats.org/officeDocument/2006/relationships/hyperlink" Target="https://pubmed.ncbi.nlm.nih.gov/31153634" TargetMode="External"/><Relationship Id="rId2317" Type="http://schemas.openxmlformats.org/officeDocument/2006/relationships/hyperlink" Target="https://pubmed.ncbi.nlm.nih.gov/40051588" TargetMode="External"/><Relationship Id="rId3715" Type="http://schemas.openxmlformats.org/officeDocument/2006/relationships/hyperlink" Target="https://aacijournal.biomedcentral.com/articles/10.1186/s13223-023-00790-7" TargetMode="External"/><Relationship Id="rId5887" Type="http://schemas.openxmlformats.org/officeDocument/2006/relationships/hyperlink" Target="https://pubmed.ncbi.nlm.nih.gov/21410451" TargetMode="External"/><Relationship Id="rId6938" Type="http://schemas.openxmlformats.org/officeDocument/2006/relationships/hyperlink" Target="https://www.nejm.org/doi/10.1056/NEJMc2307574?url_ver=Z39.88-2003&amp;rfr_id=ori:rid:crossref.org&amp;rfr_dat=cr_pub%200pubmed" TargetMode="External"/><Relationship Id="rId4489" Type="http://schemas.openxmlformats.org/officeDocument/2006/relationships/hyperlink" Target="https://pubmed.ncbi.nlm.nih.gov/32107531" TargetMode="External"/><Relationship Id="rId8360" Type="http://schemas.openxmlformats.org/officeDocument/2006/relationships/hyperlink" Target="https://www.clinicalkey.com/content/playBy/pii?v=S0924-8579(23)00174-7" TargetMode="External"/><Relationship Id="rId9411" Type="http://schemas.openxmlformats.org/officeDocument/2006/relationships/hyperlink" Target="https://pubmed.ncbi.nlm.nih.gov/19351371" TargetMode="External"/><Relationship Id="rId1400" Type="http://schemas.openxmlformats.org/officeDocument/2006/relationships/hyperlink" Target="https://pubmed.ncbi.nlm.nih.gov/9777327" TargetMode="External"/><Relationship Id="rId4970" Type="http://schemas.openxmlformats.org/officeDocument/2006/relationships/hyperlink" Target="https://www.clinicalkey.com/content/playBy/pii?v=S0022-3468(09)00829-X" TargetMode="External"/><Relationship Id="rId8013" Type="http://schemas.openxmlformats.org/officeDocument/2006/relationships/hyperlink" Target="https://pmc.ncbi.nlm.nih.gov/articles/pmid/39718666/" TargetMode="External"/><Relationship Id="rId3572" Type="http://schemas.openxmlformats.org/officeDocument/2006/relationships/hyperlink" Target="https://pubmed.ncbi.nlm.nih.gov/20702777" TargetMode="External"/><Relationship Id="rId4623" Type="http://schemas.openxmlformats.org/officeDocument/2006/relationships/hyperlink" Target="https://pubmed.ncbi.nlm.nih.gov/34918394" TargetMode="External"/><Relationship Id="rId493" Type="http://schemas.openxmlformats.org/officeDocument/2006/relationships/hyperlink" Target="https://pubmed.ncbi.nlm.nih.gov/34022333" TargetMode="External"/><Relationship Id="rId2174" Type="http://schemas.openxmlformats.org/officeDocument/2006/relationships/hyperlink" Target="https://pubmed.ncbi.nlm.nih.gov/23137879" TargetMode="External"/><Relationship Id="rId3225" Type="http://schemas.openxmlformats.org/officeDocument/2006/relationships/hyperlink" Target="https://pubmed.ncbi.nlm.nih.gov/32162152" TargetMode="External"/><Relationship Id="rId6795" Type="http://schemas.openxmlformats.org/officeDocument/2006/relationships/hyperlink" Target="https://pubmed.ncbi.nlm.nih.gov/31309545" TargetMode="External"/><Relationship Id="rId146" Type="http://schemas.openxmlformats.org/officeDocument/2006/relationships/hyperlink" Target="https://europepmc.org/abstract/MED/30036181" TargetMode="External"/><Relationship Id="rId5397" Type="http://schemas.openxmlformats.org/officeDocument/2006/relationships/hyperlink" Target="https://pubmed.ncbi.nlm.nih.gov/19065437" TargetMode="External"/><Relationship Id="rId6448" Type="http://schemas.openxmlformats.org/officeDocument/2006/relationships/hyperlink" Target="https://linkinghub.elsevier.com/retrieve/pii/S0008-8749(20)30085-X" TargetMode="External"/><Relationship Id="rId7846" Type="http://schemas.openxmlformats.org/officeDocument/2006/relationships/hyperlink" Target="https://pubmed.ncbi.nlm.nih.gov/34619100" TargetMode="External"/><Relationship Id="rId4480" Type="http://schemas.openxmlformats.org/officeDocument/2006/relationships/hyperlink" Target="https://linkinghub.elsevier.com/retrieve/pii/S0006-4971(21)00493-6" TargetMode="External"/><Relationship Id="rId5531" Type="http://schemas.openxmlformats.org/officeDocument/2006/relationships/hyperlink" Target="https://pubmed.ncbi.nlm.nih.gov/38543884" TargetMode="External"/><Relationship Id="rId3082" Type="http://schemas.openxmlformats.org/officeDocument/2006/relationships/hyperlink" Target="https://inflammregen.biomedcentral.com/articles/10.1186/s41232-022-00205-x" TargetMode="External"/><Relationship Id="rId4133" Type="http://schemas.openxmlformats.org/officeDocument/2006/relationships/hyperlink" Target="https://pubmed.ncbi.nlm.nih.gov/11021591" TargetMode="External"/><Relationship Id="rId8754" Type="http://schemas.openxmlformats.org/officeDocument/2006/relationships/hyperlink" Target="https://pubmed.ncbi.nlm.nih.gov/34942279" TargetMode="External"/><Relationship Id="rId19" Type="http://schemas.openxmlformats.org/officeDocument/2006/relationships/hyperlink" Target="https://pubmed.ncbi.nlm.nih.gov/38137412" TargetMode="External"/><Relationship Id="rId7356" Type="http://schemas.openxmlformats.org/officeDocument/2006/relationships/hyperlink" Target="https://pubmed.ncbi.nlm.nih.gov/37347462" TargetMode="External"/><Relationship Id="rId8407" Type="http://schemas.openxmlformats.org/officeDocument/2006/relationships/hyperlink" Target="https://pubmed.ncbi.nlm.nih.gov/33389484" TargetMode="External"/><Relationship Id="rId7009" Type="http://schemas.openxmlformats.org/officeDocument/2006/relationships/hyperlink" Target="https://pubmed.ncbi.nlm.nih.gov/35792845" TargetMode="External"/><Relationship Id="rId3966" Type="http://schemas.openxmlformats.org/officeDocument/2006/relationships/hyperlink" Target="https://europepmc.org/abstract/MED/27025255" TargetMode="External"/><Relationship Id="rId3" Type="http://schemas.openxmlformats.org/officeDocument/2006/relationships/hyperlink" Target="https://pubmed.ncbi.nlm.nih.gov/39953916" TargetMode="External"/><Relationship Id="rId887" Type="http://schemas.openxmlformats.org/officeDocument/2006/relationships/hyperlink" Target="https://europepmc.org/abstract/MED/34851033" TargetMode="External"/><Relationship Id="rId2568" Type="http://schemas.openxmlformats.org/officeDocument/2006/relationships/hyperlink" Target="https://www.tandfonline.com/doi/10.1517/14656566.7.16.2271?url_ver=Z39.88-2003&amp;rfr_id=ori:rid:crossref.org&amp;rfr_dat=cr_pub%200pubmed" TargetMode="External"/><Relationship Id="rId3619" Type="http://schemas.openxmlformats.org/officeDocument/2006/relationships/hyperlink" Target="https://journals.aai.org/jimmunol/article-lookup/doi/10.4049/jimmunol.177.5.3406" TargetMode="External"/><Relationship Id="rId5041" Type="http://schemas.openxmlformats.org/officeDocument/2006/relationships/hyperlink" Target="https://pubmed.ncbi.nlm.nih.gov/39780366" TargetMode="External"/><Relationship Id="rId1651" Type="http://schemas.openxmlformats.org/officeDocument/2006/relationships/hyperlink" Target="https://pubmed.ncbi.nlm.nih.gov/32695106" TargetMode="External"/><Relationship Id="rId2702" Type="http://schemas.openxmlformats.org/officeDocument/2006/relationships/hyperlink" Target="https://www.clinicalkey.com/content/playBy/pii?v=S1081-1206(19)30099-7" TargetMode="External"/><Relationship Id="rId8264" Type="http://schemas.openxmlformats.org/officeDocument/2006/relationships/hyperlink" Target="https://pubmed.ncbi.nlm.nih.gov/27498934" TargetMode="External"/><Relationship Id="rId9315" Type="http://schemas.openxmlformats.org/officeDocument/2006/relationships/hyperlink" Target="https://pubmed.ncbi.nlm.nih.gov/39198174" TargetMode="External"/><Relationship Id="rId1304" Type="http://schemas.openxmlformats.org/officeDocument/2006/relationships/hyperlink" Target="https://pubmed.ncbi.nlm.nih.gov/28950264" TargetMode="External"/><Relationship Id="rId4874" Type="http://schemas.openxmlformats.org/officeDocument/2006/relationships/hyperlink" Target="https://core.ac.uk/reader/185221407?utm_source=linkout" TargetMode="External"/><Relationship Id="rId3476" Type="http://schemas.openxmlformats.org/officeDocument/2006/relationships/hyperlink" Target="https://europepmc.org/abstract/MED/23962256" TargetMode="External"/><Relationship Id="rId4527" Type="http://schemas.openxmlformats.org/officeDocument/2006/relationships/hyperlink" Target="https://pubmed.ncbi.nlm.nih.gov/28334374" TargetMode="External"/><Relationship Id="rId5925" Type="http://schemas.openxmlformats.org/officeDocument/2006/relationships/hyperlink" Target="https://europepmc.org/abstract/MED/16061726" TargetMode="External"/><Relationship Id="rId10" Type="http://schemas.openxmlformats.org/officeDocument/2006/relationships/hyperlink" Target="https://europepmc.org/abstract/MED/38873612" TargetMode="External"/><Relationship Id="rId397" Type="http://schemas.openxmlformats.org/officeDocument/2006/relationships/hyperlink" Target="https://pubmed.ncbi.nlm.nih.gov/3918266" TargetMode="External"/><Relationship Id="rId2078" Type="http://schemas.openxmlformats.org/officeDocument/2006/relationships/hyperlink" Target="https://pubmed.ncbi.nlm.nih.gov/31173374" TargetMode="External"/><Relationship Id="rId3129" Type="http://schemas.openxmlformats.org/officeDocument/2006/relationships/hyperlink" Target="https://pubmed.ncbi.nlm.nih.gov/34896887" TargetMode="External"/><Relationship Id="rId7000" Type="http://schemas.openxmlformats.org/officeDocument/2006/relationships/hyperlink" Target="https://linkinghub.elsevier.com/retrieve/pii/S1097-2765(22)00433-6" TargetMode="External"/><Relationship Id="rId6699" Type="http://schemas.openxmlformats.org/officeDocument/2006/relationships/hyperlink" Target="https://pubmed.ncbi.nlm.nih.gov/15036905" TargetMode="External"/><Relationship Id="rId9172" Type="http://schemas.openxmlformats.org/officeDocument/2006/relationships/hyperlink" Target="https://pubmed.ncbi.nlm.nih.gov/28442313" TargetMode="External"/><Relationship Id="rId3610" Type="http://schemas.openxmlformats.org/officeDocument/2006/relationships/hyperlink" Target="https://pubmed.ncbi.nlm.nih.gov/18087252" TargetMode="External"/><Relationship Id="rId531" Type="http://schemas.openxmlformats.org/officeDocument/2006/relationships/hyperlink" Target="https://pubmed.ncbi.nlm.nih.gov/33181112" TargetMode="External"/><Relationship Id="rId1161" Type="http://schemas.openxmlformats.org/officeDocument/2006/relationships/hyperlink" Target="https://pubmed.ncbi.nlm.nih.gov/7760002" TargetMode="External"/><Relationship Id="rId2212" Type="http://schemas.openxmlformats.org/officeDocument/2006/relationships/hyperlink" Target="https://pubmed.ncbi.nlm.nih.gov/19059449" TargetMode="External"/><Relationship Id="rId5782" Type="http://schemas.openxmlformats.org/officeDocument/2006/relationships/hyperlink" Target="https://europepmc.org/abstract/MED/32638197" TargetMode="External"/><Relationship Id="rId6833" Type="http://schemas.openxmlformats.org/officeDocument/2006/relationships/hyperlink" Target="https://pubmed.ncbi.nlm.nih.gov/24113357" TargetMode="External"/><Relationship Id="rId4384" Type="http://schemas.openxmlformats.org/officeDocument/2006/relationships/hyperlink" Target="https://europepmc.org/abstract/MED/2379221" TargetMode="External"/><Relationship Id="rId5435" Type="http://schemas.openxmlformats.org/officeDocument/2006/relationships/hyperlink" Target="https://pubmed.ncbi.nlm.nih.gov/37562003" TargetMode="External"/><Relationship Id="rId4037" Type="http://schemas.openxmlformats.org/officeDocument/2006/relationships/hyperlink" Target="https://pubmed.ncbi.nlm.nih.gov/22570714" TargetMode="External"/><Relationship Id="rId8658" Type="http://schemas.openxmlformats.org/officeDocument/2006/relationships/hyperlink" Target="https://www.bmj.com/lookup/pmidlookup?view=long&amp;pmid=26403371" TargetMode="External"/><Relationship Id="rId3120" Type="http://schemas.openxmlformats.org/officeDocument/2006/relationships/hyperlink" Target="https://europepmc.org/abstract/MED/35223018" TargetMode="External"/><Relationship Id="rId6690" Type="http://schemas.openxmlformats.org/officeDocument/2006/relationships/hyperlink" Target="https://europepmc.org/abstract/MED/17261633" TargetMode="External"/><Relationship Id="rId7741" Type="http://schemas.openxmlformats.org/officeDocument/2006/relationships/hyperlink" Target="https://europepmc.org/abstract/MED/33455090" TargetMode="External"/><Relationship Id="rId5292" Type="http://schemas.openxmlformats.org/officeDocument/2006/relationships/hyperlink" Target="https://www.clinicalkey.com/content/playBy/pii?v=S2352-3026(16)30114-4" TargetMode="External"/><Relationship Id="rId6343" Type="http://schemas.openxmlformats.org/officeDocument/2006/relationships/hyperlink" Target="https://pubmed.ncbi.nlm.nih.gov/33495290" TargetMode="External"/><Relationship Id="rId2953" Type="http://schemas.openxmlformats.org/officeDocument/2006/relationships/hyperlink" Target="https://europepmc.org/abstract/MED/37915762" TargetMode="External"/><Relationship Id="rId925" Type="http://schemas.openxmlformats.org/officeDocument/2006/relationships/hyperlink" Target="https://europepmc.org/abstract/MED/33996688" TargetMode="External"/><Relationship Id="rId1555" Type="http://schemas.openxmlformats.org/officeDocument/2006/relationships/hyperlink" Target="https://pubmed.ncbi.nlm.nih.gov/38734536" TargetMode="External"/><Relationship Id="rId2606" Type="http://schemas.openxmlformats.org/officeDocument/2006/relationships/hyperlink" Target="https://linkinghub.elsevier.com/retrieve/pii/S1939-4551(24)00124-8" TargetMode="External"/><Relationship Id="rId8168" Type="http://schemas.openxmlformats.org/officeDocument/2006/relationships/hyperlink" Target="https://onlinelibrary.wiley.com/doi/10.1111/jgh.15220" TargetMode="External"/><Relationship Id="rId9219" Type="http://schemas.openxmlformats.org/officeDocument/2006/relationships/hyperlink" Target="https://publications.ersnet.org/lookup/pmid/24525448" TargetMode="External"/><Relationship Id="rId1208" Type="http://schemas.openxmlformats.org/officeDocument/2006/relationships/hyperlink" Target="https://pubmed.ncbi.nlm.nih.gov/35503492" TargetMode="External"/><Relationship Id="rId4778" Type="http://schemas.openxmlformats.org/officeDocument/2006/relationships/hyperlink" Target="https://europepmc.org/abstract/MED/35575086" TargetMode="External"/><Relationship Id="rId5829" Type="http://schemas.openxmlformats.org/officeDocument/2006/relationships/hyperlink" Target="https://pubmed.ncbi.nlm.nih.gov/28805790" TargetMode="External"/><Relationship Id="rId7251" Type="http://schemas.openxmlformats.org/officeDocument/2006/relationships/hyperlink" Target="https://linkinghub.elsevier.com/retrieve/pii/S1198-743X(22)00383-4" TargetMode="External"/><Relationship Id="rId8302" Type="http://schemas.openxmlformats.org/officeDocument/2006/relationships/hyperlink" Target="https://pubmed.ncbi.nlm.nih.gov/20401498" TargetMode="External"/><Relationship Id="rId3861" Type="http://schemas.openxmlformats.org/officeDocument/2006/relationships/hyperlink" Target="https://pubmed.ncbi.nlm.nih.gov/36305472" TargetMode="External"/><Relationship Id="rId4912" Type="http://schemas.openxmlformats.org/officeDocument/2006/relationships/hyperlink" Target="https://europepmc.org/abstract/MED/27503255" TargetMode="External"/><Relationship Id="rId782" Type="http://schemas.openxmlformats.org/officeDocument/2006/relationships/hyperlink" Target="https://linkinghub.elsevier.com/retrieve/pii/S0165247804001178" TargetMode="External"/><Relationship Id="rId2463" Type="http://schemas.openxmlformats.org/officeDocument/2006/relationships/hyperlink" Target="https://pubmed.ncbi.nlm.nih.gov/30773066" TargetMode="External"/><Relationship Id="rId3514" Type="http://schemas.openxmlformats.org/officeDocument/2006/relationships/hyperlink" Target="https://europepmc.org/abstract/MED/24040034" TargetMode="External"/><Relationship Id="rId9076" Type="http://schemas.openxmlformats.org/officeDocument/2006/relationships/hyperlink" Target="https://pubmed.ncbi.nlm.nih.gov/35983540" TargetMode="External"/><Relationship Id="rId435" Type="http://schemas.openxmlformats.org/officeDocument/2006/relationships/hyperlink" Target="https://pmc.ncbi.nlm.nih.gov/articles/pmid/40046062/" TargetMode="External"/><Relationship Id="rId1065" Type="http://schemas.openxmlformats.org/officeDocument/2006/relationships/hyperlink" Target="https://pathsocjournals.onlinelibrary.wiley.com/doi/10.1002/path.2954" TargetMode="External"/><Relationship Id="rId2116" Type="http://schemas.openxmlformats.org/officeDocument/2006/relationships/hyperlink" Target="https://pubmed.ncbi.nlm.nih.gov/28543170" TargetMode="External"/><Relationship Id="rId5686" Type="http://schemas.openxmlformats.org/officeDocument/2006/relationships/hyperlink" Target="https://europepmc.org/abstract/MED/29867566" TargetMode="External"/><Relationship Id="rId6737" Type="http://schemas.openxmlformats.org/officeDocument/2006/relationships/hyperlink" Target="https://pubmed.ncbi.nlm.nih.gov/36498862" TargetMode="External"/><Relationship Id="rId4288" Type="http://schemas.openxmlformats.org/officeDocument/2006/relationships/hyperlink" Target="https://link.springer.com/article/10.1007/s10875-012-9655-6" TargetMode="External"/><Relationship Id="rId5339" Type="http://schemas.openxmlformats.org/officeDocument/2006/relationships/hyperlink" Target="https://pubmed.ncbi.nlm.nih.gov/24820973" TargetMode="External"/><Relationship Id="rId9210" Type="http://schemas.openxmlformats.org/officeDocument/2006/relationships/hyperlink" Target="https://pubmed.ncbi.nlm.nih.gov/25245791" TargetMode="External"/><Relationship Id="rId1949" Type="http://schemas.openxmlformats.org/officeDocument/2006/relationships/hyperlink" Target="https://pubmed.ncbi.nlm.nih.gov/10923610" TargetMode="External"/><Relationship Id="rId5820" Type="http://schemas.openxmlformats.org/officeDocument/2006/relationships/hyperlink" Target="https://link.springer.com/article/10.1007/s10875-018-0496-9" TargetMode="External"/><Relationship Id="rId292" Type="http://schemas.openxmlformats.org/officeDocument/2006/relationships/hyperlink" Target="https://linkinghub.elsevier.com/retrieve/pii/S0006-4971(20)51365-7" TargetMode="External"/><Relationship Id="rId3371" Type="http://schemas.openxmlformats.org/officeDocument/2006/relationships/hyperlink" Target="https://pubmed.ncbi.nlm.nih.gov/28526406" TargetMode="External"/><Relationship Id="rId4422" Type="http://schemas.openxmlformats.org/officeDocument/2006/relationships/hyperlink" Target="https://europepmc.org/abstract/MED/37751296" TargetMode="External"/><Relationship Id="rId7992" Type="http://schemas.openxmlformats.org/officeDocument/2006/relationships/hyperlink" Target="https://pubmed.ncbi.nlm.nih.gov/9038637" TargetMode="External"/><Relationship Id="rId3024" Type="http://schemas.openxmlformats.org/officeDocument/2006/relationships/hyperlink" Target="https://inflammregen.biomedcentral.com/articles/10.1186/s41232-022-00247-1" TargetMode="External"/><Relationship Id="rId6594" Type="http://schemas.openxmlformats.org/officeDocument/2006/relationships/hyperlink" Target="https://www.clinicalkey.com/content/playBy/pii?v=S0022-4804(15)00117-1" TargetMode="External"/><Relationship Id="rId7645" Type="http://schemas.openxmlformats.org/officeDocument/2006/relationships/hyperlink" Target="https://academic.oup.com/cid/article-lookup/doi/10.1086/606059" TargetMode="External"/><Relationship Id="rId5196" Type="http://schemas.openxmlformats.org/officeDocument/2006/relationships/hyperlink" Target="https://europepmc.org/abstract/MED/33042850" TargetMode="External"/><Relationship Id="rId6247" Type="http://schemas.openxmlformats.org/officeDocument/2006/relationships/hyperlink" Target="https://pubmed.ncbi.nlm.nih.gov/30564239" TargetMode="External"/><Relationship Id="rId1459" Type="http://schemas.openxmlformats.org/officeDocument/2006/relationships/hyperlink" Target="https://journals.lww.com/00008480-201812000-00019" TargetMode="External"/><Relationship Id="rId2857" Type="http://schemas.openxmlformats.org/officeDocument/2006/relationships/hyperlink" Target="https://air.unimi.it/handle/2434/1128557" TargetMode="External"/><Relationship Id="rId3908" Type="http://schemas.openxmlformats.org/officeDocument/2006/relationships/hyperlink" Target="https://hal.archives-ouvertes.fr/hal-02955676" TargetMode="External"/><Relationship Id="rId5330" Type="http://schemas.openxmlformats.org/officeDocument/2006/relationships/hyperlink" Target="https://link.springer.com/article/10.1007/s40264-014-0219-y" TargetMode="External"/><Relationship Id="rId829" Type="http://schemas.openxmlformats.org/officeDocument/2006/relationships/hyperlink" Target="https:///www.science.org/doi/10.1126/sciimmunol.adj5948?url_ver=Z39.88-2003&amp;rfr_id=ori:rid:crossref.org&amp;rfr_dat=cr_pub%200pubmed" TargetMode="External"/><Relationship Id="rId1940" Type="http://schemas.openxmlformats.org/officeDocument/2006/relationships/hyperlink" Target="https://pubmed.ncbi.nlm.nih.gov/18631353" TargetMode="External"/><Relationship Id="rId8553" Type="http://schemas.openxmlformats.org/officeDocument/2006/relationships/hyperlink" Target="https://pubmed.ncbi.nlm.nih.gov/28931391" TargetMode="External"/><Relationship Id="rId7155" Type="http://schemas.openxmlformats.org/officeDocument/2006/relationships/hyperlink" Target="https://pubmed.ncbi.nlm.nih.gov/18689679" TargetMode="External"/><Relationship Id="rId8206" Type="http://schemas.openxmlformats.org/officeDocument/2006/relationships/hyperlink" Target="https://pubmed.ncbi.nlm.nih.gov/31546615" TargetMode="External"/><Relationship Id="rId3765" Type="http://schemas.openxmlformats.org/officeDocument/2006/relationships/hyperlink" Target="https://europepmc.org/abstract/MED/32636843" TargetMode="External"/><Relationship Id="rId4816" Type="http://schemas.openxmlformats.org/officeDocument/2006/relationships/hyperlink" Target="https://europepmc.org/abstract/MED/32925557" TargetMode="External"/><Relationship Id="rId686" Type="http://schemas.openxmlformats.org/officeDocument/2006/relationships/hyperlink" Target="https://onlinelibrary.wiley.com/doi/10.1111/all.12332" TargetMode="External"/><Relationship Id="rId2367" Type="http://schemas.openxmlformats.org/officeDocument/2006/relationships/hyperlink" Target="https://pubmed.ncbi.nlm.nih.gov/36377664" TargetMode="External"/><Relationship Id="rId3418" Type="http://schemas.openxmlformats.org/officeDocument/2006/relationships/hyperlink" Target="https://pubmed.ncbi.nlm.nih.gov/27258772" TargetMode="External"/><Relationship Id="rId339" Type="http://schemas.openxmlformats.org/officeDocument/2006/relationships/hyperlink" Target="https://linkinghub.elsevier.com/retrieve/pii/S0008-8749(83)71310-9" TargetMode="External"/><Relationship Id="rId6988" Type="http://schemas.openxmlformats.org/officeDocument/2006/relationships/hyperlink" Target="https://europepmc.org/abstract/MED/36300623" TargetMode="External"/><Relationship Id="rId8063" Type="http://schemas.openxmlformats.org/officeDocument/2006/relationships/hyperlink" Target="https://www.tandfonline.com/doi/abs/10.1080/17474124.2024.2326838?url_ver=Z39.88-2003&amp;rfr_id=ori:rid:crossref.org&amp;rfr_dat=cr_pub%200pubmed" TargetMode="External"/><Relationship Id="rId9114" Type="http://schemas.openxmlformats.org/officeDocument/2006/relationships/hyperlink" Target="https://pubmed.ncbi.nlm.nih.gov/33358537" TargetMode="External"/><Relationship Id="rId820" Type="http://schemas.openxmlformats.org/officeDocument/2006/relationships/hyperlink" Target="https://pubmed.ncbi.nlm.nih.gov/39435770" TargetMode="External"/><Relationship Id="rId1450" Type="http://schemas.openxmlformats.org/officeDocument/2006/relationships/hyperlink" Target="https://pubmed.ncbi.nlm.nih.gov/33193371" TargetMode="External"/><Relationship Id="rId2501" Type="http://schemas.openxmlformats.org/officeDocument/2006/relationships/hyperlink" Target="https://pubmed.ncbi.nlm.nih.gov/27366160" TargetMode="External"/><Relationship Id="rId1103" Type="http://schemas.openxmlformats.org/officeDocument/2006/relationships/hyperlink" Target="https://www.clinicalkey.com/content/playBy/pii?v=S0091-6749(07)00712-9" TargetMode="External"/><Relationship Id="rId4673" Type="http://schemas.openxmlformats.org/officeDocument/2006/relationships/hyperlink" Target="https://pubmed.ncbi.nlm.nih.gov/28042528" TargetMode="External"/><Relationship Id="rId5724" Type="http://schemas.openxmlformats.org/officeDocument/2006/relationships/hyperlink" Target="https://pubmed.ncbi.nlm.nih.gov/17947872" TargetMode="External"/><Relationship Id="rId3275" Type="http://schemas.openxmlformats.org/officeDocument/2006/relationships/hyperlink" Target="https://pubmed.ncbi.nlm.nih.gov/33424923" TargetMode="External"/><Relationship Id="rId4326" Type="http://schemas.openxmlformats.org/officeDocument/2006/relationships/hyperlink" Target="https://pubmed.ncbi.nlm.nih.gov/17504501" TargetMode="External"/><Relationship Id="rId7896" Type="http://schemas.openxmlformats.org/officeDocument/2006/relationships/hyperlink" Target="https://pubmed.ncbi.nlm.nih.gov/29206475" TargetMode="External"/><Relationship Id="rId8947" Type="http://schemas.openxmlformats.org/officeDocument/2006/relationships/hyperlink" Target="https://pubmed.ncbi.nlm.nih.gov/34558785" TargetMode="External"/><Relationship Id="rId196" Type="http://schemas.openxmlformats.org/officeDocument/2006/relationships/hyperlink" Target="https://europepmc.org/abstract/MED/26067227" TargetMode="External"/><Relationship Id="rId6498" Type="http://schemas.openxmlformats.org/officeDocument/2006/relationships/hyperlink" Target="https://europepmc.org/abstract/MED/30131526" TargetMode="External"/><Relationship Id="rId7549" Type="http://schemas.openxmlformats.org/officeDocument/2006/relationships/hyperlink" Target="https://europepmc.org/abstract/MED/32812031" TargetMode="External"/><Relationship Id="rId330" Type="http://schemas.openxmlformats.org/officeDocument/2006/relationships/hyperlink" Target="https://pubmed.ncbi.nlm.nih.gov/7627622" TargetMode="External"/><Relationship Id="rId2011" Type="http://schemas.openxmlformats.org/officeDocument/2006/relationships/hyperlink" Target="https://europepmc.org/abstract/MED/34939192" TargetMode="External"/><Relationship Id="rId4183" Type="http://schemas.openxmlformats.org/officeDocument/2006/relationships/hyperlink" Target="https://pubmed.ncbi.nlm.nih.gov/35236078" TargetMode="External"/><Relationship Id="rId5581" Type="http://schemas.openxmlformats.org/officeDocument/2006/relationships/hyperlink" Target="https://pubmed.ncbi.nlm.nih.gov/35445287" TargetMode="External"/><Relationship Id="rId6632" Type="http://schemas.openxmlformats.org/officeDocument/2006/relationships/hyperlink" Target="https://www.ahajournals.org/doi/10.1161/ATVBAHA.111.242198?url_ver=Z39.88-2003&amp;rfr_id=ori:rid:crossref.org&amp;rfr_dat=cr_pub%200pubmed" TargetMode="External"/><Relationship Id="rId5234" Type="http://schemas.openxmlformats.org/officeDocument/2006/relationships/hyperlink" Target="https://europepmc.org/abstract/MED/31131266" TargetMode="External"/><Relationship Id="rId69" Type="http://schemas.openxmlformats.org/officeDocument/2006/relationships/hyperlink" Target="https://pubmed.ncbi.nlm.nih.gov/34580250" TargetMode="External"/><Relationship Id="rId1844" Type="http://schemas.openxmlformats.org/officeDocument/2006/relationships/hyperlink" Target="https://www.mdpi.com/resolver?pii=ijms252111741" TargetMode="External"/><Relationship Id="rId8457" Type="http://schemas.openxmlformats.org/officeDocument/2006/relationships/hyperlink" Target="https://www.clinicalkey.com/content/playBy/pii?v=S0196-6553(14)00869-4" TargetMode="External"/><Relationship Id="rId7059" Type="http://schemas.openxmlformats.org/officeDocument/2006/relationships/hyperlink" Target="https://pubmed.ncbi.nlm.nih.gov/34429372" TargetMode="External"/><Relationship Id="rId3669" Type="http://schemas.openxmlformats.org/officeDocument/2006/relationships/hyperlink" Target="https://linkinghub.elsevier.com/retrieve/pii/S0006-4971(20)55567-5" TargetMode="External"/><Relationship Id="rId7540" Type="http://schemas.openxmlformats.org/officeDocument/2006/relationships/hyperlink" Target="https://pubmed.ncbi.nlm.nih.gov/33345307" TargetMode="External"/><Relationship Id="rId5091" Type="http://schemas.openxmlformats.org/officeDocument/2006/relationships/hyperlink" Target="https://pubmed.ncbi.nlm.nih.gov/36778326" TargetMode="External"/><Relationship Id="rId6142" Type="http://schemas.openxmlformats.org/officeDocument/2006/relationships/hyperlink" Target="https://pubmed.ncbi.nlm.nih.gov/38641750" TargetMode="External"/><Relationship Id="rId2752" Type="http://schemas.openxmlformats.org/officeDocument/2006/relationships/hyperlink" Target="https://www.clinicalkey.com/content/playBy/pii?v=S0091-6749(15)01737-6" TargetMode="External"/><Relationship Id="rId3803" Type="http://schemas.openxmlformats.org/officeDocument/2006/relationships/hyperlink" Target="https://europepmc.org/abstract/MED/26642243" TargetMode="External"/><Relationship Id="rId9365" Type="http://schemas.openxmlformats.org/officeDocument/2006/relationships/hyperlink" Target="https://pubmed.ncbi.nlm.nih.gov/30146558" TargetMode="External"/><Relationship Id="rId724" Type="http://schemas.openxmlformats.org/officeDocument/2006/relationships/hyperlink" Target="https://onlinelibrary.wiley.com/doi/10.1111/j.1365-3083.2011.02632.x" TargetMode="External"/><Relationship Id="rId1354" Type="http://schemas.openxmlformats.org/officeDocument/2006/relationships/hyperlink" Target="https://pubmed.ncbi.nlm.nih.gov/22035380" TargetMode="External"/><Relationship Id="rId2405" Type="http://schemas.openxmlformats.org/officeDocument/2006/relationships/hyperlink" Target="https://pubmed.ncbi.nlm.nih.gov/34702119" TargetMode="External"/><Relationship Id="rId5975" Type="http://schemas.openxmlformats.org/officeDocument/2006/relationships/hyperlink" Target="https://pubmed.ncbi.nlm.nih.gov/9564814" TargetMode="External"/><Relationship Id="rId9018" Type="http://schemas.openxmlformats.org/officeDocument/2006/relationships/hyperlink" Target="https://pubmed.ncbi.nlm.nih.gov/39384303" TargetMode="External"/><Relationship Id="rId60" Type="http://schemas.openxmlformats.org/officeDocument/2006/relationships/hyperlink" Target="https://europepmc.org/abstract/MED/35711458" TargetMode="External"/><Relationship Id="rId1007" Type="http://schemas.openxmlformats.org/officeDocument/2006/relationships/hyperlink" Target="https://europepmc.org/abstract/MED/28966622" TargetMode="External"/><Relationship Id="rId4577" Type="http://schemas.openxmlformats.org/officeDocument/2006/relationships/hyperlink" Target="https://pubmed.ncbi.nlm.nih.gov/38512841" TargetMode="External"/><Relationship Id="rId5628" Type="http://schemas.openxmlformats.org/officeDocument/2006/relationships/hyperlink" Target="https://www.tandfonline.com/doi/10.1080/17474124.2020.1821653?url_ver=Z39.88-2003&amp;rfr_id=ori:rid:crossref.org&amp;rfr_dat=cr_pub%200pubmed" TargetMode="External"/><Relationship Id="rId3179" Type="http://schemas.openxmlformats.org/officeDocument/2006/relationships/hyperlink" Target="https://pubmed.ncbi.nlm.nih.gov/33503468" TargetMode="External"/><Relationship Id="rId7050" Type="http://schemas.openxmlformats.org/officeDocument/2006/relationships/hyperlink" Target="https://europepmc.org/abstract/MED/34415984" TargetMode="External"/><Relationship Id="rId8101" Type="http://schemas.openxmlformats.org/officeDocument/2006/relationships/hyperlink" Target="https://pubmed.ncbi.nlm.nih.gov/37064537" TargetMode="External"/><Relationship Id="rId581" Type="http://schemas.openxmlformats.org/officeDocument/2006/relationships/hyperlink" Target="https://pubmed.ncbi.nlm.nih.gov/30937141" TargetMode="External"/><Relationship Id="rId2262" Type="http://schemas.openxmlformats.org/officeDocument/2006/relationships/hyperlink" Target="https://pubmed.ncbi.nlm.nih.gov/15967724" TargetMode="External"/><Relationship Id="rId3660" Type="http://schemas.openxmlformats.org/officeDocument/2006/relationships/hyperlink" Target="https://pubmed.ncbi.nlm.nih.gov/12133937" TargetMode="External"/><Relationship Id="rId4711" Type="http://schemas.openxmlformats.org/officeDocument/2006/relationships/hyperlink" Target="https://pubmed.ncbi.nlm.nih.gov/39365013" TargetMode="External"/><Relationship Id="rId234" Type="http://schemas.openxmlformats.org/officeDocument/2006/relationships/hyperlink" Target="https://pmc.ncbi.nlm.nih.gov/articles/pmid/23480186/" TargetMode="External"/><Relationship Id="rId3313" Type="http://schemas.openxmlformats.org/officeDocument/2006/relationships/hyperlink" Target="https://pubmed.ncbi.nlm.nih.gov/31872173" TargetMode="External"/><Relationship Id="rId6883" Type="http://schemas.openxmlformats.org/officeDocument/2006/relationships/hyperlink" Target="https://pubmed.ncbi.nlm.nih.gov/39792639" TargetMode="External"/><Relationship Id="rId7934" Type="http://schemas.openxmlformats.org/officeDocument/2006/relationships/hyperlink" Target="https://pubmed.ncbi.nlm.nih.gov/23039892" TargetMode="External"/><Relationship Id="rId5485" Type="http://schemas.openxmlformats.org/officeDocument/2006/relationships/hyperlink" Target="https://pubmed.ncbi.nlm.nih.gov/31207086" TargetMode="External"/><Relationship Id="rId6536" Type="http://schemas.openxmlformats.org/officeDocument/2006/relationships/hyperlink" Target="https://europepmc.org/abstract/MED/28437384" TargetMode="External"/><Relationship Id="rId4087" Type="http://schemas.openxmlformats.org/officeDocument/2006/relationships/hyperlink" Target="https://linkinghub.elsevier.com/retrieve/pii/S0952-7915(06)00143-9" TargetMode="External"/><Relationship Id="rId5138" Type="http://schemas.openxmlformats.org/officeDocument/2006/relationships/hyperlink" Target="https://onlinelibrary.wiley.com/doi/10.1002/cncr.33570" TargetMode="External"/><Relationship Id="rId1748" Type="http://schemas.openxmlformats.org/officeDocument/2006/relationships/hyperlink" Target="https://pubmed.ncbi.nlm.nih.gov/34260778" TargetMode="External"/><Relationship Id="rId3170" Type="http://schemas.openxmlformats.org/officeDocument/2006/relationships/hyperlink" Target="https://link.springer.com/article/10.1007/s00296-021-04862-y" TargetMode="External"/><Relationship Id="rId4221" Type="http://schemas.openxmlformats.org/officeDocument/2006/relationships/hyperlink" Target="https://pubmed.ncbi.nlm.nih.gov/31620126" TargetMode="External"/><Relationship Id="rId6393" Type="http://schemas.openxmlformats.org/officeDocument/2006/relationships/hyperlink" Target="https://pubmed.ncbi.nlm.nih.gov/37205571" TargetMode="External"/><Relationship Id="rId7791" Type="http://schemas.openxmlformats.org/officeDocument/2006/relationships/hyperlink" Target="https://linkinghub.elsevier.com/retrieve/pii/S0003-4967(24)00942-7" TargetMode="External"/><Relationship Id="rId8842" Type="http://schemas.openxmlformats.org/officeDocument/2006/relationships/hyperlink" Target="http://www.elsevier.es/en/linksolver/ft/pii/S1695-4033(13)00471-2" TargetMode="External"/><Relationship Id="rId6046" Type="http://schemas.openxmlformats.org/officeDocument/2006/relationships/hyperlink" Target="https://pubmed.ncbi.nlm.nih.gov/3263401" TargetMode="External"/><Relationship Id="rId7444" Type="http://schemas.openxmlformats.org/officeDocument/2006/relationships/hyperlink" Target="https://pubmed.ncbi.nlm.nih.gov/32516385" TargetMode="External"/><Relationship Id="rId975" Type="http://schemas.openxmlformats.org/officeDocument/2006/relationships/hyperlink" Target="https://europepmc.org/abstract/MED/31969880" TargetMode="External"/><Relationship Id="rId2656" Type="http://schemas.openxmlformats.org/officeDocument/2006/relationships/hyperlink" Target="http://www.jiaci.org/summary/vol31-issue4-num2290" TargetMode="External"/><Relationship Id="rId3707" Type="http://schemas.openxmlformats.org/officeDocument/2006/relationships/hyperlink" Target="https://europepmc.org/abstract/MED/37715890" TargetMode="External"/><Relationship Id="rId9269" Type="http://schemas.openxmlformats.org/officeDocument/2006/relationships/hyperlink" Target="https://linkinghub.elsevier.com/retrieve/pii/S0012-3692(09)60132-X" TargetMode="External"/><Relationship Id="rId628" Type="http://schemas.openxmlformats.org/officeDocument/2006/relationships/hyperlink" Target="https://linkinghub.elsevier.com/retrieve/pii/S0006-4971(20)32852-4" TargetMode="External"/><Relationship Id="rId1258" Type="http://schemas.openxmlformats.org/officeDocument/2006/relationships/hyperlink" Target="https://pubmed.ncbi.nlm.nih.gov/32248571" TargetMode="External"/><Relationship Id="rId2309" Type="http://schemas.openxmlformats.org/officeDocument/2006/relationships/hyperlink" Target="https://pubmed.ncbi.nlm.nih.gov/38755315" TargetMode="External"/><Relationship Id="rId5879" Type="http://schemas.openxmlformats.org/officeDocument/2006/relationships/hyperlink" Target="https://pubmed.ncbi.nlm.nih.gov/22578972"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www.sciencedirect.com/science/article/abs/pii/B9780123750839001756?via%3Dihub" TargetMode="External"/><Relationship Id="rId21" Type="http://schemas.openxmlformats.org/officeDocument/2006/relationships/hyperlink" Target="https://www.sciencedirect.com/science/article/abs/pii/B9780323958950000222?via%3Dihub" TargetMode="External"/><Relationship Id="rId42" Type="http://schemas.openxmlformats.org/officeDocument/2006/relationships/hyperlink" Target="https://s3-eu-west-1.amazonaws.com/wp-iuis/app/uploads/2019/07/06110251/cv_gdocena_edu_2015-e70688d4.pdf" TargetMode="External"/><Relationship Id="rId63" Type="http://schemas.openxmlformats.org/officeDocument/2006/relationships/hyperlink" Target="https://link.springer.com/chapter/10.1007/978-3-031-59815-9_26" TargetMode="External"/><Relationship Id="rId84" Type="http://schemas.openxmlformats.org/officeDocument/2006/relationships/hyperlink" Target="https://www.sciencedirect.com/science/article/abs/pii/B9780128041529000117?via%3Dihub" TargetMode="External"/><Relationship Id="rId16" Type="http://schemas.openxmlformats.org/officeDocument/2006/relationships/hyperlink" Target="https://www.sciencedirect.com/science/article/pii/B9780128167687000545?via%3Dihub" TargetMode="External"/><Relationship Id="rId107" Type="http://schemas.openxmlformats.org/officeDocument/2006/relationships/hyperlink" Target="https://researchmap.jp/read0019349/books_etc/10277623" TargetMode="External"/><Relationship Id="rId11" Type="http://schemas.openxmlformats.org/officeDocument/2006/relationships/hyperlink" Target="https://link.springer.com/chapter/10.1007/978-3-030-96814-4_30" TargetMode="External"/><Relationship Id="rId32" Type="http://schemas.openxmlformats.org/officeDocument/2006/relationships/hyperlink" Target="https://link.springer.com/referenceworkentry/10.1007/978-1-4614-8678-7_3" TargetMode="External"/><Relationship Id="rId37" Type="http://schemas.openxmlformats.org/officeDocument/2006/relationships/hyperlink" Target="https://link.springer.com/referenceworkentry/10.1007/978-1-4614-9209-2_140-1" TargetMode="External"/><Relationship Id="rId53" Type="http://schemas.openxmlformats.org/officeDocument/2006/relationships/hyperlink" Target="https://www.escavador.com/sobre/5255350/pedro-francisco-giavina-bianchi-junior" TargetMode="External"/><Relationship Id="rId58" Type="http://schemas.openxmlformats.org/officeDocument/2006/relationships/hyperlink" Target="https://www.intechopen.com/chapters/35895" TargetMode="External"/><Relationship Id="rId74" Type="http://schemas.openxmlformats.org/officeDocument/2006/relationships/hyperlink" Target="https://link.springer.com/chapter/10.1007/978-1-4613-4223-6_3" TargetMode="External"/><Relationship Id="rId79" Type="http://schemas.openxmlformats.org/officeDocument/2006/relationships/hyperlink" Target="https://link.springer.com/chapter/10.1007/978-3-319-19674-9_58" TargetMode="External"/><Relationship Id="rId102" Type="http://schemas.openxmlformats.org/officeDocument/2006/relationships/hyperlink" Target="https://link.springer.com/protocol/10.1385/1-59259-150-7:423" TargetMode="External"/><Relationship Id="rId123" Type="http://schemas.openxmlformats.org/officeDocument/2006/relationships/hyperlink" Target="https://medicalnote.jp/doctors/151005-000003-HYALGJ" TargetMode="External"/><Relationship Id="rId128" Type="http://schemas.openxmlformats.org/officeDocument/2006/relationships/hyperlink" Target="https://medicalnote.jp/doctors/151005-000003-HYALGJ" TargetMode="External"/><Relationship Id="rId5" Type="http://schemas.openxmlformats.org/officeDocument/2006/relationships/hyperlink" Target="https://link.springer.com/chapter/10.1007/978-3-319-91785-6_19" TargetMode="External"/><Relationship Id="rId90" Type="http://schemas.openxmlformats.org/officeDocument/2006/relationships/hyperlink" Target="https://link.springer.com/chapter/10.1007/978-3-030-21262-9_83" TargetMode="External"/><Relationship Id="rId95" Type="http://schemas.openxmlformats.org/officeDocument/2006/relationships/hyperlink" Target="https://link.springer.com/chapter/10.1007/978-3-030-18282-3_43" TargetMode="External"/><Relationship Id="rId22" Type="http://schemas.openxmlformats.org/officeDocument/2006/relationships/hyperlink" Target="https://link.springer.com/chapter/10.1007/978-3-030-67727-5_59" TargetMode="External"/><Relationship Id="rId27" Type="http://schemas.openxmlformats.org/officeDocument/2006/relationships/hyperlink" Target="https://www.researchgate.net/publication/381055620_Guia_Pratico_das_Doencas_Autoinflamatorias" TargetMode="External"/><Relationship Id="rId43" Type="http://schemas.openxmlformats.org/officeDocument/2006/relationships/hyperlink" Target="https://s3-eu-west-1.amazonaws.com/wp-iuis/app/uploads/2019/07/06110251/cv_gdocena_edu_2015-e70688d4.pdf" TargetMode="External"/><Relationship Id="rId48" Type="http://schemas.openxmlformats.org/officeDocument/2006/relationships/hyperlink" Target="https://www.guiaautoinflamatorias.com/product-page/gu%C3%ADa-pr%C3%A1ctica-de-las-enfermedades-autoinflamatorias" TargetMode="External"/><Relationship Id="rId64" Type="http://schemas.openxmlformats.org/officeDocument/2006/relationships/hyperlink" Target="https://link.springer.com/chapter/10.1007/978-3-030-22094-5_24" TargetMode="External"/><Relationship Id="rId69" Type="http://schemas.openxmlformats.org/officeDocument/2006/relationships/hyperlink" Target="https://onlinelibrary.wiley.com/doi/abs/10.1002/0470090480.ch13" TargetMode="External"/><Relationship Id="rId113" Type="http://schemas.openxmlformats.org/officeDocument/2006/relationships/hyperlink" Target="https://www.researchgate.net/publication/344161308_ESTUDIO_STEP-CD_USO_DE_USTEKINUMAB_EN_ENFERMEDAD_DE_CROHN_PEDIATRICA_ESTUDIO_MULTICENTRICO_RETROSPECTIVO_DEL_GRUPO_DE_OPORTO_EN_ENFERMEDAD_INFLAMATORIA_INTESTINAL_PEDIATRICA_DE_LA_ESPGHAN" TargetMode="External"/><Relationship Id="rId118" Type="http://schemas.openxmlformats.org/officeDocument/2006/relationships/hyperlink" Target="https://medicalnote.jp/doctors/151005-000003-HYALGJ" TargetMode="External"/><Relationship Id="rId134" Type="http://schemas.openxmlformats.org/officeDocument/2006/relationships/hyperlink" Target="http://lattes.cnpq.br/5546433568874059" TargetMode="External"/><Relationship Id="rId80" Type="http://schemas.openxmlformats.org/officeDocument/2006/relationships/hyperlink" Target="https://link.springer.com/protocol/10.1007/978-1-61779-842-9_12" TargetMode="External"/><Relationship Id="rId85" Type="http://schemas.openxmlformats.org/officeDocument/2006/relationships/hyperlink" Target="https://www.cambridge.org/core/books/abs/hematopoietic-cell-transplants/hematopoietic-cell-transplants-for-fanconi-anemia/D74C1B2472391877146BC3F78D74D8C5" TargetMode="External"/><Relationship Id="rId12" Type="http://schemas.openxmlformats.org/officeDocument/2006/relationships/hyperlink" Target="https://link.springer.com/chapter/10.1007/978-3-030-96814-4_27" TargetMode="External"/><Relationship Id="rId17" Type="http://schemas.openxmlformats.org/officeDocument/2006/relationships/hyperlink" Target="https://link.springer.com/chapter/10.1007/978-3-662-52909-6_3" TargetMode="External"/><Relationship Id="rId33" Type="http://schemas.openxmlformats.org/officeDocument/2006/relationships/hyperlink" Target="https://link.springer.com/chapter/10.1007/978-3-030-00880-2_8" TargetMode="External"/><Relationship Id="rId38" Type="http://schemas.openxmlformats.org/officeDocument/2006/relationships/hyperlink" Target="https://link.springer.com/chapter/10.1007/978-3-031-74853-0_7" TargetMode="External"/><Relationship Id="rId59" Type="http://schemas.openxmlformats.org/officeDocument/2006/relationships/hyperlink" Target="https://link.springer.com/chapter/10.1007/978-3-319-91785-6_26" TargetMode="External"/><Relationship Id="rId103" Type="http://schemas.openxmlformats.org/officeDocument/2006/relationships/hyperlink" Target="https://link.springer.com/book/10.1007/978-4-431-56018-0" TargetMode="External"/><Relationship Id="rId108" Type="http://schemas.openxmlformats.org/officeDocument/2006/relationships/hyperlink" Target="https://researchmap.jp/read0019349/books_etc/10277629" TargetMode="External"/><Relationship Id="rId124" Type="http://schemas.openxmlformats.org/officeDocument/2006/relationships/hyperlink" Target="https://medicalnote.jp/doctors/151005-000003-HYALGJ" TargetMode="External"/><Relationship Id="rId129" Type="http://schemas.openxmlformats.org/officeDocument/2006/relationships/hyperlink" Target="https://medicalnote.jp/doctors/151005-000003-HYALGJ" TargetMode="External"/><Relationship Id="rId54" Type="http://schemas.openxmlformats.org/officeDocument/2006/relationships/hyperlink" Target="https://link.springer.com/chapter/10.1007/978-3-319-48824-0_9" TargetMode="External"/><Relationship Id="rId70" Type="http://schemas.openxmlformats.org/officeDocument/2006/relationships/hyperlink" Target="https://accesspediatrics.mhmedical.com/content.aspx?sectionid=177100954&amp;bookid=2126&amp;Resultclick=2" TargetMode="External"/><Relationship Id="rId75" Type="http://schemas.openxmlformats.org/officeDocument/2006/relationships/hyperlink" Target="https://karger.com/books/book/2762/Handbook-of-Clinical-Gender-Medicine" TargetMode="External"/><Relationship Id="rId91" Type="http://schemas.openxmlformats.org/officeDocument/2006/relationships/hyperlink" Target="https://link.springer.com/chapter/10.1007/978-3-030-21262-9_62" TargetMode="External"/><Relationship Id="rId96" Type="http://schemas.openxmlformats.org/officeDocument/2006/relationships/hyperlink" Target="https://www.abebooks.com/servlet/BookDetailsPL?bi=31691954882" TargetMode="External"/><Relationship Id="rId1" Type="http://schemas.openxmlformats.org/officeDocument/2006/relationships/hyperlink" Target="https://link.springer.com/chapter/10.1007/978-3-030-70107-9_16" TargetMode="External"/><Relationship Id="rId6" Type="http://schemas.openxmlformats.org/officeDocument/2006/relationships/hyperlink" Target="https://publications.ersnet.org/content/book/handbook/978-1-84984-041-5/part/chapter_16/chapter/erh2012-086" TargetMode="External"/><Relationship Id="rId23" Type="http://schemas.openxmlformats.org/officeDocument/2006/relationships/hyperlink" Target="https://link.springer.com/referenceworkentry/10.1007/978-3-319-66816-1_105-1" TargetMode="External"/><Relationship Id="rId28" Type="http://schemas.openxmlformats.org/officeDocument/2006/relationships/hyperlink" Target="https://www.researchgate.net/publication/380709200_Doencas_Autoinflamatorias_uma_abordagem_sistemica" TargetMode="External"/><Relationship Id="rId49" Type="http://schemas.openxmlformats.org/officeDocument/2006/relationships/hyperlink" Target="https://link.springer.com/chapter/10.1007/978-3-319-27784-4_9" TargetMode="External"/><Relationship Id="rId114" Type="http://schemas.openxmlformats.org/officeDocument/2006/relationships/hyperlink" Target="https://produccioncientifica.ucm.es/documentos/641a22734a607a4a19c5c6e7" TargetMode="External"/><Relationship Id="rId119" Type="http://schemas.openxmlformats.org/officeDocument/2006/relationships/hyperlink" Target="https://medicalnote.jp/doctors/151005-000003-HYALGJ" TargetMode="External"/><Relationship Id="rId44" Type="http://schemas.openxmlformats.org/officeDocument/2006/relationships/hyperlink" Target="https://s3-eu-west-1.amazonaws.com/wp-iuis/app/uploads/2019/07/06110251/cv_gdocena_edu_2015-e70688d4.pdf" TargetMode="External"/><Relationship Id="rId60" Type="http://schemas.openxmlformats.org/officeDocument/2006/relationships/hyperlink" Target="https://www.intechopen.com/books/2291" TargetMode="External"/><Relationship Id="rId65" Type="http://schemas.openxmlformats.org/officeDocument/2006/relationships/hyperlink" Target="https://link.springer.com/referenceworkentry/10.1007/978-1-4614-9209-2_127-1" TargetMode="External"/><Relationship Id="rId81" Type="http://schemas.openxmlformats.org/officeDocument/2006/relationships/hyperlink" Target="https://www.sciencedirect.com/science/article/abs/pii/B9780323477949000615" TargetMode="External"/><Relationship Id="rId86" Type="http://schemas.openxmlformats.org/officeDocument/2006/relationships/hyperlink" Target="https://link.springer.com/referenceworkentry/10.1007/978-1-4614-9194-1_221" TargetMode="External"/><Relationship Id="rId130" Type="http://schemas.openxmlformats.org/officeDocument/2006/relationships/hyperlink" Target="https://medicalnote.jp/doctors/151005-000003-HYALGJ" TargetMode="External"/><Relationship Id="rId13" Type="http://schemas.openxmlformats.org/officeDocument/2006/relationships/hyperlink" Target="https://link.springer.com/chapter/10.1007/978-3-030-63761-3_51" TargetMode="External"/><Relationship Id="rId18" Type="http://schemas.openxmlformats.org/officeDocument/2006/relationships/hyperlink" Target="https://www.sciencedirect.com/science/article/abs/pii/B9780124071797000060" TargetMode="External"/><Relationship Id="rId39" Type="http://schemas.openxmlformats.org/officeDocument/2006/relationships/hyperlink" Target="https://www.researchgate.net/publication/339051185_Le_malattie_granulomatose_sistemiche_sarcoidosi_e_berilliosi" TargetMode="External"/><Relationship Id="rId109" Type="http://schemas.openxmlformats.org/officeDocument/2006/relationships/hyperlink" Target="https://researchmap.jp/read0019349/books_etc/10277632" TargetMode="External"/><Relationship Id="rId34" Type="http://schemas.openxmlformats.org/officeDocument/2006/relationships/hyperlink" Target="https://www.researchgate.net/publication/381055620_Guia_Pratico_das_Doencas_Autoinflamatorias" TargetMode="External"/><Relationship Id="rId50" Type="http://schemas.openxmlformats.org/officeDocument/2006/relationships/hyperlink" Target="https://link.springer.com/chapter/10.1007/978-3-319-27784-4_5" TargetMode="External"/><Relationship Id="rId55" Type="http://schemas.openxmlformats.org/officeDocument/2006/relationships/hyperlink" Target="https://link.springer.com/protocol/10.1007/978-1-4939-6448-2_27" TargetMode="External"/><Relationship Id="rId76" Type="http://schemas.openxmlformats.org/officeDocument/2006/relationships/hyperlink" Target="https://link.springer.com/chapter/10.1007/0-306-46843-3_8" TargetMode="External"/><Relationship Id="rId97" Type="http://schemas.openxmlformats.org/officeDocument/2006/relationships/hyperlink" Target="https://www.elsevierelibrary.fr/product/immunologie-fondamentale-et-immunopathologie15189765" TargetMode="External"/><Relationship Id="rId104" Type="http://schemas.openxmlformats.org/officeDocument/2006/relationships/hyperlink" Target="https://karger.com/books/book/228/chapter-abstract/5157267/Treatment-Options-after-Anti-TNF-Failure?redirectedFrom=PDF" TargetMode="External"/><Relationship Id="rId120" Type="http://schemas.openxmlformats.org/officeDocument/2006/relationships/hyperlink" Target="https://medicalnote.jp/doctors/151005-000003-HYALGJ" TargetMode="External"/><Relationship Id="rId125" Type="http://schemas.openxmlformats.org/officeDocument/2006/relationships/hyperlink" Target="https://medicalnote.jp/doctors/151005-000003-HYALGJ" TargetMode="External"/><Relationship Id="rId7" Type="http://schemas.openxmlformats.org/officeDocument/2006/relationships/hyperlink" Target="https://publications.ersnet.org/content/book/handbook/978-1-84984-041-5/part/chapter_16/chapter/erh2012-084" TargetMode="External"/><Relationship Id="rId71" Type="http://schemas.openxmlformats.org/officeDocument/2006/relationships/hyperlink" Target="https://www.sciencedirect.com/science/article/abs/pii/B9780128179628000512?via%3Dihub" TargetMode="External"/><Relationship Id="rId92" Type="http://schemas.openxmlformats.org/officeDocument/2006/relationships/hyperlink" Target="https://link.springer.com/chapter/10.1007/978-3-030-21262-9_116" TargetMode="External"/><Relationship Id="rId2" Type="http://schemas.openxmlformats.org/officeDocument/2006/relationships/hyperlink" Target="https://www.sciencedirect.com/science/article/abs/pii/B9780128167687000223" TargetMode="External"/><Relationship Id="rId29" Type="http://schemas.openxmlformats.org/officeDocument/2006/relationships/hyperlink" Target="https://www.researchgate.net/publication/380708645_Handbook_of_Autoinflammatory_Diseases" TargetMode="External"/><Relationship Id="rId24" Type="http://schemas.openxmlformats.org/officeDocument/2006/relationships/hyperlink" Target="https://link.springer.com/protocol/10.1007/978-1-0716-1237-8_1" TargetMode="External"/><Relationship Id="rId40" Type="http://schemas.openxmlformats.org/officeDocument/2006/relationships/hyperlink" Target="https://www.researchgate.net/publication/380709200_Doencas_Autoinflamatorias_uma_abordagem_sistemica" TargetMode="External"/><Relationship Id="rId45" Type="http://schemas.openxmlformats.org/officeDocument/2006/relationships/hyperlink" Target="https://www.libun.edu.pe/carrito/principal.php/articulo/00050721" TargetMode="External"/><Relationship Id="rId66" Type="http://schemas.openxmlformats.org/officeDocument/2006/relationships/hyperlink" Target="https://link.springer.com/chapter/10.1007/978-3-319-98605-0_29" TargetMode="External"/><Relationship Id="rId87" Type="http://schemas.openxmlformats.org/officeDocument/2006/relationships/hyperlink" Target="https://link.springer.com/chapter/10.1007/978-3-031-06120-2_6" TargetMode="External"/><Relationship Id="rId110" Type="http://schemas.openxmlformats.org/officeDocument/2006/relationships/hyperlink" Target="https://academic.oup.com/book/35983/chapter-abstract/311818439?redirectedFrom=fulltext" TargetMode="External"/><Relationship Id="rId115" Type="http://schemas.openxmlformats.org/officeDocument/2006/relationships/hyperlink" Target="https://link.springer.com/book/10.1007/978-3-319-61452-6" TargetMode="External"/><Relationship Id="rId131" Type="http://schemas.openxmlformats.org/officeDocument/2006/relationships/hyperlink" Target="https://medicalnote.jp/doctors/151005-000003-HYALGJ" TargetMode="External"/><Relationship Id="rId61" Type="http://schemas.openxmlformats.org/officeDocument/2006/relationships/hyperlink" Target="https://link.springer.com/referenceworkentry/10.1007/978-3-540-29676-8_929" TargetMode="External"/><Relationship Id="rId82" Type="http://schemas.openxmlformats.org/officeDocument/2006/relationships/hyperlink" Target="https://onlinelibrary.wiley.com/doi/10.1002/9781118873434.ch9" TargetMode="External"/><Relationship Id="rId19" Type="http://schemas.openxmlformats.org/officeDocument/2006/relationships/hyperlink" Target="https://www.intechopen.com/chapters/35770" TargetMode="External"/><Relationship Id="rId14" Type="http://schemas.openxmlformats.org/officeDocument/2006/relationships/hyperlink" Target="https://link.springer.com/referenceworkentry/10.1007/978-1-4614-8678-7_149" TargetMode="External"/><Relationship Id="rId30" Type="http://schemas.openxmlformats.org/officeDocument/2006/relationships/hyperlink" Target="https://editorial.urosario.edu.co/catalog/product/view/id/7348/s/gpd-inmunologia-de-la-piel-9789585001756-64c8327412643" TargetMode="External"/><Relationship Id="rId35" Type="http://schemas.openxmlformats.org/officeDocument/2006/relationships/hyperlink" Target="https://link.springer.com/referenceworkentry/10.1007/978-1-4614-8678-7_141" TargetMode="External"/><Relationship Id="rId56" Type="http://schemas.openxmlformats.org/officeDocument/2006/relationships/hyperlink" Target="https://link.springer.com/book/10.1007/978-4-431-54385-5" TargetMode="External"/><Relationship Id="rId77" Type="http://schemas.openxmlformats.org/officeDocument/2006/relationships/hyperlink" Target="https://ommbid.mhmedical.com/content.aspx?sectionid=225089860&amp;bookid=2709&amp;Resultclick=2" TargetMode="External"/><Relationship Id="rId100" Type="http://schemas.openxmlformats.org/officeDocument/2006/relationships/hyperlink" Target="https://link.springer.com/chapter/10.1007/978-981-13-8177-5_3" TargetMode="External"/><Relationship Id="rId105" Type="http://schemas.openxmlformats.org/officeDocument/2006/relationships/hyperlink" Target="https://researchmap.jp/read0019349/books_etc/10277624" TargetMode="External"/><Relationship Id="rId126" Type="http://schemas.openxmlformats.org/officeDocument/2006/relationships/hyperlink" Target="https://medicalnote.jp/doctors/151005-000003-HYALGJ" TargetMode="External"/><Relationship Id="rId8" Type="http://schemas.openxmlformats.org/officeDocument/2006/relationships/hyperlink" Target="https://www.researchgate.net/publication/224127316_Intravenous_Immunoglobulins_for_immune_deficiencies_and_passive_immunization" TargetMode="External"/><Relationship Id="rId51" Type="http://schemas.openxmlformats.org/officeDocument/2006/relationships/hyperlink" Target="https://accessmedicine.mhmedical.com/content.aspx?bookid=496&amp;sectionid=41304180" TargetMode="External"/><Relationship Id="rId72" Type="http://schemas.openxmlformats.org/officeDocument/2006/relationships/hyperlink" Target="https://www.scirp.org/book/detailedinforofabook?bookid=2504" TargetMode="External"/><Relationship Id="rId93" Type="http://schemas.openxmlformats.org/officeDocument/2006/relationships/hyperlink" Target="https://link.springer.com/chapter/10.1007/978-3-030-18282-3_11" TargetMode="External"/><Relationship Id="rId98" Type="http://schemas.openxmlformats.org/officeDocument/2006/relationships/hyperlink" Target="https://www.vg-librairies.fr/pharmacie/4063-infectiologie-tome-2-dossiers-therapeutiques-et-biologiques.html" TargetMode="External"/><Relationship Id="rId121" Type="http://schemas.openxmlformats.org/officeDocument/2006/relationships/hyperlink" Target="https://medicalnote.jp/doctors/151005-000003-HYALGJ" TargetMode="External"/><Relationship Id="rId3" Type="http://schemas.openxmlformats.org/officeDocument/2006/relationships/hyperlink" Target="https://www.sciencedirect.com/science/article/abs/pii/B978012816768700048X" TargetMode="External"/><Relationship Id="rId25" Type="http://schemas.openxmlformats.org/officeDocument/2006/relationships/hyperlink" Target="https://link.springer.com/protocol/10.1385/1-59259-796-3:025" TargetMode="External"/><Relationship Id="rId46" Type="http://schemas.openxmlformats.org/officeDocument/2006/relationships/hyperlink" Target="https://s3-eu-west-1.amazonaws.com/wp-iuis/app/uploads/2019/07/06110251/cv_gdocena_edu_2015-e70688d4.pdf" TargetMode="External"/><Relationship Id="rId67" Type="http://schemas.openxmlformats.org/officeDocument/2006/relationships/hyperlink" Target="https://www.sciencedirect.com/science/article/abs/pii/B9780323960182001152?via%3Dihub" TargetMode="External"/><Relationship Id="rId116" Type="http://schemas.openxmlformats.org/officeDocument/2006/relationships/hyperlink" Target="https://brill.com/edcollchap/book/9789086867646/BP000032.xml" TargetMode="External"/><Relationship Id="rId20" Type="http://schemas.openxmlformats.org/officeDocument/2006/relationships/hyperlink" Target="https://novapublishers.com/shop/leukocytes-biology-classification-and-role-in-disease/" TargetMode="External"/><Relationship Id="rId41" Type="http://schemas.openxmlformats.org/officeDocument/2006/relationships/hyperlink" Target="https://link.springer.com/chapter/10.1007/978-3-030-63761-3_51" TargetMode="External"/><Relationship Id="rId62" Type="http://schemas.openxmlformats.org/officeDocument/2006/relationships/hyperlink" Target="https://link.springer.com/chapter/10.1007/978-3-031-59815-9_23" TargetMode="External"/><Relationship Id="rId83" Type="http://schemas.openxmlformats.org/officeDocument/2006/relationships/hyperlink" Target="https://www.sciencedirect.com/science/article/abs/pii/B9780128041529000208?via%3Dihub" TargetMode="External"/><Relationship Id="rId88" Type="http://schemas.openxmlformats.org/officeDocument/2006/relationships/hyperlink" Target="https://www.sciencedirect.com/science/article/abs/pii/B9780128187319002007?via%3Dihub" TargetMode="External"/><Relationship Id="rId111" Type="http://schemas.openxmlformats.org/officeDocument/2006/relationships/hyperlink" Target="https://shop.elsevier.com/books/encyclopedia-of-respiratory-medicine/janes/978-0-08-102723-3" TargetMode="External"/><Relationship Id="rId132" Type="http://schemas.openxmlformats.org/officeDocument/2006/relationships/hyperlink" Target="https://www.scribd.com/document/38696468/2009-Aspectos-Nutricionales-y-Saludables-de-Los-Productos-de-Panificacion" TargetMode="External"/><Relationship Id="rId15" Type="http://schemas.openxmlformats.org/officeDocument/2006/relationships/hyperlink" Target="https://link.springer.com/referenceworkentry/10.1007/978-1-4614-8678-7_148" TargetMode="External"/><Relationship Id="rId36" Type="http://schemas.openxmlformats.org/officeDocument/2006/relationships/hyperlink" Target="https://link.springer.com/referenceworkentry/10.1007/978-1-4614-8678-7_139" TargetMode="External"/><Relationship Id="rId57" Type="http://schemas.openxmlformats.org/officeDocument/2006/relationships/hyperlink" Target="https://www.elsevierelibrary.fr/product/immunologie-fondamentale-et-immunopathologie15189765" TargetMode="External"/><Relationship Id="rId106" Type="http://schemas.openxmlformats.org/officeDocument/2006/relationships/hyperlink" Target="https://researchmap.jp/read0019349/books_etc/10277622" TargetMode="External"/><Relationship Id="rId127" Type="http://schemas.openxmlformats.org/officeDocument/2006/relationships/hyperlink" Target="https://medicalnote.jp/doctors/151005-000003-HYALGJ" TargetMode="External"/><Relationship Id="rId10" Type="http://schemas.openxmlformats.org/officeDocument/2006/relationships/hyperlink" Target="https://www.researchgate.net/publication/256662609_IMMUNOLOGIA_-ATTUALITA_E_PROSPETTIVE" TargetMode="External"/><Relationship Id="rId31" Type="http://schemas.openxmlformats.org/officeDocument/2006/relationships/hyperlink" Target="https://www.researchgate.net/publication/363214125_Complement_Deficiencies" TargetMode="External"/><Relationship Id="rId52" Type="http://schemas.openxmlformats.org/officeDocument/2006/relationships/hyperlink" Target="https://onlinelibrary.wiley.com/doi/abs/10.1128/9781555816650.ch19" TargetMode="External"/><Relationship Id="rId73" Type="http://schemas.openxmlformats.org/officeDocument/2006/relationships/hyperlink" Target="https://www.sciencedirect.com/science/article/abs/pii/B9780124071797000205" TargetMode="External"/><Relationship Id="rId78" Type="http://schemas.openxmlformats.org/officeDocument/2006/relationships/hyperlink" Target="https://link.springer.com/chapter/10.1007/978-1-4613-3909-0_11" TargetMode="External"/><Relationship Id="rId94" Type="http://schemas.openxmlformats.org/officeDocument/2006/relationships/hyperlink" Target="https://link.springer.com/chapter/10.1007/978-3-030-18282-3_1" TargetMode="External"/><Relationship Id="rId99" Type="http://schemas.openxmlformats.org/officeDocument/2006/relationships/hyperlink" Target="https://link.springer.com/chapter/10.1007/978-3-030-82988-9_19" TargetMode="External"/><Relationship Id="rId101" Type="http://schemas.openxmlformats.org/officeDocument/2006/relationships/hyperlink" Target="https://link.springer.com/chapter/10.1007/978-0-387-33785-2_11" TargetMode="External"/><Relationship Id="rId122" Type="http://schemas.openxmlformats.org/officeDocument/2006/relationships/hyperlink" Target="https://medicalnote.jp/doctors/151005-000003-HYALGJ" TargetMode="External"/><Relationship Id="rId4" Type="http://schemas.openxmlformats.org/officeDocument/2006/relationships/hyperlink" Target="https://link.springer.com/chapter/10.1007/978-3-030-21262-9_4" TargetMode="External"/><Relationship Id="rId9" Type="http://schemas.openxmlformats.org/officeDocument/2006/relationships/hyperlink" Target="https://link.springer.com/chapter/10.1007/978-1-4615-9358-4_30" TargetMode="External"/><Relationship Id="rId26" Type="http://schemas.openxmlformats.org/officeDocument/2006/relationships/hyperlink" Target="https://www.researchgate.net/publication/289252615_Autoimmunity_and_Abortion" TargetMode="External"/><Relationship Id="rId47" Type="http://schemas.openxmlformats.org/officeDocument/2006/relationships/hyperlink" Target="https://s3-eu-west-1.amazonaws.com/wp-iuis/app/uploads/2019/07/06110251/cv_gdocena_edu_2015-e70688d4.pdf" TargetMode="External"/><Relationship Id="rId68" Type="http://schemas.openxmlformats.org/officeDocument/2006/relationships/hyperlink" Target="https://onlinelibrary.wiley.com/doi/10.1128/9781555818722.ch80" TargetMode="External"/><Relationship Id="rId89" Type="http://schemas.openxmlformats.org/officeDocument/2006/relationships/hyperlink" Target="https://link.springer.com/referenceworkentry/10.1007/978-1-4614-8678-7_190" TargetMode="External"/><Relationship Id="rId112" Type="http://schemas.openxmlformats.org/officeDocument/2006/relationships/hyperlink" Target="https://dialnet.unirioja.es/servlet/articulo?codigo=8223348" TargetMode="External"/><Relationship Id="rId133" Type="http://schemas.openxmlformats.org/officeDocument/2006/relationships/hyperlink" Target="http://lattes.cnpq.br/5546433568874059"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chop.edu/doctors/canna-scott" TargetMode="External"/><Relationship Id="rId21" Type="http://schemas.openxmlformats.org/officeDocument/2006/relationships/hyperlink" Target="https://www.ifrec.osaka-u.ac.jp/jpn/laboratory/atsushi_kumanogoh/" TargetMode="External"/><Relationship Id="rId34" Type="http://schemas.openxmlformats.org/officeDocument/2006/relationships/hyperlink" Target="https://www.ashi-hla.org/page/awards" TargetMode="External"/><Relationship Id="rId42" Type="http://schemas.openxmlformats.org/officeDocument/2006/relationships/hyperlink" Target="https://immunogenetics.med.keio.ac.jp/career/" TargetMode="External"/><Relationship Id="rId47" Type="http://schemas.openxmlformats.org/officeDocument/2006/relationships/hyperlink" Target="https://r-info.ad.u-fukui.ac.jp/Profiles/17/0001617/profile.html" TargetMode="External"/><Relationship Id="rId50" Type="http://schemas.openxmlformats.org/officeDocument/2006/relationships/hyperlink" Target="https://www.rbht.nhs.uk/specialists/dr-ricardo-jose" TargetMode="External"/><Relationship Id="rId55" Type="http://schemas.openxmlformats.org/officeDocument/2006/relationships/hyperlink" Target="https://cvn.fecyt.es/editor/cvnOnline/0000-0001-9083-855X" TargetMode="External"/><Relationship Id="rId63" Type="http://schemas.openxmlformats.org/officeDocument/2006/relationships/hyperlink" Target="http://lattes.cnpq.br/8536001888952340" TargetMode="External"/><Relationship Id="rId7" Type="http://schemas.openxmlformats.org/officeDocument/2006/relationships/hyperlink" Target="https://www.linkedin.com/in/donald-vinh-24172249/" TargetMode="External"/><Relationship Id="rId2" Type="http://schemas.openxmlformats.org/officeDocument/2006/relationships/hyperlink" Target="https://www.immunotools.de/html/award/GuillermoDocena.pdf" TargetMode="External"/><Relationship Id="rId16" Type="http://schemas.openxmlformats.org/officeDocument/2006/relationships/hyperlink" Target="https://www.ifrec.osaka-u.ac.jp/en/laboratory/atsushi_kumanogoh/index.htm" TargetMode="External"/><Relationship Id="rId29" Type="http://schemas.openxmlformats.org/officeDocument/2006/relationships/hyperlink" Target="https://www.research.chop.edu/people/scott-w-canna" TargetMode="External"/><Relationship Id="rId11" Type="http://schemas.openxmlformats.org/officeDocument/2006/relationships/hyperlink" Target="https://www.linkedin.com/in/donald-vinh-24172249/" TargetMode="External"/><Relationship Id="rId24" Type="http://schemas.openxmlformats.org/officeDocument/2006/relationships/hyperlink" Target="https://www.research.chop.edu/people/scott-w-canna" TargetMode="External"/><Relationship Id="rId32" Type="http://schemas.openxmlformats.org/officeDocument/2006/relationships/hyperlink" Target="https://cancer.ucsf.edu/people/dvorak.christopher" TargetMode="External"/><Relationship Id="rId37" Type="http://schemas.openxmlformats.org/officeDocument/2006/relationships/hyperlink" Target="https://www.myast.org/awards" TargetMode="External"/><Relationship Id="rId40" Type="http://schemas.openxmlformats.org/officeDocument/2006/relationships/hyperlink" Target="https://www.med.keio.ac.jp/research/faculty/9-158466/" TargetMode="External"/><Relationship Id="rId45" Type="http://schemas.openxmlformats.org/officeDocument/2006/relationships/hyperlink" Target="https://r-info.ad.u-fukui.ac.jp/Profiles/17/0001617/profile.html" TargetMode="External"/><Relationship Id="rId53" Type="http://schemas.openxmlformats.org/officeDocument/2006/relationships/hyperlink" Target="https://cvn.fecyt.es/editor/cvnOnline/0000-0001-9083-855X" TargetMode="External"/><Relationship Id="rId58" Type="http://schemas.openxmlformats.org/officeDocument/2006/relationships/hyperlink" Target="https://researchmap.jp/read0035639/awards" TargetMode="External"/><Relationship Id="rId66" Type="http://schemas.openxmlformats.org/officeDocument/2006/relationships/hyperlink" Target="http://lattes.cnpq.br/3977658608500572" TargetMode="External"/><Relationship Id="rId5" Type="http://schemas.openxmlformats.org/officeDocument/2006/relationships/hyperlink" Target="https://www.linkedin.com/in/donald-vinh-24172249/" TargetMode="External"/><Relationship Id="rId61" Type="http://schemas.openxmlformats.org/officeDocument/2006/relationships/hyperlink" Target="http://lattes.cnpq.br/5546433568874059" TargetMode="External"/><Relationship Id="rId19" Type="http://schemas.openxmlformats.org/officeDocument/2006/relationships/hyperlink" Target="https://www.jsps.go.jp/file/storage/general/english/e-jsps-prize/data/awards/1st_JSPSprize_list_en.pdf" TargetMode="External"/><Relationship Id="rId14" Type="http://schemas.openxmlformats.org/officeDocument/2006/relationships/hyperlink" Target="https://www.ifrec.osaka-u.ac.jp/en/laboratory/atsushi_kumanogoh/index.htm" TargetMode="External"/><Relationship Id="rId22" Type="http://schemas.openxmlformats.org/officeDocument/2006/relationships/hyperlink" Target="https://www.ifrec.osaka-u.ac.jp/en/laboratory/atsushi_kumanogoh/index.htm" TargetMode="External"/><Relationship Id="rId27" Type="http://schemas.openxmlformats.org/officeDocument/2006/relationships/hyperlink" Target="https://www.research.chop.edu/people/scott-w-canna" TargetMode="External"/><Relationship Id="rId30" Type="http://schemas.openxmlformats.org/officeDocument/2006/relationships/hyperlink" Target="https://irp.nih.gov/about-us/honors/presidential-early-career-award-for-scientists-and-engineers-pecase" TargetMode="External"/><Relationship Id="rId35" Type="http://schemas.openxmlformats.org/officeDocument/2006/relationships/hyperlink" Target="https://www.vchri.ca/researchers/james-lan" TargetMode="External"/><Relationship Id="rId43" Type="http://schemas.openxmlformats.org/officeDocument/2006/relationships/hyperlink" Target="https://medicalnote.jp/doctors/220511-001-TK" TargetMode="External"/><Relationship Id="rId48" Type="http://schemas.openxmlformats.org/officeDocument/2006/relationships/hyperlink" Target="https://r-info.ad.u-fukui.ac.jp/Profiles/17/0001617/profile.html" TargetMode="External"/><Relationship Id="rId56" Type="http://schemas.openxmlformats.org/officeDocument/2006/relationships/hyperlink" Target="https://www.vallhebron.com/es/actualidad/noticias/la-doctora-eva-polverino-recibe-el-premio-en-la-categoria-de-ensenanza-de-la-sociedad-respiratoria-europea-ers" TargetMode="External"/><Relationship Id="rId64" Type="http://schemas.openxmlformats.org/officeDocument/2006/relationships/hyperlink" Target="http://lattes.cnpq.br/8536001888952340" TargetMode="External"/><Relationship Id="rId8" Type="http://schemas.openxmlformats.org/officeDocument/2006/relationships/hyperlink" Target="https://www.linkedin.com/in/donald-vinh-24172249/" TargetMode="External"/><Relationship Id="rId51" Type="http://schemas.openxmlformats.org/officeDocument/2006/relationships/hyperlink" Target="https://www.rbht.nhs.uk/specialists/dr-ricardo-jose" TargetMode="External"/><Relationship Id="rId3" Type="http://schemas.openxmlformats.org/officeDocument/2006/relationships/hyperlink" Target="https://s3-eu-west-1.amazonaws.com/wp-iuis/app/uploads/2019/07/06110251/cv_gdocena_edu_2015-e70688d4.pdf" TargetMode="External"/><Relationship Id="rId12" Type="http://schemas.openxmlformats.org/officeDocument/2006/relationships/hyperlink" Target="https://www.linkedin.com/in/donald-vinh-24172249/" TargetMode="External"/><Relationship Id="rId17" Type="http://schemas.openxmlformats.org/officeDocument/2006/relationships/hyperlink" Target="https://www.ifrec.osaka-u.ac.jp/jpn/laboratory/atsushi_kumanogoh/" TargetMode="External"/><Relationship Id="rId25" Type="http://schemas.openxmlformats.org/officeDocument/2006/relationships/hyperlink" Target="https://www.chop.edu/doctors/canna-scott" TargetMode="External"/><Relationship Id="rId33" Type="http://schemas.openxmlformats.org/officeDocument/2006/relationships/hyperlink" Target="https://www.prnewswire.com/news-releases/michael-s-hershfield-md-awarded-the-boyle-scientific-achievement-award-at-immune-deficiency-foundation-2013-national-conference-213504931.html" TargetMode="External"/><Relationship Id="rId38" Type="http://schemas.openxmlformats.org/officeDocument/2006/relationships/hyperlink" Target="https://www.myast.org/awards" TargetMode="External"/><Relationship Id="rId46" Type="http://schemas.openxmlformats.org/officeDocument/2006/relationships/hyperlink" Target="https://r-info.ad.u-fukui.ac.jp/Profiles/17/0001617/profile.html" TargetMode="External"/><Relationship Id="rId59" Type="http://schemas.openxmlformats.org/officeDocument/2006/relationships/hyperlink" Target="https://medicalnote.jp/doctors/151005-000003-HYALGJ" TargetMode="External"/><Relationship Id="rId20" Type="http://schemas.openxmlformats.org/officeDocument/2006/relationships/hyperlink" Target="https://www.ifrec.osaka-u.ac.jp/jpn/laboratory/atsushi_kumanogoh/" TargetMode="External"/><Relationship Id="rId41" Type="http://schemas.openxmlformats.org/officeDocument/2006/relationships/hyperlink" Target="https://immunogenetics.med.keio.ac.jp/career/" TargetMode="External"/><Relationship Id="rId54" Type="http://schemas.openxmlformats.org/officeDocument/2006/relationships/hyperlink" Target="https://cvn.fecyt.es/editor/cvnOnline/0000-0001-9083-855X" TargetMode="External"/><Relationship Id="rId62" Type="http://schemas.openxmlformats.org/officeDocument/2006/relationships/hyperlink" Target="http://lattes.cnpq.br/5546433568874059" TargetMode="External"/><Relationship Id="rId1" Type="http://schemas.openxmlformats.org/officeDocument/2006/relationships/hyperlink" Target="https://www.efis.org/efis/awards/il-lecture-award" TargetMode="External"/><Relationship Id="rId6" Type="http://schemas.openxmlformats.org/officeDocument/2006/relationships/hyperlink" Target="https://www.linkedin.com/in/donald-vinh-24172249/" TargetMode="External"/><Relationship Id="rId15" Type="http://schemas.openxmlformats.org/officeDocument/2006/relationships/hyperlink" Target="https://www.ifrec.osaka-u.ac.jp/en/laboratory/atsushi_kumanogoh/index.htm" TargetMode="External"/><Relationship Id="rId23" Type="http://schemas.openxmlformats.org/officeDocument/2006/relationships/hyperlink" Target="https://www.csaki.cz/cena-prof-vladimira-zavazala" TargetMode="External"/><Relationship Id="rId28" Type="http://schemas.openxmlformats.org/officeDocument/2006/relationships/hyperlink" Target="https://www.research.chop.edu/people/scott-w-canna" TargetMode="External"/><Relationship Id="rId36" Type="http://schemas.openxmlformats.org/officeDocument/2006/relationships/hyperlink" Target="https://www.vchri.ca/announcement/2020/03/23/excellence-patient-oriented-research-award-2020-recipients" TargetMode="External"/><Relationship Id="rId49" Type="http://schemas.openxmlformats.org/officeDocument/2006/relationships/hyperlink" Target="https://www.baps.org.uk/wp-content/uploads/2018/08/BSPGHAN-Annual-Meeting-2019-Programme-08012019.pdf" TargetMode="External"/><Relationship Id="rId57" Type="http://schemas.openxmlformats.org/officeDocument/2006/relationships/hyperlink" Target="https://consbarcellona.esteri.it/it/news/dal_consolato/2017/06/la-dott-ssa-eva-polverino-riceve/" TargetMode="External"/><Relationship Id="rId10" Type="http://schemas.openxmlformats.org/officeDocument/2006/relationships/hyperlink" Target="https://www.linkedin.com/in/donald-vinh-24172249/" TargetMode="External"/><Relationship Id="rId31" Type="http://schemas.openxmlformats.org/officeDocument/2006/relationships/hyperlink" Target="http://www.ubptaiwan.com/teams_detail.php?id=412&amp;lang=T" TargetMode="External"/><Relationship Id="rId44" Type="http://schemas.openxmlformats.org/officeDocument/2006/relationships/hyperlink" Target="https://medicalnote.jp/doctors/220511-001-TK" TargetMode="External"/><Relationship Id="rId52" Type="http://schemas.openxmlformats.org/officeDocument/2006/relationships/hyperlink" Target="https://www.rbht.nhs.uk/specialists/dr-ricardo-jose" TargetMode="External"/><Relationship Id="rId60" Type="http://schemas.openxmlformats.org/officeDocument/2006/relationships/hyperlink" Target="https://researchmap.jp/read0035639/awards" TargetMode="External"/><Relationship Id="rId65" Type="http://schemas.openxmlformats.org/officeDocument/2006/relationships/hyperlink" Target="http://lattes.cnpq.br/3977658608500572" TargetMode="External"/><Relationship Id="rId4" Type="http://schemas.openxmlformats.org/officeDocument/2006/relationships/hyperlink" Target="https://www.researchid.com/awards/john-m-embil-mentorship-award-in-infectious-diseases/2024-embil-mentorship-award-dr-donald-vinh/" TargetMode="External"/><Relationship Id="rId9" Type="http://schemas.openxmlformats.org/officeDocument/2006/relationships/hyperlink" Target="https://www.linkedin.com/in/donald-vinh-24172249/" TargetMode="External"/><Relationship Id="rId13" Type="http://schemas.openxmlformats.org/officeDocument/2006/relationships/hyperlink" Target="https://www.ifrec.osaka-u.ac.jp/en/laboratory/atsushi_kumanogoh/index.htm" TargetMode="External"/><Relationship Id="rId18" Type="http://schemas.openxmlformats.org/officeDocument/2006/relationships/hyperlink" Target="https://www.ifrec.osaka-u.ac.jp/en/laboratory/atsushi_kumanogoh/index.htm" TargetMode="External"/><Relationship Id="rId39" Type="http://schemas.openxmlformats.org/officeDocument/2006/relationships/hyperlink" Target="https://www.institutimagine.org/en/paul-bastard-laureate-michelson-philanthropies-science-prize-immunology-1325"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patents.google.com/patent/WO2025028453A1" TargetMode="External"/><Relationship Id="rId21" Type="http://schemas.openxmlformats.org/officeDocument/2006/relationships/hyperlink" Target="https://patents.google.com/patent/BR102020019265A2" TargetMode="External"/><Relationship Id="rId42" Type="http://schemas.openxmlformats.org/officeDocument/2006/relationships/hyperlink" Target="https://patents.google.com/patent/WO2018168779A1" TargetMode="External"/><Relationship Id="rId47" Type="http://schemas.openxmlformats.org/officeDocument/2006/relationships/hyperlink" Target="https://patents.google.com/patent/WO2014038622A1" TargetMode="External"/><Relationship Id="rId63" Type="http://schemas.openxmlformats.org/officeDocument/2006/relationships/hyperlink" Target="https://patents.google.com/patent/US20140086895A1" TargetMode="External"/><Relationship Id="rId68" Type="http://schemas.openxmlformats.org/officeDocument/2006/relationships/hyperlink" Target="https://patents.google.com/patent/US11752213B2" TargetMode="External"/><Relationship Id="rId2" Type="http://schemas.openxmlformats.org/officeDocument/2006/relationships/hyperlink" Target="https://patents.google.com/patent/BR102023003082A2" TargetMode="External"/><Relationship Id="rId16" Type="http://schemas.openxmlformats.org/officeDocument/2006/relationships/hyperlink" Target="https://patents.google.com/patent/BR102021003384A2" TargetMode="External"/><Relationship Id="rId29" Type="http://schemas.openxmlformats.org/officeDocument/2006/relationships/hyperlink" Target="https://patents.google.com/patent/WO2023182512A1" TargetMode="External"/><Relationship Id="rId11" Type="http://schemas.openxmlformats.org/officeDocument/2006/relationships/hyperlink" Target="https://patents.google.com/patent/BR102021006759A2" TargetMode="External"/><Relationship Id="rId24" Type="http://schemas.openxmlformats.org/officeDocument/2006/relationships/hyperlink" Target="https://patents.google.com/patent/BR102017027885A2" TargetMode="External"/><Relationship Id="rId32" Type="http://schemas.openxmlformats.org/officeDocument/2006/relationships/hyperlink" Target="https://patents.google.com/patent/WO2023027186A1" TargetMode="External"/><Relationship Id="rId37" Type="http://schemas.openxmlformats.org/officeDocument/2006/relationships/hyperlink" Target="https://patents.google.com/patent/US20200270686A1" TargetMode="External"/><Relationship Id="rId40" Type="http://schemas.openxmlformats.org/officeDocument/2006/relationships/hyperlink" Target="https://patents.google.com/patent/US20190119747A1" TargetMode="External"/><Relationship Id="rId45" Type="http://schemas.openxmlformats.org/officeDocument/2006/relationships/hyperlink" Target="https://patents.google.com/patent/CA2553402C" TargetMode="External"/><Relationship Id="rId53" Type="http://schemas.openxmlformats.org/officeDocument/2006/relationships/hyperlink" Target="https://patents.google.com/patent/CA2551163A1" TargetMode="External"/><Relationship Id="rId58" Type="http://schemas.openxmlformats.org/officeDocument/2006/relationships/hyperlink" Target="https://patents.google.com/patent/US20230194528A1" TargetMode="External"/><Relationship Id="rId66" Type="http://schemas.openxmlformats.org/officeDocument/2006/relationships/hyperlink" Target="https://patents.google.com/patent/EP0972518A2" TargetMode="External"/><Relationship Id="rId74" Type="http://schemas.openxmlformats.org/officeDocument/2006/relationships/hyperlink" Target="https://patents.google.com/patent/US7056713B1" TargetMode="External"/><Relationship Id="rId5" Type="http://schemas.openxmlformats.org/officeDocument/2006/relationships/hyperlink" Target="https://patents.google.com/patent/BR102021026385A2" TargetMode="External"/><Relationship Id="rId61" Type="http://schemas.openxmlformats.org/officeDocument/2006/relationships/hyperlink" Target="https://patents.google.com/patent/WO2019077123A1" TargetMode="External"/><Relationship Id="rId19" Type="http://schemas.openxmlformats.org/officeDocument/2006/relationships/hyperlink" Target="https://patents.google.com/patent/BR102020017861A2" TargetMode="External"/><Relationship Id="rId14" Type="http://schemas.openxmlformats.org/officeDocument/2006/relationships/hyperlink" Target="https://patents.google.com/patent/BR102021003377A2" TargetMode="External"/><Relationship Id="rId22" Type="http://schemas.openxmlformats.org/officeDocument/2006/relationships/hyperlink" Target="https://patents.google.com/patent/BR102019010332A2" TargetMode="External"/><Relationship Id="rId27" Type="http://schemas.openxmlformats.org/officeDocument/2006/relationships/hyperlink" Target="https://patents.google.com/patent/WO2024181522A1" TargetMode="External"/><Relationship Id="rId30" Type="http://schemas.openxmlformats.org/officeDocument/2006/relationships/hyperlink" Target="https://patents.google.com/patent/WO2023153496A1" TargetMode="External"/><Relationship Id="rId35" Type="http://schemas.openxmlformats.org/officeDocument/2006/relationships/hyperlink" Target="https://patents.google.com/patent/US10988540B2" TargetMode="External"/><Relationship Id="rId43" Type="http://schemas.openxmlformats.org/officeDocument/2006/relationships/hyperlink" Target="https://patents.google.com/patent/WO2018168769A1" TargetMode="External"/><Relationship Id="rId48" Type="http://schemas.openxmlformats.org/officeDocument/2006/relationships/hyperlink" Target="https://permalink.orbit.com/RenderStaticFirstPage?XPN=b6gZkWabj8qseLHW8WjXjnfDUqlXTJ5uwQdFuycu4uk%3D%26n%3D1&amp;id=0&amp;base=FAMPAT" TargetMode="External"/><Relationship Id="rId56" Type="http://schemas.openxmlformats.org/officeDocument/2006/relationships/hyperlink" Target="https://worldwide.espacenet.com/patent/search/family/085380794/publication/US2025084171A1?q=US20250084171A1" TargetMode="External"/><Relationship Id="rId64" Type="http://schemas.openxmlformats.org/officeDocument/2006/relationships/hyperlink" Target="https://patents.google.com/patent/WO2012010677A1" TargetMode="External"/><Relationship Id="rId69" Type="http://schemas.openxmlformats.org/officeDocument/2006/relationships/hyperlink" Target="https://patents.google.com/patent/US10392611B2" TargetMode="External"/><Relationship Id="rId8" Type="http://schemas.openxmlformats.org/officeDocument/2006/relationships/hyperlink" Target="https://patents.google.com/patent/BR102021026390A2" TargetMode="External"/><Relationship Id="rId51" Type="http://schemas.openxmlformats.org/officeDocument/2006/relationships/hyperlink" Target="https://patents.google.com/patent/WO2008055889A1" TargetMode="External"/><Relationship Id="rId72" Type="http://schemas.openxmlformats.org/officeDocument/2006/relationships/hyperlink" Target="https://patents.google.com/patent/US8148123B2" TargetMode="External"/><Relationship Id="rId3" Type="http://schemas.openxmlformats.org/officeDocument/2006/relationships/hyperlink" Target="https://patents.google.com/patent/BR102023002838A2" TargetMode="External"/><Relationship Id="rId12" Type="http://schemas.openxmlformats.org/officeDocument/2006/relationships/hyperlink" Target="https://patents.google.com/patent/BR102021003393A2" TargetMode="External"/><Relationship Id="rId17" Type="http://schemas.openxmlformats.org/officeDocument/2006/relationships/hyperlink" Target="https://patents.google.com/patent/BR102021003381A2" TargetMode="External"/><Relationship Id="rId25" Type="http://schemas.openxmlformats.org/officeDocument/2006/relationships/hyperlink" Target="https://patents.google.com/patent/US20230323455A1" TargetMode="External"/><Relationship Id="rId33" Type="http://schemas.openxmlformats.org/officeDocument/2006/relationships/hyperlink" Target="https://patents.google.com/patent/US11576969B2" TargetMode="External"/><Relationship Id="rId38" Type="http://schemas.openxmlformats.org/officeDocument/2006/relationships/hyperlink" Target="https://patents.google.com/patent/WO2020162441A1" TargetMode="External"/><Relationship Id="rId46" Type="http://schemas.openxmlformats.org/officeDocument/2006/relationships/hyperlink" Target="https://patents.google.com/patent/WO2014148429A1" TargetMode="External"/><Relationship Id="rId59" Type="http://schemas.openxmlformats.org/officeDocument/2006/relationships/hyperlink" Target="https://patents.google.com/patent/US20220257697A1" TargetMode="External"/><Relationship Id="rId67" Type="http://schemas.openxmlformats.org/officeDocument/2006/relationships/hyperlink" Target="https://patents.google.com/patent/WO2025015103A1" TargetMode="External"/><Relationship Id="rId20" Type="http://schemas.openxmlformats.org/officeDocument/2006/relationships/hyperlink" Target="https://patents.google.com/patent/BR102020019293A2" TargetMode="External"/><Relationship Id="rId41" Type="http://schemas.openxmlformats.org/officeDocument/2006/relationships/hyperlink" Target="https://patents.google.com/patent/WO2019073507A1" TargetMode="External"/><Relationship Id="rId54" Type="http://schemas.openxmlformats.org/officeDocument/2006/relationships/hyperlink" Target="https://patents.google.com/patent/US20040052782A1" TargetMode="External"/><Relationship Id="rId62" Type="http://schemas.openxmlformats.org/officeDocument/2006/relationships/hyperlink" Target="https://patents.google.com/patent/US20160123992A1" TargetMode="External"/><Relationship Id="rId70" Type="http://schemas.openxmlformats.org/officeDocument/2006/relationships/hyperlink" Target="https://patents.google.com/patent/US9885024B2" TargetMode="External"/><Relationship Id="rId75" Type="http://schemas.openxmlformats.org/officeDocument/2006/relationships/hyperlink" Target="https://patents.google.com/patent/US20240093299A1" TargetMode="External"/><Relationship Id="rId1" Type="http://schemas.openxmlformats.org/officeDocument/2006/relationships/hyperlink" Target="https://patents.google.com/patent/WO2024089593A1" TargetMode="External"/><Relationship Id="rId6" Type="http://schemas.openxmlformats.org/officeDocument/2006/relationships/hyperlink" Target="https://patents.google.com/patent/BR102021026360A2" TargetMode="External"/><Relationship Id="rId15" Type="http://schemas.openxmlformats.org/officeDocument/2006/relationships/hyperlink" Target="https://patents.google.com/patent/BR102021003387A2" TargetMode="External"/><Relationship Id="rId23" Type="http://schemas.openxmlformats.org/officeDocument/2006/relationships/hyperlink" Target="https://patents.google.com/patent/BR102018076657A2" TargetMode="External"/><Relationship Id="rId28" Type="http://schemas.openxmlformats.org/officeDocument/2006/relationships/hyperlink" Target="https://patents.google.com/patent/US20230357390A1" TargetMode="External"/><Relationship Id="rId36" Type="http://schemas.openxmlformats.org/officeDocument/2006/relationships/hyperlink" Target="https://patents.google.com/patent/US10794907B2" TargetMode="External"/><Relationship Id="rId49" Type="http://schemas.openxmlformats.org/officeDocument/2006/relationships/hyperlink" Target="https://patents.google.com/patent/US7462461B2" TargetMode="External"/><Relationship Id="rId57" Type="http://schemas.openxmlformats.org/officeDocument/2006/relationships/hyperlink" Target="https://patents.google.com/patent/EP4482582A1" TargetMode="External"/><Relationship Id="rId10" Type="http://schemas.openxmlformats.org/officeDocument/2006/relationships/hyperlink" Target="https://patents.google.com/patent/BR102021008834A2" TargetMode="External"/><Relationship Id="rId31" Type="http://schemas.openxmlformats.org/officeDocument/2006/relationships/hyperlink" Target="https://patents.google.com/patent/WO2023089850A1" TargetMode="External"/><Relationship Id="rId44" Type="http://schemas.openxmlformats.org/officeDocument/2006/relationships/hyperlink" Target="https://patents.google.com/patent/WO2018168768A1" TargetMode="External"/><Relationship Id="rId52" Type="http://schemas.openxmlformats.org/officeDocument/2006/relationships/hyperlink" Target="https://patents.google.com/patent/US20080045443A1" TargetMode="External"/><Relationship Id="rId60" Type="http://schemas.openxmlformats.org/officeDocument/2006/relationships/hyperlink" Target="https://patents.google.com/patent/WO2022043415A1" TargetMode="External"/><Relationship Id="rId65" Type="http://schemas.openxmlformats.org/officeDocument/2006/relationships/hyperlink" Target="https://patents.google.com/patent/EP1092436A1" TargetMode="External"/><Relationship Id="rId73" Type="http://schemas.openxmlformats.org/officeDocument/2006/relationships/hyperlink" Target="https://patents.google.com/patent/RU2443426C2" TargetMode="External"/><Relationship Id="rId4" Type="http://schemas.openxmlformats.org/officeDocument/2006/relationships/hyperlink" Target="https://patents.google.com/patent/BR102021026378A2" TargetMode="External"/><Relationship Id="rId9" Type="http://schemas.openxmlformats.org/officeDocument/2006/relationships/hyperlink" Target="https://patents.google.com/patent/BR102021010080A2" TargetMode="External"/><Relationship Id="rId13" Type="http://schemas.openxmlformats.org/officeDocument/2006/relationships/hyperlink" Target="https://patents.google.com/patent/BR102021003396A2" TargetMode="External"/><Relationship Id="rId18" Type="http://schemas.openxmlformats.org/officeDocument/2006/relationships/hyperlink" Target="https://patents.google.com/patent/BR102021003246A2" TargetMode="External"/><Relationship Id="rId39" Type="http://schemas.openxmlformats.org/officeDocument/2006/relationships/hyperlink" Target="https://patents.google.com/patent/WO2020004557A1" TargetMode="External"/><Relationship Id="rId34" Type="http://schemas.openxmlformats.org/officeDocument/2006/relationships/hyperlink" Target="https://patents.google.com/patent/US20210113594A1" TargetMode="External"/><Relationship Id="rId50" Type="http://schemas.openxmlformats.org/officeDocument/2006/relationships/hyperlink" Target="https://patents.google.com/patent/US20080317766A1" TargetMode="External"/><Relationship Id="rId55" Type="http://schemas.openxmlformats.org/officeDocument/2006/relationships/hyperlink" Target="https://patents.google.com/patent/WO2000075655A1/en?oq=WO0075655A1" TargetMode="External"/><Relationship Id="rId76" Type="http://schemas.openxmlformats.org/officeDocument/2006/relationships/hyperlink" Target="https://patents.google.com/patent/US20160340437A1" TargetMode="External"/><Relationship Id="rId7" Type="http://schemas.openxmlformats.org/officeDocument/2006/relationships/hyperlink" Target="https://patents.google.com/patent/BR102021026373A2" TargetMode="External"/><Relationship Id="rId71" Type="http://schemas.openxmlformats.org/officeDocument/2006/relationships/hyperlink" Target="https://patents.google.com/patent/US8921064B2"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linkedin.com/in/walderez-dutra-05397210/details/experience/" TargetMode="External"/><Relationship Id="rId299" Type="http://schemas.openxmlformats.org/officeDocument/2006/relationships/hyperlink" Target="https://providers.manningchildrens.org/specialty/Allergy%20and%20Immunology/near/Baton%20Rouge%2C%20LA?page=1" TargetMode="External"/><Relationship Id="rId21" Type="http://schemas.openxmlformats.org/officeDocument/2006/relationships/hyperlink" Target="https://www.immunogenic.com.br/sobre-a-immunogenic" TargetMode="External"/><Relationship Id="rId63" Type="http://schemas.openxmlformats.org/officeDocument/2006/relationships/hyperlink" Target="http://www.bezrodnik.com.ar/doctor/liliana-bezrodnik.html" TargetMode="External"/><Relationship Id="rId159" Type="http://schemas.openxmlformats.org/officeDocument/2006/relationships/hyperlink" Target="https://nrid.nii.ac.jp/en/nrid/1000010294125/" TargetMode="External"/><Relationship Id="rId324" Type="http://schemas.openxmlformats.org/officeDocument/2006/relationships/hyperlink" Target="https://orcid.org/0000-0003-2881-0657" TargetMode="External"/><Relationship Id="rId366" Type="http://schemas.openxmlformats.org/officeDocument/2006/relationships/hyperlink" Target="https://londonchestspecialist.co.uk/about-ricardo-jose/" TargetMode="External"/><Relationship Id="rId170" Type="http://schemas.openxmlformats.org/officeDocument/2006/relationships/hyperlink" Target="https://research.umcutrecht.nl/news/microbial-dysbiosis-may-drive-inflammation-in-patients-with-primary-antibody-deficiencies/" TargetMode="External"/><Relationship Id="rId226" Type="http://schemas.openxmlformats.org/officeDocument/2006/relationships/hyperlink" Target="https://www.cincinnatichildrens.org/bio/d/blachy-davila-saldana" TargetMode="External"/><Relationship Id="rId268" Type="http://schemas.openxmlformats.org/officeDocument/2006/relationships/hyperlink" Target="https://www.emoryhealthcare.org/centers-programs/transplant-center/research/faculty" TargetMode="External"/><Relationship Id="rId32" Type="http://schemas.openxmlformats.org/officeDocument/2006/relationships/hyperlink" Target="https://imuno.icb.usp.br/prof-dr-antonio-condino-neto/" TargetMode="External"/><Relationship Id="rId74" Type="http://schemas.openxmlformats.org/officeDocument/2006/relationships/hyperlink" Target="https://famed.ufu.br/pessoas/docentes/gesmar-rodrigues-silva-segundo" TargetMode="External"/><Relationship Id="rId128" Type="http://schemas.openxmlformats.org/officeDocument/2006/relationships/hyperlink" Target="https://www.linkedin.com/in/donald-vinh-24172249/" TargetMode="External"/><Relationship Id="rId335" Type="http://schemas.openxmlformats.org/officeDocument/2006/relationships/hyperlink" Target="https://loop.frontiersin.org/people/609458/overview" TargetMode="External"/><Relationship Id="rId377" Type="http://schemas.openxmlformats.org/officeDocument/2006/relationships/hyperlink" Target="https://www.linkedin.com/in/ricardo-jose-respiratory-consultant/" TargetMode="External"/><Relationship Id="rId5" Type="http://schemas.openxmlformats.org/officeDocument/2006/relationships/hyperlink" Target="https://phd.uniroma1.it/web/ISABELLA-QUINTI_nC406_IT.aspx" TargetMode="External"/><Relationship Id="rId181" Type="http://schemas.openxmlformats.org/officeDocument/2006/relationships/hyperlink" Target="https://loop.frontiersin.org/people/31780/bio" TargetMode="External"/><Relationship Id="rId237" Type="http://schemas.openxmlformats.org/officeDocument/2006/relationships/hyperlink" Target="https://www.linkedin.com/in/davide-firinu-97143937/" TargetMode="External"/><Relationship Id="rId402" Type="http://schemas.openxmlformats.org/officeDocument/2006/relationships/hyperlink" Target="https://www.ersnet.org/events/bronchiectasis-update/" TargetMode="External"/><Relationship Id="rId279" Type="http://schemas.openxmlformats.org/officeDocument/2006/relationships/hyperlink" Target="https://www.gaslini.org/wp-content/uploads/2013/11/miano_12563_420.pdf" TargetMode="External"/><Relationship Id="rId43" Type="http://schemas.openxmlformats.org/officeDocument/2006/relationships/hyperlink" Target="https://wp-iuis.s3.eu-west-1.amazonaws.com/app/uploads/2022/11/21082747/Curriculum-Vitae-Rita-Carsetti.pdf" TargetMode="External"/><Relationship Id="rId139" Type="http://schemas.openxmlformats.org/officeDocument/2006/relationships/hyperlink" Target="https://bv.fapesp.br/pt/pesquisador/177022/pedro-francisco-giavina-bianchi-junior/" TargetMode="External"/><Relationship Id="rId290" Type="http://schemas.openxmlformats.org/officeDocument/2006/relationships/hyperlink" Target="https://www.dukehealth.org/find-doctors-physicians/talal-i-mousallem-md" TargetMode="External"/><Relationship Id="rId304" Type="http://schemas.openxmlformats.org/officeDocument/2006/relationships/hyperlink" Target="https://www.linkedin.com/in/juanita-valdes-camacho-621744196/" TargetMode="External"/><Relationship Id="rId346" Type="http://schemas.openxmlformats.org/officeDocument/2006/relationships/hyperlink" Target="https://www.sjdhospitalbarcelona.org/en/specialists/veronica-paola-celis-passini" TargetMode="External"/><Relationship Id="rId388" Type="http://schemas.openxmlformats.org/officeDocument/2006/relationships/hyperlink" Target="https://www.sjdhospitalbarcelona.org/en/specialists/javier-martin-de-carpi" TargetMode="External"/><Relationship Id="rId85" Type="http://schemas.openxmlformats.org/officeDocument/2006/relationships/hyperlink" Target="https://www.escavador.com/sobre/7052052/ekaterini-simoes-goudouris" TargetMode="External"/><Relationship Id="rId150" Type="http://schemas.openxmlformats.org/officeDocument/2006/relationships/hyperlink" Target="https://bv.fapesp.br/pt/pesquisador/177022/pedro-francisco-giavina-bianchi-junior/" TargetMode="External"/><Relationship Id="rId192" Type="http://schemas.openxmlformats.org/officeDocument/2006/relationships/hyperlink" Target="https://www.muni.cz/en/people/jiri-litzman-403/supervisor" TargetMode="External"/><Relationship Id="rId206" Type="http://schemas.openxmlformats.org/officeDocument/2006/relationships/hyperlink" Target="https://www.paediatrics.ox.ac.uk/About/team/holm-uhlig" TargetMode="External"/><Relationship Id="rId413" Type="http://schemas.openxmlformats.org/officeDocument/2006/relationships/hyperlink" Target="https://orcid.org/0000-0001-7089-5063" TargetMode="External"/><Relationship Id="rId248" Type="http://schemas.openxmlformats.org/officeDocument/2006/relationships/hyperlink" Target="https://profiles.ucsf.edu/jill.hollenbach" TargetMode="External"/><Relationship Id="rId12" Type="http://schemas.openxmlformats.org/officeDocument/2006/relationships/hyperlink" Target="https://imuno.icb.usp.br/prof-dr-antonio-condino-neto/" TargetMode="External"/><Relationship Id="rId108" Type="http://schemas.openxmlformats.org/officeDocument/2006/relationships/hyperlink" Target="http://www.pgbiologiacelular.icb.ufmg.br/corpodocdet.php?numaut=3" TargetMode="External"/><Relationship Id="rId315" Type="http://schemas.openxmlformats.org/officeDocument/2006/relationships/hyperlink" Target="https://www.aphp.fr/offre-de-soin/medecin/546096/076/95" TargetMode="External"/><Relationship Id="rId357" Type="http://schemas.openxmlformats.org/officeDocument/2006/relationships/hyperlink" Target="https://www.naikaondemand.jp/annualmeeting/detail/?seq=950" TargetMode="External"/><Relationship Id="rId54" Type="http://schemas.openxmlformats.org/officeDocument/2006/relationships/hyperlink" Target="https://bv.fapesp.br/en/pesquisador/7206/anete-sevciovic-grumach/" TargetMode="External"/><Relationship Id="rId96" Type="http://schemas.openxmlformats.org/officeDocument/2006/relationships/hyperlink" Target="http://www.bezrodnik.com.ar/doctor/lorena.html" TargetMode="External"/><Relationship Id="rId161" Type="http://schemas.openxmlformats.org/officeDocument/2006/relationships/hyperlink" Target="https://www.naikalive.jp/uploads/files/pdf/118_15_kumanogou.pdf" TargetMode="External"/><Relationship Id="rId217" Type="http://schemas.openxmlformats.org/officeDocument/2006/relationships/hyperlink" Target="https://acupressure4childhoodcancer.ucsf.edu/people/christopher-dvorak-md" TargetMode="External"/><Relationship Id="rId399" Type="http://schemas.openxmlformats.org/officeDocument/2006/relationships/hyperlink" Target="https://www.linkedin.com/in/eva-polverino-21039956/" TargetMode="External"/><Relationship Id="rId259" Type="http://schemas.openxmlformats.org/officeDocument/2006/relationships/hyperlink" Target="https://pathology.ubc.ca/2022/12/01/james-hsueh-yi-lan/" TargetMode="External"/><Relationship Id="rId424" Type="http://schemas.openxmlformats.org/officeDocument/2006/relationships/hyperlink" Target="https://researchmap.jp/read0035639" TargetMode="External"/><Relationship Id="rId23" Type="http://schemas.openxmlformats.org/officeDocument/2006/relationships/hyperlink" Target="https://institutopensi.org.br/pesquisa/nucleos-de-pesquisa/" TargetMode="External"/><Relationship Id="rId119" Type="http://schemas.openxmlformats.org/officeDocument/2006/relationships/hyperlink" Target="https://www.linkedin.com/in/gisela-seminario-76993342/" TargetMode="External"/><Relationship Id="rId270" Type="http://schemas.openxmlformats.org/officeDocument/2006/relationships/hyperlink" Target="https://biomed.emory.edu/PROGRAM_SITES/IMP/about-us/faculty-detail/mandy-ford-phd" TargetMode="External"/><Relationship Id="rId326" Type="http://schemas.openxmlformats.org/officeDocument/2006/relationships/hyperlink" Target="https://www.med.keio.ac.jp/research/faculty/9-158466/" TargetMode="External"/><Relationship Id="rId65" Type="http://schemas.openxmlformats.org/officeDocument/2006/relationships/hyperlink" Target="http://www.bezrodnik.com.ar/doctor/liliana-bezrodnik.html" TargetMode="External"/><Relationship Id="rId130" Type="http://schemas.openxmlformats.org/officeDocument/2006/relationships/hyperlink" Target="https://www.linkedin.com/in/donald-vinh-24172249/" TargetMode="External"/><Relationship Id="rId368" Type="http://schemas.openxmlformats.org/officeDocument/2006/relationships/hyperlink" Target="https://www.rbhh-education.co.uk/instructor/dr-ricardo-jose/" TargetMode="External"/><Relationship Id="rId172" Type="http://schemas.openxmlformats.org/officeDocument/2006/relationships/hyperlink" Target="https://www.linkedin.com/in/helen-leavis-941431167/" TargetMode="External"/><Relationship Id="rId228" Type="http://schemas.openxmlformats.org/officeDocument/2006/relationships/hyperlink" Target="https://research.childrensnational.org/center-for-cancer-and-immunology/research/immunology-immunodeficiency" TargetMode="External"/><Relationship Id="rId281" Type="http://schemas.openxmlformats.org/officeDocument/2006/relationships/hyperlink" Target="https://loop.frontiersin.org/people/882979/overview" TargetMode="External"/><Relationship Id="rId337" Type="http://schemas.openxmlformats.org/officeDocument/2006/relationships/hyperlink" Target="https://www.rbht.nhs.uk/our-services/lung/respiratory-infection-and-immunity" TargetMode="External"/><Relationship Id="rId34" Type="http://schemas.openxmlformats.org/officeDocument/2006/relationships/hyperlink" Target="https://imuno.icb.usp.br/prof-dr-antonio-condino-neto/" TargetMode="External"/><Relationship Id="rId76" Type="http://schemas.openxmlformats.org/officeDocument/2006/relationships/hyperlink" Target="https://www.linkedin.com/in/francesco-cinetto-2ba33a6b/" TargetMode="External"/><Relationship Id="rId141" Type="http://schemas.openxmlformats.org/officeDocument/2006/relationships/hyperlink" Target="https://bv.fapesp.br/pt/pesquisador/177022/pedro-francisco-giavina-bianchi-junior/" TargetMode="External"/><Relationship Id="rId379" Type="http://schemas.openxmlformats.org/officeDocument/2006/relationships/hyperlink" Target="https://www.linkedin.com/in/ricardo-jose-respiratory-consultant/" TargetMode="External"/><Relationship Id="rId7" Type="http://schemas.openxmlformats.org/officeDocument/2006/relationships/hyperlink" Target="https://phd.uniroma1.it/web/ISABELLA-QUINTI_nC406_IT.aspx" TargetMode="External"/><Relationship Id="rId183" Type="http://schemas.openxmlformats.org/officeDocument/2006/relationships/hyperlink" Target="https://loop.frontiersin.org/people/31780/bio" TargetMode="External"/><Relationship Id="rId239" Type="http://schemas.openxmlformats.org/officeDocument/2006/relationships/hyperlink" Target="https://scholars.duke.edu/person/michael.hershfield/academic-experience" TargetMode="External"/><Relationship Id="rId390" Type="http://schemas.openxmlformats.org/officeDocument/2006/relationships/hyperlink" Target="https://www.sjdhospitalbarcelona.org/en/specialists/javier-martin-de-carpi" TargetMode="External"/><Relationship Id="rId404" Type="http://schemas.openxmlformats.org/officeDocument/2006/relationships/hyperlink" Target="https://tsanzsrs2019.com/program/speakers/eva-polverino.html" TargetMode="External"/><Relationship Id="rId250" Type="http://schemas.openxmlformats.org/officeDocument/2006/relationships/hyperlink" Target="https://profiles.ucsf.edu/jill.hollenbach" TargetMode="External"/><Relationship Id="rId292" Type="http://schemas.openxmlformats.org/officeDocument/2006/relationships/hyperlink" Target="https://www.dukehealth.org/pediatric-treatments/pediatric-allergy-and-immunology/primary-immunodeficiency-diseases?query=pediatrics&amp;docsShowing=10&amp;showMiniFAD=1&amp;scrollPos=468" TargetMode="External"/><Relationship Id="rId306" Type="http://schemas.openxmlformats.org/officeDocument/2006/relationships/hyperlink" Target="https://orcid.org/0000-0002-2070-9581" TargetMode="External"/><Relationship Id="rId45" Type="http://schemas.openxmlformats.org/officeDocument/2006/relationships/hyperlink" Target="https://wp-iuis.s3.eu-west-1.amazonaws.com/app/uploads/2022/11/21082747/Curriculum-Vitae-Rita-Carsetti.pdf" TargetMode="External"/><Relationship Id="rId87" Type="http://schemas.openxmlformats.org/officeDocument/2006/relationships/hyperlink" Target="https://ippmg.ufrj.br/en/ekaterini-simoes-goudouris-md-msc-phd/" TargetMode="External"/><Relationship Id="rId110" Type="http://schemas.openxmlformats.org/officeDocument/2006/relationships/hyperlink" Target="https://www.linkedin.com/in/walderez-dutra-05397210/details/experience/" TargetMode="External"/><Relationship Id="rId348" Type="http://schemas.openxmlformats.org/officeDocument/2006/relationships/hyperlink" Target="https://clinicsoncall.com/en/doctors/dr-veronica-paola-celis-passini/" TargetMode="External"/><Relationship Id="rId152" Type="http://schemas.openxmlformats.org/officeDocument/2006/relationships/hyperlink" Target="https://bv.fapesp.br/pt/pesquisador/177022/pedro-francisco-giavina-bianchi-junior/" TargetMode="External"/><Relationship Id="rId194" Type="http://schemas.openxmlformats.org/officeDocument/2006/relationships/hyperlink" Target="https://www.med.upenn.edu/apps/faculty/index.php/g275/p8368115" TargetMode="External"/><Relationship Id="rId208" Type="http://schemas.openxmlformats.org/officeDocument/2006/relationships/hyperlink" Target="https://orcid.org/0000-0002-6111-7355" TargetMode="External"/><Relationship Id="rId415" Type="http://schemas.openxmlformats.org/officeDocument/2006/relationships/hyperlink" Target="https://www.research.ed.ac.uk/en/persons/stefan-unger" TargetMode="External"/><Relationship Id="rId261" Type="http://schemas.openxmlformats.org/officeDocument/2006/relationships/hyperlink" Target="https://grad.pathology.ubc.ca/james-lan/" TargetMode="External"/><Relationship Id="rId14" Type="http://schemas.openxmlformats.org/officeDocument/2006/relationships/hyperlink" Target="https://imuno.icb.usp.br/prof-dr-antonio-condino-neto/" TargetMode="External"/><Relationship Id="rId56" Type="http://schemas.openxmlformats.org/officeDocument/2006/relationships/hyperlink" Target="https://bv.fapesp.br/en/pesquisador/7206/anete-sevciovic-grumach/" TargetMode="External"/><Relationship Id="rId317" Type="http://schemas.openxmlformats.org/officeDocument/2006/relationships/hyperlink" Target="https://www.ims.riken.jp/labo/80/cv.html" TargetMode="External"/><Relationship Id="rId359" Type="http://schemas.openxmlformats.org/officeDocument/2006/relationships/hyperlink" Target="https://www.naikaondemand.jp/annualmeeting/detail/?seq=950" TargetMode="External"/><Relationship Id="rId98" Type="http://schemas.openxmlformats.org/officeDocument/2006/relationships/hyperlink" Target="https://ipopi.org/wp-content/uploads/2023/10/LASID_Dr_Lorena_Regairaz.pdf" TargetMode="External"/><Relationship Id="rId121" Type="http://schemas.openxmlformats.org/officeDocument/2006/relationships/hyperlink" Target="https://www.linkedin.com/in/gisela-seminario-76993342/details/experience/" TargetMode="External"/><Relationship Id="rId163" Type="http://schemas.openxmlformats.org/officeDocument/2006/relationships/hyperlink" Target="https://nrid.nii.ac.jp/en/nrid/1000010294125/" TargetMode="External"/><Relationship Id="rId219" Type="http://schemas.openxmlformats.org/officeDocument/2006/relationships/hyperlink" Target="https://cancer.ucsf.edu/people/dvorak.christopher" TargetMode="External"/><Relationship Id="rId370" Type="http://schemas.openxmlformats.org/officeDocument/2006/relationships/hyperlink" Target="https://www.linkedin.com/in/ricardo-jose-respiratory-consultant/" TargetMode="External"/><Relationship Id="rId426" Type="http://schemas.openxmlformats.org/officeDocument/2006/relationships/hyperlink" Target="https://nrid.nii.ac.jp/ja/nrid/1000070191830/" TargetMode="External"/><Relationship Id="rId230" Type="http://schemas.openxmlformats.org/officeDocument/2006/relationships/hyperlink" Target="https://loop.frontiersin.org/people/1348161/" TargetMode="External"/><Relationship Id="rId25" Type="http://schemas.openxmlformats.org/officeDocument/2006/relationships/hyperlink" Target="https://imuno.icb.usp.br/prof-dr-antonio-condino-neto/" TargetMode="External"/><Relationship Id="rId67" Type="http://schemas.openxmlformats.org/officeDocument/2006/relationships/hyperlink" Target="https://famed.ufu.br/pessoas/docentes/gesmar-rodrigues-silva-segundo" TargetMode="External"/><Relationship Id="rId272" Type="http://schemas.openxmlformats.org/officeDocument/2006/relationships/hyperlink" Target="https://med.emory.edu/education/postdoctoral-training/training-programs.html" TargetMode="External"/><Relationship Id="rId328" Type="http://schemas.openxmlformats.org/officeDocument/2006/relationships/hyperlink" Target="https://profiles.imperial.ac.uk/p.kelleher/about" TargetMode="External"/><Relationship Id="rId132" Type="http://schemas.openxmlformats.org/officeDocument/2006/relationships/hyperlink" Target="https://www.mcgill.ca/expmed/dr-don-vinh" TargetMode="External"/><Relationship Id="rId174" Type="http://schemas.openxmlformats.org/officeDocument/2006/relationships/hyperlink" Target="https://www.linkedin.com/in/helen-leavis-941431167/" TargetMode="External"/><Relationship Id="rId381" Type="http://schemas.openxmlformats.org/officeDocument/2006/relationships/hyperlink" Target="https://www.linkedin.com/in/ricardo-jose-respiratory-consultant/" TargetMode="External"/><Relationship Id="rId241" Type="http://schemas.openxmlformats.org/officeDocument/2006/relationships/hyperlink" Target="https://scholars.duke.edu/person/michael.hershfield/academic-experience" TargetMode="External"/><Relationship Id="rId36" Type="http://schemas.openxmlformats.org/officeDocument/2006/relationships/hyperlink" Target="https://imuno.icb.usp.br/prof-dr-antonio-condino-neto/" TargetMode="External"/><Relationship Id="rId283" Type="http://schemas.openxmlformats.org/officeDocument/2006/relationships/hyperlink" Target="https://www.hgid.org/people/" TargetMode="External"/><Relationship Id="rId339" Type="http://schemas.openxmlformats.org/officeDocument/2006/relationships/hyperlink" Target="https://medicalnote.jp/doctors/220511-001-TK" TargetMode="External"/><Relationship Id="rId78" Type="http://schemas.openxmlformats.org/officeDocument/2006/relationships/hyperlink" Target="https://www.linkedin.com/in/francesco-cinetto-2ba33a6b/" TargetMode="External"/><Relationship Id="rId101" Type="http://schemas.openxmlformats.org/officeDocument/2006/relationships/hyperlink" Target="https://s3-eu-west-1.amazonaws.com/wp-iuis/app/uploads/2019/07/06110251/cv_gdocena_edu_2015-e70688d4.pdf" TargetMode="External"/><Relationship Id="rId143" Type="http://schemas.openxmlformats.org/officeDocument/2006/relationships/hyperlink" Target="https://www.linkedin.com/in/pedro-giavina-bianchi-6952243a/" TargetMode="External"/><Relationship Id="rId185" Type="http://schemas.openxmlformats.org/officeDocument/2006/relationships/hyperlink" Target="https://www.muni.cz/en/about-us/organizational-structure/faculty-of-medicine/110114-deptof-clinical-immunology" TargetMode="External"/><Relationship Id="rId350" Type="http://schemas.openxmlformats.org/officeDocument/2006/relationships/hyperlink" Target="https://www.med.u-fukui.ac.jp/NAIKA1/class/staff/" TargetMode="External"/><Relationship Id="rId406" Type="http://schemas.openxmlformats.org/officeDocument/2006/relationships/hyperlink" Target="https://www.linkedin.com/in/eva-polverino-21039956/" TargetMode="External"/><Relationship Id="rId9" Type="http://schemas.openxmlformats.org/officeDocument/2006/relationships/hyperlink" Target="https://www.linkedin.com/in/dr-antonio-condino-neto-76822622/details/experience/" TargetMode="External"/><Relationship Id="rId210" Type="http://schemas.openxmlformats.org/officeDocument/2006/relationships/hyperlink" Target="https://orcid.org/0000-0002-6111-7355" TargetMode="External"/><Relationship Id="rId392" Type="http://schemas.openxmlformats.org/officeDocument/2006/relationships/hyperlink" Target="https://airomedical.com/doctors/dr-javier-martin-de-carpi" TargetMode="External"/><Relationship Id="rId252" Type="http://schemas.openxmlformats.org/officeDocument/2006/relationships/hyperlink" Target="https://profiles.ucsf.edu/jill.hollenbach" TargetMode="External"/><Relationship Id="rId294" Type="http://schemas.openxmlformats.org/officeDocument/2006/relationships/hyperlink" Target="https://pediatrics.duke.edu/profile/talal-imad-mousallem" TargetMode="External"/><Relationship Id="rId308" Type="http://schemas.openxmlformats.org/officeDocument/2006/relationships/hyperlink" Target="https://www.aphp.fr/offre-de-soin/medecin/3208494/061/37" TargetMode="External"/><Relationship Id="rId47" Type="http://schemas.openxmlformats.org/officeDocument/2006/relationships/hyperlink" Target="https://wp-iuis.s3.eu-west-1.amazonaws.com/app/uploads/2022/11/21082747/Curriculum-Vitae-Rita-Carsetti.pdf" TargetMode="External"/><Relationship Id="rId89" Type="http://schemas.openxmlformats.org/officeDocument/2006/relationships/hyperlink" Target="https://www.linkedin.com/in/ekaterini-goudouris-bb229b25/" TargetMode="External"/><Relationship Id="rId112" Type="http://schemas.openxmlformats.org/officeDocument/2006/relationships/hyperlink" Target="http://www.pgbiologiacelular.icb.ufmg.br/corpodocdet.php?numaut=3" TargetMode="External"/><Relationship Id="rId154" Type="http://schemas.openxmlformats.org/officeDocument/2006/relationships/hyperlink" Target="https://www.osaka-u.ac.jp/en/news/topics/2024/11/29003" TargetMode="External"/><Relationship Id="rId361" Type="http://schemas.openxmlformats.org/officeDocument/2006/relationships/hyperlink" Target="https://www.synbiobeta.com/read/chain-biotech-and-the-university-of-oxford-collaborate-to-tackle-oral-vaccine-inequality" TargetMode="External"/><Relationship Id="rId196" Type="http://schemas.openxmlformats.org/officeDocument/2006/relationships/hyperlink" Target="https://loop.frontiersin.org/people/507330/bio" TargetMode="External"/><Relationship Id="rId417" Type="http://schemas.openxmlformats.org/officeDocument/2006/relationships/hyperlink" Target="https://researchmap.jp/read0035639" TargetMode="External"/><Relationship Id="rId16" Type="http://schemas.openxmlformats.org/officeDocument/2006/relationships/hyperlink" Target="https://imuno.icb.usp.br/prof-dr-antonio-condino-neto/" TargetMode="External"/><Relationship Id="rId221" Type="http://schemas.openxmlformats.org/officeDocument/2006/relationships/hyperlink" Target="https://cancer.ucsf.edu/people/dvorak.christopher" TargetMode="External"/><Relationship Id="rId263" Type="http://schemas.openxmlformats.org/officeDocument/2006/relationships/hyperlink" Target="https://pathology.ubc.ca/2022/12/01/james-hsueh-yi-lan/" TargetMode="External"/><Relationship Id="rId319" Type="http://schemas.openxmlformats.org/officeDocument/2006/relationships/hyperlink" Target="https://www.ims.riken.jp/labo/80/cv.html" TargetMode="External"/><Relationship Id="rId58" Type="http://schemas.openxmlformats.org/officeDocument/2006/relationships/hyperlink" Target="https://bv.fapesp.br/en/pesquisador/7206/anete-sevciovic-grumach/" TargetMode="External"/><Relationship Id="rId123" Type="http://schemas.openxmlformats.org/officeDocument/2006/relationships/hyperlink" Target="http://www.bezrodnik.com.ar/about.html" TargetMode="External"/><Relationship Id="rId330" Type="http://schemas.openxmlformats.org/officeDocument/2006/relationships/hyperlink" Target="https://profiles.imperial.ac.uk/p.kelleher/about" TargetMode="External"/><Relationship Id="rId165" Type="http://schemas.openxmlformats.org/officeDocument/2006/relationships/hyperlink" Target="https://nrid.nii.ac.jp/en/nrid/1000010294125/" TargetMode="External"/><Relationship Id="rId372" Type="http://schemas.openxmlformats.org/officeDocument/2006/relationships/hyperlink" Target="https://www.linkedin.com/in/ricardo-jose-respiratory-consultant/" TargetMode="External"/><Relationship Id="rId232" Type="http://schemas.openxmlformats.org/officeDocument/2006/relationships/hyperlink" Target="https://smhs.gwu.edu/faculty-research/blachy-davila-saldana-md" TargetMode="External"/><Relationship Id="rId274" Type="http://schemas.openxmlformats.org/officeDocument/2006/relationships/hyperlink" Target="https://winshipcancer.emory.edu/profiles/ford-mandy.php" TargetMode="External"/><Relationship Id="rId27" Type="http://schemas.openxmlformats.org/officeDocument/2006/relationships/hyperlink" Target="https://imuno.icb.usp.br/prof-dr-antonio-condino-neto/" TargetMode="External"/><Relationship Id="rId69" Type="http://schemas.openxmlformats.org/officeDocument/2006/relationships/hyperlink" Target="https://famed.ufu.br/pessoas/docentes/gesmar-rodrigues-silva-segundo" TargetMode="External"/><Relationship Id="rId134" Type="http://schemas.openxmlformats.org/officeDocument/2006/relationships/hyperlink" Target="https://www.mcgill.ca/expmed/dr-don-vinh" TargetMode="External"/><Relationship Id="rId80" Type="http://schemas.openxmlformats.org/officeDocument/2006/relationships/hyperlink" Target="https://www.linkedin.com/in/francesco-cinetto-2ba33a6b/" TargetMode="External"/><Relationship Id="rId176" Type="http://schemas.openxmlformats.org/officeDocument/2006/relationships/hyperlink" Target="https://www.linkedin.com/in/helen-leavis-941431167/" TargetMode="External"/><Relationship Id="rId341" Type="http://schemas.openxmlformats.org/officeDocument/2006/relationships/hyperlink" Target="https://medicalnote.jp/doctors/220511-001-TK" TargetMode="External"/><Relationship Id="rId383" Type="http://schemas.openxmlformats.org/officeDocument/2006/relationships/hyperlink" Target="https://www.linkedin.com/in/ricardo-jose-respiratory-consultant/" TargetMode="External"/><Relationship Id="rId201" Type="http://schemas.openxmlformats.org/officeDocument/2006/relationships/hyperlink" Target="http://www.ubptaiwan.com/teams_detail.php?id=412&amp;lang=T" TargetMode="External"/><Relationship Id="rId243" Type="http://schemas.openxmlformats.org/officeDocument/2006/relationships/hyperlink" Target="https://med.stanford.edu/pans/our-team/research-team.html" TargetMode="External"/><Relationship Id="rId285" Type="http://schemas.openxmlformats.org/officeDocument/2006/relationships/hyperlink" Target="https://www.aphp.fr/offre-de-soin/medecin/4048093/061/09" TargetMode="External"/><Relationship Id="rId38" Type="http://schemas.openxmlformats.org/officeDocument/2006/relationships/hyperlink" Target="https://imuno.icb.usp.br/prof-dr-antonio-condino-neto/" TargetMode="External"/><Relationship Id="rId103" Type="http://schemas.openxmlformats.org/officeDocument/2006/relationships/hyperlink" Target="https://s3-eu-west-1.amazonaws.com/wp-iuis/app/uploads/2019/07/06110251/cv_gdocena_edu_2015-e70688d4.pdf" TargetMode="External"/><Relationship Id="rId310" Type="http://schemas.openxmlformats.org/officeDocument/2006/relationships/hyperlink" Target="https://www.linkedin.com/in/j%C3%A9r%C3%A9mie-rosain-79137077/" TargetMode="External"/><Relationship Id="rId70" Type="http://schemas.openxmlformats.org/officeDocument/2006/relationships/hyperlink" Target="https://famed.ufu.br/pessoas/docentes/gesmar-rodrigues-silva-segundo" TargetMode="External"/><Relationship Id="rId91" Type="http://schemas.openxmlformats.org/officeDocument/2006/relationships/hyperlink" Target="https://ippmg.ufrj.br/en/ekaterini-simoes-goudouris-md-msc-phd/" TargetMode="External"/><Relationship Id="rId145" Type="http://schemas.openxmlformats.org/officeDocument/2006/relationships/hyperlink" Target="https://bv.fapesp.br/pt/pesquisador/177022/pedro-francisco-giavina-bianchi-junior/" TargetMode="External"/><Relationship Id="rId166" Type="http://schemas.openxmlformats.org/officeDocument/2006/relationships/hyperlink" Target="https://www.linkedin.com/in/helen-leavis-941431167/" TargetMode="External"/><Relationship Id="rId187" Type="http://schemas.openxmlformats.org/officeDocument/2006/relationships/hyperlink" Target="https://www.muni.cz/en/about-us/organizational-structure/faculty-of-medicine/110114-deptof-clinical-immunology" TargetMode="External"/><Relationship Id="rId331" Type="http://schemas.openxmlformats.org/officeDocument/2006/relationships/hyperlink" Target="https://profiles.imperial.ac.uk/p.kelleher/about" TargetMode="External"/><Relationship Id="rId352" Type="http://schemas.openxmlformats.org/officeDocument/2006/relationships/hyperlink" Target="https://nrid.nii.ac.jp/ja/nrid/1000010242588/" TargetMode="External"/><Relationship Id="rId373" Type="http://schemas.openxmlformats.org/officeDocument/2006/relationships/hyperlink" Target="https://www.linkedin.com/in/ricardo-jose-respiratory-consultant/" TargetMode="External"/><Relationship Id="rId394" Type="http://schemas.openxmlformats.org/officeDocument/2006/relationships/hyperlink" Target="https://airomedical.com/doctors/dr-javier-martin-de-carpi" TargetMode="External"/><Relationship Id="rId408" Type="http://schemas.openxmlformats.org/officeDocument/2006/relationships/hyperlink" Target="https://inflammation-research.ed.ac.uk/child-life-and-health/people/principal-investigators/dr-stefan-unger" TargetMode="External"/><Relationship Id="rId1" Type="http://schemas.openxmlformats.org/officeDocument/2006/relationships/hyperlink" Target="https://phd.uniroma1.it/web/ISABELLA-QUINTI_nC406_IT.aspx" TargetMode="External"/><Relationship Id="rId212" Type="http://schemas.openxmlformats.org/officeDocument/2006/relationships/hyperlink" Target="https://orcid.org/0000-0002-6111-7355" TargetMode="External"/><Relationship Id="rId233" Type="http://schemas.openxmlformats.org/officeDocument/2006/relationships/hyperlink" Target="https://web.unica.it/unica/page/it/davide_firinu" TargetMode="External"/><Relationship Id="rId254" Type="http://schemas.openxmlformats.org/officeDocument/2006/relationships/hyperlink" Target="https://profiles.ucsf.edu/jill.hollenbach" TargetMode="External"/><Relationship Id="rId28" Type="http://schemas.openxmlformats.org/officeDocument/2006/relationships/hyperlink" Target="https://imuno.icb.usp.br/prof-dr-antonio-condino-neto/" TargetMode="External"/><Relationship Id="rId49" Type="http://schemas.openxmlformats.org/officeDocument/2006/relationships/hyperlink" Target="https://bv.fapesp.br/en/pesquisador/7206/anete-sevciovic-grumach/" TargetMode="External"/><Relationship Id="rId114" Type="http://schemas.openxmlformats.org/officeDocument/2006/relationships/hyperlink" Target="https://www.linkedin.com/in/walderez-dutra-05397210/details/experience/" TargetMode="External"/><Relationship Id="rId275" Type="http://schemas.openxmlformats.org/officeDocument/2006/relationships/hyperlink" Target="https://med.emory.edu/directory/profile/?u=MSHAWVE" TargetMode="External"/><Relationship Id="rId296" Type="http://schemas.openxmlformats.org/officeDocument/2006/relationships/hyperlink" Target="https://providers.manningchildrens.org/specialty/Allergy%20and%20Immunology/near/Baton%20Rouge%2C%20LA?page=1" TargetMode="External"/><Relationship Id="rId300" Type="http://schemas.openxmlformats.org/officeDocument/2006/relationships/hyperlink" Target="https://www.northoaks.org/find-a-provider/luke-wall-md/" TargetMode="External"/><Relationship Id="rId60" Type="http://schemas.openxmlformats.org/officeDocument/2006/relationships/hyperlink" Target="https://bv.fapesp.br/en/pesquisador/7206/anete-sevciovic-grumach/" TargetMode="External"/><Relationship Id="rId81" Type="http://schemas.openxmlformats.org/officeDocument/2006/relationships/hyperlink" Target="https://www.linkedin.com/in/francesco-cinetto-2ba33a6b/" TargetMode="External"/><Relationship Id="rId135" Type="http://schemas.openxmlformats.org/officeDocument/2006/relationships/hyperlink" Target="https://www.linkedin.com/in/pedro-giavina-bianchi-6952243a/" TargetMode="External"/><Relationship Id="rId156" Type="http://schemas.openxmlformats.org/officeDocument/2006/relationships/hyperlink" Target="https://www.naikalive.jp/uploads/files/pdf/118_15_kumanogou.pdf" TargetMode="External"/><Relationship Id="rId177" Type="http://schemas.openxmlformats.org/officeDocument/2006/relationships/hyperlink" Target="https://orcid.org/0000-0002-7591-307X" TargetMode="External"/><Relationship Id="rId198" Type="http://schemas.openxmlformats.org/officeDocument/2006/relationships/hyperlink" Target="https://pubmed.ncbi.nlm.nih.gov/39264477/" TargetMode="External"/><Relationship Id="rId321" Type="http://schemas.openxmlformats.org/officeDocument/2006/relationships/hyperlink" Target="https://researchmap.jp/kishigaki?lang=en" TargetMode="External"/><Relationship Id="rId342" Type="http://schemas.openxmlformats.org/officeDocument/2006/relationships/hyperlink" Target="https://medicalnote.jp/doctors/220511-001-TK" TargetMode="External"/><Relationship Id="rId363" Type="http://schemas.openxmlformats.org/officeDocument/2006/relationships/hyperlink" Target="https://www.linkedin.com/in/ricardo-jose-respiratory-consultant/" TargetMode="External"/><Relationship Id="rId384" Type="http://schemas.openxmlformats.org/officeDocument/2006/relationships/hyperlink" Target="https://www.linkedin.com/in/ricardo-jose-respiratory-consultant/" TargetMode="External"/><Relationship Id="rId419" Type="http://schemas.openxmlformats.org/officeDocument/2006/relationships/hyperlink" Target="https://nrid.nii.ac.jp/ja/nrid/1000070191830/" TargetMode="External"/><Relationship Id="rId202" Type="http://schemas.openxmlformats.org/officeDocument/2006/relationships/hyperlink" Target="https://www.chg.ox.ac.uk/people/holm-uhlig" TargetMode="External"/><Relationship Id="rId223" Type="http://schemas.openxmlformats.org/officeDocument/2006/relationships/hyperlink" Target="https://acupressure4childhoodcancer.ucsf.edu/people/christopher-dvorak-md" TargetMode="External"/><Relationship Id="rId244" Type="http://schemas.openxmlformats.org/officeDocument/2006/relationships/hyperlink" Target="https://bms.ucsf.edu/people/jill-hollenbach-phd-mph" TargetMode="External"/><Relationship Id="rId18" Type="http://schemas.openxmlformats.org/officeDocument/2006/relationships/hyperlink" Target="https://imuno.icb.usp.br/prof-dr-antonio-condino-neto/" TargetMode="External"/><Relationship Id="rId39" Type="http://schemas.openxmlformats.org/officeDocument/2006/relationships/hyperlink" Target="https://wp-iuis.s3.eu-west-1.amazonaws.com/app/uploads/2022/11/21082747/Curriculum-Vitae-Rita-Carsetti.pdf" TargetMode="External"/><Relationship Id="rId265" Type="http://schemas.openxmlformats.org/officeDocument/2006/relationships/hyperlink" Target="https://pathology.ubc.ca/2022/12/01/james-hsueh-yi-lan/" TargetMode="External"/><Relationship Id="rId286" Type="http://schemas.openxmlformats.org/officeDocument/2006/relationships/hyperlink" Target="https://pubmed.ncbi.nlm.nih.gov/38698239/" TargetMode="External"/><Relationship Id="rId50" Type="http://schemas.openxmlformats.org/officeDocument/2006/relationships/hyperlink" Target="https://www.linkedin.com/in/dra-anete-grumach-34729125/" TargetMode="External"/><Relationship Id="rId104" Type="http://schemas.openxmlformats.org/officeDocument/2006/relationships/hyperlink" Target="https://s3-eu-west-1.amazonaws.com/wp-iuis/app/uploads/2019/07/06110251/cv_gdocena_edu_2015-e70688d4.pdf" TargetMode="External"/><Relationship Id="rId125" Type="http://schemas.openxmlformats.org/officeDocument/2006/relationships/hyperlink" Target="https://www.linkedin.com/in/gisela-seminario-76993342/" TargetMode="External"/><Relationship Id="rId146" Type="http://schemas.openxmlformats.org/officeDocument/2006/relationships/hyperlink" Target="https://bv.fapesp.br/pt/pesquisador/177022/pedro-francisco-giavina-bianchi-junior/" TargetMode="External"/><Relationship Id="rId167" Type="http://schemas.openxmlformats.org/officeDocument/2006/relationships/hyperlink" Target="https://www.linkedin.com/in/helen-leavis-941431167/" TargetMode="External"/><Relationship Id="rId188" Type="http://schemas.openxmlformats.org/officeDocument/2006/relationships/hyperlink" Target="https://www.muni.cz/en/about-us/organizational-structure/faculty-of-medicine/board-for-economics" TargetMode="External"/><Relationship Id="rId311" Type="http://schemas.openxmlformats.org/officeDocument/2006/relationships/hyperlink" Target="https://www.hgid.org/people/" TargetMode="External"/><Relationship Id="rId332" Type="http://schemas.openxmlformats.org/officeDocument/2006/relationships/hyperlink" Target="https://www.imperial.nhs.uk/consultant-directory/peter-kelleher" TargetMode="External"/><Relationship Id="rId353" Type="http://schemas.openxmlformats.org/officeDocument/2006/relationships/hyperlink" Target="https://nrid.nii.ac.jp/ja/nrid/1000010242588/" TargetMode="External"/><Relationship Id="rId374" Type="http://schemas.openxmlformats.org/officeDocument/2006/relationships/hyperlink" Target="https://www.linkedin.com/in/ricardo-jose-respiratory-consultant/" TargetMode="External"/><Relationship Id="rId395" Type="http://schemas.openxmlformats.org/officeDocument/2006/relationships/hyperlink" Target="https://investigacion.us.es/sisius/sis_showpub.php?idpers=42200" TargetMode="External"/><Relationship Id="rId409" Type="http://schemas.openxmlformats.org/officeDocument/2006/relationships/hyperlink" Target="https://respiratory-therapy.com/public-health/pediatrics/pediatric-care/medical-clowns-help-children-pneumonia-recover-faster/" TargetMode="External"/><Relationship Id="rId71" Type="http://schemas.openxmlformats.org/officeDocument/2006/relationships/hyperlink" Target="https://famed.ufu.br/pessoas/docentes/gesmar-rodrigues-silva-segundo" TargetMode="External"/><Relationship Id="rId92" Type="http://schemas.openxmlformats.org/officeDocument/2006/relationships/hyperlink" Target="https://ippmg.ufrj.br/en/ekaterini-simoes-goudouris-md-msc-phd/" TargetMode="External"/><Relationship Id="rId213" Type="http://schemas.openxmlformats.org/officeDocument/2006/relationships/hyperlink" Target="https://orcid.org/0000-0002-6111-7355" TargetMode="External"/><Relationship Id="rId234" Type="http://schemas.openxmlformats.org/officeDocument/2006/relationships/hyperlink" Target="https://www.linkedin.com/in/davide-firinu-97143937/" TargetMode="External"/><Relationship Id="rId420" Type="http://schemas.openxmlformats.org/officeDocument/2006/relationships/hyperlink" Target="https://researchmap.jp/read0035639" TargetMode="External"/><Relationship Id="rId2" Type="http://schemas.openxmlformats.org/officeDocument/2006/relationships/hyperlink" Target="https://phd.uniroma1.it/web/ISABELLA-QUINTI_nC406_IT.aspx" TargetMode="External"/><Relationship Id="rId29" Type="http://schemas.openxmlformats.org/officeDocument/2006/relationships/hyperlink" Target="https://imuno.icb.usp.br/prof-dr-antonio-condino-neto/" TargetMode="External"/><Relationship Id="rId255" Type="http://schemas.openxmlformats.org/officeDocument/2006/relationships/hyperlink" Target="https://profiles.ucsf.edu/jill.hollenbach" TargetMode="External"/><Relationship Id="rId276" Type="http://schemas.openxmlformats.org/officeDocument/2006/relationships/hyperlink" Target="https://med.emory.edu/directory/profile/?u=MSHAWVE" TargetMode="External"/><Relationship Id="rId297" Type="http://schemas.openxmlformats.org/officeDocument/2006/relationships/hyperlink" Target="https://www.lcmchealth.org/our-locations/childrens-hospital-specialty-care-baton-rouge/" TargetMode="External"/><Relationship Id="rId40" Type="http://schemas.openxmlformats.org/officeDocument/2006/relationships/hyperlink" Target="https://wp-iuis.s3.eu-west-1.amazonaws.com/app/uploads/2022/11/21082747/Curriculum-Vitae-Rita-Carsetti.pdf" TargetMode="External"/><Relationship Id="rId115" Type="http://schemas.openxmlformats.org/officeDocument/2006/relationships/hyperlink" Target="https://www.linkedin.com/in/walderez-dutra-05397210/details/experience/" TargetMode="External"/><Relationship Id="rId136" Type="http://schemas.openxmlformats.org/officeDocument/2006/relationships/hyperlink" Target="https://bv.fapesp.br/pt/pesquisador/177022/pedro-francisco-giavina-bianchi-junior/" TargetMode="External"/><Relationship Id="rId157" Type="http://schemas.openxmlformats.org/officeDocument/2006/relationships/hyperlink" Target="https://www.naikalive.jp/uploads/files/pdf/118_15_kumanogou.pdf" TargetMode="External"/><Relationship Id="rId178" Type="http://schemas.openxmlformats.org/officeDocument/2006/relationships/hyperlink" Target="https://orcid.org/0000-0002-7591-307X" TargetMode="External"/><Relationship Id="rId301" Type="http://schemas.openxmlformats.org/officeDocument/2006/relationships/hyperlink" Target="https://www.linkedin.com/in/juanita-valdes-camacho-621744196/" TargetMode="External"/><Relationship Id="rId322" Type="http://schemas.openxmlformats.org/officeDocument/2006/relationships/hyperlink" Target="https://www.ims.riken.jp/labo/80/cv.html" TargetMode="External"/><Relationship Id="rId343" Type="http://schemas.openxmlformats.org/officeDocument/2006/relationships/hyperlink" Target="https://www.linkedin.com/in/taku-kobayashi-6a42623a/" TargetMode="External"/><Relationship Id="rId364" Type="http://schemas.openxmlformats.org/officeDocument/2006/relationships/hyperlink" Target="https://www.rbht.nhs.uk/specialists/dr-ricardo-jose" TargetMode="External"/><Relationship Id="rId61" Type="http://schemas.openxmlformats.org/officeDocument/2006/relationships/hyperlink" Target="https://bv.fapesp.br/en/pesquisador/7206/anete-sevciovic-grumach/" TargetMode="External"/><Relationship Id="rId82" Type="http://schemas.openxmlformats.org/officeDocument/2006/relationships/hyperlink" Target="https://www.linkedin.com/in/francesco-cinetto-2ba33a6b/" TargetMode="External"/><Relationship Id="rId199" Type="http://schemas.openxmlformats.org/officeDocument/2006/relationships/hyperlink" Target="http://immunology.medicine.pitt.edu/person/scott-canna-md" TargetMode="External"/><Relationship Id="rId203" Type="http://schemas.openxmlformats.org/officeDocument/2006/relationships/hyperlink" Target="https://www.ndm.ox.ac.uk/team/holm-uhlig" TargetMode="External"/><Relationship Id="rId385" Type="http://schemas.openxmlformats.org/officeDocument/2006/relationships/hyperlink" Target="https://www.linkedin.com/in/ricardo-jose-respiratory-consultant/" TargetMode="External"/><Relationship Id="rId19" Type="http://schemas.openxmlformats.org/officeDocument/2006/relationships/hyperlink" Target="https://www.immunogenic.com.br/sobre-a-immunogenic" TargetMode="External"/><Relationship Id="rId224" Type="http://schemas.openxmlformats.org/officeDocument/2006/relationships/hyperlink" Target="https://www.ucsfbenioffchildrens.org/providers/dr-christopher-dvorak" TargetMode="External"/><Relationship Id="rId245" Type="http://schemas.openxmlformats.org/officeDocument/2006/relationships/hyperlink" Target="https://hollenbachlab.ucsf.edu/people/jill-hollenbach-phd-mph" TargetMode="External"/><Relationship Id="rId266" Type="http://schemas.openxmlformats.org/officeDocument/2006/relationships/hyperlink" Target="https://winshipcancer.emory.edu/profiles/ford-mandy.php" TargetMode="External"/><Relationship Id="rId287" Type="http://schemas.openxmlformats.org/officeDocument/2006/relationships/hyperlink" Target="https://pubmed.ncbi.nlm.nih.gov/38698239/" TargetMode="External"/><Relationship Id="rId410" Type="http://schemas.openxmlformats.org/officeDocument/2006/relationships/hyperlink" Target="https://children.nhslothian.scot/departments_services/cystic-fibrosis/" TargetMode="External"/><Relationship Id="rId30" Type="http://schemas.openxmlformats.org/officeDocument/2006/relationships/hyperlink" Target="https://imuno.icb.usp.br/prof-dr-antonio-condino-neto/" TargetMode="External"/><Relationship Id="rId105" Type="http://schemas.openxmlformats.org/officeDocument/2006/relationships/hyperlink" Target="https://s3-eu-west-1.amazonaws.com/wp-iuis/app/uploads/2019/07/06110251/cv_gdocena_edu_2015-e70688d4.pdf" TargetMode="External"/><Relationship Id="rId126" Type="http://schemas.openxmlformats.org/officeDocument/2006/relationships/hyperlink" Target="https://www.linkedin.com/in/gisela-seminario-76993342/" TargetMode="External"/><Relationship Id="rId147" Type="http://schemas.openxmlformats.org/officeDocument/2006/relationships/hyperlink" Target="https://bv.fapesp.br/pt/pesquisador/177022/pedro-francisco-giavina-bianchi-junior/" TargetMode="External"/><Relationship Id="rId168" Type="http://schemas.openxmlformats.org/officeDocument/2006/relationships/hyperlink" Target="https://www.linkedin.com/in/helen-leavis-941431167/" TargetMode="External"/><Relationship Id="rId312" Type="http://schemas.openxmlformats.org/officeDocument/2006/relationships/hyperlink" Target="https://www.hopital.fr/annuaire-service/centre-d-etude-des-deficits-immunitaires-ap-hp-hopital-necker-enfants-malades-paris,39712" TargetMode="External"/><Relationship Id="rId333" Type="http://schemas.openxmlformats.org/officeDocument/2006/relationships/hyperlink" Target="https://www.nwlpathology.nhs.uk/our-team-2/" TargetMode="External"/><Relationship Id="rId354" Type="http://schemas.openxmlformats.org/officeDocument/2006/relationships/hyperlink" Target="https://nrid.nii.ac.jp/ja/nrid/1000010242588/" TargetMode="External"/><Relationship Id="rId51" Type="http://schemas.openxmlformats.org/officeDocument/2006/relationships/hyperlink" Target="https://www.linkedin.com/in/dra-anete-grumach-34729125/" TargetMode="External"/><Relationship Id="rId72" Type="http://schemas.openxmlformats.org/officeDocument/2006/relationships/hyperlink" Target="https://famed.ufu.br/pessoas/docentes/gesmar-rodrigues-silva-segundo" TargetMode="External"/><Relationship Id="rId93" Type="http://schemas.openxmlformats.org/officeDocument/2006/relationships/hyperlink" Target="https://www.escavador.com/sobre/7052052/ekaterini-simoes-goudouris" TargetMode="External"/><Relationship Id="rId189" Type="http://schemas.openxmlformats.org/officeDocument/2006/relationships/hyperlink" Target="https://www.muni.cz/en/about-us/organizational-structure/faculty-of-medicine/board-for-studies-23420" TargetMode="External"/><Relationship Id="rId375" Type="http://schemas.openxmlformats.org/officeDocument/2006/relationships/hyperlink" Target="https://www.linkedin.com/in/ricardo-jose-respiratory-consultant/" TargetMode="External"/><Relationship Id="rId396" Type="http://schemas.openxmlformats.org/officeDocument/2006/relationships/hyperlink" Target="https://orcid.org/0000-0001-9083-855X" TargetMode="External"/><Relationship Id="rId3" Type="http://schemas.openxmlformats.org/officeDocument/2006/relationships/hyperlink" Target="https://phd.uniroma1.it/web/ISABELLA-QUINTI_nC406_IT.aspx" TargetMode="External"/><Relationship Id="rId214" Type="http://schemas.openxmlformats.org/officeDocument/2006/relationships/hyperlink" Target="https://orcid.org/0000-0002-6111-7355" TargetMode="External"/><Relationship Id="rId235" Type="http://schemas.openxmlformats.org/officeDocument/2006/relationships/hyperlink" Target="https://www.linkedin.com/in/davide-firinu-97143937/" TargetMode="External"/><Relationship Id="rId256" Type="http://schemas.openxmlformats.org/officeDocument/2006/relationships/hyperlink" Target="https://profiles.ucsf.edu/jill.hollenbach" TargetMode="External"/><Relationship Id="rId277" Type="http://schemas.openxmlformats.org/officeDocument/2006/relationships/hyperlink" Target="https://med.emory.edu/directory/profile/?u=MSHAWVE" TargetMode="External"/><Relationship Id="rId298" Type="http://schemas.openxmlformats.org/officeDocument/2006/relationships/hyperlink" Target="https://www.medschool.lsuhsc.edu/Pediatrics/faculty/wall_luke.aspx" TargetMode="External"/><Relationship Id="rId400" Type="http://schemas.openxmlformats.org/officeDocument/2006/relationships/hyperlink" Target="https://www.linkedin.com/in/eva-polverino-21039956/" TargetMode="External"/><Relationship Id="rId421" Type="http://schemas.openxmlformats.org/officeDocument/2006/relationships/hyperlink" Target="https://medicalnote.jp/doctors/151005-000003-HYALGJ" TargetMode="External"/><Relationship Id="rId116" Type="http://schemas.openxmlformats.org/officeDocument/2006/relationships/hyperlink" Target="https://www.linkedin.com/in/walderez-dutra-05397210/details/experience/" TargetMode="External"/><Relationship Id="rId137" Type="http://schemas.openxmlformats.org/officeDocument/2006/relationships/hyperlink" Target="https://bv.fapesp.br/pt/pesquisador/177022/pedro-francisco-giavina-bianchi-junior/" TargetMode="External"/><Relationship Id="rId158" Type="http://schemas.openxmlformats.org/officeDocument/2006/relationships/hyperlink" Target="https://www.ifrec.osaka-u.ac.jp/en/laboratory/atsushi_kumanogoh/index.htm" TargetMode="External"/><Relationship Id="rId302" Type="http://schemas.openxmlformats.org/officeDocument/2006/relationships/hyperlink" Target="https://www.lsuhs.edu/departments/school-of-medicine/allergy-immunology-fellowship/faculty" TargetMode="External"/><Relationship Id="rId323" Type="http://schemas.openxmlformats.org/officeDocument/2006/relationships/hyperlink" Target="https://www.ims.riken.jp/labo/80/cv.html" TargetMode="External"/><Relationship Id="rId344" Type="http://schemas.openxmlformats.org/officeDocument/2006/relationships/hyperlink" Target="https://medicalnote.jp/doctors/220511-001-TK" TargetMode="External"/><Relationship Id="rId20" Type="http://schemas.openxmlformats.org/officeDocument/2006/relationships/hyperlink" Target="https://www.immunogenic.com.br/sobre-a-immunogenic" TargetMode="External"/><Relationship Id="rId41" Type="http://schemas.openxmlformats.org/officeDocument/2006/relationships/hyperlink" Target="https://wp-iuis.s3.eu-west-1.amazonaws.com/app/uploads/2022/11/21082747/Curriculum-Vitae-Rita-Carsetti.pdf" TargetMode="External"/><Relationship Id="rId62" Type="http://schemas.openxmlformats.org/officeDocument/2006/relationships/hyperlink" Target="http://www.bezrodnik.com.ar/doctor/liliana-bezrodnik.html" TargetMode="External"/><Relationship Id="rId83" Type="http://schemas.openxmlformats.org/officeDocument/2006/relationships/hyperlink" Target="https://www.linkedin.com/in/francesco-cinetto-2ba33a6b/" TargetMode="External"/><Relationship Id="rId179" Type="http://schemas.openxmlformats.org/officeDocument/2006/relationships/hyperlink" Target="https://orcid.org/0000-0002-7591-307X" TargetMode="External"/><Relationship Id="rId365" Type="http://schemas.openxmlformats.org/officeDocument/2006/relationships/hyperlink" Target="https://www.linkedin.com/in/ricardo-jose-respiratory-consultant/" TargetMode="External"/><Relationship Id="rId386" Type="http://schemas.openxmlformats.org/officeDocument/2006/relationships/hyperlink" Target="https://www.linkedin.com/in/ricardo-jose-respiratory-consultant/" TargetMode="External"/><Relationship Id="rId190" Type="http://schemas.openxmlformats.org/officeDocument/2006/relationships/hyperlink" Target="https://www.muni.cz/en/about-us/organizational-structure/faculty-of-medicine/komise-pro-vyhodnoceni-ceny-dekana" TargetMode="External"/><Relationship Id="rId204" Type="http://schemas.openxmlformats.org/officeDocument/2006/relationships/hyperlink" Target="https://www.paediatrics.ox.ac.uk/About/team/holm-uhlig" TargetMode="External"/><Relationship Id="rId225" Type="http://schemas.openxmlformats.org/officeDocument/2006/relationships/hyperlink" Target="https://cancer.ucsf.edu/people/dvorak.christopher" TargetMode="External"/><Relationship Id="rId246" Type="http://schemas.openxmlformats.org/officeDocument/2006/relationships/hyperlink" Target="https://hollenbachlab.ucsf.edu/people/jill-hollenbach-phd-mph" TargetMode="External"/><Relationship Id="rId267" Type="http://schemas.openxmlformats.org/officeDocument/2006/relationships/hyperlink" Target="https://winshipcancer.emory.edu/profiles/ford-mandy.php" TargetMode="External"/><Relationship Id="rId288" Type="http://schemas.openxmlformats.org/officeDocument/2006/relationships/hyperlink" Target="https://pubmed.ncbi.nlm.nih.gov/38698239/" TargetMode="External"/><Relationship Id="rId411" Type="http://schemas.openxmlformats.org/officeDocument/2006/relationships/hyperlink" Target="https://inflammation-research.ed.ac.uk/child-life-and-health/people/principal-investigators/dr-stefan-unger" TargetMode="External"/><Relationship Id="rId106" Type="http://schemas.openxmlformats.org/officeDocument/2006/relationships/hyperlink" Target="https://s3-eu-west-1.amazonaws.com/wp-iuis/app/uploads/2019/07/06110251/cv_gdocena_edu_2015-e70688d4.pdf" TargetMode="External"/><Relationship Id="rId127" Type="http://schemas.openxmlformats.org/officeDocument/2006/relationships/hyperlink" Target="https://www.linkedin.com/in/donald-vinh-24172249/" TargetMode="External"/><Relationship Id="rId313" Type="http://schemas.openxmlformats.org/officeDocument/2006/relationships/hyperlink" Target="https://www.linkedin.com/in/j%C3%A9r%C3%A9mie-rosain-79137077/" TargetMode="External"/><Relationship Id="rId10" Type="http://schemas.openxmlformats.org/officeDocument/2006/relationships/hyperlink" Target="https://www.linkedin.com/in/dr-antonio-condino-neto-76822622/details/experience/" TargetMode="External"/><Relationship Id="rId31" Type="http://schemas.openxmlformats.org/officeDocument/2006/relationships/hyperlink" Target="https://imuno.icb.usp.br/prof-dr-antonio-condino-neto/" TargetMode="External"/><Relationship Id="rId52" Type="http://schemas.openxmlformats.org/officeDocument/2006/relationships/hyperlink" Target="https://loop.frontiersin.org/people/251904/bio" TargetMode="External"/><Relationship Id="rId73" Type="http://schemas.openxmlformats.org/officeDocument/2006/relationships/hyperlink" Target="https://famed.ufu.br/pessoas/docentes/gesmar-rodrigues-silva-segundo" TargetMode="External"/><Relationship Id="rId94" Type="http://schemas.openxmlformats.org/officeDocument/2006/relationships/hyperlink" Target="https://www.linkedin.com/in/lorena-regairaz-95374014/details/experience/" TargetMode="External"/><Relationship Id="rId148" Type="http://schemas.openxmlformats.org/officeDocument/2006/relationships/hyperlink" Target="https://bv.fapesp.br/pt/pesquisador/177022/pedro-francisco-giavina-bianchi-junior/" TargetMode="External"/><Relationship Id="rId169" Type="http://schemas.openxmlformats.org/officeDocument/2006/relationships/hyperlink" Target="https://www.linkedin.com/in/helen-leavis-941431167/" TargetMode="External"/><Relationship Id="rId334" Type="http://schemas.openxmlformats.org/officeDocument/2006/relationships/hyperlink" Target="https://profiles.imperial.ac.uk/p.kelleher/about" TargetMode="External"/><Relationship Id="rId355" Type="http://schemas.openxmlformats.org/officeDocument/2006/relationships/hyperlink" Target="https://www.naikaondemand.jp/annualmeeting/detail/?seq=950" TargetMode="External"/><Relationship Id="rId376" Type="http://schemas.openxmlformats.org/officeDocument/2006/relationships/hyperlink" Target="https://www.linkedin.com/in/ricardo-jose-respiratory-consultant/" TargetMode="External"/><Relationship Id="rId397" Type="http://schemas.openxmlformats.org/officeDocument/2006/relationships/hyperlink" Target="https://rfve.es/sobre-nosotros/comision-cientifica-rfve/dra-maria-eva-mingot-castellano/" TargetMode="External"/><Relationship Id="rId4" Type="http://schemas.openxmlformats.org/officeDocument/2006/relationships/hyperlink" Target="https://phd.uniroma1.it/web/ISABELLA-QUINTI_nC406_IT.aspx" TargetMode="External"/><Relationship Id="rId180" Type="http://schemas.openxmlformats.org/officeDocument/2006/relationships/hyperlink" Target="https://orcid.org/0000-0002-7591-307X" TargetMode="External"/><Relationship Id="rId215" Type="http://schemas.openxmlformats.org/officeDocument/2006/relationships/hyperlink" Target="https://www.hillphysicians.com/doctor/christopher-craig-dvorak-md" TargetMode="External"/><Relationship Id="rId236" Type="http://schemas.openxmlformats.org/officeDocument/2006/relationships/hyperlink" Target="https://www.linkedin.com/in/davide-firinu-97143937/" TargetMode="External"/><Relationship Id="rId257" Type="http://schemas.openxmlformats.org/officeDocument/2006/relationships/hyperlink" Target="https://profiles.ucsf.edu/jill.hollenbach" TargetMode="External"/><Relationship Id="rId278" Type="http://schemas.openxmlformats.org/officeDocument/2006/relationships/hyperlink" Target="https://www.linkedin.com/in/maurizio-miano-286b35166/" TargetMode="External"/><Relationship Id="rId401" Type="http://schemas.openxmlformats.org/officeDocument/2006/relationships/hyperlink" Target="https://www.linkedin.com/in/eva-polverino-21039956/" TargetMode="External"/><Relationship Id="rId422" Type="http://schemas.openxmlformats.org/officeDocument/2006/relationships/hyperlink" Target="https://researchmap.jp/read0035639" TargetMode="External"/><Relationship Id="rId303" Type="http://schemas.openxmlformats.org/officeDocument/2006/relationships/hyperlink" Target="https://www.ochsnerlsuhs.org/doctors/juanita-valdes-camacho" TargetMode="External"/><Relationship Id="rId42" Type="http://schemas.openxmlformats.org/officeDocument/2006/relationships/hyperlink" Target="https://wp-iuis.s3.eu-west-1.amazonaws.com/app/uploads/2022/11/21082747/Curriculum-Vitae-Rita-Carsetti.pdf" TargetMode="External"/><Relationship Id="rId84" Type="http://schemas.openxmlformats.org/officeDocument/2006/relationships/hyperlink" Target="https://www.linkedin.com/in/francesco-cinetto-2ba33a6b/" TargetMode="External"/><Relationship Id="rId138" Type="http://schemas.openxmlformats.org/officeDocument/2006/relationships/hyperlink" Target="https://bv.fapesp.br/pt/pesquisador/177022/pedro-francisco-giavina-bianchi-junior/" TargetMode="External"/><Relationship Id="rId345" Type="http://schemas.openxmlformats.org/officeDocument/2006/relationships/hyperlink" Target="https://aocc2022.jp/assets/dl/speakers/taku_kobayashi.pdf" TargetMode="External"/><Relationship Id="rId387" Type="http://schemas.openxmlformats.org/officeDocument/2006/relationships/hyperlink" Target="https://www.linkedin.com/in/ricardo-jose-respiratory-consultant/" TargetMode="External"/><Relationship Id="rId191" Type="http://schemas.openxmlformats.org/officeDocument/2006/relationships/hyperlink" Target="https://www.fnusa.cz/pro-pacienty-a-navstevy/pracoviste/ukia-zakladni-informace/" TargetMode="External"/><Relationship Id="rId205" Type="http://schemas.openxmlformats.org/officeDocument/2006/relationships/hyperlink" Target="https://www.expmedndm.ox.ac.uk/tgu/research/uhlig-group/group-members-1" TargetMode="External"/><Relationship Id="rId247" Type="http://schemas.openxmlformats.org/officeDocument/2006/relationships/hyperlink" Target="https://bmi.ucsf.edu/people/faculty" TargetMode="External"/><Relationship Id="rId412" Type="http://schemas.openxmlformats.org/officeDocument/2006/relationships/hyperlink" Target="https://parrot-trial.org.uk/blog/location/nhs-lothian/" TargetMode="External"/><Relationship Id="rId107" Type="http://schemas.openxmlformats.org/officeDocument/2006/relationships/hyperlink" Target="http://www.pgbiologiacelular.icb.ufmg.br/corpodocdet.php?numaut=3" TargetMode="External"/><Relationship Id="rId289" Type="http://schemas.openxmlformats.org/officeDocument/2006/relationships/hyperlink" Target="https://scholars.duke.edu/person/talal.mousallem" TargetMode="External"/><Relationship Id="rId11" Type="http://schemas.openxmlformats.org/officeDocument/2006/relationships/hyperlink" Target="https://imuno.icb.usp.br/prof-dr-antonio-condino-neto/" TargetMode="External"/><Relationship Id="rId53" Type="http://schemas.openxmlformats.org/officeDocument/2006/relationships/hyperlink" Target="https://bv.fapesp.br/en/pesquisador/7206/anete-sevciovic-grumach/" TargetMode="External"/><Relationship Id="rId149" Type="http://schemas.openxmlformats.org/officeDocument/2006/relationships/hyperlink" Target="https://bv.fapesp.br/pt/pesquisador/177022/pedro-francisco-giavina-bianchi-junior/" TargetMode="External"/><Relationship Id="rId314" Type="http://schemas.openxmlformats.org/officeDocument/2006/relationships/hyperlink" Target="https://hipi-lab-saint-louis.fr/research-teams/lymphocyte-development-and-lymphoid-disorders/team/" TargetMode="External"/><Relationship Id="rId356" Type="http://schemas.openxmlformats.org/officeDocument/2006/relationships/hyperlink" Target="https://nrid.nii.ac.jp/ja/nrid/1000010242588/" TargetMode="External"/><Relationship Id="rId398" Type="http://schemas.openxmlformats.org/officeDocument/2006/relationships/hyperlink" Target="https://rfve.es/sobre-nosotros/comision-cientifica-rfve/dra-maria-eva-mingot-castellano/" TargetMode="External"/><Relationship Id="rId95" Type="http://schemas.openxmlformats.org/officeDocument/2006/relationships/hyperlink" Target="https://www.linkedin.com/in/lorena-regairaz-95374014/details/experience/" TargetMode="External"/><Relationship Id="rId160" Type="http://schemas.openxmlformats.org/officeDocument/2006/relationships/hyperlink" Target="https://www.naikalive.jp/uploads/files/pdf/118_15_kumanogou.pdf" TargetMode="External"/><Relationship Id="rId216" Type="http://schemas.openxmlformats.org/officeDocument/2006/relationships/hyperlink" Target="https://profiles.ucsf.edu/christopher.dvorak" TargetMode="External"/><Relationship Id="rId423" Type="http://schemas.openxmlformats.org/officeDocument/2006/relationships/hyperlink" Target="https://medicalnote.jp/doctors/151005-000003-HYALGJ" TargetMode="External"/><Relationship Id="rId258" Type="http://schemas.openxmlformats.org/officeDocument/2006/relationships/hyperlink" Target="https://grad.pathology.ubc.ca/james-lan/" TargetMode="External"/><Relationship Id="rId22" Type="http://schemas.openxmlformats.org/officeDocument/2006/relationships/hyperlink" Target="https://www.alergologica.com.br/equipe-alergologica/dr-antonio-condino-neto/" TargetMode="External"/><Relationship Id="rId64" Type="http://schemas.openxmlformats.org/officeDocument/2006/relationships/hyperlink" Target="http://www.bezrodnik.com.ar/about.html" TargetMode="External"/><Relationship Id="rId118" Type="http://schemas.openxmlformats.org/officeDocument/2006/relationships/hyperlink" Target="https://www.linkedin.com/in/gisela-seminario-76993342/" TargetMode="External"/><Relationship Id="rId325" Type="http://schemas.openxmlformats.org/officeDocument/2006/relationships/hyperlink" Target="https://www.ims.riken.jp/labo/80/cv.html" TargetMode="External"/><Relationship Id="rId367" Type="http://schemas.openxmlformats.org/officeDocument/2006/relationships/hyperlink" Target="https://www.finder.bupa.co.uk/Consultant/view/269805/dr_ricardo_jose" TargetMode="External"/><Relationship Id="rId171" Type="http://schemas.openxmlformats.org/officeDocument/2006/relationships/hyperlink" Target="https://www.linkedin.com/in/helen-leavis-941431167/" TargetMode="External"/><Relationship Id="rId227" Type="http://schemas.openxmlformats.org/officeDocument/2006/relationships/hyperlink" Target="https://www.cincinnatichildrens.org/bio/d/blachy-davila-saldana" TargetMode="External"/><Relationship Id="rId269" Type="http://schemas.openxmlformats.org/officeDocument/2006/relationships/hyperlink" Target="https://journals.lww.com/co-transplantation/fulltext/2017/02000/editorial_introductions.1.aspx" TargetMode="External"/><Relationship Id="rId33" Type="http://schemas.openxmlformats.org/officeDocument/2006/relationships/hyperlink" Target="https://imuno.icb.usp.br/prof-dr-antonio-condino-neto/" TargetMode="External"/><Relationship Id="rId129" Type="http://schemas.openxmlformats.org/officeDocument/2006/relationships/hyperlink" Target="https://rimuhc.ca/-/donald-vinh-md" TargetMode="External"/><Relationship Id="rId280" Type="http://schemas.openxmlformats.org/officeDocument/2006/relationships/hyperlink" Target="https://www.linkedin.com/in/maurizio-miano-286b35166/" TargetMode="External"/><Relationship Id="rId336" Type="http://schemas.openxmlformats.org/officeDocument/2006/relationships/hyperlink" Target="https://www.rbht.nhs.uk/our-services/lung/respiratory-infection-and-immunity" TargetMode="External"/><Relationship Id="rId75" Type="http://schemas.openxmlformats.org/officeDocument/2006/relationships/hyperlink" Target="https://www.linkedin.com/in/francesco-cinetto-2ba33a6b/" TargetMode="External"/><Relationship Id="rId140" Type="http://schemas.openxmlformats.org/officeDocument/2006/relationships/hyperlink" Target="https://bv.fapesp.br/pt/pesquisador/177022/pedro-francisco-giavina-bianchi-junior/" TargetMode="External"/><Relationship Id="rId182" Type="http://schemas.openxmlformats.org/officeDocument/2006/relationships/hyperlink" Target="https://loop.frontiersin.org/people/31780/bio" TargetMode="External"/><Relationship Id="rId378" Type="http://schemas.openxmlformats.org/officeDocument/2006/relationships/hyperlink" Target="https://www.linkedin.com/in/ricardo-jose-respiratory-consultant/" TargetMode="External"/><Relationship Id="rId403" Type="http://schemas.openxmlformats.org/officeDocument/2006/relationships/hyperlink" Target="https://www.linkedin.com/in/eva-polverino-21039956/" TargetMode="External"/><Relationship Id="rId6" Type="http://schemas.openxmlformats.org/officeDocument/2006/relationships/hyperlink" Target="https://phd.uniroma1.it/web/ISABELLA-QUINTI_nC406_IT.aspx" TargetMode="External"/><Relationship Id="rId238" Type="http://schemas.openxmlformats.org/officeDocument/2006/relationships/hyperlink" Target="https://scholars.duke.edu/person/michael.hershfield/academic-experience" TargetMode="External"/><Relationship Id="rId291" Type="http://schemas.openxmlformats.org/officeDocument/2006/relationships/hyperlink" Target="https://www.dukehealth.org/find-doctors-physicians/talal-i-mousallem-md" TargetMode="External"/><Relationship Id="rId305" Type="http://schemas.openxmlformats.org/officeDocument/2006/relationships/hyperlink" Target="https://orcid.org/0000-0002-2070-9581" TargetMode="External"/><Relationship Id="rId347" Type="http://schemas.openxmlformats.org/officeDocument/2006/relationships/hyperlink" Target="https://www.irsjd.org/en/people/staff/343/" TargetMode="External"/><Relationship Id="rId44" Type="http://schemas.openxmlformats.org/officeDocument/2006/relationships/hyperlink" Target="https://wp-iuis.s3.eu-west-1.amazonaws.com/app/uploads/2022/11/21082747/Curriculum-Vitae-Rita-Carsetti.pdf" TargetMode="External"/><Relationship Id="rId86" Type="http://schemas.openxmlformats.org/officeDocument/2006/relationships/hyperlink" Target="https://ippmg.ufrj.br/en/ekaterini-simoes-goudouris-md-msc-phd/" TargetMode="External"/><Relationship Id="rId151" Type="http://schemas.openxmlformats.org/officeDocument/2006/relationships/hyperlink" Target="https://bv.fapesp.br/pt/pesquisador/177022/pedro-francisco-giavina-bianchi-junior/" TargetMode="External"/><Relationship Id="rId389" Type="http://schemas.openxmlformats.org/officeDocument/2006/relationships/hyperlink" Target="https://www.sjdhospitalbarcelona.org/en/specialists/javier-martin-de-carpi" TargetMode="External"/><Relationship Id="rId193" Type="http://schemas.openxmlformats.org/officeDocument/2006/relationships/hyperlink" Target="https://www.med.upenn.edu/apps/faculty/index.php/g275/p8368115" TargetMode="External"/><Relationship Id="rId207" Type="http://schemas.openxmlformats.org/officeDocument/2006/relationships/hyperlink" Target="https://www.paediatrics.ox.ac.uk/About/team/holm-uhlig" TargetMode="External"/><Relationship Id="rId249" Type="http://schemas.openxmlformats.org/officeDocument/2006/relationships/hyperlink" Target="https://profiles.ucsf.edu/jill.hollenbach" TargetMode="External"/><Relationship Id="rId414" Type="http://schemas.openxmlformats.org/officeDocument/2006/relationships/hyperlink" Target="https://www.research.ed.ac.uk/en/persons/stefan-unger" TargetMode="External"/><Relationship Id="rId13" Type="http://schemas.openxmlformats.org/officeDocument/2006/relationships/hyperlink" Target="https://imuno.icb.usp.br/prof-dr-antonio-condino-neto/" TargetMode="External"/><Relationship Id="rId109" Type="http://schemas.openxmlformats.org/officeDocument/2006/relationships/hyperlink" Target="http://www.pgbiologiacelular.icb.ufmg.br/corpodocdet.php?numaut=3" TargetMode="External"/><Relationship Id="rId260" Type="http://schemas.openxmlformats.org/officeDocument/2006/relationships/hyperlink" Target="https://pathology.ubc.ca/2022/12/01/james-hsueh-yi-lan/" TargetMode="External"/><Relationship Id="rId316" Type="http://schemas.openxmlformats.org/officeDocument/2006/relationships/hyperlink" Target="https://immunogenetics.med.keio.ac.jp/career/" TargetMode="External"/><Relationship Id="rId55" Type="http://schemas.openxmlformats.org/officeDocument/2006/relationships/hyperlink" Target="https://bv.fapesp.br/en/pesquisador/7206/anete-sevciovic-grumach/" TargetMode="External"/><Relationship Id="rId97" Type="http://schemas.openxmlformats.org/officeDocument/2006/relationships/hyperlink" Target="https://ipopi.org/wp-content/uploads/2023/10/LASID_Dr_Lorena_Regairaz.pdf" TargetMode="External"/><Relationship Id="rId120" Type="http://schemas.openxmlformats.org/officeDocument/2006/relationships/hyperlink" Target="https://www.linkedin.com/in/gisela-seminario-76993342/details/experience/" TargetMode="External"/><Relationship Id="rId358" Type="http://schemas.openxmlformats.org/officeDocument/2006/relationships/hyperlink" Target="https://www.naikaondemand.jp/annualmeeting/detail/?seq=950" TargetMode="External"/><Relationship Id="rId162" Type="http://schemas.openxmlformats.org/officeDocument/2006/relationships/hyperlink" Target="https://nrid.nii.ac.jp/en/nrid/1000010294125/" TargetMode="External"/><Relationship Id="rId218" Type="http://schemas.openxmlformats.org/officeDocument/2006/relationships/hyperlink" Target="https://cancer.ucsf.edu/people/dvorak.christopher" TargetMode="External"/><Relationship Id="rId425" Type="http://schemas.openxmlformats.org/officeDocument/2006/relationships/hyperlink" Target="https://researchmap.jp/read0035639" TargetMode="External"/><Relationship Id="rId271" Type="http://schemas.openxmlformats.org/officeDocument/2006/relationships/hyperlink" Target="https://winshipcancer.emory.edu/profiles/ford-mandy.php" TargetMode="External"/><Relationship Id="rId24" Type="http://schemas.openxmlformats.org/officeDocument/2006/relationships/hyperlink" Target="https://ijc.org.br/paginas/junho-lilas-2022.aspx" TargetMode="External"/><Relationship Id="rId66" Type="http://schemas.openxmlformats.org/officeDocument/2006/relationships/hyperlink" Target="https://www.famed.ufu.br/pessoas/docentes/gesmar-rodrigues-silva-segundo" TargetMode="External"/><Relationship Id="rId131" Type="http://schemas.openxmlformats.org/officeDocument/2006/relationships/hyperlink" Target="https://www.linkedin.com/in/donald-vinh-24172249/" TargetMode="External"/><Relationship Id="rId327" Type="http://schemas.openxmlformats.org/officeDocument/2006/relationships/hyperlink" Target="https://www.med.keio.ac.jp/research/faculty/9-158466/" TargetMode="External"/><Relationship Id="rId369" Type="http://schemas.openxmlformats.org/officeDocument/2006/relationships/hyperlink" Target="https://www.linkedin.com/in/ricardo-jose-respiratory-consultant/" TargetMode="External"/><Relationship Id="rId173" Type="http://schemas.openxmlformats.org/officeDocument/2006/relationships/hyperlink" Target="https://www.linkedin.com/in/helen-leavis-941431167/" TargetMode="External"/><Relationship Id="rId229" Type="http://schemas.openxmlformats.org/officeDocument/2006/relationships/hyperlink" Target="https://loop.frontiersin.org/people/1348161/" TargetMode="External"/><Relationship Id="rId380" Type="http://schemas.openxmlformats.org/officeDocument/2006/relationships/hyperlink" Target="https://www.linkedin.com/in/ricardo-jose-respiratory-consultant/" TargetMode="External"/><Relationship Id="rId240" Type="http://schemas.openxmlformats.org/officeDocument/2006/relationships/hyperlink" Target="https://scholars.duke.edu/person/michael.hershfield/academic-experience" TargetMode="External"/><Relationship Id="rId35" Type="http://schemas.openxmlformats.org/officeDocument/2006/relationships/hyperlink" Target="https://imuno.icb.usp.br/prof-dr-antonio-condino-neto/" TargetMode="External"/><Relationship Id="rId77" Type="http://schemas.openxmlformats.org/officeDocument/2006/relationships/hyperlink" Target="https://www.linkedin.com/in/francesco-cinetto-2ba33a6b/" TargetMode="External"/><Relationship Id="rId100" Type="http://schemas.openxmlformats.org/officeDocument/2006/relationships/hyperlink" Target="https://www.linkedin.com/in/lorena-regairaz-95374014/details/experience/" TargetMode="External"/><Relationship Id="rId282" Type="http://schemas.openxmlformats.org/officeDocument/2006/relationships/hyperlink" Target="https://www.linkedin.com/in/maurizio-miano-286b35166/" TargetMode="External"/><Relationship Id="rId338" Type="http://schemas.openxmlformats.org/officeDocument/2006/relationships/hyperlink" Target="https://www.linkedin.com/in/taku-kobayashi-6a42623a/" TargetMode="External"/><Relationship Id="rId8" Type="http://schemas.openxmlformats.org/officeDocument/2006/relationships/hyperlink" Target="https://ww3.icb.usp.br/antonio-condino-neto/" TargetMode="External"/><Relationship Id="rId142" Type="http://schemas.openxmlformats.org/officeDocument/2006/relationships/hyperlink" Target="https://bv.fapesp.br/pt/pesquisador/177022/pedro-francisco-giavina-bianchi-junior/" TargetMode="External"/><Relationship Id="rId184" Type="http://schemas.openxmlformats.org/officeDocument/2006/relationships/hyperlink" Target="https://www.muni.cz/en/about-us/organizational-structure/faculty-of-medicine/scientific-board" TargetMode="External"/><Relationship Id="rId391" Type="http://schemas.openxmlformats.org/officeDocument/2006/relationships/hyperlink" Target="https://www.sjdhospitalbarcelona.org/en/specialists/javier-martin-de-carpi" TargetMode="External"/><Relationship Id="rId405" Type="http://schemas.openxmlformats.org/officeDocument/2006/relationships/hyperlink" Target="https://www.linkedin.com/in/eva-polverino-21039956/" TargetMode="External"/><Relationship Id="rId251" Type="http://schemas.openxmlformats.org/officeDocument/2006/relationships/hyperlink" Target="https://profiles.ucsf.edu/jill.hollenbach" TargetMode="External"/><Relationship Id="rId46" Type="http://schemas.openxmlformats.org/officeDocument/2006/relationships/hyperlink" Target="https://wp-iuis.s3.eu-west-1.amazonaws.com/app/uploads/2022/11/21082747/Curriculum-Vitae-Rita-Carsetti.pdf" TargetMode="External"/><Relationship Id="rId293" Type="http://schemas.openxmlformats.org/officeDocument/2006/relationships/hyperlink" Target="https://pediatrics.duke.edu/profile/talal-imad-mousallem" TargetMode="External"/><Relationship Id="rId307" Type="http://schemas.openxmlformats.org/officeDocument/2006/relationships/hyperlink" Target="https://www.aphp.fr/offre-de-soin/medecin/3208494/061/37" TargetMode="External"/><Relationship Id="rId349" Type="http://schemas.openxmlformats.org/officeDocument/2006/relationships/hyperlink" Target="https://r-info.ad.u-fukui.ac.jp/Profiles/17/0001617/profile.html" TargetMode="External"/><Relationship Id="rId88" Type="http://schemas.openxmlformats.org/officeDocument/2006/relationships/hyperlink" Target="https://ippmg.ufrj.br/en/ekaterini-simoes-goudouris-md-msc-phd/" TargetMode="External"/><Relationship Id="rId111" Type="http://schemas.openxmlformats.org/officeDocument/2006/relationships/hyperlink" Target="https://dndi.org/our-people/walderez-dutra/" TargetMode="External"/><Relationship Id="rId153" Type="http://schemas.openxmlformats.org/officeDocument/2006/relationships/hyperlink" Target="https://bv.fapesp.br/pt/pesquisador/177022/pedro-francisco-giavina-bianchi-junior/" TargetMode="External"/><Relationship Id="rId195" Type="http://schemas.openxmlformats.org/officeDocument/2006/relationships/hyperlink" Target="https://loop.frontiersin.org/people/507330/bio" TargetMode="External"/><Relationship Id="rId209" Type="http://schemas.openxmlformats.org/officeDocument/2006/relationships/hyperlink" Target="https://orcid.org/0000-0002-6111-7355" TargetMode="External"/><Relationship Id="rId360" Type="http://schemas.openxmlformats.org/officeDocument/2006/relationships/hyperlink" Target="https://www.naikaondemand.jp/annualmeeting/detail/?seq=950" TargetMode="External"/><Relationship Id="rId416" Type="http://schemas.openxmlformats.org/officeDocument/2006/relationships/hyperlink" Target="https://medicalnote.jp/doctors/151005-000003-HYALGJ" TargetMode="External"/><Relationship Id="rId220" Type="http://schemas.openxmlformats.org/officeDocument/2006/relationships/hyperlink" Target="https://www.ucsfbenioffchildrens.org/providers/dr-christopher-dvorak" TargetMode="External"/><Relationship Id="rId15" Type="http://schemas.openxmlformats.org/officeDocument/2006/relationships/hyperlink" Target="https://imuno.icb.usp.br/prof-dr-antonio-condino-neto/" TargetMode="External"/><Relationship Id="rId57" Type="http://schemas.openxmlformats.org/officeDocument/2006/relationships/hyperlink" Target="https://bv.fapesp.br/en/pesquisador/7206/anete-sevciovic-grumach/" TargetMode="External"/><Relationship Id="rId262" Type="http://schemas.openxmlformats.org/officeDocument/2006/relationships/hyperlink" Target="https://pathology.ubc.ca/2022/12/01/james-hsueh-yi-lan/" TargetMode="External"/><Relationship Id="rId318" Type="http://schemas.openxmlformats.org/officeDocument/2006/relationships/hyperlink" Target="https://orcid.org/0000-0003-2881-0657" TargetMode="External"/><Relationship Id="rId99" Type="http://schemas.openxmlformats.org/officeDocument/2006/relationships/hyperlink" Target="https://www.linkedin.com/in/lorena-regairaz-95374014/details/experience/" TargetMode="External"/><Relationship Id="rId122" Type="http://schemas.openxmlformats.org/officeDocument/2006/relationships/hyperlink" Target="https://www.linkedin.com/in/gisela-seminario-76993342/" TargetMode="External"/><Relationship Id="rId164" Type="http://schemas.openxmlformats.org/officeDocument/2006/relationships/hyperlink" Target="https://nrid.nii.ac.jp/en/nrid/1000010294125/" TargetMode="External"/><Relationship Id="rId371" Type="http://schemas.openxmlformats.org/officeDocument/2006/relationships/hyperlink" Target="https://www.linkedin.com/in/ricardo-jose-respiratory-consultant/" TargetMode="External"/><Relationship Id="rId427" Type="http://schemas.openxmlformats.org/officeDocument/2006/relationships/hyperlink" Target="https://researchmap.jp/read0035639" TargetMode="External"/><Relationship Id="rId26" Type="http://schemas.openxmlformats.org/officeDocument/2006/relationships/hyperlink" Target="https://imuno.icb.usp.br/prof-dr-antonio-condino-neto/" TargetMode="External"/><Relationship Id="rId231" Type="http://schemas.openxmlformats.org/officeDocument/2006/relationships/hyperlink" Target="https://orcid.org/0000-0001-8281-3627" TargetMode="External"/><Relationship Id="rId273" Type="http://schemas.openxmlformats.org/officeDocument/2006/relationships/hyperlink" Target="https://med.emory.edu/departments/surgery/education/general-surgery-residency/resident-research-sabbatials/current-sabbatical-mentors.html" TargetMode="External"/><Relationship Id="rId329" Type="http://schemas.openxmlformats.org/officeDocument/2006/relationships/hyperlink" Target="https://www.rbht.nhs.uk/our-services/lung/respiratory-immunology-clinic" TargetMode="External"/><Relationship Id="rId68" Type="http://schemas.openxmlformats.org/officeDocument/2006/relationships/hyperlink" Target="https://famed.ufu.br/pessoas/docentes/gesmar-rodrigues-silva-segundo" TargetMode="External"/><Relationship Id="rId133" Type="http://schemas.openxmlformats.org/officeDocument/2006/relationships/hyperlink" Target="https://www.mcgill.ca/expmed/dr-don-vinh" TargetMode="External"/><Relationship Id="rId175" Type="http://schemas.openxmlformats.org/officeDocument/2006/relationships/hyperlink" Target="https://www.linkedin.com/in/helen-leavis-941431167/" TargetMode="External"/><Relationship Id="rId340" Type="http://schemas.openxmlformats.org/officeDocument/2006/relationships/hyperlink" Target="https://www.linkedin.com/in/taku-kobayashi-6a42623a/" TargetMode="External"/><Relationship Id="rId200" Type="http://schemas.openxmlformats.org/officeDocument/2006/relationships/hyperlink" Target="https://www.hopkinsmedicine.org/johns-hopkins-childrens-center/healthcare-professionals/education/fellowships/allergy-immunology/profiles-fellows" TargetMode="External"/><Relationship Id="rId382" Type="http://schemas.openxmlformats.org/officeDocument/2006/relationships/hyperlink" Target="https://www.linkedin.com/in/ricardo-jose-respiratory-consultant/" TargetMode="External"/><Relationship Id="rId242" Type="http://schemas.openxmlformats.org/officeDocument/2006/relationships/hyperlink" Target="https://scholars.duke.edu/person/michael.hershfield/academic-experience" TargetMode="External"/><Relationship Id="rId284" Type="http://schemas.openxmlformats.org/officeDocument/2006/relationships/hyperlink" Target="https://loop.frontiersin.org/people/1054235/bio" TargetMode="External"/><Relationship Id="rId37" Type="http://schemas.openxmlformats.org/officeDocument/2006/relationships/hyperlink" Target="https://imuno.icb.usp.br/prof-dr-antonio-condino-neto/" TargetMode="External"/><Relationship Id="rId79" Type="http://schemas.openxmlformats.org/officeDocument/2006/relationships/hyperlink" Target="https://www.linkedin.com/in/francesco-cinetto-2ba33a6b/" TargetMode="External"/><Relationship Id="rId102" Type="http://schemas.openxmlformats.org/officeDocument/2006/relationships/hyperlink" Target="https://www.biol.unlp.edu.ar/investigacion/institutos-centros-y-laboratorios/iifp/" TargetMode="External"/><Relationship Id="rId144" Type="http://schemas.openxmlformats.org/officeDocument/2006/relationships/hyperlink" Target="https://bv.fapesp.br/pt/pesquisador/177022/pedro-francisco-giavina-bianchi-junior/" TargetMode="External"/><Relationship Id="rId90" Type="http://schemas.openxmlformats.org/officeDocument/2006/relationships/hyperlink" Target="https://ippmg.ufrj.br/en/ekaterini-simoes-goudouris-md-msc-phd/" TargetMode="External"/><Relationship Id="rId186" Type="http://schemas.openxmlformats.org/officeDocument/2006/relationships/hyperlink" Target="https://loop.frontiersin.org/people/109424/bio" TargetMode="External"/><Relationship Id="rId351" Type="http://schemas.openxmlformats.org/officeDocument/2006/relationships/hyperlink" Target="https://291cyuou-k.jp/course/%E3%83%95%E3%82%A7%E3%83%8B%E3%83%83%E3%82%AF%E3%82%B9%E5%AD%A6%E7%B4%9A/" TargetMode="External"/><Relationship Id="rId393" Type="http://schemas.openxmlformats.org/officeDocument/2006/relationships/hyperlink" Target="https://clinicsoncall.com/en/doctors/dr-javier-martin-de-carpi/" TargetMode="External"/><Relationship Id="rId407" Type="http://schemas.openxmlformats.org/officeDocument/2006/relationships/hyperlink" Target="https://orcid.org/0000-0001-7089-5063" TargetMode="External"/><Relationship Id="rId211" Type="http://schemas.openxmlformats.org/officeDocument/2006/relationships/hyperlink" Target="https://orcid.org/0000-0002-6111-7355" TargetMode="External"/><Relationship Id="rId253" Type="http://schemas.openxmlformats.org/officeDocument/2006/relationships/hyperlink" Target="https://profiles.ucsf.edu/jill.hollenbach" TargetMode="External"/><Relationship Id="rId295" Type="http://schemas.openxmlformats.org/officeDocument/2006/relationships/hyperlink" Target="https://pediatrics.duke.edu/profile/talal-imad-mousallem" TargetMode="External"/><Relationship Id="rId309" Type="http://schemas.openxmlformats.org/officeDocument/2006/relationships/hyperlink" Target="https://www.aphp.fr/offre-de-soin/medecin/3208494/061/38" TargetMode="External"/><Relationship Id="rId48" Type="http://schemas.openxmlformats.org/officeDocument/2006/relationships/hyperlink" Target="https://wp-iuis.s3.eu-west-1.amazonaws.com/app/uploads/2022/11/21082747/Curriculum-Vitae-Rita-Carsetti.pdf" TargetMode="External"/><Relationship Id="rId113" Type="http://schemas.openxmlformats.org/officeDocument/2006/relationships/hyperlink" Target="https://www.linkedin.com/in/walderez-dutra-05397210/details/experience/" TargetMode="External"/><Relationship Id="rId320" Type="http://schemas.openxmlformats.org/officeDocument/2006/relationships/hyperlink" Target="https://immunogenetics.med.keio.ac.jp/career/" TargetMode="External"/><Relationship Id="rId155" Type="http://schemas.openxmlformats.org/officeDocument/2006/relationships/hyperlink" Target="https://nrid.nii.ac.jp/en/nrid/1000010294125/" TargetMode="External"/><Relationship Id="rId197" Type="http://schemas.openxmlformats.org/officeDocument/2006/relationships/hyperlink" Target="https://www.med.upenn.edu/apps/faculty/index.php/g275/p8368115" TargetMode="External"/><Relationship Id="rId362" Type="http://schemas.openxmlformats.org/officeDocument/2006/relationships/hyperlink" Target="https://www.synbiobeta.com/read/chain-biotech-and-the-university-of-oxford-collaborate-to-tackle-oral-vaccine-inequality" TargetMode="External"/><Relationship Id="rId418" Type="http://schemas.openxmlformats.org/officeDocument/2006/relationships/hyperlink" Target="https://medicalnote.jp/doctors/151005-000003-HYALGJ" TargetMode="External"/><Relationship Id="rId222" Type="http://schemas.openxmlformats.org/officeDocument/2006/relationships/hyperlink" Target="https://www.linkedin.com/in/chris-dvorak-9336736/" TargetMode="External"/><Relationship Id="rId264" Type="http://schemas.openxmlformats.org/officeDocument/2006/relationships/hyperlink" Target="https://www.vchri.ca/researchers/james-lan" TargetMode="External"/><Relationship Id="rId17" Type="http://schemas.openxmlformats.org/officeDocument/2006/relationships/hyperlink" Target="https://imuno.icb.usp.br/prof-dr-antonio-condino-neto/" TargetMode="External"/><Relationship Id="rId59" Type="http://schemas.openxmlformats.org/officeDocument/2006/relationships/hyperlink" Target="https://www.linkedin.com/in/dra-anete-grumach-34729125/" TargetMode="External"/><Relationship Id="rId124" Type="http://schemas.openxmlformats.org/officeDocument/2006/relationships/hyperlink" Target="http://www.bezrodnik.com.ar/doctor/gisela-seminario.html"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pathology.ubc.ca/2022/12/01/james-hsueh-yi-lan/" TargetMode="External"/><Relationship Id="rId21" Type="http://schemas.openxmlformats.org/officeDocument/2006/relationships/hyperlink" Target="https://www.sciencedirect.com/science/article/pii/S0006497118652279" TargetMode="External"/><Relationship Id="rId42" Type="http://schemas.openxmlformats.org/officeDocument/2006/relationships/hyperlink" Target="https://ipopi.org/wp-content/uploads/2023/10/LASID_Dr_Lorena_Regairaz.pdf" TargetMode="External"/><Relationship Id="rId63" Type="http://schemas.openxmlformats.org/officeDocument/2006/relationships/hyperlink" Target="https://bv.fapesp.br/pt/pesquisador/177022/pedro-francisco-giavina-bianchi-junior/" TargetMode="External"/><Relationship Id="rId84" Type="http://schemas.openxmlformats.org/officeDocument/2006/relationships/hyperlink" Target="https://irp.nih.gov/pi/pamela-guerrerio" TargetMode="External"/><Relationship Id="rId138" Type="http://schemas.openxmlformats.org/officeDocument/2006/relationships/hyperlink" Target="https://www.castleconnolly.com/top-doctors/luke-a-wall-pediatric-allergy-immunology-128cc036955" TargetMode="External"/><Relationship Id="rId159" Type="http://schemas.openxmlformats.org/officeDocument/2006/relationships/hyperlink" Target="https://orcid.org/0000-0002-2070-9581" TargetMode="External"/><Relationship Id="rId170" Type="http://schemas.openxmlformats.org/officeDocument/2006/relationships/hyperlink" Target="https://www.linkedin.com/in/j%C3%A9r%C3%A9mie-rosain-79137077/" TargetMode="External"/><Relationship Id="rId191" Type="http://schemas.openxmlformats.org/officeDocument/2006/relationships/hyperlink" Target="https://www.sjdhospitalbarcelona.org/en/specialists/veronica-paola-celis-passini" TargetMode="External"/><Relationship Id="rId205" Type="http://schemas.openxmlformats.org/officeDocument/2006/relationships/hyperlink" Target="https://www.linkedin.com/in/ricardo-jose-respiratory-consultant/" TargetMode="External"/><Relationship Id="rId226" Type="http://schemas.openxmlformats.org/officeDocument/2006/relationships/hyperlink" Target="https://orcid.org/0000-0001-7089-5063" TargetMode="External"/><Relationship Id="rId107" Type="http://schemas.openxmlformats.org/officeDocument/2006/relationships/hyperlink" Target="https://www.linkedin.com/in/davide-firinu-97143937/" TargetMode="External"/><Relationship Id="rId11" Type="http://schemas.openxmlformats.org/officeDocument/2006/relationships/hyperlink" Target="https://wp-iuis.s3.eu-west-1.amazonaws.com/app/uploads/2022/11/21082747/Curriculum-Vitae-Rita-Carsetti.pdf" TargetMode="External"/><Relationship Id="rId32" Type="http://schemas.openxmlformats.org/officeDocument/2006/relationships/hyperlink" Target="https://www.linkedin.com/in/francesco-cinetto-2ba33a6b/details/education/" TargetMode="External"/><Relationship Id="rId53" Type="http://schemas.openxmlformats.org/officeDocument/2006/relationships/hyperlink" Target="https://www.linkedin.com/in/donald-vinh-24172249/" TargetMode="External"/><Relationship Id="rId74" Type="http://schemas.openxmlformats.org/officeDocument/2006/relationships/hyperlink" Target="https://www.research.chop.edu/people/scott-w-canna" TargetMode="External"/><Relationship Id="rId128" Type="http://schemas.openxmlformats.org/officeDocument/2006/relationships/hyperlink" Target="https://allergist.aaaai.org/find/detail.php?id=111571" TargetMode="External"/><Relationship Id="rId149" Type="http://schemas.openxmlformats.org/officeDocument/2006/relationships/hyperlink" Target="https://orcid.org/0000-0002-2070-9581" TargetMode="External"/><Relationship Id="rId5" Type="http://schemas.openxmlformats.org/officeDocument/2006/relationships/hyperlink" Target="https://www.linkedin.com/in/dr-antonio-condino-neto-76822622/details/education/" TargetMode="External"/><Relationship Id="rId95" Type="http://schemas.openxmlformats.org/officeDocument/2006/relationships/hyperlink" Target="https://profiles.ucsf.edu/christopher.dvorak" TargetMode="External"/><Relationship Id="rId160" Type="http://schemas.openxmlformats.org/officeDocument/2006/relationships/hyperlink" Target="https://orcid.org/0000-0002-2070-9581" TargetMode="External"/><Relationship Id="rId181" Type="http://schemas.openxmlformats.org/officeDocument/2006/relationships/hyperlink" Target="https://profiles.imperial.ac.uk/p.kelleher/about" TargetMode="External"/><Relationship Id="rId216" Type="http://schemas.openxmlformats.org/officeDocument/2006/relationships/hyperlink" Target="https://www.sjdhospitalbarcelona.org/en/specialists/javier-martin-de-carpi" TargetMode="External"/><Relationship Id="rId22" Type="http://schemas.openxmlformats.org/officeDocument/2006/relationships/hyperlink" Target="https://lasid.org/courses/lasid-meeting-2023-on-line/" TargetMode="External"/><Relationship Id="rId43" Type="http://schemas.openxmlformats.org/officeDocument/2006/relationships/hyperlink" Target="https://ipopi.org/wp-content/uploads/2023/10/LASID_Dr_Lorena_Regairaz.pdf" TargetMode="External"/><Relationship Id="rId64" Type="http://schemas.openxmlformats.org/officeDocument/2006/relationships/hyperlink" Target="https://jglobal.jst.go.jp/en/detail/?JGLOBAL_ID=200901095272865140&amp;t=1" TargetMode="External"/><Relationship Id="rId118" Type="http://schemas.openxmlformats.org/officeDocument/2006/relationships/hyperlink" Target="https://pathology.ubc.ca/2022/12/01/james-hsueh-yi-lan/" TargetMode="External"/><Relationship Id="rId139" Type="http://schemas.openxmlformats.org/officeDocument/2006/relationships/hyperlink" Target="https://www.lcmchealth.org/find-a-provider/luke-a-wall-md/" TargetMode="External"/><Relationship Id="rId85" Type="http://schemas.openxmlformats.org/officeDocument/2006/relationships/hyperlink" Target="https://irp.nih.gov/pi/pamela-guerrerio" TargetMode="External"/><Relationship Id="rId150" Type="http://schemas.openxmlformats.org/officeDocument/2006/relationships/hyperlink" Target="https://orcid.org/0000-0002-2070-9581" TargetMode="External"/><Relationship Id="rId171" Type="http://schemas.openxmlformats.org/officeDocument/2006/relationships/hyperlink" Target="https://www.linkedin.com/in/j%C3%A9r%C3%A9mie-rosain-79137077/" TargetMode="External"/><Relationship Id="rId192" Type="http://schemas.openxmlformats.org/officeDocument/2006/relationships/hyperlink" Target="https://www.sjdhospitalbarcelona.org/en/specialists/veronica-paola-celis-passini" TargetMode="External"/><Relationship Id="rId206" Type="http://schemas.openxmlformats.org/officeDocument/2006/relationships/hyperlink" Target="https://www.linkedin.com/in/ricardo-jose-respiratory-consultant/" TargetMode="External"/><Relationship Id="rId227" Type="http://schemas.openxmlformats.org/officeDocument/2006/relationships/hyperlink" Target="https://orcid.org/0000-0001-7089-5063" TargetMode="External"/><Relationship Id="rId12" Type="http://schemas.openxmlformats.org/officeDocument/2006/relationships/hyperlink" Target="https://wp-iuis.s3.eu-west-1.amazonaws.com/app/uploads/2022/11/21082747/Curriculum-Vitae-Rita-Carsetti.pdf" TargetMode="External"/><Relationship Id="rId33" Type="http://schemas.openxmlformats.org/officeDocument/2006/relationships/hyperlink" Target="https://www.linkedin.com/in/francesco-cinetto-2ba33a6b/details/education/" TargetMode="External"/><Relationship Id="rId108" Type="http://schemas.openxmlformats.org/officeDocument/2006/relationships/hyperlink" Target="https://medicine.duke.edu/profile/michael-steven-hershfield" TargetMode="External"/><Relationship Id="rId129" Type="http://schemas.openxmlformats.org/officeDocument/2006/relationships/hyperlink" Target="https://www.dukehealth.org/find-doctors-physicians/talal-i-mousallem-md" TargetMode="External"/><Relationship Id="rId54" Type="http://schemas.openxmlformats.org/officeDocument/2006/relationships/hyperlink" Target="https://www.linkedin.com/in/donald-vinh-24172249/" TargetMode="External"/><Relationship Id="rId75" Type="http://schemas.openxmlformats.org/officeDocument/2006/relationships/hyperlink" Target="https://www.chop.edu/doctors/canna-scott" TargetMode="External"/><Relationship Id="rId96" Type="http://schemas.openxmlformats.org/officeDocument/2006/relationships/hyperlink" Target="https://profiles.ucsf.edu/christopher.dvorak" TargetMode="External"/><Relationship Id="rId140" Type="http://schemas.openxmlformats.org/officeDocument/2006/relationships/hyperlink" Target="https://www.medschool.lsuhsc.edu/Pediatrics/faculty/wall_luke.aspx" TargetMode="External"/><Relationship Id="rId161" Type="http://schemas.openxmlformats.org/officeDocument/2006/relationships/hyperlink" Target="https://orcid.org/0000-0002-2070-9581" TargetMode="External"/><Relationship Id="rId182" Type="http://schemas.openxmlformats.org/officeDocument/2006/relationships/hyperlink" Target="https://www.imperial.nhs.uk/consultant-directory/peter-kelleher" TargetMode="External"/><Relationship Id="rId217" Type="http://schemas.openxmlformats.org/officeDocument/2006/relationships/hyperlink" Target="https://www.sjdhospitalbarcelona.org/en/specialists/javier-martin-de-carpi" TargetMode="External"/><Relationship Id="rId6" Type="http://schemas.openxmlformats.org/officeDocument/2006/relationships/hyperlink" Target="https://imuno.icb.usp.br/prof-dr-antonio-condino-neto/" TargetMode="External"/><Relationship Id="rId23" Type="http://schemas.openxmlformats.org/officeDocument/2006/relationships/hyperlink" Target="https://famed.ufu.br/pessoas/docentes/gesmar-rodrigues-silva-segundo" TargetMode="External"/><Relationship Id="rId119" Type="http://schemas.openxmlformats.org/officeDocument/2006/relationships/hyperlink" Target="https://pathology.ubc.ca/2022/12/01/james-hsueh-yi-lan/" TargetMode="External"/><Relationship Id="rId44" Type="http://schemas.openxmlformats.org/officeDocument/2006/relationships/hyperlink" Target="https://iifp.conicet.gov.ar/guillermo-docena/" TargetMode="External"/><Relationship Id="rId65" Type="http://schemas.openxmlformats.org/officeDocument/2006/relationships/hyperlink" Target="https://jglobal.jst.go.jp/en/detail/?JGLOBAL_ID=200901095272865140&amp;t=1" TargetMode="External"/><Relationship Id="rId86" Type="http://schemas.openxmlformats.org/officeDocument/2006/relationships/hyperlink" Target="https://irp.nih.gov/pi/pamela-guerrerio" TargetMode="External"/><Relationship Id="rId130" Type="http://schemas.openxmlformats.org/officeDocument/2006/relationships/hyperlink" Target="https://www.dukehealth.org/find-doctors-physicians/talal-i-mousallem-md" TargetMode="External"/><Relationship Id="rId151" Type="http://schemas.openxmlformats.org/officeDocument/2006/relationships/hyperlink" Target="https://orcid.org/0000-0002-2070-9581" TargetMode="External"/><Relationship Id="rId172" Type="http://schemas.openxmlformats.org/officeDocument/2006/relationships/hyperlink" Target="https://www.linkedin.com/in/j%C3%A9r%C3%A9mie-rosain-79137077/" TargetMode="External"/><Relationship Id="rId193" Type="http://schemas.openxmlformats.org/officeDocument/2006/relationships/hyperlink" Target="https://www.sjdhospitalbarcelona.org/en/specialists/veronica-paola-celis-passini" TargetMode="External"/><Relationship Id="rId207" Type="http://schemas.openxmlformats.org/officeDocument/2006/relationships/hyperlink" Target="https://www.linkedin.com/in/ricardo-jose-respiratory-consultant/" TargetMode="External"/><Relationship Id="rId228" Type="http://schemas.openxmlformats.org/officeDocument/2006/relationships/hyperlink" Target="https://orcid.org/0000-0001-7089-5063" TargetMode="External"/><Relationship Id="rId13" Type="http://schemas.openxmlformats.org/officeDocument/2006/relationships/hyperlink" Target="https://wp-iuis.s3.eu-west-1.amazonaws.com/app/uploads/2022/11/21082747/Curriculum-Vitae-Rita-Carsetti.pdf" TargetMode="External"/><Relationship Id="rId109" Type="http://schemas.openxmlformats.org/officeDocument/2006/relationships/hyperlink" Target="https://medicine.duke.edu/profile/michael-steven-hershfield" TargetMode="External"/><Relationship Id="rId34" Type="http://schemas.openxmlformats.org/officeDocument/2006/relationships/hyperlink" Target="https://ippmg.ufrj.br/en/ekaterini-simoes-goudouris-md-msc-phd/" TargetMode="External"/><Relationship Id="rId55" Type="http://schemas.openxmlformats.org/officeDocument/2006/relationships/hyperlink" Target="https://www.linkedin.com/in/donald-vinh-24172249/" TargetMode="External"/><Relationship Id="rId76" Type="http://schemas.openxmlformats.org/officeDocument/2006/relationships/hyperlink" Target="https://www.chop.edu/doctors/canna-scott" TargetMode="External"/><Relationship Id="rId97" Type="http://schemas.openxmlformats.org/officeDocument/2006/relationships/hyperlink" Target="https://www.doximity.com/pub/blachy-davila-saldana-md" TargetMode="External"/><Relationship Id="rId120" Type="http://schemas.openxmlformats.org/officeDocument/2006/relationships/hyperlink" Target="https://winshipcancer.emory.edu/profiles/ford-mandy.php" TargetMode="External"/><Relationship Id="rId141" Type="http://schemas.openxmlformats.org/officeDocument/2006/relationships/hyperlink" Target="https://www.medschool.lsuhsc.edu/Pediatrics/faculty/wall_luke.aspx" TargetMode="External"/><Relationship Id="rId7" Type="http://schemas.openxmlformats.org/officeDocument/2006/relationships/hyperlink" Target="https://imuno.icb.usp.br/prof-dr-antonio-condino-neto/" TargetMode="External"/><Relationship Id="rId162" Type="http://schemas.openxmlformats.org/officeDocument/2006/relationships/hyperlink" Target="https://orcid.org/0000-0002-2070-9581" TargetMode="External"/><Relationship Id="rId183" Type="http://schemas.openxmlformats.org/officeDocument/2006/relationships/hyperlink" Target="https://profiles.imperial.ac.uk/p.kelleher/about" TargetMode="External"/><Relationship Id="rId218" Type="http://schemas.openxmlformats.org/officeDocument/2006/relationships/hyperlink" Target="https://www.sjdhospitalbarcelona.org/en/specialists/javier-martin-de-carpi" TargetMode="External"/><Relationship Id="rId24" Type="http://schemas.openxmlformats.org/officeDocument/2006/relationships/hyperlink" Target="https://famed.ufu.br/pessoas/docentes/gesmar-rodrigues-silva-segundo" TargetMode="External"/><Relationship Id="rId45" Type="http://schemas.openxmlformats.org/officeDocument/2006/relationships/hyperlink" Target="https://www.linkedin.com/in/guillermo-docena-0a9b5438/" TargetMode="External"/><Relationship Id="rId66" Type="http://schemas.openxmlformats.org/officeDocument/2006/relationships/hyperlink" Target="https://www.linkedin.com/in/helen-leavis-941431167/details/education/" TargetMode="External"/><Relationship Id="rId87" Type="http://schemas.openxmlformats.org/officeDocument/2006/relationships/hyperlink" Target="https://orcid.org/0000-0002-6111-7355" TargetMode="External"/><Relationship Id="rId110" Type="http://schemas.openxmlformats.org/officeDocument/2006/relationships/hyperlink" Target="https://profiles.ucsf.edu/jill.hollenbach" TargetMode="External"/><Relationship Id="rId131" Type="http://schemas.openxmlformats.org/officeDocument/2006/relationships/hyperlink" Target="https://www.dukehealth.org/find-doctors-physicians/talal-i-mousallem-md" TargetMode="External"/><Relationship Id="rId152" Type="http://schemas.openxmlformats.org/officeDocument/2006/relationships/hyperlink" Target="https://orcid.org/0000-0002-2070-9581" TargetMode="External"/><Relationship Id="rId173" Type="http://schemas.openxmlformats.org/officeDocument/2006/relationships/hyperlink" Target="https://www.linkedin.com/in/j%C3%A9r%C3%A9mie-rosain-79137077/" TargetMode="External"/><Relationship Id="rId194" Type="http://schemas.openxmlformats.org/officeDocument/2006/relationships/hyperlink" Target="https://www.sjdhospitalbarcelona.org/en/specialists/veronica-paola-celis-passini" TargetMode="External"/><Relationship Id="rId208" Type="http://schemas.openxmlformats.org/officeDocument/2006/relationships/hyperlink" Target="https://www.linkedin.com/in/ricardo-jose-respiratory-consultant/" TargetMode="External"/><Relationship Id="rId229" Type="http://schemas.openxmlformats.org/officeDocument/2006/relationships/hyperlink" Target="https://orcid.org/0000-0001-7089-5063" TargetMode="External"/><Relationship Id="rId14" Type="http://schemas.openxmlformats.org/officeDocument/2006/relationships/hyperlink" Target="https://www.escavador.com/sobre/1725071/anete-sevciovic-grumach" TargetMode="External"/><Relationship Id="rId35" Type="http://schemas.openxmlformats.org/officeDocument/2006/relationships/hyperlink" Target="https://www.escavador.com/sobre/7052052/ekaterini-simoes-goudouris" TargetMode="External"/><Relationship Id="rId56" Type="http://schemas.openxmlformats.org/officeDocument/2006/relationships/hyperlink" Target="https://www.linkedin.com/in/donald-vinh-24172249/" TargetMode="External"/><Relationship Id="rId77" Type="http://schemas.openxmlformats.org/officeDocument/2006/relationships/hyperlink" Target="https://www.doximity.com/pub/scott-canna-md" TargetMode="External"/><Relationship Id="rId100" Type="http://schemas.openxmlformats.org/officeDocument/2006/relationships/hyperlink" Target="https://www.doximity.com/pub/blachy-davila-saldana-md" TargetMode="External"/><Relationship Id="rId8" Type="http://schemas.openxmlformats.org/officeDocument/2006/relationships/hyperlink" Target="https://imuno.icb.usp.br/prof-dr-antonio-condino-neto/" TargetMode="External"/><Relationship Id="rId98" Type="http://schemas.openxmlformats.org/officeDocument/2006/relationships/hyperlink" Target="https://www.doximity.com/pub/blachy-davila-saldana-md" TargetMode="External"/><Relationship Id="rId121" Type="http://schemas.openxmlformats.org/officeDocument/2006/relationships/hyperlink" Target="https://med.emory.edu/directory/profile/?u=MSHAWVE" TargetMode="External"/><Relationship Id="rId142" Type="http://schemas.openxmlformats.org/officeDocument/2006/relationships/hyperlink" Target="https://www.ochsnerlsuhs.org/doctors/juanita-valdes-camacho" TargetMode="External"/><Relationship Id="rId163" Type="http://schemas.openxmlformats.org/officeDocument/2006/relationships/hyperlink" Target="https://orcid.org/0000-0002-2070-9581" TargetMode="External"/><Relationship Id="rId184" Type="http://schemas.openxmlformats.org/officeDocument/2006/relationships/hyperlink" Target="https://www.imperial.nhs.uk/consultant-directory/peter-kelleher" TargetMode="External"/><Relationship Id="rId219" Type="http://schemas.openxmlformats.org/officeDocument/2006/relationships/hyperlink" Target="https://rfve.es/sobre-nosotros/comision-cientifica-rfve/dra-maria-eva-mingot-castellano/" TargetMode="External"/><Relationship Id="rId230" Type="http://schemas.openxmlformats.org/officeDocument/2006/relationships/hyperlink" Target="https://www.sciencedirect.com/science/article/pii/S0006497119820347" TargetMode="External"/><Relationship Id="rId25" Type="http://schemas.openxmlformats.org/officeDocument/2006/relationships/hyperlink" Target="https://famed.ufu.br/pessoas/docentes/gesmar-rodrigues-silva-segundo" TargetMode="External"/><Relationship Id="rId46" Type="http://schemas.openxmlformats.org/officeDocument/2006/relationships/hyperlink" Target="http://www.pgbiologiacelular.icb.ufmg.br/corpodocdet.php?numaut=3" TargetMode="External"/><Relationship Id="rId67" Type="http://schemas.openxmlformats.org/officeDocument/2006/relationships/hyperlink" Target="https://www.linkedin.com/in/helen-leavis-941431167/details/education/" TargetMode="External"/><Relationship Id="rId116" Type="http://schemas.openxmlformats.org/officeDocument/2006/relationships/hyperlink" Target="https://pathology.ubc.ca/2022/12/01/james-hsueh-yi-lan/" TargetMode="External"/><Relationship Id="rId137" Type="http://schemas.openxmlformats.org/officeDocument/2006/relationships/hyperlink" Target="https://www.laaap.org/wp-content/uploads/2019/08/LukeWall.pdf" TargetMode="External"/><Relationship Id="rId158" Type="http://schemas.openxmlformats.org/officeDocument/2006/relationships/hyperlink" Target="https://orcid.org/0000-0002-2070-9581" TargetMode="External"/><Relationship Id="rId20" Type="http://schemas.openxmlformats.org/officeDocument/2006/relationships/hyperlink" Target="http://www.bezrodnik.com.ar/doctor/liliana-bezrodnik.html" TargetMode="External"/><Relationship Id="rId41" Type="http://schemas.openxmlformats.org/officeDocument/2006/relationships/hyperlink" Target="https://ipopi.org/wp-content/uploads/2023/10/LASID_Dr_Lorena_Regairaz.pdf" TargetMode="External"/><Relationship Id="rId62" Type="http://schemas.openxmlformats.org/officeDocument/2006/relationships/hyperlink" Target="https://bv.fapesp.br/pt/pesquisador/177022/pedro-francisco-giavina-bianchi-junior/" TargetMode="External"/><Relationship Id="rId83" Type="http://schemas.openxmlformats.org/officeDocument/2006/relationships/hyperlink" Target="https://irp.nih.gov/pi/pamela-guerrerio" TargetMode="External"/><Relationship Id="rId88" Type="http://schemas.openxmlformats.org/officeDocument/2006/relationships/hyperlink" Target="https://orcid.org/0000-0002-6111-7355" TargetMode="External"/><Relationship Id="rId111" Type="http://schemas.openxmlformats.org/officeDocument/2006/relationships/hyperlink" Target="https://profiles.ucsf.edu/jill.hollenbach" TargetMode="External"/><Relationship Id="rId132" Type="http://schemas.openxmlformats.org/officeDocument/2006/relationships/hyperlink" Target="https://allergist.aaaai.org/find/detail.php?id=111571" TargetMode="External"/><Relationship Id="rId153" Type="http://schemas.openxmlformats.org/officeDocument/2006/relationships/hyperlink" Target="https://orcid.org/0000-0002-2070-9581" TargetMode="External"/><Relationship Id="rId174" Type="http://schemas.openxmlformats.org/officeDocument/2006/relationships/hyperlink" Target="https://www.aan.com/msa/Public/Events/AbstractDetails/59051" TargetMode="External"/><Relationship Id="rId179" Type="http://schemas.openxmlformats.org/officeDocument/2006/relationships/hyperlink" Target="https://immunogenomics.hms.harvard.edu/people/kazuyoshi-ishigaki" TargetMode="External"/><Relationship Id="rId195" Type="http://schemas.openxmlformats.org/officeDocument/2006/relationships/hyperlink" Target="https://www.sjdhospitalbarcelona.org/en/specialists/veronica-paola-celis-passini" TargetMode="External"/><Relationship Id="rId209" Type="http://schemas.openxmlformats.org/officeDocument/2006/relationships/hyperlink" Target="https://www.linkedin.com/in/ricardo-jose-respiratory-consultant/" TargetMode="External"/><Relationship Id="rId190" Type="http://schemas.openxmlformats.org/officeDocument/2006/relationships/hyperlink" Target="https://www.sjdhospitalbarcelona.org/en/specialists/veronica-paola-celis-passini" TargetMode="External"/><Relationship Id="rId204" Type="http://schemas.openxmlformats.org/officeDocument/2006/relationships/hyperlink" Target="https://www.finder.bupa.co.uk/Consultant/view/269805/dr_ricardo_jose" TargetMode="External"/><Relationship Id="rId220" Type="http://schemas.openxmlformats.org/officeDocument/2006/relationships/hyperlink" Target="https://rfve.es/sobre-nosotros/comision-cientifica-rfve/dra-maria-eva-mingot-castellano/" TargetMode="External"/><Relationship Id="rId225" Type="http://schemas.openxmlformats.org/officeDocument/2006/relationships/hyperlink" Target="https://orcid.org/0000-0001-7089-5063" TargetMode="External"/><Relationship Id="rId15" Type="http://schemas.openxmlformats.org/officeDocument/2006/relationships/hyperlink" Target="https://bv.fapesp.br/en/pesquisador/7206/anete-sevciovic-grumach/" TargetMode="External"/><Relationship Id="rId36" Type="http://schemas.openxmlformats.org/officeDocument/2006/relationships/hyperlink" Target="https://ippmg.ufrj.br/en/ekaterini-simoes-goudouris-md-msc-phd/" TargetMode="External"/><Relationship Id="rId57" Type="http://schemas.openxmlformats.org/officeDocument/2006/relationships/hyperlink" Target="https://rimuhc.ca/-/donald-vinh-md" TargetMode="External"/><Relationship Id="rId106" Type="http://schemas.openxmlformats.org/officeDocument/2006/relationships/hyperlink" Target="https://www.linkedin.com/in/davide-firinu-97143937/" TargetMode="External"/><Relationship Id="rId127" Type="http://schemas.openxmlformats.org/officeDocument/2006/relationships/hyperlink" Target="https://www.michelsonmedicalresearch.org/news/michelson-science-prize-2022-paul-bastard" TargetMode="External"/><Relationship Id="rId10" Type="http://schemas.openxmlformats.org/officeDocument/2006/relationships/hyperlink" Target="https://imuno.icb.usp.br/prof-dr-antonio-condino-neto/" TargetMode="External"/><Relationship Id="rId31" Type="http://schemas.openxmlformats.org/officeDocument/2006/relationships/hyperlink" Target="https://famed.ufu.br/pessoas/docentes/gesmar-rodrigues-silva-segundo" TargetMode="External"/><Relationship Id="rId52" Type="http://schemas.openxmlformats.org/officeDocument/2006/relationships/hyperlink" Target="https://iuis.org/committees/cic/cic-members/" TargetMode="External"/><Relationship Id="rId73" Type="http://schemas.openxmlformats.org/officeDocument/2006/relationships/hyperlink" Target="https://www.research.chop.edu/people/scott-w-canna" TargetMode="External"/><Relationship Id="rId78" Type="http://schemas.openxmlformats.org/officeDocument/2006/relationships/hyperlink" Target="https://www.chop.edu/doctors/canna-scott" TargetMode="External"/><Relationship Id="rId94" Type="http://schemas.openxmlformats.org/officeDocument/2006/relationships/hyperlink" Target="https://cancer.ucsf.edu/people/dvorak.christopher" TargetMode="External"/><Relationship Id="rId99" Type="http://schemas.openxmlformats.org/officeDocument/2006/relationships/hyperlink" Target="https://www.cincinnatichildrens.org/bio/d/blachy-davila-saldana" TargetMode="External"/><Relationship Id="rId101" Type="http://schemas.openxmlformats.org/officeDocument/2006/relationships/hyperlink" Target="https://www.cincinnatichildrens.org/bio/d/blachy-davila-saldana" TargetMode="External"/><Relationship Id="rId122" Type="http://schemas.openxmlformats.org/officeDocument/2006/relationships/hyperlink" Target="https://winshipcancer.emory.edu/profiles/ford-mandy.php" TargetMode="External"/><Relationship Id="rId143" Type="http://schemas.openxmlformats.org/officeDocument/2006/relationships/hyperlink" Target="https://www.ochsnerlsuhs.org/doctors/juanita-valdes-camacho" TargetMode="External"/><Relationship Id="rId148" Type="http://schemas.openxmlformats.org/officeDocument/2006/relationships/hyperlink" Target="https://orcid.org/0000-0002-2070-9581" TargetMode="External"/><Relationship Id="rId164" Type="http://schemas.openxmlformats.org/officeDocument/2006/relationships/hyperlink" Target="https://orcid.org/0000-0002-2070-9581" TargetMode="External"/><Relationship Id="rId169" Type="http://schemas.openxmlformats.org/officeDocument/2006/relationships/hyperlink" Target="https://orcid.org/0000-0002-2070-9581" TargetMode="External"/><Relationship Id="rId185" Type="http://schemas.openxmlformats.org/officeDocument/2006/relationships/hyperlink" Target="https://www.imperial.nhs.uk/consultant-directory/peter-kelleher" TargetMode="External"/><Relationship Id="rId4" Type="http://schemas.openxmlformats.org/officeDocument/2006/relationships/hyperlink" Target="https://clinimmsoc.org/CIS/Resources/Fellows-of-the-CIS-.htm" TargetMode="External"/><Relationship Id="rId9" Type="http://schemas.openxmlformats.org/officeDocument/2006/relationships/hyperlink" Target="https://imuno.icb.usp.br/prof-dr-antonio-condino-neto/" TargetMode="External"/><Relationship Id="rId180" Type="http://schemas.openxmlformats.org/officeDocument/2006/relationships/hyperlink" Target="https://orcid.org/0000-0002-4392-5527" TargetMode="External"/><Relationship Id="rId210" Type="http://schemas.openxmlformats.org/officeDocument/2006/relationships/hyperlink" Target="https://www.linkedin.com/in/ricardo-jose-respiratory-consultant/" TargetMode="External"/><Relationship Id="rId215" Type="http://schemas.openxmlformats.org/officeDocument/2006/relationships/hyperlink" Target="https://www.sjdhospitalbarcelona.org/en/specialists/javier-martin-de-carpi" TargetMode="External"/><Relationship Id="rId26" Type="http://schemas.openxmlformats.org/officeDocument/2006/relationships/hyperlink" Target="https://famed.ufu.br/pessoas/docentes/gesmar-rodrigues-silva-segundo" TargetMode="External"/><Relationship Id="rId231" Type="http://schemas.openxmlformats.org/officeDocument/2006/relationships/hyperlink" Target="https://www.sciencedirect.com/science/article/pii/S0006497119820347" TargetMode="External"/><Relationship Id="rId47" Type="http://schemas.openxmlformats.org/officeDocument/2006/relationships/hyperlink" Target="https://www.linkedin.com/in/walderez-dutra-05397210/details/education/" TargetMode="External"/><Relationship Id="rId68" Type="http://schemas.openxmlformats.org/officeDocument/2006/relationships/hyperlink" Target="https://orcid.org/0000-0002-7591-307X" TargetMode="External"/><Relationship Id="rId89" Type="http://schemas.openxmlformats.org/officeDocument/2006/relationships/hyperlink" Target="https://orcid.org/0000-0002-6111-7355" TargetMode="External"/><Relationship Id="rId112" Type="http://schemas.openxmlformats.org/officeDocument/2006/relationships/hyperlink" Target="https://profiles.ucsf.edu/jill.hollenbach" TargetMode="External"/><Relationship Id="rId133" Type="http://schemas.openxmlformats.org/officeDocument/2006/relationships/hyperlink" Target="https://www.dukehealth.org/find-doctors-physicians/talal-i-mousallem-md" TargetMode="External"/><Relationship Id="rId154" Type="http://schemas.openxmlformats.org/officeDocument/2006/relationships/hyperlink" Target="https://orcid.org/0000-0002-2070-9581" TargetMode="External"/><Relationship Id="rId175" Type="http://schemas.openxmlformats.org/officeDocument/2006/relationships/hyperlink" Target="https://immunogenomics.hms.harvard.edu/people/kazuyoshi-ishigaki" TargetMode="External"/><Relationship Id="rId196" Type="http://schemas.openxmlformats.org/officeDocument/2006/relationships/hyperlink" Target="https://www.sjdhospitalbarcelona.org/en/specialists/veronica-paola-celis-passini" TargetMode="External"/><Relationship Id="rId200" Type="http://schemas.openxmlformats.org/officeDocument/2006/relationships/hyperlink" Target="https://www.baps.org.uk/wp-content/uploads/2018/08/BSPGHAN-Annual-Meeting-2019-Programme-08012019.pdf" TargetMode="External"/><Relationship Id="rId16" Type="http://schemas.openxmlformats.org/officeDocument/2006/relationships/hyperlink" Target="https://bv.fapesp.br/en/pesquisador/7206/anete-sevciovic-grumach/" TargetMode="External"/><Relationship Id="rId221" Type="http://schemas.openxmlformats.org/officeDocument/2006/relationships/hyperlink" Target="https://rfve.es/sobre-nosotros/comision-cientifica-rfve/dra-maria-eva-mingot-castellano/" TargetMode="External"/><Relationship Id="rId37" Type="http://schemas.openxmlformats.org/officeDocument/2006/relationships/hyperlink" Target="https://www.linkedin.com/in/ekaterini-goudouris-bb229b25/" TargetMode="External"/><Relationship Id="rId58" Type="http://schemas.openxmlformats.org/officeDocument/2006/relationships/hyperlink" Target="https://rimuhc.ca/-/donald-vinh-md" TargetMode="External"/><Relationship Id="rId79" Type="http://schemas.openxmlformats.org/officeDocument/2006/relationships/hyperlink" Target="http://immunology.medicine.pitt.edu/person/scott-canna-md" TargetMode="External"/><Relationship Id="rId102" Type="http://schemas.openxmlformats.org/officeDocument/2006/relationships/hyperlink" Target="https://www.cincinnatichildrens.org/bio/d/blachy-davila-saldana" TargetMode="External"/><Relationship Id="rId123" Type="http://schemas.openxmlformats.org/officeDocument/2006/relationships/hyperlink" Target="https://www.linkedin.com/in/maurizio-miano-286b35166/details/education/" TargetMode="External"/><Relationship Id="rId144" Type="http://schemas.openxmlformats.org/officeDocument/2006/relationships/hyperlink" Target="https://www.ochsnerlsuhs.org/doctors/juanita-valdes-camacho" TargetMode="External"/><Relationship Id="rId90" Type="http://schemas.openxmlformats.org/officeDocument/2006/relationships/hyperlink" Target="https://orcid.org/0000-0002-6111-7355" TargetMode="External"/><Relationship Id="rId165" Type="http://schemas.openxmlformats.org/officeDocument/2006/relationships/hyperlink" Target="https://orcid.org/0000-0002-2070-9581" TargetMode="External"/><Relationship Id="rId186" Type="http://schemas.openxmlformats.org/officeDocument/2006/relationships/hyperlink" Target="https://aocc2022.jp/assets/dl/speakers/taku_kobayashi.pdf" TargetMode="External"/><Relationship Id="rId211" Type="http://schemas.openxmlformats.org/officeDocument/2006/relationships/hyperlink" Target="https://www.linkedin.com/in/ricardo-jose-respiratory-consultant/" TargetMode="External"/><Relationship Id="rId27" Type="http://schemas.openxmlformats.org/officeDocument/2006/relationships/hyperlink" Target="https://famed.ufu.br/pessoas/docentes/gesmar-rodrigues-silva-segundo" TargetMode="External"/><Relationship Id="rId48" Type="http://schemas.openxmlformats.org/officeDocument/2006/relationships/hyperlink" Target="https://www.linkedin.com/in/walderez-dutra-05397210/details/education/" TargetMode="External"/><Relationship Id="rId69" Type="http://schemas.openxmlformats.org/officeDocument/2006/relationships/hyperlink" Target="https://orcid.org/0000-0002-7591-307X" TargetMode="External"/><Relationship Id="rId113" Type="http://schemas.openxmlformats.org/officeDocument/2006/relationships/hyperlink" Target="https://pathology.ubc.ca/2022/12/01/james-hsueh-yi-lan/" TargetMode="External"/><Relationship Id="rId134" Type="http://schemas.openxmlformats.org/officeDocument/2006/relationships/hyperlink" Target="https://allergist.aaaai.org/find/detail.php?id=111571" TargetMode="External"/><Relationship Id="rId80" Type="http://schemas.openxmlformats.org/officeDocument/2006/relationships/hyperlink" Target="http://immunology.medicine.pitt.edu/person/scott-canna-md" TargetMode="External"/><Relationship Id="rId155" Type="http://schemas.openxmlformats.org/officeDocument/2006/relationships/hyperlink" Target="https://orcid.org/0000-0002-2070-9581" TargetMode="External"/><Relationship Id="rId176" Type="http://schemas.openxmlformats.org/officeDocument/2006/relationships/hyperlink" Target="https://immunogenomics.hms.harvard.edu/people/kazuyoshi-ishigaki" TargetMode="External"/><Relationship Id="rId197" Type="http://schemas.openxmlformats.org/officeDocument/2006/relationships/hyperlink" Target="https://r-info.ad.u-fukui.ac.jp/Profiles/17/0001617/profile.html" TargetMode="External"/><Relationship Id="rId201" Type="http://schemas.openxmlformats.org/officeDocument/2006/relationships/hyperlink" Target="https://www.baps.org.uk/wp-content/uploads/2018/08/BSPGHAN-Annual-Meeting-2019-Programme-08012019.pdf" TargetMode="External"/><Relationship Id="rId222" Type="http://schemas.openxmlformats.org/officeDocument/2006/relationships/hyperlink" Target="https://www.linkedin.com/in/eva-polverino-21039956/details/education/" TargetMode="External"/><Relationship Id="rId17" Type="http://schemas.openxmlformats.org/officeDocument/2006/relationships/hyperlink" Target="https://bv.fapesp.br/en/pesquisador/7206/anete-sevciovic-grumach/" TargetMode="External"/><Relationship Id="rId38" Type="http://schemas.openxmlformats.org/officeDocument/2006/relationships/hyperlink" Target="https://ippmg.ufrj.br/en/ekaterini-simoes-goudouris-md-msc-phd/" TargetMode="External"/><Relationship Id="rId59" Type="http://schemas.openxmlformats.org/officeDocument/2006/relationships/hyperlink" Target="https://rimuhc.ca/-/donald-vinh-md" TargetMode="External"/><Relationship Id="rId103" Type="http://schemas.openxmlformats.org/officeDocument/2006/relationships/hyperlink" Target="https://omb.oregon.gov/Clients/ORMB/Public/VerificationDetails.aspx?EntityID=1516206" TargetMode="External"/><Relationship Id="rId124" Type="http://schemas.openxmlformats.org/officeDocument/2006/relationships/hyperlink" Target="https://www.linkedin.com/in/maurizio-miano-286b35166/details/education/" TargetMode="External"/><Relationship Id="rId70" Type="http://schemas.openxmlformats.org/officeDocument/2006/relationships/hyperlink" Target="https://cartday.org/wp-content/uploads/2023/01/CV-OB-2023.pdf" TargetMode="External"/><Relationship Id="rId91" Type="http://schemas.openxmlformats.org/officeDocument/2006/relationships/hyperlink" Target="https://www.hillphysicians.com/doctor/christopher-craig-dvorak-md" TargetMode="External"/><Relationship Id="rId145" Type="http://schemas.openxmlformats.org/officeDocument/2006/relationships/hyperlink" Target="https://www.lsuhs.edu/departments/school-of-medicine/allergy-immunology-fellowship/faculty" TargetMode="External"/><Relationship Id="rId166" Type="http://schemas.openxmlformats.org/officeDocument/2006/relationships/hyperlink" Target="https://orcid.org/0000-0002-2070-9581" TargetMode="External"/><Relationship Id="rId187" Type="http://schemas.openxmlformats.org/officeDocument/2006/relationships/hyperlink" Target="https://aocc2022.jp/assets/dl/speakers/taku_kobayashi.pdf" TargetMode="External"/><Relationship Id="rId1" Type="http://schemas.openxmlformats.org/officeDocument/2006/relationships/hyperlink" Target="https://phd.uniroma1.it/web/ISABELLA-QUINTI_nC406_IT.aspx" TargetMode="External"/><Relationship Id="rId212" Type="http://schemas.openxmlformats.org/officeDocument/2006/relationships/hyperlink" Target="https://www.sjdhospitalbarcelona.org/en/specialists/javier-martin-de-carpi" TargetMode="External"/><Relationship Id="rId28" Type="http://schemas.openxmlformats.org/officeDocument/2006/relationships/hyperlink" Target="https://famed.ufu.br/pessoas/docentes/gesmar-rodrigues-silva-segundo" TargetMode="External"/><Relationship Id="rId49" Type="http://schemas.openxmlformats.org/officeDocument/2006/relationships/hyperlink" Target="https://www.linkedin.com/in/roberta-anido-de-pena-96382536/" TargetMode="External"/><Relationship Id="rId114" Type="http://schemas.openxmlformats.org/officeDocument/2006/relationships/hyperlink" Target="https://pathology.ubc.ca/2022/12/01/james-hsueh-yi-lan/" TargetMode="External"/><Relationship Id="rId60" Type="http://schemas.openxmlformats.org/officeDocument/2006/relationships/hyperlink" Target="https://bv.fapesp.br/pt/pesquisador/177022/pedro-francisco-giavina-bianchi-junior/" TargetMode="External"/><Relationship Id="rId81" Type="http://schemas.openxmlformats.org/officeDocument/2006/relationships/hyperlink" Target="http://immunology.medicine.pitt.edu/person/scott-canna-md" TargetMode="External"/><Relationship Id="rId135" Type="http://schemas.openxmlformats.org/officeDocument/2006/relationships/hyperlink" Target="https://www.lcmchealth.org/find-a-provider/luke-a-wall-md/" TargetMode="External"/><Relationship Id="rId156" Type="http://schemas.openxmlformats.org/officeDocument/2006/relationships/hyperlink" Target="https://orcid.org/0000-0002-2070-9581" TargetMode="External"/><Relationship Id="rId177" Type="http://schemas.openxmlformats.org/officeDocument/2006/relationships/hyperlink" Target="https://immunogenomics.hms.harvard.edu/people/kazuyoshi-ishigaki" TargetMode="External"/><Relationship Id="rId198" Type="http://schemas.openxmlformats.org/officeDocument/2006/relationships/hyperlink" Target="https://r-info.ad.u-fukui.ac.jp/Profiles/17/0001617/profile.html" TargetMode="External"/><Relationship Id="rId202" Type="http://schemas.openxmlformats.org/officeDocument/2006/relationships/hyperlink" Target="https://www.baps.org.uk/wp-content/uploads/2018/08/BSPGHAN-Annual-Meeting-2019-Programme-08012019.pdf" TargetMode="External"/><Relationship Id="rId223" Type="http://schemas.openxmlformats.org/officeDocument/2006/relationships/hyperlink" Target="https://tsanzsrs2019.com/program/speakers/eva-polverino.html" TargetMode="External"/><Relationship Id="rId18" Type="http://schemas.openxmlformats.org/officeDocument/2006/relationships/hyperlink" Target="https://bv.fapesp.br/en/pesquisador/7206/anete-sevciovic-grumach/" TargetMode="External"/><Relationship Id="rId39" Type="http://schemas.openxmlformats.org/officeDocument/2006/relationships/hyperlink" Target="https://ipopi.org/wp-content/uploads/2023/10/LASID_Dr_Lorena_Regairaz.pdf" TargetMode="External"/><Relationship Id="rId50" Type="http://schemas.openxmlformats.org/officeDocument/2006/relationships/hyperlink" Target="https://ipopi.glueup.com/event/xviii-ipopi-global-patients-meeting-104373/speakers.html" TargetMode="External"/><Relationship Id="rId104" Type="http://schemas.openxmlformats.org/officeDocument/2006/relationships/hyperlink" Target="https://www.cincinnatichildrens.org/bio/d/blachy-davila-saldana" TargetMode="External"/><Relationship Id="rId125" Type="http://schemas.openxmlformats.org/officeDocument/2006/relationships/hyperlink" Target="https://www.michelsonmedicalresearch.org/news/michelson-science-prize-2022-paul-bastard" TargetMode="External"/><Relationship Id="rId146" Type="http://schemas.openxmlformats.org/officeDocument/2006/relationships/hyperlink" Target="https://www.ochsnerlsuhs.org/doctors/juanita-valdes-camacho" TargetMode="External"/><Relationship Id="rId167" Type="http://schemas.openxmlformats.org/officeDocument/2006/relationships/hyperlink" Target="https://orcid.org/0000-0002-2070-9581" TargetMode="External"/><Relationship Id="rId188" Type="http://schemas.openxmlformats.org/officeDocument/2006/relationships/hyperlink" Target="https://aocc2022.jp/assets/dl/speakers/taku_kobayashi.pdf" TargetMode="External"/><Relationship Id="rId71" Type="http://schemas.openxmlformats.org/officeDocument/2006/relationships/hyperlink" Target="https://cartday.org/wp-content/uploads/2023/01/CV-OB-2023.pdf" TargetMode="External"/><Relationship Id="rId92" Type="http://schemas.openxmlformats.org/officeDocument/2006/relationships/hyperlink" Target="https://cancer.ucsf.edu/people/dvorak.christopher" TargetMode="External"/><Relationship Id="rId213" Type="http://schemas.openxmlformats.org/officeDocument/2006/relationships/hyperlink" Target="https://www.sjdhospitalbarcelona.org/en/specialists/javier-martin-de-carpi" TargetMode="External"/><Relationship Id="rId2" Type="http://schemas.openxmlformats.org/officeDocument/2006/relationships/hyperlink" Target="https://phd.uniroma1.it/web/ISABELLA-QUINTI_nC406_IT.aspx" TargetMode="External"/><Relationship Id="rId29" Type="http://schemas.openxmlformats.org/officeDocument/2006/relationships/hyperlink" Target="https://famed.ufu.br/pessoas/docentes/gesmar-rodrigues-silva-segundo" TargetMode="External"/><Relationship Id="rId40" Type="http://schemas.openxmlformats.org/officeDocument/2006/relationships/hyperlink" Target="https://ipopi.org/wp-content/uploads/2023/10/LASID_Dr_Lorena_Regairaz.pdf" TargetMode="External"/><Relationship Id="rId115" Type="http://schemas.openxmlformats.org/officeDocument/2006/relationships/hyperlink" Target="https://pathology.ubc.ca/2022/12/01/james-hsueh-yi-lan/" TargetMode="External"/><Relationship Id="rId136" Type="http://schemas.openxmlformats.org/officeDocument/2006/relationships/hyperlink" Target="https://www.lcmchealth.org/find-a-provider/luke-a-wall-md/" TargetMode="External"/><Relationship Id="rId157" Type="http://schemas.openxmlformats.org/officeDocument/2006/relationships/hyperlink" Target="https://orcid.org/0000-0002-2070-9581" TargetMode="External"/><Relationship Id="rId178" Type="http://schemas.openxmlformats.org/officeDocument/2006/relationships/hyperlink" Target="https://immunogenomics.hms.harvard.edu/people/kazuyoshi-ishigaki" TargetMode="External"/><Relationship Id="rId61" Type="http://schemas.openxmlformats.org/officeDocument/2006/relationships/hyperlink" Target="https://bv.fapesp.br/pt/pesquisador/177022/pedro-francisco-giavina-bianchi-junior/" TargetMode="External"/><Relationship Id="rId82" Type="http://schemas.openxmlformats.org/officeDocument/2006/relationships/hyperlink" Target="https://irp.nih.gov/pi/pamela-guerrerio" TargetMode="External"/><Relationship Id="rId199" Type="http://schemas.openxmlformats.org/officeDocument/2006/relationships/hyperlink" Target="https://www.baps.org.uk/wp-content/uploads/2018/08/BSPGHAN-Annual-Meeting-2019-Programme-08012019.pdf" TargetMode="External"/><Relationship Id="rId203" Type="http://schemas.openxmlformats.org/officeDocument/2006/relationships/hyperlink" Target="https://www.baps.org.uk/wp-content/uploads/2018/08/BSPGHAN-Annual-Meeting-2019-Programme-08012019.pdf" TargetMode="External"/><Relationship Id="rId19" Type="http://schemas.openxmlformats.org/officeDocument/2006/relationships/hyperlink" Target="https://bv.fapesp.br/en/pesquisador/7206/anete-sevciovic-grumach/" TargetMode="External"/><Relationship Id="rId224" Type="http://schemas.openxmlformats.org/officeDocument/2006/relationships/hyperlink" Target="https://www.linkedin.com/in/eva-polverino-21039956/details/education/" TargetMode="External"/><Relationship Id="rId30" Type="http://schemas.openxmlformats.org/officeDocument/2006/relationships/hyperlink" Target="https://famed.ufu.br/pessoas/docentes/gesmar-rodrigues-silva-segundo" TargetMode="External"/><Relationship Id="rId105" Type="http://schemas.openxmlformats.org/officeDocument/2006/relationships/hyperlink" Target="https://www.cincinnatichildrens.org/bio/d/blachy-davila-saldana" TargetMode="External"/><Relationship Id="rId126" Type="http://schemas.openxmlformats.org/officeDocument/2006/relationships/hyperlink" Target="https://www.michelsonmedicalresearch.org/news/michelson-science-prize-2022-paul-bastard" TargetMode="External"/><Relationship Id="rId147" Type="http://schemas.openxmlformats.org/officeDocument/2006/relationships/hyperlink" Target="https://www.ochsnerlsuhs.org/doctors/juanita-valdes-camacho" TargetMode="External"/><Relationship Id="rId168" Type="http://schemas.openxmlformats.org/officeDocument/2006/relationships/hyperlink" Target="https://orcid.org/0000-0002-2070-9581" TargetMode="External"/><Relationship Id="rId51" Type="http://schemas.openxmlformats.org/officeDocument/2006/relationships/hyperlink" Target="http://www.bezrodnik.com.ar/doctor/gisela-seminario.html" TargetMode="External"/><Relationship Id="rId72" Type="http://schemas.openxmlformats.org/officeDocument/2006/relationships/hyperlink" Target="https://www.muni.cz/en/people/403-jiri-litzman" TargetMode="External"/><Relationship Id="rId93" Type="http://schemas.openxmlformats.org/officeDocument/2006/relationships/hyperlink" Target="https://cancer.ucsf.edu/people/dvorak.christopher" TargetMode="External"/><Relationship Id="rId189" Type="http://schemas.openxmlformats.org/officeDocument/2006/relationships/hyperlink" Target="https://www.sjdhospitalbarcelona.org/en/specialists/veronica-paola-celis-passini" TargetMode="External"/><Relationship Id="rId3" Type="http://schemas.openxmlformats.org/officeDocument/2006/relationships/hyperlink" Target="https://www.linkedin.com/in/dr-antonio-condino-neto-76822622/details/education/" TargetMode="External"/><Relationship Id="rId214" Type="http://schemas.openxmlformats.org/officeDocument/2006/relationships/hyperlink" Target="https://www.sjdhospitalbarcelona.org/en/specialists/javier-martin-de-carpi"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doctolib.fr/hematologue/paris/marion-malphettes-dombret" TargetMode="External"/><Relationship Id="rId21" Type="http://schemas.openxmlformats.org/officeDocument/2006/relationships/hyperlink" Target="https://www.conicet.gov.ar/new_scp/detalle.php?id=20088&amp;datos_academicos=yes&amp;keywords=" TargetMode="External"/><Relationship Id="rId42" Type="http://schemas.openxmlformats.org/officeDocument/2006/relationships/hyperlink" Target="https://www.umcutrecht.nl/nl/zorgverleners/leavis-h-l" TargetMode="External"/><Relationship Id="rId63" Type="http://schemas.openxmlformats.org/officeDocument/2006/relationships/hyperlink" Target="https://profiles.ucsf.edu/christopher.dvorak" TargetMode="External"/><Relationship Id="rId84" Type="http://schemas.openxmlformats.org/officeDocument/2006/relationships/hyperlink" Target="https://atc.digitellinc.com/b/sp/mandy-ford-28267" TargetMode="External"/><Relationship Id="rId138" Type="http://schemas.openxmlformats.org/officeDocument/2006/relationships/hyperlink" Target="https://clinicsoncall.com/en/doctors/dr-veronica-paola-celis-passini/" TargetMode="External"/><Relationship Id="rId159" Type="http://schemas.openxmlformats.org/officeDocument/2006/relationships/hyperlink" Target="https://wfhcongress2024.eventscribe.net/fsPopup.asp?efp=V1hPU09CUEQyMTcyOQ&amp;PresenterID=1776348&amp;rnd=0.4824281&amp;mode=presenterinfo" TargetMode="External"/><Relationship Id="rId170" Type="http://schemas.openxmlformats.org/officeDocument/2006/relationships/hyperlink" Target="https://loop.frontiersin.org/people/304841/bio" TargetMode="External"/><Relationship Id="rId107" Type="http://schemas.openxmlformats.org/officeDocument/2006/relationships/hyperlink" Target="https://www.lsuhs.edu/departments/school-of-medicine/allergy-immunology-fellowship/faculty" TargetMode="External"/><Relationship Id="rId11" Type="http://schemas.openxmlformats.org/officeDocument/2006/relationships/hyperlink" Target="https://lasid.org/speakers/anete-s-grumach/" TargetMode="External"/><Relationship Id="rId32" Type="http://schemas.openxmlformats.org/officeDocument/2006/relationships/hyperlink" Target="https://www.mcgill.ca/microimm/donald-cuong-vinh" TargetMode="External"/><Relationship Id="rId53" Type="http://schemas.openxmlformats.org/officeDocument/2006/relationships/hyperlink" Target="https://www.niaid.nih.gov/research/pamela-guerrerio-md-phd" TargetMode="External"/><Relationship Id="rId74" Type="http://schemas.openxmlformats.org/officeDocument/2006/relationships/hyperlink" Target="https://www.linkedin.com/in/davide-firinu-97143937/" TargetMode="External"/><Relationship Id="rId128" Type="http://schemas.openxmlformats.org/officeDocument/2006/relationships/hyperlink" Target="https://www.imperial.nhs.uk/consultant-directory/peter-kelleher" TargetMode="External"/><Relationship Id="rId149" Type="http://schemas.openxmlformats.org/officeDocument/2006/relationships/hyperlink" Target="https://www.rbht.nhs.uk/specialists/dr-ricardo-jose" TargetMode="External"/><Relationship Id="rId5" Type="http://schemas.openxmlformats.org/officeDocument/2006/relationships/hyperlink" Target="https://imuno.icb.usp.br/prof-dr-antonio-condino-neto/" TargetMode="External"/><Relationship Id="rId95" Type="http://schemas.openxmlformats.org/officeDocument/2006/relationships/hyperlink" Target="https://www.castleconnolly.com/top-doctors/talal-i-mousallem-pediatric-allergy-immunology-128cc166429" TargetMode="External"/><Relationship Id="rId160" Type="http://schemas.openxmlformats.org/officeDocument/2006/relationships/hyperlink" Target="https://wfhcongress2024.eventscribe.net/fsPopup.asp?efp=V1hPU09CUEQyMTcyOQ&amp;PresenterID=1776348&amp;rnd=0.4824281&amp;mode=presenterinfo" TargetMode="External"/><Relationship Id="rId22" Type="http://schemas.openxmlformats.org/officeDocument/2006/relationships/hyperlink" Target="https://www.conicet.gov.ar/new_scp/detalle.php?id=20088&amp;datos_academicos=yes&amp;keywords=" TargetMode="External"/><Relationship Id="rId43" Type="http://schemas.openxmlformats.org/officeDocument/2006/relationships/hyperlink" Target="https://focisnet.org/spotlights/spotlight-with-olivier-boyer-md-phd/" TargetMode="External"/><Relationship Id="rId64" Type="http://schemas.openxmlformats.org/officeDocument/2006/relationships/hyperlink" Target="https://profiles.ucsf.edu/christopher.dvorak" TargetMode="External"/><Relationship Id="rId118" Type="http://schemas.openxmlformats.org/officeDocument/2006/relationships/hyperlink" Target="https://www.doctolib.fr/hematologue/paris/marion-malphettes-dombret" TargetMode="External"/><Relationship Id="rId139" Type="http://schemas.openxmlformats.org/officeDocument/2006/relationships/hyperlink" Target="https://www.sjdhospitalbarcelona.org/en/specialists/veronica-paola-celis-passini" TargetMode="External"/><Relationship Id="rId85" Type="http://schemas.openxmlformats.org/officeDocument/2006/relationships/hyperlink" Target="https://journals.lww.com/co-transplantation/fulltext/2017/02000/editorial_introductions.1.aspx" TargetMode="External"/><Relationship Id="rId150" Type="http://schemas.openxmlformats.org/officeDocument/2006/relationships/hyperlink" Target="https://www.rbht.nhs.uk/specialists/dr-ricardo-jose" TargetMode="External"/><Relationship Id="rId171" Type="http://schemas.openxmlformats.org/officeDocument/2006/relationships/hyperlink" Target="https://h.kawasaki-m.ac.jp/data/dept_009/staff_s_dtl/" TargetMode="External"/><Relationship Id="rId12" Type="http://schemas.openxmlformats.org/officeDocument/2006/relationships/hyperlink" Target="https://www.researchgate.net/profile/Liliana-Bezrodnik" TargetMode="External"/><Relationship Id="rId33" Type="http://schemas.openxmlformats.org/officeDocument/2006/relationships/hyperlink" Target="https://www.mcgill.ca/microimm/donald-cuong-vinh" TargetMode="External"/><Relationship Id="rId108" Type="http://schemas.openxmlformats.org/officeDocument/2006/relationships/hyperlink" Target="https://www.lsuhs.edu/departments/school-of-medicine/allergy-immunology-fellowship/faculty" TargetMode="External"/><Relationship Id="rId129" Type="http://schemas.openxmlformats.org/officeDocument/2006/relationships/hyperlink" Target="https://www.imperial.nhs.uk/consultant-directory/peter-kelleher" TargetMode="External"/><Relationship Id="rId54" Type="http://schemas.openxmlformats.org/officeDocument/2006/relationships/hyperlink" Target="https://labhoo.com/event_profile.asp?m=4&amp;evid=2297&amp;cclid=179578078" TargetMode="External"/><Relationship Id="rId70" Type="http://schemas.openxmlformats.org/officeDocument/2006/relationships/hyperlink" Target="https://www.cincinnatichildrens.org/bio/d/blachy-davila-saldana" TargetMode="External"/><Relationship Id="rId75" Type="http://schemas.openxmlformats.org/officeDocument/2006/relationships/hyperlink" Target="https://www.eurekaselect.com/journal/14/editorial-board" TargetMode="External"/><Relationship Id="rId91" Type="http://schemas.openxmlformats.org/officeDocument/2006/relationships/hyperlink" Target="https://www.institutimagine.org/en/paul-bastard-laureate-michelson-philanthropies-science-prize-immunology-1325" TargetMode="External"/><Relationship Id="rId96" Type="http://schemas.openxmlformats.org/officeDocument/2006/relationships/hyperlink" Target="https://www.castleconnolly.com/top-doctors/talal-i-mousallem-pediatric-allergy-immunology-128cc166429" TargetMode="External"/><Relationship Id="rId140" Type="http://schemas.openxmlformats.org/officeDocument/2006/relationships/hyperlink" Target="https://clinicsoncall.com/en/doctors/dr-veronica-paola-celis-passini/" TargetMode="External"/><Relationship Id="rId145" Type="http://schemas.openxmlformats.org/officeDocument/2006/relationships/hyperlink" Target="https://r-info.ad.u-fukui.ac.jp/Profiles/17/0001617/profile.html" TargetMode="External"/><Relationship Id="rId161" Type="http://schemas.openxmlformats.org/officeDocument/2006/relationships/hyperlink" Target="https://wfhcongress2024.eventscribe.net/fsPopup.asp?efp=V1hPU09CUEQyMTcyOQ&amp;PresenterID=1776348&amp;rnd=0.4824281&amp;mode=presenterinfo" TargetMode="External"/><Relationship Id="rId166" Type="http://schemas.openxmlformats.org/officeDocument/2006/relationships/hyperlink" Target="https://todoitalianobarcelona.es/prodotti%25252520e%25252520servizi%25252520italiani%25252520barcelona/pneumologa-italiana-barcellona/dr-eva-polverino-pneumologist-in-barcelona.html" TargetMode="External"/><Relationship Id="rId1" Type="http://schemas.openxmlformats.org/officeDocument/2006/relationships/hyperlink" Target="https://phd.uniroma1.it/web/ISABELLA-QUINTI_nC406_IT.aspx" TargetMode="External"/><Relationship Id="rId6" Type="http://schemas.openxmlformats.org/officeDocument/2006/relationships/hyperlink" Target="https://imuno.icb.usp.br/prof-dr-antonio-condino-neto/" TargetMode="External"/><Relationship Id="rId23" Type="http://schemas.openxmlformats.org/officeDocument/2006/relationships/hyperlink" Target="https://www.conicet.gov.ar/new_scp/detalle.php?id=20088&amp;datos_academicos=yes&amp;keywords=" TargetMode="External"/><Relationship Id="rId28" Type="http://schemas.openxmlformats.org/officeDocument/2006/relationships/hyperlink" Target="https://ipopi.org/wp-content/uploads/2023/08/LASID_Ms_Roberta_Anido_de_Pena.pdf" TargetMode="External"/><Relationship Id="rId49" Type="http://schemas.openxmlformats.org/officeDocument/2006/relationships/hyperlink" Target="https://www.chop.edu/doctors/canna-scott" TargetMode="External"/><Relationship Id="rId114" Type="http://schemas.openxmlformats.org/officeDocument/2006/relationships/hyperlink" Target="https://orcid.org/0000-0002-2070-9581" TargetMode="External"/><Relationship Id="rId119" Type="http://schemas.openxmlformats.org/officeDocument/2006/relationships/hyperlink" Target="https://www.doctolib.fr/hematologue/paris/marion-malphettes-dombret" TargetMode="External"/><Relationship Id="rId44" Type="http://schemas.openxmlformats.org/officeDocument/2006/relationships/hyperlink" Target="https://focisnet.org/spotlights/spotlight-with-olivier-boyer-md-phd/" TargetMode="External"/><Relationship Id="rId60" Type="http://schemas.openxmlformats.org/officeDocument/2006/relationships/hyperlink" Target="https://www.ucsfbenioffchildrens.org/providers/dr-christopher-dvorak" TargetMode="External"/><Relationship Id="rId65" Type="http://schemas.openxmlformats.org/officeDocument/2006/relationships/hyperlink" Target="https://www.ucsfbenioffchildrens.org/providers/dr-christopher-dvorak" TargetMode="External"/><Relationship Id="rId81" Type="http://schemas.openxmlformats.org/officeDocument/2006/relationships/hyperlink" Target="https://pathology.ubc.ca/2022/12/01/james-hsueh-yi-lan/" TargetMode="External"/><Relationship Id="rId86" Type="http://schemas.openxmlformats.org/officeDocument/2006/relationships/hyperlink" Target="https://med.emory.edu/directory/profile/?u=MSHAWVE" TargetMode="External"/><Relationship Id="rId130" Type="http://schemas.openxmlformats.org/officeDocument/2006/relationships/hyperlink" Target="https://medicalnote.jp/doctors/220511-001-TK" TargetMode="External"/><Relationship Id="rId135" Type="http://schemas.openxmlformats.org/officeDocument/2006/relationships/hyperlink" Target="https://clinicsoncall.com/en/doctors/dr-veronica-paola-celis-passini/" TargetMode="External"/><Relationship Id="rId151" Type="http://schemas.openxmlformats.org/officeDocument/2006/relationships/hyperlink" Target="https://www.rbht.nhs.uk/specialists/dr-ricardo-jose" TargetMode="External"/><Relationship Id="rId156" Type="http://schemas.openxmlformats.org/officeDocument/2006/relationships/hyperlink" Target="https://airomedical.com/doctors/dr-javier-martin-de-carpi" TargetMode="External"/><Relationship Id="rId172" Type="http://schemas.openxmlformats.org/officeDocument/2006/relationships/hyperlink" Target="https://medicalnote.jp/doctors/151005-000003-HYALGJ" TargetMode="External"/><Relationship Id="rId13" Type="http://schemas.openxmlformats.org/officeDocument/2006/relationships/hyperlink" Target="https://www.researchgate.net/profile/Gesmar-Segundo" TargetMode="External"/><Relationship Id="rId18" Type="http://schemas.openxmlformats.org/officeDocument/2006/relationships/hyperlink" Target="https://ippmg.ufrj.br/en/ekaterini-simoes-goudouris-md-msc-phd/" TargetMode="External"/><Relationship Id="rId39" Type="http://schemas.openxmlformats.org/officeDocument/2006/relationships/hyperlink" Target="https://americashealthfoundation.org/pedro-giavina-bianchi-brazil/" TargetMode="External"/><Relationship Id="rId109" Type="http://schemas.openxmlformats.org/officeDocument/2006/relationships/hyperlink" Target="https://www.lsuhs.edu/departments/school-of-medicine/allergy-immunology-fellowship/faculty" TargetMode="External"/><Relationship Id="rId34" Type="http://schemas.openxmlformats.org/officeDocument/2006/relationships/hyperlink" Target="https://www.mcgill.ca/microimm/donald-cuong-vinh" TargetMode="External"/><Relationship Id="rId50" Type="http://schemas.openxmlformats.org/officeDocument/2006/relationships/hyperlink" Target="https://www.med.upenn.edu/apps/faculty/index.php/g275/p8368115" TargetMode="External"/><Relationship Id="rId55" Type="http://schemas.openxmlformats.org/officeDocument/2006/relationships/hyperlink" Target="https://ptenfoundation.org/scientific-advisory-board/holm-uhlig/" TargetMode="External"/><Relationship Id="rId76" Type="http://schemas.openxmlformats.org/officeDocument/2006/relationships/hyperlink" Target="https://www.linkedin.com/in/davide-firinu-97143937/" TargetMode="External"/><Relationship Id="rId97" Type="http://schemas.openxmlformats.org/officeDocument/2006/relationships/hyperlink" Target="https://www.castleconnolly.com/top-doctors/talal-i-mousallem-pediatric-allergy-immunology-128cc166429" TargetMode="External"/><Relationship Id="rId104" Type="http://schemas.openxmlformats.org/officeDocument/2006/relationships/hyperlink" Target="https://www.ochsnerlsuhs.org/doctors/juanita-valdes-camacho" TargetMode="External"/><Relationship Id="rId120" Type="http://schemas.openxmlformats.org/officeDocument/2006/relationships/hyperlink" Target="https://www.doctolib.fr/hematologue/paris/marion-malphettes-dombret" TargetMode="External"/><Relationship Id="rId125" Type="http://schemas.openxmlformats.org/officeDocument/2006/relationships/hyperlink" Target="https://profiles.imperial.ac.uk/p.kelleher/about" TargetMode="External"/><Relationship Id="rId141" Type="http://schemas.openxmlformats.org/officeDocument/2006/relationships/hyperlink" Target="https://clinicsoncall.com/en/doctors/dr-veronica-paola-celis-passini/" TargetMode="External"/><Relationship Id="rId146" Type="http://schemas.openxmlformats.org/officeDocument/2006/relationships/hyperlink" Target="https://www.baps.org.uk/wp-content/uploads/2018/08/BSPGHAN-Annual-Meeting-2019-Programme-08012019.pdf" TargetMode="External"/><Relationship Id="rId167" Type="http://schemas.openxmlformats.org/officeDocument/2006/relationships/hyperlink" Target="https://todoitalianobarcelona.es/prodotti%25252520e%25252520servizi%25252520italiani%25252520barcelona/pneumologa-italiana-barcellona/dr-eva-polverino-pneumologist-in-barcelona.html" TargetMode="External"/><Relationship Id="rId7" Type="http://schemas.openxmlformats.org/officeDocument/2006/relationships/hyperlink" Target="https://imuno.icb.usp.br/prof-dr-antonio-condino-neto/" TargetMode="External"/><Relationship Id="rId71" Type="http://schemas.openxmlformats.org/officeDocument/2006/relationships/hyperlink" Target="https://www.cincinnatichildrens.org/bio/d/blachy-davila-saldana" TargetMode="External"/><Relationship Id="rId92" Type="http://schemas.openxmlformats.org/officeDocument/2006/relationships/hyperlink" Target="https://www.institutimagine.org/en/paul-bastard-laureate-michelson-philanthropies-science-prize-immunology-1325" TargetMode="External"/><Relationship Id="rId162" Type="http://schemas.openxmlformats.org/officeDocument/2006/relationships/hyperlink" Target="https://wfhcongress2024.eventscribe.net/fsPopup.asp?efp=V1hPU09CUEQyMTcyOQ&amp;PresenterID=1776348&amp;rnd=0.4824281&amp;mode=presenterinfo" TargetMode="External"/><Relationship Id="rId2" Type="http://schemas.openxmlformats.org/officeDocument/2006/relationships/hyperlink" Target="https://phd.uniroma1.it/web/ISABELLA-QUINTI_nC406_IT.aspx" TargetMode="External"/><Relationship Id="rId29" Type="http://schemas.openxmlformats.org/officeDocument/2006/relationships/hyperlink" Target="https://loop.frontiersin.org/people/77166/bio" TargetMode="External"/><Relationship Id="rId24" Type="http://schemas.openxmlformats.org/officeDocument/2006/relationships/hyperlink" Target="https://www.validate-network.org/people/walderez-dutra" TargetMode="External"/><Relationship Id="rId40" Type="http://schemas.openxmlformats.org/officeDocument/2006/relationships/hyperlink" Target="https://nrid.nii.ac.jp/ja/nrid/1000010294125/" TargetMode="External"/><Relationship Id="rId45" Type="http://schemas.openxmlformats.org/officeDocument/2006/relationships/hyperlink" Target="https://www.researchgate.net/profile/Olivier-Boyer" TargetMode="External"/><Relationship Id="rId66" Type="http://schemas.openxmlformats.org/officeDocument/2006/relationships/hyperlink" Target="https://profiles.ucsf.edu/christopher.dvorak" TargetMode="External"/><Relationship Id="rId87" Type="http://schemas.openxmlformats.org/officeDocument/2006/relationships/hyperlink" Target="https://www.researchgate.net/profile/Maurizio-Miano/5" TargetMode="External"/><Relationship Id="rId110" Type="http://schemas.openxmlformats.org/officeDocument/2006/relationships/hyperlink" Target="https://www.lsuhs.edu/departments/school-of-medicine/allergy-immunology-fellowship/faculty" TargetMode="External"/><Relationship Id="rId115" Type="http://schemas.openxmlformats.org/officeDocument/2006/relationships/hyperlink" Target="https://orcid.org/0000-0002-2070-9581" TargetMode="External"/><Relationship Id="rId131" Type="http://schemas.openxmlformats.org/officeDocument/2006/relationships/hyperlink" Target="https://www.researchgate.net/profile/Taku-Kobayashi" TargetMode="External"/><Relationship Id="rId136" Type="http://schemas.openxmlformats.org/officeDocument/2006/relationships/hyperlink" Target="https://clinicsoncall.com/en/doctors/dr-veronica-paola-celis-passini/" TargetMode="External"/><Relationship Id="rId157" Type="http://schemas.openxmlformats.org/officeDocument/2006/relationships/hyperlink" Target="https://airomedical.com/doctors/dr-javier-martin-de-carpi" TargetMode="External"/><Relationship Id="rId61" Type="http://schemas.openxmlformats.org/officeDocument/2006/relationships/hyperlink" Target="https://www.ucsfbenioffchildrens.org/providers/dr-christopher-dvorak" TargetMode="External"/><Relationship Id="rId82" Type="http://schemas.openxmlformats.org/officeDocument/2006/relationships/hyperlink" Target="https://pathology.ubc.ca/2022/12/01/james-hsueh-yi-lan/" TargetMode="External"/><Relationship Id="rId152" Type="http://schemas.openxmlformats.org/officeDocument/2006/relationships/hyperlink" Target="https://www.rbht.nhs.uk/specialists/dr-ricardo-jose" TargetMode="External"/><Relationship Id="rId19" Type="http://schemas.openxmlformats.org/officeDocument/2006/relationships/hyperlink" Target="https://www.medifind.com/doctors/lorena-regairaz/522439293" TargetMode="External"/><Relationship Id="rId14" Type="http://schemas.openxmlformats.org/officeDocument/2006/relationships/hyperlink" Target="https://www.researchgate.net/profile/Gesmar-Segundo" TargetMode="External"/><Relationship Id="rId30" Type="http://schemas.openxmlformats.org/officeDocument/2006/relationships/hyperlink" Target="https://www.mcgill.ca/microimm/donald-cuong-vinh" TargetMode="External"/><Relationship Id="rId35" Type="http://schemas.openxmlformats.org/officeDocument/2006/relationships/hyperlink" Target="https://www.mcgill.ca/microimm/donald-cuong-vinh" TargetMode="External"/><Relationship Id="rId56" Type="http://schemas.openxmlformats.org/officeDocument/2006/relationships/hyperlink" Target="https://labhoo.com/event_profile.asp?m=4&amp;evid=2297&amp;cclid=179578078" TargetMode="External"/><Relationship Id="rId77" Type="http://schemas.openxmlformats.org/officeDocument/2006/relationships/hyperlink" Target="https://www.linkedin.com/in/davide-firinu-97143937/" TargetMode="External"/><Relationship Id="rId100" Type="http://schemas.openxmlformats.org/officeDocument/2006/relationships/hyperlink" Target="https://www.medschool.lsuhsc.edu/Pediatrics/faculty/wall_luke.aspx" TargetMode="External"/><Relationship Id="rId105" Type="http://schemas.openxmlformats.org/officeDocument/2006/relationships/hyperlink" Target="https://www.lsuhs.edu/departments/school-of-medicine/allergy-immunology-fellowship/faculty" TargetMode="External"/><Relationship Id="rId126" Type="http://schemas.openxmlformats.org/officeDocument/2006/relationships/hyperlink" Target="https://profiles.imperial.ac.uk/p.kelleher/about" TargetMode="External"/><Relationship Id="rId147" Type="http://schemas.openxmlformats.org/officeDocument/2006/relationships/hyperlink" Target="https://www.baps.org.uk/wp-content/uploads/2018/08/BSPGHAN-Annual-Meeting-2019-Programme-08012019.pdf" TargetMode="External"/><Relationship Id="rId168" Type="http://schemas.openxmlformats.org/officeDocument/2006/relationships/hyperlink" Target="https://loop.frontiersin.org/people/304841/bio" TargetMode="External"/><Relationship Id="rId8" Type="http://schemas.openxmlformats.org/officeDocument/2006/relationships/hyperlink" Target="https://wp-iuis.s3.eu-west-1.amazonaws.com/app/uploads/2022/11/21082747/Curriculum-Vitae-Rita-Carsetti.pdf" TargetMode="External"/><Relationship Id="rId51" Type="http://schemas.openxmlformats.org/officeDocument/2006/relationships/hyperlink" Target="https://www.med.upenn.edu/apps/faculty/index.php/g275/p8368115" TargetMode="External"/><Relationship Id="rId72" Type="http://schemas.openxmlformats.org/officeDocument/2006/relationships/hyperlink" Target="https://www.cincinnatichildrens.org/bio/d/blachy-davila-saldana" TargetMode="External"/><Relationship Id="rId93" Type="http://schemas.openxmlformats.org/officeDocument/2006/relationships/hyperlink" Target="https://www.castleconnolly.com/top-doctors/talal-i-mousallem-pediatric-allergy-immunology-128cc166429" TargetMode="External"/><Relationship Id="rId98" Type="http://schemas.openxmlformats.org/officeDocument/2006/relationships/hyperlink" Target="https://www.medschool.lsuhsc.edu/Pediatrics/faculty/wall_luke.aspx" TargetMode="External"/><Relationship Id="rId121" Type="http://schemas.openxmlformats.org/officeDocument/2006/relationships/hyperlink" Target="https://www.doctolib.fr/hematologue/paris/marion-malphettes-dombret" TargetMode="External"/><Relationship Id="rId142" Type="http://schemas.openxmlformats.org/officeDocument/2006/relationships/hyperlink" Target="https://www.sjdhospitalbarcelona.org/en/specialists/veronica-paola-celis-passini" TargetMode="External"/><Relationship Id="rId163" Type="http://schemas.openxmlformats.org/officeDocument/2006/relationships/hyperlink" Target="https://todoitalianobarcelona.es/prodotti%25252520e%25252520servizi%25252520italiani%25252520barcelona/pneumologa-italiana-barcellona/dr-eva-polverino-pneumologist-in-barcelona.html" TargetMode="External"/><Relationship Id="rId3" Type="http://schemas.openxmlformats.org/officeDocument/2006/relationships/hyperlink" Target="https://phd.uniroma1.it/web/ISABELLA-QUINTI_nC406_IT.aspx" TargetMode="External"/><Relationship Id="rId25" Type="http://schemas.openxmlformats.org/officeDocument/2006/relationships/hyperlink" Target="https://www.validate-network.org/people/walderez-dutra" TargetMode="External"/><Relationship Id="rId46" Type="http://schemas.openxmlformats.org/officeDocument/2006/relationships/hyperlink" Target="https://loop.frontiersin.org/people/109424/bio" TargetMode="External"/><Relationship Id="rId67" Type="http://schemas.openxmlformats.org/officeDocument/2006/relationships/hyperlink" Target="https://www.ucsfbenioffchildrens.org/providers/dr-christopher-dvorak" TargetMode="External"/><Relationship Id="rId116" Type="http://schemas.openxmlformats.org/officeDocument/2006/relationships/hyperlink" Target="https://bsky.app/profile/jrosain.bsky.social" TargetMode="External"/><Relationship Id="rId137" Type="http://schemas.openxmlformats.org/officeDocument/2006/relationships/hyperlink" Target="https://clinicsoncall.com/en/doctors/dr-veronica-paola-celis-passini/" TargetMode="External"/><Relationship Id="rId158" Type="http://schemas.openxmlformats.org/officeDocument/2006/relationships/hyperlink" Target="https://airomedical.com/doctors/dr-javier-martin-de-carpi" TargetMode="External"/><Relationship Id="rId20" Type="http://schemas.openxmlformats.org/officeDocument/2006/relationships/hyperlink" Target="https://www.medifind.com/doctors/lorena-regairaz/522439293" TargetMode="External"/><Relationship Id="rId41" Type="http://schemas.openxmlformats.org/officeDocument/2006/relationships/hyperlink" Target="https://nrid.nii.ac.jp/ja/nrid/1000010294125/" TargetMode="External"/><Relationship Id="rId62" Type="http://schemas.openxmlformats.org/officeDocument/2006/relationships/hyperlink" Target="https://www.ucsfbenioffchildrens.org/providers/dr-christopher-dvorak" TargetMode="External"/><Relationship Id="rId83" Type="http://schemas.openxmlformats.org/officeDocument/2006/relationships/hyperlink" Target="https://pathology.ubc.ca/2022/12/01/james-hsueh-yi-lan/" TargetMode="External"/><Relationship Id="rId88" Type="http://schemas.openxmlformats.org/officeDocument/2006/relationships/hyperlink" Target="https://www.researchgate.net/profile/Maurizio-Miano/5" TargetMode="External"/><Relationship Id="rId111" Type="http://schemas.openxmlformats.org/officeDocument/2006/relationships/hyperlink" Target="https://orcid.org/0000-0002-2070-9581" TargetMode="External"/><Relationship Id="rId132" Type="http://schemas.openxmlformats.org/officeDocument/2006/relationships/hyperlink" Target="https://www.researchgate.net/profile/Taku-Kobayashi" TargetMode="External"/><Relationship Id="rId153" Type="http://schemas.openxmlformats.org/officeDocument/2006/relationships/hyperlink" Target="https://www.rbht.nhs.uk/specialists/dr-ricardo-jose" TargetMode="External"/><Relationship Id="rId15" Type="http://schemas.openxmlformats.org/officeDocument/2006/relationships/hyperlink" Target="https://www.researchgate.net/profile/Gesmar-Segundo" TargetMode="External"/><Relationship Id="rId36" Type="http://schemas.openxmlformats.org/officeDocument/2006/relationships/hyperlink" Target="https://americashealthfoundation.org/pedro-giavina-bianchi-brazil/" TargetMode="External"/><Relationship Id="rId57" Type="http://schemas.openxmlformats.org/officeDocument/2006/relationships/hyperlink" Target="https://www.ibdbioresource.nihr.ac.uk/index.php/the-paediatric-ibd-bioresource-pibd/meet-the-pibd-team/" TargetMode="External"/><Relationship Id="rId106" Type="http://schemas.openxmlformats.org/officeDocument/2006/relationships/hyperlink" Target="https://www.lsuhs.edu/departments/school-of-medicine/allergy-immunology-fellowship/faculty" TargetMode="External"/><Relationship Id="rId127" Type="http://schemas.openxmlformats.org/officeDocument/2006/relationships/hyperlink" Target="https://www.imperial.nhs.uk/consultant-directory/peter-kelleher" TargetMode="External"/><Relationship Id="rId10" Type="http://schemas.openxmlformats.org/officeDocument/2006/relationships/hyperlink" Target="https://lasid.org/speakers/anete-s-grumach/" TargetMode="External"/><Relationship Id="rId31" Type="http://schemas.openxmlformats.org/officeDocument/2006/relationships/hyperlink" Target="https://www.mcgill.ca/expmed/dr-don-vinh" TargetMode="External"/><Relationship Id="rId52" Type="http://schemas.openxmlformats.org/officeDocument/2006/relationships/hyperlink" Target="https://www.niaid.nih.gov/research/pamela-guerrerio-md-phd" TargetMode="External"/><Relationship Id="rId73" Type="http://schemas.openxmlformats.org/officeDocument/2006/relationships/hyperlink" Target="https://www.linkedin.com/in/davide-firinu-97143937/" TargetMode="External"/><Relationship Id="rId78" Type="http://schemas.openxmlformats.org/officeDocument/2006/relationships/hyperlink" Target="https://research.com/u/michael-s-hershfield" TargetMode="External"/><Relationship Id="rId94" Type="http://schemas.openxmlformats.org/officeDocument/2006/relationships/hyperlink" Target="https://www.castleconnolly.com/top-doctors/talal-i-mousallem-pediatric-allergy-immunology-128cc166429" TargetMode="External"/><Relationship Id="rId99" Type="http://schemas.openxmlformats.org/officeDocument/2006/relationships/hyperlink" Target="https://www.medschool.lsuhsc.edu/Pediatrics/faculty/wall_luke.aspx" TargetMode="External"/><Relationship Id="rId101" Type="http://schemas.openxmlformats.org/officeDocument/2006/relationships/hyperlink" Target="https://www.medschool.lsuhsc.edu/Pediatrics/faculty/wall_luke.aspx" TargetMode="External"/><Relationship Id="rId122" Type="http://schemas.openxmlformats.org/officeDocument/2006/relationships/hyperlink" Target="https://immunogenomics.hms.harvard.edu/people/kazuyoshi-ishigaki" TargetMode="External"/><Relationship Id="rId143" Type="http://schemas.openxmlformats.org/officeDocument/2006/relationships/hyperlink" Target="https://clinicsoncall.com/en/doctors/dr-veronica-paola-celis-passini/" TargetMode="External"/><Relationship Id="rId148" Type="http://schemas.openxmlformats.org/officeDocument/2006/relationships/hyperlink" Target="https://www.rbht.nhs.uk/specialists/dr-ricardo-jose" TargetMode="External"/><Relationship Id="rId164" Type="http://schemas.openxmlformats.org/officeDocument/2006/relationships/hyperlink" Target="https://todoitalianobarcelona.es/prodotti%25252520e%25252520servizi%25252520italiani%25252520barcelona/pneumologa-italiana-barcellona/dr-eva-polverino-pneumologist-in-barcelona.html" TargetMode="External"/><Relationship Id="rId169" Type="http://schemas.openxmlformats.org/officeDocument/2006/relationships/hyperlink" Target="https://loop.frontiersin.org/people/304841/bio" TargetMode="External"/><Relationship Id="rId4" Type="http://schemas.openxmlformats.org/officeDocument/2006/relationships/hyperlink" Target="https://imuno.icb.usp.br/prof-dr-antonio-condino-neto/" TargetMode="External"/><Relationship Id="rId9" Type="http://schemas.openxmlformats.org/officeDocument/2006/relationships/hyperlink" Target="https://lasid.org/speakers/anete-s-grumach/" TargetMode="External"/><Relationship Id="rId26" Type="http://schemas.openxmlformats.org/officeDocument/2006/relationships/hyperlink" Target="https://www.validate-network.org/people/walderez-dutra" TargetMode="External"/><Relationship Id="rId47" Type="http://schemas.openxmlformats.org/officeDocument/2006/relationships/hyperlink" Target="https://www.chop.edu/doctors/canna-scott" TargetMode="External"/><Relationship Id="rId68" Type="http://schemas.openxmlformats.org/officeDocument/2006/relationships/hyperlink" Target="https://www.ucsfbenioffchildrens.org/providers/dr-christopher-dvorak" TargetMode="External"/><Relationship Id="rId89" Type="http://schemas.openxmlformats.org/officeDocument/2006/relationships/hyperlink" Target="https://www.researchgate.net/profile/Maurizio-Miano/5" TargetMode="External"/><Relationship Id="rId112" Type="http://schemas.openxmlformats.org/officeDocument/2006/relationships/hyperlink" Target="https://horizonshemato.com/en/author/morgane-cheminant/" TargetMode="External"/><Relationship Id="rId133" Type="http://schemas.openxmlformats.org/officeDocument/2006/relationships/hyperlink" Target="https://medicalnote.jp/doctors/220511-001-TK" TargetMode="External"/><Relationship Id="rId154" Type="http://schemas.openxmlformats.org/officeDocument/2006/relationships/hyperlink" Target="https://www.rbht.nhs.uk/specialists/dr-ricardo-jose" TargetMode="External"/><Relationship Id="rId16" Type="http://schemas.openxmlformats.org/officeDocument/2006/relationships/hyperlink" Target="https://ipopi.org/wp-content/uploads/2023/08/LASID_Dr_Gesmar_Segundo.pdf" TargetMode="External"/><Relationship Id="rId37" Type="http://schemas.openxmlformats.org/officeDocument/2006/relationships/hyperlink" Target="https://americashealthfoundation.org/pedro-giavina-bianchi-brazil/" TargetMode="External"/><Relationship Id="rId58" Type="http://schemas.openxmlformats.org/officeDocument/2006/relationships/hyperlink" Target="https://ptenfoundation.org/scientific-advisory-board/holm-uhlig/" TargetMode="External"/><Relationship Id="rId79" Type="http://schemas.openxmlformats.org/officeDocument/2006/relationships/hyperlink" Target="https://bms.ucsf.edu/people/jill-hollenbach-phd-mph" TargetMode="External"/><Relationship Id="rId102" Type="http://schemas.openxmlformats.org/officeDocument/2006/relationships/hyperlink" Target="https://www.medschool.lsuhsc.edu/Pediatrics/faculty/wall_luke.aspx" TargetMode="External"/><Relationship Id="rId123" Type="http://schemas.openxmlformats.org/officeDocument/2006/relationships/hyperlink" Target="https://profiles.imperial.ac.uk/p.kelleher/about" TargetMode="External"/><Relationship Id="rId144" Type="http://schemas.openxmlformats.org/officeDocument/2006/relationships/hyperlink" Target="https://www.sjdhospitalbarcelona.org/en/specialists/veronica-paola-celis-passini" TargetMode="External"/><Relationship Id="rId90" Type="http://schemas.openxmlformats.org/officeDocument/2006/relationships/hyperlink" Target="https://www.institutimagine.org/en/paul-bastard-laureate-michelson-philanthropies-science-prize-immunology-1325" TargetMode="External"/><Relationship Id="rId165" Type="http://schemas.openxmlformats.org/officeDocument/2006/relationships/hyperlink" Target="https://todoitalianobarcelona.es/prodotti%25252520e%25252520servizi%25252520italiani%25252520barcelona/pneumologa-italiana-barcellona/dr-eva-polverino-pneumologist-in-barcelona.html" TargetMode="External"/><Relationship Id="rId27" Type="http://schemas.openxmlformats.org/officeDocument/2006/relationships/hyperlink" Target="https://www.validate-network.org/people/walderez-dutra" TargetMode="External"/><Relationship Id="rId48" Type="http://schemas.openxmlformats.org/officeDocument/2006/relationships/hyperlink" Target="https://www.research.chop.edu/people/scott-w-canna" TargetMode="External"/><Relationship Id="rId69" Type="http://schemas.openxmlformats.org/officeDocument/2006/relationships/hyperlink" Target="https://www.cincinnatichildrens.org/bio/d/blachy-davila-saldana" TargetMode="External"/><Relationship Id="rId113" Type="http://schemas.openxmlformats.org/officeDocument/2006/relationships/hyperlink" Target="https://orcid.org/0000-0002-2070-9581" TargetMode="External"/><Relationship Id="rId134" Type="http://schemas.openxmlformats.org/officeDocument/2006/relationships/hyperlink" Target="https://medicalnote.jp/doctors/220511-001-TK" TargetMode="External"/><Relationship Id="rId80" Type="http://schemas.openxmlformats.org/officeDocument/2006/relationships/hyperlink" Target="https://hollenbachlab.ucsf.edu/people/jill-hollenbach-phd-mph" TargetMode="External"/><Relationship Id="rId155" Type="http://schemas.openxmlformats.org/officeDocument/2006/relationships/hyperlink" Target="https://airomedical.com/doctors/dr-javier-martin-de-carpi" TargetMode="External"/><Relationship Id="rId17" Type="http://schemas.openxmlformats.org/officeDocument/2006/relationships/hyperlink" Target="https://www.researchgate.net/profile/Francesco-Cinetto-2/2" TargetMode="External"/><Relationship Id="rId38" Type="http://schemas.openxmlformats.org/officeDocument/2006/relationships/hyperlink" Target="https://americashealthfoundation.org/pedro-giavina-bianchi-brazil/" TargetMode="External"/><Relationship Id="rId59" Type="http://schemas.openxmlformats.org/officeDocument/2006/relationships/hyperlink" Target="https://profiles.ucsf.edu/christopher.dvorak" TargetMode="External"/><Relationship Id="rId103" Type="http://schemas.openxmlformats.org/officeDocument/2006/relationships/hyperlink" Target="https://www.lsuhs.edu/departments/school-of-medicine/allergy-immunology-fellowship/faculty" TargetMode="External"/><Relationship Id="rId124" Type="http://schemas.openxmlformats.org/officeDocument/2006/relationships/hyperlink" Target="https://profiles.imperial.ac.uk/p.kelleher/about"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ubmed.ncbi.nlm.nih.gov/39042892" TargetMode="External"/><Relationship Id="rId21" Type="http://schemas.openxmlformats.org/officeDocument/2006/relationships/hyperlink" Target="https://pubmed.ncbi.nlm.nih.gov/25472482" TargetMode="External"/><Relationship Id="rId63" Type="http://schemas.openxmlformats.org/officeDocument/2006/relationships/hyperlink" Target="https://clinicaltrials.gov/study/NCT05310604" TargetMode="External"/><Relationship Id="rId159" Type="http://schemas.openxmlformats.org/officeDocument/2006/relationships/hyperlink" Target="https://pubmed.ncbi.nlm.nih.gov/29728406" TargetMode="External"/><Relationship Id="rId170" Type="http://schemas.openxmlformats.org/officeDocument/2006/relationships/hyperlink" Target="https://pubmed.ncbi.nlm.nih.gov/16356199" TargetMode="External"/><Relationship Id="rId226" Type="http://schemas.openxmlformats.org/officeDocument/2006/relationships/hyperlink" Target="https://pubmed.ncbi.nlm.nih.gov/37379135" TargetMode="External"/><Relationship Id="rId268" Type="http://schemas.openxmlformats.org/officeDocument/2006/relationships/hyperlink" Target="https://pubmed.ncbi.nlm.nih.gov/23018904" TargetMode="External"/><Relationship Id="rId32" Type="http://schemas.openxmlformats.org/officeDocument/2006/relationships/hyperlink" Target="https://clinicaltrials.gov/study/NCT05879757" TargetMode="External"/><Relationship Id="rId74" Type="http://schemas.openxmlformats.org/officeDocument/2006/relationships/hyperlink" Target="https://pubmed.ncbi.nlm.nih.gov/29865089" TargetMode="External"/><Relationship Id="rId128" Type="http://schemas.openxmlformats.org/officeDocument/2006/relationships/hyperlink" Target="https://pubmed.ncbi.nlm.nih.gov/30876930" TargetMode="External"/><Relationship Id="rId5" Type="http://schemas.openxmlformats.org/officeDocument/2006/relationships/hyperlink" Target="https://pubmed.ncbi.nlm.nih.gov/24405665" TargetMode="External"/><Relationship Id="rId95" Type="http://schemas.openxmlformats.org/officeDocument/2006/relationships/hyperlink" Target="https://clinicaltrials.gov/study/NCT03835767" TargetMode="External"/><Relationship Id="rId160" Type="http://schemas.openxmlformats.org/officeDocument/2006/relationships/hyperlink" Target="https://pubmed.ncbi.nlm.nih.gov/33343579" TargetMode="External"/><Relationship Id="rId181" Type="http://schemas.openxmlformats.org/officeDocument/2006/relationships/hyperlink" Target="https://pubmed.ncbi.nlm.nih.gov/27099149" TargetMode="External"/><Relationship Id="rId216" Type="http://schemas.openxmlformats.org/officeDocument/2006/relationships/hyperlink" Target="https://pubmed.ncbi.nlm.nih.gov/22820788" TargetMode="External"/><Relationship Id="rId237" Type="http://schemas.openxmlformats.org/officeDocument/2006/relationships/hyperlink" Target="https://clinicaltrials.gov/study/NCT05442567" TargetMode="External"/><Relationship Id="rId258" Type="http://schemas.openxmlformats.org/officeDocument/2006/relationships/hyperlink" Target="https://pubmed.ncbi.nlm.nih.gov/30669914" TargetMode="External"/><Relationship Id="rId22" Type="http://schemas.openxmlformats.org/officeDocument/2006/relationships/hyperlink" Target="https://pubmed.ncbi.nlm.nih.gov/24869942" TargetMode="External"/><Relationship Id="rId43" Type="http://schemas.openxmlformats.org/officeDocument/2006/relationships/hyperlink" Target="https://pubmed.ncbi.nlm.nih.gov/34521963" TargetMode="External"/><Relationship Id="rId64" Type="http://schemas.openxmlformats.org/officeDocument/2006/relationships/hyperlink" Target="https://pubmed.ncbi.nlm.nih.gov/35421449" TargetMode="External"/><Relationship Id="rId118" Type="http://schemas.openxmlformats.org/officeDocument/2006/relationships/hyperlink" Target="https://pubmed.ncbi.nlm.nih.gov/38637498" TargetMode="External"/><Relationship Id="rId139" Type="http://schemas.openxmlformats.org/officeDocument/2006/relationships/hyperlink" Target="https://pubmed.ncbi.nlm.nih.gov/29241729" TargetMode="External"/><Relationship Id="rId85" Type="http://schemas.openxmlformats.org/officeDocument/2006/relationships/hyperlink" Target="https://pubmed.ncbi.nlm.nih.gov/9853525" TargetMode="External"/><Relationship Id="rId150" Type="http://schemas.openxmlformats.org/officeDocument/2006/relationships/hyperlink" Target="https://pubmed.ncbi.nlm.nih.gov/19421175" TargetMode="External"/><Relationship Id="rId171" Type="http://schemas.openxmlformats.org/officeDocument/2006/relationships/hyperlink" Target="https://pubmed.ncbi.nlm.nih.gov/7554473" TargetMode="External"/><Relationship Id="rId192" Type="http://schemas.openxmlformats.org/officeDocument/2006/relationships/hyperlink" Target="https://pubmed.ncbi.nlm.nih.gov/37710005" TargetMode="External"/><Relationship Id="rId206" Type="http://schemas.openxmlformats.org/officeDocument/2006/relationships/hyperlink" Target="https://pubmed.ncbi.nlm.nih.gov/25363150" TargetMode="External"/><Relationship Id="rId227" Type="http://schemas.openxmlformats.org/officeDocument/2006/relationships/hyperlink" Target="https://pubmed.ncbi.nlm.nih.gov/34402887" TargetMode="External"/><Relationship Id="rId248" Type="http://schemas.openxmlformats.org/officeDocument/2006/relationships/hyperlink" Target="https://clinicaltrials.gov/study/NCT02843100" TargetMode="External"/><Relationship Id="rId269" Type="http://schemas.openxmlformats.org/officeDocument/2006/relationships/hyperlink" Target="https://clinicaltrials.gov/study/NCT01854788" TargetMode="External"/><Relationship Id="rId12" Type="http://schemas.openxmlformats.org/officeDocument/2006/relationships/hyperlink" Target="https://pubmed.ncbi.nlm.nih.gov/34497609" TargetMode="External"/><Relationship Id="rId33" Type="http://schemas.openxmlformats.org/officeDocument/2006/relationships/hyperlink" Target="https://clinicaltrials.gov/study/NCT05334368" TargetMode="External"/><Relationship Id="rId108" Type="http://schemas.openxmlformats.org/officeDocument/2006/relationships/hyperlink" Target="https://pubmed.ncbi.nlm.nih.gov/24942515" TargetMode="External"/><Relationship Id="rId129" Type="http://schemas.openxmlformats.org/officeDocument/2006/relationships/hyperlink" Target="https://clinicaltrials.gov/study/NCT01596699" TargetMode="External"/><Relationship Id="rId54" Type="http://schemas.openxmlformats.org/officeDocument/2006/relationships/hyperlink" Target="https://pubmed.ncbi.nlm.nih.gov/31415377" TargetMode="External"/><Relationship Id="rId75" Type="http://schemas.openxmlformats.org/officeDocument/2006/relationships/hyperlink" Target="https://pubmed.ncbi.nlm.nih.gov/26714738" TargetMode="External"/><Relationship Id="rId96" Type="http://schemas.openxmlformats.org/officeDocument/2006/relationships/hyperlink" Target="https://clinicaltrials.gov/study/NCT02504853" TargetMode="External"/><Relationship Id="rId140" Type="http://schemas.openxmlformats.org/officeDocument/2006/relationships/hyperlink" Target="https://clinicaltrials.gov/study/NCT01824693" TargetMode="External"/><Relationship Id="rId161" Type="http://schemas.openxmlformats.org/officeDocument/2006/relationships/hyperlink" Target="https://pubmed.ncbi.nlm.nih.gov/28601681" TargetMode="External"/><Relationship Id="rId182" Type="http://schemas.openxmlformats.org/officeDocument/2006/relationships/hyperlink" Target="https://pubmed.ncbi.nlm.nih.gov/22303898" TargetMode="External"/><Relationship Id="rId217" Type="http://schemas.openxmlformats.org/officeDocument/2006/relationships/hyperlink" Target="https://pubmed.ncbi.nlm.nih.gov/21745684" TargetMode="External"/><Relationship Id="rId6" Type="http://schemas.openxmlformats.org/officeDocument/2006/relationships/hyperlink" Target="https://pubmed.ncbi.nlm.nih.gov/22124120" TargetMode="External"/><Relationship Id="rId238" Type="http://schemas.openxmlformats.org/officeDocument/2006/relationships/hyperlink" Target="https://clinicaltrials.gov/study/NCT05509777" TargetMode="External"/><Relationship Id="rId259" Type="http://schemas.openxmlformats.org/officeDocument/2006/relationships/hyperlink" Target="https://pubmed.ncbi.nlm.nih.gov/31433997" TargetMode="External"/><Relationship Id="rId23" Type="http://schemas.openxmlformats.org/officeDocument/2006/relationships/hyperlink" Target="https://pubmed.ncbi.nlm.nih.gov/24835396" TargetMode="External"/><Relationship Id="rId119" Type="http://schemas.openxmlformats.org/officeDocument/2006/relationships/hyperlink" Target="https://pubmed.ncbi.nlm.nih.gov/36546626" TargetMode="External"/><Relationship Id="rId270" Type="http://schemas.openxmlformats.org/officeDocument/2006/relationships/hyperlink" Target="https://pubmed.ncbi.nlm.nih.gov/28809926" TargetMode="External"/><Relationship Id="rId44" Type="http://schemas.openxmlformats.org/officeDocument/2006/relationships/hyperlink" Target="https://pubmed.ncbi.nlm.nih.gov/26063507" TargetMode="External"/><Relationship Id="rId65" Type="http://schemas.openxmlformats.org/officeDocument/2006/relationships/hyperlink" Target="https://pubmed.ncbi.nlm.nih.gov/35315874" TargetMode="External"/><Relationship Id="rId86" Type="http://schemas.openxmlformats.org/officeDocument/2006/relationships/hyperlink" Target="https://pubmed.ncbi.nlm.nih.gov/9853526" TargetMode="External"/><Relationship Id="rId130" Type="http://schemas.openxmlformats.org/officeDocument/2006/relationships/hyperlink" Target="https://pubmed.ncbi.nlm.nih.gov/30381298" TargetMode="External"/><Relationship Id="rId151" Type="http://schemas.openxmlformats.org/officeDocument/2006/relationships/hyperlink" Target="https://pubmed.ncbi.nlm.nih.gov/18804042" TargetMode="External"/><Relationship Id="rId172" Type="http://schemas.openxmlformats.org/officeDocument/2006/relationships/hyperlink" Target="https://pubmed.ncbi.nlm.nih.gov/34211458" TargetMode="External"/><Relationship Id="rId193" Type="http://schemas.openxmlformats.org/officeDocument/2006/relationships/hyperlink" Target="https://pubmed.ncbi.nlm.nih.gov/36469833" TargetMode="External"/><Relationship Id="rId207" Type="http://schemas.openxmlformats.org/officeDocument/2006/relationships/hyperlink" Target="https://pubmed.ncbi.nlm.nih.gov/24673542" TargetMode="External"/><Relationship Id="rId228" Type="http://schemas.openxmlformats.org/officeDocument/2006/relationships/hyperlink" Target="https://pubmed.ncbi.nlm.nih.gov/33290538" TargetMode="External"/><Relationship Id="rId249" Type="http://schemas.openxmlformats.org/officeDocument/2006/relationships/hyperlink" Target="https://pubmed.ncbi.nlm.nih.gov/32272604" TargetMode="External"/><Relationship Id="rId13" Type="http://schemas.openxmlformats.org/officeDocument/2006/relationships/hyperlink" Target="https://pubmed.ncbi.nlm.nih.gov/26185101" TargetMode="External"/><Relationship Id="rId109" Type="http://schemas.openxmlformats.org/officeDocument/2006/relationships/hyperlink" Target="https://pubmed.ncbi.nlm.nih.gov/19752076" TargetMode="External"/><Relationship Id="rId260" Type="http://schemas.openxmlformats.org/officeDocument/2006/relationships/hyperlink" Target="https://pubmed.ncbi.nlm.nih.gov/29878856" TargetMode="External"/><Relationship Id="rId34" Type="http://schemas.openxmlformats.org/officeDocument/2006/relationships/hyperlink" Target="https://clinicaltrials.gov/study/NCT05263934" TargetMode="External"/><Relationship Id="rId55" Type="http://schemas.openxmlformats.org/officeDocument/2006/relationships/hyperlink" Target="https://pubmed.ncbi.nlm.nih.gov/28542830" TargetMode="External"/><Relationship Id="rId76" Type="http://schemas.openxmlformats.org/officeDocument/2006/relationships/hyperlink" Target="https://clinicaltrials.gov/study/NCT01523522" TargetMode="External"/><Relationship Id="rId97" Type="http://schemas.openxmlformats.org/officeDocument/2006/relationships/hyperlink" Target="https://clinicaltrials.gov/study/NCT00852943" TargetMode="External"/><Relationship Id="rId120" Type="http://schemas.openxmlformats.org/officeDocument/2006/relationships/hyperlink" Target="https://pubmed.ncbi.nlm.nih.gov/35671392" TargetMode="External"/><Relationship Id="rId141" Type="http://schemas.openxmlformats.org/officeDocument/2006/relationships/hyperlink" Target="https://pubmed.ncbi.nlm.nih.gov/28684371" TargetMode="External"/><Relationship Id="rId7" Type="http://schemas.openxmlformats.org/officeDocument/2006/relationships/hyperlink" Target="https://pubmed.ncbi.nlm.nih.gov/21932110" TargetMode="External"/><Relationship Id="rId162" Type="http://schemas.openxmlformats.org/officeDocument/2006/relationships/hyperlink" Target="https://pubmed.ncbi.nlm.nih.gov/35671392" TargetMode="External"/><Relationship Id="rId183" Type="http://schemas.openxmlformats.org/officeDocument/2006/relationships/hyperlink" Target="https://pubmed.ncbi.nlm.nih.gov/11319584" TargetMode="External"/><Relationship Id="rId218" Type="http://schemas.openxmlformats.org/officeDocument/2006/relationships/hyperlink" Target="https://pubmed.ncbi.nlm.nih.gov/21669205" TargetMode="External"/><Relationship Id="rId239" Type="http://schemas.openxmlformats.org/officeDocument/2006/relationships/hyperlink" Target="https://clinicaltrials.gov/study/NCT04779320" TargetMode="External"/><Relationship Id="rId250" Type="http://schemas.openxmlformats.org/officeDocument/2006/relationships/hyperlink" Target="https://clinicaltrials.gov/study/NCT05914441" TargetMode="External"/><Relationship Id="rId271" Type="http://schemas.openxmlformats.org/officeDocument/2006/relationships/hyperlink" Target="https://pubmed.ncbi.nlm.nih.gov/31001658" TargetMode="External"/><Relationship Id="rId24" Type="http://schemas.openxmlformats.org/officeDocument/2006/relationships/hyperlink" Target="https://pubmed.ncbi.nlm.nih.gov/24681270" TargetMode="External"/><Relationship Id="rId45" Type="http://schemas.openxmlformats.org/officeDocument/2006/relationships/hyperlink" Target="https://clinicaltrials.gov/study/NCT02033122" TargetMode="External"/><Relationship Id="rId66" Type="http://schemas.openxmlformats.org/officeDocument/2006/relationships/hyperlink" Target="https://pubmed.ncbi.nlm.nih.gov/33631065" TargetMode="External"/><Relationship Id="rId87" Type="http://schemas.openxmlformats.org/officeDocument/2006/relationships/hyperlink" Target="https://clinicaltrials.gov/study/NCT05755035" TargetMode="External"/><Relationship Id="rId110" Type="http://schemas.openxmlformats.org/officeDocument/2006/relationships/hyperlink" Target="https://clinicaltrials.gov/study/NCT04337515" TargetMode="External"/><Relationship Id="rId131" Type="http://schemas.openxmlformats.org/officeDocument/2006/relationships/hyperlink" Target="https://clinicaltrials.gov/study/NCT02458235" TargetMode="External"/><Relationship Id="rId152" Type="http://schemas.openxmlformats.org/officeDocument/2006/relationships/hyperlink" Target="https://pubmed.ncbi.nlm.nih.gov/18541203" TargetMode="External"/><Relationship Id="rId173" Type="http://schemas.openxmlformats.org/officeDocument/2006/relationships/hyperlink" Target="https://pubmed.ncbi.nlm.nih.gov/30910980" TargetMode="External"/><Relationship Id="rId194" Type="http://schemas.openxmlformats.org/officeDocument/2006/relationships/hyperlink" Target="https://pubmed.ncbi.nlm.nih.gov/35687761" TargetMode="External"/><Relationship Id="rId208" Type="http://schemas.openxmlformats.org/officeDocument/2006/relationships/hyperlink" Target="https://pubmed.ncbi.nlm.nih.gov/23233721" TargetMode="External"/><Relationship Id="rId229" Type="http://schemas.openxmlformats.org/officeDocument/2006/relationships/hyperlink" Target="https://pubmed.ncbi.nlm.nih.gov/33887262" TargetMode="External"/><Relationship Id="rId240" Type="http://schemas.openxmlformats.org/officeDocument/2006/relationships/hyperlink" Target="https://pubmed.ncbi.nlm.nih.gov/27265353" TargetMode="External"/><Relationship Id="rId261" Type="http://schemas.openxmlformats.org/officeDocument/2006/relationships/hyperlink" Target="https://pubmed.ncbi.nlm.nih.gov/29371383" TargetMode="External"/><Relationship Id="rId14" Type="http://schemas.openxmlformats.org/officeDocument/2006/relationships/hyperlink" Target="https://pubmed.ncbi.nlm.nih.gov/16788707" TargetMode="External"/><Relationship Id="rId35" Type="http://schemas.openxmlformats.org/officeDocument/2006/relationships/hyperlink" Target="https://clinicaltrials.gov/study/NCT06720870" TargetMode="External"/><Relationship Id="rId56" Type="http://schemas.openxmlformats.org/officeDocument/2006/relationships/hyperlink" Target="https://pubmed.ncbi.nlm.nih.gov/29358173" TargetMode="External"/><Relationship Id="rId77" Type="http://schemas.openxmlformats.org/officeDocument/2006/relationships/hyperlink" Target="https://pubmed.ncbi.nlm.nih.gov/26539981" TargetMode="External"/><Relationship Id="rId100" Type="http://schemas.openxmlformats.org/officeDocument/2006/relationships/hyperlink" Target="https://clinicaltrials.gov/study/NCT04977479" TargetMode="External"/><Relationship Id="rId8" Type="http://schemas.openxmlformats.org/officeDocument/2006/relationships/hyperlink" Target="https://pubmed.ncbi.nlm.nih.gov/21365217" TargetMode="External"/><Relationship Id="rId98" Type="http://schemas.openxmlformats.org/officeDocument/2006/relationships/hyperlink" Target="https://clinicaltrials.gov/study/NCT01164241" TargetMode="External"/><Relationship Id="rId121" Type="http://schemas.openxmlformats.org/officeDocument/2006/relationships/hyperlink" Target="https://pubmed.ncbi.nlm.nih.gov/35253361" TargetMode="External"/><Relationship Id="rId142" Type="http://schemas.openxmlformats.org/officeDocument/2006/relationships/hyperlink" Target="https://pubmed.ncbi.nlm.nih.gov/28394367" TargetMode="External"/><Relationship Id="rId163" Type="http://schemas.openxmlformats.org/officeDocument/2006/relationships/hyperlink" Target="https://pubmed.ncbi.nlm.nih.gov/33974038" TargetMode="External"/><Relationship Id="rId184" Type="http://schemas.openxmlformats.org/officeDocument/2006/relationships/hyperlink" Target="https://pubmed.ncbi.nlm.nih.gov/8932813" TargetMode="External"/><Relationship Id="rId219" Type="http://schemas.openxmlformats.org/officeDocument/2006/relationships/hyperlink" Target="https://pubmed.ncbi.nlm.nih.gov/18087054" TargetMode="External"/><Relationship Id="rId230" Type="http://schemas.openxmlformats.org/officeDocument/2006/relationships/hyperlink" Target="https://pubmed.ncbi.nlm.nih.gov/33140199" TargetMode="External"/><Relationship Id="rId251" Type="http://schemas.openxmlformats.org/officeDocument/2006/relationships/hyperlink" Target="https://clinicaltrials.gov/study/NCT05325593" TargetMode="External"/><Relationship Id="rId25" Type="http://schemas.openxmlformats.org/officeDocument/2006/relationships/hyperlink" Target="https://pubmed.ncbi.nlm.nih.gov/15818329" TargetMode="External"/><Relationship Id="rId46" Type="http://schemas.openxmlformats.org/officeDocument/2006/relationships/hyperlink" Target="https://clinicaltrials.gov/study/NCT01584115" TargetMode="External"/><Relationship Id="rId67" Type="http://schemas.openxmlformats.org/officeDocument/2006/relationships/hyperlink" Target="https://clinicaltrials.gov/study/NCT05672550" TargetMode="External"/><Relationship Id="rId272" Type="http://schemas.openxmlformats.org/officeDocument/2006/relationships/hyperlink" Target="https://pubmed.ncbi.nlm.nih.gov/29168236" TargetMode="External"/><Relationship Id="rId88" Type="http://schemas.openxmlformats.org/officeDocument/2006/relationships/hyperlink" Target="https://pubmed.ncbi.nlm.nih.gov/31564514" TargetMode="External"/><Relationship Id="rId111" Type="http://schemas.openxmlformats.org/officeDocument/2006/relationships/hyperlink" Target="https://clinicaltrials.gov/study/NCT03619551" TargetMode="External"/><Relationship Id="rId132" Type="http://schemas.openxmlformats.org/officeDocument/2006/relationships/hyperlink" Target="https://pubmed.ncbi.nlm.nih.gov/30244103" TargetMode="External"/><Relationship Id="rId153" Type="http://schemas.openxmlformats.org/officeDocument/2006/relationships/hyperlink" Target="https://clinicaltrials.gov/study/NCT06358638" TargetMode="External"/><Relationship Id="rId174" Type="http://schemas.openxmlformats.org/officeDocument/2006/relationships/hyperlink" Target="https://pubmed.ncbi.nlm.nih.gov/32905675" TargetMode="External"/><Relationship Id="rId195" Type="http://schemas.openxmlformats.org/officeDocument/2006/relationships/hyperlink" Target="https://pubmed.ncbi.nlm.nih.gov/26703963" TargetMode="External"/><Relationship Id="rId209" Type="http://schemas.openxmlformats.org/officeDocument/2006/relationships/hyperlink" Target="https://pubmed.ncbi.nlm.nih.gov/20393788" TargetMode="External"/><Relationship Id="rId220" Type="http://schemas.openxmlformats.org/officeDocument/2006/relationships/hyperlink" Target="https://pubmed.ncbi.nlm.nih.gov/15357653" TargetMode="External"/><Relationship Id="rId241" Type="http://schemas.openxmlformats.org/officeDocument/2006/relationships/hyperlink" Target="https://pubmed.ncbi.nlm.nih.gov/25902844" TargetMode="External"/><Relationship Id="rId15" Type="http://schemas.openxmlformats.org/officeDocument/2006/relationships/hyperlink" Target="https://pubmed.ncbi.nlm.nih.gov/8705094" TargetMode="External"/><Relationship Id="rId36" Type="http://schemas.openxmlformats.org/officeDocument/2006/relationships/hyperlink" Target="https://pubmed.ncbi.nlm.nih.gov/30910492" TargetMode="External"/><Relationship Id="rId57" Type="http://schemas.openxmlformats.org/officeDocument/2006/relationships/hyperlink" Target="https://pubmed.ncbi.nlm.nih.gov/28688052" TargetMode="External"/><Relationship Id="rId262" Type="http://schemas.openxmlformats.org/officeDocument/2006/relationships/hyperlink" Target="https://pubmed.ncbi.nlm.nih.gov/29371384" TargetMode="External"/><Relationship Id="rId78" Type="http://schemas.openxmlformats.org/officeDocument/2006/relationships/hyperlink" Target="https://pubmed.ncbi.nlm.nih.gov/25102947" TargetMode="External"/><Relationship Id="rId99" Type="http://schemas.openxmlformats.org/officeDocument/2006/relationships/hyperlink" Target="https://pubmed.ncbi.nlm.nih.gov/38460680" TargetMode="External"/><Relationship Id="rId101" Type="http://schemas.openxmlformats.org/officeDocument/2006/relationships/hyperlink" Target="https://pubmed.ncbi.nlm.nih.gov/28414061" TargetMode="External"/><Relationship Id="rId122" Type="http://schemas.openxmlformats.org/officeDocument/2006/relationships/hyperlink" Target="https://clinicaltrials.gov/study/NCT01503515" TargetMode="External"/><Relationship Id="rId143" Type="http://schemas.openxmlformats.org/officeDocument/2006/relationships/hyperlink" Target="https://pubmed.ncbi.nlm.nih.gov/27991895" TargetMode="External"/><Relationship Id="rId164" Type="http://schemas.openxmlformats.org/officeDocument/2006/relationships/hyperlink" Target="https://pubmed.ncbi.nlm.nih.gov/33974366" TargetMode="External"/><Relationship Id="rId185" Type="http://schemas.openxmlformats.org/officeDocument/2006/relationships/hyperlink" Target="https://pubmed.ncbi.nlm.nih.gov/39896810" TargetMode="External"/><Relationship Id="rId9" Type="http://schemas.openxmlformats.org/officeDocument/2006/relationships/hyperlink" Target="https://pubmed.ncbi.nlm.nih.gov/3898285" TargetMode="External"/><Relationship Id="rId210" Type="http://schemas.openxmlformats.org/officeDocument/2006/relationships/hyperlink" Target="https://pubmed.ncbi.nlm.nih.gov/12406891" TargetMode="External"/><Relationship Id="rId26" Type="http://schemas.openxmlformats.org/officeDocument/2006/relationships/hyperlink" Target="https://pubmed.ncbi.nlm.nih.gov/26185101" TargetMode="External"/><Relationship Id="rId231" Type="http://schemas.openxmlformats.org/officeDocument/2006/relationships/hyperlink" Target="https://pubmed.ncbi.nlm.nih.gov/31529220" TargetMode="External"/><Relationship Id="rId252" Type="http://schemas.openxmlformats.org/officeDocument/2006/relationships/hyperlink" Target="https://pubmed.ncbi.nlm.nih.gov/39716875" TargetMode="External"/><Relationship Id="rId273" Type="http://schemas.openxmlformats.org/officeDocument/2006/relationships/hyperlink" Target="https://pubmed.ncbi.nlm.nih.gov/28612278" TargetMode="External"/><Relationship Id="rId47" Type="http://schemas.openxmlformats.org/officeDocument/2006/relationships/hyperlink" Target="https://clinicaltrials.gov/study/NCT01584687" TargetMode="External"/><Relationship Id="rId68" Type="http://schemas.openxmlformats.org/officeDocument/2006/relationships/hyperlink" Target="https://pubmed.ncbi.nlm.nih.gov/35731529" TargetMode="External"/><Relationship Id="rId89" Type="http://schemas.openxmlformats.org/officeDocument/2006/relationships/hyperlink" Target="https://pubmed.ncbi.nlm.nih.gov/25251245" TargetMode="External"/><Relationship Id="rId112" Type="http://schemas.openxmlformats.org/officeDocument/2006/relationships/hyperlink" Target="https://clinicaltrials.gov/study/NCT01186913" TargetMode="External"/><Relationship Id="rId133" Type="http://schemas.openxmlformats.org/officeDocument/2006/relationships/hyperlink" Target="https://pubmed.ncbi.nlm.nih.gov/30193840" TargetMode="External"/><Relationship Id="rId154" Type="http://schemas.openxmlformats.org/officeDocument/2006/relationships/hyperlink" Target="https://clinicaltrials.gov/study/NCT03619551" TargetMode="External"/><Relationship Id="rId175" Type="http://schemas.openxmlformats.org/officeDocument/2006/relationships/hyperlink" Target="https://pubmed.ncbi.nlm.nih.gov/12950426" TargetMode="External"/><Relationship Id="rId196" Type="http://schemas.openxmlformats.org/officeDocument/2006/relationships/hyperlink" Target="https://pubmed.ncbi.nlm.nih.gov/30876929" TargetMode="External"/><Relationship Id="rId200" Type="http://schemas.openxmlformats.org/officeDocument/2006/relationships/hyperlink" Target="https://pubmed.ncbi.nlm.nih.gov/36587851" TargetMode="External"/><Relationship Id="rId16" Type="http://schemas.openxmlformats.org/officeDocument/2006/relationships/hyperlink" Target="https://pubmed.ncbi.nlm.nih.gov/37315558" TargetMode="External"/><Relationship Id="rId221" Type="http://schemas.openxmlformats.org/officeDocument/2006/relationships/hyperlink" Target="https://pubmed.ncbi.nlm.nih.gov/39883201" TargetMode="External"/><Relationship Id="rId242" Type="http://schemas.openxmlformats.org/officeDocument/2006/relationships/hyperlink" Target="https://pubmed.ncbi.nlm.nih.gov/25189855" TargetMode="External"/><Relationship Id="rId263" Type="http://schemas.openxmlformats.org/officeDocument/2006/relationships/hyperlink" Target="https://pubmed.ncbi.nlm.nih.gov/28495619" TargetMode="External"/><Relationship Id="rId37" Type="http://schemas.openxmlformats.org/officeDocument/2006/relationships/hyperlink" Target="https://pubmed.ncbi.nlm.nih.gov/26185101" TargetMode="External"/><Relationship Id="rId58" Type="http://schemas.openxmlformats.org/officeDocument/2006/relationships/hyperlink" Target="https://pubmed.ncbi.nlm.nih.gov/24509173" TargetMode="External"/><Relationship Id="rId79" Type="http://schemas.openxmlformats.org/officeDocument/2006/relationships/hyperlink" Target="https://pubmed.ncbi.nlm.nih.gov/21791546" TargetMode="External"/><Relationship Id="rId102" Type="http://schemas.openxmlformats.org/officeDocument/2006/relationships/hyperlink" Target="https://pubmed.ncbi.nlm.nih.gov/25528358" TargetMode="External"/><Relationship Id="rId123" Type="http://schemas.openxmlformats.org/officeDocument/2006/relationships/hyperlink" Target="https://pubmed.ncbi.nlm.nih.gov/34173659" TargetMode="External"/><Relationship Id="rId144" Type="http://schemas.openxmlformats.org/officeDocument/2006/relationships/hyperlink" Target="https://clinicaltrials.gov/study/NCT02177760" TargetMode="External"/><Relationship Id="rId90" Type="http://schemas.openxmlformats.org/officeDocument/2006/relationships/hyperlink" Target="https://pubmed.ncbi.nlm.nih.gov/22124120" TargetMode="External"/><Relationship Id="rId165" Type="http://schemas.openxmlformats.org/officeDocument/2006/relationships/hyperlink" Target="https://pubmed.ncbi.nlm.nih.gov/28346229" TargetMode="External"/><Relationship Id="rId186" Type="http://schemas.openxmlformats.org/officeDocument/2006/relationships/hyperlink" Target="https://pubmed.ncbi.nlm.nih.gov/35761219" TargetMode="External"/><Relationship Id="rId211" Type="http://schemas.openxmlformats.org/officeDocument/2006/relationships/hyperlink" Target="https://pubmed.ncbi.nlm.nih.gov/36587851" TargetMode="External"/><Relationship Id="rId232" Type="http://schemas.openxmlformats.org/officeDocument/2006/relationships/hyperlink" Target="https://pubmed.ncbi.nlm.nih.gov/31470005" TargetMode="External"/><Relationship Id="rId253" Type="http://schemas.openxmlformats.org/officeDocument/2006/relationships/hyperlink" Target="https://clinicaltrials.gov/study/NCT06071520" TargetMode="External"/><Relationship Id="rId27" Type="http://schemas.openxmlformats.org/officeDocument/2006/relationships/hyperlink" Target="https://pubmed.ncbi.nlm.nih.gov/25054967" TargetMode="External"/><Relationship Id="rId48" Type="http://schemas.openxmlformats.org/officeDocument/2006/relationships/hyperlink" Target="https://pubmed.ncbi.nlm.nih.gov/18972290" TargetMode="External"/><Relationship Id="rId69" Type="http://schemas.openxmlformats.org/officeDocument/2006/relationships/hyperlink" Target="https://pubmed.ncbi.nlm.nih.gov/34297066" TargetMode="External"/><Relationship Id="rId113" Type="http://schemas.openxmlformats.org/officeDocument/2006/relationships/hyperlink" Target="https://clinicaltrials.gov/study/NCT02963064" TargetMode="External"/><Relationship Id="rId134" Type="http://schemas.openxmlformats.org/officeDocument/2006/relationships/hyperlink" Target="https://pubmed.ncbi.nlm.nih.gov/29933069" TargetMode="External"/><Relationship Id="rId80" Type="http://schemas.openxmlformats.org/officeDocument/2006/relationships/hyperlink" Target="https://pubmed.ncbi.nlm.nih.gov/21795435" TargetMode="External"/><Relationship Id="rId155" Type="http://schemas.openxmlformats.org/officeDocument/2006/relationships/hyperlink" Target="https://pubmed.ncbi.nlm.nih.gov/38637498" TargetMode="External"/><Relationship Id="rId176" Type="http://schemas.openxmlformats.org/officeDocument/2006/relationships/hyperlink" Target="https://pubmed.ncbi.nlm.nih.gov/11242269" TargetMode="External"/><Relationship Id="rId197" Type="http://schemas.openxmlformats.org/officeDocument/2006/relationships/hyperlink" Target="https://pubmed.ncbi.nlm.nih.gov/29906526" TargetMode="External"/><Relationship Id="rId201" Type="http://schemas.openxmlformats.org/officeDocument/2006/relationships/hyperlink" Target="https://pubmed.ncbi.nlm.nih.gov/33290277" TargetMode="External"/><Relationship Id="rId222" Type="http://schemas.openxmlformats.org/officeDocument/2006/relationships/hyperlink" Target="https://pubmed.ncbi.nlm.nih.gov/38271613" TargetMode="External"/><Relationship Id="rId243" Type="http://schemas.openxmlformats.org/officeDocument/2006/relationships/hyperlink" Target="https://clinicaltrials.gov/study/NCT01841099" TargetMode="External"/><Relationship Id="rId264" Type="http://schemas.openxmlformats.org/officeDocument/2006/relationships/hyperlink" Target="https://pubmed.ncbi.nlm.nih.gov/26712530" TargetMode="External"/><Relationship Id="rId17" Type="http://schemas.openxmlformats.org/officeDocument/2006/relationships/hyperlink" Target="https://pubmed.ncbi.nlm.nih.gov/34367150" TargetMode="External"/><Relationship Id="rId38" Type="http://schemas.openxmlformats.org/officeDocument/2006/relationships/hyperlink" Target="https://pubmed.ncbi.nlm.nih.gov/31219000" TargetMode="External"/><Relationship Id="rId59" Type="http://schemas.openxmlformats.org/officeDocument/2006/relationships/hyperlink" Target="https://pubmed.ncbi.nlm.nih.gov/22960985" TargetMode="External"/><Relationship Id="rId103" Type="http://schemas.openxmlformats.org/officeDocument/2006/relationships/hyperlink" Target="https://pubmed.ncbi.nlm.nih.gov/25173802" TargetMode="External"/><Relationship Id="rId124" Type="http://schemas.openxmlformats.org/officeDocument/2006/relationships/hyperlink" Target="https://pubmed.ncbi.nlm.nih.gov/33136159" TargetMode="External"/><Relationship Id="rId70" Type="http://schemas.openxmlformats.org/officeDocument/2006/relationships/hyperlink" Target="https://pubmed.ncbi.nlm.nih.gov/33766510" TargetMode="External"/><Relationship Id="rId91" Type="http://schemas.openxmlformats.org/officeDocument/2006/relationships/hyperlink" Target="https://pubmed.ncbi.nlm.nih.gov/9950305" TargetMode="External"/><Relationship Id="rId145" Type="http://schemas.openxmlformats.org/officeDocument/2006/relationships/hyperlink" Target="https://pubmed.ncbi.nlm.nih.gov/25644958" TargetMode="External"/><Relationship Id="rId166" Type="http://schemas.openxmlformats.org/officeDocument/2006/relationships/hyperlink" Target="https://pubmed.ncbi.nlm.nih.gov/24602182" TargetMode="External"/><Relationship Id="rId187" Type="http://schemas.openxmlformats.org/officeDocument/2006/relationships/hyperlink" Target="https://clinicaltrials.gov/study/NCT04944979" TargetMode="External"/><Relationship Id="rId1" Type="http://schemas.openxmlformats.org/officeDocument/2006/relationships/hyperlink" Target="https://pubmed.ncbi.nlm.nih.gov/33391280" TargetMode="External"/><Relationship Id="rId212" Type="http://schemas.openxmlformats.org/officeDocument/2006/relationships/hyperlink" Target="https://clinicaltrials.gov/study/NCT04444609" TargetMode="External"/><Relationship Id="rId233" Type="http://schemas.openxmlformats.org/officeDocument/2006/relationships/hyperlink" Target="https://pubmed.ncbi.nlm.nih.gov/29174928" TargetMode="External"/><Relationship Id="rId254" Type="http://schemas.openxmlformats.org/officeDocument/2006/relationships/hyperlink" Target="https://pubmed.ncbi.nlm.nih.gov/25521630" TargetMode="External"/><Relationship Id="rId28" Type="http://schemas.openxmlformats.org/officeDocument/2006/relationships/hyperlink" Target="https://clinicaltrials.gov/study/NCT01295450" TargetMode="External"/><Relationship Id="rId49" Type="http://schemas.openxmlformats.org/officeDocument/2006/relationships/hyperlink" Target="https://pubmed.ncbi.nlm.nih.gov/39289029" TargetMode="External"/><Relationship Id="rId114" Type="http://schemas.openxmlformats.org/officeDocument/2006/relationships/hyperlink" Target="https://clinicaltrials.gov/study/NCT05787574" TargetMode="External"/><Relationship Id="rId60" Type="http://schemas.openxmlformats.org/officeDocument/2006/relationships/hyperlink" Target="https://clinicaltrials.gov/study/NCT05523167" TargetMode="External"/><Relationship Id="rId81" Type="http://schemas.openxmlformats.org/officeDocument/2006/relationships/hyperlink" Target="https://pubmed.ncbi.nlm.nih.gov/21059672" TargetMode="External"/><Relationship Id="rId135" Type="http://schemas.openxmlformats.org/officeDocument/2006/relationships/hyperlink" Target="https://pubmed.ncbi.nlm.nih.gov/30208456" TargetMode="External"/><Relationship Id="rId156" Type="http://schemas.openxmlformats.org/officeDocument/2006/relationships/hyperlink" Target="https://pubmed.ncbi.nlm.nih.gov/35907408" TargetMode="External"/><Relationship Id="rId177" Type="http://schemas.openxmlformats.org/officeDocument/2006/relationships/hyperlink" Target="https://pubmed.ncbi.nlm.nih.gov/10937982" TargetMode="External"/><Relationship Id="rId198" Type="http://schemas.openxmlformats.org/officeDocument/2006/relationships/hyperlink" Target="https://clinicaltrials.gov/study/NCT06659588" TargetMode="External"/><Relationship Id="rId202" Type="http://schemas.openxmlformats.org/officeDocument/2006/relationships/hyperlink" Target="https://pubmed.ncbi.nlm.nih.gov/32678953" TargetMode="External"/><Relationship Id="rId223" Type="http://schemas.openxmlformats.org/officeDocument/2006/relationships/hyperlink" Target="https://pubmed.ncbi.nlm.nih.gov/38459910" TargetMode="External"/><Relationship Id="rId244" Type="http://schemas.openxmlformats.org/officeDocument/2006/relationships/hyperlink" Target="https://clinicaltrials.gov/study/NCT04844606" TargetMode="External"/><Relationship Id="rId18" Type="http://schemas.openxmlformats.org/officeDocument/2006/relationships/hyperlink" Target="https://pubmed.ncbi.nlm.nih.gov/33776994" TargetMode="External"/><Relationship Id="rId39" Type="http://schemas.openxmlformats.org/officeDocument/2006/relationships/hyperlink" Target="https://pubmed.ncbi.nlm.nih.gov/36371408" TargetMode="External"/><Relationship Id="rId265" Type="http://schemas.openxmlformats.org/officeDocument/2006/relationships/hyperlink" Target="https://clinicaltrials.gov/study/NCT02392663" TargetMode="External"/><Relationship Id="rId50" Type="http://schemas.openxmlformats.org/officeDocument/2006/relationships/hyperlink" Target="https://pubmed.ncbi.nlm.nih.gov/37612352" TargetMode="External"/><Relationship Id="rId104" Type="http://schemas.openxmlformats.org/officeDocument/2006/relationships/hyperlink" Target="https://pubmed.ncbi.nlm.nih.gov/22130425" TargetMode="External"/><Relationship Id="rId125" Type="http://schemas.openxmlformats.org/officeDocument/2006/relationships/hyperlink" Target="https://pubmed.ncbi.nlm.nih.gov/33079403" TargetMode="External"/><Relationship Id="rId146" Type="http://schemas.openxmlformats.org/officeDocument/2006/relationships/hyperlink" Target="https://pubmed.ncbi.nlm.nih.gov/25270958" TargetMode="External"/><Relationship Id="rId167" Type="http://schemas.openxmlformats.org/officeDocument/2006/relationships/hyperlink" Target="https://pubmed.ncbi.nlm.nih.gov/22968453" TargetMode="External"/><Relationship Id="rId188" Type="http://schemas.openxmlformats.org/officeDocument/2006/relationships/hyperlink" Target="https://clinicaltrials.gov/study/NCT04984837" TargetMode="External"/><Relationship Id="rId71" Type="http://schemas.openxmlformats.org/officeDocument/2006/relationships/hyperlink" Target="https://clinicaltrials.gov/study/NCT02878694" TargetMode="External"/><Relationship Id="rId92" Type="http://schemas.openxmlformats.org/officeDocument/2006/relationships/hyperlink" Target="https://pubmed.ncbi.nlm.nih.gov/8703313" TargetMode="External"/><Relationship Id="rId213" Type="http://schemas.openxmlformats.org/officeDocument/2006/relationships/hyperlink" Target="https://pubmed.ncbi.nlm.nih.gov/30980390" TargetMode="External"/><Relationship Id="rId234" Type="http://schemas.openxmlformats.org/officeDocument/2006/relationships/hyperlink" Target="https://pubmed.ncbi.nlm.nih.gov/26162647" TargetMode="External"/><Relationship Id="rId2" Type="http://schemas.openxmlformats.org/officeDocument/2006/relationships/hyperlink" Target="https://pubmed.ncbi.nlm.nih.gov/30910492" TargetMode="External"/><Relationship Id="rId29" Type="http://schemas.openxmlformats.org/officeDocument/2006/relationships/hyperlink" Target="https://pubmed.ncbi.nlm.nih.gov/33290277" TargetMode="External"/><Relationship Id="rId255" Type="http://schemas.openxmlformats.org/officeDocument/2006/relationships/hyperlink" Target="https://clinicaltrials.gov/study/NCT02614300" TargetMode="External"/><Relationship Id="rId40" Type="http://schemas.openxmlformats.org/officeDocument/2006/relationships/hyperlink" Target="https://pubmed.ncbi.nlm.nih.gov/33409867" TargetMode="External"/><Relationship Id="rId115" Type="http://schemas.openxmlformats.org/officeDocument/2006/relationships/hyperlink" Target="https://clinicaltrials.gov/study/NCT02205762" TargetMode="External"/><Relationship Id="rId136" Type="http://schemas.openxmlformats.org/officeDocument/2006/relationships/hyperlink" Target="https://pubmed.ncbi.nlm.nih.gov/29528181" TargetMode="External"/><Relationship Id="rId157" Type="http://schemas.openxmlformats.org/officeDocument/2006/relationships/hyperlink" Target="https://pubmed.ncbi.nlm.nih.gov/35671392" TargetMode="External"/><Relationship Id="rId178" Type="http://schemas.openxmlformats.org/officeDocument/2006/relationships/hyperlink" Target="https://pubmed.ncbi.nlm.nih.gov/3082344" TargetMode="External"/><Relationship Id="rId61" Type="http://schemas.openxmlformats.org/officeDocument/2006/relationships/hyperlink" Target="https://clinicaltrials.gov/study/NCT05755035" TargetMode="External"/><Relationship Id="rId82" Type="http://schemas.openxmlformats.org/officeDocument/2006/relationships/hyperlink" Target="https://clinicaltrials.gov/study/NCT00213629" TargetMode="External"/><Relationship Id="rId199" Type="http://schemas.openxmlformats.org/officeDocument/2006/relationships/hyperlink" Target="https://pubmed.ncbi.nlm.nih.gov/39476101" TargetMode="External"/><Relationship Id="rId203" Type="http://schemas.openxmlformats.org/officeDocument/2006/relationships/hyperlink" Target="https://pubmed.ncbi.nlm.nih.gov/29906526" TargetMode="External"/><Relationship Id="rId19" Type="http://schemas.openxmlformats.org/officeDocument/2006/relationships/hyperlink" Target="https://pubmed.ncbi.nlm.nih.gov/33391280" TargetMode="External"/><Relationship Id="rId224" Type="http://schemas.openxmlformats.org/officeDocument/2006/relationships/hyperlink" Target="https://pubmed.ncbi.nlm.nih.gov/37057827" TargetMode="External"/><Relationship Id="rId245" Type="http://schemas.openxmlformats.org/officeDocument/2006/relationships/hyperlink" Target="https://clinicaltrials.gov/study/NCT06443502" TargetMode="External"/><Relationship Id="rId266" Type="http://schemas.openxmlformats.org/officeDocument/2006/relationships/hyperlink" Target="https://clinicaltrials.gov/study/NCT02096315" TargetMode="External"/><Relationship Id="rId30" Type="http://schemas.openxmlformats.org/officeDocument/2006/relationships/hyperlink" Target="https://pubmed.ncbi.nlm.nih.gov/31874111" TargetMode="External"/><Relationship Id="rId105" Type="http://schemas.openxmlformats.org/officeDocument/2006/relationships/hyperlink" Target="https://pubmed.ncbi.nlm.nih.gov/33771552" TargetMode="External"/><Relationship Id="rId126" Type="http://schemas.openxmlformats.org/officeDocument/2006/relationships/hyperlink" Target="https://pubmed.ncbi.nlm.nih.gov/31688884" TargetMode="External"/><Relationship Id="rId147" Type="http://schemas.openxmlformats.org/officeDocument/2006/relationships/hyperlink" Target="https://clinicaltrials.gov/study/NCT01182675" TargetMode="External"/><Relationship Id="rId168" Type="http://schemas.openxmlformats.org/officeDocument/2006/relationships/hyperlink" Target="https://pubmed.ncbi.nlm.nih.gov/18218852" TargetMode="External"/><Relationship Id="rId51" Type="http://schemas.openxmlformats.org/officeDocument/2006/relationships/hyperlink" Target="https://pubmed.ncbi.nlm.nih.gov/35799134" TargetMode="External"/><Relationship Id="rId72" Type="http://schemas.openxmlformats.org/officeDocument/2006/relationships/hyperlink" Target="https://pubmed.ncbi.nlm.nih.gov/31440235" TargetMode="External"/><Relationship Id="rId93" Type="http://schemas.openxmlformats.org/officeDocument/2006/relationships/hyperlink" Target="https://clinicaltrials.gov/study/NCT02418442" TargetMode="External"/><Relationship Id="rId189" Type="http://schemas.openxmlformats.org/officeDocument/2006/relationships/hyperlink" Target="https://clinicaltrials.gov/study/NCT04920617" TargetMode="External"/><Relationship Id="rId3" Type="http://schemas.openxmlformats.org/officeDocument/2006/relationships/hyperlink" Target="https://pubmed.ncbi.nlm.nih.gov/28073042" TargetMode="External"/><Relationship Id="rId214" Type="http://schemas.openxmlformats.org/officeDocument/2006/relationships/hyperlink" Target="https://pubmed.ncbi.nlm.nih.gov/30600702" TargetMode="External"/><Relationship Id="rId235" Type="http://schemas.openxmlformats.org/officeDocument/2006/relationships/hyperlink" Target="https://pubmed.ncbi.nlm.nih.gov/24556083" TargetMode="External"/><Relationship Id="rId256" Type="http://schemas.openxmlformats.org/officeDocument/2006/relationships/hyperlink" Target="https://pubmed.ncbi.nlm.nih.gov/35896217" TargetMode="External"/><Relationship Id="rId116" Type="http://schemas.openxmlformats.org/officeDocument/2006/relationships/hyperlink" Target="https://clinicaltrials.gov/study/NCT01200017" TargetMode="External"/><Relationship Id="rId137" Type="http://schemas.openxmlformats.org/officeDocument/2006/relationships/hyperlink" Target="https://pubmed.ncbi.nlm.nih.gov/29728406" TargetMode="External"/><Relationship Id="rId158" Type="http://schemas.openxmlformats.org/officeDocument/2006/relationships/hyperlink" Target="https://pubmed.ncbi.nlm.nih.gov/30193840" TargetMode="External"/><Relationship Id="rId20" Type="http://schemas.openxmlformats.org/officeDocument/2006/relationships/hyperlink" Target="https://pubmed.ncbi.nlm.nih.gov/30515165" TargetMode="External"/><Relationship Id="rId41" Type="http://schemas.openxmlformats.org/officeDocument/2006/relationships/hyperlink" Target="https://pubmed.ncbi.nlm.nih.gov/28736953" TargetMode="External"/><Relationship Id="rId62" Type="http://schemas.openxmlformats.org/officeDocument/2006/relationships/hyperlink" Target="https://pubmed.ncbi.nlm.nih.gov/36976004" TargetMode="External"/><Relationship Id="rId83" Type="http://schemas.openxmlformats.org/officeDocument/2006/relationships/hyperlink" Target="https://pubmed.ncbi.nlm.nih.gov/19639177" TargetMode="External"/><Relationship Id="rId179" Type="http://schemas.openxmlformats.org/officeDocument/2006/relationships/hyperlink" Target="https://pubmed.ncbi.nlm.nih.gov/34861054" TargetMode="External"/><Relationship Id="rId190" Type="http://schemas.openxmlformats.org/officeDocument/2006/relationships/hyperlink" Target="https://pubmed.ncbi.nlm.nih.gov/38669626" TargetMode="External"/><Relationship Id="rId204" Type="http://schemas.openxmlformats.org/officeDocument/2006/relationships/hyperlink" Target="https://pubmed.ncbi.nlm.nih.gov/29437588" TargetMode="External"/><Relationship Id="rId225" Type="http://schemas.openxmlformats.org/officeDocument/2006/relationships/hyperlink" Target="https://pubmed.ncbi.nlm.nih.gov/36939629" TargetMode="External"/><Relationship Id="rId246" Type="http://schemas.openxmlformats.org/officeDocument/2006/relationships/hyperlink" Target="https://clinicaltrials.gov/study/NCT05509777" TargetMode="External"/><Relationship Id="rId267" Type="http://schemas.openxmlformats.org/officeDocument/2006/relationships/hyperlink" Target="https://pubmed.ncbi.nlm.nih.gov/25688779" TargetMode="External"/><Relationship Id="rId106" Type="http://schemas.openxmlformats.org/officeDocument/2006/relationships/hyperlink" Target="https://pubmed.ncbi.nlm.nih.gov/28461188" TargetMode="External"/><Relationship Id="rId127" Type="http://schemas.openxmlformats.org/officeDocument/2006/relationships/hyperlink" Target="https://pubmed.ncbi.nlm.nih.gov/31002993" TargetMode="External"/><Relationship Id="rId10" Type="http://schemas.openxmlformats.org/officeDocument/2006/relationships/hyperlink" Target="https://pubmed.ncbi.nlm.nih.gov/6410547" TargetMode="External"/><Relationship Id="rId31" Type="http://schemas.openxmlformats.org/officeDocument/2006/relationships/hyperlink" Target="https://pubmed.ncbi.nlm.nih.gov/26185101" TargetMode="External"/><Relationship Id="rId52" Type="http://schemas.openxmlformats.org/officeDocument/2006/relationships/hyperlink" Target="https://pubmed.ncbi.nlm.nih.gov/35672178" TargetMode="External"/><Relationship Id="rId73" Type="http://schemas.openxmlformats.org/officeDocument/2006/relationships/hyperlink" Target="https://pubmed.ncbi.nlm.nih.gov/28426476" TargetMode="External"/><Relationship Id="rId94" Type="http://schemas.openxmlformats.org/officeDocument/2006/relationships/hyperlink" Target="https://pubmed.ncbi.nlm.nih.gov/31874111" TargetMode="External"/><Relationship Id="rId148" Type="http://schemas.openxmlformats.org/officeDocument/2006/relationships/hyperlink" Target="https://pubmed.ncbi.nlm.nih.gov/23178543" TargetMode="External"/><Relationship Id="rId169" Type="http://schemas.openxmlformats.org/officeDocument/2006/relationships/hyperlink" Target="https://pubmed.ncbi.nlm.nih.gov/17328081" TargetMode="External"/><Relationship Id="rId4" Type="http://schemas.openxmlformats.org/officeDocument/2006/relationships/hyperlink" Target="https://pubmed.ncbi.nlm.nih.gov/26232049" TargetMode="External"/><Relationship Id="rId180" Type="http://schemas.openxmlformats.org/officeDocument/2006/relationships/hyperlink" Target="https://pubmed.ncbi.nlm.nih.gov/33629819" TargetMode="External"/><Relationship Id="rId215" Type="http://schemas.openxmlformats.org/officeDocument/2006/relationships/hyperlink" Target="https://pubmed.ncbi.nlm.nih.gov/28724365" TargetMode="External"/><Relationship Id="rId236" Type="http://schemas.openxmlformats.org/officeDocument/2006/relationships/hyperlink" Target="https://pubmed.ncbi.nlm.nih.gov/17695426" TargetMode="External"/><Relationship Id="rId257" Type="http://schemas.openxmlformats.org/officeDocument/2006/relationships/hyperlink" Target="https://pubmed.ncbi.nlm.nih.gov/32855225" TargetMode="External"/><Relationship Id="rId42" Type="http://schemas.openxmlformats.org/officeDocument/2006/relationships/hyperlink" Target="https://pubmed.ncbi.nlm.nih.gov/21508125" TargetMode="External"/><Relationship Id="rId84" Type="http://schemas.openxmlformats.org/officeDocument/2006/relationships/hyperlink" Target="https://pubmed.ncbi.nlm.nih.gov/11235948" TargetMode="External"/><Relationship Id="rId138" Type="http://schemas.openxmlformats.org/officeDocument/2006/relationships/hyperlink" Target="https://pubmed.ncbi.nlm.nih.gov/29844205" TargetMode="External"/><Relationship Id="rId191" Type="http://schemas.openxmlformats.org/officeDocument/2006/relationships/hyperlink" Target="https://pubmed.ncbi.nlm.nih.gov/38364196" TargetMode="External"/><Relationship Id="rId205" Type="http://schemas.openxmlformats.org/officeDocument/2006/relationships/hyperlink" Target="https://pubmed.ncbi.nlm.nih.gov/28683953" TargetMode="External"/><Relationship Id="rId247" Type="http://schemas.openxmlformats.org/officeDocument/2006/relationships/hyperlink" Target="https://clinicaltrials.gov/study/NCT05430412" TargetMode="External"/><Relationship Id="rId107" Type="http://schemas.openxmlformats.org/officeDocument/2006/relationships/hyperlink" Target="https://pubmed.ncbi.nlm.nih.gov/27156189" TargetMode="External"/><Relationship Id="rId11" Type="http://schemas.openxmlformats.org/officeDocument/2006/relationships/hyperlink" Target="https://pubmed.ncbi.nlm.nih.gov/6360238" TargetMode="External"/><Relationship Id="rId53" Type="http://schemas.openxmlformats.org/officeDocument/2006/relationships/hyperlink" Target="https://pubmed.ncbi.nlm.nih.gov/32132638" TargetMode="External"/><Relationship Id="rId149" Type="http://schemas.openxmlformats.org/officeDocument/2006/relationships/hyperlink" Target="https://pubmed.ncbi.nlm.nih.gov/22609040"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ubmed.ncbi.nlm.nih.gov/39627432" TargetMode="External"/><Relationship Id="rId21" Type="http://schemas.openxmlformats.org/officeDocument/2006/relationships/hyperlink" Target="https://pubmed.ncbi.nlm.nih.gov/38414082" TargetMode="External"/><Relationship Id="rId42" Type="http://schemas.openxmlformats.org/officeDocument/2006/relationships/hyperlink" Target="https://pubmed.ncbi.nlm.nih.gov/28426476" TargetMode="External"/><Relationship Id="rId63" Type="http://schemas.openxmlformats.org/officeDocument/2006/relationships/hyperlink" Target="https://pubmed.ncbi.nlm.nih.gov/22982980" TargetMode="External"/><Relationship Id="rId84" Type="http://schemas.openxmlformats.org/officeDocument/2006/relationships/hyperlink" Target="https://pubmed.ncbi.nlm.nih.gov/34166232" TargetMode="External"/><Relationship Id="rId138" Type="http://schemas.openxmlformats.org/officeDocument/2006/relationships/hyperlink" Target="https://pubmed.ncbi.nlm.nih.gov/37831183" TargetMode="External"/><Relationship Id="rId159" Type="http://schemas.openxmlformats.org/officeDocument/2006/relationships/hyperlink" Target="https://pubmed.ncbi.nlm.nih.gov/31433997" TargetMode="External"/><Relationship Id="rId107" Type="http://schemas.openxmlformats.org/officeDocument/2006/relationships/hyperlink" Target="https://pubmed.ncbi.nlm.nih.gov/40024253" TargetMode="External"/><Relationship Id="rId11" Type="http://schemas.openxmlformats.org/officeDocument/2006/relationships/hyperlink" Target="https://pubmed.ncbi.nlm.nih.gov/27614887" TargetMode="External"/><Relationship Id="rId32" Type="http://schemas.openxmlformats.org/officeDocument/2006/relationships/hyperlink" Target="https://pubmed.ncbi.nlm.nih.gov/39759954" TargetMode="External"/><Relationship Id="rId53" Type="http://schemas.openxmlformats.org/officeDocument/2006/relationships/hyperlink" Target="https://pubmed.ncbi.nlm.nih.gov/35190900" TargetMode="External"/><Relationship Id="rId74" Type="http://schemas.openxmlformats.org/officeDocument/2006/relationships/hyperlink" Target="https://pubmed.ncbi.nlm.nih.gov/29659162" TargetMode="External"/><Relationship Id="rId128" Type="http://schemas.openxmlformats.org/officeDocument/2006/relationships/hyperlink" Target="https://pubmed.ncbi.nlm.nih.gov/34619100" TargetMode="External"/><Relationship Id="rId149" Type="http://schemas.openxmlformats.org/officeDocument/2006/relationships/hyperlink" Target="https://pubmed.ncbi.nlm.nih.gov/32979356" TargetMode="External"/><Relationship Id="rId5" Type="http://schemas.openxmlformats.org/officeDocument/2006/relationships/hyperlink" Target="https://pubmed.ncbi.nlm.nih.gov/34101091" TargetMode="External"/><Relationship Id="rId95" Type="http://schemas.openxmlformats.org/officeDocument/2006/relationships/hyperlink" Target="https://pubmed.ncbi.nlm.nih.gov/32972996" TargetMode="External"/><Relationship Id="rId160" Type="http://schemas.openxmlformats.org/officeDocument/2006/relationships/hyperlink" Target="https://pubmed.ncbi.nlm.nih.gov/34582842" TargetMode="External"/><Relationship Id="rId22" Type="http://schemas.openxmlformats.org/officeDocument/2006/relationships/hyperlink" Target="https://pubmed.ncbi.nlm.nih.gov/39582027" TargetMode="External"/><Relationship Id="rId43" Type="http://schemas.openxmlformats.org/officeDocument/2006/relationships/hyperlink" Target="https://pubmed.ncbi.nlm.nih.gov/30896088" TargetMode="External"/><Relationship Id="rId64" Type="http://schemas.openxmlformats.org/officeDocument/2006/relationships/hyperlink" Target="https://pubmed.ncbi.nlm.nih.gov/26678213" TargetMode="External"/><Relationship Id="rId118" Type="http://schemas.openxmlformats.org/officeDocument/2006/relationships/hyperlink" Target="https://pubmed.ncbi.nlm.nih.gov/34594039" TargetMode="External"/><Relationship Id="rId139" Type="http://schemas.openxmlformats.org/officeDocument/2006/relationships/hyperlink" Target="https://pubmed.ncbi.nlm.nih.gov/37379135" TargetMode="External"/><Relationship Id="rId85" Type="http://schemas.openxmlformats.org/officeDocument/2006/relationships/hyperlink" Target="https://pubmed.ncbi.nlm.nih.gov/32972995" TargetMode="External"/><Relationship Id="rId150" Type="http://schemas.openxmlformats.org/officeDocument/2006/relationships/hyperlink" Target="https://cvn.fecyt.es/editor/cvnOnline/0000-0001-9083-855X" TargetMode="External"/><Relationship Id="rId12" Type="http://schemas.openxmlformats.org/officeDocument/2006/relationships/hyperlink" Target="https://pubmed.ncbi.nlm.nih.gov/33276216" TargetMode="External"/><Relationship Id="rId17" Type="http://schemas.openxmlformats.org/officeDocument/2006/relationships/hyperlink" Target="https://pubmed.ncbi.nlm.nih.gov/35926505" TargetMode="External"/><Relationship Id="rId33" Type="http://schemas.openxmlformats.org/officeDocument/2006/relationships/hyperlink" Target="https://pubmed.ncbi.nlm.nih.gov/31626988" TargetMode="External"/><Relationship Id="rId38" Type="http://schemas.openxmlformats.org/officeDocument/2006/relationships/hyperlink" Target="https://www.infectionandimmunity.nl/research-groups/details/laar" TargetMode="External"/><Relationship Id="rId59" Type="http://schemas.openxmlformats.org/officeDocument/2006/relationships/hyperlink" Target="https://pubmed.ncbi.nlm.nih.gov/28782508" TargetMode="External"/><Relationship Id="rId103" Type="http://schemas.openxmlformats.org/officeDocument/2006/relationships/hyperlink" Target="https://pubmed.ncbi.nlm.nih.gov/32972995" TargetMode="External"/><Relationship Id="rId108" Type="http://schemas.openxmlformats.org/officeDocument/2006/relationships/hyperlink" Target="https://pubmed.ncbi.nlm.nih.gov/32207811" TargetMode="External"/><Relationship Id="rId124" Type="http://schemas.openxmlformats.org/officeDocument/2006/relationships/hyperlink" Target="https://pubmed.ncbi.nlm.nih.gov/22820788" TargetMode="External"/><Relationship Id="rId129" Type="http://schemas.openxmlformats.org/officeDocument/2006/relationships/hyperlink" Target="https://pubmed.ncbi.nlm.nih.gov/37414897" TargetMode="External"/><Relationship Id="rId54" Type="http://schemas.openxmlformats.org/officeDocument/2006/relationships/hyperlink" Target="https://pubmed.ncbi.nlm.nih.gov/37398010" TargetMode="External"/><Relationship Id="rId70" Type="http://schemas.openxmlformats.org/officeDocument/2006/relationships/hyperlink" Target="https://pubmed.ncbi.nlm.nih.gov/34789453" TargetMode="External"/><Relationship Id="rId75" Type="http://schemas.openxmlformats.org/officeDocument/2006/relationships/hyperlink" Target="https://pubmed.ncbi.nlm.nih.gov/28868627" TargetMode="External"/><Relationship Id="rId91" Type="http://schemas.openxmlformats.org/officeDocument/2006/relationships/hyperlink" Target="https://pubmed.ncbi.nlm.nih.gov/36515678" TargetMode="External"/><Relationship Id="rId96" Type="http://schemas.openxmlformats.org/officeDocument/2006/relationships/hyperlink" Target="https://pubmed.ncbi.nlm.nih.gov/37209324" TargetMode="External"/><Relationship Id="rId140" Type="http://schemas.openxmlformats.org/officeDocument/2006/relationships/hyperlink" Target="https://pubmed.ncbi.nlm.nih.gov/39566399" TargetMode="External"/><Relationship Id="rId145" Type="http://schemas.openxmlformats.org/officeDocument/2006/relationships/hyperlink" Target="https://www.synbiobeta.com/read/chain-biotech-and-the-university-of-oxford-collaborate-to-tackle-oral-vaccine-inequality" TargetMode="External"/><Relationship Id="rId161" Type="http://schemas.openxmlformats.org/officeDocument/2006/relationships/hyperlink" Target="https://pubmed.ncbi.nlm.nih.gov/39115449" TargetMode="External"/><Relationship Id="rId1" Type="http://schemas.openxmlformats.org/officeDocument/2006/relationships/hyperlink" Target="https://pubmed.ncbi.nlm.nih.gov/30905051" TargetMode="External"/><Relationship Id="rId6" Type="http://schemas.openxmlformats.org/officeDocument/2006/relationships/hyperlink" Target="https://pubmed.ncbi.nlm.nih.gov/35305203" TargetMode="External"/><Relationship Id="rId23" Type="http://schemas.openxmlformats.org/officeDocument/2006/relationships/hyperlink" Target="https://pubmed.ncbi.nlm.nih.gov/38175961" TargetMode="External"/><Relationship Id="rId28" Type="http://schemas.openxmlformats.org/officeDocument/2006/relationships/hyperlink" Target="https://pubmed.ncbi.nlm.nih.gov/32972996" TargetMode="External"/><Relationship Id="rId49" Type="http://schemas.openxmlformats.org/officeDocument/2006/relationships/hyperlink" Target="https://pubmed.ncbi.nlm.nih.gov/34789453" TargetMode="External"/><Relationship Id="rId114" Type="http://schemas.openxmlformats.org/officeDocument/2006/relationships/hyperlink" Target="https://pubmed.ncbi.nlm.nih.gov/37938781" TargetMode="External"/><Relationship Id="rId119" Type="http://schemas.openxmlformats.org/officeDocument/2006/relationships/hyperlink" Target="https://pubmed.ncbi.nlm.nih.gov/31006511" TargetMode="External"/><Relationship Id="rId44" Type="http://schemas.openxmlformats.org/officeDocument/2006/relationships/hyperlink" Target="https://pubmed.ncbi.nlm.nih.gov/30905051" TargetMode="External"/><Relationship Id="rId60" Type="http://schemas.openxmlformats.org/officeDocument/2006/relationships/hyperlink" Target="https://pubmed.ncbi.nlm.nih.gov/27503255" TargetMode="External"/><Relationship Id="rId65" Type="http://schemas.openxmlformats.org/officeDocument/2006/relationships/hyperlink" Target="https://pubmed.ncbi.nlm.nih.gov/38077035" TargetMode="External"/><Relationship Id="rId81" Type="http://schemas.openxmlformats.org/officeDocument/2006/relationships/hyperlink" Target="https://pubmed.ncbi.nlm.nih.gov/38470480" TargetMode="External"/><Relationship Id="rId86" Type="http://schemas.openxmlformats.org/officeDocument/2006/relationships/hyperlink" Target="https://pubmed.ncbi.nlm.nih.gov/34914824" TargetMode="External"/><Relationship Id="rId130" Type="http://schemas.openxmlformats.org/officeDocument/2006/relationships/hyperlink" Target="https://pubmed.ncbi.nlm.nih.gov/29087616" TargetMode="External"/><Relationship Id="rId135" Type="http://schemas.openxmlformats.org/officeDocument/2006/relationships/hyperlink" Target="https://pubmed.ncbi.nlm.nih.gov/35274323" TargetMode="External"/><Relationship Id="rId151" Type="http://schemas.openxmlformats.org/officeDocument/2006/relationships/hyperlink" Target="https://pubmed.ncbi.nlm.nih.gov/34558785" TargetMode="External"/><Relationship Id="rId156" Type="http://schemas.openxmlformats.org/officeDocument/2006/relationships/hyperlink" Target="https://pubmed.ncbi.nlm.nih.gov/37723363" TargetMode="External"/><Relationship Id="rId13" Type="http://schemas.openxmlformats.org/officeDocument/2006/relationships/hyperlink" Target="https://pubmed.ncbi.nlm.nih.gov/27503784" TargetMode="External"/><Relationship Id="rId18" Type="http://schemas.openxmlformats.org/officeDocument/2006/relationships/hyperlink" Target="https://pubmed.ncbi.nlm.nih.gov/33341346" TargetMode="External"/><Relationship Id="rId39" Type="http://schemas.openxmlformats.org/officeDocument/2006/relationships/hyperlink" Target="https://pubmed.ncbi.nlm.nih.gov/36976004" TargetMode="External"/><Relationship Id="rId109" Type="http://schemas.openxmlformats.org/officeDocument/2006/relationships/hyperlink" Target="https://pubmed.ncbi.nlm.nih.gov/18419489" TargetMode="External"/><Relationship Id="rId34" Type="http://schemas.openxmlformats.org/officeDocument/2006/relationships/hyperlink" Target="https://pubmed.ncbi.nlm.nih.gov/39084228" TargetMode="External"/><Relationship Id="rId50" Type="http://schemas.openxmlformats.org/officeDocument/2006/relationships/hyperlink" Target="https://pubmed.ncbi.nlm.nih.gov/37487610" TargetMode="External"/><Relationship Id="rId55" Type="http://schemas.openxmlformats.org/officeDocument/2006/relationships/hyperlink" Target="https://pubmed.ncbi.nlm.nih.gov/29091079" TargetMode="External"/><Relationship Id="rId76" Type="http://schemas.openxmlformats.org/officeDocument/2006/relationships/hyperlink" Target="https://pubmed.ncbi.nlm.nih.gov/32972996" TargetMode="External"/><Relationship Id="rId97" Type="http://schemas.openxmlformats.org/officeDocument/2006/relationships/hyperlink" Target="https://pubmed.ncbi.nlm.nih.gov/36515678" TargetMode="External"/><Relationship Id="rId104" Type="http://schemas.openxmlformats.org/officeDocument/2006/relationships/hyperlink" Target="https://pubmed.ncbi.nlm.nih.gov/38175961/" TargetMode="External"/><Relationship Id="rId120" Type="http://schemas.openxmlformats.org/officeDocument/2006/relationships/hyperlink" Target="https://pubmed.ncbi.nlm.nih.gov/33272962" TargetMode="External"/><Relationship Id="rId125" Type="http://schemas.openxmlformats.org/officeDocument/2006/relationships/hyperlink" Target="https://pubmed.ncbi.nlm.nih.gov/33615050" TargetMode="External"/><Relationship Id="rId141" Type="http://schemas.openxmlformats.org/officeDocument/2006/relationships/hyperlink" Target="https://pubmed.ncbi.nlm.nih.gov/29923122" TargetMode="External"/><Relationship Id="rId146" Type="http://schemas.openxmlformats.org/officeDocument/2006/relationships/hyperlink" Target="https://pubmed.ncbi.nlm.nih.gov/36039036" TargetMode="External"/><Relationship Id="rId7" Type="http://schemas.openxmlformats.org/officeDocument/2006/relationships/hyperlink" Target="https://pubmed.ncbi.nlm.nih.gov/34413139" TargetMode="External"/><Relationship Id="rId71" Type="http://schemas.openxmlformats.org/officeDocument/2006/relationships/hyperlink" Target="https://pubmed.ncbi.nlm.nih.gov/37850268" TargetMode="External"/><Relationship Id="rId92" Type="http://schemas.openxmlformats.org/officeDocument/2006/relationships/hyperlink" Target="https://pubmed.ncbi.nlm.nih.gov/37678575" TargetMode="External"/><Relationship Id="rId162" Type="http://schemas.openxmlformats.org/officeDocument/2006/relationships/hyperlink" Target="https://pubmed.ncbi.nlm.nih.gov/38512949" TargetMode="External"/><Relationship Id="rId2" Type="http://schemas.openxmlformats.org/officeDocument/2006/relationships/hyperlink" Target="https://pubmed.ncbi.nlm.nih.gov/12683407" TargetMode="External"/><Relationship Id="rId29" Type="http://schemas.openxmlformats.org/officeDocument/2006/relationships/hyperlink" Target="https://pubmed.ncbi.nlm.nih.gov/34010280" TargetMode="External"/><Relationship Id="rId24" Type="http://schemas.openxmlformats.org/officeDocument/2006/relationships/hyperlink" Target="https://pubmed.ncbi.nlm.nih.gov/34101091" TargetMode="External"/><Relationship Id="rId40" Type="http://schemas.openxmlformats.org/officeDocument/2006/relationships/hyperlink" Target="https://pubmed.ncbi.nlm.nih.gov/33631065" TargetMode="External"/><Relationship Id="rId45" Type="http://schemas.openxmlformats.org/officeDocument/2006/relationships/hyperlink" Target="https://pubmed.ncbi.nlm.nih.gov/27497628" TargetMode="External"/><Relationship Id="rId66" Type="http://schemas.openxmlformats.org/officeDocument/2006/relationships/hyperlink" Target="https://pubmed.ncbi.nlm.nih.gov/39792639" TargetMode="External"/><Relationship Id="rId87" Type="http://schemas.openxmlformats.org/officeDocument/2006/relationships/hyperlink" Target="https://pubmed.ncbi.nlm.nih.gov/37938781" TargetMode="External"/><Relationship Id="rId110" Type="http://schemas.openxmlformats.org/officeDocument/2006/relationships/hyperlink" Target="https://pubmed.ncbi.nlm.nih.gov/33345307" TargetMode="External"/><Relationship Id="rId115" Type="http://schemas.openxmlformats.org/officeDocument/2006/relationships/hyperlink" Target="https://pubmed.ncbi.nlm.nih.gov/31401750" TargetMode="External"/><Relationship Id="rId131" Type="http://schemas.openxmlformats.org/officeDocument/2006/relationships/hyperlink" Target="https://pubmed.ncbi.nlm.nih.gov/39521091" TargetMode="External"/><Relationship Id="rId136" Type="http://schemas.openxmlformats.org/officeDocument/2006/relationships/hyperlink" Target="https://pubmed.ncbi.nlm.nih.gov/35026171" TargetMode="External"/><Relationship Id="rId157" Type="http://schemas.openxmlformats.org/officeDocument/2006/relationships/hyperlink" Target="https://pubmed.ncbi.nlm.nih.gov/27288031" TargetMode="External"/><Relationship Id="rId61" Type="http://schemas.openxmlformats.org/officeDocument/2006/relationships/hyperlink" Target="https://pubmed.ncbi.nlm.nih.gov/32207811" TargetMode="External"/><Relationship Id="rId82" Type="http://schemas.openxmlformats.org/officeDocument/2006/relationships/hyperlink" Target="https://pubmed.ncbi.nlm.nih.gov/36538032" TargetMode="External"/><Relationship Id="rId152" Type="http://schemas.openxmlformats.org/officeDocument/2006/relationships/hyperlink" Target="https://pubmed.ncbi.nlm.nih.gov/38566598" TargetMode="External"/><Relationship Id="rId19" Type="http://schemas.openxmlformats.org/officeDocument/2006/relationships/hyperlink" Target="https://canadianglycomics.ca/glyconet-rmc-member-dr-donald-vinh-the-dr-house-of-quebec-in-the-fight-against-rare-diseases/" TargetMode="External"/><Relationship Id="rId14" Type="http://schemas.openxmlformats.org/officeDocument/2006/relationships/hyperlink" Target="https://pubmed.ncbi.nlm.nih.gov/30170163" TargetMode="External"/><Relationship Id="rId30" Type="http://schemas.openxmlformats.org/officeDocument/2006/relationships/hyperlink" Target="https://pubmed.ncbi.nlm.nih.gov/35224524" TargetMode="External"/><Relationship Id="rId35" Type="http://schemas.openxmlformats.org/officeDocument/2006/relationships/hyperlink" Target="https://pubmed.ncbi.nlm.nih.gov/35753705" TargetMode="External"/><Relationship Id="rId56" Type="http://schemas.openxmlformats.org/officeDocument/2006/relationships/hyperlink" Target="https://pubmed.ncbi.nlm.nih.gov/36038634" TargetMode="External"/><Relationship Id="rId77" Type="http://schemas.openxmlformats.org/officeDocument/2006/relationships/hyperlink" Target="https://pubmed.ncbi.nlm.nih.gov/33835207" TargetMode="External"/><Relationship Id="rId100" Type="http://schemas.openxmlformats.org/officeDocument/2006/relationships/hyperlink" Target="https://pubmed.ncbi.nlm.nih.gov/36538032" TargetMode="External"/><Relationship Id="rId105" Type="http://schemas.openxmlformats.org/officeDocument/2006/relationships/hyperlink" Target="https://pubmed.ncbi.nlm.nih.gov/30365510" TargetMode="External"/><Relationship Id="rId126" Type="http://schemas.openxmlformats.org/officeDocument/2006/relationships/hyperlink" Target="https://pubmed.ncbi.nlm.nih.gov/34619100" TargetMode="External"/><Relationship Id="rId147" Type="http://schemas.openxmlformats.org/officeDocument/2006/relationships/hyperlink" Target="https://pubmed.ncbi.nlm.nih.gov/29800422" TargetMode="External"/><Relationship Id="rId8" Type="http://schemas.openxmlformats.org/officeDocument/2006/relationships/hyperlink" Target="https://wp-iuis.s3.eu-west-1.amazonaws.com/app/uploads/2022/11/21082747/Curriculum-Vitae-Rita-Carsetti.pdf" TargetMode="External"/><Relationship Id="rId51" Type="http://schemas.openxmlformats.org/officeDocument/2006/relationships/hyperlink" Target="https://pubmed.ncbi.nlm.nih.gov/33232303" TargetMode="External"/><Relationship Id="rId72" Type="http://schemas.openxmlformats.org/officeDocument/2006/relationships/hyperlink" Target="https://pubmed.ncbi.nlm.nih.gov/30851128" TargetMode="External"/><Relationship Id="rId93" Type="http://schemas.openxmlformats.org/officeDocument/2006/relationships/hyperlink" Target="https://pubmed.ncbi.nlm.nih.gov/36469833" TargetMode="External"/><Relationship Id="rId98" Type="http://schemas.openxmlformats.org/officeDocument/2006/relationships/hyperlink" Target="https://pubmed.ncbi.nlm.nih.gov/30940614" TargetMode="External"/><Relationship Id="rId121" Type="http://schemas.openxmlformats.org/officeDocument/2006/relationships/hyperlink" Target="https://pubmed.ncbi.nlm.nih.gov/35915156" TargetMode="External"/><Relationship Id="rId142" Type="http://schemas.openxmlformats.org/officeDocument/2006/relationships/hyperlink" Target="https://pubmed.ncbi.nlm.nih.gov/36773075" TargetMode="External"/><Relationship Id="rId3" Type="http://schemas.openxmlformats.org/officeDocument/2006/relationships/hyperlink" Target="https://pubmed.ncbi.nlm.nih.gov/12217332" TargetMode="External"/><Relationship Id="rId25" Type="http://schemas.openxmlformats.org/officeDocument/2006/relationships/hyperlink" Target="https://pubmed.ncbi.nlm.nih.gov/32473681" TargetMode="External"/><Relationship Id="rId46" Type="http://schemas.openxmlformats.org/officeDocument/2006/relationships/hyperlink" Target="https://link.springer.com/article/10.1007/s10875-019-00633-4" TargetMode="External"/><Relationship Id="rId67" Type="http://schemas.openxmlformats.org/officeDocument/2006/relationships/hyperlink" Target="https://pubmed.ncbi.nlm.nih.gov/34347947" TargetMode="External"/><Relationship Id="rId116" Type="http://schemas.openxmlformats.org/officeDocument/2006/relationships/hyperlink" Target="https://pubmed.ncbi.nlm.nih.gov/29621555" TargetMode="External"/><Relationship Id="rId137" Type="http://schemas.openxmlformats.org/officeDocument/2006/relationships/hyperlink" Target="https://pubmed.ncbi.nlm.nih.gov/37561155" TargetMode="External"/><Relationship Id="rId158" Type="http://schemas.openxmlformats.org/officeDocument/2006/relationships/hyperlink" Target="https://pubmed.ncbi.nlm.nih.gov/24130227" TargetMode="External"/><Relationship Id="rId20" Type="http://schemas.openxmlformats.org/officeDocument/2006/relationships/hyperlink" Target="https://covarrnet.ca/expertise/vinh-donald/" TargetMode="External"/><Relationship Id="rId41" Type="http://schemas.openxmlformats.org/officeDocument/2006/relationships/hyperlink" Target="https://pubmed.ncbi.nlm.nih.gov/38498839" TargetMode="External"/><Relationship Id="rId62" Type="http://schemas.openxmlformats.org/officeDocument/2006/relationships/hyperlink" Target="https://pubmed.ncbi.nlm.nih.gov/24711663" TargetMode="External"/><Relationship Id="rId83" Type="http://schemas.openxmlformats.org/officeDocument/2006/relationships/hyperlink" Target="https://pubmed.ncbi.nlm.nih.gov/38175961" TargetMode="External"/><Relationship Id="rId88" Type="http://schemas.openxmlformats.org/officeDocument/2006/relationships/hyperlink" Target="https://pubmed.ncbi.nlm.nih.gov/36228738" TargetMode="External"/><Relationship Id="rId111" Type="http://schemas.openxmlformats.org/officeDocument/2006/relationships/hyperlink" Target="https://pubmed.ncbi.nlm.nih.gov/35944833" TargetMode="External"/><Relationship Id="rId132" Type="http://schemas.openxmlformats.org/officeDocument/2006/relationships/hyperlink" Target="https://pubmed.ncbi.nlm.nih.gov/33887262" TargetMode="External"/><Relationship Id="rId153" Type="http://schemas.openxmlformats.org/officeDocument/2006/relationships/hyperlink" Target="https://pubmed.ncbi.nlm.nih.gov/25689278" TargetMode="External"/><Relationship Id="rId15" Type="http://schemas.openxmlformats.org/officeDocument/2006/relationships/hyperlink" Target="https://pubmed.ncbi.nlm.nih.gov/34347947" TargetMode="External"/><Relationship Id="rId36" Type="http://schemas.openxmlformats.org/officeDocument/2006/relationships/hyperlink" Target="https://pubmed.ncbi.nlm.nih.gov/36682606" TargetMode="External"/><Relationship Id="rId57" Type="http://schemas.openxmlformats.org/officeDocument/2006/relationships/hyperlink" Target="https://pubmed.ncbi.nlm.nih.gov/32081864" TargetMode="External"/><Relationship Id="rId106" Type="http://schemas.openxmlformats.org/officeDocument/2006/relationships/hyperlink" Target="https://pubmed.ncbi.nlm.nih.gov/37938781" TargetMode="External"/><Relationship Id="rId127" Type="http://schemas.openxmlformats.org/officeDocument/2006/relationships/hyperlink" Target="https://pubmed.ncbi.nlm.nih.gov/33351528" TargetMode="External"/><Relationship Id="rId10" Type="http://schemas.openxmlformats.org/officeDocument/2006/relationships/hyperlink" Target="https://pubmed.ncbi.nlm.nih.gov/17531302" TargetMode="External"/><Relationship Id="rId31" Type="http://schemas.openxmlformats.org/officeDocument/2006/relationships/hyperlink" Target="https://gebraeh.com.br/doctor-items/dr-pedro-giavina-bianchi/" TargetMode="External"/><Relationship Id="rId52" Type="http://schemas.openxmlformats.org/officeDocument/2006/relationships/hyperlink" Target="https://pubmed.ncbi.nlm.nih.gov/39058514" TargetMode="External"/><Relationship Id="rId73" Type="http://schemas.openxmlformats.org/officeDocument/2006/relationships/hyperlink" Target="https://pubmed.ncbi.nlm.nih.gov/34912378" TargetMode="External"/><Relationship Id="rId78" Type="http://schemas.openxmlformats.org/officeDocument/2006/relationships/hyperlink" Target="https://pubmed.ncbi.nlm.nih.gov/37209324" TargetMode="External"/><Relationship Id="rId94" Type="http://schemas.openxmlformats.org/officeDocument/2006/relationships/hyperlink" Target="https://pubmed.ncbi.nlm.nih.gov/40024253" TargetMode="External"/><Relationship Id="rId99" Type="http://schemas.openxmlformats.org/officeDocument/2006/relationships/hyperlink" Target="https://pubmed.ncbi.nlm.nih.gov/38470480" TargetMode="External"/><Relationship Id="rId101" Type="http://schemas.openxmlformats.org/officeDocument/2006/relationships/hyperlink" Target="https://pubmed.ncbi.nlm.nih.gov/38175961" TargetMode="External"/><Relationship Id="rId122" Type="http://schemas.openxmlformats.org/officeDocument/2006/relationships/hyperlink" Target="https://pubmed.ncbi.nlm.nih.gov/31006511" TargetMode="External"/><Relationship Id="rId143" Type="http://schemas.openxmlformats.org/officeDocument/2006/relationships/hyperlink" Target="https://r-info.ad.u-fukui.ac.jp/Profiles/17/0001617/profile.html" TargetMode="External"/><Relationship Id="rId148" Type="http://schemas.openxmlformats.org/officeDocument/2006/relationships/hyperlink" Target="https://pubmed.ncbi.nlm.nih.gov/39072850" TargetMode="External"/><Relationship Id="rId4" Type="http://schemas.openxmlformats.org/officeDocument/2006/relationships/hyperlink" Target="https://pubmed.ncbi.nlm.nih.gov/38175961" TargetMode="External"/><Relationship Id="rId9" Type="http://schemas.openxmlformats.org/officeDocument/2006/relationships/hyperlink" Target="https://pubmed.ncbi.nlm.nih.gov/37315558" TargetMode="External"/><Relationship Id="rId26" Type="http://schemas.openxmlformats.org/officeDocument/2006/relationships/hyperlink" Target="https://pubmed.ncbi.nlm.nih.gov/35224524" TargetMode="External"/><Relationship Id="rId47" Type="http://schemas.openxmlformats.org/officeDocument/2006/relationships/hyperlink" Target="https://pubmed.ncbi.nlm.nih.gov/31562126" TargetMode="External"/><Relationship Id="rId68" Type="http://schemas.openxmlformats.org/officeDocument/2006/relationships/hyperlink" Target="https://pubmed.ncbi.nlm.nih.gov/33021335" TargetMode="External"/><Relationship Id="rId89" Type="http://schemas.openxmlformats.org/officeDocument/2006/relationships/hyperlink" Target="https://pubmed.ncbi.nlm.nih.gov/35926762" TargetMode="External"/><Relationship Id="rId112" Type="http://schemas.openxmlformats.org/officeDocument/2006/relationships/hyperlink" Target="https://pubmed.ncbi.nlm.nih.gov/35862277" TargetMode="External"/><Relationship Id="rId133" Type="http://schemas.openxmlformats.org/officeDocument/2006/relationships/hyperlink" Target="https://pubmed.ncbi.nlm.nih.gov/36869815" TargetMode="External"/><Relationship Id="rId154" Type="http://schemas.openxmlformats.org/officeDocument/2006/relationships/hyperlink" Target="https://pubmed.ncbi.nlm.nih.gov/34494337" TargetMode="External"/><Relationship Id="rId16" Type="http://schemas.openxmlformats.org/officeDocument/2006/relationships/hyperlink" Target="https://pubmed.ncbi.nlm.nih.gov/30675755" TargetMode="External"/><Relationship Id="rId37" Type="http://schemas.openxmlformats.org/officeDocument/2006/relationships/hyperlink" Target="https://pubmed.ncbi.nlm.nih.gov/39986280" TargetMode="External"/><Relationship Id="rId58" Type="http://schemas.openxmlformats.org/officeDocument/2006/relationships/hyperlink" Target="https://pubmed.ncbi.nlm.nih.gov/25058236" TargetMode="External"/><Relationship Id="rId79" Type="http://schemas.openxmlformats.org/officeDocument/2006/relationships/hyperlink" Target="https://pubmed.ncbi.nlm.nih.gov/39792639" TargetMode="External"/><Relationship Id="rId102" Type="http://schemas.openxmlformats.org/officeDocument/2006/relationships/hyperlink" Target="https://pubmed.ncbi.nlm.nih.gov/34413140" TargetMode="External"/><Relationship Id="rId123" Type="http://schemas.openxmlformats.org/officeDocument/2006/relationships/hyperlink" Target="https://pubmed.ncbi.nlm.nih.gov/30547383" TargetMode="External"/><Relationship Id="rId144" Type="http://schemas.openxmlformats.org/officeDocument/2006/relationships/hyperlink" Target="https://pubmed.ncbi.nlm.nih.gov/30226946" TargetMode="External"/><Relationship Id="rId90" Type="http://schemas.openxmlformats.org/officeDocument/2006/relationships/hyperlink" Target="https://pubmed.ncbi.nlm.nih.gov/35944833" TargetMode="External"/><Relationship Id="rId27" Type="http://schemas.openxmlformats.org/officeDocument/2006/relationships/hyperlink" Target="https://pubmed.ncbi.nlm.nih.gov/32972995" TargetMode="External"/><Relationship Id="rId48" Type="http://schemas.openxmlformats.org/officeDocument/2006/relationships/hyperlink" Target="https://pubmed.ncbi.nlm.nih.gov/36178701" TargetMode="External"/><Relationship Id="rId69" Type="http://schemas.openxmlformats.org/officeDocument/2006/relationships/hyperlink" Target="https://pubmed.ncbi.nlm.nih.gov/36996873" TargetMode="External"/><Relationship Id="rId113" Type="http://schemas.openxmlformats.org/officeDocument/2006/relationships/hyperlink" Target="https://pubmed.ncbi.nlm.nih.gov/29437588" TargetMode="External"/><Relationship Id="rId134" Type="http://schemas.openxmlformats.org/officeDocument/2006/relationships/hyperlink" Target="https://pubmed.ncbi.nlm.nih.gov/29174928" TargetMode="External"/><Relationship Id="rId80" Type="http://schemas.openxmlformats.org/officeDocument/2006/relationships/hyperlink" Target="https://pubmed.ncbi.nlm.nih.gov/33758859" TargetMode="External"/><Relationship Id="rId155" Type="http://schemas.openxmlformats.org/officeDocument/2006/relationships/hyperlink" Target="https://pubmed.ncbi.nlm.nih.gov/37892566"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reporter.nih.gov/project-details/10611531" TargetMode="External"/><Relationship Id="rId299" Type="http://schemas.openxmlformats.org/officeDocument/2006/relationships/hyperlink" Target="https://reporter.nih.gov/project-details/10666184" TargetMode="External"/><Relationship Id="rId21" Type="http://schemas.openxmlformats.org/officeDocument/2006/relationships/hyperlink" Target="https://bv.fapesp.br/en/bolsas/150797/study-of-the-dectin-2-receptor-signalling-in-response-to-candida-albicans-in-aire-deficiency-human-c/" TargetMode="External"/><Relationship Id="rId63" Type="http://schemas.openxmlformats.org/officeDocument/2006/relationships/hyperlink" Target="https://bv.fapesp.br/pt/pesquisa/buscador/?q2=(id_pesquisador_exact:7206)%20AND%20((auxilio:*%20AND%20situacao_exact:%22Conclu%C3%ADdos%22))" TargetMode="External"/><Relationship Id="rId159" Type="http://schemas.openxmlformats.org/officeDocument/2006/relationships/hyperlink" Target="https://orcid.org/0000-0002-6111-7355" TargetMode="External"/><Relationship Id="rId324" Type="http://schemas.openxmlformats.org/officeDocument/2006/relationships/hyperlink" Target="https://reporter.nih.gov/project-details/9591709" TargetMode="External"/><Relationship Id="rId366" Type="http://schemas.openxmlformats.org/officeDocument/2006/relationships/hyperlink" Target="https://scholars.duke.edu/grant/259674" TargetMode="External"/><Relationship Id="rId170" Type="http://schemas.openxmlformats.org/officeDocument/2006/relationships/hyperlink" Target="https://profiles.ucsf.edu/christopher.dvorak" TargetMode="External"/><Relationship Id="rId226" Type="http://schemas.openxmlformats.org/officeDocument/2006/relationships/hyperlink" Target="https://profiles.ucsf.edu/jill.hollenbach" TargetMode="External"/><Relationship Id="rId268" Type="http://schemas.openxmlformats.org/officeDocument/2006/relationships/hyperlink" Target="https://webapps.cihr-irsc.gc.ca/decisions/p/project_details.html?applId=316421&amp;lang=en" TargetMode="External"/><Relationship Id="rId32" Type="http://schemas.openxmlformats.org/officeDocument/2006/relationships/hyperlink" Target="https://bv.fapesp.br/en/auxilios/84452/iii-lasid-summer-school-registry-meeting/" TargetMode="External"/><Relationship Id="rId74" Type="http://schemas.openxmlformats.org/officeDocument/2006/relationships/hyperlink" Target="https://cognit.ca/en/project/341502" TargetMode="External"/><Relationship Id="rId128" Type="http://schemas.openxmlformats.org/officeDocument/2006/relationships/hyperlink" Target="https://reporter.nih.gov/project-details/11189514" TargetMode="External"/><Relationship Id="rId335" Type="http://schemas.openxmlformats.org/officeDocument/2006/relationships/hyperlink" Target="https://reporter.nih.gov/project-details/9040786" TargetMode="External"/><Relationship Id="rId377" Type="http://schemas.openxmlformats.org/officeDocument/2006/relationships/hyperlink" Target="https://gtr.ukri.org/projects?ref=EP%2FL020920%2F1" TargetMode="External"/><Relationship Id="rId5" Type="http://schemas.openxmlformats.org/officeDocument/2006/relationships/hyperlink" Target="https://bv.fapesp.br/en/bolsas/181678/imunnogenetic-basis-of-susceptibility-to-zika-virus-infection-in-humans/" TargetMode="External"/><Relationship Id="rId181" Type="http://schemas.openxmlformats.org/officeDocument/2006/relationships/hyperlink" Target="https://reporter.nih.gov/project-details/9123507" TargetMode="External"/><Relationship Id="rId237" Type="http://schemas.openxmlformats.org/officeDocument/2006/relationships/hyperlink" Target="https://reporter.nih.gov/project-details/10442226" TargetMode="External"/><Relationship Id="rId402" Type="http://schemas.openxmlformats.org/officeDocument/2006/relationships/hyperlink" Target="https://vhir.vallhebron.com/en/professionals/eva-polverino?page=1" TargetMode="External"/><Relationship Id="rId279" Type="http://schemas.openxmlformats.org/officeDocument/2006/relationships/hyperlink" Target="https://webapps.cihr-irsc.gc.ca/decisions/p/project_details.html?applId=171720&amp;lang=en" TargetMode="External"/><Relationship Id="rId43" Type="http://schemas.openxmlformats.org/officeDocument/2006/relationships/hyperlink" Target="https://bv.fapesp.br/en/auxilios/1154/primary-immunodeficiences-in-high-risk-pediatric-patients-relationships-between-clinical-manifestati/" TargetMode="External"/><Relationship Id="rId139" Type="http://schemas.openxmlformats.org/officeDocument/2006/relationships/hyperlink" Target="https://reporter.nih.gov/project-details/10482850" TargetMode="External"/><Relationship Id="rId290" Type="http://schemas.openxmlformats.org/officeDocument/2006/relationships/hyperlink" Target="https://reporter.nih.gov/project-details/10672382" TargetMode="External"/><Relationship Id="rId304" Type="http://schemas.openxmlformats.org/officeDocument/2006/relationships/hyperlink" Target="https://reporter.nih.gov/project-details/10173618" TargetMode="External"/><Relationship Id="rId346" Type="http://schemas.openxmlformats.org/officeDocument/2006/relationships/hyperlink" Target="https://reporter.nih.gov/project-details/8663170" TargetMode="External"/><Relationship Id="rId388" Type="http://schemas.openxmlformats.org/officeDocument/2006/relationships/hyperlink" Target="https://nrid.nii.ac.jp/ja/nrid/1000010242588/" TargetMode="External"/><Relationship Id="rId85" Type="http://schemas.openxmlformats.org/officeDocument/2006/relationships/hyperlink" Target="https://cognit.ca/en/project/177262" TargetMode="External"/><Relationship Id="rId150" Type="http://schemas.openxmlformats.org/officeDocument/2006/relationships/hyperlink" Target="https://reporter.nih.gov/project-details/9161737" TargetMode="External"/><Relationship Id="rId192" Type="http://schemas.openxmlformats.org/officeDocument/2006/relationships/hyperlink" Target="https://scholars.duke.edu/person/michael.hershfield/research" TargetMode="External"/><Relationship Id="rId206" Type="http://schemas.openxmlformats.org/officeDocument/2006/relationships/hyperlink" Target="https://reporter.nih.gov/project-details/%202693148" TargetMode="External"/><Relationship Id="rId413" Type="http://schemas.openxmlformats.org/officeDocument/2006/relationships/hyperlink" Target="https://nrid.nii.ac.jp/nrid/1000070191830/" TargetMode="External"/><Relationship Id="rId248" Type="http://schemas.openxmlformats.org/officeDocument/2006/relationships/hyperlink" Target="https://reporter.nih.gov/project-details/9543577" TargetMode="External"/><Relationship Id="rId12" Type="http://schemas.openxmlformats.org/officeDocument/2006/relationships/hyperlink" Target="https://bv.fapesp.br/en/bolsas/147511/efect-of-bay-41-22-72-soluble-guanylate-cyclase-agonist-in-human-t-cells-and-jurkat-cells/" TargetMode="External"/><Relationship Id="rId108" Type="http://schemas.openxmlformats.org/officeDocument/2006/relationships/hyperlink" Target="https://kaken.nii.ac.jp/en/grant/KAKENHI-PROJECT-14570593/" TargetMode="External"/><Relationship Id="rId315" Type="http://schemas.openxmlformats.org/officeDocument/2006/relationships/hyperlink" Target="https://reporter.nih.gov/project-details/9852944" TargetMode="External"/><Relationship Id="rId357" Type="http://schemas.openxmlformats.org/officeDocument/2006/relationships/hyperlink" Target="https://reporter.nih.gov/project-details/7921768" TargetMode="External"/><Relationship Id="rId54" Type="http://schemas.openxmlformats.org/officeDocument/2006/relationships/hyperlink" Target="https://bv.fapesp.br/pt/pesquisa/buscador/?q2=(id_pesquisador_exact:7206)%20AND%20((auxilio:*%20AND%20situacao_exact:%22Conclu%C3%ADdos%22))" TargetMode="External"/><Relationship Id="rId96" Type="http://schemas.openxmlformats.org/officeDocument/2006/relationships/hyperlink" Target="https://kaken.nii.ac.jp/en/grant/KAKENHI-PROJECT-23790444/" TargetMode="External"/><Relationship Id="rId161" Type="http://schemas.openxmlformats.org/officeDocument/2006/relationships/hyperlink" Target="https://orcid.org/0000-0002-6111-7355" TargetMode="External"/><Relationship Id="rId217" Type="http://schemas.openxmlformats.org/officeDocument/2006/relationships/hyperlink" Target="https://reporter.nih.gov/project-details/%203226833" TargetMode="External"/><Relationship Id="rId399" Type="http://schemas.openxmlformats.org/officeDocument/2006/relationships/hyperlink" Target="https://nrid.nii.ac.jp/ja/nrid/1000010242588/" TargetMode="External"/><Relationship Id="rId259" Type="http://schemas.openxmlformats.org/officeDocument/2006/relationships/hyperlink" Target="https://webapps.cihr-irsc.gc.ca/decisions/p/project_details.html?applId=520990&amp;lang=en" TargetMode="External"/><Relationship Id="rId424" Type="http://schemas.openxmlformats.org/officeDocument/2006/relationships/hyperlink" Target="https://nrid.nii.ac.jp/nrid/1000070191830/" TargetMode="External"/><Relationship Id="rId23" Type="http://schemas.openxmlformats.org/officeDocument/2006/relationships/hyperlink" Target="https://bv.fapesp.br/en/bolsas/132507/estudos-funcionais-da-imunidade-inata-da-paracoccidioidomicose-humana-como-uma-abordagem-para-revela/" TargetMode="External"/><Relationship Id="rId119" Type="http://schemas.openxmlformats.org/officeDocument/2006/relationships/hyperlink" Target="https://reporter.nih.gov/project-details/9155487" TargetMode="External"/><Relationship Id="rId270" Type="http://schemas.openxmlformats.org/officeDocument/2006/relationships/hyperlink" Target="https://webapps.cihr-irsc.gc.ca/decisions/p/project_details.html?applId=328044&amp;lang=en" TargetMode="External"/><Relationship Id="rId326" Type="http://schemas.openxmlformats.org/officeDocument/2006/relationships/hyperlink" Target="https://reporter.nih.gov/project-details/9476923" TargetMode="External"/><Relationship Id="rId65" Type="http://schemas.openxmlformats.org/officeDocument/2006/relationships/hyperlink" Target="https://www.famed.ufu.br/pessoas/docentes/gesmar-rodrigues-silva-segundo" TargetMode="External"/><Relationship Id="rId130" Type="http://schemas.openxmlformats.org/officeDocument/2006/relationships/hyperlink" Target="https://reporter.nih.gov/project-details/11189438" TargetMode="External"/><Relationship Id="rId368" Type="http://schemas.openxmlformats.org/officeDocument/2006/relationships/hyperlink" Target="https://nrid.nii.ac.jp/en/nrid/1000000790338/" TargetMode="External"/><Relationship Id="rId172" Type="http://schemas.openxmlformats.org/officeDocument/2006/relationships/hyperlink" Target="https://reporter.nih.gov/project-details/10682536" TargetMode="External"/><Relationship Id="rId228" Type="http://schemas.openxmlformats.org/officeDocument/2006/relationships/hyperlink" Target="https://reporter.nih.gov/project-details/10707310" TargetMode="External"/><Relationship Id="rId281" Type="http://schemas.openxmlformats.org/officeDocument/2006/relationships/hyperlink" Target="https://reporter.nih.gov/project-details/10981337" TargetMode="External"/><Relationship Id="rId337" Type="http://schemas.openxmlformats.org/officeDocument/2006/relationships/hyperlink" Target="https://reporter.nih.gov/project-details/9067879" TargetMode="External"/><Relationship Id="rId34" Type="http://schemas.openxmlformats.org/officeDocument/2006/relationships/hyperlink" Target="https://bv.fapesp.br/en/bolsas/135838/genetic-and-functional-evaluation-of-novel-genes-associated-with-mendelian-susceptibility-to-mycobac/" TargetMode="External"/><Relationship Id="rId76" Type="http://schemas.openxmlformats.org/officeDocument/2006/relationships/hyperlink" Target="https://cognit.ca/en/project/335559" TargetMode="External"/><Relationship Id="rId141" Type="http://schemas.openxmlformats.org/officeDocument/2006/relationships/hyperlink" Target="https://reporter.nih.gov/project-details/10272214" TargetMode="External"/><Relationship Id="rId379" Type="http://schemas.openxmlformats.org/officeDocument/2006/relationships/hyperlink" Target="https://nrid.nii.ac.jp/ja/nrid/1000010424144/" TargetMode="External"/><Relationship Id="rId7" Type="http://schemas.openxmlformats.org/officeDocument/2006/relationships/hyperlink" Target="https://bv.fapesp.br/en/bolsas/185954/hyperinflammation-and-susceptibility-to-bcg-infection-in-chronic-granulomatous-disease/" TargetMode="External"/><Relationship Id="rId183" Type="http://schemas.openxmlformats.org/officeDocument/2006/relationships/hyperlink" Target="https://reporter.nih.gov/project-details/8890279" TargetMode="External"/><Relationship Id="rId239" Type="http://schemas.openxmlformats.org/officeDocument/2006/relationships/hyperlink" Target="https://profiles.ucsf.edu/jill.hollenbach" TargetMode="External"/><Relationship Id="rId390" Type="http://schemas.openxmlformats.org/officeDocument/2006/relationships/hyperlink" Target="https://nrid.nii.ac.jp/ja/nrid/1000010242588/" TargetMode="External"/><Relationship Id="rId404" Type="http://schemas.openxmlformats.org/officeDocument/2006/relationships/hyperlink" Target="https://tsanzsrs2019.com/program/speakers/eva-polverino.html" TargetMode="External"/><Relationship Id="rId250" Type="http://schemas.openxmlformats.org/officeDocument/2006/relationships/hyperlink" Target="https://reporter.nih.gov/project-details/9412794" TargetMode="External"/><Relationship Id="rId292" Type="http://schemas.openxmlformats.org/officeDocument/2006/relationships/hyperlink" Target="https://reporter.nih.gov/project-details/10622211" TargetMode="External"/><Relationship Id="rId306" Type="http://schemas.openxmlformats.org/officeDocument/2006/relationships/hyperlink" Target="https://reporter.nih.gov/project-details/10129280" TargetMode="External"/><Relationship Id="rId45" Type="http://schemas.openxmlformats.org/officeDocument/2006/relationships/hyperlink" Target="https://bv.fapesp.br/en/auxilios/13325/modulation-of-the-human-monocytic-nadph-system-by-anti-inflammatory-agents/" TargetMode="External"/><Relationship Id="rId87" Type="http://schemas.openxmlformats.org/officeDocument/2006/relationships/hyperlink" Target="https://bv.fapesp.br/pt/auxilios/97109/inct-2014-investigacao-em-imunologia/" TargetMode="External"/><Relationship Id="rId110" Type="http://schemas.openxmlformats.org/officeDocument/2006/relationships/hyperlink" Target="https://kaken.nii.ac.jp/en/grant/KAKENHI-PROJECT-13470072/" TargetMode="External"/><Relationship Id="rId348" Type="http://schemas.openxmlformats.org/officeDocument/2006/relationships/hyperlink" Target="https://reporter.nih.gov/project-details/8660626" TargetMode="External"/><Relationship Id="rId152" Type="http://schemas.openxmlformats.org/officeDocument/2006/relationships/hyperlink" Target="https://reporter.nih.gov/project-details/8600236" TargetMode="External"/><Relationship Id="rId194" Type="http://schemas.openxmlformats.org/officeDocument/2006/relationships/hyperlink" Target="https://reporter.nih.gov/project-details/%207410031" TargetMode="External"/><Relationship Id="rId208" Type="http://schemas.openxmlformats.org/officeDocument/2006/relationships/hyperlink" Target="https://reporter.nih.gov/project-details/%202443930" TargetMode="External"/><Relationship Id="rId415" Type="http://schemas.openxmlformats.org/officeDocument/2006/relationships/hyperlink" Target="https://nrid.nii.ac.jp/nrid/1000070191830/" TargetMode="External"/><Relationship Id="rId261" Type="http://schemas.openxmlformats.org/officeDocument/2006/relationships/hyperlink" Target="https://webapps.cihr-irsc.gc.ca/decisions/p/project_details.html?applId=500201&amp;lang=en" TargetMode="External"/><Relationship Id="rId14" Type="http://schemas.openxmlformats.org/officeDocument/2006/relationships/hyperlink" Target="https://bv.fapesp.br/en/bolsas/158454/assessment-of-neutrophil-extracellular-traps-formation-in-cd40-ligand-deficient-patients-and-influen/" TargetMode="External"/><Relationship Id="rId56" Type="http://schemas.openxmlformats.org/officeDocument/2006/relationships/hyperlink" Target="https://bv.fapesp.br/pt/pesquisa/buscador/?q2=(id_pesquisador_exact:7206)%20AND%20((auxilio:*%20AND%20situacao_exact:%22Conclu%C3%ADdos%22))" TargetMode="External"/><Relationship Id="rId317" Type="http://schemas.openxmlformats.org/officeDocument/2006/relationships/hyperlink" Target="https://reporter.nih.gov/project-details/9813501" TargetMode="External"/><Relationship Id="rId359" Type="http://schemas.openxmlformats.org/officeDocument/2006/relationships/hyperlink" Target="https://reporter.nih.gov/project-details/7642515" TargetMode="External"/><Relationship Id="rId98" Type="http://schemas.openxmlformats.org/officeDocument/2006/relationships/hyperlink" Target="https://kaken.nii.ac.jp/en/grant/KAKENHI-PROJECT-20390142/" TargetMode="External"/><Relationship Id="rId121" Type="http://schemas.openxmlformats.org/officeDocument/2006/relationships/hyperlink" Target="https://reporter.nih.gov/project-details/10481855" TargetMode="External"/><Relationship Id="rId163" Type="http://schemas.openxmlformats.org/officeDocument/2006/relationships/hyperlink" Target="https://orcid.org/0000-0002-6111-7355" TargetMode="External"/><Relationship Id="rId219" Type="http://schemas.openxmlformats.org/officeDocument/2006/relationships/hyperlink" Target="https://reporter.nih.gov/project-details/%203226836" TargetMode="External"/><Relationship Id="rId370" Type="http://schemas.openxmlformats.org/officeDocument/2006/relationships/hyperlink" Target="https://nrid.nii.ac.jp/en/nrid/1000000790338/" TargetMode="External"/><Relationship Id="rId426" Type="http://schemas.openxmlformats.org/officeDocument/2006/relationships/hyperlink" Target="https://nrid.nii.ac.jp/nrid/1000070191830/" TargetMode="External"/><Relationship Id="rId230" Type="http://schemas.openxmlformats.org/officeDocument/2006/relationships/hyperlink" Target="https://reporter.nih.gov/project-details/10827903" TargetMode="External"/><Relationship Id="rId25" Type="http://schemas.openxmlformats.org/officeDocument/2006/relationships/hyperlink" Target="https://bv.fapesp.br/en/bolsas/150797/study-of-the-dectin-2-receptor-signalling-in-response-to-candida-albicans-in-aire-deficiency-human-c/" TargetMode="External"/><Relationship Id="rId67" Type="http://schemas.openxmlformats.org/officeDocument/2006/relationships/hyperlink" Target="https://www.famed.ufu.br/pessoas/docentes/gesmar-rodrigues-silva-segundo" TargetMode="External"/><Relationship Id="rId272" Type="http://schemas.openxmlformats.org/officeDocument/2006/relationships/hyperlink" Target="https://webapps.cihr-irsc.gc.ca/decisions/p/project_details.html?applId=248054&amp;lang=en" TargetMode="External"/><Relationship Id="rId328" Type="http://schemas.openxmlformats.org/officeDocument/2006/relationships/hyperlink" Target="https://reporter.nih.gov/project-details/9596027" TargetMode="External"/><Relationship Id="rId132" Type="http://schemas.openxmlformats.org/officeDocument/2006/relationships/hyperlink" Target="https://reporter.nih.gov/project-details/10927889" TargetMode="External"/><Relationship Id="rId174" Type="http://schemas.openxmlformats.org/officeDocument/2006/relationships/hyperlink" Target="https://reporter.nih.gov/project-details/10250417" TargetMode="External"/><Relationship Id="rId381" Type="http://schemas.openxmlformats.org/officeDocument/2006/relationships/hyperlink" Target="https://nrid.nii.ac.jp/ja/nrid/1000010424144/" TargetMode="External"/><Relationship Id="rId241" Type="http://schemas.openxmlformats.org/officeDocument/2006/relationships/hyperlink" Target="https://reporter.nih.gov/project-details/10150497" TargetMode="External"/><Relationship Id="rId36" Type="http://schemas.openxmlformats.org/officeDocument/2006/relationships/hyperlink" Target="https://bv.fapesp.br/en/auxilios/30418/human-genetics-in-mycobacterial-infections-new-molecular-genetic-defects-involved-in-mendelian-susce/" TargetMode="External"/><Relationship Id="rId283" Type="http://schemas.openxmlformats.org/officeDocument/2006/relationships/hyperlink" Target="https://reporter.nih.gov/project-details/10872316" TargetMode="External"/><Relationship Id="rId339" Type="http://schemas.openxmlformats.org/officeDocument/2006/relationships/hyperlink" Target="https://reporter.nih.gov/project-details/9108980" TargetMode="External"/><Relationship Id="rId78" Type="http://schemas.openxmlformats.org/officeDocument/2006/relationships/hyperlink" Target="https://cognit.ca/en/project/335641" TargetMode="External"/><Relationship Id="rId101" Type="http://schemas.openxmlformats.org/officeDocument/2006/relationships/hyperlink" Target="https://kaken.nii.ac.jp/en/grant/KAKENHI-PROJECT-18015034/" TargetMode="External"/><Relationship Id="rId143" Type="http://schemas.openxmlformats.org/officeDocument/2006/relationships/hyperlink" Target="https://reporter.nih.gov/project-details/10014231" TargetMode="External"/><Relationship Id="rId185" Type="http://schemas.openxmlformats.org/officeDocument/2006/relationships/hyperlink" Target="https://reporter.nih.gov/project-details/%203960985" TargetMode="External"/><Relationship Id="rId350" Type="http://schemas.openxmlformats.org/officeDocument/2006/relationships/hyperlink" Target="https://reporter.nih.gov/project-details/8667486" TargetMode="External"/><Relationship Id="rId406" Type="http://schemas.openxmlformats.org/officeDocument/2006/relationships/hyperlink" Target="https://tsanzsrs2019.com/program/speakers/eva-polverino.html" TargetMode="External"/><Relationship Id="rId9" Type="http://schemas.openxmlformats.org/officeDocument/2006/relationships/hyperlink" Target="https://bv.fapesp.br/en/bolsas/182200/" TargetMode="External"/><Relationship Id="rId210" Type="http://schemas.openxmlformats.org/officeDocument/2006/relationships/hyperlink" Target="https://reporter.nih.gov/project-details/%202016855" TargetMode="External"/><Relationship Id="rId392" Type="http://schemas.openxmlformats.org/officeDocument/2006/relationships/hyperlink" Target="https://nrid.nii.ac.jp/ja/nrid/1000010242588/" TargetMode="External"/><Relationship Id="rId252" Type="http://schemas.openxmlformats.org/officeDocument/2006/relationships/hyperlink" Target="https://profiles.ucsf.edu/jill.hollenbach" TargetMode="External"/><Relationship Id="rId294" Type="http://schemas.openxmlformats.org/officeDocument/2006/relationships/hyperlink" Target="https://reporter.nih.gov/project-details/10571694" TargetMode="External"/><Relationship Id="rId308" Type="http://schemas.openxmlformats.org/officeDocument/2006/relationships/hyperlink" Target="https://reporter.nih.gov/project-details/10079469" TargetMode="External"/><Relationship Id="rId47" Type="http://schemas.openxmlformats.org/officeDocument/2006/relationships/hyperlink" Target="https://bv.fapesp.br/en/auxilios/76968/the-release-of-nitric-oxide-and-superoxide-anion-by-neutrophilis-and-mononuclear-cell-from-patients-/" TargetMode="External"/><Relationship Id="rId89" Type="http://schemas.openxmlformats.org/officeDocument/2006/relationships/hyperlink" Target="https://bv.fapesp.br/pt/auxilios/54990/prevalencia-e-identificacao-dos-fatores-associados-a-sensibilizacao-e-alergia-ao-latex-em-pacientes-/" TargetMode="External"/><Relationship Id="rId112" Type="http://schemas.openxmlformats.org/officeDocument/2006/relationships/hyperlink" Target="https://kaken.nii.ac.jp/en/grant/KAKENHI-PROJECT-13226075/" TargetMode="External"/><Relationship Id="rId154" Type="http://schemas.openxmlformats.org/officeDocument/2006/relationships/hyperlink" Target="https://reporter.nih.gov/project-details/8209023" TargetMode="External"/><Relationship Id="rId361" Type="http://schemas.openxmlformats.org/officeDocument/2006/relationships/hyperlink" Target="https://reporter.nih.gov/project-details/7190508" TargetMode="External"/><Relationship Id="rId196" Type="http://schemas.openxmlformats.org/officeDocument/2006/relationships/hyperlink" Target="https://reporter.nih.gov/project-details/%207056121" TargetMode="External"/><Relationship Id="rId417" Type="http://schemas.openxmlformats.org/officeDocument/2006/relationships/hyperlink" Target="https://nrid.nii.ac.jp/nrid/1000070191830/" TargetMode="External"/><Relationship Id="rId16" Type="http://schemas.openxmlformats.org/officeDocument/2006/relationships/hyperlink" Target="https://bv.fapesp.br/en/bolsas/147788/development-of-a-methodology-aiming-to-increase-the-sensitivity-for-specific-ige-analysis/" TargetMode="External"/><Relationship Id="rId221" Type="http://schemas.openxmlformats.org/officeDocument/2006/relationships/hyperlink" Target="https://reporter.nih.gov/project-details/%203226834" TargetMode="External"/><Relationship Id="rId263" Type="http://schemas.openxmlformats.org/officeDocument/2006/relationships/hyperlink" Target="https://webapps.cihr-irsc.gc.ca/decisions/p/project_details.html?applId=328044&amp;lang=en" TargetMode="External"/><Relationship Id="rId319" Type="http://schemas.openxmlformats.org/officeDocument/2006/relationships/hyperlink" Target="https://reporter.nih.gov/project-details/9730357" TargetMode="External"/><Relationship Id="rId58" Type="http://schemas.openxmlformats.org/officeDocument/2006/relationships/hyperlink" Target="https://bv.fapesp.br/pt/pesquisa/buscador/?q2=(id_pesquisador_exact:7206)%20AND%20((auxilio:*%20AND%20situacao_exact:%22Conclu%C3%ADdos%22))" TargetMode="External"/><Relationship Id="rId123" Type="http://schemas.openxmlformats.org/officeDocument/2006/relationships/hyperlink" Target="https://reporter.nih.gov/project-details/9914109" TargetMode="External"/><Relationship Id="rId330" Type="http://schemas.openxmlformats.org/officeDocument/2006/relationships/hyperlink" Target="https://reporter.nih.gov/project-details/9260005" TargetMode="External"/><Relationship Id="rId165" Type="http://schemas.openxmlformats.org/officeDocument/2006/relationships/hyperlink" Target="https://orcid.org/0000-0002-6111-7355" TargetMode="External"/><Relationship Id="rId372" Type="http://schemas.openxmlformats.org/officeDocument/2006/relationships/hyperlink" Target="https://nrid.nii.ac.jp/en/nrid/1000000790338/" TargetMode="External"/><Relationship Id="rId428" Type="http://schemas.openxmlformats.org/officeDocument/2006/relationships/hyperlink" Target="https://nrid.nii.ac.jp/nrid/1000070191830/" TargetMode="External"/><Relationship Id="rId232" Type="http://schemas.openxmlformats.org/officeDocument/2006/relationships/hyperlink" Target="https://reporter.nih.gov/project-details/10655366" TargetMode="External"/><Relationship Id="rId274" Type="http://schemas.openxmlformats.org/officeDocument/2006/relationships/hyperlink" Target="https://webapps.cihr-irsc.gc.ca/decisions/p/project_details.html?applId=226858&amp;lang=en" TargetMode="External"/><Relationship Id="rId27" Type="http://schemas.openxmlformats.org/officeDocument/2006/relationships/hyperlink" Target="https://bv.fapesp.br/en/bolsas/128580/genetic-diseases-and-congenital-anomalies-seriously-affecting-the-immune-system-a-model-for-neonata/" TargetMode="External"/><Relationship Id="rId69" Type="http://schemas.openxmlformats.org/officeDocument/2006/relationships/hyperlink" Target="https://profiles.tdr-global.net/Walderez.Ornelas.Dutra/grants" TargetMode="External"/><Relationship Id="rId134" Type="http://schemas.openxmlformats.org/officeDocument/2006/relationships/hyperlink" Target="https://reporter.nih.gov/project-details/10692273" TargetMode="External"/><Relationship Id="rId80" Type="http://schemas.openxmlformats.org/officeDocument/2006/relationships/hyperlink" Target="https://cognit.ca/en/project/216338" TargetMode="External"/><Relationship Id="rId176" Type="http://schemas.openxmlformats.org/officeDocument/2006/relationships/hyperlink" Target="https://reporter.nih.gov/project-details/10018652" TargetMode="External"/><Relationship Id="rId341" Type="http://schemas.openxmlformats.org/officeDocument/2006/relationships/hyperlink" Target="https://reporter.nih.gov/project-details/8849813" TargetMode="External"/><Relationship Id="rId383" Type="http://schemas.openxmlformats.org/officeDocument/2006/relationships/hyperlink" Target="https://nrid.nii.ac.jp/ja/nrid/1000010424144/" TargetMode="External"/><Relationship Id="rId201" Type="http://schemas.openxmlformats.org/officeDocument/2006/relationships/hyperlink" Target="https://reporter.nih.gov/project-details/%206617531" TargetMode="External"/><Relationship Id="rId243" Type="http://schemas.openxmlformats.org/officeDocument/2006/relationships/hyperlink" Target="https://reporter.nih.gov/project-details/9888328" TargetMode="External"/><Relationship Id="rId285" Type="http://schemas.openxmlformats.org/officeDocument/2006/relationships/hyperlink" Target="https://reporter.nih.gov/project-details/10830966" TargetMode="External"/><Relationship Id="rId38" Type="http://schemas.openxmlformats.org/officeDocument/2006/relationships/hyperlink" Target="https://bv.fapesp.br/en/bolsas/106817/estudo-da-resposta-anticorpica-materna-aos-acaros-dpteronyssinus-btropicallis-e-tputrescentiae/" TargetMode="External"/><Relationship Id="rId103" Type="http://schemas.openxmlformats.org/officeDocument/2006/relationships/hyperlink" Target="https://kaken.nii.ac.jp/en/grant/KAKENHI-PROJECT-18390152/" TargetMode="External"/><Relationship Id="rId310" Type="http://schemas.openxmlformats.org/officeDocument/2006/relationships/hyperlink" Target="https://reporter.nih.gov/project-details/9988355" TargetMode="External"/><Relationship Id="rId91" Type="http://schemas.openxmlformats.org/officeDocument/2006/relationships/hyperlink" Target="https://kaken.nii.ac.jp/en/grant/KAKENHI-PROJECT-18H05282/" TargetMode="External"/><Relationship Id="rId145" Type="http://schemas.openxmlformats.org/officeDocument/2006/relationships/hyperlink" Target="https://reporter.nih.gov/project-details/9786497" TargetMode="External"/><Relationship Id="rId187" Type="http://schemas.openxmlformats.org/officeDocument/2006/relationships/hyperlink" Target="https://reporter.nih.gov/project-details/%203818627" TargetMode="External"/><Relationship Id="rId352" Type="http://schemas.openxmlformats.org/officeDocument/2006/relationships/hyperlink" Target="https://reporter.nih.gov/project-details/8594695" TargetMode="External"/><Relationship Id="rId394" Type="http://schemas.openxmlformats.org/officeDocument/2006/relationships/hyperlink" Target="https://nrid.nii.ac.jp/ja/nrid/1000010242588/" TargetMode="External"/><Relationship Id="rId408" Type="http://schemas.openxmlformats.org/officeDocument/2006/relationships/hyperlink" Target="https://vhir.vallhebron.com/en/professionals/eva-polverino?page=1" TargetMode="External"/><Relationship Id="rId1" Type="http://schemas.openxmlformats.org/officeDocument/2006/relationships/hyperlink" Target="https://bv.fapesp.br/en/auxilios/97039/aging-and-genetic-disorders-genomics-and-metagenomics/" TargetMode="External"/><Relationship Id="rId212" Type="http://schemas.openxmlformats.org/officeDocument/2006/relationships/hyperlink" Target="https://reporter.nih.gov/project-details/%202137536" TargetMode="External"/><Relationship Id="rId233" Type="http://schemas.openxmlformats.org/officeDocument/2006/relationships/hyperlink" Target="https://reporter.nih.gov/project-details/10609519" TargetMode="External"/><Relationship Id="rId254" Type="http://schemas.openxmlformats.org/officeDocument/2006/relationships/hyperlink" Target="https://reporter.nih.gov/project-details/9116965" TargetMode="External"/><Relationship Id="rId28" Type="http://schemas.openxmlformats.org/officeDocument/2006/relationships/hyperlink" Target="https://bv.fapesp.br/en/bolsas/150381/role-of-soluble-guanylate-cyclase-in-the-induction-and-formation-of-neutrophil-extracellular-traps-n/" TargetMode="External"/><Relationship Id="rId49" Type="http://schemas.openxmlformats.org/officeDocument/2006/relationships/hyperlink" Target="https://bv.fapesp.br/en/pesquisador/7206/anete-sevciovic-grumach/" TargetMode="External"/><Relationship Id="rId114" Type="http://schemas.openxmlformats.org/officeDocument/2006/relationships/hyperlink" Target="https://kaken.nii.ac.jp/en/grant/KAKENHI-PROJECT-11470087/" TargetMode="External"/><Relationship Id="rId275" Type="http://schemas.openxmlformats.org/officeDocument/2006/relationships/hyperlink" Target="https://webapps.cihr-irsc.gc.ca/decisions/p/project_details.html?applId=209085&amp;lang=en" TargetMode="External"/><Relationship Id="rId296" Type="http://schemas.openxmlformats.org/officeDocument/2006/relationships/hyperlink" Target="https://reporter.nih.gov/project-details/10539825" TargetMode="External"/><Relationship Id="rId300" Type="http://schemas.openxmlformats.org/officeDocument/2006/relationships/hyperlink" Target="https://reporter.nih.gov/project-details/10356115" TargetMode="External"/><Relationship Id="rId60" Type="http://schemas.openxmlformats.org/officeDocument/2006/relationships/hyperlink" Target="https://bv.fapesp.br/pt/pesquisa/buscador/?q2=(id_pesquisador_exact:7206)%20AND%20((auxilio:*%20AND%20situacao_exact:%22Conclu%C3%ADdos%22))" TargetMode="External"/><Relationship Id="rId81" Type="http://schemas.openxmlformats.org/officeDocument/2006/relationships/hyperlink" Target="https://cognit.ca/en/project/214258" TargetMode="External"/><Relationship Id="rId135" Type="http://schemas.openxmlformats.org/officeDocument/2006/relationships/hyperlink" Target="https://reporter.nih.gov/project-details/10692183" TargetMode="External"/><Relationship Id="rId156" Type="http://schemas.openxmlformats.org/officeDocument/2006/relationships/hyperlink" Target="https://gtr.ukri.org/projects?ref=MR%2FW025981%2F1" TargetMode="External"/><Relationship Id="rId177" Type="http://schemas.openxmlformats.org/officeDocument/2006/relationships/hyperlink" Target="https://reporter.nih.gov/project-details/10018646" TargetMode="External"/><Relationship Id="rId198" Type="http://schemas.openxmlformats.org/officeDocument/2006/relationships/hyperlink" Target="https://reporter.nih.gov/project-details/%206886777" TargetMode="External"/><Relationship Id="rId321" Type="http://schemas.openxmlformats.org/officeDocument/2006/relationships/hyperlink" Target="https://reporter.nih.gov/project-details/9783855" TargetMode="External"/><Relationship Id="rId342" Type="http://schemas.openxmlformats.org/officeDocument/2006/relationships/hyperlink" Target="https://reporter.nih.gov/project-details/8818803" TargetMode="External"/><Relationship Id="rId363" Type="http://schemas.openxmlformats.org/officeDocument/2006/relationships/hyperlink" Target="https://scholars.duke.edu/grant/292904" TargetMode="External"/><Relationship Id="rId384" Type="http://schemas.openxmlformats.org/officeDocument/2006/relationships/hyperlink" Target="https://nrid.nii.ac.jp/ja/nrid/1000010424144/" TargetMode="External"/><Relationship Id="rId419" Type="http://schemas.openxmlformats.org/officeDocument/2006/relationships/hyperlink" Target="https://nrid.nii.ac.jp/nrid/1000070191830/" TargetMode="External"/><Relationship Id="rId202" Type="http://schemas.openxmlformats.org/officeDocument/2006/relationships/hyperlink" Target="https://reporter.nih.gov/project-details/%206380408" TargetMode="External"/><Relationship Id="rId223" Type="http://schemas.openxmlformats.org/officeDocument/2006/relationships/hyperlink" Target="https://reporter.nih.gov/project-details/%203151333" TargetMode="External"/><Relationship Id="rId244" Type="http://schemas.openxmlformats.org/officeDocument/2006/relationships/hyperlink" Target="https://reporter.nih.gov/project-details/9742540" TargetMode="External"/><Relationship Id="rId430" Type="http://schemas.openxmlformats.org/officeDocument/2006/relationships/hyperlink" Target="https://nrid.nii.ac.jp/nrid/1000070191830/" TargetMode="External"/><Relationship Id="rId18" Type="http://schemas.openxmlformats.org/officeDocument/2006/relationships/hyperlink" Target="https://bv.fapesp.br/en/auxilios/83090/human-anti-tuberculous-ifn-y-dependent-immunity-is-mediated-by-the-phagocytic-nadph-oxidase/" TargetMode="External"/><Relationship Id="rId39" Type="http://schemas.openxmlformats.org/officeDocument/2006/relationships/hyperlink" Target="https://bv.fapesp.br/en/bolsas/103280/clinical-spectrum-and-molecular-genetic-defects-in-patients-with-chronic-granulomatous-disease-in-br/" TargetMode="External"/><Relationship Id="rId265" Type="http://schemas.openxmlformats.org/officeDocument/2006/relationships/hyperlink" Target="https://webapps.cihr-irsc.gc.ca/decisions/p/project_details.html?applId=388600&amp;lang=en" TargetMode="External"/><Relationship Id="rId286" Type="http://schemas.openxmlformats.org/officeDocument/2006/relationships/hyperlink" Target="https://reporter.nih.gov/project-details/10818651" TargetMode="External"/><Relationship Id="rId50" Type="http://schemas.openxmlformats.org/officeDocument/2006/relationships/hyperlink" Target="https://bv.fapesp.br/en/pesquisador/7206/anete-sevciovic-grumach/" TargetMode="External"/><Relationship Id="rId104" Type="http://schemas.openxmlformats.org/officeDocument/2006/relationships/hyperlink" Target="https://kaken.nii.ac.jp/en/grant/KAKENHI-PROJECT-16689012/" TargetMode="External"/><Relationship Id="rId125" Type="http://schemas.openxmlformats.org/officeDocument/2006/relationships/hyperlink" Target="https://reporter.nih.gov/project-details/9443572" TargetMode="External"/><Relationship Id="rId146" Type="http://schemas.openxmlformats.org/officeDocument/2006/relationships/hyperlink" Target="https://reporter.nih.gov/project-details/9566766" TargetMode="External"/><Relationship Id="rId167" Type="http://schemas.openxmlformats.org/officeDocument/2006/relationships/hyperlink" Target="https://orcid.org/0000-0002-6111-7355" TargetMode="External"/><Relationship Id="rId188" Type="http://schemas.openxmlformats.org/officeDocument/2006/relationships/hyperlink" Target="https://reporter.nih.gov/project-details/%203814540" TargetMode="External"/><Relationship Id="rId311" Type="http://schemas.openxmlformats.org/officeDocument/2006/relationships/hyperlink" Target="https://reporter.nih.gov/project-details/9947850" TargetMode="External"/><Relationship Id="rId332" Type="http://schemas.openxmlformats.org/officeDocument/2006/relationships/hyperlink" Target="https://reporter.nih.gov/project-details/9359535" TargetMode="External"/><Relationship Id="rId353" Type="http://schemas.openxmlformats.org/officeDocument/2006/relationships/hyperlink" Target="https://reporter.nih.gov/project-details/8425493" TargetMode="External"/><Relationship Id="rId374" Type="http://schemas.openxmlformats.org/officeDocument/2006/relationships/hyperlink" Target="https://gtr.ukri.org/projects?ref=MR%2FW020653%2F1" TargetMode="External"/><Relationship Id="rId395" Type="http://schemas.openxmlformats.org/officeDocument/2006/relationships/hyperlink" Target="https://nrid.nii.ac.jp/ja/nrid/1000010242588/" TargetMode="External"/><Relationship Id="rId409" Type="http://schemas.openxmlformats.org/officeDocument/2006/relationships/hyperlink" Target="https://vhir.vallhebron.com/en/professionals/eva-polverino?page=1" TargetMode="External"/><Relationship Id="rId71" Type="http://schemas.openxmlformats.org/officeDocument/2006/relationships/hyperlink" Target="https://profiles.tdr-global.net/Walderez.Ornelas.Dutra/grants" TargetMode="External"/><Relationship Id="rId92" Type="http://schemas.openxmlformats.org/officeDocument/2006/relationships/hyperlink" Target="https://kaken.nii.ac.jp/en/grant/KAKENHI-PROJECT-18H04054/" TargetMode="External"/><Relationship Id="rId213" Type="http://schemas.openxmlformats.org/officeDocument/2006/relationships/hyperlink" Target="https://reporter.nih.gov/project-details/%202148892" TargetMode="External"/><Relationship Id="rId234" Type="http://schemas.openxmlformats.org/officeDocument/2006/relationships/hyperlink" Target="https://reporter.nih.gov/project-details/10553161" TargetMode="External"/><Relationship Id="rId420" Type="http://schemas.openxmlformats.org/officeDocument/2006/relationships/hyperlink" Target="https://nrid.nii.ac.jp/nrid/1000070191830/" TargetMode="External"/><Relationship Id="rId2" Type="http://schemas.openxmlformats.org/officeDocument/2006/relationships/hyperlink" Target="https://bv.fapesp.br/en/auxilios/110374/development-of-a-commercial-kit-for-neonatal-screening-of-primary-immunodeficiencies/" TargetMode="External"/><Relationship Id="rId29" Type="http://schemas.openxmlformats.org/officeDocument/2006/relationships/hyperlink" Target="https://bv.fapesp.br/en/bolsas/150150/establishing-a-comprehensive-program-for-severe-combined-immunodeficiency-in-sao-paulo-brazil-newb/" TargetMode="External"/><Relationship Id="rId255" Type="http://schemas.openxmlformats.org/officeDocument/2006/relationships/hyperlink" Target="https://reporter.nih.gov/project-details/8923327" TargetMode="External"/><Relationship Id="rId276" Type="http://schemas.openxmlformats.org/officeDocument/2006/relationships/hyperlink" Target="https://webapps.cihr-irsc.gc.ca/decisions/p/project_details.html?applId=189608&amp;lang=en" TargetMode="External"/><Relationship Id="rId297" Type="http://schemas.openxmlformats.org/officeDocument/2006/relationships/hyperlink" Target="https://reporter.nih.gov/project-details/10495804" TargetMode="External"/><Relationship Id="rId40" Type="http://schemas.openxmlformats.org/officeDocument/2006/relationships/hyperlink" Target="https://bv.fapesp.br/en/auxilios/76970/the-essential-role-of-the-il1223-ifn-y-axis-for-activation-of-the-human-napdh-oxidase-system/" TargetMode="External"/><Relationship Id="rId115" Type="http://schemas.openxmlformats.org/officeDocument/2006/relationships/hyperlink" Target="https://kaken.nii.ac.jp/en/grant/KAKENHI-PROJECT-09256208/" TargetMode="External"/><Relationship Id="rId136" Type="http://schemas.openxmlformats.org/officeDocument/2006/relationships/hyperlink" Target="https://reporter.nih.gov/project-details/10692182" TargetMode="External"/><Relationship Id="rId157" Type="http://schemas.openxmlformats.org/officeDocument/2006/relationships/hyperlink" Target="https://orcid.org/0000-0002-6111-7355" TargetMode="External"/><Relationship Id="rId178" Type="http://schemas.openxmlformats.org/officeDocument/2006/relationships/hyperlink" Target="https://reporter.nih.gov/project-details/9804607" TargetMode="External"/><Relationship Id="rId301" Type="http://schemas.openxmlformats.org/officeDocument/2006/relationships/hyperlink" Target="https://reporter.nih.gov/project-details/10356019" TargetMode="External"/><Relationship Id="rId322" Type="http://schemas.openxmlformats.org/officeDocument/2006/relationships/hyperlink" Target="https://reporter.nih.gov/project-details/9661322" TargetMode="External"/><Relationship Id="rId343" Type="http://schemas.openxmlformats.org/officeDocument/2006/relationships/hyperlink" Target="https://reporter.nih.gov/project-details/8839200" TargetMode="External"/><Relationship Id="rId364" Type="http://schemas.openxmlformats.org/officeDocument/2006/relationships/hyperlink" Target="https://scholars.duke.edu/grant/290962" TargetMode="External"/><Relationship Id="rId61" Type="http://schemas.openxmlformats.org/officeDocument/2006/relationships/hyperlink" Target="https://bv.fapesp.br/pt/pesquisa/buscador/?q2=(id_pesquisador_exact:7206)%20AND%20((auxilio:*%20AND%20situacao_exact:%22Conclu%C3%ADdos%22))" TargetMode="External"/><Relationship Id="rId82" Type="http://schemas.openxmlformats.org/officeDocument/2006/relationships/hyperlink" Target="https://webapps.cihr-irsc.gc.ca/decisions/p/project_details.html?applId=388137&amp;lang=en" TargetMode="External"/><Relationship Id="rId199" Type="http://schemas.openxmlformats.org/officeDocument/2006/relationships/hyperlink" Target="https://reporter.nih.gov/project-details/%207129044" TargetMode="External"/><Relationship Id="rId203" Type="http://schemas.openxmlformats.org/officeDocument/2006/relationships/hyperlink" Target="https://scholars.duke.edu/person/michael.hershfield/research" TargetMode="External"/><Relationship Id="rId385" Type="http://schemas.openxmlformats.org/officeDocument/2006/relationships/hyperlink" Target="https://nrid.nii.ac.jp/ja/nrid/1000010424144/" TargetMode="External"/><Relationship Id="rId19" Type="http://schemas.openxmlformats.org/officeDocument/2006/relationships/hyperlink" Target="https://bv.fapesp.br/en/bolsas/154633/effects-of-interferon-gamma-on-gene-expression-and-splicing-in-leukocytes-from-chronic-granulomatous/" TargetMode="External"/><Relationship Id="rId224" Type="http://schemas.openxmlformats.org/officeDocument/2006/relationships/hyperlink" Target="https://profiles.ucsf.edu/jill.hollenbach" TargetMode="External"/><Relationship Id="rId245" Type="http://schemas.openxmlformats.org/officeDocument/2006/relationships/hyperlink" Target="https://reporter.nih.gov/project-details/9693829" TargetMode="External"/><Relationship Id="rId266" Type="http://schemas.openxmlformats.org/officeDocument/2006/relationships/hyperlink" Target="https://webapps.cihr-irsc.gc.ca/decisions/p/project_details.html?applId=379024&amp;lang=en" TargetMode="External"/><Relationship Id="rId287" Type="http://schemas.openxmlformats.org/officeDocument/2006/relationships/hyperlink" Target="https://reporter.nih.gov/project-details/10809040" TargetMode="External"/><Relationship Id="rId410" Type="http://schemas.openxmlformats.org/officeDocument/2006/relationships/hyperlink" Target="https://vhir.vallhebron.com/en/professionals/eva-polverino?page=1" TargetMode="External"/><Relationship Id="rId30" Type="http://schemas.openxmlformats.org/officeDocument/2006/relationships/hyperlink" Target="https://bv.fapesp.br/en/bolsas/138672/novas-perspectivas-nas-respostas-de-neutrofilos-as-infeccoes-mecanismos-envolvidos-na-inducao-e-ger/" TargetMode="External"/><Relationship Id="rId105" Type="http://schemas.openxmlformats.org/officeDocument/2006/relationships/hyperlink" Target="https://kaken.nii.ac.jp/en/grant/KAKENHI-PROJECT-16017253/" TargetMode="External"/><Relationship Id="rId126" Type="http://schemas.openxmlformats.org/officeDocument/2006/relationships/hyperlink" Target="https://reporter.nih.gov/project-details/9087657" TargetMode="External"/><Relationship Id="rId147" Type="http://schemas.openxmlformats.org/officeDocument/2006/relationships/hyperlink" Target="https://reporter.nih.gov/project-details/9560565" TargetMode="External"/><Relationship Id="rId168" Type="http://schemas.openxmlformats.org/officeDocument/2006/relationships/hyperlink" Target="https://app.dimensions.ai/details/grant/grant.4828975" TargetMode="External"/><Relationship Id="rId312" Type="http://schemas.openxmlformats.org/officeDocument/2006/relationships/hyperlink" Target="https://reporter.nih.gov/project-details/9984264" TargetMode="External"/><Relationship Id="rId333" Type="http://schemas.openxmlformats.org/officeDocument/2006/relationships/hyperlink" Target="https://reporter.nih.gov/project-details/9330625" TargetMode="External"/><Relationship Id="rId354" Type="http://schemas.openxmlformats.org/officeDocument/2006/relationships/hyperlink" Target="https://reporter.nih.gov/project-details/8076717" TargetMode="External"/><Relationship Id="rId51" Type="http://schemas.openxmlformats.org/officeDocument/2006/relationships/hyperlink" Target="https://bv.fapesp.br/en/pesquisador/7206/anete-sevciovic-grumach/" TargetMode="External"/><Relationship Id="rId72" Type="http://schemas.openxmlformats.org/officeDocument/2006/relationships/hyperlink" Target="https://profiles.tdr-global.net/Walderez.Ornelas.Dutra/grants" TargetMode="External"/><Relationship Id="rId93" Type="http://schemas.openxmlformats.org/officeDocument/2006/relationships/hyperlink" Target="https://kaken.nii.ac.jp/en/grant/KAKENHI-PROJECT-15K08423/" TargetMode="External"/><Relationship Id="rId189" Type="http://schemas.openxmlformats.org/officeDocument/2006/relationships/hyperlink" Target="https://reporter.nih.gov/project-details/%203809982" TargetMode="External"/><Relationship Id="rId375" Type="http://schemas.openxmlformats.org/officeDocument/2006/relationships/hyperlink" Target="https://gtr.ukri.org/projects?ref=MR%2FL011263%2F1" TargetMode="External"/><Relationship Id="rId396" Type="http://schemas.openxmlformats.org/officeDocument/2006/relationships/hyperlink" Target="https://nrid.nii.ac.jp/ja/nrid/1000010242588/" TargetMode="External"/><Relationship Id="rId3" Type="http://schemas.openxmlformats.org/officeDocument/2006/relationships/hyperlink" Target="https://bv.fapesp.br/en/auxilios/99834/molecular-genetic-mechanisms-of-primary-immunodeficiencies/" TargetMode="External"/><Relationship Id="rId214" Type="http://schemas.openxmlformats.org/officeDocument/2006/relationships/hyperlink" Target="https://reporter.nih.gov/project-details/%202137535" TargetMode="External"/><Relationship Id="rId235" Type="http://schemas.openxmlformats.org/officeDocument/2006/relationships/hyperlink" Target="https://reporter.nih.gov/project-details/10450114" TargetMode="External"/><Relationship Id="rId256" Type="http://schemas.openxmlformats.org/officeDocument/2006/relationships/hyperlink" Target="https://profiles.ucsf.edu/jill.hollenbach" TargetMode="External"/><Relationship Id="rId277" Type="http://schemas.openxmlformats.org/officeDocument/2006/relationships/hyperlink" Target="https://webapps.cihr-irsc.gc.ca/decisions/p/project_details.html?applId=184900&amp;lang=en" TargetMode="External"/><Relationship Id="rId298" Type="http://schemas.openxmlformats.org/officeDocument/2006/relationships/hyperlink" Target="https://reporter.nih.gov/project-details/10189636" TargetMode="External"/><Relationship Id="rId400" Type="http://schemas.openxmlformats.org/officeDocument/2006/relationships/hyperlink" Target="https://gtr.ukri.org/projects?ref=MR%2FR008019%2F1" TargetMode="External"/><Relationship Id="rId421" Type="http://schemas.openxmlformats.org/officeDocument/2006/relationships/hyperlink" Target="https://nrid.nii.ac.jp/nrid/1000070191830/" TargetMode="External"/><Relationship Id="rId116" Type="http://schemas.openxmlformats.org/officeDocument/2006/relationships/hyperlink" Target="https://kaken.nii.ac.jp/en/grant/KAKENHI-PROJECT-09470095/" TargetMode="External"/><Relationship Id="rId137" Type="http://schemas.openxmlformats.org/officeDocument/2006/relationships/hyperlink" Target="https://reporter.nih.gov/project-details/10482950" TargetMode="External"/><Relationship Id="rId158" Type="http://schemas.openxmlformats.org/officeDocument/2006/relationships/hyperlink" Target="https://gtr.ukri.org/projects?ref=MC_PC_MR%2FY000846%2F1" TargetMode="External"/><Relationship Id="rId302" Type="http://schemas.openxmlformats.org/officeDocument/2006/relationships/hyperlink" Target="https://reporter.nih.gov/project-details/10323009" TargetMode="External"/><Relationship Id="rId323" Type="http://schemas.openxmlformats.org/officeDocument/2006/relationships/hyperlink" Target="https://reporter.nih.gov/project-details/9477698" TargetMode="External"/><Relationship Id="rId344" Type="http://schemas.openxmlformats.org/officeDocument/2006/relationships/hyperlink" Target="https://reporter.nih.gov/project-details/8895364" TargetMode="External"/><Relationship Id="rId20" Type="http://schemas.openxmlformats.org/officeDocument/2006/relationships/hyperlink" Target="https://bv.fapesp.br/en/bolsas/137976/o-papel-da-interacao-cd40l-cd40-na-resposta-imune-antifungica-mediada-por-neutrofilos-e-macrofagos-e/" TargetMode="External"/><Relationship Id="rId41" Type="http://schemas.openxmlformats.org/officeDocument/2006/relationships/hyperlink" Target="https://bv.fapesp.br/en/auxilios/1154/primary-immunodeficiences-in-high-risk-pediatric-patients-relationships-between-clinical-manifestati/" TargetMode="External"/><Relationship Id="rId62" Type="http://schemas.openxmlformats.org/officeDocument/2006/relationships/hyperlink" Target="https://bv.fapesp.br/pt/pesquisa/buscador/?q2=(id_pesquisador_exact:7206)%20AND%20((auxilio:*%20AND%20situacao_exact:%22Conclu%C3%ADdos%22))" TargetMode="External"/><Relationship Id="rId83" Type="http://schemas.openxmlformats.org/officeDocument/2006/relationships/hyperlink" Target="https://cognit.ca/en/project/157032" TargetMode="External"/><Relationship Id="rId179" Type="http://schemas.openxmlformats.org/officeDocument/2006/relationships/hyperlink" Target="https://reporter.nih.gov/project-details/9545510" TargetMode="External"/><Relationship Id="rId365" Type="http://schemas.openxmlformats.org/officeDocument/2006/relationships/hyperlink" Target="https://scholars.duke.edu/grant/285964" TargetMode="External"/><Relationship Id="rId386" Type="http://schemas.openxmlformats.org/officeDocument/2006/relationships/hyperlink" Target="https://researchmap.jp/takukobayashimd/research_projects/30386323" TargetMode="External"/><Relationship Id="rId190" Type="http://schemas.openxmlformats.org/officeDocument/2006/relationships/hyperlink" Target="https://scholars.duke.edu/person/michael.hershfield/research" TargetMode="External"/><Relationship Id="rId204" Type="http://schemas.openxmlformats.org/officeDocument/2006/relationships/hyperlink" Target="https://reporter.nih.gov/project-details/%206177144" TargetMode="External"/><Relationship Id="rId225" Type="http://schemas.openxmlformats.org/officeDocument/2006/relationships/hyperlink" Target="https://profiles.ucsf.edu/jill.hollenbach" TargetMode="External"/><Relationship Id="rId246" Type="http://schemas.openxmlformats.org/officeDocument/2006/relationships/hyperlink" Target="https://reporter.nih.gov/project-details/9640391" TargetMode="External"/><Relationship Id="rId267" Type="http://schemas.openxmlformats.org/officeDocument/2006/relationships/hyperlink" Target="https://webapps.cihr-irsc.gc.ca/decisions/p/project_details.html?applId=358624&amp;lang=en" TargetMode="External"/><Relationship Id="rId288" Type="http://schemas.openxmlformats.org/officeDocument/2006/relationships/hyperlink" Target="https://reporter.nih.gov/project-details/10754505" TargetMode="External"/><Relationship Id="rId411" Type="http://schemas.openxmlformats.org/officeDocument/2006/relationships/hyperlink" Target="https://vhir.vallhebron.com/en/professionals/eva-polverino?page=1" TargetMode="External"/><Relationship Id="rId106" Type="http://schemas.openxmlformats.org/officeDocument/2006/relationships/hyperlink" Target="https://kaken.nii.ac.jp/en/grant/KAKENHI-PROJECT-15019061/" TargetMode="External"/><Relationship Id="rId127" Type="http://schemas.openxmlformats.org/officeDocument/2006/relationships/hyperlink" Target="https://reporter.nih.gov/project-details/8398178" TargetMode="External"/><Relationship Id="rId313" Type="http://schemas.openxmlformats.org/officeDocument/2006/relationships/hyperlink" Target="https://reporter.nih.gov/project-details/9933929" TargetMode="External"/><Relationship Id="rId10" Type="http://schemas.openxmlformats.org/officeDocument/2006/relationships/hyperlink" Target="https://bv.fapesp.br/en/bolsas/159590/development-of-a-pcclchim-lentiviral-vector-for-gene-therapy-of-patients-with-chronic-granulomatous/" TargetMode="External"/><Relationship Id="rId31" Type="http://schemas.openxmlformats.org/officeDocument/2006/relationships/hyperlink" Target="https://bv.fapesp.br/en/bolsas/140980/can-breastfeeding-help-prevent-allergies-role-of-allergens-tgf-beta-and-specific-igg-and-iga-antib/" TargetMode="External"/><Relationship Id="rId52" Type="http://schemas.openxmlformats.org/officeDocument/2006/relationships/hyperlink" Target="https://bv.fapesp.br/en/pesquisador/7206/anete-sevciovic-grumach/" TargetMode="External"/><Relationship Id="rId73" Type="http://schemas.openxmlformats.org/officeDocument/2006/relationships/hyperlink" Target="https://cognit.ca/en/project/216338" TargetMode="External"/><Relationship Id="rId94" Type="http://schemas.openxmlformats.org/officeDocument/2006/relationships/hyperlink" Target="https://kaken.nii.ac.jp/en/grant/KAKENHI-PROJECT-26461293/" TargetMode="External"/><Relationship Id="rId148" Type="http://schemas.openxmlformats.org/officeDocument/2006/relationships/hyperlink" Target="https://reporter.nih.gov/project-details/9354935" TargetMode="External"/><Relationship Id="rId169" Type="http://schemas.openxmlformats.org/officeDocument/2006/relationships/hyperlink" Target="https://app.dimensions.ai/details/grant/grant.4776391" TargetMode="External"/><Relationship Id="rId334" Type="http://schemas.openxmlformats.org/officeDocument/2006/relationships/hyperlink" Target="https://reporter.nih.gov/project-details/9292341" TargetMode="External"/><Relationship Id="rId355" Type="http://schemas.openxmlformats.org/officeDocument/2006/relationships/hyperlink" Target="https://reporter.nih.gov/project-details/7881608" TargetMode="External"/><Relationship Id="rId376" Type="http://schemas.openxmlformats.org/officeDocument/2006/relationships/hyperlink" Target="https://grantome.com/grant/NSF/ACI-1541242" TargetMode="External"/><Relationship Id="rId397" Type="http://schemas.openxmlformats.org/officeDocument/2006/relationships/hyperlink" Target="https://nrid.nii.ac.jp/ja/nrid/1000010242588/" TargetMode="External"/><Relationship Id="rId4" Type="http://schemas.openxmlformats.org/officeDocument/2006/relationships/hyperlink" Target="https://bv.fapesp.br/en/bolsas/191023/genetic-molecular-investigation-of-scid-patients-immunopathology-comorbidities-and-genetic-suscep/" TargetMode="External"/><Relationship Id="rId180" Type="http://schemas.openxmlformats.org/officeDocument/2006/relationships/hyperlink" Target="https://reporter.nih.gov/project-details/9335246" TargetMode="External"/><Relationship Id="rId215" Type="http://schemas.openxmlformats.org/officeDocument/2006/relationships/hyperlink" Target="https://reporter.nih.gov/project-details/%203226839" TargetMode="External"/><Relationship Id="rId236" Type="http://schemas.openxmlformats.org/officeDocument/2006/relationships/hyperlink" Target="https://reporter.nih.gov/project-details/10402884" TargetMode="External"/><Relationship Id="rId257" Type="http://schemas.openxmlformats.org/officeDocument/2006/relationships/hyperlink" Target="https://reporter.nih.gov/project-details/9114276" TargetMode="External"/><Relationship Id="rId278" Type="http://schemas.openxmlformats.org/officeDocument/2006/relationships/hyperlink" Target="https://webapps.cihr-irsc.gc.ca/decisions/p/project_details.html?applId=176477&amp;lang=en" TargetMode="External"/><Relationship Id="rId401" Type="http://schemas.openxmlformats.org/officeDocument/2006/relationships/hyperlink" Target="https://vhir.vallhebron.com/en/professionals/eva-polverino?page=1" TargetMode="External"/><Relationship Id="rId422" Type="http://schemas.openxmlformats.org/officeDocument/2006/relationships/hyperlink" Target="https://nrid.nii.ac.jp/nrid/1000070191830/" TargetMode="External"/><Relationship Id="rId303" Type="http://schemas.openxmlformats.org/officeDocument/2006/relationships/hyperlink" Target="https://reporter.nih.gov/project-details/10228813" TargetMode="External"/><Relationship Id="rId42" Type="http://schemas.openxmlformats.org/officeDocument/2006/relationships/hyperlink" Target="https://bv.fapesp.br/en/auxilios/15216/modulation-of-human-phagocytic-nadph-oxidase-by-anty-inflammatory-agents/" TargetMode="External"/><Relationship Id="rId84" Type="http://schemas.openxmlformats.org/officeDocument/2006/relationships/hyperlink" Target="https://webapps.cihr-irsc.gc.ca/decisions/p/project_details.html?applId=351847&amp;lang=en" TargetMode="External"/><Relationship Id="rId138" Type="http://schemas.openxmlformats.org/officeDocument/2006/relationships/hyperlink" Target="https://reporter.nih.gov/project-details/10482851" TargetMode="External"/><Relationship Id="rId345" Type="http://schemas.openxmlformats.org/officeDocument/2006/relationships/hyperlink" Target="https://reporter.nih.gov/project-details/8822311" TargetMode="External"/><Relationship Id="rId387" Type="http://schemas.openxmlformats.org/officeDocument/2006/relationships/hyperlink" Target="https://researchmap.jp/takukobayashimd/research_projects/30386328" TargetMode="External"/><Relationship Id="rId191" Type="http://schemas.openxmlformats.org/officeDocument/2006/relationships/hyperlink" Target="https://scholars.duke.edu/person/michael.hershfield/research" TargetMode="External"/><Relationship Id="rId205" Type="http://schemas.openxmlformats.org/officeDocument/2006/relationships/hyperlink" Target="https://reporter.nih.gov/project-details/%202905220" TargetMode="External"/><Relationship Id="rId247" Type="http://schemas.openxmlformats.org/officeDocument/2006/relationships/hyperlink" Target="https://reporter.nih.gov/project-details/9513647" TargetMode="External"/><Relationship Id="rId412" Type="http://schemas.openxmlformats.org/officeDocument/2006/relationships/hyperlink" Target="https://nrid.nii.ac.jp/nrid/1000070191830/" TargetMode="External"/><Relationship Id="rId107" Type="http://schemas.openxmlformats.org/officeDocument/2006/relationships/hyperlink" Target="https://kaken.nii.ac.jp/en/grant/KAKENHI-PROJECT-15659115/" TargetMode="External"/><Relationship Id="rId289" Type="http://schemas.openxmlformats.org/officeDocument/2006/relationships/hyperlink" Target="https://reporter.nih.gov/project-details/10560545" TargetMode="External"/><Relationship Id="rId11" Type="http://schemas.openxmlformats.org/officeDocument/2006/relationships/hyperlink" Target="https://bv.fapesp.br/en/auxilios/97400/v-lasid-meeting-primary-immunodeficiencies-around-the-world/" TargetMode="External"/><Relationship Id="rId53" Type="http://schemas.openxmlformats.org/officeDocument/2006/relationships/hyperlink" Target="https://bv.fapesp.br/en/pesquisador/7206/anete-sevciovic-grumach/" TargetMode="External"/><Relationship Id="rId149" Type="http://schemas.openxmlformats.org/officeDocument/2006/relationships/hyperlink" Target="https://reporter.nih.gov/project-details/9354934" TargetMode="External"/><Relationship Id="rId314" Type="http://schemas.openxmlformats.org/officeDocument/2006/relationships/hyperlink" Target="https://reporter.nih.gov/project-details/9998140" TargetMode="External"/><Relationship Id="rId356" Type="http://schemas.openxmlformats.org/officeDocument/2006/relationships/hyperlink" Target="https://reporter.nih.gov/project-details/7764668" TargetMode="External"/><Relationship Id="rId398" Type="http://schemas.openxmlformats.org/officeDocument/2006/relationships/hyperlink" Target="https://nrid.nii.ac.jp/ja/nrid/1000010242588/" TargetMode="External"/><Relationship Id="rId95" Type="http://schemas.openxmlformats.org/officeDocument/2006/relationships/hyperlink" Target="https://kaken.nii.ac.jp/en/grant/KAKENHI-PROJECT-25460495/" TargetMode="External"/><Relationship Id="rId160" Type="http://schemas.openxmlformats.org/officeDocument/2006/relationships/hyperlink" Target="https://gtr.ukri.org/projects?ref=studentship-1946380" TargetMode="External"/><Relationship Id="rId216" Type="http://schemas.openxmlformats.org/officeDocument/2006/relationships/hyperlink" Target="https://reporter.nih.gov/project-details/%203226838" TargetMode="External"/><Relationship Id="rId423" Type="http://schemas.openxmlformats.org/officeDocument/2006/relationships/hyperlink" Target="https://nrid.nii.ac.jp/nrid/1000070191830/" TargetMode="External"/><Relationship Id="rId258" Type="http://schemas.openxmlformats.org/officeDocument/2006/relationships/hyperlink" Target="https://reporter.nih.gov/project-details/8826779" TargetMode="External"/><Relationship Id="rId22" Type="http://schemas.openxmlformats.org/officeDocument/2006/relationships/hyperlink" Target="https://bv.fapesp.br/en/auxilios/81808/congenital-anomalies-of-the-immune-system-newborn-screening-early-intervention-genetic-counseling-an/" TargetMode="External"/><Relationship Id="rId64" Type="http://schemas.openxmlformats.org/officeDocument/2006/relationships/hyperlink" Target="https://bv.fapesp.br/pt/pesquisa/buscador/?q2=(id_pesquisador_exact:7206)%20AND%20((auxilio:*%20AND%20situacao_exact:%22Conclu%C3%ADdos%22))" TargetMode="External"/><Relationship Id="rId118" Type="http://schemas.openxmlformats.org/officeDocument/2006/relationships/hyperlink" Target="https://reporter.nih.gov/project-details/9359808" TargetMode="External"/><Relationship Id="rId325" Type="http://schemas.openxmlformats.org/officeDocument/2006/relationships/hyperlink" Target="https://reporter.nih.gov/project-details/9546471" TargetMode="External"/><Relationship Id="rId367" Type="http://schemas.openxmlformats.org/officeDocument/2006/relationships/hyperlink" Target="http://scholars.duke.edu/grant/137597" TargetMode="External"/><Relationship Id="rId171" Type="http://schemas.openxmlformats.org/officeDocument/2006/relationships/hyperlink" Target="https://reporter.nih.gov/project-details/10682530" TargetMode="External"/><Relationship Id="rId227" Type="http://schemas.openxmlformats.org/officeDocument/2006/relationships/hyperlink" Target="https://profiles.ucsf.edu/jill.hollenbach" TargetMode="External"/><Relationship Id="rId269" Type="http://schemas.openxmlformats.org/officeDocument/2006/relationships/hyperlink" Target="https://webapps.cihr-irsc.gc.ca/decisions/p/project_details.html?applId=317687&amp;lang=en" TargetMode="External"/><Relationship Id="rId33" Type="http://schemas.openxmlformats.org/officeDocument/2006/relationships/hyperlink" Target="https://bv.fapesp.br/en/bolsas/131610/clinical-spectrum-and-molecular-genetic-defects-in-patients-with-chronic-granulomatous-disease/" TargetMode="External"/><Relationship Id="rId129" Type="http://schemas.openxmlformats.org/officeDocument/2006/relationships/hyperlink" Target="https://reporter.nih.gov/project-details/11189439" TargetMode="External"/><Relationship Id="rId280" Type="http://schemas.openxmlformats.org/officeDocument/2006/relationships/hyperlink" Target="https://webapps.cihr-irsc.gc.ca/decisions/p/project_details.html?applId=172278&amp;lang=en" TargetMode="External"/><Relationship Id="rId336" Type="http://schemas.openxmlformats.org/officeDocument/2006/relationships/hyperlink" Target="https://reporter.nih.gov/project-details/9239211" TargetMode="External"/><Relationship Id="rId75" Type="http://schemas.openxmlformats.org/officeDocument/2006/relationships/hyperlink" Target="https://cognit.ca/en/project/340880" TargetMode="External"/><Relationship Id="rId140" Type="http://schemas.openxmlformats.org/officeDocument/2006/relationships/hyperlink" Target="https://reporter.nih.gov/project-details/10272215" TargetMode="External"/><Relationship Id="rId182" Type="http://schemas.openxmlformats.org/officeDocument/2006/relationships/hyperlink" Target="https://reporter.nih.gov/project-details/8912351" TargetMode="External"/><Relationship Id="rId378" Type="http://schemas.openxmlformats.org/officeDocument/2006/relationships/hyperlink" Target="https://fundingawards.nihr.ac.uk/award/08/106/02" TargetMode="External"/><Relationship Id="rId403" Type="http://schemas.openxmlformats.org/officeDocument/2006/relationships/hyperlink" Target="https://vhir.vallhebron.com/en/professionals/eva-polverino?page=1" TargetMode="External"/><Relationship Id="rId6" Type="http://schemas.openxmlformats.org/officeDocument/2006/relationships/hyperlink" Target="https://bv.fapesp.br/en/bolsas/172125/functional-evaluation-of-neutrophils-in-cd40l-deficiency-patients/" TargetMode="External"/><Relationship Id="rId238" Type="http://schemas.openxmlformats.org/officeDocument/2006/relationships/hyperlink" Target="https://reporter.nih.gov/project-details/10133162" TargetMode="External"/><Relationship Id="rId291" Type="http://schemas.openxmlformats.org/officeDocument/2006/relationships/hyperlink" Target="https://reporter.nih.gov/project-details/10642897" TargetMode="External"/><Relationship Id="rId305" Type="http://schemas.openxmlformats.org/officeDocument/2006/relationships/hyperlink" Target="https://reporter.nih.gov/project-details/10228700" TargetMode="External"/><Relationship Id="rId347" Type="http://schemas.openxmlformats.org/officeDocument/2006/relationships/hyperlink" Target="https://reporter.nih.gov/project-details/8827578" TargetMode="External"/><Relationship Id="rId44" Type="http://schemas.openxmlformats.org/officeDocument/2006/relationships/hyperlink" Target="https://bvs.fapesp.br/en/auxilios/76969/interferon-gamma-improves-splicing-efficiency-and-nuclear-export-of-cybb-gene-transcripts-in-an-inte/" TargetMode="External"/><Relationship Id="rId86" Type="http://schemas.openxmlformats.org/officeDocument/2006/relationships/hyperlink" Target="https://bv.fapesp.br/pt/auxilios/110831/rinite-alergica-nao-mediada-por-ige-pelo-dermatophagoides-pteronyssinus-em-pacientes-com-imunodefici/" TargetMode="External"/><Relationship Id="rId151" Type="http://schemas.openxmlformats.org/officeDocument/2006/relationships/hyperlink" Target="https://reporter.nih.gov/project-details/9161736" TargetMode="External"/><Relationship Id="rId389" Type="http://schemas.openxmlformats.org/officeDocument/2006/relationships/hyperlink" Target="https://nrid.nii.ac.jp/ja/nrid/1000010242588/" TargetMode="External"/><Relationship Id="rId193" Type="http://schemas.openxmlformats.org/officeDocument/2006/relationships/hyperlink" Target="https://scholars.duke.edu/person/michael.hershfield/research" TargetMode="External"/><Relationship Id="rId207" Type="http://schemas.openxmlformats.org/officeDocument/2006/relationships/hyperlink" Target="https://reporter.nih.gov/project-details/%202518391" TargetMode="External"/><Relationship Id="rId249" Type="http://schemas.openxmlformats.org/officeDocument/2006/relationships/hyperlink" Target="https://reporter.nih.gov/project-details/9717135" TargetMode="External"/><Relationship Id="rId414" Type="http://schemas.openxmlformats.org/officeDocument/2006/relationships/hyperlink" Target="https://nrid.nii.ac.jp/nrid/1000070191830/" TargetMode="External"/><Relationship Id="rId13" Type="http://schemas.openxmlformats.org/officeDocument/2006/relationships/hyperlink" Target="https://bv.fapesp.br/en/bolsas/161434/evaluation-of-immune-response-in-coculture-of-dcs-and-t-lymphocytes-in-the-presence-of-der-p-1-and-d/" TargetMode="External"/><Relationship Id="rId109" Type="http://schemas.openxmlformats.org/officeDocument/2006/relationships/hyperlink" Target="https://kaken.nii.ac.jp/en/grant/KAKENHI-PROJECT-14021070/" TargetMode="External"/><Relationship Id="rId260" Type="http://schemas.openxmlformats.org/officeDocument/2006/relationships/hyperlink" Target="https://webapps.cihr-irsc.gc.ca/decisions/p/project_details.html?applId=509494&amp;lang=en" TargetMode="External"/><Relationship Id="rId316" Type="http://schemas.openxmlformats.org/officeDocument/2006/relationships/hyperlink" Target="https://reporter.nih.gov/project-details/9887580" TargetMode="External"/><Relationship Id="rId55" Type="http://schemas.openxmlformats.org/officeDocument/2006/relationships/hyperlink" Target="https://bv.fapesp.br/pt/pesquisa/buscador/?q2=(id_pesquisador_exact:7206)%20AND%20((auxilio:*%20AND%20situacao_exact:%22Conclu%C3%ADdos%22))" TargetMode="External"/><Relationship Id="rId97" Type="http://schemas.openxmlformats.org/officeDocument/2006/relationships/hyperlink" Target="https://kaken.nii.ac.jp/en/grant/KAKENHI-PUBLICLY-22021028/" TargetMode="External"/><Relationship Id="rId120" Type="http://schemas.openxmlformats.org/officeDocument/2006/relationships/hyperlink" Target="https://reporter.nih.gov/project-details/8939445" TargetMode="External"/><Relationship Id="rId358" Type="http://schemas.openxmlformats.org/officeDocument/2006/relationships/hyperlink" Target="https://reporter.nih.gov/project-details/7916915" TargetMode="External"/><Relationship Id="rId162" Type="http://schemas.openxmlformats.org/officeDocument/2006/relationships/hyperlink" Target="https://orcid.org/0000-0002-6111-7355" TargetMode="External"/><Relationship Id="rId218" Type="http://schemas.openxmlformats.org/officeDocument/2006/relationships/hyperlink" Target="https://reporter.nih.gov/project-details/%203226837" TargetMode="External"/><Relationship Id="rId425" Type="http://schemas.openxmlformats.org/officeDocument/2006/relationships/hyperlink" Target="https://nrid.nii.ac.jp/nrid/1000070191830/" TargetMode="External"/><Relationship Id="rId271" Type="http://schemas.openxmlformats.org/officeDocument/2006/relationships/hyperlink" Target="https://webapps.cihr-irsc.gc.ca/decisions/p/project_details.html?applId=260641&amp;lang=en" TargetMode="External"/><Relationship Id="rId24" Type="http://schemas.openxmlformats.org/officeDocument/2006/relationships/hyperlink" Target="https://bv.fapesp.br/en/bolsas/117176/new-molecular-genetic-defects-involved-in-mendelian-susceptibility-to-mycobacterial-infections/" TargetMode="External"/><Relationship Id="rId66" Type="http://schemas.openxmlformats.org/officeDocument/2006/relationships/hyperlink" Target="https://www.famed.ufu.br/pessoas/docentes/gesmar-rodrigues-silva-segundo" TargetMode="External"/><Relationship Id="rId131" Type="http://schemas.openxmlformats.org/officeDocument/2006/relationships/hyperlink" Target="https://reporter.nih.gov/project-details/10927975" TargetMode="External"/><Relationship Id="rId327" Type="http://schemas.openxmlformats.org/officeDocument/2006/relationships/hyperlink" Target="https://reporter.nih.gov/project-details/9565327" TargetMode="External"/><Relationship Id="rId369" Type="http://schemas.openxmlformats.org/officeDocument/2006/relationships/hyperlink" Target="https://nrid.nii.ac.jp/en/nrid/1000000790338/" TargetMode="External"/><Relationship Id="rId173" Type="http://schemas.openxmlformats.org/officeDocument/2006/relationships/hyperlink" Target="https://reporter.nih.gov/project-details/10468910" TargetMode="External"/><Relationship Id="rId229" Type="http://schemas.openxmlformats.org/officeDocument/2006/relationships/hyperlink" Target="https://reporter.nih.gov/project-details/10870188" TargetMode="External"/><Relationship Id="rId380" Type="http://schemas.openxmlformats.org/officeDocument/2006/relationships/hyperlink" Target="https://nrid.nii.ac.jp/ja/nrid/1000010424144/" TargetMode="External"/><Relationship Id="rId240" Type="http://schemas.openxmlformats.org/officeDocument/2006/relationships/hyperlink" Target="https://reporter.nih.gov/project-details/10112157" TargetMode="External"/><Relationship Id="rId35" Type="http://schemas.openxmlformats.org/officeDocument/2006/relationships/hyperlink" Target="https://bv.fapesp.br/en/bolsas/141273/il-1223-ifn-gamma-axis-and-the-nadph-oxidase-system/" TargetMode="External"/><Relationship Id="rId77" Type="http://schemas.openxmlformats.org/officeDocument/2006/relationships/hyperlink" Target="https://cognit.ca/en/project/335559" TargetMode="External"/><Relationship Id="rId100" Type="http://schemas.openxmlformats.org/officeDocument/2006/relationships/hyperlink" Target="https://kaken.nii.ac.jp/en/grant/KAKENHI-PROJECT-20057014/" TargetMode="External"/><Relationship Id="rId282" Type="http://schemas.openxmlformats.org/officeDocument/2006/relationships/hyperlink" Target="https://reporter.nih.gov/project-details/10885955" TargetMode="External"/><Relationship Id="rId338" Type="http://schemas.openxmlformats.org/officeDocument/2006/relationships/hyperlink" Target="https://reporter.nih.gov/project-details/9057456" TargetMode="External"/><Relationship Id="rId8" Type="http://schemas.openxmlformats.org/officeDocument/2006/relationships/hyperlink" Target="https://bv.fapesp.br/en/auxilios/102866/optimization-of-the-specific-ige-detection-method-as-a-tool-for-the-accurate-diagnosis-of-allergies/" TargetMode="External"/><Relationship Id="rId142" Type="http://schemas.openxmlformats.org/officeDocument/2006/relationships/hyperlink" Target="https://reporter.nih.gov/project-details/10014232" TargetMode="External"/><Relationship Id="rId184" Type="http://schemas.openxmlformats.org/officeDocument/2006/relationships/hyperlink" Target="https://scholars.duke.edu/person/michael.hershfield/research" TargetMode="External"/><Relationship Id="rId391" Type="http://schemas.openxmlformats.org/officeDocument/2006/relationships/hyperlink" Target="https://nrid.nii.ac.jp/ja/nrid/1000010242588/" TargetMode="External"/><Relationship Id="rId405" Type="http://schemas.openxmlformats.org/officeDocument/2006/relationships/hyperlink" Target="https://tsanzsrs2019.com/program/speakers/eva-polverino.html" TargetMode="External"/><Relationship Id="rId251" Type="http://schemas.openxmlformats.org/officeDocument/2006/relationships/hyperlink" Target="https://reporter.nih.gov/project-details/9031118" TargetMode="External"/><Relationship Id="rId46" Type="http://schemas.openxmlformats.org/officeDocument/2006/relationships/hyperlink" Target="https://bv.fapesp.br/en/auxilios/76967/an-intronic-mutation-in-cybb-gene-leads-to-rna-instability-and-variant-x-linked-chronic-granulomatou/" TargetMode="External"/><Relationship Id="rId293" Type="http://schemas.openxmlformats.org/officeDocument/2006/relationships/hyperlink" Target="https://reporter.nih.gov/project-details/10728916" TargetMode="External"/><Relationship Id="rId307" Type="http://schemas.openxmlformats.org/officeDocument/2006/relationships/hyperlink" Target="https://reporter.nih.gov/project-details/10091965" TargetMode="External"/><Relationship Id="rId349" Type="http://schemas.openxmlformats.org/officeDocument/2006/relationships/hyperlink" Target="https://reporter.nih.gov/project-details/8662516" TargetMode="External"/><Relationship Id="rId88" Type="http://schemas.openxmlformats.org/officeDocument/2006/relationships/hyperlink" Target="https://bv.fapesp.br/en/auxilios/54990/prevalence-and-associated-factors-with-latex-sensitization-and-allergy-in-patients-with-myelomeningo/" TargetMode="External"/><Relationship Id="rId111" Type="http://schemas.openxmlformats.org/officeDocument/2006/relationships/hyperlink" Target="https://kaken.nii.ac.jp/en/grant/KAKENHI-PROJECT-12051225/" TargetMode="External"/><Relationship Id="rId153" Type="http://schemas.openxmlformats.org/officeDocument/2006/relationships/hyperlink" Target="https://reporter.nih.gov/project-details/8414878" TargetMode="External"/><Relationship Id="rId195" Type="http://schemas.openxmlformats.org/officeDocument/2006/relationships/hyperlink" Target="https://scholars.duke.edu/grant/140618" TargetMode="External"/><Relationship Id="rId209" Type="http://schemas.openxmlformats.org/officeDocument/2006/relationships/hyperlink" Target="https://reporter.nih.gov/project-details/%202384624" TargetMode="External"/><Relationship Id="rId360" Type="http://schemas.openxmlformats.org/officeDocument/2006/relationships/hyperlink" Target="https://reporter.nih.gov/project-details/7513527" TargetMode="External"/><Relationship Id="rId416" Type="http://schemas.openxmlformats.org/officeDocument/2006/relationships/hyperlink" Target="https://nrid.nii.ac.jp/nrid/1000070191830/" TargetMode="External"/><Relationship Id="rId220" Type="http://schemas.openxmlformats.org/officeDocument/2006/relationships/hyperlink" Target="https://reporter.nih.gov/project-details/%203226835" TargetMode="External"/><Relationship Id="rId15" Type="http://schemas.openxmlformats.org/officeDocument/2006/relationships/hyperlink" Target="https://bv.fapesp.br/en/auxilios/88444/early-diagnosis-of-primary-immunodeficiencies-associated-with-bt-lymphopenia/" TargetMode="External"/><Relationship Id="rId57" Type="http://schemas.openxmlformats.org/officeDocument/2006/relationships/hyperlink" Target="https://bv.fapesp.br/en/pesquisador/7206/anete-sevciovic-grumach/" TargetMode="External"/><Relationship Id="rId262" Type="http://schemas.openxmlformats.org/officeDocument/2006/relationships/hyperlink" Target="https://webapps.cihr-irsc.gc.ca/decisions/p/project_details.html?applId=494783&amp;lang=en" TargetMode="External"/><Relationship Id="rId318" Type="http://schemas.openxmlformats.org/officeDocument/2006/relationships/hyperlink" Target="https://reporter.nih.gov/project-details/9757663" TargetMode="External"/><Relationship Id="rId99" Type="http://schemas.openxmlformats.org/officeDocument/2006/relationships/hyperlink" Target="https://kaken.nii.ac.jp/en/grant/KAKENHI-PROJECT-20015027/" TargetMode="External"/><Relationship Id="rId122" Type="http://schemas.openxmlformats.org/officeDocument/2006/relationships/hyperlink" Target="https://reporter.nih.gov/project-details/10377827" TargetMode="External"/><Relationship Id="rId164" Type="http://schemas.openxmlformats.org/officeDocument/2006/relationships/hyperlink" Target="https://orcid.org/0000-0002-6111-7355" TargetMode="External"/><Relationship Id="rId371" Type="http://schemas.openxmlformats.org/officeDocument/2006/relationships/hyperlink" Target="https://nrid.nii.ac.jp/en/nrid/1000000790338/" TargetMode="External"/><Relationship Id="rId427" Type="http://schemas.openxmlformats.org/officeDocument/2006/relationships/hyperlink" Target="https://nrid.nii.ac.jp/nrid/1000070191830/" TargetMode="External"/><Relationship Id="rId26" Type="http://schemas.openxmlformats.org/officeDocument/2006/relationships/hyperlink" Target="https://bv.fapesp.br/en/auxilios/58273/the-role-of-cd40l-cd40-interaction-in-the-antifungal-immune-response-mediated-by-neutrophils-and-mac/" TargetMode="External"/><Relationship Id="rId231" Type="http://schemas.openxmlformats.org/officeDocument/2006/relationships/hyperlink" Target="https://reporter.nih.gov/project-details/10781894" TargetMode="External"/><Relationship Id="rId273" Type="http://schemas.openxmlformats.org/officeDocument/2006/relationships/hyperlink" Target="https://webapps.cihr-irsc.gc.ca/decisions/p/project_details.html?applId=226244&amp;lang=en" TargetMode="External"/><Relationship Id="rId329" Type="http://schemas.openxmlformats.org/officeDocument/2006/relationships/hyperlink" Target="https://reporter.nih.gov/project-details/9267096" TargetMode="External"/><Relationship Id="rId68" Type="http://schemas.openxmlformats.org/officeDocument/2006/relationships/hyperlink" Target="https://journals.plos.org/plosone/article?id=10.1371/journal.pone.0141116" TargetMode="External"/><Relationship Id="rId133" Type="http://schemas.openxmlformats.org/officeDocument/2006/relationships/hyperlink" Target="https://reporter.nih.gov/project-details/10927888" TargetMode="External"/><Relationship Id="rId175" Type="http://schemas.openxmlformats.org/officeDocument/2006/relationships/hyperlink" Target="https://reporter.nih.gov/project-details/10250414" TargetMode="External"/><Relationship Id="rId340" Type="http://schemas.openxmlformats.org/officeDocument/2006/relationships/hyperlink" Target="https://reporter.nih.gov/project-details/9036407" TargetMode="External"/><Relationship Id="rId200" Type="http://schemas.openxmlformats.org/officeDocument/2006/relationships/hyperlink" Target="https://reporter.nih.gov/project-details/%206754512" TargetMode="External"/><Relationship Id="rId382" Type="http://schemas.openxmlformats.org/officeDocument/2006/relationships/hyperlink" Target="https://researchmap.jp/takukobayashimd/research_projects/45306113" TargetMode="External"/><Relationship Id="rId242" Type="http://schemas.openxmlformats.org/officeDocument/2006/relationships/hyperlink" Target="https://reporter.nih.gov/project-details/9923731" TargetMode="External"/><Relationship Id="rId284" Type="http://schemas.openxmlformats.org/officeDocument/2006/relationships/hyperlink" Target="https://reporter.nih.gov/project-details/10465024" TargetMode="External"/><Relationship Id="rId37" Type="http://schemas.openxmlformats.org/officeDocument/2006/relationships/hyperlink" Target="https://bv.fapesp.br/en/bolsas/128490/phagocytosis-and-microbicidal-activity-against-candida-albicans-in-thp-1-aire-1-deficient-cells/" TargetMode="External"/><Relationship Id="rId79" Type="http://schemas.openxmlformats.org/officeDocument/2006/relationships/hyperlink" Target="https://cognit.ca/en/project/233042" TargetMode="External"/><Relationship Id="rId102" Type="http://schemas.openxmlformats.org/officeDocument/2006/relationships/hyperlink" Target="http://kaken.nii.ac.jp/en/grant/KAKENHI-PROJECT-18060024/" TargetMode="External"/><Relationship Id="rId144" Type="http://schemas.openxmlformats.org/officeDocument/2006/relationships/hyperlink" Target="https://reporter.nih.gov/project-details/9786498" TargetMode="External"/><Relationship Id="rId90" Type="http://schemas.openxmlformats.org/officeDocument/2006/relationships/hyperlink" Target="https://bv.fapesp.br/pt/auxilios/54988/avaliacao-da-funcao-pulmonar-e-investigacao-da-asma-alergica-em-pacientes-com-imunodeficiencia-comum/" TargetMode="External"/><Relationship Id="rId186" Type="http://schemas.openxmlformats.org/officeDocument/2006/relationships/hyperlink" Target="https://reporter.nih.gov/project-details/%203822440" TargetMode="External"/><Relationship Id="rId351" Type="http://schemas.openxmlformats.org/officeDocument/2006/relationships/hyperlink" Target="https://reporter.nih.gov/project-details/8274801" TargetMode="External"/><Relationship Id="rId393" Type="http://schemas.openxmlformats.org/officeDocument/2006/relationships/hyperlink" Target="https://nrid.nii.ac.jp/ja/nrid/1000010242588/" TargetMode="External"/><Relationship Id="rId407" Type="http://schemas.openxmlformats.org/officeDocument/2006/relationships/hyperlink" Target="https://vhir.vallhebron.com/en/professionals/eva-polverino?page=1" TargetMode="External"/><Relationship Id="rId211" Type="http://schemas.openxmlformats.org/officeDocument/2006/relationships/hyperlink" Target="https://reporter.nih.gov/project-details/%202137537" TargetMode="External"/><Relationship Id="rId253" Type="http://schemas.openxmlformats.org/officeDocument/2006/relationships/hyperlink" Target="https://reporter.nih.gov/project-details/9335468" TargetMode="External"/><Relationship Id="rId295" Type="http://schemas.openxmlformats.org/officeDocument/2006/relationships/hyperlink" Target="https://reporter.nih.gov/project-details/10539291" TargetMode="External"/><Relationship Id="rId309" Type="http://schemas.openxmlformats.org/officeDocument/2006/relationships/hyperlink" Target="https://reporter.nih.gov/project-details/10051405" TargetMode="External"/><Relationship Id="rId48" Type="http://schemas.openxmlformats.org/officeDocument/2006/relationships/hyperlink" Target="https://bv.fapesp.br/en/pesquisador/7206/anete-sevciovic-grumach/" TargetMode="External"/><Relationship Id="rId113" Type="http://schemas.openxmlformats.org/officeDocument/2006/relationships/hyperlink" Target="https://kaken.nii.ac.jp/en/grant/KAKENHI-PROJECT-10770097/" TargetMode="External"/><Relationship Id="rId320" Type="http://schemas.openxmlformats.org/officeDocument/2006/relationships/hyperlink" Target="https://reporter.nih.gov/project-details/9750104" TargetMode="External"/><Relationship Id="rId155" Type="http://schemas.openxmlformats.org/officeDocument/2006/relationships/hyperlink" Target="https://reporter.nih.gov/project-details/8031891" TargetMode="External"/><Relationship Id="rId197" Type="http://schemas.openxmlformats.org/officeDocument/2006/relationships/hyperlink" Target="https://reporter.nih.gov/project-details/%207280431" TargetMode="External"/><Relationship Id="rId362" Type="http://schemas.openxmlformats.org/officeDocument/2006/relationships/hyperlink" Target="https://reporter.nih.gov/project-details/6998601" TargetMode="External"/><Relationship Id="rId418" Type="http://schemas.openxmlformats.org/officeDocument/2006/relationships/hyperlink" Target="https://nrid.nii.ac.jp/nrid/1000070191830/" TargetMode="External"/><Relationship Id="rId222" Type="http://schemas.openxmlformats.org/officeDocument/2006/relationships/hyperlink" Target="https://reporter.nih.gov/project-details/%203226832" TargetMode="External"/><Relationship Id="rId264" Type="http://schemas.openxmlformats.org/officeDocument/2006/relationships/hyperlink" Target="https://webapps.cihr-irsc.gc.ca/decisions/p/project_details.html?applId=409940&amp;lang=en" TargetMode="External"/><Relationship Id="rId17" Type="http://schemas.openxmlformats.org/officeDocument/2006/relationships/hyperlink" Target="https://bv.fapesp.br/en/bolsas/159590/development-of-a-pcclchim-lentiviral-vector-for-gene-therapy-of-patients-with-chronic-granulomatous/" TargetMode="External"/><Relationship Id="rId59" Type="http://schemas.openxmlformats.org/officeDocument/2006/relationships/hyperlink" Target="https://bv.fapesp.br/pt/pesquisa/buscador/?q2=(id_pesquisador_exact:7206)%20AND%20((auxilio:*%20AND%20situacao_exact:%22Conclu%C3%ADdos%22))" TargetMode="External"/><Relationship Id="rId124" Type="http://schemas.openxmlformats.org/officeDocument/2006/relationships/hyperlink" Target="https://reporter.nih.gov/project-details/9711958" TargetMode="External"/><Relationship Id="rId70" Type="http://schemas.openxmlformats.org/officeDocument/2006/relationships/hyperlink" Target="https://profiles.tdr-global.net/Walderez.Ornelas.Dutra/grants" TargetMode="External"/><Relationship Id="rId166" Type="http://schemas.openxmlformats.org/officeDocument/2006/relationships/hyperlink" Target="https://orcid.org/0000-0002-6111-7355" TargetMode="External"/><Relationship Id="rId331" Type="http://schemas.openxmlformats.org/officeDocument/2006/relationships/hyperlink" Target="https://reporter.nih.gov/project-details/9388303" TargetMode="External"/><Relationship Id="rId373" Type="http://schemas.openxmlformats.org/officeDocument/2006/relationships/hyperlink" Target="https://orcid.org/0000-0003-2881-0657" TargetMode="External"/><Relationship Id="rId429" Type="http://schemas.openxmlformats.org/officeDocument/2006/relationships/hyperlink" Target="https://researchmap.jp/read0035639/research_projects/30030845"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scielo.org.ar/scielo.php?script=sci_arttext&amp;pid=S0325-00752010000500018&amp;lng=en&amp;nrm=iso&amp;tlng=en" TargetMode="External"/><Relationship Id="rId21" Type="http://schemas.openxmlformats.org/officeDocument/2006/relationships/hyperlink" Target="https://www.jacionline.org/article/S0091-6749(19)31040-1/fulltext" TargetMode="External"/><Relationship Id="rId42" Type="http://schemas.openxmlformats.org/officeDocument/2006/relationships/hyperlink" Target="https://pubmed.ncbi.nlm.nih.gov/32064578" TargetMode="External"/><Relationship Id="rId47" Type="http://schemas.openxmlformats.org/officeDocument/2006/relationships/hyperlink" Target="https://www.thelancet.com/journals/langas/article/PIIS2468-1253(22)00337-5/abstract" TargetMode="External"/><Relationship Id="rId63" Type="http://schemas.openxmlformats.org/officeDocument/2006/relationships/hyperlink" Target="https://pubmed.ncbi.nlm.nih.gov/37677093" TargetMode="External"/><Relationship Id="rId68" Type="http://schemas.openxmlformats.org/officeDocument/2006/relationships/hyperlink" Target="https://pubmed.ncbi.nlm.nih.gov/30545985" TargetMode="External"/><Relationship Id="rId84" Type="http://schemas.openxmlformats.org/officeDocument/2006/relationships/hyperlink" Target="https://pubmed.ncbi.nlm.nih.gov/30130311" TargetMode="External"/><Relationship Id="rId89" Type="http://schemas.openxmlformats.org/officeDocument/2006/relationships/hyperlink" Target="https://pubmed.ncbi.nlm.nih.gov/26714021" TargetMode="External"/><Relationship Id="rId16" Type="http://schemas.openxmlformats.org/officeDocument/2006/relationships/hyperlink" Target="https://pubmed.ncbi.nlm.nih.gov/23176876" TargetMode="External"/><Relationship Id="rId11" Type="http://schemas.openxmlformats.org/officeDocument/2006/relationships/hyperlink" Target="https://pubmed.ncbi.nlm.nih.gov/27503784" TargetMode="External"/><Relationship Id="rId32" Type="http://schemas.openxmlformats.org/officeDocument/2006/relationships/hyperlink" Target="https://www.scielo.org.ar/scielo.php?script=sci_arttext&amp;pid=S0325-00752011000300019&amp;lng=en&amp;nrm=iso&amp;tlng=en" TargetMode="External"/><Relationship Id="rId37" Type="http://schemas.openxmlformats.org/officeDocument/2006/relationships/hyperlink" Target="https://pubmed.ncbi.nlm.nih.gov/39956121" TargetMode="External"/><Relationship Id="rId53" Type="http://schemas.openxmlformats.org/officeDocument/2006/relationships/hyperlink" Target="https://pubmed.ncbi.nlm.nih.gov/26678213" TargetMode="External"/><Relationship Id="rId58" Type="http://schemas.openxmlformats.org/officeDocument/2006/relationships/hyperlink" Target="https://www.jacionline.org/article/S0091-6749(18)31268-5/fulltext" TargetMode="External"/><Relationship Id="rId74" Type="http://schemas.openxmlformats.org/officeDocument/2006/relationships/hyperlink" Target="https://pubmed.ncbi.nlm.nih.gov/34453143" TargetMode="External"/><Relationship Id="rId79" Type="http://schemas.openxmlformats.org/officeDocument/2006/relationships/hyperlink" Target="https://pubmed.ncbi.nlm.nih.gov/31954438" TargetMode="External"/><Relationship Id="rId5" Type="http://schemas.openxmlformats.org/officeDocument/2006/relationships/hyperlink" Target="https://www.elsevier.es/en-revista-allergologia-et-immunopathologia-105-pdf-S030105461100022X" TargetMode="External"/><Relationship Id="rId90" Type="http://schemas.openxmlformats.org/officeDocument/2006/relationships/hyperlink" Target="https://pubmed.ncbi.nlm.nih.gov/29128130" TargetMode="External"/><Relationship Id="rId14" Type="http://schemas.openxmlformats.org/officeDocument/2006/relationships/hyperlink" Target="https://pubmed.ncbi.nlm.nih.gov/23333411" TargetMode="External"/><Relationship Id="rId22" Type="http://schemas.openxmlformats.org/officeDocument/2006/relationships/hyperlink" Target="https://pubmed.ncbi.nlm.nih.gov/23333411" TargetMode="External"/><Relationship Id="rId27" Type="http://schemas.openxmlformats.org/officeDocument/2006/relationships/hyperlink" Target="https://www.scielo.br/j/eins/a/YkdwTg3JVVTjzHB49mNVWdC/?lang=en" TargetMode="External"/><Relationship Id="rId30" Type="http://schemas.openxmlformats.org/officeDocument/2006/relationships/hyperlink" Target="https://www.jacionline.org/article/S0091-6749(19)31040-1/fulltext" TargetMode="External"/><Relationship Id="rId35" Type="http://schemas.openxmlformats.org/officeDocument/2006/relationships/hyperlink" Target="https://www.sap.org.ar/docs/publicaciones/archivosarg/2023/v121n1a23.pdf" TargetMode="External"/><Relationship Id="rId43" Type="http://schemas.openxmlformats.org/officeDocument/2006/relationships/hyperlink" Target="https://ipopi.org/wp-content/uploads/2017/08/IPOPI-Principles-of-Care-Implementation-Package_web.pdf" TargetMode="External"/><Relationship Id="rId48" Type="http://schemas.openxmlformats.org/officeDocument/2006/relationships/hyperlink" Target="https://pubmed.ncbi.nlm.nih.gov/33634751" TargetMode="External"/><Relationship Id="rId56" Type="http://schemas.openxmlformats.org/officeDocument/2006/relationships/hyperlink" Target="https://pubmed.ncbi.nlm.nih.gov/32484954" TargetMode="External"/><Relationship Id="rId64" Type="http://schemas.openxmlformats.org/officeDocument/2006/relationships/hyperlink" Target="https://pubmed.ncbi.nlm.nih.gov/29757134" TargetMode="External"/><Relationship Id="rId69" Type="http://schemas.openxmlformats.org/officeDocument/2006/relationships/hyperlink" Target="https://www.sciencedirect.com/science/article/pii/S2213219817300351" TargetMode="External"/><Relationship Id="rId77" Type="http://schemas.openxmlformats.org/officeDocument/2006/relationships/hyperlink" Target="https://pubmed.ncbi.nlm.nih.gov/33961734" TargetMode="External"/><Relationship Id="rId8" Type="http://schemas.openxmlformats.org/officeDocument/2006/relationships/hyperlink" Target="https://pubmed.ncbi.nlm.nih.gov/32064578" TargetMode="External"/><Relationship Id="rId51" Type="http://schemas.openxmlformats.org/officeDocument/2006/relationships/hyperlink" Target="https://pubmed.ncbi.nlm.nih.gov/28823876" TargetMode="External"/><Relationship Id="rId72" Type="http://schemas.openxmlformats.org/officeDocument/2006/relationships/hyperlink" Target="https://pubmed.ncbi.nlm.nih.gov/38878002" TargetMode="External"/><Relationship Id="rId80" Type="http://schemas.openxmlformats.org/officeDocument/2006/relationships/hyperlink" Target="https://www.thelancet.com/journals/langas/article/PIIS2468-1253(22)00337-5/abstract" TargetMode="External"/><Relationship Id="rId85" Type="http://schemas.openxmlformats.org/officeDocument/2006/relationships/hyperlink" Target="https://pubmed.ncbi.nlm.nih.gov/28267075" TargetMode="External"/><Relationship Id="rId3" Type="http://schemas.openxmlformats.org/officeDocument/2006/relationships/hyperlink" Target="https://www.scielo.br/j/eins/a/YkdwTg3JVVTjzHB49mNVWdC/?lang=en" TargetMode="External"/><Relationship Id="rId12" Type="http://schemas.openxmlformats.org/officeDocument/2006/relationships/hyperlink" Target="https://www.scielo.br/j/eins/a/YkdwTg3JVVTjzHB49mNVWdC/?lang=en" TargetMode="External"/><Relationship Id="rId17" Type="http://schemas.openxmlformats.org/officeDocument/2006/relationships/hyperlink" Target="https://pubmed.ncbi.nlm.nih.gov/22179171" TargetMode="External"/><Relationship Id="rId25" Type="http://schemas.openxmlformats.org/officeDocument/2006/relationships/hyperlink" Target="https://www.elsevier.es/en-revista-allergologia-et-immunopathologia-105-linkresolver-critical-issues-needs-in-management-S0301054610002387" TargetMode="External"/><Relationship Id="rId33" Type="http://schemas.openxmlformats.org/officeDocument/2006/relationships/hyperlink" Target="https://www.scielo.org.ar/scielo.php?script=sci_arttext&amp;pid=S0325-00752010000500018&amp;lng=en&amp;nrm=iso&amp;tlng=en" TargetMode="External"/><Relationship Id="rId38" Type="http://schemas.openxmlformats.org/officeDocument/2006/relationships/hyperlink" Target="https://pubmed.ncbi.nlm.nih.gov/30463418" TargetMode="External"/><Relationship Id="rId46" Type="http://schemas.openxmlformats.org/officeDocument/2006/relationships/hyperlink" Target="https://pubmed.ncbi.nlm.nih.gov/33277976" TargetMode="External"/><Relationship Id="rId59" Type="http://schemas.openxmlformats.org/officeDocument/2006/relationships/hyperlink" Target="https://pubmed.ncbi.nlm.nih.gov/26094938" TargetMode="External"/><Relationship Id="rId67" Type="http://schemas.openxmlformats.org/officeDocument/2006/relationships/hyperlink" Target="https://pubmed.ncbi.nlm.nih.gov/38940298" TargetMode="External"/><Relationship Id="rId20" Type="http://schemas.openxmlformats.org/officeDocument/2006/relationships/hyperlink" Target="https://www.sap.org.ar/docs/publicaciones/archivosarg/2023/v121n1a23.pdf" TargetMode="External"/><Relationship Id="rId41" Type="http://schemas.openxmlformats.org/officeDocument/2006/relationships/hyperlink" Target="https://pubmed.ncbi.nlm.nih.gov/22179171" TargetMode="External"/><Relationship Id="rId54" Type="http://schemas.openxmlformats.org/officeDocument/2006/relationships/hyperlink" Target="https://pubmed.ncbi.nlm.nih.gov/22248713" TargetMode="External"/><Relationship Id="rId62" Type="http://schemas.openxmlformats.org/officeDocument/2006/relationships/hyperlink" Target="https://pubmed.ncbi.nlm.nih.gov/38889660" TargetMode="External"/><Relationship Id="rId70" Type="http://schemas.openxmlformats.org/officeDocument/2006/relationships/hyperlink" Target="https://pubmed.ncbi.nlm.nih.gov/22171742" TargetMode="External"/><Relationship Id="rId75" Type="http://schemas.openxmlformats.org/officeDocument/2006/relationships/hyperlink" Target="https://pubmed.ncbi.nlm.nih.gov/33872568" TargetMode="External"/><Relationship Id="rId83" Type="http://schemas.openxmlformats.org/officeDocument/2006/relationships/hyperlink" Target="https://pubmed.ncbi.nlm.nih.gov/30979718" TargetMode="External"/><Relationship Id="rId88" Type="http://schemas.openxmlformats.org/officeDocument/2006/relationships/hyperlink" Target="https://pubmed.ncbi.nlm.nih.gov/26842562" TargetMode="External"/><Relationship Id="rId91" Type="http://schemas.openxmlformats.org/officeDocument/2006/relationships/hyperlink" Target="https://pubmed.ncbi.nlm.nih.gov/28889110" TargetMode="External"/><Relationship Id="rId1" Type="http://schemas.openxmlformats.org/officeDocument/2006/relationships/hyperlink" Target="https://pmc.ncbi.nlm.nih.gov/articles/PMC4869529/" TargetMode="External"/><Relationship Id="rId6" Type="http://schemas.openxmlformats.org/officeDocument/2006/relationships/hyperlink" Target="https://www.elsevier.es/en-revista-allergologia-et-immunopathologia-105-linkresolver-critical-issues-needs-in-management-S0301054610002387" TargetMode="External"/><Relationship Id="rId15" Type="http://schemas.openxmlformats.org/officeDocument/2006/relationships/hyperlink" Target="https://pubmed.ncbi.nlm.nih.gov/24673465" TargetMode="External"/><Relationship Id="rId23" Type="http://schemas.openxmlformats.org/officeDocument/2006/relationships/hyperlink" Target="https://www.scielo.org.ar/scielo.php?script=sci_arttext&amp;pid=S0325-00752011000300019&amp;lng=en&amp;nrm=iso&amp;tlng=en" TargetMode="External"/><Relationship Id="rId28" Type="http://schemas.openxmlformats.org/officeDocument/2006/relationships/hyperlink" Target="https://pubmed.ncbi.nlm.nih.gov/39630758" TargetMode="External"/><Relationship Id="rId36" Type="http://schemas.openxmlformats.org/officeDocument/2006/relationships/hyperlink" Target="https://www.sap.org.ar/docs/publicaciones/archivosarg/2018/v116n2a42.pdf" TargetMode="External"/><Relationship Id="rId49" Type="http://schemas.openxmlformats.org/officeDocument/2006/relationships/hyperlink" Target="https://pubmed.ncbi.nlm.nih.gov/30259647" TargetMode="External"/><Relationship Id="rId57" Type="http://schemas.openxmlformats.org/officeDocument/2006/relationships/hyperlink" Target="https://pubmed.ncbi.nlm.nih.gov/32500526" TargetMode="External"/><Relationship Id="rId10" Type="http://schemas.openxmlformats.org/officeDocument/2006/relationships/hyperlink" Target="https://pubmed.ncbi.nlm.nih.gov/29723342" TargetMode="External"/><Relationship Id="rId31" Type="http://schemas.openxmlformats.org/officeDocument/2006/relationships/hyperlink" Target="https://www.sap.org.ar/docs/publicaciones/archivosarg/2018/v116n2a42.pdf" TargetMode="External"/><Relationship Id="rId44" Type="http://schemas.openxmlformats.org/officeDocument/2006/relationships/hyperlink" Target="https://pubmed.ncbi.nlm.nih.gov/20159255" TargetMode="External"/><Relationship Id="rId52" Type="http://schemas.openxmlformats.org/officeDocument/2006/relationships/hyperlink" Target="https://pubmed.ncbi.nlm.nih.gov/28754544" TargetMode="External"/><Relationship Id="rId60" Type="http://schemas.openxmlformats.org/officeDocument/2006/relationships/hyperlink" Target="https://www.cdc.gov/mmwr/preview/mmwrhtml/rr5301a1.htm" TargetMode="External"/><Relationship Id="rId65" Type="http://schemas.openxmlformats.org/officeDocument/2006/relationships/hyperlink" Target="https://pubmed.ncbi.nlm.nih.gov/28151390" TargetMode="External"/><Relationship Id="rId73" Type="http://schemas.openxmlformats.org/officeDocument/2006/relationships/hyperlink" Target="https://pubmed.ncbi.nlm.nih.gov/38584033" TargetMode="External"/><Relationship Id="rId78" Type="http://schemas.openxmlformats.org/officeDocument/2006/relationships/hyperlink" Target="https://pubmed.ncbi.nlm.nih.gov/32377946" TargetMode="External"/><Relationship Id="rId81" Type="http://schemas.openxmlformats.org/officeDocument/2006/relationships/hyperlink" Target="https://pubmed.ncbi.nlm.nih.gov/35577225" TargetMode="External"/><Relationship Id="rId86" Type="http://schemas.openxmlformats.org/officeDocument/2006/relationships/hyperlink" Target="https://pubmed.ncbi.nlm.nih.gov/24231644" TargetMode="External"/><Relationship Id="rId4" Type="http://schemas.openxmlformats.org/officeDocument/2006/relationships/hyperlink" Target="https://pubmed.ncbi.nlm.nih.gov/23333411" TargetMode="External"/><Relationship Id="rId9" Type="http://schemas.openxmlformats.org/officeDocument/2006/relationships/hyperlink" Target="https://www.jacionline.org/article/S0091-6749(19)31040-1/fulltext" TargetMode="External"/><Relationship Id="rId13" Type="http://schemas.openxmlformats.org/officeDocument/2006/relationships/hyperlink" Target="https://pubmed.ncbi.nlm.nih.gov/26657910" TargetMode="External"/><Relationship Id="rId18" Type="http://schemas.openxmlformats.org/officeDocument/2006/relationships/hyperlink" Target="https://www.elsevier.es/en-revista-allergologia-et-immunopathologia-105-pdf-S030105461100022X" TargetMode="External"/><Relationship Id="rId39" Type="http://schemas.openxmlformats.org/officeDocument/2006/relationships/hyperlink" Target="https://pubmed.ncbi.nlm.nih.gov/22132006" TargetMode="External"/><Relationship Id="rId34" Type="http://schemas.openxmlformats.org/officeDocument/2006/relationships/hyperlink" Target="https://pubmed.ncbi.nlm.nih.gov/37377258" TargetMode="External"/><Relationship Id="rId50" Type="http://schemas.openxmlformats.org/officeDocument/2006/relationships/hyperlink" Target="https://pubmed.ncbi.nlm.nih.gov/28870776" TargetMode="External"/><Relationship Id="rId55" Type="http://schemas.openxmlformats.org/officeDocument/2006/relationships/hyperlink" Target="https://pubmed.ncbi.nlm.nih.gov/21723224" TargetMode="External"/><Relationship Id="rId76" Type="http://schemas.openxmlformats.org/officeDocument/2006/relationships/hyperlink" Target="https://pubmed.ncbi.nlm.nih.gov/33885977" TargetMode="External"/><Relationship Id="rId7" Type="http://schemas.openxmlformats.org/officeDocument/2006/relationships/hyperlink" Target="https://pubmed.ncbi.nlm.nih.gov/35006617" TargetMode="External"/><Relationship Id="rId71" Type="http://schemas.openxmlformats.org/officeDocument/2006/relationships/hyperlink" Target="https://pubmed.ncbi.nlm.nih.gov/38877997" TargetMode="External"/><Relationship Id="rId2" Type="http://schemas.openxmlformats.org/officeDocument/2006/relationships/hyperlink" Target="https://www.jacionline.org/article/S0091-6749(19)31040-1/fulltext" TargetMode="External"/><Relationship Id="rId29" Type="http://schemas.openxmlformats.org/officeDocument/2006/relationships/hyperlink" Target="https://www.scielo.br/j/eins/a/YkdwTg3JVVTjzHB49mNVWdC/?lang=en" TargetMode="External"/><Relationship Id="rId24" Type="http://schemas.openxmlformats.org/officeDocument/2006/relationships/hyperlink" Target="https://www.elsevier.es/en-revista-allergologia-et-immunopathologia-105-linkresolver-primary-immunodeficiency-diseases-in-latin-S030105461100022X" TargetMode="External"/><Relationship Id="rId40" Type="http://schemas.openxmlformats.org/officeDocument/2006/relationships/hyperlink" Target="https://pubmed.ncbi.nlm.nih.gov/29723342" TargetMode="External"/><Relationship Id="rId45" Type="http://schemas.openxmlformats.org/officeDocument/2006/relationships/hyperlink" Target="https://pubmed.ncbi.nlm.nih.gov/39046779" TargetMode="External"/><Relationship Id="rId66" Type="http://schemas.openxmlformats.org/officeDocument/2006/relationships/hyperlink" Target="https://pubmed.ncbi.nlm.nih.gov/25349612" TargetMode="External"/><Relationship Id="rId87" Type="http://schemas.openxmlformats.org/officeDocument/2006/relationships/hyperlink" Target="https://pubmed.ncbi.nlm.nih.gov/34266669" TargetMode="External"/><Relationship Id="rId61" Type="http://schemas.openxmlformats.org/officeDocument/2006/relationships/hyperlink" Target="https://pubmed.ncbi.nlm.nih.gov/26407912" TargetMode="External"/><Relationship Id="rId82" Type="http://schemas.openxmlformats.org/officeDocument/2006/relationships/hyperlink" Target="https://pubmed.ncbi.nlm.nih.gov/33026087/" TargetMode="External"/><Relationship Id="rId19" Type="http://schemas.openxmlformats.org/officeDocument/2006/relationships/hyperlink" Target="https://pubmed.ncbi.nlm.nih.gov/21167629"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pmc.ncbi.nlm.nih.gov/articles/PMC9964556/" TargetMode="External"/><Relationship Id="rId299" Type="http://schemas.openxmlformats.org/officeDocument/2006/relationships/hyperlink" Target="https://orcid.org/0000-0001-9083-855X" TargetMode="External"/><Relationship Id="rId21" Type="http://schemas.openxmlformats.org/officeDocument/2006/relationships/hyperlink" Target="https://www.scitechnol.com/editorialboard-primary-acquired-immunodeficiency-research.php" TargetMode="External"/><Relationship Id="rId63" Type="http://schemas.openxmlformats.org/officeDocument/2006/relationships/hyperlink" Target="https://link.springer.com/journal/10875/editorial-board" TargetMode="External"/><Relationship Id="rId159" Type="http://schemas.openxmlformats.org/officeDocument/2006/relationships/hyperlink" Target="https://bv.fapesp.br/pt/pesquisador/177022/pedro-francisco-giavina-bianchi-junior/" TargetMode="External"/><Relationship Id="rId170" Type="http://schemas.openxmlformats.org/officeDocument/2006/relationships/hyperlink" Target="https://www.termedia.pl/Journal/Central_European_Journal_of_nbsp_Immunology-10/Board" TargetMode="External"/><Relationship Id="rId226" Type="http://schemas.openxmlformats.org/officeDocument/2006/relationships/hyperlink" Target="https://loop.frontiersin.org/people/33895/editorial" TargetMode="External"/><Relationship Id="rId268" Type="http://schemas.openxmlformats.org/officeDocument/2006/relationships/hyperlink" Target="https://orcid.org/0000-0002-2073-4234" TargetMode="External"/><Relationship Id="rId32" Type="http://schemas.openxmlformats.org/officeDocument/2006/relationships/hyperlink" Target="https://www.frontiersin.org/journals/immunology/editors" TargetMode="External"/><Relationship Id="rId74" Type="http://schemas.openxmlformats.org/officeDocument/2006/relationships/hyperlink" Target="https://orcid.org/0000-0002-9803-0309" TargetMode="External"/><Relationship Id="rId128" Type="http://schemas.openxmlformats.org/officeDocument/2006/relationships/hyperlink" Target="https://sites.icb.ufmg.br/morfologia/portal/walderez-ornelas-dutra/" TargetMode="External"/><Relationship Id="rId5" Type="http://schemas.openxmlformats.org/officeDocument/2006/relationships/hyperlink" Target="https://orcid.org/0000-0002-3328-7584" TargetMode="External"/><Relationship Id="rId181" Type="http://schemas.openxmlformats.org/officeDocument/2006/relationships/hyperlink" Target="https://orcid.org/0000-0002-6111-7355" TargetMode="External"/><Relationship Id="rId237" Type="http://schemas.openxmlformats.org/officeDocument/2006/relationships/hyperlink" Target="https://orcid.org/0000-0002-9816-1704" TargetMode="External"/><Relationship Id="rId279" Type="http://schemas.openxmlformats.org/officeDocument/2006/relationships/hyperlink" Target="https://www.rbht.nhs.uk/specialists/dr-ricardo-jose" TargetMode="External"/><Relationship Id="rId43" Type="http://schemas.openxmlformats.org/officeDocument/2006/relationships/hyperlink" Target="https://orcid.org/0000-0002-2632-1078" TargetMode="External"/><Relationship Id="rId139" Type="http://schemas.openxmlformats.org/officeDocument/2006/relationships/hyperlink" Target="https://www.frontiersin.org/journals/immunology/sections/primary-immunodeficiencies" TargetMode="External"/><Relationship Id="rId290" Type="http://schemas.openxmlformats.org/officeDocument/2006/relationships/hyperlink" Target="https://orcid.org/0000-0001-9083-855X" TargetMode="External"/><Relationship Id="rId304" Type="http://schemas.openxmlformats.org/officeDocument/2006/relationships/hyperlink" Target="https://karger.com/res/article-pdf/94/6/522/3520581/000485436.pdf" TargetMode="External"/><Relationship Id="rId85" Type="http://schemas.openxmlformats.org/officeDocument/2006/relationships/hyperlink" Target="https://famed.ufu.br/pessoas/docentes/gesmar-rodrigues-silva-segundo" TargetMode="External"/><Relationship Id="rId150" Type="http://schemas.openxmlformats.org/officeDocument/2006/relationships/hyperlink" Target="https://bv.fapesp.br/pt/pesquisador/177022/pedro-francisco-giavina-bianchi-junior/" TargetMode="External"/><Relationship Id="rId192" Type="http://schemas.openxmlformats.org/officeDocument/2006/relationships/hyperlink" Target="https://orcid.org/0000-0002-6146-3952" TargetMode="External"/><Relationship Id="rId206" Type="http://schemas.openxmlformats.org/officeDocument/2006/relationships/hyperlink" Target="https://loop.frontiersin.org/people/56461/overview" TargetMode="External"/><Relationship Id="rId248" Type="http://schemas.openxmlformats.org/officeDocument/2006/relationships/hyperlink" Target="https://orcid.org/0000-0002-2822-161X" TargetMode="External"/><Relationship Id="rId12" Type="http://schemas.openxmlformats.org/officeDocument/2006/relationships/hyperlink" Target="https://imuno.icb.usp.br/prof-dr-antonio-condino-neto/" TargetMode="External"/><Relationship Id="rId108" Type="http://schemas.openxmlformats.org/officeDocument/2006/relationships/hyperlink" Target="https://all-imm.com/index.php/aei/Editorial-Team" TargetMode="External"/><Relationship Id="rId54" Type="http://schemas.openxmlformats.org/officeDocument/2006/relationships/hyperlink" Target="https://www.eurannallergyimm.com/organisation/" TargetMode="External"/><Relationship Id="rId96" Type="http://schemas.openxmlformats.org/officeDocument/2006/relationships/hyperlink" Target="https://link.springer.com/journal/10875/editorial-board" TargetMode="External"/><Relationship Id="rId161" Type="http://schemas.openxmlformats.org/officeDocument/2006/relationships/hyperlink" Target="https://bv.fapesp.br/pt/pesquisador/177022/pedro-francisco-giavina-bianchi-junior/" TargetMode="External"/><Relationship Id="rId217" Type="http://schemas.openxmlformats.org/officeDocument/2006/relationships/hyperlink" Target="https://www.frontiersin.org/journals/immunology/editors" TargetMode="External"/><Relationship Id="rId259" Type="http://schemas.openxmlformats.org/officeDocument/2006/relationships/hyperlink" Target="https://orcid.org/0000-0003-2881-0657" TargetMode="External"/><Relationship Id="rId23" Type="http://schemas.openxmlformats.org/officeDocument/2006/relationships/hyperlink" Target="https://www.sciencedirect.com/journal/journal-of-allergy-and-clinical-immunology/about/editorial-board" TargetMode="External"/><Relationship Id="rId119" Type="http://schemas.openxmlformats.org/officeDocument/2006/relationships/hyperlink" Target="https://www.heraldopenaccess.us/journals/journal-of-clinical-immunology-immunotherapy/editorial-board" TargetMode="External"/><Relationship Id="rId270" Type="http://schemas.openxmlformats.org/officeDocument/2006/relationships/hyperlink" Target="https://orcid.org/0000-0001-6206-9263" TargetMode="External"/><Relationship Id="rId291" Type="http://schemas.openxmlformats.org/officeDocument/2006/relationships/hyperlink" Target="https://orcid.org/0000-0001-9083-855X" TargetMode="External"/><Relationship Id="rId305" Type="http://schemas.openxmlformats.org/officeDocument/2006/relationships/hyperlink" Target="https://researchmap.jp/read0035639" TargetMode="External"/><Relationship Id="rId44" Type="http://schemas.openxmlformats.org/officeDocument/2006/relationships/hyperlink" Target="https://orcid.org/0000-0002-2632-1078" TargetMode="External"/><Relationship Id="rId65" Type="http://schemas.openxmlformats.org/officeDocument/2006/relationships/hyperlink" Target="https://bv.fapesp.br/en/pesquisador/7206/anete-sevciovic-grumach/" TargetMode="External"/><Relationship Id="rId86" Type="http://schemas.openxmlformats.org/officeDocument/2006/relationships/hyperlink" Target="https://famed.ufu.br/pessoas/docentes/gesmar-rodrigues-silva-segundo" TargetMode="External"/><Relationship Id="rId130" Type="http://schemas.openxmlformats.org/officeDocument/2006/relationships/hyperlink" Target="https://sites.icb.ufmg.br/morfologia/portal/walderez-ornelas-dutra/" TargetMode="External"/><Relationship Id="rId151" Type="http://schemas.openxmlformats.org/officeDocument/2006/relationships/hyperlink" Target="https://bv.fapesp.br/pt/pesquisador/177022/pedro-francisco-giavina-bianchi-junior/" TargetMode="External"/><Relationship Id="rId172" Type="http://schemas.openxmlformats.org/officeDocument/2006/relationships/hyperlink" Target="https://orcid.org/0000-0002-1926-5426" TargetMode="External"/><Relationship Id="rId193" Type="http://schemas.openxmlformats.org/officeDocument/2006/relationships/hyperlink" Target="https://orcid.org/0000-0002-6146-3952" TargetMode="External"/><Relationship Id="rId207" Type="http://schemas.openxmlformats.org/officeDocument/2006/relationships/hyperlink" Target="https://orcid.org/0000-0002-5768-391X" TargetMode="External"/><Relationship Id="rId228" Type="http://schemas.openxmlformats.org/officeDocument/2006/relationships/hyperlink" Target="https://journals.lww.com/co-transplantation/fulltext/2017/02000/editorial_introductions.1.aspx" TargetMode="External"/><Relationship Id="rId249" Type="http://schemas.openxmlformats.org/officeDocument/2006/relationships/hyperlink" Target="https://orcid.org/0000-0002-2822-161X" TargetMode="External"/><Relationship Id="rId13" Type="http://schemas.openxmlformats.org/officeDocument/2006/relationships/hyperlink" Target="https://imuno.icb.usp.br/prof-dr-antonio-condino-neto/" TargetMode="External"/><Relationship Id="rId109" Type="http://schemas.openxmlformats.org/officeDocument/2006/relationships/hyperlink" Target="https://www.eurannallergyimm.com/organisation/" TargetMode="External"/><Relationship Id="rId260" Type="http://schemas.openxmlformats.org/officeDocument/2006/relationships/hyperlink" Target="https://onlinelibrary.wiley.com/page/journal/14681293/homepage/editorialboard.html" TargetMode="External"/><Relationship Id="rId281" Type="http://schemas.openxmlformats.org/officeDocument/2006/relationships/hyperlink" Target="https://www.rbht.nhs.uk/specialists/dr-ricardo-jose" TargetMode="External"/><Relationship Id="rId34" Type="http://schemas.openxmlformats.org/officeDocument/2006/relationships/hyperlink" Target="https://orcid.org/0000-0002-2632-1078" TargetMode="External"/><Relationship Id="rId55" Type="http://schemas.openxmlformats.org/officeDocument/2006/relationships/hyperlink" Target="https://bv.fapesp.br/en/pesquisador/7206/anete-sevciovic-grumach/" TargetMode="External"/><Relationship Id="rId76" Type="http://schemas.openxmlformats.org/officeDocument/2006/relationships/hyperlink" Target="https://bv.fapesp.br/en/pesquisador/7206/anete-sevciovic-grumach/" TargetMode="External"/><Relationship Id="rId97" Type="http://schemas.openxmlformats.org/officeDocument/2006/relationships/hyperlink" Target="https://orcid.org/0000-0001-6310-1739" TargetMode="External"/><Relationship Id="rId120" Type="http://schemas.openxmlformats.org/officeDocument/2006/relationships/hyperlink" Target="https://www.frontiersin.org/journals/allergy/sections/allergens/editors" TargetMode="External"/><Relationship Id="rId141" Type="http://schemas.openxmlformats.org/officeDocument/2006/relationships/hyperlink" Target="https://orcid.org/0000-0003-1347-7767" TargetMode="External"/><Relationship Id="rId7" Type="http://schemas.openxmlformats.org/officeDocument/2006/relationships/hyperlink" Target="https://imuno.icb.usp.br/prof-dr-antonio-condino-neto/" TargetMode="External"/><Relationship Id="rId162" Type="http://schemas.openxmlformats.org/officeDocument/2006/relationships/hyperlink" Target="https://bv.fapesp.br/pt/pesquisador/177022/pedro-francisco-giavina-bianchi-junior/" TargetMode="External"/><Relationship Id="rId183" Type="http://schemas.openxmlformats.org/officeDocument/2006/relationships/hyperlink" Target="https://orcid.org/0000-0002-6111-7355" TargetMode="External"/><Relationship Id="rId218" Type="http://schemas.openxmlformats.org/officeDocument/2006/relationships/hyperlink" Target="https://onlinelibrary.wiley.com/page/journal/20592310/homepage/editorialboard.html" TargetMode="External"/><Relationship Id="rId239" Type="http://schemas.openxmlformats.org/officeDocument/2006/relationships/hyperlink" Target="https://orcid.org/0000-0002-5926-8437" TargetMode="External"/><Relationship Id="rId250" Type="http://schemas.openxmlformats.org/officeDocument/2006/relationships/hyperlink" Target="https://orcid.org/0000-0002-2822-161X" TargetMode="External"/><Relationship Id="rId271" Type="http://schemas.openxmlformats.org/officeDocument/2006/relationships/hyperlink" Target="https://orcid.org/0000-0002-1237-0127" TargetMode="External"/><Relationship Id="rId292" Type="http://schemas.openxmlformats.org/officeDocument/2006/relationships/hyperlink" Target="https://orcid.org/0000-0001-9083-855X" TargetMode="External"/><Relationship Id="rId24" Type="http://schemas.openxmlformats.org/officeDocument/2006/relationships/hyperlink" Target="https://orcid.org/0000-0002-1069-3117" TargetMode="External"/><Relationship Id="rId45" Type="http://schemas.openxmlformats.org/officeDocument/2006/relationships/hyperlink" Target="https://orcid.org/0000-0002-2632-1078" TargetMode="External"/><Relationship Id="rId66" Type="http://schemas.openxmlformats.org/officeDocument/2006/relationships/hyperlink" Target="https://bv.fapesp.br/en/pesquisador/7206/anete-sevciovic-grumach/" TargetMode="External"/><Relationship Id="rId87" Type="http://schemas.openxmlformats.org/officeDocument/2006/relationships/hyperlink" Target="https://famed.ufu.br/pessoas/docentes/gesmar-rodrigues-silva-segundo" TargetMode="External"/><Relationship Id="rId110" Type="http://schemas.openxmlformats.org/officeDocument/2006/relationships/hyperlink" Target="https://www.frontiersin.org/journals/immunology/sections/primary-immunodeficiencies/editors" TargetMode="External"/><Relationship Id="rId131" Type="http://schemas.openxmlformats.org/officeDocument/2006/relationships/hyperlink" Target="https://sites.icb.ufmg.br/morfologia/portal/walderez-ornelas-dutra/" TargetMode="External"/><Relationship Id="rId152" Type="http://schemas.openxmlformats.org/officeDocument/2006/relationships/hyperlink" Target="https://bv.fapesp.br/pt/pesquisador/177022/pedro-francisco-giavina-bianchi-junior/" TargetMode="External"/><Relationship Id="rId173" Type="http://schemas.openxmlformats.org/officeDocument/2006/relationships/hyperlink" Target="https://journals.asm.org/doi/10.1128/cvi.05542-11" TargetMode="External"/><Relationship Id="rId194" Type="http://schemas.openxmlformats.org/officeDocument/2006/relationships/hyperlink" Target="https://ashpublications.org/bloodadvances/pages/acknowledgement_reviewers_2023" TargetMode="External"/><Relationship Id="rId208" Type="http://schemas.openxmlformats.org/officeDocument/2006/relationships/hyperlink" Target="https://orcid.org/0000-0002-5768-391X" TargetMode="External"/><Relationship Id="rId229" Type="http://schemas.openxmlformats.org/officeDocument/2006/relationships/hyperlink" Target="https://winshipcancer.emory.edu/profiles/ford-mandy.php" TargetMode="External"/><Relationship Id="rId240" Type="http://schemas.openxmlformats.org/officeDocument/2006/relationships/hyperlink" Target="https://orcid.org/0000-0002-5926-8437" TargetMode="External"/><Relationship Id="rId261" Type="http://schemas.openxmlformats.org/officeDocument/2006/relationships/hyperlink" Target="https://orcid.org/0000-0002-2073-4234" TargetMode="External"/><Relationship Id="rId14" Type="http://schemas.openxmlformats.org/officeDocument/2006/relationships/hyperlink" Target="https://imuno.icb.usp.br/prof-dr-antonio-condino-neto/" TargetMode="External"/><Relationship Id="rId35" Type="http://schemas.openxmlformats.org/officeDocument/2006/relationships/hyperlink" Target="https://orcid.org/0000-0002-2632-1078" TargetMode="External"/><Relationship Id="rId56" Type="http://schemas.openxmlformats.org/officeDocument/2006/relationships/hyperlink" Target="https://bv.fapesp.br/en/pesquisador/7206/anete-sevciovic-grumach/" TargetMode="External"/><Relationship Id="rId77" Type="http://schemas.openxmlformats.org/officeDocument/2006/relationships/hyperlink" Target="https://orcid.org/0000-0002-9803-0309" TargetMode="External"/><Relationship Id="rId100" Type="http://schemas.openxmlformats.org/officeDocument/2006/relationships/hyperlink" Target="https://journals.lww.com/co-allergy/Pages/editorialboard.aspx" TargetMode="External"/><Relationship Id="rId282" Type="http://schemas.openxmlformats.org/officeDocument/2006/relationships/hyperlink" Target="https://www.rbht.nhs.uk/specialists/dr-ricardo-jose" TargetMode="External"/><Relationship Id="rId8" Type="http://schemas.openxmlformats.org/officeDocument/2006/relationships/hyperlink" Target="https://imuno.icb.usp.br/prof-dr-antonio-condino-neto/" TargetMode="External"/><Relationship Id="rId98" Type="http://schemas.openxmlformats.org/officeDocument/2006/relationships/hyperlink" Target="https://orcid.org/0000-0001-6310-1739" TargetMode="External"/><Relationship Id="rId121" Type="http://schemas.openxmlformats.org/officeDocument/2006/relationships/hyperlink" Target="https://orcid.org/0000-0002-0092-3169" TargetMode="External"/><Relationship Id="rId142" Type="http://schemas.openxmlformats.org/officeDocument/2006/relationships/hyperlink" Target="https://orcid.org/0000-0003-1347-7767" TargetMode="External"/><Relationship Id="rId163" Type="http://schemas.openxmlformats.org/officeDocument/2006/relationships/hyperlink" Target="https://www.frontiersin.org/journals/immunology/editors" TargetMode="External"/><Relationship Id="rId184" Type="http://schemas.openxmlformats.org/officeDocument/2006/relationships/hyperlink" Target="https://orcid.org/0000-0002-6111-7355" TargetMode="External"/><Relationship Id="rId219" Type="http://schemas.openxmlformats.org/officeDocument/2006/relationships/hyperlink" Target="https://www.sciencedirect.com/journal/human-immunology/about/editorial-board" TargetMode="External"/><Relationship Id="rId230" Type="http://schemas.openxmlformats.org/officeDocument/2006/relationships/hyperlink" Target="https://journals.lww.com/co-transplantation/fulltext/2017/02000/editorial_introductions.1.aspx" TargetMode="External"/><Relationship Id="rId251" Type="http://schemas.openxmlformats.org/officeDocument/2006/relationships/hyperlink" Target="https://orcid.org/0000-0002-2822-161X" TargetMode="External"/><Relationship Id="rId25" Type="http://schemas.openxmlformats.org/officeDocument/2006/relationships/hyperlink" Target="https://orcid.org/0000-0002-1069-3117" TargetMode="External"/><Relationship Id="rId46" Type="http://schemas.openxmlformats.org/officeDocument/2006/relationships/hyperlink" Target="https://orcid.org/0000-0002-2632-1078" TargetMode="External"/><Relationship Id="rId67" Type="http://schemas.openxmlformats.org/officeDocument/2006/relationships/hyperlink" Target="https://bv.fapesp.br/en/pesquisador/7206/anete-sevciovic-grumach/" TargetMode="External"/><Relationship Id="rId272" Type="http://schemas.openxmlformats.org/officeDocument/2006/relationships/hyperlink" Target="https://bmcpediatr.biomedcentral.com/reviewer-acknowledgements/reviewer-acknowledgements-2016" TargetMode="External"/><Relationship Id="rId293" Type="http://schemas.openxmlformats.org/officeDocument/2006/relationships/hyperlink" Target="https://orcid.org/0000-0001-9083-855X" TargetMode="External"/><Relationship Id="rId88" Type="http://schemas.openxmlformats.org/officeDocument/2006/relationships/hyperlink" Target="https://famed.ufu.br/pessoas/docentes/gesmar-rodrigues-silva-segundo" TargetMode="External"/><Relationship Id="rId111" Type="http://schemas.openxmlformats.org/officeDocument/2006/relationships/hyperlink" Target="https://orcid.org/0000-0002-1937-9124" TargetMode="External"/><Relationship Id="rId132" Type="http://schemas.openxmlformats.org/officeDocument/2006/relationships/hyperlink" Target="https://sites.icb.ufmg.br/morfologia/portal/walderez-ornelas-dutra/" TargetMode="External"/><Relationship Id="rId153" Type="http://schemas.openxmlformats.org/officeDocument/2006/relationships/hyperlink" Target="https://bv.fapesp.br/pt/pesquisador/177022/pedro-francisco-giavina-bianchi-junior/" TargetMode="External"/><Relationship Id="rId174" Type="http://schemas.openxmlformats.org/officeDocument/2006/relationships/hyperlink" Target="https://www.frontiersin.org/journals/immunology/sections/primary-immunodeficiencies" TargetMode="External"/><Relationship Id="rId195" Type="http://schemas.openxmlformats.org/officeDocument/2006/relationships/hyperlink" Target="https://orcid.org/0000-0002-6146-3952" TargetMode="External"/><Relationship Id="rId209" Type="http://schemas.openxmlformats.org/officeDocument/2006/relationships/hyperlink" Target="https://orcid.org/0000-0002-5768-391X" TargetMode="External"/><Relationship Id="rId220" Type="http://schemas.openxmlformats.org/officeDocument/2006/relationships/hyperlink" Target="https://onlinelibrary.wiley.com/page/journal/13652567/homepage/editorialboard.html" TargetMode="External"/><Relationship Id="rId241" Type="http://schemas.openxmlformats.org/officeDocument/2006/relationships/hyperlink" Target="https://orcid.org/0000-0002-5926-8437" TargetMode="External"/><Relationship Id="rId15" Type="http://schemas.openxmlformats.org/officeDocument/2006/relationships/hyperlink" Target="https://imuno.icb.usp.br/prof-dr-antonio-condino-neto/" TargetMode="External"/><Relationship Id="rId36" Type="http://schemas.openxmlformats.org/officeDocument/2006/relationships/hyperlink" Target="https://orcid.org/0000-0002-2632-1078" TargetMode="External"/><Relationship Id="rId57" Type="http://schemas.openxmlformats.org/officeDocument/2006/relationships/hyperlink" Target="https://bv.fapesp.br/en/pesquisador/7206/anete-sevciovic-grumach/" TargetMode="External"/><Relationship Id="rId262" Type="http://schemas.openxmlformats.org/officeDocument/2006/relationships/hyperlink" Target="https://orcid.org/0000-0002-2073-4234" TargetMode="External"/><Relationship Id="rId283" Type="http://schemas.openxmlformats.org/officeDocument/2006/relationships/hyperlink" Target="https://www.rbht.nhs.uk/specialists/dr-ricardo-jose" TargetMode="External"/><Relationship Id="rId78" Type="http://schemas.openxmlformats.org/officeDocument/2006/relationships/hyperlink" Target="https://bv.fapesp.br/en/pesquisador/7206/anete-sevciovic-grumach/" TargetMode="External"/><Relationship Id="rId99" Type="http://schemas.openxmlformats.org/officeDocument/2006/relationships/hyperlink" Target="https://orcid.org/0000-0001-6310-1739" TargetMode="External"/><Relationship Id="rId101" Type="http://schemas.openxmlformats.org/officeDocument/2006/relationships/hyperlink" Target="https://orcid.org/0000-0001-8486-5850" TargetMode="External"/><Relationship Id="rId122" Type="http://schemas.openxmlformats.org/officeDocument/2006/relationships/hyperlink" Target="https://journal.einstein.br/editor/walderez-ornelas-dutra/" TargetMode="External"/><Relationship Id="rId143" Type="http://schemas.openxmlformats.org/officeDocument/2006/relationships/hyperlink" Target="https://orcid.org/0000-0003-1347-7767" TargetMode="External"/><Relationship Id="rId164" Type="http://schemas.openxmlformats.org/officeDocument/2006/relationships/hyperlink" Target="https://inflammregen.biomedcentral.com/about/editorial-board" TargetMode="External"/><Relationship Id="rId185" Type="http://schemas.openxmlformats.org/officeDocument/2006/relationships/hyperlink" Target="https://orcid.org/0000-0002-6111-7355" TargetMode="External"/><Relationship Id="rId9" Type="http://schemas.openxmlformats.org/officeDocument/2006/relationships/hyperlink" Target="https://imuno.icb.usp.br/prof-dr-antonio-condino-neto/" TargetMode="External"/><Relationship Id="rId210" Type="http://schemas.openxmlformats.org/officeDocument/2006/relationships/hyperlink" Target="https://orcid.org/0000-0002-5768-391X" TargetMode="External"/><Relationship Id="rId26" Type="http://schemas.openxmlformats.org/officeDocument/2006/relationships/hyperlink" Target="https://orcid.org/0000-0002-1069-3117" TargetMode="External"/><Relationship Id="rId231" Type="http://schemas.openxmlformats.org/officeDocument/2006/relationships/hyperlink" Target="https://journals.lww.com/co-transplantation/fulltext/2017/02000/editorial_introductions.1.aspx" TargetMode="External"/><Relationship Id="rId252" Type="http://schemas.openxmlformats.org/officeDocument/2006/relationships/hyperlink" Target="https://orcid.org/0000-0002-9888-2528" TargetMode="External"/><Relationship Id="rId273" Type="http://schemas.openxmlformats.org/officeDocument/2006/relationships/hyperlink" Target="https://arh.amegroups.org/about/editorialTeam" TargetMode="External"/><Relationship Id="rId294" Type="http://schemas.openxmlformats.org/officeDocument/2006/relationships/hyperlink" Target="https://orcid.org/0000-0001-9083-855X" TargetMode="External"/><Relationship Id="rId47" Type="http://schemas.openxmlformats.org/officeDocument/2006/relationships/hyperlink" Target="https://orcid.org/0000-0002-2632-1078" TargetMode="External"/><Relationship Id="rId68" Type="http://schemas.openxmlformats.org/officeDocument/2006/relationships/hyperlink" Target="https://bv.fapesp.br/en/pesquisador/7206/anete-sevciovic-grumach/" TargetMode="External"/><Relationship Id="rId89" Type="http://schemas.openxmlformats.org/officeDocument/2006/relationships/hyperlink" Target="https://famed.ufu.br/pessoas/docentes/gesmar-rodrigues-silva-segundo" TargetMode="External"/><Relationship Id="rId112" Type="http://schemas.openxmlformats.org/officeDocument/2006/relationships/hyperlink" Target="https://orcid.org/0000-0002-1937-9124" TargetMode="External"/><Relationship Id="rId133" Type="http://schemas.openxmlformats.org/officeDocument/2006/relationships/hyperlink" Target="https://sites.icb.ufmg.br/morfologia/portal/walderez-ornelas-dutra/" TargetMode="External"/><Relationship Id="rId154" Type="http://schemas.openxmlformats.org/officeDocument/2006/relationships/hyperlink" Target="https://bv.fapesp.br/pt/pesquisador/177022/pedro-francisco-giavina-bianchi-junior/" TargetMode="External"/><Relationship Id="rId175" Type="http://schemas.openxmlformats.org/officeDocument/2006/relationships/hyperlink" Target="https://orcid.org/0000-0003-3837-5337" TargetMode="External"/><Relationship Id="rId196" Type="http://schemas.openxmlformats.org/officeDocument/2006/relationships/hyperlink" Target="https://orcid.org/0000-0002-6146-3952" TargetMode="External"/><Relationship Id="rId200" Type="http://schemas.openxmlformats.org/officeDocument/2006/relationships/hyperlink" Target="https://ashpublications.org/blood/pages/acknowledgement_reviewers_2019" TargetMode="External"/><Relationship Id="rId16" Type="http://schemas.openxmlformats.org/officeDocument/2006/relationships/hyperlink" Target="https://imuno.icb.usp.br/prof-dr-antonio-condino-neto/" TargetMode="External"/><Relationship Id="rId221" Type="http://schemas.openxmlformats.org/officeDocument/2006/relationships/hyperlink" Target="https://ashiannualmeeting.eventscribe.net/fsPopup.asp?PresenterId=1806597&amp;mode=presenterinfo" TargetMode="External"/><Relationship Id="rId242" Type="http://schemas.openxmlformats.org/officeDocument/2006/relationships/hyperlink" Target="https://orcid.org/0000-0002-5926-8437" TargetMode="External"/><Relationship Id="rId263" Type="http://schemas.openxmlformats.org/officeDocument/2006/relationships/hyperlink" Target="https://orcid.org/0000-0002-2073-4234" TargetMode="External"/><Relationship Id="rId284" Type="http://schemas.openxmlformats.org/officeDocument/2006/relationships/hyperlink" Target="https://www.rbht.nhs.uk/specialists/dr-ricardo-jose" TargetMode="External"/><Relationship Id="rId37" Type="http://schemas.openxmlformats.org/officeDocument/2006/relationships/hyperlink" Target="https://orcid.org/0000-0002-2632-1078" TargetMode="External"/><Relationship Id="rId58" Type="http://schemas.openxmlformats.org/officeDocument/2006/relationships/hyperlink" Target="https://bv.fapesp.br/en/pesquisador/7206/anete-sevciovic-grumach/" TargetMode="External"/><Relationship Id="rId79" Type="http://schemas.openxmlformats.org/officeDocument/2006/relationships/hyperlink" Target="https://orcid.org/0000-0002-9803-0309" TargetMode="External"/><Relationship Id="rId102" Type="http://schemas.openxmlformats.org/officeDocument/2006/relationships/hyperlink" Target="https://orcid.org/0000-0001-8486-5850" TargetMode="External"/><Relationship Id="rId123" Type="http://schemas.openxmlformats.org/officeDocument/2006/relationships/hyperlink" Target="https://sites.icb.ufmg.br/morfologia/portal/walderez-ornelas-dutra/" TargetMode="External"/><Relationship Id="rId144" Type="http://schemas.openxmlformats.org/officeDocument/2006/relationships/hyperlink" Target="https://orcid.org/0000-0003-1347-7767" TargetMode="External"/><Relationship Id="rId90" Type="http://schemas.openxmlformats.org/officeDocument/2006/relationships/hyperlink" Target="https://famed.ufu.br/pessoas/docentes/gesmar-rodrigues-silva-segundo" TargetMode="External"/><Relationship Id="rId165" Type="http://schemas.openxmlformats.org/officeDocument/2006/relationships/hyperlink" Target="https://academic.oup.com/intimm/pages/Editorial_Board" TargetMode="External"/><Relationship Id="rId186" Type="http://schemas.openxmlformats.org/officeDocument/2006/relationships/hyperlink" Target="https://orcid.org/0000-0002-6111-7355" TargetMode="External"/><Relationship Id="rId211" Type="http://schemas.openxmlformats.org/officeDocument/2006/relationships/hyperlink" Target="https://orcid.org/0000-0002-5768-391X" TargetMode="External"/><Relationship Id="rId232" Type="http://schemas.openxmlformats.org/officeDocument/2006/relationships/hyperlink" Target="https://www.frontiersin.org/journals/immunology/sections/primary-immunodeficiencies/editors" TargetMode="External"/><Relationship Id="rId253" Type="http://schemas.openxmlformats.org/officeDocument/2006/relationships/hyperlink" Target="https://orcid.org/0000-0003-2881-0657" TargetMode="External"/><Relationship Id="rId274" Type="http://schemas.openxmlformats.org/officeDocument/2006/relationships/hyperlink" Target="https://www.rbht.nhs.uk/specialists/dr-ricardo-jose" TargetMode="External"/><Relationship Id="rId295" Type="http://schemas.openxmlformats.org/officeDocument/2006/relationships/hyperlink" Target="https://orcid.org/0000-0001-9083-855X" TargetMode="External"/><Relationship Id="rId27" Type="http://schemas.openxmlformats.org/officeDocument/2006/relationships/hyperlink" Target="https://www.frontiersin.org/journals/medicine/editors" TargetMode="External"/><Relationship Id="rId48" Type="http://schemas.openxmlformats.org/officeDocument/2006/relationships/hyperlink" Target="https://orcid.org/0000-0002-2632-1078" TargetMode="External"/><Relationship Id="rId69" Type="http://schemas.openxmlformats.org/officeDocument/2006/relationships/hyperlink" Target="https://bv.fapesp.br/en/pesquisador/7206/anete-sevciovic-grumach/" TargetMode="External"/><Relationship Id="rId113" Type="http://schemas.openxmlformats.org/officeDocument/2006/relationships/hyperlink" Target="https://orcid.org/0000-0002-1937-9124" TargetMode="External"/><Relationship Id="rId134" Type="http://schemas.openxmlformats.org/officeDocument/2006/relationships/hyperlink" Target="https://sites.icb.ufmg.br/morfologia/portal/walderez-ornelas-dutra/" TargetMode="External"/><Relationship Id="rId80" Type="http://schemas.openxmlformats.org/officeDocument/2006/relationships/hyperlink" Target="https://bv.fapesp.br/en/pesquisador/7206/anete-sevciovic-grumach/" TargetMode="External"/><Relationship Id="rId155" Type="http://schemas.openxmlformats.org/officeDocument/2006/relationships/hyperlink" Target="https://bv.fapesp.br/pt/pesquisador/177022/pedro-francisco-giavina-bianchi-junior/" TargetMode="External"/><Relationship Id="rId176" Type="http://schemas.openxmlformats.org/officeDocument/2006/relationships/hyperlink" Target="https://orcid.org/0000-0003-3837-5337" TargetMode="External"/><Relationship Id="rId197" Type="http://schemas.openxmlformats.org/officeDocument/2006/relationships/hyperlink" Target="https://www.frontiersin.org/journals/immunology/sections/primary-immunodeficiencies" TargetMode="External"/><Relationship Id="rId201" Type="http://schemas.openxmlformats.org/officeDocument/2006/relationships/hyperlink" Target="https://www.wjgnet.com/2219-2824/editorialboard.htm" TargetMode="External"/><Relationship Id="rId222" Type="http://schemas.openxmlformats.org/officeDocument/2006/relationships/hyperlink" Target="https://genomemedicine.biomedcentral.com/articles/10.1186/s13073-016-0283-2" TargetMode="External"/><Relationship Id="rId243" Type="http://schemas.openxmlformats.org/officeDocument/2006/relationships/hyperlink" Target="https://orcid.org/0000-0002-5926-8437" TargetMode="External"/><Relationship Id="rId264" Type="http://schemas.openxmlformats.org/officeDocument/2006/relationships/hyperlink" Target="https://orcid.org/0000-0002-2073-4234" TargetMode="External"/><Relationship Id="rId285" Type="http://schemas.openxmlformats.org/officeDocument/2006/relationships/hyperlink" Target="https://www.rbht.nhs.uk/specialists/dr-ricardo-jose" TargetMode="External"/><Relationship Id="rId17" Type="http://schemas.openxmlformats.org/officeDocument/2006/relationships/hyperlink" Target="https://imuno.icb.usp.br/prof-dr-antonio-condino-neto/" TargetMode="External"/><Relationship Id="rId38" Type="http://schemas.openxmlformats.org/officeDocument/2006/relationships/hyperlink" Target="https://orcid.org/0000-0002-2632-1078" TargetMode="External"/><Relationship Id="rId59" Type="http://schemas.openxmlformats.org/officeDocument/2006/relationships/hyperlink" Target="https://bv.fapesp.br/en/pesquisador/7206/anete-sevciovic-grumach/" TargetMode="External"/><Relationship Id="rId103" Type="http://schemas.openxmlformats.org/officeDocument/2006/relationships/hyperlink" Target="https://orcid.org/0000-0001-8486-5850" TargetMode="External"/><Relationship Id="rId124" Type="http://schemas.openxmlformats.org/officeDocument/2006/relationships/hyperlink" Target="https://onlinelibrary.wiley.com/page/journal/13652567/homepage/editorialboard.html" TargetMode="External"/><Relationship Id="rId70" Type="http://schemas.openxmlformats.org/officeDocument/2006/relationships/hyperlink" Target="https://bv.fapesp.br/en/pesquisador/7206/anete-sevciovic-grumach/" TargetMode="External"/><Relationship Id="rId91" Type="http://schemas.openxmlformats.org/officeDocument/2006/relationships/hyperlink" Target="https://famed.ufu.br/pessoas/docentes/gesmar-rodrigues-silva-segundo" TargetMode="External"/><Relationship Id="rId145" Type="http://schemas.openxmlformats.org/officeDocument/2006/relationships/hyperlink" Target="https://bv.fapesp.br/pt/pesquisador/177022/pedro-francisco-giavina-bianchi-junior/" TargetMode="External"/><Relationship Id="rId166" Type="http://schemas.openxmlformats.org/officeDocument/2006/relationships/hyperlink" Target="https://academic.oup.com/mr/pages/editorial-board" TargetMode="External"/><Relationship Id="rId187" Type="http://schemas.openxmlformats.org/officeDocument/2006/relationships/hyperlink" Target="https://orcid.org/0000-0002-6111-7355" TargetMode="External"/><Relationship Id="rId1" Type="http://schemas.openxmlformats.org/officeDocument/2006/relationships/hyperlink" Target="https://www.aimspress.com/allergy/news/solo-detail/editorialboard" TargetMode="External"/><Relationship Id="rId212" Type="http://schemas.openxmlformats.org/officeDocument/2006/relationships/hyperlink" Target="https://orcid.org/0000-0002-5768-391X" TargetMode="External"/><Relationship Id="rId233" Type="http://schemas.openxmlformats.org/officeDocument/2006/relationships/hyperlink" Target="https://www.gaslini.org/wp-content/uploads/2013/11/miano_12563_420.pdf" TargetMode="External"/><Relationship Id="rId254" Type="http://schemas.openxmlformats.org/officeDocument/2006/relationships/hyperlink" Target="https://orcid.org/0000-0003-2881-0657" TargetMode="External"/><Relationship Id="rId28" Type="http://schemas.openxmlformats.org/officeDocument/2006/relationships/hyperlink" Target="https://academic.oup.com/immunotherapyadv/pages/editorial-board" TargetMode="External"/><Relationship Id="rId49" Type="http://schemas.openxmlformats.org/officeDocument/2006/relationships/hyperlink" Target="https://orcid.org/0000-0002-2632-1078" TargetMode="External"/><Relationship Id="rId114" Type="http://schemas.openxmlformats.org/officeDocument/2006/relationships/hyperlink" Target="https://www.mdpi.com/about/announcements/7813" TargetMode="External"/><Relationship Id="rId275" Type="http://schemas.openxmlformats.org/officeDocument/2006/relationships/hyperlink" Target="https://www.rbht.nhs.uk/specialists/dr-ricardo-jose" TargetMode="External"/><Relationship Id="rId296" Type="http://schemas.openxmlformats.org/officeDocument/2006/relationships/hyperlink" Target="https://orcid.org/0000-0001-9083-855X" TargetMode="External"/><Relationship Id="rId300" Type="http://schemas.openxmlformats.org/officeDocument/2006/relationships/hyperlink" Target="https://orcid.org/0000-0001-9083-855X" TargetMode="External"/><Relationship Id="rId60" Type="http://schemas.openxmlformats.org/officeDocument/2006/relationships/hyperlink" Target="https://bv.fapesp.br/en/pesquisador/7206/anete-sevciovic-grumach/" TargetMode="External"/><Relationship Id="rId81" Type="http://schemas.openxmlformats.org/officeDocument/2006/relationships/hyperlink" Target="https://bv.fapesp.br/en/pesquisador/7206/anete-sevciovic-grumach/" TargetMode="External"/><Relationship Id="rId135" Type="http://schemas.openxmlformats.org/officeDocument/2006/relationships/hyperlink" Target="https://sites.icb.ufmg.br/morfologia/portal/walderez-ornelas-dutra/" TargetMode="External"/><Relationship Id="rId156" Type="http://schemas.openxmlformats.org/officeDocument/2006/relationships/hyperlink" Target="https://bv.fapesp.br/pt/pesquisador/177022/pedro-francisco-giavina-bianchi-junior/" TargetMode="External"/><Relationship Id="rId177" Type="http://schemas.openxmlformats.org/officeDocument/2006/relationships/hyperlink" Target="https://orcid.org/0000-0003-3837-5337" TargetMode="External"/><Relationship Id="rId198" Type="http://schemas.openxmlformats.org/officeDocument/2006/relationships/hyperlink" Target="https://orcid.org/0000-0001-8281-3627" TargetMode="External"/><Relationship Id="rId202" Type="http://schemas.openxmlformats.org/officeDocument/2006/relationships/hyperlink" Target="https://www.eurekaselect.com/journal/14/editorial-board" TargetMode="External"/><Relationship Id="rId223" Type="http://schemas.openxmlformats.org/officeDocument/2006/relationships/hyperlink" Target="https://www.frontiersin.org/journals/genetics/sections/immunogenetics/editors" TargetMode="External"/><Relationship Id="rId244" Type="http://schemas.openxmlformats.org/officeDocument/2006/relationships/hyperlink" Target="https://orcid.org/0000-0002-5926-8437" TargetMode="External"/><Relationship Id="rId18" Type="http://schemas.openxmlformats.org/officeDocument/2006/relationships/hyperlink" Target="https://www.frontiersin.org/journals/immunology/sections/primary-immunodeficiencies" TargetMode="External"/><Relationship Id="rId39" Type="http://schemas.openxmlformats.org/officeDocument/2006/relationships/hyperlink" Target="https://orcid.org/0000-0002-2632-1078" TargetMode="External"/><Relationship Id="rId265" Type="http://schemas.openxmlformats.org/officeDocument/2006/relationships/hyperlink" Target="https://orcid.org/0000-0002-2073-4234" TargetMode="External"/><Relationship Id="rId286" Type="http://schemas.openxmlformats.org/officeDocument/2006/relationships/hyperlink" Target="https://www.linkedin.com/in/ricardo-jose-respiratory-consultant/details/experience/" TargetMode="External"/><Relationship Id="rId50" Type="http://schemas.openxmlformats.org/officeDocument/2006/relationships/hyperlink" Target="https://orcid.org/0000-0002-2632-1078" TargetMode="External"/><Relationship Id="rId104" Type="http://schemas.openxmlformats.org/officeDocument/2006/relationships/hyperlink" Target="https://orcid.org/0000-0001-8486-5850" TargetMode="External"/><Relationship Id="rId125" Type="http://schemas.openxmlformats.org/officeDocument/2006/relationships/hyperlink" Target="https://www.scielo.br/journal/rsbmt/about/" TargetMode="External"/><Relationship Id="rId146" Type="http://schemas.openxmlformats.org/officeDocument/2006/relationships/hyperlink" Target="https://bv.fapesp.br/pt/pesquisador/177022/pedro-francisco-giavina-bianchi-junior/" TargetMode="External"/><Relationship Id="rId167" Type="http://schemas.openxmlformats.org/officeDocument/2006/relationships/hyperlink" Target="https://orcid.org/0000-0003-4749-7117" TargetMode="External"/><Relationship Id="rId188" Type="http://schemas.openxmlformats.org/officeDocument/2006/relationships/hyperlink" Target="https://orcid.org/0000-0002-6111-7355" TargetMode="External"/><Relationship Id="rId71" Type="http://schemas.openxmlformats.org/officeDocument/2006/relationships/hyperlink" Target="https://www.frontiersin.org/journals/allergy/editors" TargetMode="External"/><Relationship Id="rId92" Type="http://schemas.openxmlformats.org/officeDocument/2006/relationships/hyperlink" Target="https://famed.ufu.br/pessoas/docentes/gesmar-rodrigues-silva-segundo" TargetMode="External"/><Relationship Id="rId213" Type="http://schemas.openxmlformats.org/officeDocument/2006/relationships/hyperlink" Target="https://orcid.org/0000-0003-3589-8554" TargetMode="External"/><Relationship Id="rId234" Type="http://schemas.openxmlformats.org/officeDocument/2006/relationships/hyperlink" Target="https://orcid.org/0000-0002-9816-1704" TargetMode="External"/><Relationship Id="rId2" Type="http://schemas.openxmlformats.org/officeDocument/2006/relationships/hyperlink" Target="https://orcid.org/0000-0002-3328-7584" TargetMode="External"/><Relationship Id="rId29" Type="http://schemas.openxmlformats.org/officeDocument/2006/relationships/hyperlink" Target="https://www.frontiersin.org/journals/pediatrics/editors" TargetMode="External"/><Relationship Id="rId255" Type="http://schemas.openxmlformats.org/officeDocument/2006/relationships/hyperlink" Target="https://orcid.org/0000-0003-2881-0657" TargetMode="External"/><Relationship Id="rId276" Type="http://schemas.openxmlformats.org/officeDocument/2006/relationships/hyperlink" Target="https://www.rbht.nhs.uk/specialists/dr-ricardo-jose" TargetMode="External"/><Relationship Id="rId297" Type="http://schemas.openxmlformats.org/officeDocument/2006/relationships/hyperlink" Target="https://orcid.org/0000-0001-9083-855X" TargetMode="External"/><Relationship Id="rId40" Type="http://schemas.openxmlformats.org/officeDocument/2006/relationships/hyperlink" Target="https://orcid.org/0000-0002-2632-1078" TargetMode="External"/><Relationship Id="rId115" Type="http://schemas.openxmlformats.org/officeDocument/2006/relationships/hyperlink" Target="https://orcid.org/0000-0002-1937-9124" TargetMode="External"/><Relationship Id="rId136" Type="http://schemas.openxmlformats.org/officeDocument/2006/relationships/hyperlink" Target="https://sites.icb.ufmg.br/morfologia/portal/walderez-ornelas-dutra/" TargetMode="External"/><Relationship Id="rId157" Type="http://schemas.openxmlformats.org/officeDocument/2006/relationships/hyperlink" Target="https://bv.fapesp.br/pt/pesquisador/177022/pedro-francisco-giavina-bianchi-junior/" TargetMode="External"/><Relationship Id="rId178" Type="http://schemas.openxmlformats.org/officeDocument/2006/relationships/hyperlink" Target="https://loop.frontiersin.org/people/918823/overview" TargetMode="External"/><Relationship Id="rId301" Type="http://schemas.openxmlformats.org/officeDocument/2006/relationships/hyperlink" Target="https://orcid.org/0000-0001-9083-855X" TargetMode="External"/><Relationship Id="rId61" Type="http://schemas.openxmlformats.org/officeDocument/2006/relationships/hyperlink" Target="https://bv.fapesp.br/en/pesquisador/7206/anete-sevciovic-grumach/" TargetMode="External"/><Relationship Id="rId82" Type="http://schemas.openxmlformats.org/officeDocument/2006/relationships/hyperlink" Target="https://orcid.org/0000-0001-9812-2468" TargetMode="External"/><Relationship Id="rId199" Type="http://schemas.openxmlformats.org/officeDocument/2006/relationships/hyperlink" Target="https://ashpublications.org/bloodadvances/pages/acknowledgement_reviewers_2023" TargetMode="External"/><Relationship Id="rId203" Type="http://schemas.openxmlformats.org/officeDocument/2006/relationships/hyperlink" Target="https://loop.frontiersin.org/people/56461/overview" TargetMode="External"/><Relationship Id="rId19" Type="http://schemas.openxmlformats.org/officeDocument/2006/relationships/hyperlink" Target="https://loop.frontiersin.org/people/25345/editorial" TargetMode="External"/><Relationship Id="rId224" Type="http://schemas.openxmlformats.org/officeDocument/2006/relationships/hyperlink" Target="https://www.sciencedirect.com/journal/american-journal-of-transplantation/about/editorial-board" TargetMode="External"/><Relationship Id="rId245" Type="http://schemas.openxmlformats.org/officeDocument/2006/relationships/hyperlink" Target="https://orcid.org/0000-0002-5926-8437" TargetMode="External"/><Relationship Id="rId266" Type="http://schemas.openxmlformats.org/officeDocument/2006/relationships/hyperlink" Target="https://orcid.org/0000-0002-2073-4234" TargetMode="External"/><Relationship Id="rId287" Type="http://schemas.openxmlformats.org/officeDocument/2006/relationships/hyperlink" Target="https://onlinelibrary.wiley.com/page/journal/15364801/homepage/editorial-board" TargetMode="External"/><Relationship Id="rId30" Type="http://schemas.openxmlformats.org/officeDocument/2006/relationships/hyperlink" Target="https://www.frontiersin.org/journals/immunology/editors" TargetMode="External"/><Relationship Id="rId105" Type="http://schemas.openxmlformats.org/officeDocument/2006/relationships/hyperlink" Target="https://orcid.org/0000-0001-8486-5850" TargetMode="External"/><Relationship Id="rId126" Type="http://schemas.openxmlformats.org/officeDocument/2006/relationships/hyperlink" Target="https://sites.icb.ufmg.br/morfologia/portal/walderez-ornelas-dutra/" TargetMode="External"/><Relationship Id="rId147" Type="http://schemas.openxmlformats.org/officeDocument/2006/relationships/hyperlink" Target="https://bv.fapesp.br/pt/pesquisador/177022/pedro-francisco-giavina-bianchi-junior/" TargetMode="External"/><Relationship Id="rId168" Type="http://schemas.openxmlformats.org/officeDocument/2006/relationships/hyperlink" Target="https://orcid.org/0000-0001-8720-3684" TargetMode="External"/><Relationship Id="rId51" Type="http://schemas.openxmlformats.org/officeDocument/2006/relationships/hyperlink" Target="https://orcid.org/0000-0002-2632-1078" TargetMode="External"/><Relationship Id="rId72" Type="http://schemas.openxmlformats.org/officeDocument/2006/relationships/hyperlink" Target="https://www.frontiersin.org/journals/immunology/sections/primary-immunodeficiencies/editors" TargetMode="External"/><Relationship Id="rId93" Type="http://schemas.openxmlformats.org/officeDocument/2006/relationships/hyperlink" Target="https://famed.ufu.br/pessoas/docentes/gesmar-rodrigues-silva-segundo" TargetMode="External"/><Relationship Id="rId189" Type="http://schemas.openxmlformats.org/officeDocument/2006/relationships/hyperlink" Target="https://orcid.org/0000-0002-6111-7355" TargetMode="External"/><Relationship Id="rId3" Type="http://schemas.openxmlformats.org/officeDocument/2006/relationships/hyperlink" Target="https://orcid.org/0000-0002-3328-7584" TargetMode="External"/><Relationship Id="rId214" Type="http://schemas.openxmlformats.org/officeDocument/2006/relationships/hyperlink" Target="https://orcid.org/0000-0003-3589-8554" TargetMode="External"/><Relationship Id="rId235" Type="http://schemas.openxmlformats.org/officeDocument/2006/relationships/hyperlink" Target="https://ashpublications.org/blood/pages/acknowledgement_reviewers_2022" TargetMode="External"/><Relationship Id="rId256" Type="http://schemas.openxmlformats.org/officeDocument/2006/relationships/hyperlink" Target="https://orcid.org/0000-0003-2881-0657" TargetMode="External"/><Relationship Id="rId277" Type="http://schemas.openxmlformats.org/officeDocument/2006/relationships/hyperlink" Target="https://www.rbht.nhs.uk/specialists/dr-ricardo-jose" TargetMode="External"/><Relationship Id="rId298" Type="http://schemas.openxmlformats.org/officeDocument/2006/relationships/hyperlink" Target="https://orcid.org/0000-0001-9083-855X" TargetMode="External"/><Relationship Id="rId116" Type="http://schemas.openxmlformats.org/officeDocument/2006/relationships/hyperlink" Target="https://orcid.org/0000-0002-1937-9124" TargetMode="External"/><Relationship Id="rId137" Type="http://schemas.openxmlformats.org/officeDocument/2006/relationships/hyperlink" Target="https://academic.oup.com/discovimmunology/pages/editorial_board" TargetMode="External"/><Relationship Id="rId158" Type="http://schemas.openxmlformats.org/officeDocument/2006/relationships/hyperlink" Target="https://www.frontiersin.org/journals/immunology/editors" TargetMode="External"/><Relationship Id="rId302" Type="http://schemas.openxmlformats.org/officeDocument/2006/relationships/hyperlink" Target="https://orcid.org/0000-0001-9083-855X" TargetMode="External"/><Relationship Id="rId20" Type="http://schemas.openxmlformats.org/officeDocument/2006/relationships/hyperlink" Target="https://link.springer.com/journal/10875/editorial-board" TargetMode="External"/><Relationship Id="rId41" Type="http://schemas.openxmlformats.org/officeDocument/2006/relationships/hyperlink" Target="https://orcid.org/0000-0002-2632-1078" TargetMode="External"/><Relationship Id="rId62" Type="http://schemas.openxmlformats.org/officeDocument/2006/relationships/hyperlink" Target="https://bv.fapesp.br/en/pesquisador/7206/anete-sevciovic-grumach/" TargetMode="External"/><Relationship Id="rId83" Type="http://schemas.openxmlformats.org/officeDocument/2006/relationships/hyperlink" Target="https://famed.ufu.br/pessoas/docentes/gesmar-rodrigues-silva-segundo" TargetMode="External"/><Relationship Id="rId179" Type="http://schemas.openxmlformats.org/officeDocument/2006/relationships/hyperlink" Target="https://orcid.org/0000-0003-2259-5546" TargetMode="External"/><Relationship Id="rId190" Type="http://schemas.openxmlformats.org/officeDocument/2006/relationships/hyperlink" Target="https://loop.frontiersin.org/people/141305/editorial" TargetMode="External"/><Relationship Id="rId204" Type="http://schemas.openxmlformats.org/officeDocument/2006/relationships/hyperlink" Target="https://loop.frontiersin.org/people/56461/overview" TargetMode="External"/><Relationship Id="rId225" Type="http://schemas.openxmlformats.org/officeDocument/2006/relationships/hyperlink" Target="https://www.sciencedirect.com/journal/clinical-immunology-communications/about/editorial-board" TargetMode="External"/><Relationship Id="rId246" Type="http://schemas.openxmlformats.org/officeDocument/2006/relationships/hyperlink" Target="https://www.frontiersin.org/journals/immunology/sections/primary-immunodeficiencies" TargetMode="External"/><Relationship Id="rId267" Type="http://schemas.openxmlformats.org/officeDocument/2006/relationships/hyperlink" Target="https://orcid.org/0000-0002-2073-4234" TargetMode="External"/><Relationship Id="rId288" Type="http://schemas.openxmlformats.org/officeDocument/2006/relationships/hyperlink" Target="https://onlinelibrary.wiley.com/page/journal/2691171x/homepage/editorial-board" TargetMode="External"/><Relationship Id="rId106" Type="http://schemas.openxmlformats.org/officeDocument/2006/relationships/hyperlink" Target="https://orcid.org/0000-0001-8486-5850" TargetMode="External"/><Relationship Id="rId127" Type="http://schemas.openxmlformats.org/officeDocument/2006/relationships/hyperlink" Target="https://sites.icb.ufmg.br/morfologia/portal/walderez-ornelas-dutra/" TargetMode="External"/><Relationship Id="rId10" Type="http://schemas.openxmlformats.org/officeDocument/2006/relationships/hyperlink" Target="https://imuno.icb.usp.br/prof-dr-antonio-condino-neto/" TargetMode="External"/><Relationship Id="rId31" Type="http://schemas.openxmlformats.org/officeDocument/2006/relationships/hyperlink" Target="https://www.frontiersin.org/journals/immunology/sections/b-cell-biology" TargetMode="External"/><Relationship Id="rId52" Type="http://schemas.openxmlformats.org/officeDocument/2006/relationships/hyperlink" Target="https://bv.fapesp.br/en/pesquisador/7206/anete-sevciovic-grumach/" TargetMode="External"/><Relationship Id="rId73" Type="http://schemas.openxmlformats.org/officeDocument/2006/relationships/hyperlink" Target="https://bv.fapesp.br/en/pesquisador/7206/anete-sevciovic-grumach/" TargetMode="External"/><Relationship Id="rId94" Type="http://schemas.openxmlformats.org/officeDocument/2006/relationships/hyperlink" Target="https://famed.ufu.br/pessoas/docentes/gesmar-rodrigues-silva-segundo" TargetMode="External"/><Relationship Id="rId148" Type="http://schemas.openxmlformats.org/officeDocument/2006/relationships/hyperlink" Target="https://bv.fapesp.br/pt/pesquisador/177022/pedro-francisco-giavina-bianchi-junior/" TargetMode="External"/><Relationship Id="rId169" Type="http://schemas.openxmlformats.org/officeDocument/2006/relationships/hyperlink" Target="https://orcid.org/0000-0002-7591-307X" TargetMode="External"/><Relationship Id="rId4" Type="http://schemas.openxmlformats.org/officeDocument/2006/relationships/hyperlink" Target="https://orcid.org/0000-0002-3328-7584" TargetMode="External"/><Relationship Id="rId180" Type="http://schemas.openxmlformats.org/officeDocument/2006/relationships/hyperlink" Target="https://orcid.org/0000-0002-6111-7355" TargetMode="External"/><Relationship Id="rId215" Type="http://schemas.openxmlformats.org/officeDocument/2006/relationships/hyperlink" Target="https://orcid.org/0000-0003-3589-8554" TargetMode="External"/><Relationship Id="rId236" Type="http://schemas.openxmlformats.org/officeDocument/2006/relationships/hyperlink" Target="https://orcid.org/0000-0002-9816-1704" TargetMode="External"/><Relationship Id="rId257" Type="http://schemas.openxmlformats.org/officeDocument/2006/relationships/hyperlink" Target="https://orcid.org/0000-0003-2881-0657" TargetMode="External"/><Relationship Id="rId278" Type="http://schemas.openxmlformats.org/officeDocument/2006/relationships/hyperlink" Target="https://www.rbht.nhs.uk/specialists/dr-ricardo-jose" TargetMode="External"/><Relationship Id="rId303" Type="http://schemas.openxmlformats.org/officeDocument/2006/relationships/hyperlink" Target="https://mrmjournal.org/index.php/mrm/board" TargetMode="External"/><Relationship Id="rId42" Type="http://schemas.openxmlformats.org/officeDocument/2006/relationships/hyperlink" Target="https://orcid.org/0000-0002-2632-1078" TargetMode="External"/><Relationship Id="rId84" Type="http://schemas.openxmlformats.org/officeDocument/2006/relationships/hyperlink" Target="https://famed.ufu.br/pessoas/docentes/gesmar-rodrigues-silva-segundo" TargetMode="External"/><Relationship Id="rId138" Type="http://schemas.openxmlformats.org/officeDocument/2006/relationships/hyperlink" Target="https://bmcimmunol.biomedcentral.com/about/editorial-board" TargetMode="External"/><Relationship Id="rId191" Type="http://schemas.openxmlformats.org/officeDocument/2006/relationships/hyperlink" Target="https://www.jacionline.org/content/edboard" TargetMode="External"/><Relationship Id="rId205" Type="http://schemas.openxmlformats.org/officeDocument/2006/relationships/hyperlink" Target="https://loop.frontiersin.org/people/56461/overview" TargetMode="External"/><Relationship Id="rId247" Type="http://schemas.openxmlformats.org/officeDocument/2006/relationships/hyperlink" Target="https://www.frontiersin.org/journals/immunology/sections/primary-immunodeficiencies/editors" TargetMode="External"/><Relationship Id="rId107" Type="http://schemas.openxmlformats.org/officeDocument/2006/relationships/hyperlink" Target="https://orcid.org/0000-0001-8486-5850" TargetMode="External"/><Relationship Id="rId289" Type="http://schemas.openxmlformats.org/officeDocument/2006/relationships/hyperlink" Target="https://orcid.org/0000-0001-9083-855X" TargetMode="External"/><Relationship Id="rId11" Type="http://schemas.openxmlformats.org/officeDocument/2006/relationships/hyperlink" Target="https://imuno.icb.usp.br/prof-dr-antonio-condino-neto/" TargetMode="External"/><Relationship Id="rId53" Type="http://schemas.openxmlformats.org/officeDocument/2006/relationships/hyperlink" Target="https://bv.fapesp.br/en/pesquisador/7206/anete-sevciovic-grumach/" TargetMode="External"/><Relationship Id="rId149" Type="http://schemas.openxmlformats.org/officeDocument/2006/relationships/hyperlink" Target="https://bv.fapesp.br/pt/pesquisador/177022/pedro-francisco-giavina-bianchi-junior/" TargetMode="External"/><Relationship Id="rId95" Type="http://schemas.openxmlformats.org/officeDocument/2006/relationships/hyperlink" Target="https://famed.ufu.br/pessoas/docentes/gesmar-rodrigues-silva-segundo" TargetMode="External"/><Relationship Id="rId160" Type="http://schemas.openxmlformats.org/officeDocument/2006/relationships/hyperlink" Target="https://orcid.org/0000-0002-1034-7580" TargetMode="External"/><Relationship Id="rId216" Type="http://schemas.openxmlformats.org/officeDocument/2006/relationships/hyperlink" Target="https://orcid.org/0000-0003-3589-8554" TargetMode="External"/><Relationship Id="rId258" Type="http://schemas.openxmlformats.org/officeDocument/2006/relationships/hyperlink" Target="https://orcid.org/0000-0003-2881-0657" TargetMode="External"/><Relationship Id="rId22" Type="http://schemas.openxmlformats.org/officeDocument/2006/relationships/hyperlink" Target="https://www.sciencedirect.com/journal/jornal-de-pediatria/about/editorial-board" TargetMode="External"/><Relationship Id="rId64" Type="http://schemas.openxmlformats.org/officeDocument/2006/relationships/hyperlink" Target="https://bv.fapesp.br/en/pesquisador/7206/anete-sevciovic-grumach/" TargetMode="External"/><Relationship Id="rId118" Type="http://schemas.openxmlformats.org/officeDocument/2006/relationships/hyperlink" Target="https://rupress.org/jhi/pages/regional-editors" TargetMode="External"/><Relationship Id="rId171" Type="http://schemas.openxmlformats.org/officeDocument/2006/relationships/hyperlink" Target="https://orcid.org/0000-0002-1926-5426" TargetMode="External"/><Relationship Id="rId227" Type="http://schemas.openxmlformats.org/officeDocument/2006/relationships/hyperlink" Target="https://loop.frontiersin.org/people/33895/editorial" TargetMode="External"/><Relationship Id="rId269" Type="http://schemas.openxmlformats.org/officeDocument/2006/relationships/hyperlink" Target="https://www.sciencedirect.com/journal/journal-of-infection-and-chemotherapy/about/editorial-board" TargetMode="External"/><Relationship Id="rId33" Type="http://schemas.openxmlformats.org/officeDocument/2006/relationships/hyperlink" Target="https://www.frontiersin.org/journals/public-health/editors" TargetMode="External"/><Relationship Id="rId129" Type="http://schemas.openxmlformats.org/officeDocument/2006/relationships/hyperlink" Target="https://sites.icb.ufmg.br/morfologia/portal/walderez-ornelas-dutra/" TargetMode="External"/><Relationship Id="rId280" Type="http://schemas.openxmlformats.org/officeDocument/2006/relationships/hyperlink" Target="https://www.rbht.nhs.uk/specialists/dr-ricardo-jose" TargetMode="External"/><Relationship Id="rId75" Type="http://schemas.openxmlformats.org/officeDocument/2006/relationships/hyperlink" Target="https://orcid.org/0000-0002-9803-0309" TargetMode="External"/><Relationship Id="rId140" Type="http://schemas.openxmlformats.org/officeDocument/2006/relationships/hyperlink" Target="https://link.springer.com/journal/10875/editorial-board" TargetMode="External"/><Relationship Id="rId182" Type="http://schemas.openxmlformats.org/officeDocument/2006/relationships/hyperlink" Target="https://orcid.org/0000-0002-6111-7355" TargetMode="External"/><Relationship Id="rId6" Type="http://schemas.openxmlformats.org/officeDocument/2006/relationships/hyperlink" Target="https://imuno.icb.usp.br/prof-dr-antonio-condino-neto/" TargetMode="External"/><Relationship Id="rId238" Type="http://schemas.openxmlformats.org/officeDocument/2006/relationships/hyperlink" Target="https://www.frontiersin.org/journals/pediatrics/sections/pediatric-immunology/edito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51"/>
  <sheetViews>
    <sheetView showGridLines="0" tabSelected="1" workbookViewId="0">
      <pane xSplit="6" ySplit="2" topLeftCell="G3" activePane="bottomRight" state="frozen"/>
      <selection pane="topRight"/>
      <selection pane="bottomLeft"/>
      <selection pane="bottomRight" activeCell="A2" sqref="A2"/>
    </sheetView>
  </sheetViews>
  <sheetFormatPr defaultRowHeight="14.4" x14ac:dyDescent="0.3"/>
  <cols>
    <col min="1" max="1" width="12.6640625" customWidth="1"/>
    <col min="2" max="2" width="15.6640625" hidden="1" customWidth="1"/>
    <col min="3" max="3" width="12.6640625" hidden="1" customWidth="1"/>
    <col min="4" max="4" width="15.6640625" customWidth="1"/>
    <col min="5" max="5" width="12.6640625" customWidth="1"/>
    <col min="6" max="6" width="25.6640625" customWidth="1"/>
    <col min="7" max="11" width="18.6640625" customWidth="1"/>
    <col min="12" max="12" width="30.6640625" customWidth="1"/>
    <col min="13" max="23" width="18.6640625" customWidth="1"/>
  </cols>
  <sheetData>
    <row r="1" spans="1:23" ht="27" x14ac:dyDescent="0.3">
      <c r="A1" s="9" t="s">
        <v>0</v>
      </c>
      <c r="B1" s="10"/>
      <c r="C1" s="10"/>
      <c r="D1" s="10"/>
      <c r="E1" s="10"/>
      <c r="F1" s="10"/>
      <c r="G1" s="10"/>
      <c r="H1" s="10"/>
      <c r="I1" s="10"/>
      <c r="J1" s="10"/>
      <c r="K1" s="10"/>
      <c r="L1" s="10"/>
      <c r="M1" s="10"/>
      <c r="N1" s="10"/>
      <c r="O1" s="10"/>
      <c r="P1" s="10"/>
      <c r="Q1" s="10"/>
      <c r="R1" s="10"/>
      <c r="S1" s="10"/>
      <c r="T1" s="10"/>
      <c r="U1" s="10"/>
      <c r="V1" s="10"/>
      <c r="W1" s="10"/>
    </row>
    <row r="2" spans="1:23" ht="24.9" customHeight="1" x14ac:dyDescent="0.3">
      <c r="A2" s="1" t="s">
        <v>1</v>
      </c>
      <c r="B2" s="1" t="s">
        <v>2</v>
      </c>
      <c r="C2" s="1" t="s">
        <v>3</v>
      </c>
      <c r="D2" s="1" t="s">
        <v>4</v>
      </c>
      <c r="E2" s="1" t="s">
        <v>5</v>
      </c>
      <c r="F2" s="1" t="s">
        <v>6</v>
      </c>
      <c r="G2" s="1" t="s">
        <v>7</v>
      </c>
      <c r="H2" s="1" t="s">
        <v>8</v>
      </c>
      <c r="I2" s="1" t="s">
        <v>9</v>
      </c>
      <c r="J2" s="1" t="s">
        <v>10</v>
      </c>
      <c r="K2" s="1" t="s">
        <v>11</v>
      </c>
      <c r="L2" s="1" t="s">
        <v>12</v>
      </c>
      <c r="M2" s="1" t="s">
        <v>13</v>
      </c>
      <c r="N2" s="1" t="s">
        <v>14</v>
      </c>
      <c r="O2" s="1" t="s">
        <v>15</v>
      </c>
      <c r="P2" s="1" t="s">
        <v>16</v>
      </c>
      <c r="Q2" s="1" t="s">
        <v>17</v>
      </c>
      <c r="R2" s="1" t="s">
        <v>18</v>
      </c>
      <c r="S2" s="1" t="s">
        <v>19</v>
      </c>
      <c r="T2" s="1" t="s">
        <v>20</v>
      </c>
      <c r="U2" s="1" t="s">
        <v>21</v>
      </c>
      <c r="V2" s="1" t="s">
        <v>22</v>
      </c>
      <c r="W2" s="1" t="s">
        <v>23</v>
      </c>
    </row>
    <row r="3" spans="1:23" ht="15" customHeight="1" x14ac:dyDescent="0.3">
      <c r="A3" s="2" t="s">
        <v>24</v>
      </c>
      <c r="B3" s="2" t="s">
        <v>34309</v>
      </c>
      <c r="C3" s="3">
        <v>1</v>
      </c>
      <c r="D3" s="3">
        <v>40</v>
      </c>
      <c r="E3" s="2" t="s">
        <v>26</v>
      </c>
      <c r="F3" s="6" t="str">
        <f>HYPERLINK("../Word/PiHPID_0039_Isabella Quinti.docx", "Isabella Quinti")</f>
        <v>Isabella Quinti</v>
      </c>
      <c r="G3" s="6" t="str">
        <f>HYPERLINK("../Mind Map/PiHPID_0039_Isabella Quinti.jpg", "View KOL Network")</f>
        <v>View KOL Network</v>
      </c>
      <c r="H3" s="2" t="s">
        <v>27</v>
      </c>
      <c r="I3" s="2"/>
      <c r="J3" s="2" t="s">
        <v>28</v>
      </c>
      <c r="K3" s="2" t="s">
        <v>29</v>
      </c>
      <c r="L3" s="2" t="s">
        <v>30</v>
      </c>
      <c r="M3" s="2" t="s">
        <v>31</v>
      </c>
      <c r="N3" s="2" t="s">
        <v>32</v>
      </c>
      <c r="O3" s="2"/>
      <c r="P3" s="2" t="s">
        <v>33</v>
      </c>
      <c r="Q3" s="2" t="s">
        <v>34</v>
      </c>
      <c r="R3" s="2" t="s">
        <v>35</v>
      </c>
      <c r="S3" s="2"/>
      <c r="T3" s="2" t="s">
        <v>36</v>
      </c>
      <c r="U3" s="2" t="s">
        <v>37</v>
      </c>
      <c r="V3" s="4" t="s">
        <v>38</v>
      </c>
      <c r="W3" s="4" t="s">
        <v>39</v>
      </c>
    </row>
    <row r="4" spans="1:23" ht="15" customHeight="1" x14ac:dyDescent="0.3">
      <c r="A4" s="2" t="s">
        <v>40</v>
      </c>
      <c r="B4" s="2" t="s">
        <v>34310</v>
      </c>
      <c r="C4" s="3">
        <v>2</v>
      </c>
      <c r="D4" s="3">
        <v>25</v>
      </c>
      <c r="E4" s="2" t="s">
        <v>26</v>
      </c>
      <c r="F4" s="6" t="str">
        <f>HYPERLINK("../Word/PiHPID_0044_Antonio Condino-Neto.docx", "Antônio Condino-Neto")</f>
        <v>Antônio Condino-Neto</v>
      </c>
      <c r="G4" s="6" t="str">
        <f>HYPERLINK("../Mind Map/PiHPID_0044_Antonio Condino-Neto.jpg", "View KOL Network")</f>
        <v>View KOL Network</v>
      </c>
      <c r="H4" s="2" t="s">
        <v>42</v>
      </c>
      <c r="I4" s="2"/>
      <c r="J4" s="2" t="s">
        <v>43</v>
      </c>
      <c r="K4" s="2" t="s">
        <v>44</v>
      </c>
      <c r="L4" s="2" t="s">
        <v>45</v>
      </c>
      <c r="M4" s="2" t="s">
        <v>46</v>
      </c>
      <c r="N4" s="2" t="s">
        <v>47</v>
      </c>
      <c r="O4" s="2"/>
      <c r="P4" s="2" t="s">
        <v>48</v>
      </c>
      <c r="Q4" s="2" t="s">
        <v>49</v>
      </c>
      <c r="R4" s="2" t="s">
        <v>50</v>
      </c>
      <c r="S4" s="2" t="s">
        <v>51</v>
      </c>
      <c r="T4" s="2" t="s">
        <v>52</v>
      </c>
      <c r="U4" s="2" t="s">
        <v>53</v>
      </c>
      <c r="V4" s="4" t="s">
        <v>54</v>
      </c>
      <c r="W4" s="4" t="s">
        <v>55</v>
      </c>
    </row>
    <row r="5" spans="1:23" ht="15" customHeight="1" x14ac:dyDescent="0.3">
      <c r="A5" s="2" t="s">
        <v>56</v>
      </c>
      <c r="B5" s="2" t="s">
        <v>34311</v>
      </c>
      <c r="C5" s="3">
        <v>3</v>
      </c>
      <c r="D5" s="3">
        <v>50</v>
      </c>
      <c r="E5" s="2" t="s">
        <v>57</v>
      </c>
      <c r="F5" s="6" t="str">
        <f>HYPERLINK("../Word/PiHPID_0050_Rita Carsetti.docx", "Rita Carsetti")</f>
        <v>Rita Carsetti</v>
      </c>
      <c r="G5" s="6" t="str">
        <f>HYPERLINK("../Mind Map/PiHPID_0050_Rita Carsetti.jpg", "View KOL Network")</f>
        <v>View KOL Network</v>
      </c>
      <c r="H5" s="2" t="s">
        <v>58</v>
      </c>
      <c r="I5" s="2"/>
      <c r="J5" s="2" t="s">
        <v>59</v>
      </c>
      <c r="K5" s="2" t="s">
        <v>60</v>
      </c>
      <c r="L5" s="2" t="s">
        <v>61</v>
      </c>
      <c r="M5" s="2" t="s">
        <v>62</v>
      </c>
      <c r="N5" s="2" t="s">
        <v>32</v>
      </c>
      <c r="O5" s="2"/>
      <c r="P5" s="2" t="s">
        <v>33</v>
      </c>
      <c r="Q5" s="2" t="s">
        <v>63</v>
      </c>
      <c r="R5" s="2" t="s">
        <v>64</v>
      </c>
      <c r="S5" s="2"/>
      <c r="T5" s="2" t="s">
        <v>65</v>
      </c>
      <c r="U5" s="2" t="s">
        <v>66</v>
      </c>
      <c r="V5" s="4" t="s">
        <v>67</v>
      </c>
      <c r="W5" s="4" t="s">
        <v>68</v>
      </c>
    </row>
    <row r="6" spans="1:23" ht="15" customHeight="1" x14ac:dyDescent="0.3">
      <c r="A6" s="2" t="s">
        <v>69</v>
      </c>
      <c r="B6" s="2" t="s">
        <v>34312</v>
      </c>
      <c r="C6" s="3">
        <v>4</v>
      </c>
      <c r="D6" s="3">
        <v>55</v>
      </c>
      <c r="E6" s="2" t="s">
        <v>26</v>
      </c>
      <c r="F6" s="6" t="str">
        <f>HYPERLINK("../Word/PiHPID_0055_Anete Sevciovic Grumach.docx", "Anete Sevciovic Grumach")</f>
        <v>Anete Sevciovic Grumach</v>
      </c>
      <c r="G6" s="6" t="str">
        <f>HYPERLINK("../Mind Map/PiHPID_0055_Anete Sevciovic Grumach.jpg", "View KOL Network")</f>
        <v>View KOL Network</v>
      </c>
      <c r="H6" s="2" t="s">
        <v>70</v>
      </c>
      <c r="I6" s="2" t="s">
        <v>71</v>
      </c>
      <c r="J6" s="2" t="s">
        <v>72</v>
      </c>
      <c r="K6" s="2" t="s">
        <v>29</v>
      </c>
      <c r="L6" s="2" t="s">
        <v>73</v>
      </c>
      <c r="M6" s="2" t="s">
        <v>74</v>
      </c>
      <c r="N6" s="2" t="s">
        <v>75</v>
      </c>
      <c r="O6" s="2"/>
      <c r="P6" s="2" t="s">
        <v>48</v>
      </c>
      <c r="Q6" s="2" t="s">
        <v>76</v>
      </c>
      <c r="R6" s="2" t="s">
        <v>77</v>
      </c>
      <c r="S6" s="2"/>
      <c r="T6" s="2" t="s">
        <v>78</v>
      </c>
      <c r="U6" s="2" t="s">
        <v>79</v>
      </c>
      <c r="V6" s="4" t="s">
        <v>80</v>
      </c>
      <c r="W6" s="4" t="s">
        <v>81</v>
      </c>
    </row>
    <row r="7" spans="1:23" ht="15" customHeight="1" x14ac:dyDescent="0.3">
      <c r="A7" s="2" t="s">
        <v>82</v>
      </c>
      <c r="B7" s="2" t="s">
        <v>34313</v>
      </c>
      <c r="C7" s="3">
        <v>5</v>
      </c>
      <c r="D7" s="3">
        <v>79</v>
      </c>
      <c r="E7" s="2" t="s">
        <v>57</v>
      </c>
      <c r="F7" s="6" t="str">
        <f>HYPERLINK("../Word/PiHPID_0079_Liliana Bezrodnik.docx", "Liliana Bezrodnik")</f>
        <v>Liliana Bezrodnik</v>
      </c>
      <c r="G7" s="6" t="str">
        <f>HYPERLINK("../Mind Map/PiHPID_0079_Liliana Bezrodnik.jpg", "View KOL Network")</f>
        <v>View KOL Network</v>
      </c>
      <c r="H7" s="2" t="s">
        <v>83</v>
      </c>
      <c r="I7" s="2"/>
      <c r="J7" s="2" t="s">
        <v>84</v>
      </c>
      <c r="K7" s="2" t="s">
        <v>29</v>
      </c>
      <c r="L7" s="2" t="s">
        <v>85</v>
      </c>
      <c r="M7" s="2" t="s">
        <v>86</v>
      </c>
      <c r="N7" s="2" t="s">
        <v>87</v>
      </c>
      <c r="O7" s="2"/>
      <c r="P7" s="2" t="s">
        <v>88</v>
      </c>
      <c r="Q7" s="2" t="s">
        <v>89</v>
      </c>
      <c r="R7" s="2"/>
      <c r="S7" s="2"/>
      <c r="T7" s="2" t="s">
        <v>90</v>
      </c>
      <c r="U7" s="2" t="s">
        <v>91</v>
      </c>
      <c r="V7" s="4" t="s">
        <v>92</v>
      </c>
      <c r="W7" s="4" t="s">
        <v>93</v>
      </c>
    </row>
    <row r="8" spans="1:23" ht="15" customHeight="1" x14ac:dyDescent="0.3">
      <c r="A8" s="2" t="s">
        <v>94</v>
      </c>
      <c r="B8" s="2" t="s">
        <v>34314</v>
      </c>
      <c r="C8" s="3">
        <v>6</v>
      </c>
      <c r="D8" s="3">
        <v>93</v>
      </c>
      <c r="E8" s="2" t="s">
        <v>95</v>
      </c>
      <c r="F8" s="6" t="str">
        <f>HYPERLINK("../Word/PiHPID_0092_Gesmar Rodrigues Silva Segundo.docx", "Gesmar Rodrigues Silva Segundo")</f>
        <v>Gesmar Rodrigues Silva Segundo</v>
      </c>
      <c r="G8" s="6" t="str">
        <f>HYPERLINK("../Mind Map/PiHPID_0092_Gesmar Rodrigues Silva Segundo.jpg", "View KOL Network")</f>
        <v>View KOL Network</v>
      </c>
      <c r="H8" s="2" t="s">
        <v>96</v>
      </c>
      <c r="I8" s="2" t="s">
        <v>97</v>
      </c>
      <c r="J8" s="2" t="s">
        <v>98</v>
      </c>
      <c r="K8" s="2" t="s">
        <v>99</v>
      </c>
      <c r="L8" s="2" t="s">
        <v>100</v>
      </c>
      <c r="M8" s="2" t="s">
        <v>101</v>
      </c>
      <c r="N8" s="2" t="s">
        <v>102</v>
      </c>
      <c r="O8" s="2"/>
      <c r="P8" s="2" t="s">
        <v>48</v>
      </c>
      <c r="Q8" s="2" t="s">
        <v>103</v>
      </c>
      <c r="R8" s="2" t="s">
        <v>104</v>
      </c>
      <c r="S8" s="2" t="s">
        <v>105</v>
      </c>
      <c r="T8" s="2" t="s">
        <v>106</v>
      </c>
      <c r="U8" s="2" t="s">
        <v>79</v>
      </c>
      <c r="V8" s="4" t="s">
        <v>107</v>
      </c>
      <c r="W8" s="4" t="s">
        <v>108</v>
      </c>
    </row>
    <row r="9" spans="1:23" ht="15" customHeight="1" x14ac:dyDescent="0.3">
      <c r="A9" s="2" t="s">
        <v>109</v>
      </c>
      <c r="B9" s="2" t="s">
        <v>34315</v>
      </c>
      <c r="C9" s="3">
        <v>7</v>
      </c>
      <c r="D9" s="3">
        <v>103</v>
      </c>
      <c r="E9" s="2" t="s">
        <v>95</v>
      </c>
      <c r="F9" s="6" t="str">
        <f>HYPERLINK("../Word/PiHPID_0103_Francesco Cinetto.docx", "Francesco Cinetto")</f>
        <v>Francesco Cinetto</v>
      </c>
      <c r="G9" s="6" t="str">
        <f>HYPERLINK("../Mind Map/PiHPID_0103_Francesco Cinetto.jpg", "View KOL Network")</f>
        <v>View KOL Network</v>
      </c>
      <c r="H9" s="2" t="s">
        <v>110</v>
      </c>
      <c r="I9" s="2"/>
      <c r="J9" s="2" t="s">
        <v>111</v>
      </c>
      <c r="K9" s="2" t="s">
        <v>29</v>
      </c>
      <c r="L9" s="2" t="s">
        <v>112</v>
      </c>
      <c r="M9" s="2" t="s">
        <v>113</v>
      </c>
      <c r="N9" s="2" t="s">
        <v>114</v>
      </c>
      <c r="O9" s="2"/>
      <c r="P9" s="2" t="s">
        <v>33</v>
      </c>
      <c r="Q9" s="2">
        <v>35122</v>
      </c>
      <c r="R9" s="2" t="s">
        <v>115</v>
      </c>
      <c r="S9" s="2"/>
      <c r="T9" s="2" t="s">
        <v>116</v>
      </c>
      <c r="U9" s="2" t="s">
        <v>117</v>
      </c>
      <c r="V9" s="4" t="s">
        <v>118</v>
      </c>
      <c r="W9" s="4" t="s">
        <v>119</v>
      </c>
    </row>
    <row r="10" spans="1:23" ht="15" customHeight="1" x14ac:dyDescent="0.3">
      <c r="A10" s="2" t="s">
        <v>120</v>
      </c>
      <c r="B10" s="2" t="s">
        <v>34316</v>
      </c>
      <c r="C10" s="3">
        <v>8</v>
      </c>
      <c r="D10" s="3">
        <v>155</v>
      </c>
      <c r="E10" s="2" t="s">
        <v>57</v>
      </c>
      <c r="F10" s="6" t="str">
        <f>HYPERLINK("../Word/PiHPID_0154_Ekaterini Simoes Goudouris.docx", "Ekaterini Simões Goudouris")</f>
        <v>Ekaterini Simões Goudouris</v>
      </c>
      <c r="G10" s="6" t="str">
        <f>HYPERLINK("../Mind Map/PiHPID_0154_Ekaterini Simoes Goudouris.jpg", "View KOL Network")</f>
        <v>View KOL Network</v>
      </c>
      <c r="H10" s="2" t="s">
        <v>121</v>
      </c>
      <c r="I10" s="2" t="s">
        <v>122</v>
      </c>
      <c r="J10" s="2" t="s">
        <v>123</v>
      </c>
      <c r="K10" s="2" t="s">
        <v>124</v>
      </c>
      <c r="L10" s="2" t="s">
        <v>125</v>
      </c>
      <c r="M10" s="2" t="s">
        <v>126</v>
      </c>
      <c r="N10" s="2" t="s">
        <v>127</v>
      </c>
      <c r="O10" s="2"/>
      <c r="P10" s="2" t="s">
        <v>48</v>
      </c>
      <c r="Q10" s="2" t="s">
        <v>128</v>
      </c>
      <c r="R10" s="2" t="s">
        <v>129</v>
      </c>
      <c r="S10" s="2" t="s">
        <v>130</v>
      </c>
      <c r="T10" s="2" t="s">
        <v>131</v>
      </c>
      <c r="U10" s="2" t="s">
        <v>132</v>
      </c>
      <c r="V10" s="4" t="s">
        <v>133</v>
      </c>
      <c r="W10" s="4" t="s">
        <v>134</v>
      </c>
    </row>
    <row r="11" spans="1:23" ht="15" customHeight="1" x14ac:dyDescent="0.3">
      <c r="A11" s="2" t="s">
        <v>135</v>
      </c>
      <c r="B11" s="2" t="s">
        <v>34317</v>
      </c>
      <c r="C11" s="3">
        <v>9</v>
      </c>
      <c r="D11" s="3">
        <v>150</v>
      </c>
      <c r="E11" s="2" t="s">
        <v>57</v>
      </c>
      <c r="F11" s="6" t="str">
        <f>HYPERLINK("../Word/PiHPID_0190_Lorena Regairaz.docx", "Lorena Regairaz")</f>
        <v>Lorena Regairaz</v>
      </c>
      <c r="G11" s="6" t="str">
        <f>HYPERLINK("../Mind Map/PiHPID_0190_Lorena Regairaz.jpg", "View KOL Network")</f>
        <v>View KOL Network</v>
      </c>
      <c r="H11" s="2" t="s">
        <v>136</v>
      </c>
      <c r="I11" s="2"/>
      <c r="J11" s="2" t="s">
        <v>137</v>
      </c>
      <c r="K11" s="2" t="s">
        <v>60</v>
      </c>
      <c r="L11" s="2" t="s">
        <v>85</v>
      </c>
      <c r="M11" s="2" t="s">
        <v>86</v>
      </c>
      <c r="N11" s="2" t="s">
        <v>87</v>
      </c>
      <c r="O11" s="2"/>
      <c r="P11" s="2" t="s">
        <v>88</v>
      </c>
      <c r="Q11" s="2" t="s">
        <v>89</v>
      </c>
      <c r="R11" s="2" t="s">
        <v>138</v>
      </c>
      <c r="S11" s="2"/>
      <c r="T11" s="2" t="s">
        <v>139</v>
      </c>
      <c r="U11" s="2" t="s">
        <v>140</v>
      </c>
      <c r="V11" s="4" t="s">
        <v>141</v>
      </c>
      <c r="W11" s="4" t="s">
        <v>142</v>
      </c>
    </row>
    <row r="12" spans="1:23" ht="15" customHeight="1" x14ac:dyDescent="0.3">
      <c r="A12" s="2" t="s">
        <v>143</v>
      </c>
      <c r="B12" s="2" t="s">
        <v>34318</v>
      </c>
      <c r="C12" s="3">
        <v>10</v>
      </c>
      <c r="D12" s="3">
        <v>212</v>
      </c>
      <c r="E12" s="2" t="s">
        <v>26</v>
      </c>
      <c r="F12" s="6" t="str">
        <f>HYPERLINK("../Word/PiHPID_0210_Guillermo Horacio Docena.docx", "Guillermo Horacio Docena")</f>
        <v>Guillermo Horacio Docena</v>
      </c>
      <c r="G12" s="6" t="str">
        <f>HYPERLINK("../Mind Map/PiHPID_0210_Guillermo Horacio Docena.jpg", "View KOL Network")</f>
        <v>View KOL Network</v>
      </c>
      <c r="H12" s="2" t="s">
        <v>144</v>
      </c>
      <c r="I12" s="2" t="s">
        <v>145</v>
      </c>
      <c r="J12" s="2" t="s">
        <v>146</v>
      </c>
      <c r="K12" s="2" t="s">
        <v>147</v>
      </c>
      <c r="L12" s="2" t="s">
        <v>148</v>
      </c>
      <c r="M12" s="2" t="s">
        <v>149</v>
      </c>
      <c r="N12" s="2" t="s">
        <v>150</v>
      </c>
      <c r="O12" s="2"/>
      <c r="P12" s="2" t="s">
        <v>88</v>
      </c>
      <c r="Q12" s="2" t="s">
        <v>151</v>
      </c>
      <c r="R12" s="2" t="s">
        <v>152</v>
      </c>
      <c r="S12" s="2"/>
      <c r="T12" s="2" t="s">
        <v>153</v>
      </c>
      <c r="U12" s="2" t="s">
        <v>140</v>
      </c>
      <c r="V12" s="4" t="s">
        <v>154</v>
      </c>
      <c r="W12" s="4" t="s">
        <v>155</v>
      </c>
    </row>
    <row r="13" spans="1:23" ht="15" customHeight="1" x14ac:dyDescent="0.3">
      <c r="A13" s="2" t="s">
        <v>156</v>
      </c>
      <c r="B13" s="2" t="s">
        <v>34319</v>
      </c>
      <c r="C13" s="3">
        <v>11</v>
      </c>
      <c r="D13" s="3">
        <v>214</v>
      </c>
      <c r="E13" s="2" t="s">
        <v>26</v>
      </c>
      <c r="F13" s="6" t="str">
        <f>HYPERLINK("../Word/PiHPID_0212_Walderez Ornelas Dutra.docx", "Walderez Ornelas Dutra")</f>
        <v>Walderez Ornelas Dutra</v>
      </c>
      <c r="G13" s="6" t="str">
        <f>HYPERLINK("../Mind Map/PiHPID_0212_Walderez Ornelas Dutra.jpg", "View KOL Network")</f>
        <v>View KOL Network</v>
      </c>
      <c r="H13" s="2" t="s">
        <v>157</v>
      </c>
      <c r="I13" s="2" t="s">
        <v>158</v>
      </c>
      <c r="J13" s="2" t="s">
        <v>159</v>
      </c>
      <c r="K13" s="2" t="s">
        <v>160</v>
      </c>
      <c r="L13" s="2" t="s">
        <v>161</v>
      </c>
      <c r="M13" s="2" t="s">
        <v>162</v>
      </c>
      <c r="N13" s="2" t="s">
        <v>163</v>
      </c>
      <c r="O13" s="2"/>
      <c r="P13" s="2" t="s">
        <v>48</v>
      </c>
      <c r="Q13" s="2" t="s">
        <v>164</v>
      </c>
      <c r="R13" s="2" t="s">
        <v>165</v>
      </c>
      <c r="S13" s="2"/>
      <c r="T13" s="2" t="s">
        <v>166</v>
      </c>
      <c r="U13" s="2" t="s">
        <v>167</v>
      </c>
      <c r="V13" s="4" t="s">
        <v>168</v>
      </c>
      <c r="W13" s="4" t="s">
        <v>169</v>
      </c>
    </row>
    <row r="14" spans="1:23" ht="15" customHeight="1" x14ac:dyDescent="0.3">
      <c r="A14" s="2" t="s">
        <v>170</v>
      </c>
      <c r="B14" s="2" t="s">
        <v>34320</v>
      </c>
      <c r="C14" s="3">
        <v>12</v>
      </c>
      <c r="D14" s="3">
        <v>250</v>
      </c>
      <c r="E14" s="2" t="s">
        <v>171</v>
      </c>
      <c r="F14" s="6" t="str">
        <f>HYPERLINK("../Word/PiHPID_0249_Roberta Anido de Pena.docx", "Roberta Anido de Peña")</f>
        <v>Roberta Anido de Peña</v>
      </c>
      <c r="G14" s="6" t="str">
        <f>HYPERLINK("../Mind Map/PiHPID_0249_Roberta Anido de Pena.jpg", "View KOL Network")</f>
        <v>View KOL Network</v>
      </c>
      <c r="H14" s="2" t="s">
        <v>172</v>
      </c>
      <c r="I14" s="2"/>
      <c r="J14" s="2" t="s">
        <v>173</v>
      </c>
      <c r="K14" s="2" t="s">
        <v>174</v>
      </c>
      <c r="L14" s="2" t="s">
        <v>175</v>
      </c>
      <c r="M14" s="2"/>
      <c r="N14" s="2" t="s">
        <v>87</v>
      </c>
      <c r="O14" s="2"/>
      <c r="P14" s="2" t="s">
        <v>88</v>
      </c>
      <c r="Q14" s="2"/>
      <c r="R14" s="2"/>
      <c r="S14" s="2"/>
      <c r="T14" s="2"/>
      <c r="U14" s="2" t="s">
        <v>176</v>
      </c>
      <c r="V14" s="4" t="s">
        <v>177</v>
      </c>
      <c r="W14" s="4" t="s">
        <v>178</v>
      </c>
    </row>
    <row r="15" spans="1:23" ht="15" customHeight="1" x14ac:dyDescent="0.3">
      <c r="A15" s="2" t="s">
        <v>179</v>
      </c>
      <c r="B15" s="2" t="s">
        <v>34321</v>
      </c>
      <c r="C15" s="3">
        <v>13</v>
      </c>
      <c r="D15" s="3">
        <v>264</v>
      </c>
      <c r="E15" s="2" t="s">
        <v>26</v>
      </c>
      <c r="F15" s="6" t="str">
        <f>HYPERLINK("../Word/PiHPID_0263_Analia Gisela Seminario.docx", "Analía Gisela Seminario")</f>
        <v>Analía Gisela Seminario</v>
      </c>
      <c r="G15" s="6" t="str">
        <f>HYPERLINK("../Mind Map/PiHPID_0263_Analia Gisela Seminario.jpg", "View KOL Network")</f>
        <v>View KOL Network</v>
      </c>
      <c r="H15" s="2" t="s">
        <v>180</v>
      </c>
      <c r="I15" s="2" t="s">
        <v>181</v>
      </c>
      <c r="J15" s="2" t="s">
        <v>182</v>
      </c>
      <c r="K15" s="2" t="s">
        <v>29</v>
      </c>
      <c r="L15" s="2" t="s">
        <v>183</v>
      </c>
      <c r="M15" s="2" t="s">
        <v>184</v>
      </c>
      <c r="N15" s="2" t="s">
        <v>87</v>
      </c>
      <c r="O15" s="2"/>
      <c r="P15" s="2" t="s">
        <v>88</v>
      </c>
      <c r="Q15" s="2" t="s">
        <v>185</v>
      </c>
      <c r="R15" s="2"/>
      <c r="S15" s="2"/>
      <c r="T15" s="2" t="s">
        <v>186</v>
      </c>
      <c r="U15" s="2" t="s">
        <v>187</v>
      </c>
      <c r="V15" s="4" t="s">
        <v>188</v>
      </c>
      <c r="W15" s="4" t="s">
        <v>189</v>
      </c>
    </row>
    <row r="16" spans="1:23" ht="15" customHeight="1" x14ac:dyDescent="0.3">
      <c r="A16" s="2" t="s">
        <v>190</v>
      </c>
      <c r="B16" s="2" t="s">
        <v>34322</v>
      </c>
      <c r="C16" s="3">
        <v>14</v>
      </c>
      <c r="D16" s="3">
        <v>268</v>
      </c>
      <c r="E16" s="2" t="s">
        <v>26</v>
      </c>
      <c r="F16" s="6" t="str">
        <f>HYPERLINK("../Word/PiHPID_0267_Donald Cuong Vinh.docx", "Donald Cuong Vinh")</f>
        <v>Donald Cuong Vinh</v>
      </c>
      <c r="G16" s="6" t="str">
        <f>HYPERLINK("../Mind Map/PiHPID_0267_Donald Cuong Vinh.jpg", "View KOL Network")</f>
        <v>View KOL Network</v>
      </c>
      <c r="H16" s="2" t="s">
        <v>191</v>
      </c>
      <c r="I16" s="2" t="s">
        <v>192</v>
      </c>
      <c r="J16" s="2" t="s">
        <v>193</v>
      </c>
      <c r="K16" s="2" t="s">
        <v>194</v>
      </c>
      <c r="L16" s="2" t="s">
        <v>195</v>
      </c>
      <c r="M16" s="2" t="s">
        <v>196</v>
      </c>
      <c r="N16" s="2" t="s">
        <v>197</v>
      </c>
      <c r="O16" s="2" t="s">
        <v>198</v>
      </c>
      <c r="P16" s="2" t="s">
        <v>199</v>
      </c>
      <c r="Q16" s="2" t="s">
        <v>200</v>
      </c>
      <c r="R16" s="2" t="s">
        <v>201</v>
      </c>
      <c r="S16" s="2"/>
      <c r="T16" s="2" t="s">
        <v>202</v>
      </c>
      <c r="U16" s="2" t="s">
        <v>203</v>
      </c>
      <c r="V16" s="4" t="s">
        <v>204</v>
      </c>
      <c r="W16" s="4" t="s">
        <v>205</v>
      </c>
    </row>
    <row r="17" spans="1:23" ht="15" customHeight="1" x14ac:dyDescent="0.3">
      <c r="A17" s="2" t="s">
        <v>206</v>
      </c>
      <c r="B17" s="2" t="s">
        <v>34323</v>
      </c>
      <c r="C17" s="3">
        <v>15</v>
      </c>
      <c r="D17" s="3">
        <v>290</v>
      </c>
      <c r="E17" s="2" t="s">
        <v>57</v>
      </c>
      <c r="F17" s="6" t="str">
        <f>HYPERLINK("../Word/PiHPID_0288_Pedro Francisco Giavina-Bianchi Junior.docx", "Pedro Francisco Giavina-Bianchi Júnior")</f>
        <v>Pedro Francisco Giavina-Bianchi Júnior</v>
      </c>
      <c r="G17" s="6" t="str">
        <f>HYPERLINK("../Mind Map/PiHPID_0288_Pedro Francisco Giavina-Bianchi Junior.jpg", "View KOL Network")</f>
        <v>View KOL Network</v>
      </c>
      <c r="H17" s="2" t="s">
        <v>207</v>
      </c>
      <c r="I17" s="2" t="s">
        <v>208</v>
      </c>
      <c r="J17" s="2" t="s">
        <v>209</v>
      </c>
      <c r="K17" s="2" t="s">
        <v>147</v>
      </c>
      <c r="L17" s="2" t="s">
        <v>210</v>
      </c>
      <c r="M17" s="2" t="s">
        <v>211</v>
      </c>
      <c r="N17" s="2" t="s">
        <v>47</v>
      </c>
      <c r="O17" s="2"/>
      <c r="P17" s="2" t="s">
        <v>48</v>
      </c>
      <c r="Q17" s="2" t="s">
        <v>212</v>
      </c>
      <c r="R17" s="2"/>
      <c r="S17" s="2"/>
      <c r="T17" s="2" t="s">
        <v>213</v>
      </c>
      <c r="U17" s="2" t="s">
        <v>214</v>
      </c>
      <c r="V17" s="4" t="s">
        <v>215</v>
      </c>
      <c r="W17" s="4" t="s">
        <v>216</v>
      </c>
    </row>
    <row r="18" spans="1:23" ht="15" customHeight="1" x14ac:dyDescent="0.3">
      <c r="A18" s="2" t="s">
        <v>217</v>
      </c>
      <c r="B18" s="2" t="s">
        <v>34324</v>
      </c>
      <c r="C18" s="3">
        <v>16</v>
      </c>
      <c r="D18" s="3">
        <v>382</v>
      </c>
      <c r="E18" s="2" t="s">
        <v>95</v>
      </c>
      <c r="F18" s="6" t="str">
        <f>HYPERLINK("../Word/PiHPID_0382_Atsushi Kumanogoh.docx", "Atsushi Kumanogoh")</f>
        <v>Atsushi Kumanogoh</v>
      </c>
      <c r="G18" s="6" t="str">
        <f>HYPERLINK("../Mind Map/PiHPID_0382_Atsushi Kumanogoh.jpg", "View KOL Network")</f>
        <v>View KOL Network</v>
      </c>
      <c r="H18" s="2" t="s">
        <v>218</v>
      </c>
      <c r="I18" s="2"/>
      <c r="J18" s="2" t="s">
        <v>219</v>
      </c>
      <c r="K18" s="2" t="s">
        <v>29</v>
      </c>
      <c r="L18" s="2" t="s">
        <v>220</v>
      </c>
      <c r="M18" s="2" t="s">
        <v>221</v>
      </c>
      <c r="N18" s="2" t="s">
        <v>222</v>
      </c>
      <c r="O18" s="2"/>
      <c r="P18" s="2" t="s">
        <v>223</v>
      </c>
      <c r="Q18" s="2" t="s">
        <v>224</v>
      </c>
      <c r="R18" s="2" t="s">
        <v>225</v>
      </c>
      <c r="S18" s="2"/>
      <c r="T18" s="2" t="s">
        <v>226</v>
      </c>
      <c r="U18" s="2" t="s">
        <v>227</v>
      </c>
      <c r="V18" s="4" t="s">
        <v>228</v>
      </c>
      <c r="W18" s="4" t="s">
        <v>229</v>
      </c>
    </row>
    <row r="19" spans="1:23" ht="15" customHeight="1" x14ac:dyDescent="0.3">
      <c r="A19" s="2" t="s">
        <v>230</v>
      </c>
      <c r="B19" s="2" t="s">
        <v>34325</v>
      </c>
      <c r="C19" s="3">
        <v>17</v>
      </c>
      <c r="D19" s="3">
        <v>383</v>
      </c>
      <c r="E19" s="2" t="s">
        <v>57</v>
      </c>
      <c r="F19" s="6" t="str">
        <f>HYPERLINK("../Word/PiHPID_0383_Helen Louisa Leavis.docx", "Helen Louisa Leavis")</f>
        <v>Helen Louisa Leavis</v>
      </c>
      <c r="G19" s="6" t="str">
        <f>HYPERLINK("../Mind Map/PiHPID_0383_Helen Louisa Leavis.jpg", "View KOL Network")</f>
        <v>View KOL Network</v>
      </c>
      <c r="H19" s="2" t="s">
        <v>231</v>
      </c>
      <c r="I19" s="2" t="s">
        <v>232</v>
      </c>
      <c r="J19" s="2" t="s">
        <v>233</v>
      </c>
      <c r="K19" s="2" t="s">
        <v>29</v>
      </c>
      <c r="L19" s="2" t="s">
        <v>234</v>
      </c>
      <c r="M19" s="2" t="s">
        <v>235</v>
      </c>
      <c r="N19" s="2" t="s">
        <v>236</v>
      </c>
      <c r="O19" s="2"/>
      <c r="P19" s="2" t="s">
        <v>237</v>
      </c>
      <c r="Q19" s="2" t="s">
        <v>238</v>
      </c>
      <c r="R19" s="2" t="s">
        <v>239</v>
      </c>
      <c r="S19" s="2"/>
      <c r="T19" s="2" t="s">
        <v>240</v>
      </c>
      <c r="U19" s="2" t="s">
        <v>140</v>
      </c>
      <c r="V19" s="4" t="s">
        <v>241</v>
      </c>
      <c r="W19" s="4" t="s">
        <v>242</v>
      </c>
    </row>
    <row r="20" spans="1:23" ht="15" customHeight="1" x14ac:dyDescent="0.3">
      <c r="A20" s="2" t="s">
        <v>243</v>
      </c>
      <c r="B20" s="2" t="s">
        <v>34326</v>
      </c>
      <c r="C20" s="3">
        <v>18</v>
      </c>
      <c r="D20" s="3">
        <v>420</v>
      </c>
      <c r="E20" s="2" t="s">
        <v>95</v>
      </c>
      <c r="F20" s="6" t="str">
        <f>HYPERLINK("../Word/PiHPID_0421_Olivier Boyer.docx", "Olivier Boyer")</f>
        <v>Olivier Boyer</v>
      </c>
      <c r="G20" s="6" t="str">
        <f>HYPERLINK("../Mind Map/PiHPID_0421_Olivier Boyer.jpg", "View KOL Network")</f>
        <v>View KOL Network</v>
      </c>
      <c r="H20" s="2" t="s">
        <v>244</v>
      </c>
      <c r="I20" s="2"/>
      <c r="J20" s="2" t="s">
        <v>245</v>
      </c>
      <c r="K20" s="2" t="s">
        <v>29</v>
      </c>
      <c r="L20" s="2" t="s">
        <v>246</v>
      </c>
      <c r="M20" s="2" t="s">
        <v>247</v>
      </c>
      <c r="N20" s="2" t="s">
        <v>248</v>
      </c>
      <c r="O20" s="2"/>
      <c r="P20" s="2" t="s">
        <v>249</v>
      </c>
      <c r="Q20" s="2">
        <v>76000</v>
      </c>
      <c r="R20" s="2" t="s">
        <v>250</v>
      </c>
      <c r="S20" s="2"/>
      <c r="T20" s="2" t="s">
        <v>251</v>
      </c>
      <c r="U20" s="2" t="s">
        <v>140</v>
      </c>
      <c r="V20" s="4" t="s">
        <v>252</v>
      </c>
      <c r="W20" s="4" t="s">
        <v>253</v>
      </c>
    </row>
    <row r="21" spans="1:23" ht="15" customHeight="1" x14ac:dyDescent="0.3">
      <c r="A21" s="2" t="s">
        <v>254</v>
      </c>
      <c r="B21" s="2" t="s">
        <v>34327</v>
      </c>
      <c r="C21" s="3">
        <v>19</v>
      </c>
      <c r="D21" s="3">
        <v>441</v>
      </c>
      <c r="E21" s="2" t="s">
        <v>26</v>
      </c>
      <c r="F21" s="6" t="str">
        <f>HYPERLINK("../Word/PiHPID_0441_Jiri Litzman.docx", "Jiří Litzman")</f>
        <v>Jiří Litzman</v>
      </c>
      <c r="G21" s="6" t="str">
        <f>HYPERLINK("../Mind Map/PiHPID_0441_Jiri Litzman.jpg", "View KOL Network")</f>
        <v>View KOL Network</v>
      </c>
      <c r="H21" s="2" t="s">
        <v>255</v>
      </c>
      <c r="I21" s="2"/>
      <c r="J21" s="2" t="s">
        <v>256</v>
      </c>
      <c r="K21" s="2" t="s">
        <v>257</v>
      </c>
      <c r="L21" s="2" t="s">
        <v>258</v>
      </c>
      <c r="M21" s="2" t="s">
        <v>259</v>
      </c>
      <c r="N21" s="2" t="s">
        <v>260</v>
      </c>
      <c r="O21" s="2"/>
      <c r="P21" s="2" t="s">
        <v>261</v>
      </c>
      <c r="Q21" s="2" t="s">
        <v>262</v>
      </c>
      <c r="R21" s="2" t="s">
        <v>263</v>
      </c>
      <c r="S21" s="2"/>
      <c r="T21" s="2" t="s">
        <v>264</v>
      </c>
      <c r="U21" s="2" t="s">
        <v>117</v>
      </c>
      <c r="V21" s="4" t="s">
        <v>265</v>
      </c>
      <c r="W21" s="4" t="s">
        <v>266</v>
      </c>
    </row>
    <row r="22" spans="1:23" ht="15" customHeight="1" x14ac:dyDescent="0.3">
      <c r="A22" s="2" t="s">
        <v>267</v>
      </c>
      <c r="B22" s="2" t="s">
        <v>34328</v>
      </c>
      <c r="C22" s="3">
        <v>20</v>
      </c>
      <c r="D22" s="3">
        <v>542</v>
      </c>
      <c r="E22" s="2" t="s">
        <v>26</v>
      </c>
      <c r="F22" s="6" t="str">
        <f>HYPERLINK("../Word/PiHPID_0543_Scott William Canna.docx", "Scott William Canna")</f>
        <v>Scott William Canna</v>
      </c>
      <c r="G22" s="6" t="str">
        <f>HYPERLINK("../Mind Map/PiHPID_0543_Scott William Canna.jpg", "View KOL Network")</f>
        <v>View KOL Network</v>
      </c>
      <c r="H22" s="2" t="s">
        <v>268</v>
      </c>
      <c r="I22" s="2" t="s">
        <v>269</v>
      </c>
      <c r="J22" s="2" t="s">
        <v>270</v>
      </c>
      <c r="K22" s="2" t="s">
        <v>271</v>
      </c>
      <c r="L22" s="2" t="s">
        <v>272</v>
      </c>
      <c r="M22" s="2" t="s">
        <v>273</v>
      </c>
      <c r="N22" s="2" t="s">
        <v>274</v>
      </c>
      <c r="O22" s="2" t="s">
        <v>275</v>
      </c>
      <c r="P22" s="2" t="s">
        <v>276</v>
      </c>
      <c r="Q22" s="2">
        <v>19104</v>
      </c>
      <c r="R22" s="2" t="s">
        <v>277</v>
      </c>
      <c r="S22" s="2"/>
      <c r="T22" s="2" t="s">
        <v>278</v>
      </c>
      <c r="U22" s="2" t="s">
        <v>279</v>
      </c>
      <c r="V22" s="4" t="s">
        <v>280</v>
      </c>
      <c r="W22" s="4" t="s">
        <v>281</v>
      </c>
    </row>
    <row r="23" spans="1:23" ht="15" customHeight="1" x14ac:dyDescent="0.3">
      <c r="A23" s="2" t="s">
        <v>282</v>
      </c>
      <c r="B23" s="2" t="s">
        <v>34329</v>
      </c>
      <c r="C23" s="3">
        <v>21</v>
      </c>
      <c r="D23" s="3">
        <v>584</v>
      </c>
      <c r="E23" s="2" t="s">
        <v>26</v>
      </c>
      <c r="F23" s="6" t="str">
        <f>HYPERLINK("../Word/PiHPID_0585_Pamela Ann Frischmeyer‐Guerrerio.docx", "Pamela Ann Frischmeyer‐Guerrerio")</f>
        <v>Pamela Ann Frischmeyer‐Guerrerio</v>
      </c>
      <c r="G23" s="6" t="str">
        <f>HYPERLINK("../Mind Map/PiHPID_0585_Pamela Ann Frischmeyer‐Guerrerio.jpg", "View KOL Network")</f>
        <v>View KOL Network</v>
      </c>
      <c r="H23" s="2" t="s">
        <v>283</v>
      </c>
      <c r="I23" s="2" t="s">
        <v>284</v>
      </c>
      <c r="J23" s="2" t="s">
        <v>285</v>
      </c>
      <c r="K23" s="2" t="s">
        <v>29</v>
      </c>
      <c r="L23" s="2" t="s">
        <v>286</v>
      </c>
      <c r="M23" s="2" t="s">
        <v>287</v>
      </c>
      <c r="N23" s="2" t="s">
        <v>288</v>
      </c>
      <c r="O23" s="2" t="s">
        <v>289</v>
      </c>
      <c r="P23" s="2" t="s">
        <v>276</v>
      </c>
      <c r="Q23" s="2">
        <v>20852</v>
      </c>
      <c r="R23" s="2" t="s">
        <v>290</v>
      </c>
      <c r="S23" s="2" t="s">
        <v>291</v>
      </c>
      <c r="T23" s="2" t="s">
        <v>292</v>
      </c>
      <c r="U23" s="2" t="s">
        <v>79</v>
      </c>
      <c r="V23" s="4" t="s">
        <v>293</v>
      </c>
      <c r="W23" s="4" t="s">
        <v>294</v>
      </c>
    </row>
    <row r="24" spans="1:23" ht="15" customHeight="1" x14ac:dyDescent="0.3">
      <c r="A24" s="2" t="s">
        <v>295</v>
      </c>
      <c r="B24" s="2" t="s">
        <v>34330</v>
      </c>
      <c r="C24" s="3">
        <v>22</v>
      </c>
      <c r="D24" s="3">
        <v>612</v>
      </c>
      <c r="E24" s="2" t="s">
        <v>57</v>
      </c>
      <c r="F24" s="6" t="str">
        <f>HYPERLINK("../Word/PiHPID_0613_Holm Hans Uhlig.docx", "Holm Hans Uhlig")</f>
        <v>Holm Hans Uhlig</v>
      </c>
      <c r="G24" s="6" t="str">
        <f>HYPERLINK("../Mind Map/PiHPID_0613_Holm Hans Uhlig.jpg", "View KOL Network")</f>
        <v>View KOL Network</v>
      </c>
      <c r="H24" s="2" t="s">
        <v>296</v>
      </c>
      <c r="I24" s="2" t="s">
        <v>297</v>
      </c>
      <c r="J24" s="2" t="s">
        <v>298</v>
      </c>
      <c r="K24" s="2" t="s">
        <v>299</v>
      </c>
      <c r="L24" s="2" t="s">
        <v>300</v>
      </c>
      <c r="M24" s="2" t="s">
        <v>301</v>
      </c>
      <c r="N24" s="2" t="s">
        <v>302</v>
      </c>
      <c r="O24" s="2"/>
      <c r="P24" s="2" t="s">
        <v>303</v>
      </c>
      <c r="Q24" s="2" t="s">
        <v>304</v>
      </c>
      <c r="R24" s="2" t="s">
        <v>305</v>
      </c>
      <c r="S24" s="2"/>
      <c r="T24" s="2" t="s">
        <v>306</v>
      </c>
      <c r="U24" s="2" t="s">
        <v>307</v>
      </c>
      <c r="V24" s="4" t="s">
        <v>308</v>
      </c>
      <c r="W24" s="4" t="s">
        <v>309</v>
      </c>
    </row>
    <row r="25" spans="1:23" ht="15" customHeight="1" x14ac:dyDescent="0.3">
      <c r="A25" s="2" t="s">
        <v>310</v>
      </c>
      <c r="B25" s="2" t="s">
        <v>34331</v>
      </c>
      <c r="C25" s="3">
        <v>23</v>
      </c>
      <c r="D25" s="3">
        <v>619</v>
      </c>
      <c r="E25" s="2" t="s">
        <v>26</v>
      </c>
      <c r="F25" s="6" t="str">
        <f>HYPERLINK("../Word/PiHPID_0620_Christopher Craig Dvorak.docx", "Christopher Craig Dvorak")</f>
        <v>Christopher Craig Dvorak</v>
      </c>
      <c r="G25" s="6" t="str">
        <f>HYPERLINK("../Mind Map/PiHPID_0620_Christopher Craig Dvorak.jpg", "View KOL Network")</f>
        <v>View KOL Network</v>
      </c>
      <c r="H25" s="2" t="s">
        <v>311</v>
      </c>
      <c r="I25" s="2" t="s">
        <v>312</v>
      </c>
      <c r="J25" s="2" t="s">
        <v>313</v>
      </c>
      <c r="K25" s="2" t="s">
        <v>314</v>
      </c>
      <c r="L25" s="2" t="s">
        <v>315</v>
      </c>
      <c r="M25" s="2" t="s">
        <v>316</v>
      </c>
      <c r="N25" s="2" t="s">
        <v>317</v>
      </c>
      <c r="O25" s="2" t="s">
        <v>318</v>
      </c>
      <c r="P25" s="2" t="s">
        <v>276</v>
      </c>
      <c r="Q25" s="2">
        <v>94158</v>
      </c>
      <c r="R25" s="2" t="s">
        <v>319</v>
      </c>
      <c r="S25" s="2"/>
      <c r="T25" s="2" t="s">
        <v>320</v>
      </c>
      <c r="U25" s="2" t="s">
        <v>321</v>
      </c>
      <c r="V25" s="4" t="s">
        <v>322</v>
      </c>
      <c r="W25" s="4" t="s">
        <v>323</v>
      </c>
    </row>
    <row r="26" spans="1:23" ht="15" customHeight="1" x14ac:dyDescent="0.3">
      <c r="A26" s="2" t="s">
        <v>324</v>
      </c>
      <c r="B26" s="2" t="s">
        <v>34332</v>
      </c>
      <c r="C26" s="3">
        <v>24</v>
      </c>
      <c r="D26" s="3">
        <v>638</v>
      </c>
      <c r="E26" s="2" t="s">
        <v>57</v>
      </c>
      <c r="F26" s="6" t="str">
        <f>HYPERLINK("../Word/PiHPID_0730_Blachy Javier Davila Saldana.docx", "Blachy Javier Dávila Saldaña")</f>
        <v>Blachy Javier Dávila Saldaña</v>
      </c>
      <c r="G26" s="6" t="str">
        <f>HYPERLINK("../Mind Map/PiHPID_0730_Blachy Javier Davila Saldana.jpg", "View KOL Network")</f>
        <v>View KOL Network</v>
      </c>
      <c r="H26" s="2" t="s">
        <v>325</v>
      </c>
      <c r="I26" s="2" t="s">
        <v>326</v>
      </c>
      <c r="J26" s="2" t="s">
        <v>327</v>
      </c>
      <c r="K26" s="2" t="s">
        <v>60</v>
      </c>
      <c r="L26" s="2" t="s">
        <v>328</v>
      </c>
      <c r="M26" s="2" t="s">
        <v>329</v>
      </c>
      <c r="N26" s="2" t="s">
        <v>330</v>
      </c>
      <c r="O26" s="2" t="s">
        <v>331</v>
      </c>
      <c r="P26" s="2" t="s">
        <v>276</v>
      </c>
      <c r="Q26" s="2">
        <v>45229</v>
      </c>
      <c r="R26" s="2"/>
      <c r="S26" s="2"/>
      <c r="T26" s="2" t="s">
        <v>332</v>
      </c>
      <c r="U26" s="2" t="s">
        <v>333</v>
      </c>
      <c r="V26" s="4" t="s">
        <v>334</v>
      </c>
      <c r="W26" s="4" t="s">
        <v>335</v>
      </c>
    </row>
    <row r="27" spans="1:23" ht="15" customHeight="1" x14ac:dyDescent="0.3">
      <c r="A27" s="2" t="s">
        <v>336</v>
      </c>
      <c r="B27" s="2" t="s">
        <v>41</v>
      </c>
      <c r="C27" s="3">
        <v>25</v>
      </c>
      <c r="D27" s="3">
        <v>748</v>
      </c>
      <c r="E27" s="2" t="s">
        <v>95</v>
      </c>
      <c r="F27" s="6" t="str">
        <f>HYPERLINK("../Word/PiHPID_0749_Davide Firinu.docx", "Davide Firinu")</f>
        <v>Davide Firinu</v>
      </c>
      <c r="G27" s="6" t="str">
        <f>HYPERLINK("../Mind Map/PiHPID_0749_Davide Firinu.jpg", "View KOL Network")</f>
        <v>View KOL Network</v>
      </c>
      <c r="H27" s="2" t="s">
        <v>337</v>
      </c>
      <c r="I27" s="2"/>
      <c r="J27" s="2" t="s">
        <v>338</v>
      </c>
      <c r="K27" s="2" t="s">
        <v>60</v>
      </c>
      <c r="L27" s="2" t="s">
        <v>339</v>
      </c>
      <c r="M27" s="2" t="s">
        <v>340</v>
      </c>
      <c r="N27" s="2" t="s">
        <v>341</v>
      </c>
      <c r="O27" s="2"/>
      <c r="P27" s="2" t="s">
        <v>33</v>
      </c>
      <c r="Q27" s="2" t="s">
        <v>342</v>
      </c>
      <c r="R27" s="2" t="s">
        <v>343</v>
      </c>
      <c r="S27" s="2"/>
      <c r="T27" s="2" t="s">
        <v>344</v>
      </c>
      <c r="U27" s="2" t="s">
        <v>345</v>
      </c>
      <c r="V27" s="4" t="s">
        <v>346</v>
      </c>
      <c r="W27" s="4" t="s">
        <v>347</v>
      </c>
    </row>
    <row r="28" spans="1:23" ht="15" customHeight="1" x14ac:dyDescent="0.3">
      <c r="A28" s="2" t="s">
        <v>348</v>
      </c>
      <c r="B28" s="2" t="s">
        <v>34333</v>
      </c>
      <c r="C28" s="3">
        <v>26</v>
      </c>
      <c r="D28" s="3">
        <v>754</v>
      </c>
      <c r="E28" s="2" t="s">
        <v>57</v>
      </c>
      <c r="F28" s="6" t="str">
        <f>HYPERLINK("../Word/PiHPID_0755_Michael Steven Hershfield.docx", "Michael Steven Hershfield")</f>
        <v>Michael Steven Hershfield</v>
      </c>
      <c r="G28" s="6" t="str">
        <f>HYPERLINK("../Mind Map/PiHPID_0755_Michael Steven Hershfield.jpg", "View KOL Network")</f>
        <v>View KOL Network</v>
      </c>
      <c r="H28" s="2" t="s">
        <v>349</v>
      </c>
      <c r="I28" s="2" t="s">
        <v>350</v>
      </c>
      <c r="J28" s="2" t="s">
        <v>351</v>
      </c>
      <c r="K28" s="2" t="s">
        <v>60</v>
      </c>
      <c r="L28" s="2" t="s">
        <v>352</v>
      </c>
      <c r="M28" s="2" t="s">
        <v>353</v>
      </c>
      <c r="N28" s="2" t="s">
        <v>354</v>
      </c>
      <c r="O28" s="2" t="s">
        <v>355</v>
      </c>
      <c r="P28" s="2" t="s">
        <v>276</v>
      </c>
      <c r="Q28" s="2">
        <v>27710</v>
      </c>
      <c r="R28" s="2"/>
      <c r="S28" s="2" t="s">
        <v>356</v>
      </c>
      <c r="T28" s="2" t="s">
        <v>357</v>
      </c>
      <c r="U28" s="2" t="s">
        <v>358</v>
      </c>
      <c r="V28" s="4" t="s">
        <v>359</v>
      </c>
      <c r="W28" s="4" t="s">
        <v>360</v>
      </c>
    </row>
    <row r="29" spans="1:23" ht="15" customHeight="1" x14ac:dyDescent="0.3">
      <c r="A29" s="2" t="s">
        <v>361</v>
      </c>
      <c r="B29" s="2" t="s">
        <v>34334</v>
      </c>
      <c r="C29" s="3">
        <v>27</v>
      </c>
      <c r="D29" s="3">
        <v>756</v>
      </c>
      <c r="E29" s="2" t="s">
        <v>95</v>
      </c>
      <c r="F29" s="6" t="str">
        <f>HYPERLINK("../Word/PiHPID_0757_Jill Allison Hollenbach.docx", "Jill Allison Hollenbach")</f>
        <v>Jill Allison Hollenbach</v>
      </c>
      <c r="G29" s="6" t="str">
        <f>HYPERLINK("../Mind Map/PiHPID_0757_Jill Allison Hollenbach.jpg", "View KOL Network")</f>
        <v>View KOL Network</v>
      </c>
      <c r="H29" s="2" t="s">
        <v>362</v>
      </c>
      <c r="I29" s="2" t="s">
        <v>363</v>
      </c>
      <c r="J29" s="2" t="s">
        <v>364</v>
      </c>
      <c r="K29" s="2" t="s">
        <v>365</v>
      </c>
      <c r="L29" s="2" t="s">
        <v>315</v>
      </c>
      <c r="M29" s="2" t="s">
        <v>366</v>
      </c>
      <c r="N29" s="2" t="s">
        <v>317</v>
      </c>
      <c r="O29" s="2" t="s">
        <v>318</v>
      </c>
      <c r="P29" s="2" t="s">
        <v>276</v>
      </c>
      <c r="Q29" s="2">
        <v>94143</v>
      </c>
      <c r="R29" s="2"/>
      <c r="S29" s="2"/>
      <c r="T29" s="2" t="s">
        <v>367</v>
      </c>
      <c r="U29" s="2" t="s">
        <v>140</v>
      </c>
      <c r="V29" s="4" t="s">
        <v>368</v>
      </c>
      <c r="W29" s="4" t="s">
        <v>369</v>
      </c>
    </row>
    <row r="30" spans="1:23" ht="15" customHeight="1" x14ac:dyDescent="0.3">
      <c r="A30" s="2" t="s">
        <v>370</v>
      </c>
      <c r="B30" s="2" t="s">
        <v>34335</v>
      </c>
      <c r="C30" s="3">
        <v>28</v>
      </c>
      <c r="D30" s="3">
        <v>763</v>
      </c>
      <c r="E30" s="2" t="s">
        <v>26</v>
      </c>
      <c r="F30" s="6" t="str">
        <f>HYPERLINK("../Word/PiHPID_0764_James Hsueh-Yi Lan.docx", "James Hsueh-Yi Lan")</f>
        <v>James Hsueh-Yi Lan</v>
      </c>
      <c r="G30" s="6" t="str">
        <f>HYPERLINK("../Mind Map/PiHPID_0764_James Hsueh-Yi Lan.jpg", "View KOL Network")</f>
        <v>View KOL Network</v>
      </c>
      <c r="H30" s="2" t="s">
        <v>371</v>
      </c>
      <c r="I30" s="2" t="s">
        <v>372</v>
      </c>
      <c r="J30" s="2" t="s">
        <v>373</v>
      </c>
      <c r="K30" s="2" t="s">
        <v>374</v>
      </c>
      <c r="L30" s="2" t="s">
        <v>375</v>
      </c>
      <c r="M30" s="2" t="s">
        <v>376</v>
      </c>
      <c r="N30" s="2" t="s">
        <v>377</v>
      </c>
      <c r="O30" s="2" t="s">
        <v>378</v>
      </c>
      <c r="P30" s="2" t="s">
        <v>199</v>
      </c>
      <c r="Q30" s="2" t="s">
        <v>379</v>
      </c>
      <c r="R30" s="2" t="s">
        <v>380</v>
      </c>
      <c r="S30" s="2" t="s">
        <v>381</v>
      </c>
      <c r="T30" s="2" t="s">
        <v>382</v>
      </c>
      <c r="U30" s="2" t="s">
        <v>383</v>
      </c>
      <c r="V30" s="4" t="s">
        <v>384</v>
      </c>
      <c r="W30" s="4" t="s">
        <v>385</v>
      </c>
    </row>
    <row r="31" spans="1:23" ht="15" customHeight="1" x14ac:dyDescent="0.3">
      <c r="A31" s="2" t="s">
        <v>386</v>
      </c>
      <c r="B31" s="2" t="s">
        <v>34336</v>
      </c>
      <c r="C31" s="3">
        <v>29</v>
      </c>
      <c r="D31" s="3">
        <v>814</v>
      </c>
      <c r="E31" s="2" t="s">
        <v>26</v>
      </c>
      <c r="F31" s="6" t="str">
        <f>HYPERLINK("../Word/PiHPID_0814_Mandy L Ford.docx", "Mandy L Ford")</f>
        <v>Mandy L Ford</v>
      </c>
      <c r="G31" s="6" t="str">
        <f>HYPERLINK("../Mind Map/PiHPID_0814_Mandy L Ford.jpg", "View KOL Network")</f>
        <v>View KOL Network</v>
      </c>
      <c r="H31" s="2" t="s">
        <v>387</v>
      </c>
      <c r="I31" s="2" t="s">
        <v>388</v>
      </c>
      <c r="J31" s="2" t="s">
        <v>389</v>
      </c>
      <c r="K31" s="2" t="s">
        <v>160</v>
      </c>
      <c r="L31" s="2" t="s">
        <v>390</v>
      </c>
      <c r="M31" s="2" t="s">
        <v>391</v>
      </c>
      <c r="N31" s="2" t="s">
        <v>392</v>
      </c>
      <c r="O31" s="2" t="s">
        <v>393</v>
      </c>
      <c r="P31" s="2" t="s">
        <v>276</v>
      </c>
      <c r="Q31" s="2">
        <v>30322</v>
      </c>
      <c r="R31" s="2" t="s">
        <v>394</v>
      </c>
      <c r="S31" s="2"/>
      <c r="T31" s="2" t="s">
        <v>395</v>
      </c>
      <c r="U31" s="2" t="s">
        <v>140</v>
      </c>
      <c r="V31" s="4" t="s">
        <v>396</v>
      </c>
      <c r="W31" s="4" t="s">
        <v>397</v>
      </c>
    </row>
    <row r="32" spans="1:23" ht="15" customHeight="1" x14ac:dyDescent="0.3">
      <c r="A32" s="2" t="s">
        <v>398</v>
      </c>
      <c r="B32" s="2" t="s">
        <v>34337</v>
      </c>
      <c r="C32" s="3">
        <v>30</v>
      </c>
      <c r="D32" s="3">
        <v>1147</v>
      </c>
      <c r="E32" s="2" t="s">
        <v>57</v>
      </c>
      <c r="F32" s="6" t="str">
        <f>HYPERLINK("../Word/PiHPID_1145_Maurizio Miano.docx", "Maurizio Miano")</f>
        <v>Maurizio Miano</v>
      </c>
      <c r="G32" s="6" t="str">
        <f>HYPERLINK("../Mind Map/PiHPID_1145_Maurizio Miano.jpg", "View KOL Network")</f>
        <v>View KOL Network</v>
      </c>
      <c r="H32" s="2" t="s">
        <v>399</v>
      </c>
      <c r="I32" s="2"/>
      <c r="J32" s="2" t="s">
        <v>400</v>
      </c>
      <c r="K32" s="2" t="s">
        <v>60</v>
      </c>
      <c r="L32" s="2" t="s">
        <v>401</v>
      </c>
      <c r="M32" s="2" t="s">
        <v>402</v>
      </c>
      <c r="N32" s="2" t="s">
        <v>403</v>
      </c>
      <c r="O32" s="2"/>
      <c r="P32" s="2" t="s">
        <v>33</v>
      </c>
      <c r="Q32" s="2">
        <v>16147</v>
      </c>
      <c r="R32" s="2" t="s">
        <v>404</v>
      </c>
      <c r="S32" s="2" t="s">
        <v>405</v>
      </c>
      <c r="T32" s="2" t="s">
        <v>406</v>
      </c>
      <c r="U32" s="2" t="s">
        <v>321</v>
      </c>
      <c r="V32" s="4" t="s">
        <v>407</v>
      </c>
      <c r="W32" s="4" t="s">
        <v>408</v>
      </c>
    </row>
    <row r="33" spans="1:23" ht="15" customHeight="1" x14ac:dyDescent="0.3">
      <c r="A33" s="2" t="s">
        <v>409</v>
      </c>
      <c r="B33" s="2" t="s">
        <v>34338</v>
      </c>
      <c r="C33" s="3">
        <v>31</v>
      </c>
      <c r="D33" s="3">
        <v>1179</v>
      </c>
      <c r="E33" s="2" t="s">
        <v>57</v>
      </c>
      <c r="F33" s="6" t="str">
        <f>HYPERLINK("../Word/PiHPID_1178_Paul Bastard.docx", "Paul Bastard")</f>
        <v>Paul Bastard</v>
      </c>
      <c r="G33" s="6" t="str">
        <f>HYPERLINK("../Mind Map/PiHPID_1178_Paul Bastard.jpg", "View KOL Network")</f>
        <v>View KOL Network</v>
      </c>
      <c r="H33" s="2" t="s">
        <v>410</v>
      </c>
      <c r="I33" s="2"/>
      <c r="J33" s="2" t="s">
        <v>411</v>
      </c>
      <c r="K33" s="2" t="s">
        <v>29</v>
      </c>
      <c r="L33" s="2" t="s">
        <v>412</v>
      </c>
      <c r="M33" s="2" t="s">
        <v>413</v>
      </c>
      <c r="N33" s="2" t="s">
        <v>414</v>
      </c>
      <c r="O33" s="2"/>
      <c r="P33" s="2" t="s">
        <v>249</v>
      </c>
      <c r="Q33" s="2">
        <v>75015</v>
      </c>
      <c r="R33" s="2" t="s">
        <v>415</v>
      </c>
      <c r="S33" s="2"/>
      <c r="T33" s="2" t="s">
        <v>416</v>
      </c>
      <c r="U33" s="2" t="s">
        <v>417</v>
      </c>
      <c r="V33" s="4" t="s">
        <v>418</v>
      </c>
      <c r="W33" s="4" t="s">
        <v>419</v>
      </c>
    </row>
    <row r="34" spans="1:23" ht="15" customHeight="1" x14ac:dyDescent="0.3">
      <c r="A34" s="2" t="s">
        <v>420</v>
      </c>
      <c r="B34" s="2" t="s">
        <v>34339</v>
      </c>
      <c r="C34" s="3">
        <v>32</v>
      </c>
      <c r="D34" s="3">
        <v>1257</v>
      </c>
      <c r="E34" s="2" t="s">
        <v>26</v>
      </c>
      <c r="F34" s="6" t="str">
        <f>HYPERLINK("../Word/PiHPID_1256_Talal Imad Mousallem.docx", "Talal Imad Mousallem")</f>
        <v>Talal Imad Mousallem</v>
      </c>
      <c r="G34" s="6" t="str">
        <f>HYPERLINK("../Mind Map/PiHPID_1256_Talal Imad Mousallem.jpg", "View KOL Network")</f>
        <v>View KOL Network</v>
      </c>
      <c r="H34" s="2" t="s">
        <v>421</v>
      </c>
      <c r="I34" s="2" t="s">
        <v>422</v>
      </c>
      <c r="J34" s="2" t="s">
        <v>423</v>
      </c>
      <c r="K34" s="2" t="s">
        <v>424</v>
      </c>
      <c r="L34" s="2" t="s">
        <v>352</v>
      </c>
      <c r="M34" s="2" t="s">
        <v>425</v>
      </c>
      <c r="N34" s="2" t="s">
        <v>354</v>
      </c>
      <c r="O34" s="2" t="s">
        <v>355</v>
      </c>
      <c r="P34" s="2" t="s">
        <v>276</v>
      </c>
      <c r="Q34" s="2">
        <v>27710</v>
      </c>
      <c r="R34" s="2"/>
      <c r="S34" s="2"/>
      <c r="T34" s="2" t="s">
        <v>426</v>
      </c>
      <c r="U34" s="2" t="s">
        <v>427</v>
      </c>
      <c r="V34" s="4" t="s">
        <v>428</v>
      </c>
      <c r="W34" s="4" t="s">
        <v>429</v>
      </c>
    </row>
    <row r="35" spans="1:23" ht="15" customHeight="1" x14ac:dyDescent="0.3">
      <c r="A35" s="2" t="s">
        <v>430</v>
      </c>
      <c r="B35" s="2" t="s">
        <v>34340</v>
      </c>
      <c r="C35" s="3">
        <v>33</v>
      </c>
      <c r="D35" s="3">
        <v>1301</v>
      </c>
      <c r="E35" s="2" t="s">
        <v>26</v>
      </c>
      <c r="F35" s="6" t="str">
        <f>HYPERLINK("../Word/PiHPID_1300_Luke Allen Wall.docx", "Luke Allen Wall")</f>
        <v>Luke Allen Wall</v>
      </c>
      <c r="G35" s="6" t="str">
        <f>HYPERLINK("../Mind Map/PiHPID_1300_Luke Allen Wall.jpg", "View KOL Network")</f>
        <v>View KOL Network</v>
      </c>
      <c r="H35" s="2" t="s">
        <v>431</v>
      </c>
      <c r="I35" s="2" t="s">
        <v>432</v>
      </c>
      <c r="J35" s="2" t="s">
        <v>433</v>
      </c>
      <c r="K35" s="2" t="s">
        <v>434</v>
      </c>
      <c r="L35" s="2" t="s">
        <v>435</v>
      </c>
      <c r="M35" s="2" t="s">
        <v>436</v>
      </c>
      <c r="N35" s="2" t="s">
        <v>437</v>
      </c>
      <c r="O35" s="2" t="s">
        <v>438</v>
      </c>
      <c r="P35" s="2" t="s">
        <v>276</v>
      </c>
      <c r="Q35" s="2">
        <v>70112</v>
      </c>
      <c r="R35" s="2" t="s">
        <v>439</v>
      </c>
      <c r="S35" s="2"/>
      <c r="T35" s="2" t="s">
        <v>440</v>
      </c>
      <c r="U35" s="2" t="s">
        <v>79</v>
      </c>
      <c r="V35" s="4" t="s">
        <v>441</v>
      </c>
      <c r="W35" s="4" t="s">
        <v>442</v>
      </c>
    </row>
    <row r="36" spans="1:23" ht="15" customHeight="1" x14ac:dyDescent="0.3">
      <c r="A36" s="2" t="s">
        <v>443</v>
      </c>
      <c r="B36" s="2" t="s">
        <v>34341</v>
      </c>
      <c r="C36" s="3">
        <v>34</v>
      </c>
      <c r="D36" s="3">
        <v>1513</v>
      </c>
      <c r="E36" s="2" t="s">
        <v>26</v>
      </c>
      <c r="F36" s="6" t="str">
        <f>HYPERLINK("../Word/PiHPID_1514_Juanita Valdes-Camacho.docx", "Juanita Valdes-Camacho")</f>
        <v>Juanita Valdes-Camacho</v>
      </c>
      <c r="G36" s="6" t="str">
        <f>HYPERLINK("../Mind Map/PiHPID_1514_Juanita Valdes-Camacho.jpg", "View KOL Network")</f>
        <v>View KOL Network</v>
      </c>
      <c r="H36" s="2" t="s">
        <v>444</v>
      </c>
      <c r="I36" s="2"/>
      <c r="J36" s="2" t="s">
        <v>445</v>
      </c>
      <c r="K36" s="2" t="s">
        <v>60</v>
      </c>
      <c r="L36" s="2" t="s">
        <v>446</v>
      </c>
      <c r="M36" s="2" t="s">
        <v>447</v>
      </c>
      <c r="N36" s="2" t="s">
        <v>448</v>
      </c>
      <c r="O36" s="2" t="s">
        <v>438</v>
      </c>
      <c r="P36" s="2" t="s">
        <v>276</v>
      </c>
      <c r="Q36" s="2">
        <v>71103</v>
      </c>
      <c r="R36" s="2" t="s">
        <v>449</v>
      </c>
      <c r="S36" s="2"/>
      <c r="T36" s="2" t="s">
        <v>450</v>
      </c>
      <c r="U36" s="2" t="s">
        <v>451</v>
      </c>
      <c r="V36" s="4" t="s">
        <v>452</v>
      </c>
      <c r="W36" s="4" t="s">
        <v>453</v>
      </c>
    </row>
    <row r="37" spans="1:23" ht="15" customHeight="1" x14ac:dyDescent="0.3">
      <c r="A37" s="2" t="s">
        <v>454</v>
      </c>
      <c r="B37" s="2" t="s">
        <v>34342</v>
      </c>
      <c r="C37" s="3">
        <v>35</v>
      </c>
      <c r="D37" s="3">
        <v>1837</v>
      </c>
      <c r="E37" s="2" t="s">
        <v>57</v>
      </c>
      <c r="F37" s="6" t="str">
        <f>HYPERLINK("../Word/PiHPID_1839_Morgane A Cheminant.docx", "Morgane A Cheminant")</f>
        <v>Morgane A Cheminant</v>
      </c>
      <c r="G37" s="6" t="str">
        <f>HYPERLINK("../Mind Map/PiHPID_1839_Morgane A Cheminant.jpg", "View KOL Network")</f>
        <v>View KOL Network</v>
      </c>
      <c r="H37" s="2" t="s">
        <v>455</v>
      </c>
      <c r="I37" s="2" t="s">
        <v>456</v>
      </c>
      <c r="J37" s="2" t="s">
        <v>457</v>
      </c>
      <c r="K37" s="2" t="s">
        <v>29</v>
      </c>
      <c r="L37" s="2" t="s">
        <v>412</v>
      </c>
      <c r="M37" s="2" t="s">
        <v>458</v>
      </c>
      <c r="N37" s="2" t="s">
        <v>414</v>
      </c>
      <c r="O37" s="2"/>
      <c r="P37" s="2" t="s">
        <v>249</v>
      </c>
      <c r="Q37" s="2">
        <v>75015</v>
      </c>
      <c r="R37" s="2" t="s">
        <v>459</v>
      </c>
      <c r="S37" s="2" t="s">
        <v>460</v>
      </c>
      <c r="T37" s="2" t="s">
        <v>461</v>
      </c>
      <c r="U37" s="2" t="s">
        <v>462</v>
      </c>
      <c r="V37" s="4" t="s">
        <v>463</v>
      </c>
      <c r="W37" s="4" t="s">
        <v>464</v>
      </c>
    </row>
    <row r="38" spans="1:23" ht="15" customHeight="1" x14ac:dyDescent="0.3">
      <c r="A38" s="2" t="s">
        <v>465</v>
      </c>
      <c r="B38" s="2" t="s">
        <v>34343</v>
      </c>
      <c r="C38" s="3">
        <v>36</v>
      </c>
      <c r="D38" s="3">
        <v>2063</v>
      </c>
      <c r="E38" s="2" t="s">
        <v>57</v>
      </c>
      <c r="F38" s="6" t="str">
        <f>HYPERLINK("../Word/PiHPID_2063_Jeremie Rosain.docx", "Jérémie Rosain")</f>
        <v>Jérémie Rosain</v>
      </c>
      <c r="G38" s="6" t="str">
        <f>HYPERLINK("../Mind Map/PiHPID_2063_Jeremie Rosain.jpg", "View KOL Network")</f>
        <v>View KOL Network</v>
      </c>
      <c r="H38" s="2" t="s">
        <v>466</v>
      </c>
      <c r="I38" s="2"/>
      <c r="J38" s="2" t="s">
        <v>467</v>
      </c>
      <c r="K38" s="2" t="s">
        <v>468</v>
      </c>
      <c r="L38" s="2" t="s">
        <v>469</v>
      </c>
      <c r="M38" s="2" t="s">
        <v>470</v>
      </c>
      <c r="N38" s="2" t="s">
        <v>414</v>
      </c>
      <c r="O38" s="2"/>
      <c r="P38" s="2" t="s">
        <v>249</v>
      </c>
      <c r="Q38" s="2">
        <v>75015</v>
      </c>
      <c r="R38" s="2" t="s">
        <v>471</v>
      </c>
      <c r="S38" s="2"/>
      <c r="T38" s="2" t="s">
        <v>472</v>
      </c>
      <c r="U38" s="2" t="s">
        <v>473</v>
      </c>
      <c r="V38" s="4" t="s">
        <v>474</v>
      </c>
      <c r="W38" s="4" t="s">
        <v>475</v>
      </c>
    </row>
    <row r="39" spans="1:23" ht="15" customHeight="1" x14ac:dyDescent="0.3">
      <c r="A39" s="2" t="s">
        <v>476</v>
      </c>
      <c r="B39" s="2" t="s">
        <v>34344</v>
      </c>
      <c r="C39" s="3">
        <v>37</v>
      </c>
      <c r="D39" s="3">
        <v>2896</v>
      </c>
      <c r="E39" s="2" t="s">
        <v>57</v>
      </c>
      <c r="F39" s="6" t="str">
        <f>HYPERLINK("../Word/PiHPID_2897_Marion Malphettes Dombret.docx", "Marion Malphettes Dombret")</f>
        <v>Marion Malphettes Dombret</v>
      </c>
      <c r="G39" s="6" t="str">
        <f>HYPERLINK("../Mind Map/PiHPID_2897_Marion Malphettes Dombret.jpg", "View KOL Network")</f>
        <v>View KOL Network</v>
      </c>
      <c r="H39" s="2" t="s">
        <v>477</v>
      </c>
      <c r="I39" s="2"/>
      <c r="J39" s="2" t="s">
        <v>478</v>
      </c>
      <c r="K39" s="2" t="s">
        <v>60</v>
      </c>
      <c r="L39" s="2" t="s">
        <v>479</v>
      </c>
      <c r="M39" s="2" t="s">
        <v>480</v>
      </c>
      <c r="N39" s="2" t="s">
        <v>414</v>
      </c>
      <c r="O39" s="2"/>
      <c r="P39" s="2" t="s">
        <v>249</v>
      </c>
      <c r="Q39" s="2">
        <v>75010</v>
      </c>
      <c r="R39" s="2"/>
      <c r="S39" s="2"/>
      <c r="T39" s="2" t="s">
        <v>481</v>
      </c>
      <c r="U39" s="2" t="s">
        <v>462</v>
      </c>
      <c r="V39" s="4" t="s">
        <v>482</v>
      </c>
      <c r="W39" s="4" t="s">
        <v>483</v>
      </c>
    </row>
    <row r="40" spans="1:23" ht="15" customHeight="1" x14ac:dyDescent="0.3">
      <c r="A40" s="2" t="s">
        <v>484</v>
      </c>
      <c r="B40" s="2" t="s">
        <v>34345</v>
      </c>
      <c r="C40" s="3">
        <v>38</v>
      </c>
      <c r="D40" s="3">
        <v>2897</v>
      </c>
      <c r="E40" s="2" t="s">
        <v>57</v>
      </c>
      <c r="F40" s="6" t="str">
        <f>HYPERLINK("../Word/PiHPID_2898_Kazuyoshi Ishigaki.docx", "Kazuyoshi Ishigaki")</f>
        <v>Kazuyoshi Ishigaki</v>
      </c>
      <c r="G40" s="6" t="str">
        <f>HYPERLINK("../Mind Map/PiHPID_2898_Kazuyoshi Ishigaki.jpg", "View KOL Network")</f>
        <v>View KOL Network</v>
      </c>
      <c r="H40" s="2" t="s">
        <v>485</v>
      </c>
      <c r="I40" s="2"/>
      <c r="J40" s="2" t="s">
        <v>486</v>
      </c>
      <c r="K40" s="2" t="s">
        <v>29</v>
      </c>
      <c r="L40" s="2" t="s">
        <v>487</v>
      </c>
      <c r="M40" s="2" t="s">
        <v>488</v>
      </c>
      <c r="N40" s="2" t="s">
        <v>489</v>
      </c>
      <c r="O40" s="2"/>
      <c r="P40" s="2" t="s">
        <v>223</v>
      </c>
      <c r="Q40" s="2" t="s">
        <v>490</v>
      </c>
      <c r="R40" s="2" t="s">
        <v>491</v>
      </c>
      <c r="S40" s="2" t="s">
        <v>492</v>
      </c>
      <c r="T40" s="2" t="s">
        <v>493</v>
      </c>
      <c r="U40" s="2" t="s">
        <v>494</v>
      </c>
      <c r="V40" s="4" t="s">
        <v>495</v>
      </c>
      <c r="W40" s="4" t="s">
        <v>496</v>
      </c>
    </row>
    <row r="41" spans="1:23" ht="15" customHeight="1" x14ac:dyDescent="0.3">
      <c r="A41" s="2" t="s">
        <v>497</v>
      </c>
      <c r="B41" s="2" t="s">
        <v>34346</v>
      </c>
      <c r="C41" s="3">
        <v>39</v>
      </c>
      <c r="D41" s="3">
        <v>2898</v>
      </c>
      <c r="E41" s="2" t="s">
        <v>57</v>
      </c>
      <c r="F41" s="6" t="str">
        <f>HYPERLINK("../Word/PiHPID_2899_Peter William Kelleher.docx", "Peter William Kelleher")</f>
        <v>Peter William Kelleher</v>
      </c>
      <c r="G41" s="6" t="str">
        <f>HYPERLINK("../Mind Map/PiHPID_2899_Peter William Kelleher.jpg", "View KOL Network")</f>
        <v>View KOL Network</v>
      </c>
      <c r="H41" s="2" t="s">
        <v>498</v>
      </c>
      <c r="I41" s="2" t="s">
        <v>269</v>
      </c>
      <c r="J41" s="2" t="s">
        <v>499</v>
      </c>
      <c r="K41" s="2" t="s">
        <v>500</v>
      </c>
      <c r="L41" s="2" t="s">
        <v>501</v>
      </c>
      <c r="M41" s="2" t="s">
        <v>502</v>
      </c>
      <c r="N41" s="2" t="s">
        <v>503</v>
      </c>
      <c r="O41" s="2"/>
      <c r="P41" s="2" t="s">
        <v>303</v>
      </c>
      <c r="Q41" s="2" t="s">
        <v>504</v>
      </c>
      <c r="R41" s="2" t="s">
        <v>505</v>
      </c>
      <c r="S41" s="2"/>
      <c r="T41" s="2" t="s">
        <v>506</v>
      </c>
      <c r="U41" s="2" t="s">
        <v>507</v>
      </c>
      <c r="V41" s="4" t="s">
        <v>508</v>
      </c>
      <c r="W41" s="4" t="s">
        <v>509</v>
      </c>
    </row>
    <row r="42" spans="1:23" ht="15" customHeight="1" x14ac:dyDescent="0.3">
      <c r="A42" s="2" t="s">
        <v>510</v>
      </c>
      <c r="B42" s="2" t="s">
        <v>25</v>
      </c>
      <c r="C42" s="3">
        <v>40</v>
      </c>
      <c r="D42" s="3">
        <v>2899</v>
      </c>
      <c r="E42" s="2" t="s">
        <v>26</v>
      </c>
      <c r="F42" s="6" t="str">
        <f>HYPERLINK("../Word/PiHPID_2900_Taku Kobayashi.docx", "Taku Kobayashi")</f>
        <v>Taku Kobayashi</v>
      </c>
      <c r="G42" s="6" t="str">
        <f>HYPERLINK("../Mind Map/PiHPID_2900_Taku Kobayashi.jpg", "View KOL Network")</f>
        <v>View KOL Network</v>
      </c>
      <c r="H42" s="2" t="s">
        <v>511</v>
      </c>
      <c r="I42" s="2"/>
      <c r="J42" s="2" t="s">
        <v>512</v>
      </c>
      <c r="K42" s="2" t="s">
        <v>29</v>
      </c>
      <c r="L42" s="2" t="s">
        <v>513</v>
      </c>
      <c r="M42" s="2" t="s">
        <v>514</v>
      </c>
      <c r="N42" s="2" t="s">
        <v>489</v>
      </c>
      <c r="O42" s="2"/>
      <c r="P42" s="2" t="s">
        <v>223</v>
      </c>
      <c r="Q42" s="2" t="s">
        <v>515</v>
      </c>
      <c r="R42" s="2"/>
      <c r="S42" s="2"/>
      <c r="T42" s="2" t="s">
        <v>516</v>
      </c>
      <c r="U42" s="2" t="s">
        <v>517</v>
      </c>
      <c r="V42" s="4" t="s">
        <v>518</v>
      </c>
      <c r="W42" s="4" t="s">
        <v>519</v>
      </c>
    </row>
    <row r="43" spans="1:23" ht="15" customHeight="1" x14ac:dyDescent="0.3">
      <c r="A43" s="2" t="s">
        <v>520</v>
      </c>
      <c r="B43" s="2" t="s">
        <v>34347</v>
      </c>
      <c r="C43" s="3">
        <v>41</v>
      </c>
      <c r="D43" s="3">
        <v>2900</v>
      </c>
      <c r="E43" s="2" t="s">
        <v>57</v>
      </c>
      <c r="F43" s="6" t="str">
        <f>HYPERLINK("../Word/PiHPID_2901_Veronica Paola Celis-Passini.docx", "Veronica Paola Celis-Passini")</f>
        <v>Veronica Paola Celis-Passini</v>
      </c>
      <c r="G43" s="6" t="str">
        <f>HYPERLINK("../Mind Map/PiHPID_2901_Veronica Paola Celis-Passini.jpg", "View KOL Network")</f>
        <v>View KOL Network</v>
      </c>
      <c r="H43" s="2" t="s">
        <v>521</v>
      </c>
      <c r="I43" s="2" t="s">
        <v>522</v>
      </c>
      <c r="J43" s="2" t="s">
        <v>523</v>
      </c>
      <c r="K43" s="2" t="s">
        <v>60</v>
      </c>
      <c r="L43" s="2" t="s">
        <v>524</v>
      </c>
      <c r="M43" s="2" t="s">
        <v>525</v>
      </c>
      <c r="N43" s="2" t="s">
        <v>526</v>
      </c>
      <c r="O43" s="2"/>
      <c r="P43" s="2" t="s">
        <v>527</v>
      </c>
      <c r="Q43" s="2" t="s">
        <v>528</v>
      </c>
      <c r="R43" s="2"/>
      <c r="S43" s="2"/>
      <c r="T43" s="2" t="s">
        <v>529</v>
      </c>
      <c r="U43" s="2" t="s">
        <v>321</v>
      </c>
      <c r="V43" s="4" t="s">
        <v>530</v>
      </c>
      <c r="W43" s="4" t="s">
        <v>531</v>
      </c>
    </row>
    <row r="44" spans="1:23" ht="15" customHeight="1" x14ac:dyDescent="0.3">
      <c r="A44" s="2" t="s">
        <v>532</v>
      </c>
      <c r="B44" s="2" t="s">
        <v>34348</v>
      </c>
      <c r="C44" s="3">
        <v>42</v>
      </c>
      <c r="D44" s="3">
        <v>2901</v>
      </c>
      <c r="E44" s="2" t="s">
        <v>26</v>
      </c>
      <c r="F44" s="6" t="str">
        <f>HYPERLINK("../Word/PiHPID_2902_Hiromichi Iwasaki.docx", "Hiromichi Iwasaki")</f>
        <v>Hiromichi Iwasaki</v>
      </c>
      <c r="G44" s="6" t="str">
        <f>HYPERLINK("../Mind Map/PiHPID_2902_Hiromichi Iwasaki.jpg", "View KOL Network")</f>
        <v>View KOL Network</v>
      </c>
      <c r="H44" s="2" t="s">
        <v>533</v>
      </c>
      <c r="I44" s="2"/>
      <c r="J44" s="2" t="s">
        <v>534</v>
      </c>
      <c r="K44" s="2" t="s">
        <v>29</v>
      </c>
      <c r="L44" s="2" t="s">
        <v>535</v>
      </c>
      <c r="M44" s="2" t="s">
        <v>536</v>
      </c>
      <c r="N44" s="2" t="s">
        <v>537</v>
      </c>
      <c r="O44" s="2"/>
      <c r="P44" s="2" t="s">
        <v>223</v>
      </c>
      <c r="Q44" s="2" t="s">
        <v>538</v>
      </c>
      <c r="R44" s="2"/>
      <c r="S44" s="2"/>
      <c r="T44" s="2" t="s">
        <v>539</v>
      </c>
      <c r="U44" s="2" t="s">
        <v>540</v>
      </c>
      <c r="V44" s="4" t="s">
        <v>541</v>
      </c>
      <c r="W44" s="4" t="s">
        <v>542</v>
      </c>
    </row>
    <row r="45" spans="1:23" ht="15" customHeight="1" x14ac:dyDescent="0.3">
      <c r="A45" s="2" t="s">
        <v>543</v>
      </c>
      <c r="B45" s="2" t="s">
        <v>34349</v>
      </c>
      <c r="C45" s="3">
        <v>43</v>
      </c>
      <c r="D45" s="3">
        <v>2902</v>
      </c>
      <c r="E45" s="2" t="s">
        <v>57</v>
      </c>
      <c r="F45" s="6" t="str">
        <f>HYPERLINK("../Word/PiHPID_2903_Kelsey David Joel Jones.docx", "Kelsey David Joel Jones")</f>
        <v>Kelsey David Joel Jones</v>
      </c>
      <c r="G45" s="6" t="str">
        <f>HYPERLINK("../Mind Map/PiHPID_2903_Kelsey David Joel Jones.jpg", "View KOL Network")</f>
        <v>View KOL Network</v>
      </c>
      <c r="H45" s="2" t="s">
        <v>544</v>
      </c>
      <c r="I45" s="2" t="s">
        <v>545</v>
      </c>
      <c r="J45" s="2" t="s">
        <v>546</v>
      </c>
      <c r="K45" s="2" t="s">
        <v>547</v>
      </c>
      <c r="L45" s="2" t="s">
        <v>548</v>
      </c>
      <c r="M45" s="2" t="s">
        <v>549</v>
      </c>
      <c r="N45" s="2" t="s">
        <v>503</v>
      </c>
      <c r="O45" s="2"/>
      <c r="P45" s="2" t="s">
        <v>303</v>
      </c>
      <c r="Q45" s="2" t="s">
        <v>550</v>
      </c>
      <c r="R45" s="2" t="s">
        <v>551</v>
      </c>
      <c r="S45" s="2" t="s">
        <v>552</v>
      </c>
      <c r="T45" s="2" t="s">
        <v>553</v>
      </c>
      <c r="U45" s="2" t="s">
        <v>554</v>
      </c>
      <c r="V45" s="4" t="s">
        <v>555</v>
      </c>
      <c r="W45" s="4" t="s">
        <v>556</v>
      </c>
    </row>
    <row r="46" spans="1:23" ht="15" customHeight="1" x14ac:dyDescent="0.3">
      <c r="A46" s="2" t="s">
        <v>557</v>
      </c>
      <c r="B46" s="2" t="s">
        <v>34350</v>
      </c>
      <c r="C46" s="3">
        <v>44</v>
      </c>
      <c r="D46" s="3">
        <v>2903</v>
      </c>
      <c r="E46" s="2" t="s">
        <v>57</v>
      </c>
      <c r="F46" s="6" t="str">
        <f>HYPERLINK("../Word/PiHPID_2904_Ricardo Jorge Paixao Jose.docx", "Ricardo Jorge Paixão José")</f>
        <v>Ricardo Jorge Paixão José</v>
      </c>
      <c r="G46" s="6" t="str">
        <f>HYPERLINK("../Mind Map/PiHPID_2904_Ricardo Jorge Paixao Jose.jpg", "View KOL Network")</f>
        <v>View KOL Network</v>
      </c>
      <c r="H46" s="2" t="s">
        <v>558</v>
      </c>
      <c r="I46" s="2" t="s">
        <v>559</v>
      </c>
      <c r="J46" s="2" t="s">
        <v>560</v>
      </c>
      <c r="K46" s="2" t="s">
        <v>561</v>
      </c>
      <c r="L46" s="2" t="s">
        <v>562</v>
      </c>
      <c r="M46" s="2" t="s">
        <v>563</v>
      </c>
      <c r="N46" s="2" t="s">
        <v>503</v>
      </c>
      <c r="O46" s="2"/>
      <c r="P46" s="2" t="s">
        <v>303</v>
      </c>
      <c r="Q46" s="2" t="s">
        <v>564</v>
      </c>
      <c r="R46" s="2" t="s">
        <v>565</v>
      </c>
      <c r="S46" s="2"/>
      <c r="T46" s="2" t="s">
        <v>566</v>
      </c>
      <c r="U46" s="2" t="s">
        <v>567</v>
      </c>
      <c r="V46" s="4" t="s">
        <v>568</v>
      </c>
      <c r="W46" s="4" t="s">
        <v>569</v>
      </c>
    </row>
    <row r="47" spans="1:23" ht="15" customHeight="1" x14ac:dyDescent="0.3">
      <c r="A47" s="2" t="s">
        <v>570</v>
      </c>
      <c r="B47" s="2" t="s">
        <v>34351</v>
      </c>
      <c r="C47" s="3">
        <v>45</v>
      </c>
      <c r="D47" s="3">
        <v>2904</v>
      </c>
      <c r="E47" s="2" t="s">
        <v>57</v>
      </c>
      <c r="F47" s="6" t="str">
        <f>HYPERLINK("../Word/PiHPID_2905_Francisco Javier Martin de Carpi.docx", "Francisco Javier Martín de Carpi")</f>
        <v>Francisco Javier Martín de Carpi</v>
      </c>
      <c r="G47" s="6" t="str">
        <f>HYPERLINK("../Mind Map/PiHPID_2905_Francisco Javier Martin de Carpi.jpg", "View KOL Network")</f>
        <v>View KOL Network</v>
      </c>
      <c r="H47" s="2" t="s">
        <v>571</v>
      </c>
      <c r="I47" s="2"/>
      <c r="J47" s="2" t="s">
        <v>572</v>
      </c>
      <c r="K47" s="2" t="s">
        <v>29</v>
      </c>
      <c r="L47" s="2" t="s">
        <v>524</v>
      </c>
      <c r="M47" s="2" t="s">
        <v>525</v>
      </c>
      <c r="N47" s="2" t="s">
        <v>526</v>
      </c>
      <c r="O47" s="2"/>
      <c r="P47" s="2" t="s">
        <v>527</v>
      </c>
      <c r="Q47" s="2" t="s">
        <v>528</v>
      </c>
      <c r="R47" s="2" t="s">
        <v>573</v>
      </c>
      <c r="S47" s="2"/>
      <c r="T47" s="2" t="s">
        <v>574</v>
      </c>
      <c r="U47" s="2" t="s">
        <v>554</v>
      </c>
      <c r="V47" s="4" t="s">
        <v>575</v>
      </c>
      <c r="W47" s="4" t="s">
        <v>576</v>
      </c>
    </row>
    <row r="48" spans="1:23" ht="15" customHeight="1" x14ac:dyDescent="0.3">
      <c r="A48" s="2" t="s">
        <v>577</v>
      </c>
      <c r="B48" s="2" t="s">
        <v>34352</v>
      </c>
      <c r="C48" s="3">
        <v>46</v>
      </c>
      <c r="D48" s="3">
        <v>2905</v>
      </c>
      <c r="E48" s="2" t="s">
        <v>57</v>
      </c>
      <c r="F48" s="6" t="str">
        <f>HYPERLINK("../Word/PiHPID_2906_Maria-Eva Mingot-Castellano.docx", "María-Eva Mingot-Castellano")</f>
        <v>María-Eva Mingot-Castellano</v>
      </c>
      <c r="G48" s="6"/>
      <c r="H48" s="2" t="s">
        <v>578</v>
      </c>
      <c r="I48" s="2"/>
      <c r="J48" s="2" t="s">
        <v>579</v>
      </c>
      <c r="K48" s="2" t="s">
        <v>580</v>
      </c>
      <c r="L48" s="2" t="s">
        <v>581</v>
      </c>
      <c r="M48" s="2" t="s">
        <v>582</v>
      </c>
      <c r="N48" s="2" t="s">
        <v>583</v>
      </c>
      <c r="O48" s="2"/>
      <c r="P48" s="2" t="s">
        <v>527</v>
      </c>
      <c r="Q48" s="2">
        <v>41009</v>
      </c>
      <c r="R48" s="2" t="s">
        <v>584</v>
      </c>
      <c r="S48" s="2"/>
      <c r="T48" s="2" t="s">
        <v>585</v>
      </c>
      <c r="U48" s="2" t="s">
        <v>462</v>
      </c>
      <c r="V48" s="4" t="s">
        <v>586</v>
      </c>
      <c r="W48" s="4" t="s">
        <v>587</v>
      </c>
    </row>
    <row r="49" spans="1:23" ht="15" customHeight="1" x14ac:dyDescent="0.3">
      <c r="A49" s="2" t="s">
        <v>588</v>
      </c>
      <c r="B49" s="2" t="s">
        <v>34353</v>
      </c>
      <c r="C49" s="3">
        <v>47</v>
      </c>
      <c r="D49" s="3">
        <v>2906</v>
      </c>
      <c r="E49" s="2" t="s">
        <v>26</v>
      </c>
      <c r="F49" s="6" t="str">
        <f>HYPERLINK("../Word/PiHPID_2907_Eva Polverino.docx", "Eva Polverino")</f>
        <v>Eva Polverino</v>
      </c>
      <c r="G49" s="6" t="str">
        <f>HYPERLINK("../Mind Map/PiHPID_2907_Eva Polverino.jpg", "View KOL Network")</f>
        <v>View KOL Network</v>
      </c>
      <c r="H49" s="2" t="s">
        <v>589</v>
      </c>
      <c r="I49" s="2"/>
      <c r="J49" s="2" t="s">
        <v>590</v>
      </c>
      <c r="K49" s="2" t="s">
        <v>29</v>
      </c>
      <c r="L49" s="2" t="s">
        <v>591</v>
      </c>
      <c r="M49" s="2" t="s">
        <v>592</v>
      </c>
      <c r="N49" s="2" t="s">
        <v>526</v>
      </c>
      <c r="O49" s="2"/>
      <c r="P49" s="2" t="s">
        <v>527</v>
      </c>
      <c r="Q49" s="2" t="s">
        <v>593</v>
      </c>
      <c r="R49" s="2" t="s">
        <v>594</v>
      </c>
      <c r="S49" s="2"/>
      <c r="T49" s="2" t="s">
        <v>595</v>
      </c>
      <c r="U49" s="2" t="s">
        <v>567</v>
      </c>
      <c r="V49" s="4" t="s">
        <v>596</v>
      </c>
      <c r="W49" s="4" t="s">
        <v>597</v>
      </c>
    </row>
    <row r="50" spans="1:23" ht="15" customHeight="1" x14ac:dyDescent="0.3">
      <c r="A50" s="2" t="s">
        <v>598</v>
      </c>
      <c r="B50" s="2" t="s">
        <v>34354</v>
      </c>
      <c r="C50" s="3">
        <v>48</v>
      </c>
      <c r="D50" s="3">
        <v>2907</v>
      </c>
      <c r="E50" s="2" t="s">
        <v>57</v>
      </c>
      <c r="F50" s="6" t="str">
        <f>HYPERLINK("../Word/PiHPID_2908_Stefan Achim Unger.docx", "Stefan Achim Unger")</f>
        <v>Stefan Achim Unger</v>
      </c>
      <c r="G50" s="6" t="str">
        <f>HYPERLINK("../Mind Map/PiHPID_2908_Stefan Achim Unger.jpg", "View KOL Network")</f>
        <v>View KOL Network</v>
      </c>
      <c r="H50" s="2" t="s">
        <v>599</v>
      </c>
      <c r="I50" s="2" t="s">
        <v>600</v>
      </c>
      <c r="J50" s="2" t="s">
        <v>601</v>
      </c>
      <c r="K50" s="2" t="s">
        <v>602</v>
      </c>
      <c r="L50" s="2" t="s">
        <v>603</v>
      </c>
      <c r="M50" s="2" t="s">
        <v>604</v>
      </c>
      <c r="N50" s="2" t="s">
        <v>605</v>
      </c>
      <c r="O50" s="2"/>
      <c r="P50" s="2" t="s">
        <v>303</v>
      </c>
      <c r="Q50" s="2" t="s">
        <v>606</v>
      </c>
      <c r="R50" s="2"/>
      <c r="S50" s="2"/>
      <c r="T50" s="2" t="s">
        <v>607</v>
      </c>
      <c r="U50" s="2" t="s">
        <v>608</v>
      </c>
      <c r="V50" s="4" t="s">
        <v>609</v>
      </c>
      <c r="W50" s="4" t="s">
        <v>610</v>
      </c>
    </row>
    <row r="51" spans="1:23" ht="15" customHeight="1" x14ac:dyDescent="0.3">
      <c r="A51" s="2" t="s">
        <v>611</v>
      </c>
      <c r="B51" s="2" t="s">
        <v>34355</v>
      </c>
      <c r="C51" s="3">
        <v>49</v>
      </c>
      <c r="D51" s="3">
        <v>2908</v>
      </c>
      <c r="E51" s="2" t="s">
        <v>57</v>
      </c>
      <c r="F51" s="6" t="str">
        <f>HYPERLINK("../Word/PiHPID_2909_Hideho Wada.docx", "Hideho Wada")</f>
        <v>Hideho Wada</v>
      </c>
      <c r="G51" s="6" t="str">
        <f>HYPERLINK("../Mind Map/PiHPID_2909_Hideho Wada.jpg", "View KOL Network")</f>
        <v>View KOL Network</v>
      </c>
      <c r="H51" s="2" t="s">
        <v>612</v>
      </c>
      <c r="I51" s="2"/>
      <c r="J51" s="2" t="s">
        <v>613</v>
      </c>
      <c r="K51" s="2" t="s">
        <v>29</v>
      </c>
      <c r="L51" s="2" t="s">
        <v>614</v>
      </c>
      <c r="M51" s="2" t="s">
        <v>615</v>
      </c>
      <c r="N51" s="2" t="s">
        <v>616</v>
      </c>
      <c r="O51" s="2"/>
      <c r="P51" s="2" t="s">
        <v>223</v>
      </c>
      <c r="Q51" s="2" t="s">
        <v>617</v>
      </c>
      <c r="R51" s="2" t="s">
        <v>618</v>
      </c>
      <c r="S51" s="2"/>
      <c r="T51" s="2" t="s">
        <v>619</v>
      </c>
      <c r="U51" s="2" t="s">
        <v>620</v>
      </c>
      <c r="V51" s="4" t="s">
        <v>621</v>
      </c>
      <c r="W51" s="4" t="s">
        <v>622</v>
      </c>
    </row>
  </sheetData>
  <autoFilter ref="A2:W51" xr:uid="{00000000-0009-0000-0000-000000000000}"/>
  <mergeCells count="1">
    <mergeCell ref="A1:W1"/>
  </mergeCells>
  <hyperlinks>
    <hyperlink ref="V3" r:id="rId1" xr:uid="{00000000-0004-0000-0000-000000000000}"/>
    <hyperlink ref="W3" r:id="rId2" xr:uid="{00000000-0004-0000-0000-000001000000}"/>
    <hyperlink ref="V4" r:id="rId3" xr:uid="{00000000-0004-0000-0000-000002000000}"/>
    <hyperlink ref="W4" r:id="rId4" xr:uid="{00000000-0004-0000-0000-000003000000}"/>
    <hyperlink ref="V5" r:id="rId5" xr:uid="{00000000-0004-0000-0000-000004000000}"/>
    <hyperlink ref="W5" r:id="rId6" xr:uid="{00000000-0004-0000-0000-000005000000}"/>
    <hyperlink ref="V6" r:id="rId7" xr:uid="{00000000-0004-0000-0000-000006000000}"/>
    <hyperlink ref="W6" r:id="rId8" xr:uid="{00000000-0004-0000-0000-000007000000}"/>
    <hyperlink ref="V7" r:id="rId9" xr:uid="{00000000-0004-0000-0000-000008000000}"/>
    <hyperlink ref="W7" r:id="rId10" xr:uid="{00000000-0004-0000-0000-000009000000}"/>
    <hyperlink ref="V8" r:id="rId11" xr:uid="{00000000-0004-0000-0000-00000A000000}"/>
    <hyperlink ref="W8" r:id="rId12" xr:uid="{00000000-0004-0000-0000-00000B000000}"/>
    <hyperlink ref="V9" r:id="rId13" xr:uid="{00000000-0004-0000-0000-00000C000000}"/>
    <hyperlink ref="W9" r:id="rId14" xr:uid="{00000000-0004-0000-0000-00000D000000}"/>
    <hyperlink ref="V10" r:id="rId15" xr:uid="{00000000-0004-0000-0000-00000E000000}"/>
    <hyperlink ref="W10" r:id="rId16" xr:uid="{00000000-0004-0000-0000-00000F000000}"/>
    <hyperlink ref="V11" r:id="rId17" xr:uid="{00000000-0004-0000-0000-000010000000}"/>
    <hyperlink ref="W11" r:id="rId18" xr:uid="{00000000-0004-0000-0000-000011000000}"/>
    <hyperlink ref="V12" r:id="rId19" xr:uid="{00000000-0004-0000-0000-000012000000}"/>
    <hyperlink ref="W12" r:id="rId20" xr:uid="{00000000-0004-0000-0000-000013000000}"/>
    <hyperlink ref="V13" r:id="rId21" xr:uid="{00000000-0004-0000-0000-000014000000}"/>
    <hyperlink ref="W13" r:id="rId22" xr:uid="{00000000-0004-0000-0000-000015000000}"/>
    <hyperlink ref="V14" r:id="rId23" xr:uid="{00000000-0004-0000-0000-000016000000}"/>
    <hyperlink ref="W14" r:id="rId24" xr:uid="{00000000-0004-0000-0000-000017000000}"/>
    <hyperlink ref="V15" r:id="rId25" xr:uid="{00000000-0004-0000-0000-000018000000}"/>
    <hyperlink ref="W15" r:id="rId26" xr:uid="{00000000-0004-0000-0000-000019000000}"/>
    <hyperlink ref="V16" r:id="rId27" xr:uid="{00000000-0004-0000-0000-00001A000000}"/>
    <hyperlink ref="W16" r:id="rId28" xr:uid="{00000000-0004-0000-0000-00001B000000}"/>
    <hyperlink ref="V17" r:id="rId29" xr:uid="{00000000-0004-0000-0000-00001C000000}"/>
    <hyperlink ref="W17" r:id="rId30" xr:uid="{00000000-0004-0000-0000-00001D000000}"/>
    <hyperlink ref="V18" r:id="rId31" xr:uid="{00000000-0004-0000-0000-00001E000000}"/>
    <hyperlink ref="W18" r:id="rId32" xr:uid="{00000000-0004-0000-0000-00001F000000}"/>
    <hyperlink ref="V19" r:id="rId33" xr:uid="{00000000-0004-0000-0000-000020000000}"/>
    <hyperlink ref="W19" r:id="rId34" location="contact" xr:uid="{00000000-0004-0000-0000-000021000000}"/>
    <hyperlink ref="V20" r:id="rId35" xr:uid="{00000000-0004-0000-0000-000022000000}"/>
    <hyperlink ref="W20" r:id="rId36" xr:uid="{00000000-0004-0000-0000-000023000000}"/>
    <hyperlink ref="V21" r:id="rId37" xr:uid="{00000000-0004-0000-0000-000024000000}"/>
    <hyperlink ref="W21" r:id="rId38" xr:uid="{00000000-0004-0000-0000-000025000000}"/>
    <hyperlink ref="V22" r:id="rId39" xr:uid="{00000000-0004-0000-0000-000026000000}"/>
    <hyperlink ref="W22" r:id="rId40" xr:uid="{00000000-0004-0000-0000-000027000000}"/>
    <hyperlink ref="V23" r:id="rId41" xr:uid="{00000000-0004-0000-0000-000028000000}"/>
    <hyperlink ref="W23" r:id="rId42" xr:uid="{00000000-0004-0000-0000-000029000000}"/>
    <hyperlink ref="V24" r:id="rId43" xr:uid="{00000000-0004-0000-0000-00002A000000}"/>
    <hyperlink ref="W24" r:id="rId44" xr:uid="{00000000-0004-0000-0000-00002B000000}"/>
    <hyperlink ref="V25" r:id="rId45" xr:uid="{00000000-0004-0000-0000-00002C000000}"/>
    <hyperlink ref="W25" r:id="rId46" xr:uid="{00000000-0004-0000-0000-00002D000000}"/>
    <hyperlink ref="V26" r:id="rId47" xr:uid="{00000000-0004-0000-0000-00002E000000}"/>
    <hyperlink ref="W26" r:id="rId48" xr:uid="{00000000-0004-0000-0000-00002F000000}"/>
    <hyperlink ref="V27" r:id="rId49" xr:uid="{00000000-0004-0000-0000-000030000000}"/>
    <hyperlink ref="W27" r:id="rId50" xr:uid="{00000000-0004-0000-0000-000031000000}"/>
    <hyperlink ref="V28" r:id="rId51" xr:uid="{00000000-0004-0000-0000-000032000000}"/>
    <hyperlink ref="W28" r:id="rId52" xr:uid="{00000000-0004-0000-0000-000033000000}"/>
    <hyperlink ref="V29" r:id="rId53" xr:uid="{00000000-0004-0000-0000-000034000000}"/>
    <hyperlink ref="W29" r:id="rId54" xr:uid="{00000000-0004-0000-0000-000035000000}"/>
    <hyperlink ref="V30" r:id="rId55" xr:uid="{00000000-0004-0000-0000-000036000000}"/>
    <hyperlink ref="W30" r:id="rId56" xr:uid="{00000000-0004-0000-0000-000037000000}"/>
    <hyperlink ref="V31" r:id="rId57" xr:uid="{00000000-0004-0000-0000-000038000000}"/>
    <hyperlink ref="W31" r:id="rId58" xr:uid="{00000000-0004-0000-0000-000039000000}"/>
    <hyperlink ref="V32" r:id="rId59" xr:uid="{00000000-0004-0000-0000-00003A000000}"/>
    <hyperlink ref="W32" r:id="rId60" xr:uid="{00000000-0004-0000-0000-00003B000000}"/>
    <hyperlink ref="V33" r:id="rId61" xr:uid="{00000000-0004-0000-0000-00003C000000}"/>
    <hyperlink ref="W33" r:id="rId62" xr:uid="{00000000-0004-0000-0000-00003D000000}"/>
    <hyperlink ref="V34" r:id="rId63" xr:uid="{00000000-0004-0000-0000-00003E000000}"/>
    <hyperlink ref="W34" r:id="rId64" xr:uid="{00000000-0004-0000-0000-00003F000000}"/>
    <hyperlink ref="V35" r:id="rId65" xr:uid="{00000000-0004-0000-0000-000040000000}"/>
    <hyperlink ref="W35" r:id="rId66" xr:uid="{00000000-0004-0000-0000-000041000000}"/>
    <hyperlink ref="V36" r:id="rId67" xr:uid="{00000000-0004-0000-0000-000042000000}"/>
    <hyperlink ref="W36" r:id="rId68" xr:uid="{00000000-0004-0000-0000-000043000000}"/>
    <hyperlink ref="V37" r:id="rId69" xr:uid="{00000000-0004-0000-0000-000044000000}"/>
    <hyperlink ref="W37" r:id="rId70" xr:uid="{00000000-0004-0000-0000-000045000000}"/>
    <hyperlink ref="V38" r:id="rId71" xr:uid="{00000000-0004-0000-0000-000046000000}"/>
    <hyperlink ref="W38" r:id="rId72" xr:uid="{00000000-0004-0000-0000-000047000000}"/>
    <hyperlink ref="V39" r:id="rId73" xr:uid="{00000000-0004-0000-0000-000048000000}"/>
    <hyperlink ref="W39" r:id="rId74" xr:uid="{00000000-0004-0000-0000-000049000000}"/>
    <hyperlink ref="V40" r:id="rId75" xr:uid="{00000000-0004-0000-0000-00004A000000}"/>
    <hyperlink ref="W40" r:id="rId76" xr:uid="{00000000-0004-0000-0000-00004B000000}"/>
    <hyperlink ref="V41" r:id="rId77" xr:uid="{00000000-0004-0000-0000-00004C000000}"/>
    <hyperlink ref="W41" r:id="rId78" xr:uid="{00000000-0004-0000-0000-00004D000000}"/>
    <hyperlink ref="V42" r:id="rId79" xr:uid="{00000000-0004-0000-0000-00004E000000}"/>
    <hyperlink ref="W42" r:id="rId80" xr:uid="{00000000-0004-0000-0000-00004F000000}"/>
    <hyperlink ref="V43" r:id="rId81" xr:uid="{00000000-0004-0000-0000-000050000000}"/>
    <hyperlink ref="W43" r:id="rId82" xr:uid="{00000000-0004-0000-0000-000051000000}"/>
    <hyperlink ref="V44" r:id="rId83" xr:uid="{00000000-0004-0000-0000-000052000000}"/>
    <hyperlink ref="W44" r:id="rId84" xr:uid="{00000000-0004-0000-0000-000053000000}"/>
    <hyperlink ref="V45" r:id="rId85" xr:uid="{00000000-0004-0000-0000-000054000000}"/>
    <hyperlink ref="W45" r:id="rId86" xr:uid="{00000000-0004-0000-0000-000055000000}"/>
    <hyperlink ref="V46" r:id="rId87" xr:uid="{00000000-0004-0000-0000-000056000000}"/>
    <hyperlink ref="W46" r:id="rId88" xr:uid="{00000000-0004-0000-0000-000057000000}"/>
    <hyperlink ref="V47" r:id="rId89" xr:uid="{00000000-0004-0000-0000-000058000000}"/>
    <hyperlink ref="W47" r:id="rId90" xr:uid="{00000000-0004-0000-0000-000059000000}"/>
    <hyperlink ref="V48" r:id="rId91" xr:uid="{00000000-0004-0000-0000-00005A000000}"/>
    <hyperlink ref="W48" r:id="rId92" xr:uid="{00000000-0004-0000-0000-00005B000000}"/>
    <hyperlink ref="V49" r:id="rId93" xr:uid="{00000000-0004-0000-0000-00005C000000}"/>
    <hyperlink ref="W49" r:id="rId94" xr:uid="{00000000-0004-0000-0000-00005D000000}"/>
    <hyperlink ref="V50" r:id="rId95" xr:uid="{00000000-0004-0000-0000-00005E000000}"/>
    <hyperlink ref="W50" r:id="rId96" xr:uid="{00000000-0004-0000-0000-00005F000000}"/>
    <hyperlink ref="V51" r:id="rId97" xr:uid="{00000000-0004-0000-0000-000060000000}"/>
    <hyperlink ref="W51" r:id="rId98" xr:uid="{00000000-0004-0000-0000-000061000000}"/>
  </hyperlink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383"/>
  <sheetViews>
    <sheetView showGridLines="0" workbookViewId="0">
      <pane xSplit="4" ySplit="2" topLeftCell="G3" activePane="bottomRight" state="frozen"/>
      <selection pane="topRight"/>
      <selection pane="bottomLeft"/>
      <selection pane="bottomRight" activeCell="H3" sqref="H3"/>
    </sheetView>
  </sheetViews>
  <sheetFormatPr defaultRowHeight="14.4" x14ac:dyDescent="0.3"/>
  <cols>
    <col min="1" max="1" width="12.6640625" customWidth="1"/>
    <col min="2" max="2" width="15.6640625" hidden="1" customWidth="1"/>
    <col min="3" max="3" width="12.6640625" hidden="1" customWidth="1"/>
    <col min="4" max="4" width="25.6640625" customWidth="1"/>
    <col min="5" max="6" width="15.6640625" customWidth="1"/>
    <col min="7" max="7" width="30.6640625" customWidth="1"/>
    <col min="8" max="9" width="15.6640625" customWidth="1"/>
    <col min="10" max="10" width="18.6640625" customWidth="1"/>
    <col min="11" max="14" width="15.6640625" customWidth="1"/>
    <col min="15" max="15" width="18.6640625" customWidth="1"/>
  </cols>
  <sheetData>
    <row r="1" spans="1:15" ht="27" x14ac:dyDescent="0.3">
      <c r="A1" s="9" t="s">
        <v>5400</v>
      </c>
      <c r="B1" s="10"/>
      <c r="C1" s="10"/>
      <c r="D1" s="10"/>
      <c r="E1" s="10"/>
      <c r="F1" s="10"/>
      <c r="G1" s="10"/>
      <c r="H1" s="10"/>
      <c r="I1" s="10"/>
      <c r="J1" s="10"/>
      <c r="K1" s="10"/>
      <c r="L1" s="10"/>
      <c r="M1" s="10"/>
      <c r="N1" s="10"/>
      <c r="O1" s="10"/>
    </row>
    <row r="2" spans="1:15" ht="24.9" customHeight="1" x14ac:dyDescent="0.3">
      <c r="A2" s="1" t="s">
        <v>1</v>
      </c>
      <c r="B2" s="1" t="s">
        <v>2</v>
      </c>
      <c r="C2" s="1" t="s">
        <v>3</v>
      </c>
      <c r="D2" s="1" t="s">
        <v>6</v>
      </c>
      <c r="E2" s="1" t="s">
        <v>5401</v>
      </c>
      <c r="F2" s="1" t="s">
        <v>5402</v>
      </c>
      <c r="G2" s="1" t="s">
        <v>5403</v>
      </c>
      <c r="H2" s="1" t="s">
        <v>626</v>
      </c>
      <c r="I2" s="1" t="s">
        <v>627</v>
      </c>
      <c r="J2" s="1" t="s">
        <v>5404</v>
      </c>
      <c r="K2" s="1" t="s">
        <v>628</v>
      </c>
      <c r="L2" s="1" t="s">
        <v>14</v>
      </c>
      <c r="M2" s="1" t="s">
        <v>15</v>
      </c>
      <c r="N2" s="1" t="s">
        <v>16</v>
      </c>
      <c r="O2" s="1" t="s">
        <v>23</v>
      </c>
    </row>
    <row r="3" spans="1:15" ht="15" customHeight="1" x14ac:dyDescent="0.3">
      <c r="A3" s="2" t="s">
        <v>24</v>
      </c>
      <c r="B3" s="2" t="s">
        <v>34309</v>
      </c>
      <c r="C3" s="3">
        <v>1</v>
      </c>
      <c r="D3" s="2" t="s">
        <v>629</v>
      </c>
      <c r="E3" s="2" t="s">
        <v>5405</v>
      </c>
      <c r="F3" s="2" t="s">
        <v>5406</v>
      </c>
      <c r="G3" s="2" t="s">
        <v>5407</v>
      </c>
      <c r="H3" s="2" t="s">
        <v>5408</v>
      </c>
      <c r="I3" s="2" t="s">
        <v>5409</v>
      </c>
      <c r="J3" s="2" t="s">
        <v>5409</v>
      </c>
      <c r="K3" s="2" t="s">
        <v>5410</v>
      </c>
      <c r="L3" s="2" t="s">
        <v>32</v>
      </c>
      <c r="M3" s="2"/>
      <c r="N3" s="2" t="s">
        <v>33</v>
      </c>
      <c r="O3" s="4" t="s">
        <v>5411</v>
      </c>
    </row>
    <row r="4" spans="1:15" ht="15" customHeight="1" x14ac:dyDescent="0.3">
      <c r="A4" s="2" t="s">
        <v>24</v>
      </c>
      <c r="B4" s="2" t="s">
        <v>34309</v>
      </c>
      <c r="C4" s="3">
        <v>1</v>
      </c>
      <c r="D4" s="2" t="s">
        <v>629</v>
      </c>
      <c r="E4" s="2" t="s">
        <v>5412</v>
      </c>
      <c r="F4" s="2" t="s">
        <v>5413</v>
      </c>
      <c r="G4" s="2" t="s">
        <v>5414</v>
      </c>
      <c r="H4" s="2" t="s">
        <v>5415</v>
      </c>
      <c r="I4" s="2" t="s">
        <v>5416</v>
      </c>
      <c r="J4" s="2" t="s">
        <v>5417</v>
      </c>
      <c r="K4" s="2" t="s">
        <v>5418</v>
      </c>
      <c r="L4" s="2" t="s">
        <v>5419</v>
      </c>
      <c r="M4" s="2"/>
      <c r="N4" s="2" t="s">
        <v>5420</v>
      </c>
      <c r="O4" s="4" t="s">
        <v>5421</v>
      </c>
    </row>
    <row r="5" spans="1:15" ht="15" customHeight="1" x14ac:dyDescent="0.3">
      <c r="A5" s="2" t="s">
        <v>24</v>
      </c>
      <c r="B5" s="2" t="s">
        <v>34309</v>
      </c>
      <c r="C5" s="3">
        <v>1</v>
      </c>
      <c r="D5" s="2" t="s">
        <v>629</v>
      </c>
      <c r="E5" s="2" t="s">
        <v>5422</v>
      </c>
      <c r="F5" s="2" t="s">
        <v>4977</v>
      </c>
      <c r="G5" s="2" t="s">
        <v>5423</v>
      </c>
      <c r="H5" s="2" t="s">
        <v>5415</v>
      </c>
      <c r="I5" s="2" t="s">
        <v>5424</v>
      </c>
      <c r="J5" s="2" t="s">
        <v>5424</v>
      </c>
      <c r="K5" s="2" t="s">
        <v>5425</v>
      </c>
      <c r="L5" s="2" t="s">
        <v>5426</v>
      </c>
      <c r="M5" s="2"/>
      <c r="N5" s="2" t="s">
        <v>527</v>
      </c>
      <c r="O5" s="4" t="s">
        <v>5427</v>
      </c>
    </row>
    <row r="6" spans="1:15" ht="15" customHeight="1" x14ac:dyDescent="0.3">
      <c r="A6" s="2" t="s">
        <v>24</v>
      </c>
      <c r="B6" s="2" t="s">
        <v>34309</v>
      </c>
      <c r="C6" s="3">
        <v>1</v>
      </c>
      <c r="D6" s="2" t="s">
        <v>629</v>
      </c>
      <c r="E6" s="2" t="s">
        <v>5428</v>
      </c>
      <c r="F6" s="2" t="s">
        <v>5406</v>
      </c>
      <c r="G6" s="2" t="s">
        <v>5429</v>
      </c>
      <c r="H6" s="2" t="s">
        <v>5408</v>
      </c>
      <c r="I6" s="2" t="s">
        <v>5430</v>
      </c>
      <c r="J6" s="2" t="s">
        <v>5431</v>
      </c>
      <c r="K6" s="2" t="s">
        <v>5432</v>
      </c>
      <c r="L6" s="2" t="s">
        <v>5433</v>
      </c>
      <c r="M6" s="2"/>
      <c r="N6" s="2" t="s">
        <v>33</v>
      </c>
      <c r="O6" s="4" t="s">
        <v>5434</v>
      </c>
    </row>
    <row r="7" spans="1:15" ht="15" customHeight="1" x14ac:dyDescent="0.3">
      <c r="A7" s="2" t="s">
        <v>24</v>
      </c>
      <c r="B7" s="2" t="s">
        <v>34309</v>
      </c>
      <c r="C7" s="3">
        <v>1</v>
      </c>
      <c r="D7" s="2" t="s">
        <v>629</v>
      </c>
      <c r="E7" s="2" t="s">
        <v>5428</v>
      </c>
      <c r="F7" s="2" t="s">
        <v>5406</v>
      </c>
      <c r="G7" s="2" t="s">
        <v>5435</v>
      </c>
      <c r="H7" s="2" t="s">
        <v>5415</v>
      </c>
      <c r="I7" s="2" t="s">
        <v>5430</v>
      </c>
      <c r="J7" s="2" t="s">
        <v>5431</v>
      </c>
      <c r="K7" s="2" t="s">
        <v>5432</v>
      </c>
      <c r="L7" s="2" t="s">
        <v>5433</v>
      </c>
      <c r="M7" s="2"/>
      <c r="N7" s="2" t="s">
        <v>33</v>
      </c>
      <c r="O7" s="4" t="s">
        <v>5434</v>
      </c>
    </row>
    <row r="8" spans="1:15" ht="15" customHeight="1" x14ac:dyDescent="0.3">
      <c r="A8" s="2" t="s">
        <v>24</v>
      </c>
      <c r="B8" s="2" t="s">
        <v>34309</v>
      </c>
      <c r="C8" s="3">
        <v>1</v>
      </c>
      <c r="D8" s="2" t="s">
        <v>629</v>
      </c>
      <c r="E8" s="2" t="s">
        <v>5436</v>
      </c>
      <c r="F8" s="2" t="s">
        <v>5406</v>
      </c>
      <c r="G8" s="2" t="s">
        <v>5437</v>
      </c>
      <c r="H8" s="2" t="s">
        <v>5415</v>
      </c>
      <c r="I8" s="2" t="s">
        <v>5438</v>
      </c>
      <c r="J8" s="2" t="s">
        <v>5439</v>
      </c>
      <c r="K8" s="2" t="s">
        <v>5439</v>
      </c>
      <c r="L8" s="2" t="s">
        <v>5440</v>
      </c>
      <c r="M8" s="2"/>
      <c r="N8" s="2" t="s">
        <v>33</v>
      </c>
      <c r="O8" s="4" t="s">
        <v>5441</v>
      </c>
    </row>
    <row r="9" spans="1:15" ht="15" customHeight="1" x14ac:dyDescent="0.3">
      <c r="A9" s="2" t="s">
        <v>24</v>
      </c>
      <c r="B9" s="2" t="s">
        <v>34309</v>
      </c>
      <c r="C9" s="3">
        <v>1</v>
      </c>
      <c r="D9" s="2" t="s">
        <v>629</v>
      </c>
      <c r="E9" s="2" t="s">
        <v>5442</v>
      </c>
      <c r="F9" s="2" t="s">
        <v>5443</v>
      </c>
      <c r="G9" s="2" t="s">
        <v>5444</v>
      </c>
      <c r="H9" s="2" t="s">
        <v>5445</v>
      </c>
      <c r="I9" s="2" t="s">
        <v>2213</v>
      </c>
      <c r="J9" s="2" t="s">
        <v>5446</v>
      </c>
      <c r="K9" s="2" t="s">
        <v>5447</v>
      </c>
      <c r="L9" s="2" t="s">
        <v>5448</v>
      </c>
      <c r="M9" s="2"/>
      <c r="N9" s="2" t="s">
        <v>5449</v>
      </c>
      <c r="O9" s="4" t="s">
        <v>5450</v>
      </c>
    </row>
    <row r="10" spans="1:15" ht="15" customHeight="1" x14ac:dyDescent="0.3">
      <c r="A10" s="2" t="s">
        <v>24</v>
      </c>
      <c r="B10" s="2" t="s">
        <v>34309</v>
      </c>
      <c r="C10" s="3">
        <v>1</v>
      </c>
      <c r="D10" s="2" t="s">
        <v>629</v>
      </c>
      <c r="E10" s="2" t="s">
        <v>5442</v>
      </c>
      <c r="F10" s="2" t="s">
        <v>5443</v>
      </c>
      <c r="G10" s="2" t="s">
        <v>5451</v>
      </c>
      <c r="H10" s="2" t="s">
        <v>5452</v>
      </c>
      <c r="I10" s="2" t="s">
        <v>2213</v>
      </c>
      <c r="J10" s="2" t="s">
        <v>5453</v>
      </c>
      <c r="K10" s="2" t="s">
        <v>5447</v>
      </c>
      <c r="L10" s="2" t="s">
        <v>5448</v>
      </c>
      <c r="M10" s="2"/>
      <c r="N10" s="2" t="s">
        <v>5449</v>
      </c>
      <c r="O10" s="4" t="s">
        <v>5450</v>
      </c>
    </row>
    <row r="11" spans="1:15" ht="15" customHeight="1" x14ac:dyDescent="0.3">
      <c r="A11" s="2" t="s">
        <v>24</v>
      </c>
      <c r="B11" s="2" t="s">
        <v>34309</v>
      </c>
      <c r="C11" s="3">
        <v>1</v>
      </c>
      <c r="D11" s="2" t="s">
        <v>629</v>
      </c>
      <c r="E11" s="2" t="s">
        <v>5442</v>
      </c>
      <c r="F11" s="2" t="s">
        <v>5443</v>
      </c>
      <c r="G11" s="2" t="s">
        <v>5454</v>
      </c>
      <c r="H11" s="2" t="s">
        <v>5452</v>
      </c>
      <c r="I11" s="2" t="s">
        <v>2213</v>
      </c>
      <c r="J11" s="2" t="s">
        <v>5446</v>
      </c>
      <c r="K11" s="2" t="s">
        <v>5447</v>
      </c>
      <c r="L11" s="2" t="s">
        <v>5448</v>
      </c>
      <c r="M11" s="2"/>
      <c r="N11" s="2" t="s">
        <v>5449</v>
      </c>
      <c r="O11" s="4" t="s">
        <v>5450</v>
      </c>
    </row>
    <row r="12" spans="1:15" ht="15" customHeight="1" x14ac:dyDescent="0.3">
      <c r="A12" s="2" t="s">
        <v>24</v>
      </c>
      <c r="B12" s="2" t="s">
        <v>34309</v>
      </c>
      <c r="C12" s="3">
        <v>1</v>
      </c>
      <c r="D12" s="2" t="s">
        <v>629</v>
      </c>
      <c r="E12" s="2" t="s">
        <v>5455</v>
      </c>
      <c r="F12" s="2" t="s">
        <v>5406</v>
      </c>
      <c r="G12" s="2" t="s">
        <v>5456</v>
      </c>
      <c r="H12" s="2" t="s">
        <v>5415</v>
      </c>
      <c r="I12" s="2" t="s">
        <v>5457</v>
      </c>
      <c r="J12" s="2" t="s">
        <v>5457</v>
      </c>
      <c r="K12" s="2" t="s">
        <v>5458</v>
      </c>
      <c r="L12" s="2" t="s">
        <v>5459</v>
      </c>
      <c r="M12" s="2"/>
      <c r="N12" s="2" t="s">
        <v>33</v>
      </c>
      <c r="O12" s="4" t="s">
        <v>5460</v>
      </c>
    </row>
    <row r="13" spans="1:15" ht="15" customHeight="1" x14ac:dyDescent="0.3">
      <c r="A13" s="2" t="s">
        <v>24</v>
      </c>
      <c r="B13" s="2" t="s">
        <v>34309</v>
      </c>
      <c r="C13" s="3">
        <v>1</v>
      </c>
      <c r="D13" s="2" t="s">
        <v>629</v>
      </c>
      <c r="E13" s="2" t="s">
        <v>5461</v>
      </c>
      <c r="F13" s="2" t="s">
        <v>5462</v>
      </c>
      <c r="G13" s="2" t="s">
        <v>5463</v>
      </c>
      <c r="H13" s="2" t="s">
        <v>5445</v>
      </c>
      <c r="I13" s="2" t="s">
        <v>3125</v>
      </c>
      <c r="J13" s="2" t="s">
        <v>2740</v>
      </c>
      <c r="K13" s="2" t="s">
        <v>5464</v>
      </c>
      <c r="L13" s="2"/>
      <c r="M13" s="2"/>
      <c r="N13" s="2"/>
      <c r="O13" s="4" t="s">
        <v>5465</v>
      </c>
    </row>
    <row r="14" spans="1:15" ht="15" customHeight="1" x14ac:dyDescent="0.3">
      <c r="A14" s="2" t="s">
        <v>24</v>
      </c>
      <c r="B14" s="2" t="s">
        <v>34309</v>
      </c>
      <c r="C14" s="3">
        <v>1</v>
      </c>
      <c r="D14" s="2" t="s">
        <v>629</v>
      </c>
      <c r="E14" s="2" t="s">
        <v>5461</v>
      </c>
      <c r="F14" s="2" t="s">
        <v>5462</v>
      </c>
      <c r="G14" s="2" t="s">
        <v>5466</v>
      </c>
      <c r="H14" s="2" t="s">
        <v>5415</v>
      </c>
      <c r="I14" s="2" t="s">
        <v>3125</v>
      </c>
      <c r="J14" s="2" t="s">
        <v>3125</v>
      </c>
      <c r="K14" s="2" t="s">
        <v>5464</v>
      </c>
      <c r="L14" s="2"/>
      <c r="M14" s="2"/>
      <c r="N14" s="2"/>
      <c r="O14" s="4" t="s">
        <v>5465</v>
      </c>
    </row>
    <row r="15" spans="1:15" ht="15" customHeight="1" x14ac:dyDescent="0.3">
      <c r="A15" s="2" t="s">
        <v>24</v>
      </c>
      <c r="B15" s="2" t="s">
        <v>34309</v>
      </c>
      <c r="C15" s="3">
        <v>1</v>
      </c>
      <c r="D15" s="2" t="s">
        <v>629</v>
      </c>
      <c r="E15" s="2" t="s">
        <v>5461</v>
      </c>
      <c r="F15" s="2" t="s">
        <v>5462</v>
      </c>
      <c r="G15" s="2" t="s">
        <v>5467</v>
      </c>
      <c r="H15" s="2" t="s">
        <v>5445</v>
      </c>
      <c r="I15" s="2" t="s">
        <v>3125</v>
      </c>
      <c r="J15" s="2" t="s">
        <v>2740</v>
      </c>
      <c r="K15" s="2" t="s">
        <v>5464</v>
      </c>
      <c r="L15" s="2"/>
      <c r="M15" s="2"/>
      <c r="N15" s="2"/>
      <c r="O15" s="4" t="s">
        <v>5465</v>
      </c>
    </row>
    <row r="16" spans="1:15" ht="15" customHeight="1" x14ac:dyDescent="0.3">
      <c r="A16" s="2" t="s">
        <v>24</v>
      </c>
      <c r="B16" s="2" t="s">
        <v>34309</v>
      </c>
      <c r="C16" s="3">
        <v>1</v>
      </c>
      <c r="D16" s="2" t="s">
        <v>629</v>
      </c>
      <c r="E16" s="2" t="s">
        <v>5468</v>
      </c>
      <c r="F16" s="2" t="s">
        <v>5443</v>
      </c>
      <c r="G16" s="2" t="s">
        <v>5469</v>
      </c>
      <c r="H16" s="2" t="s">
        <v>5452</v>
      </c>
      <c r="I16" s="2" t="s">
        <v>5470</v>
      </c>
      <c r="J16" s="2" t="s">
        <v>5471</v>
      </c>
      <c r="K16" s="2" t="s">
        <v>5472</v>
      </c>
      <c r="L16" s="2"/>
      <c r="M16" s="2"/>
      <c r="N16" s="2"/>
      <c r="O16" s="4" t="s">
        <v>5473</v>
      </c>
    </row>
    <row r="17" spans="1:15" ht="15" customHeight="1" x14ac:dyDescent="0.3">
      <c r="A17" s="2" t="s">
        <v>24</v>
      </c>
      <c r="B17" s="2" t="s">
        <v>34309</v>
      </c>
      <c r="C17" s="3">
        <v>1</v>
      </c>
      <c r="D17" s="2" t="s">
        <v>629</v>
      </c>
      <c r="E17" s="2" t="s">
        <v>5474</v>
      </c>
      <c r="F17" s="2" t="s">
        <v>5475</v>
      </c>
      <c r="G17" s="2" t="s">
        <v>5476</v>
      </c>
      <c r="H17" s="2" t="s">
        <v>5415</v>
      </c>
      <c r="I17" s="2" t="s">
        <v>5477</v>
      </c>
      <c r="J17" s="2" t="s">
        <v>5478</v>
      </c>
      <c r="K17" s="2" t="s">
        <v>5479</v>
      </c>
      <c r="L17" s="2" t="s">
        <v>32</v>
      </c>
      <c r="M17" s="2"/>
      <c r="N17" s="2" t="s">
        <v>33</v>
      </c>
      <c r="O17" s="4" t="s">
        <v>5480</v>
      </c>
    </row>
    <row r="18" spans="1:15" ht="15" customHeight="1" x14ac:dyDescent="0.3">
      <c r="A18" s="2" t="s">
        <v>24</v>
      </c>
      <c r="B18" s="2" t="s">
        <v>34309</v>
      </c>
      <c r="C18" s="3">
        <v>1</v>
      </c>
      <c r="D18" s="2" t="s">
        <v>629</v>
      </c>
      <c r="E18" s="2" t="s">
        <v>5481</v>
      </c>
      <c r="F18" s="2" t="s">
        <v>1479</v>
      </c>
      <c r="G18" s="2" t="s">
        <v>5482</v>
      </c>
      <c r="H18" s="2" t="s">
        <v>5415</v>
      </c>
      <c r="I18" s="2" t="s">
        <v>5483</v>
      </c>
      <c r="J18" s="2" t="s">
        <v>5483</v>
      </c>
      <c r="K18" s="2" t="s">
        <v>5484</v>
      </c>
      <c r="L18" s="2" t="s">
        <v>5485</v>
      </c>
      <c r="M18" s="2" t="s">
        <v>5486</v>
      </c>
      <c r="N18" s="2" t="s">
        <v>276</v>
      </c>
      <c r="O18" s="4" t="s">
        <v>5487</v>
      </c>
    </row>
    <row r="19" spans="1:15" ht="15" customHeight="1" x14ac:dyDescent="0.3">
      <c r="A19" s="2" t="s">
        <v>24</v>
      </c>
      <c r="B19" s="2" t="s">
        <v>34309</v>
      </c>
      <c r="C19" s="3">
        <v>1</v>
      </c>
      <c r="D19" s="2" t="s">
        <v>629</v>
      </c>
      <c r="E19" s="2" t="s">
        <v>5488</v>
      </c>
      <c r="F19" s="2" t="s">
        <v>5475</v>
      </c>
      <c r="G19" s="2" t="s">
        <v>5489</v>
      </c>
      <c r="H19" s="2" t="s">
        <v>5415</v>
      </c>
      <c r="I19" s="2" t="s">
        <v>5490</v>
      </c>
      <c r="J19" s="2" t="s">
        <v>5491</v>
      </c>
      <c r="K19" s="2" t="s">
        <v>5492</v>
      </c>
      <c r="L19" s="2" t="s">
        <v>32</v>
      </c>
      <c r="M19" s="2"/>
      <c r="N19" s="2" t="s">
        <v>33</v>
      </c>
      <c r="O19" s="4" t="s">
        <v>5493</v>
      </c>
    </row>
    <row r="20" spans="1:15" ht="15" customHeight="1" x14ac:dyDescent="0.3">
      <c r="A20" s="2" t="s">
        <v>24</v>
      </c>
      <c r="B20" s="2" t="s">
        <v>34309</v>
      </c>
      <c r="C20" s="3">
        <v>1</v>
      </c>
      <c r="D20" s="2" t="s">
        <v>629</v>
      </c>
      <c r="E20" s="2" t="s">
        <v>5494</v>
      </c>
      <c r="F20" s="2" t="s">
        <v>5475</v>
      </c>
      <c r="G20" s="2" t="s">
        <v>5495</v>
      </c>
      <c r="H20" s="2" t="s">
        <v>5408</v>
      </c>
      <c r="I20" s="2" t="s">
        <v>5496</v>
      </c>
      <c r="J20" s="2" t="s">
        <v>5496</v>
      </c>
      <c r="K20" s="2" t="s">
        <v>5497</v>
      </c>
      <c r="L20" s="2" t="s">
        <v>32</v>
      </c>
      <c r="M20" s="2"/>
      <c r="N20" s="2" t="s">
        <v>33</v>
      </c>
      <c r="O20" s="4" t="s">
        <v>5498</v>
      </c>
    </row>
    <row r="21" spans="1:15" ht="15" customHeight="1" x14ac:dyDescent="0.3">
      <c r="A21" s="2" t="s">
        <v>40</v>
      </c>
      <c r="B21" s="2" t="s">
        <v>34310</v>
      </c>
      <c r="C21" s="3">
        <v>2</v>
      </c>
      <c r="D21" s="2" t="s">
        <v>653</v>
      </c>
      <c r="E21" s="2" t="s">
        <v>5499</v>
      </c>
      <c r="F21" s="2" t="s">
        <v>5443</v>
      </c>
      <c r="G21" s="2" t="s">
        <v>5500</v>
      </c>
      <c r="H21" s="2" t="s">
        <v>5452</v>
      </c>
      <c r="I21" s="2" t="s">
        <v>5501</v>
      </c>
      <c r="J21" s="2" t="s">
        <v>5502</v>
      </c>
      <c r="K21" s="2" t="s">
        <v>5502</v>
      </c>
      <c r="L21" s="2" t="s">
        <v>5503</v>
      </c>
      <c r="M21" s="2"/>
      <c r="N21" s="2" t="s">
        <v>249</v>
      </c>
      <c r="O21" s="4" t="s">
        <v>5504</v>
      </c>
    </row>
    <row r="22" spans="1:15" ht="15" customHeight="1" x14ac:dyDescent="0.3">
      <c r="A22" s="2" t="s">
        <v>40</v>
      </c>
      <c r="B22" s="2" t="s">
        <v>34310</v>
      </c>
      <c r="C22" s="3">
        <v>2</v>
      </c>
      <c r="D22" s="2" t="s">
        <v>653</v>
      </c>
      <c r="E22" s="2" t="s">
        <v>5505</v>
      </c>
      <c r="F22" s="2" t="s">
        <v>5506</v>
      </c>
      <c r="G22" s="2" t="s">
        <v>5507</v>
      </c>
      <c r="H22" s="2" t="s">
        <v>5415</v>
      </c>
      <c r="I22" s="2" t="s">
        <v>5508</v>
      </c>
      <c r="J22" s="2" t="s">
        <v>5508</v>
      </c>
      <c r="K22" s="2" t="s">
        <v>4073</v>
      </c>
      <c r="L22" s="2" t="s">
        <v>47</v>
      </c>
      <c r="M22" s="2"/>
      <c r="N22" s="2" t="s">
        <v>48</v>
      </c>
      <c r="O22" s="4" t="s">
        <v>5509</v>
      </c>
    </row>
    <row r="23" spans="1:15" ht="15" customHeight="1" x14ac:dyDescent="0.3">
      <c r="A23" s="2" t="s">
        <v>40</v>
      </c>
      <c r="B23" s="2" t="s">
        <v>34310</v>
      </c>
      <c r="C23" s="3">
        <v>2</v>
      </c>
      <c r="D23" s="2" t="s">
        <v>653</v>
      </c>
      <c r="E23" s="2" t="s">
        <v>5505</v>
      </c>
      <c r="F23" s="2" t="s">
        <v>5506</v>
      </c>
      <c r="G23" s="2" t="s">
        <v>5510</v>
      </c>
      <c r="H23" s="2" t="s">
        <v>5415</v>
      </c>
      <c r="I23" s="2" t="s">
        <v>5508</v>
      </c>
      <c r="J23" s="2" t="s">
        <v>5508</v>
      </c>
      <c r="K23" s="2" t="s">
        <v>4073</v>
      </c>
      <c r="L23" s="2" t="s">
        <v>47</v>
      </c>
      <c r="M23" s="2"/>
      <c r="N23" s="2" t="s">
        <v>48</v>
      </c>
      <c r="O23" s="4" t="s">
        <v>5509</v>
      </c>
    </row>
    <row r="24" spans="1:15" ht="15" customHeight="1" x14ac:dyDescent="0.3">
      <c r="A24" s="2" t="s">
        <v>40</v>
      </c>
      <c r="B24" s="2" t="s">
        <v>34310</v>
      </c>
      <c r="C24" s="3">
        <v>2</v>
      </c>
      <c r="D24" s="2" t="s">
        <v>653</v>
      </c>
      <c r="E24" s="2" t="s">
        <v>5511</v>
      </c>
      <c r="F24" s="2" t="s">
        <v>5512</v>
      </c>
      <c r="G24" s="2" t="s">
        <v>5513</v>
      </c>
      <c r="H24" s="2" t="s">
        <v>5415</v>
      </c>
      <c r="I24" s="2" t="s">
        <v>5514</v>
      </c>
      <c r="J24" s="2" t="s">
        <v>1031</v>
      </c>
      <c r="K24" s="2" t="s">
        <v>4073</v>
      </c>
      <c r="L24" s="2" t="s">
        <v>5515</v>
      </c>
      <c r="M24" s="2"/>
      <c r="N24" s="2" t="s">
        <v>48</v>
      </c>
      <c r="O24" s="4" t="s">
        <v>5516</v>
      </c>
    </row>
    <row r="25" spans="1:15" ht="15" customHeight="1" x14ac:dyDescent="0.3">
      <c r="A25" s="2" t="s">
        <v>40</v>
      </c>
      <c r="B25" s="2" t="s">
        <v>34310</v>
      </c>
      <c r="C25" s="3">
        <v>2</v>
      </c>
      <c r="D25" s="2" t="s">
        <v>653</v>
      </c>
      <c r="E25" s="2" t="s">
        <v>5517</v>
      </c>
      <c r="F25" s="2" t="s">
        <v>5518</v>
      </c>
      <c r="G25" s="2" t="s">
        <v>5519</v>
      </c>
      <c r="H25" s="2" t="s">
        <v>5415</v>
      </c>
      <c r="I25" s="2" t="s">
        <v>5520</v>
      </c>
      <c r="J25" s="2" t="s">
        <v>5521</v>
      </c>
      <c r="K25" s="2" t="s">
        <v>5522</v>
      </c>
      <c r="L25" s="2" t="s">
        <v>5523</v>
      </c>
      <c r="M25" s="2"/>
      <c r="N25" s="2" t="s">
        <v>5524</v>
      </c>
      <c r="O25" s="4" t="s">
        <v>5525</v>
      </c>
    </row>
    <row r="26" spans="1:15" ht="15" customHeight="1" x14ac:dyDescent="0.3">
      <c r="A26" s="2" t="s">
        <v>40</v>
      </c>
      <c r="B26" s="2" t="s">
        <v>34310</v>
      </c>
      <c r="C26" s="3">
        <v>2</v>
      </c>
      <c r="D26" s="2" t="s">
        <v>653</v>
      </c>
      <c r="E26" s="2" t="s">
        <v>5517</v>
      </c>
      <c r="F26" s="2" t="s">
        <v>5518</v>
      </c>
      <c r="G26" s="2" t="s">
        <v>5526</v>
      </c>
      <c r="H26" s="2" t="s">
        <v>5415</v>
      </c>
      <c r="I26" s="2" t="s">
        <v>5520</v>
      </c>
      <c r="J26" s="2" t="s">
        <v>3034</v>
      </c>
      <c r="K26" s="2" t="s">
        <v>5522</v>
      </c>
      <c r="L26" s="2" t="s">
        <v>5523</v>
      </c>
      <c r="M26" s="2"/>
      <c r="N26" s="2" t="s">
        <v>5524</v>
      </c>
      <c r="O26" s="4" t="s">
        <v>5525</v>
      </c>
    </row>
    <row r="27" spans="1:15" ht="15" customHeight="1" x14ac:dyDescent="0.3">
      <c r="A27" s="2" t="s">
        <v>40</v>
      </c>
      <c r="B27" s="2" t="s">
        <v>34310</v>
      </c>
      <c r="C27" s="3">
        <v>2</v>
      </c>
      <c r="D27" s="2" t="s">
        <v>653</v>
      </c>
      <c r="E27" s="2" t="s">
        <v>5517</v>
      </c>
      <c r="F27" s="2" t="s">
        <v>5518</v>
      </c>
      <c r="G27" s="2" t="s">
        <v>5527</v>
      </c>
      <c r="H27" s="2" t="s">
        <v>5415</v>
      </c>
      <c r="I27" s="2" t="s">
        <v>5520</v>
      </c>
      <c r="J27" s="2" t="s">
        <v>3034</v>
      </c>
      <c r="K27" s="2" t="s">
        <v>5522</v>
      </c>
      <c r="L27" s="2" t="s">
        <v>5523</v>
      </c>
      <c r="M27" s="2"/>
      <c r="N27" s="2" t="s">
        <v>5524</v>
      </c>
      <c r="O27" s="4" t="s">
        <v>5525</v>
      </c>
    </row>
    <row r="28" spans="1:15" ht="15" customHeight="1" x14ac:dyDescent="0.3">
      <c r="A28" s="2" t="s">
        <v>40</v>
      </c>
      <c r="B28" s="2" t="s">
        <v>34310</v>
      </c>
      <c r="C28" s="3">
        <v>2</v>
      </c>
      <c r="D28" s="2" t="s">
        <v>653</v>
      </c>
      <c r="E28" s="2" t="s">
        <v>5528</v>
      </c>
      <c r="F28" s="2" t="s">
        <v>5529</v>
      </c>
      <c r="G28" s="2" t="s">
        <v>5530</v>
      </c>
      <c r="H28" s="2" t="s">
        <v>5415</v>
      </c>
      <c r="I28" s="2" t="s">
        <v>5531</v>
      </c>
      <c r="J28" s="2" t="s">
        <v>5531</v>
      </c>
      <c r="K28" s="2" t="s">
        <v>5532</v>
      </c>
      <c r="L28" s="2" t="s">
        <v>5533</v>
      </c>
      <c r="M28" s="2"/>
      <c r="N28" s="2" t="s">
        <v>5533</v>
      </c>
      <c r="O28" s="4" t="s">
        <v>5534</v>
      </c>
    </row>
    <row r="29" spans="1:15" ht="15" customHeight="1" x14ac:dyDescent="0.3">
      <c r="A29" s="2" t="s">
        <v>40</v>
      </c>
      <c r="B29" s="2" t="s">
        <v>34310</v>
      </c>
      <c r="C29" s="3">
        <v>2</v>
      </c>
      <c r="D29" s="2" t="s">
        <v>653</v>
      </c>
      <c r="E29" s="2" t="s">
        <v>5535</v>
      </c>
      <c r="F29" s="2" t="s">
        <v>1479</v>
      </c>
      <c r="G29" s="2" t="s">
        <v>5536</v>
      </c>
      <c r="H29" s="2" t="s">
        <v>5415</v>
      </c>
      <c r="I29" s="2" t="s">
        <v>3859</v>
      </c>
      <c r="J29" s="2" t="s">
        <v>3930</v>
      </c>
      <c r="K29" s="2" t="s">
        <v>5537</v>
      </c>
      <c r="L29" s="2" t="s">
        <v>5538</v>
      </c>
      <c r="M29" s="2" t="s">
        <v>355</v>
      </c>
      <c r="N29" s="2" t="s">
        <v>276</v>
      </c>
      <c r="O29" s="4" t="s">
        <v>5539</v>
      </c>
    </row>
    <row r="30" spans="1:15" ht="15" customHeight="1" x14ac:dyDescent="0.3">
      <c r="A30" s="2" t="s">
        <v>40</v>
      </c>
      <c r="B30" s="2" t="s">
        <v>34310</v>
      </c>
      <c r="C30" s="3">
        <v>2</v>
      </c>
      <c r="D30" s="2" t="s">
        <v>653</v>
      </c>
      <c r="E30" s="2" t="s">
        <v>5540</v>
      </c>
      <c r="F30" s="2" t="s">
        <v>5518</v>
      </c>
      <c r="G30" s="2" t="s">
        <v>5541</v>
      </c>
      <c r="H30" s="2" t="s">
        <v>5415</v>
      </c>
      <c r="I30" s="2" t="s">
        <v>5542</v>
      </c>
      <c r="J30" s="2" t="s">
        <v>1206</v>
      </c>
      <c r="K30" s="2" t="s">
        <v>5543</v>
      </c>
      <c r="L30" s="2"/>
      <c r="M30" s="2"/>
      <c r="N30" s="2"/>
      <c r="O30" s="4" t="s">
        <v>5544</v>
      </c>
    </row>
    <row r="31" spans="1:15" ht="15" customHeight="1" x14ac:dyDescent="0.3">
      <c r="A31" s="2" t="s">
        <v>40</v>
      </c>
      <c r="B31" s="2" t="s">
        <v>34310</v>
      </c>
      <c r="C31" s="3">
        <v>2</v>
      </c>
      <c r="D31" s="2" t="s">
        <v>653</v>
      </c>
      <c r="E31" s="2" t="s">
        <v>5540</v>
      </c>
      <c r="F31" s="2" t="s">
        <v>5518</v>
      </c>
      <c r="G31" s="2" t="s">
        <v>5545</v>
      </c>
      <c r="H31" s="2" t="s">
        <v>5415</v>
      </c>
      <c r="I31" s="2" t="s">
        <v>5542</v>
      </c>
      <c r="J31" s="2" t="s">
        <v>5542</v>
      </c>
      <c r="K31" s="2" t="s">
        <v>5543</v>
      </c>
      <c r="L31" s="2"/>
      <c r="M31" s="2"/>
      <c r="N31" s="2"/>
      <c r="O31" s="4" t="s">
        <v>5544</v>
      </c>
    </row>
    <row r="32" spans="1:15" ht="15" customHeight="1" x14ac:dyDescent="0.3">
      <c r="A32" s="2" t="s">
        <v>40</v>
      </c>
      <c r="B32" s="2" t="s">
        <v>34310</v>
      </c>
      <c r="C32" s="3">
        <v>2</v>
      </c>
      <c r="D32" s="2" t="s">
        <v>653</v>
      </c>
      <c r="E32" s="2" t="s">
        <v>5540</v>
      </c>
      <c r="F32" s="2" t="s">
        <v>5518</v>
      </c>
      <c r="G32" s="2" t="s">
        <v>5546</v>
      </c>
      <c r="H32" s="2" t="s">
        <v>5415</v>
      </c>
      <c r="I32" s="2" t="s">
        <v>5542</v>
      </c>
      <c r="J32" s="2" t="s">
        <v>5543</v>
      </c>
      <c r="K32" s="2" t="s">
        <v>5543</v>
      </c>
      <c r="L32" s="2"/>
      <c r="M32" s="2"/>
      <c r="N32" s="2"/>
      <c r="O32" s="4" t="s">
        <v>5544</v>
      </c>
    </row>
    <row r="33" spans="1:15" ht="15" customHeight="1" x14ac:dyDescent="0.3">
      <c r="A33" s="2" t="s">
        <v>40</v>
      </c>
      <c r="B33" s="2" t="s">
        <v>34310</v>
      </c>
      <c r="C33" s="3">
        <v>2</v>
      </c>
      <c r="D33" s="2" t="s">
        <v>653</v>
      </c>
      <c r="E33" s="2" t="s">
        <v>5547</v>
      </c>
      <c r="F33" s="2" t="s">
        <v>5548</v>
      </c>
      <c r="G33" s="2" t="s">
        <v>5549</v>
      </c>
      <c r="H33" s="2" t="s">
        <v>5415</v>
      </c>
      <c r="I33" s="2" t="s">
        <v>2250</v>
      </c>
      <c r="J33" s="2" t="s">
        <v>5550</v>
      </c>
      <c r="K33" s="2" t="s">
        <v>5550</v>
      </c>
      <c r="L33" s="2"/>
      <c r="M33" s="2"/>
      <c r="N33" s="2"/>
      <c r="O33" s="4" t="s">
        <v>5551</v>
      </c>
    </row>
    <row r="34" spans="1:15" ht="15" customHeight="1" x14ac:dyDescent="0.3">
      <c r="A34" s="2" t="s">
        <v>56</v>
      </c>
      <c r="B34" s="2" t="s">
        <v>34311</v>
      </c>
      <c r="C34" s="3">
        <v>3</v>
      </c>
      <c r="D34" s="2" t="s">
        <v>732</v>
      </c>
      <c r="E34" s="2" t="s">
        <v>5552</v>
      </c>
      <c r="F34" s="2" t="s">
        <v>5553</v>
      </c>
      <c r="G34" s="2" t="s">
        <v>5554</v>
      </c>
      <c r="H34" s="2" t="s">
        <v>5415</v>
      </c>
      <c r="I34" s="2" t="s">
        <v>5555</v>
      </c>
      <c r="J34" s="2" t="s">
        <v>5555</v>
      </c>
      <c r="K34" s="2" t="s">
        <v>5556</v>
      </c>
      <c r="L34" s="2" t="s">
        <v>87</v>
      </c>
      <c r="M34" s="2"/>
      <c r="N34" s="2" t="s">
        <v>88</v>
      </c>
      <c r="O34" s="4" t="s">
        <v>5557</v>
      </c>
    </row>
    <row r="35" spans="1:15" ht="15" customHeight="1" x14ac:dyDescent="0.3">
      <c r="A35" s="2" t="s">
        <v>56</v>
      </c>
      <c r="B35" s="2" t="s">
        <v>34311</v>
      </c>
      <c r="C35" s="3">
        <v>3</v>
      </c>
      <c r="D35" s="2" t="s">
        <v>732</v>
      </c>
      <c r="E35" s="2" t="s">
        <v>5412</v>
      </c>
      <c r="F35" s="2" t="s">
        <v>5413</v>
      </c>
      <c r="G35" s="2" t="s">
        <v>5558</v>
      </c>
      <c r="H35" s="2" t="s">
        <v>5445</v>
      </c>
      <c r="I35" s="2" t="s">
        <v>5416</v>
      </c>
      <c r="J35" s="2" t="s">
        <v>5417</v>
      </c>
      <c r="K35" s="2" t="s">
        <v>5418</v>
      </c>
      <c r="L35" s="2" t="s">
        <v>5419</v>
      </c>
      <c r="M35" s="2"/>
      <c r="N35" s="2" t="s">
        <v>5420</v>
      </c>
      <c r="O35" s="4" t="s">
        <v>5421</v>
      </c>
    </row>
    <row r="36" spans="1:15" ht="15" customHeight="1" x14ac:dyDescent="0.3">
      <c r="A36" s="2" t="s">
        <v>56</v>
      </c>
      <c r="B36" s="2" t="s">
        <v>34311</v>
      </c>
      <c r="C36" s="3">
        <v>3</v>
      </c>
      <c r="D36" s="2" t="s">
        <v>732</v>
      </c>
      <c r="E36" s="2" t="s">
        <v>5412</v>
      </c>
      <c r="F36" s="2" t="s">
        <v>5413</v>
      </c>
      <c r="G36" s="2" t="s">
        <v>5559</v>
      </c>
      <c r="H36" s="2" t="s">
        <v>5415</v>
      </c>
      <c r="I36" s="2" t="s">
        <v>5416</v>
      </c>
      <c r="J36" s="2" t="s">
        <v>4064</v>
      </c>
      <c r="K36" s="2" t="s">
        <v>5418</v>
      </c>
      <c r="L36" s="2" t="s">
        <v>5419</v>
      </c>
      <c r="M36" s="2"/>
      <c r="N36" s="2" t="s">
        <v>5420</v>
      </c>
      <c r="O36" s="4" t="s">
        <v>5421</v>
      </c>
    </row>
    <row r="37" spans="1:15" ht="15" customHeight="1" x14ac:dyDescent="0.3">
      <c r="A37" s="2" t="s">
        <v>56</v>
      </c>
      <c r="B37" s="2" t="s">
        <v>34311</v>
      </c>
      <c r="C37" s="3">
        <v>3</v>
      </c>
      <c r="D37" s="2" t="s">
        <v>732</v>
      </c>
      <c r="E37" s="2" t="s">
        <v>5560</v>
      </c>
      <c r="F37" s="2" t="s">
        <v>5561</v>
      </c>
      <c r="G37" s="2" t="s">
        <v>5562</v>
      </c>
      <c r="H37" s="2" t="s">
        <v>5445</v>
      </c>
      <c r="I37" s="2" t="s">
        <v>5563</v>
      </c>
      <c r="J37" s="2" t="s">
        <v>5564</v>
      </c>
      <c r="K37" s="2" t="s">
        <v>5565</v>
      </c>
      <c r="L37" s="2" t="s">
        <v>5566</v>
      </c>
      <c r="M37" s="2"/>
      <c r="N37" s="2" t="s">
        <v>5567</v>
      </c>
      <c r="O37" s="4" t="s">
        <v>5568</v>
      </c>
    </row>
    <row r="38" spans="1:15" ht="15" customHeight="1" x14ac:dyDescent="0.3">
      <c r="A38" s="2" t="s">
        <v>56</v>
      </c>
      <c r="B38" s="2" t="s">
        <v>34311</v>
      </c>
      <c r="C38" s="3">
        <v>3</v>
      </c>
      <c r="D38" s="2" t="s">
        <v>732</v>
      </c>
      <c r="E38" s="2" t="s">
        <v>5560</v>
      </c>
      <c r="F38" s="2" t="s">
        <v>5561</v>
      </c>
      <c r="G38" s="2" t="s">
        <v>5569</v>
      </c>
      <c r="H38" s="2" t="s">
        <v>5445</v>
      </c>
      <c r="I38" s="2" t="s">
        <v>5563</v>
      </c>
      <c r="J38" s="2" t="s">
        <v>5570</v>
      </c>
      <c r="K38" s="2" t="s">
        <v>5565</v>
      </c>
      <c r="L38" s="2" t="s">
        <v>5566</v>
      </c>
      <c r="M38" s="2"/>
      <c r="N38" s="2" t="s">
        <v>5567</v>
      </c>
      <c r="O38" s="4" t="s">
        <v>5568</v>
      </c>
    </row>
    <row r="39" spans="1:15" ht="15" customHeight="1" x14ac:dyDescent="0.3">
      <c r="A39" s="2" t="s">
        <v>56</v>
      </c>
      <c r="B39" s="2" t="s">
        <v>34311</v>
      </c>
      <c r="C39" s="3">
        <v>3</v>
      </c>
      <c r="D39" s="2" t="s">
        <v>732</v>
      </c>
      <c r="E39" s="2" t="s">
        <v>5560</v>
      </c>
      <c r="F39" s="2" t="s">
        <v>5561</v>
      </c>
      <c r="G39" s="2" t="s">
        <v>5571</v>
      </c>
      <c r="H39" s="2" t="s">
        <v>5445</v>
      </c>
      <c r="I39" s="2" t="s">
        <v>5563</v>
      </c>
      <c r="J39" s="2" t="s">
        <v>5565</v>
      </c>
      <c r="K39" s="2" t="s">
        <v>5565</v>
      </c>
      <c r="L39" s="2" t="s">
        <v>5566</v>
      </c>
      <c r="M39" s="2"/>
      <c r="N39" s="2" t="s">
        <v>5567</v>
      </c>
      <c r="O39" s="4" t="s">
        <v>5568</v>
      </c>
    </row>
    <row r="40" spans="1:15" ht="15" customHeight="1" x14ac:dyDescent="0.3">
      <c r="A40" s="2" t="s">
        <v>56</v>
      </c>
      <c r="B40" s="2" t="s">
        <v>34311</v>
      </c>
      <c r="C40" s="3">
        <v>3</v>
      </c>
      <c r="D40" s="2" t="s">
        <v>732</v>
      </c>
      <c r="E40" s="2" t="s">
        <v>5560</v>
      </c>
      <c r="F40" s="2" t="s">
        <v>5561</v>
      </c>
      <c r="G40" s="2" t="s">
        <v>5572</v>
      </c>
      <c r="H40" s="2" t="s">
        <v>5445</v>
      </c>
      <c r="I40" s="2" t="s">
        <v>5563</v>
      </c>
      <c r="J40" s="2" t="s">
        <v>5565</v>
      </c>
      <c r="K40" s="2" t="s">
        <v>5565</v>
      </c>
      <c r="L40" s="2" t="s">
        <v>5566</v>
      </c>
      <c r="M40" s="2"/>
      <c r="N40" s="2" t="s">
        <v>5567</v>
      </c>
      <c r="O40" s="4" t="s">
        <v>5568</v>
      </c>
    </row>
    <row r="41" spans="1:15" ht="15" customHeight="1" x14ac:dyDescent="0.3">
      <c r="A41" s="2" t="s">
        <v>56</v>
      </c>
      <c r="B41" s="2" t="s">
        <v>34311</v>
      </c>
      <c r="C41" s="3">
        <v>3</v>
      </c>
      <c r="D41" s="2" t="s">
        <v>732</v>
      </c>
      <c r="E41" s="2" t="s">
        <v>5560</v>
      </c>
      <c r="F41" s="2" t="s">
        <v>5561</v>
      </c>
      <c r="G41" s="2" t="s">
        <v>5573</v>
      </c>
      <c r="H41" s="2" t="s">
        <v>5445</v>
      </c>
      <c r="I41" s="2" t="s">
        <v>5563</v>
      </c>
      <c r="J41" s="2" t="s">
        <v>5565</v>
      </c>
      <c r="K41" s="2" t="s">
        <v>5565</v>
      </c>
      <c r="L41" s="2" t="s">
        <v>5566</v>
      </c>
      <c r="M41" s="2"/>
      <c r="N41" s="2" t="s">
        <v>5567</v>
      </c>
      <c r="O41" s="4" t="s">
        <v>5568</v>
      </c>
    </row>
    <row r="42" spans="1:15" ht="15" customHeight="1" x14ac:dyDescent="0.3">
      <c r="A42" s="2" t="s">
        <v>56</v>
      </c>
      <c r="B42" s="2" t="s">
        <v>34311</v>
      </c>
      <c r="C42" s="3">
        <v>3</v>
      </c>
      <c r="D42" s="2" t="s">
        <v>732</v>
      </c>
      <c r="E42" s="2" t="s">
        <v>5560</v>
      </c>
      <c r="F42" s="2" t="s">
        <v>5561</v>
      </c>
      <c r="G42" s="2" t="s">
        <v>5574</v>
      </c>
      <c r="H42" s="2" t="s">
        <v>5415</v>
      </c>
      <c r="I42" s="2" t="s">
        <v>5563</v>
      </c>
      <c r="J42" s="2" t="s">
        <v>5570</v>
      </c>
      <c r="K42" s="2" t="s">
        <v>5565</v>
      </c>
      <c r="L42" s="2" t="s">
        <v>5566</v>
      </c>
      <c r="M42" s="2"/>
      <c r="N42" s="2" t="s">
        <v>5567</v>
      </c>
      <c r="O42" s="4" t="s">
        <v>5568</v>
      </c>
    </row>
    <row r="43" spans="1:15" ht="15" customHeight="1" x14ac:dyDescent="0.3">
      <c r="A43" s="2" t="s">
        <v>56</v>
      </c>
      <c r="B43" s="2" t="s">
        <v>34311</v>
      </c>
      <c r="C43" s="3">
        <v>3</v>
      </c>
      <c r="D43" s="2" t="s">
        <v>732</v>
      </c>
      <c r="E43" s="2" t="s">
        <v>5560</v>
      </c>
      <c r="F43" s="2" t="s">
        <v>5561</v>
      </c>
      <c r="G43" s="2" t="s">
        <v>5575</v>
      </c>
      <c r="H43" s="2" t="s">
        <v>5445</v>
      </c>
      <c r="I43" s="2" t="s">
        <v>5563</v>
      </c>
      <c r="J43" s="2" t="s">
        <v>5565</v>
      </c>
      <c r="K43" s="2" t="s">
        <v>5565</v>
      </c>
      <c r="L43" s="2" t="s">
        <v>5566</v>
      </c>
      <c r="M43" s="2"/>
      <c r="N43" s="2" t="s">
        <v>5567</v>
      </c>
      <c r="O43" s="4" t="s">
        <v>5576</v>
      </c>
    </row>
    <row r="44" spans="1:15" ht="15" customHeight="1" x14ac:dyDescent="0.3">
      <c r="A44" s="2" t="s">
        <v>56</v>
      </c>
      <c r="B44" s="2" t="s">
        <v>34311</v>
      </c>
      <c r="C44" s="3">
        <v>3</v>
      </c>
      <c r="D44" s="2" t="s">
        <v>732</v>
      </c>
      <c r="E44" s="2" t="s">
        <v>5577</v>
      </c>
      <c r="F44" s="2" t="s">
        <v>5462</v>
      </c>
      <c r="G44" s="2"/>
      <c r="H44" s="2" t="s">
        <v>5578</v>
      </c>
      <c r="I44" s="2" t="s">
        <v>5579</v>
      </c>
      <c r="J44" s="2" t="s">
        <v>5580</v>
      </c>
      <c r="K44" s="2" t="s">
        <v>5581</v>
      </c>
      <c r="L44" s="2" t="s">
        <v>5440</v>
      </c>
      <c r="M44" s="2"/>
      <c r="N44" s="2" t="s">
        <v>33</v>
      </c>
      <c r="O44" s="4" t="s">
        <v>5582</v>
      </c>
    </row>
    <row r="45" spans="1:15" ht="15" customHeight="1" x14ac:dyDescent="0.3">
      <c r="A45" s="2" t="s">
        <v>56</v>
      </c>
      <c r="B45" s="2" t="s">
        <v>34311</v>
      </c>
      <c r="C45" s="3">
        <v>3</v>
      </c>
      <c r="D45" s="2" t="s">
        <v>732</v>
      </c>
      <c r="E45" s="2" t="s">
        <v>5577</v>
      </c>
      <c r="F45" s="2" t="s">
        <v>5462</v>
      </c>
      <c r="G45" s="2" t="s">
        <v>5583</v>
      </c>
      <c r="H45" s="2" t="s">
        <v>5445</v>
      </c>
      <c r="I45" s="2" t="s">
        <v>5579</v>
      </c>
      <c r="J45" s="2" t="s">
        <v>5584</v>
      </c>
      <c r="K45" s="2" t="s">
        <v>5581</v>
      </c>
      <c r="L45" s="2" t="s">
        <v>5440</v>
      </c>
      <c r="M45" s="2"/>
      <c r="N45" s="2" t="s">
        <v>33</v>
      </c>
      <c r="O45" s="4" t="s">
        <v>5582</v>
      </c>
    </row>
    <row r="46" spans="1:15" ht="15" customHeight="1" x14ac:dyDescent="0.3">
      <c r="A46" s="2" t="s">
        <v>56</v>
      </c>
      <c r="B46" s="2" t="s">
        <v>34311</v>
      </c>
      <c r="C46" s="3">
        <v>3</v>
      </c>
      <c r="D46" s="2" t="s">
        <v>732</v>
      </c>
      <c r="E46" s="2" t="s">
        <v>5585</v>
      </c>
      <c r="F46" s="2" t="s">
        <v>5462</v>
      </c>
      <c r="G46" s="2"/>
      <c r="H46" s="2" t="s">
        <v>5578</v>
      </c>
      <c r="I46" s="2" t="s">
        <v>5586</v>
      </c>
      <c r="J46" s="2" t="s">
        <v>656</v>
      </c>
      <c r="K46" s="2" t="s">
        <v>5587</v>
      </c>
      <c r="L46" s="2" t="s">
        <v>5588</v>
      </c>
      <c r="M46" s="2"/>
      <c r="N46" s="2" t="s">
        <v>33</v>
      </c>
      <c r="O46" s="4" t="s">
        <v>5589</v>
      </c>
    </row>
    <row r="47" spans="1:15" ht="15" customHeight="1" x14ac:dyDescent="0.3">
      <c r="A47" s="2" t="s">
        <v>56</v>
      </c>
      <c r="B47" s="2" t="s">
        <v>34311</v>
      </c>
      <c r="C47" s="3">
        <v>3</v>
      </c>
      <c r="D47" s="2" t="s">
        <v>732</v>
      </c>
      <c r="E47" s="2" t="s">
        <v>5585</v>
      </c>
      <c r="F47" s="2" t="s">
        <v>5462</v>
      </c>
      <c r="G47" s="2" t="s">
        <v>5590</v>
      </c>
      <c r="H47" s="2" t="s">
        <v>5445</v>
      </c>
      <c r="I47" s="2" t="s">
        <v>5586</v>
      </c>
      <c r="J47" s="2" t="s">
        <v>5586</v>
      </c>
      <c r="K47" s="2" t="s">
        <v>5587</v>
      </c>
      <c r="L47" s="2" t="s">
        <v>5588</v>
      </c>
      <c r="M47" s="2"/>
      <c r="N47" s="2" t="s">
        <v>33</v>
      </c>
      <c r="O47" s="4" t="s">
        <v>5589</v>
      </c>
    </row>
    <row r="48" spans="1:15" ht="15" customHeight="1" x14ac:dyDescent="0.3">
      <c r="A48" s="2" t="s">
        <v>56</v>
      </c>
      <c r="B48" s="2" t="s">
        <v>34311</v>
      </c>
      <c r="C48" s="3">
        <v>3</v>
      </c>
      <c r="D48" s="2" t="s">
        <v>732</v>
      </c>
      <c r="E48" s="2" t="s">
        <v>5585</v>
      </c>
      <c r="F48" s="2" t="s">
        <v>5462</v>
      </c>
      <c r="G48" s="2" t="s">
        <v>5591</v>
      </c>
      <c r="H48" s="2" t="s">
        <v>5445</v>
      </c>
      <c r="I48" s="2" t="s">
        <v>5586</v>
      </c>
      <c r="J48" s="2" t="s">
        <v>5592</v>
      </c>
      <c r="K48" s="2" t="s">
        <v>5587</v>
      </c>
      <c r="L48" s="2" t="s">
        <v>5588</v>
      </c>
      <c r="M48" s="2"/>
      <c r="N48" s="2" t="s">
        <v>33</v>
      </c>
      <c r="O48" s="4" t="s">
        <v>5589</v>
      </c>
    </row>
    <row r="49" spans="1:15" ht="15" customHeight="1" x14ac:dyDescent="0.3">
      <c r="A49" s="2" t="s">
        <v>56</v>
      </c>
      <c r="B49" s="2" t="s">
        <v>34311</v>
      </c>
      <c r="C49" s="3">
        <v>3</v>
      </c>
      <c r="D49" s="2" t="s">
        <v>732</v>
      </c>
      <c r="E49" s="2" t="s">
        <v>5461</v>
      </c>
      <c r="F49" s="2" t="s">
        <v>5462</v>
      </c>
      <c r="G49" s="2" t="s">
        <v>5593</v>
      </c>
      <c r="H49" s="2" t="s">
        <v>5415</v>
      </c>
      <c r="I49" s="2" t="s">
        <v>3125</v>
      </c>
      <c r="J49" s="2" t="s">
        <v>2740</v>
      </c>
      <c r="K49" s="2" t="s">
        <v>5464</v>
      </c>
      <c r="L49" s="2"/>
      <c r="M49" s="2"/>
      <c r="N49" s="2"/>
      <c r="O49" s="4" t="s">
        <v>5465</v>
      </c>
    </row>
    <row r="50" spans="1:15" ht="15" customHeight="1" x14ac:dyDescent="0.3">
      <c r="A50" s="2" t="s">
        <v>69</v>
      </c>
      <c r="B50" s="2" t="s">
        <v>34312</v>
      </c>
      <c r="C50" s="3">
        <v>4</v>
      </c>
      <c r="D50" s="2" t="s">
        <v>756</v>
      </c>
      <c r="E50" s="2" t="s">
        <v>5594</v>
      </c>
      <c r="F50" s="2" t="s">
        <v>5595</v>
      </c>
      <c r="G50" s="2"/>
      <c r="H50" s="2" t="s">
        <v>5578</v>
      </c>
      <c r="I50" s="2" t="s">
        <v>5418</v>
      </c>
      <c r="J50" s="2" t="s">
        <v>4382</v>
      </c>
      <c r="K50" s="2" t="s">
        <v>5596</v>
      </c>
      <c r="L50" s="2" t="s">
        <v>5597</v>
      </c>
      <c r="M50" s="2"/>
      <c r="N50" s="2" t="s">
        <v>5598</v>
      </c>
      <c r="O50" s="4" t="s">
        <v>5599</v>
      </c>
    </row>
    <row r="51" spans="1:15" ht="15" customHeight="1" x14ac:dyDescent="0.3">
      <c r="A51" s="2" t="s">
        <v>69</v>
      </c>
      <c r="B51" s="2" t="s">
        <v>34312</v>
      </c>
      <c r="C51" s="3">
        <v>4</v>
      </c>
      <c r="D51" s="2" t="s">
        <v>756</v>
      </c>
      <c r="E51" s="2" t="s">
        <v>5594</v>
      </c>
      <c r="F51" s="2" t="s">
        <v>5595</v>
      </c>
      <c r="G51" s="2" t="s">
        <v>5600</v>
      </c>
      <c r="H51" s="2" t="s">
        <v>5415</v>
      </c>
      <c r="I51" s="2" t="s">
        <v>5418</v>
      </c>
      <c r="J51" s="2" t="s">
        <v>5596</v>
      </c>
      <c r="K51" s="2" t="s">
        <v>5596</v>
      </c>
      <c r="L51" s="2" t="s">
        <v>5597</v>
      </c>
      <c r="M51" s="2"/>
      <c r="N51" s="2" t="s">
        <v>5598</v>
      </c>
      <c r="O51" s="4" t="s">
        <v>5599</v>
      </c>
    </row>
    <row r="52" spans="1:15" ht="15" customHeight="1" x14ac:dyDescent="0.3">
      <c r="A52" s="2" t="s">
        <v>69</v>
      </c>
      <c r="B52" s="2" t="s">
        <v>34312</v>
      </c>
      <c r="C52" s="3">
        <v>4</v>
      </c>
      <c r="D52" s="2" t="s">
        <v>756</v>
      </c>
      <c r="E52" s="2" t="s">
        <v>5505</v>
      </c>
      <c r="F52" s="2" t="s">
        <v>5506</v>
      </c>
      <c r="G52" s="2" t="s">
        <v>5601</v>
      </c>
      <c r="H52" s="2" t="s">
        <v>5415</v>
      </c>
      <c r="I52" s="2" t="s">
        <v>5508</v>
      </c>
      <c r="J52" s="2" t="s">
        <v>4073</v>
      </c>
      <c r="K52" s="2" t="s">
        <v>4073</v>
      </c>
      <c r="L52" s="2" t="s">
        <v>47</v>
      </c>
      <c r="M52" s="2"/>
      <c r="N52" s="2" t="s">
        <v>48</v>
      </c>
      <c r="O52" s="4" t="s">
        <v>5509</v>
      </c>
    </row>
    <row r="53" spans="1:15" ht="15" customHeight="1" x14ac:dyDescent="0.3">
      <c r="A53" s="2" t="s">
        <v>69</v>
      </c>
      <c r="B53" s="2" t="s">
        <v>34312</v>
      </c>
      <c r="C53" s="3">
        <v>4</v>
      </c>
      <c r="D53" s="2" t="s">
        <v>756</v>
      </c>
      <c r="E53" s="2" t="s">
        <v>5602</v>
      </c>
      <c r="F53" s="2" t="s">
        <v>5603</v>
      </c>
      <c r="G53" s="2" t="s">
        <v>5604</v>
      </c>
      <c r="H53" s="2" t="s">
        <v>5415</v>
      </c>
      <c r="I53" s="2" t="s">
        <v>5605</v>
      </c>
      <c r="J53" s="2" t="s">
        <v>5605</v>
      </c>
      <c r="K53" s="2" t="s">
        <v>5606</v>
      </c>
      <c r="L53" s="2" t="s">
        <v>87</v>
      </c>
      <c r="M53" s="2"/>
      <c r="N53" s="2" t="s">
        <v>88</v>
      </c>
      <c r="O53" s="4" t="s">
        <v>5607</v>
      </c>
    </row>
    <row r="54" spans="1:15" ht="15" customHeight="1" x14ac:dyDescent="0.3">
      <c r="A54" s="2" t="s">
        <v>69</v>
      </c>
      <c r="B54" s="2" t="s">
        <v>34312</v>
      </c>
      <c r="C54" s="3">
        <v>4</v>
      </c>
      <c r="D54" s="2" t="s">
        <v>756</v>
      </c>
      <c r="E54" s="2" t="s">
        <v>5608</v>
      </c>
      <c r="F54" s="2" t="s">
        <v>5609</v>
      </c>
      <c r="G54" s="2" t="s">
        <v>5610</v>
      </c>
      <c r="H54" s="2" t="s">
        <v>5452</v>
      </c>
      <c r="I54" s="2" t="s">
        <v>5611</v>
      </c>
      <c r="J54" s="2" t="s">
        <v>5611</v>
      </c>
      <c r="K54" s="2" t="s">
        <v>5612</v>
      </c>
      <c r="L54" s="2" t="s">
        <v>5613</v>
      </c>
      <c r="M54" s="2"/>
      <c r="N54" s="2" t="s">
        <v>5614</v>
      </c>
      <c r="O54" s="4" t="s">
        <v>5615</v>
      </c>
    </row>
    <row r="55" spans="1:15" ht="15" customHeight="1" x14ac:dyDescent="0.3">
      <c r="A55" s="2" t="s">
        <v>69</v>
      </c>
      <c r="B55" s="2" t="s">
        <v>34312</v>
      </c>
      <c r="C55" s="3">
        <v>4</v>
      </c>
      <c r="D55" s="2" t="s">
        <v>756</v>
      </c>
      <c r="E55" s="2" t="s">
        <v>5517</v>
      </c>
      <c r="F55" s="2" t="s">
        <v>5518</v>
      </c>
      <c r="G55" s="2" t="s">
        <v>5616</v>
      </c>
      <c r="H55" s="2" t="s">
        <v>5415</v>
      </c>
      <c r="I55" s="2" t="s">
        <v>5520</v>
      </c>
      <c r="J55" s="2" t="s">
        <v>5520</v>
      </c>
      <c r="K55" s="2" t="s">
        <v>5522</v>
      </c>
      <c r="L55" s="2" t="s">
        <v>5523</v>
      </c>
      <c r="M55" s="2"/>
      <c r="N55" s="2" t="s">
        <v>5524</v>
      </c>
      <c r="O55" s="4" t="s">
        <v>5525</v>
      </c>
    </row>
    <row r="56" spans="1:15" ht="15" customHeight="1" x14ac:dyDescent="0.3">
      <c r="A56" s="2" t="s">
        <v>69</v>
      </c>
      <c r="B56" s="2" t="s">
        <v>34312</v>
      </c>
      <c r="C56" s="3">
        <v>4</v>
      </c>
      <c r="D56" s="2" t="s">
        <v>756</v>
      </c>
      <c r="E56" s="2" t="s">
        <v>5517</v>
      </c>
      <c r="F56" s="2" t="s">
        <v>5518</v>
      </c>
      <c r="G56" s="2"/>
      <c r="H56" s="2" t="s">
        <v>5617</v>
      </c>
      <c r="I56" s="2" t="s">
        <v>5520</v>
      </c>
      <c r="J56" s="2" t="s">
        <v>2891</v>
      </c>
      <c r="K56" s="2" t="s">
        <v>5522</v>
      </c>
      <c r="L56" s="2" t="s">
        <v>5523</v>
      </c>
      <c r="M56" s="2"/>
      <c r="N56" s="2" t="s">
        <v>5524</v>
      </c>
      <c r="O56" s="4" t="s">
        <v>5525</v>
      </c>
    </row>
    <row r="57" spans="1:15" ht="15" customHeight="1" x14ac:dyDescent="0.3">
      <c r="A57" s="2" t="s">
        <v>69</v>
      </c>
      <c r="B57" s="2" t="s">
        <v>34312</v>
      </c>
      <c r="C57" s="3">
        <v>4</v>
      </c>
      <c r="D57" s="2" t="s">
        <v>756</v>
      </c>
      <c r="E57" s="2" t="s">
        <v>5517</v>
      </c>
      <c r="F57" s="2" t="s">
        <v>5518</v>
      </c>
      <c r="G57" s="2" t="s">
        <v>5618</v>
      </c>
      <c r="H57" s="2" t="s">
        <v>5415</v>
      </c>
      <c r="I57" s="2" t="s">
        <v>5520</v>
      </c>
      <c r="J57" s="2" t="s">
        <v>5520</v>
      </c>
      <c r="K57" s="2" t="s">
        <v>5522</v>
      </c>
      <c r="L57" s="2" t="s">
        <v>5523</v>
      </c>
      <c r="M57" s="2"/>
      <c r="N57" s="2" t="s">
        <v>5524</v>
      </c>
      <c r="O57" s="4" t="s">
        <v>5525</v>
      </c>
    </row>
    <row r="58" spans="1:15" ht="15" customHeight="1" x14ac:dyDescent="0.3">
      <c r="A58" s="2" t="s">
        <v>69</v>
      </c>
      <c r="B58" s="2" t="s">
        <v>34312</v>
      </c>
      <c r="C58" s="3">
        <v>4</v>
      </c>
      <c r="D58" s="2" t="s">
        <v>756</v>
      </c>
      <c r="E58" s="2" t="s">
        <v>5540</v>
      </c>
      <c r="F58" s="2" t="s">
        <v>5518</v>
      </c>
      <c r="G58" s="2" t="s">
        <v>5619</v>
      </c>
      <c r="H58" s="2" t="s">
        <v>5415</v>
      </c>
      <c r="I58" s="2" t="s">
        <v>5542</v>
      </c>
      <c r="J58" s="2" t="s">
        <v>2735</v>
      </c>
      <c r="K58" s="2" t="s">
        <v>5543</v>
      </c>
      <c r="L58" s="2"/>
      <c r="M58" s="2"/>
      <c r="N58" s="2"/>
      <c r="O58" s="4" t="s">
        <v>5544</v>
      </c>
    </row>
    <row r="59" spans="1:15" ht="15" customHeight="1" x14ac:dyDescent="0.3">
      <c r="A59" s="2" t="s">
        <v>69</v>
      </c>
      <c r="B59" s="2" t="s">
        <v>34312</v>
      </c>
      <c r="C59" s="3">
        <v>4</v>
      </c>
      <c r="D59" s="2" t="s">
        <v>756</v>
      </c>
      <c r="E59" s="2" t="s">
        <v>5547</v>
      </c>
      <c r="F59" s="2" t="s">
        <v>5548</v>
      </c>
      <c r="G59" s="2" t="s">
        <v>5620</v>
      </c>
      <c r="H59" s="2" t="s">
        <v>5408</v>
      </c>
      <c r="I59" s="2" t="s">
        <v>2250</v>
      </c>
      <c r="J59" s="2" t="s">
        <v>5550</v>
      </c>
      <c r="K59" s="2" t="s">
        <v>5550</v>
      </c>
      <c r="L59" s="2"/>
      <c r="M59" s="2"/>
      <c r="N59" s="2"/>
      <c r="O59" s="4" t="s">
        <v>5551</v>
      </c>
    </row>
    <row r="60" spans="1:15" ht="15" customHeight="1" x14ac:dyDescent="0.3">
      <c r="A60" s="2" t="s">
        <v>69</v>
      </c>
      <c r="B60" s="2" t="s">
        <v>34312</v>
      </c>
      <c r="C60" s="3">
        <v>4</v>
      </c>
      <c r="D60" s="2" t="s">
        <v>756</v>
      </c>
      <c r="E60" s="2" t="s">
        <v>5621</v>
      </c>
      <c r="F60" s="2" t="s">
        <v>5609</v>
      </c>
      <c r="G60" s="2"/>
      <c r="H60" s="2" t="s">
        <v>5578</v>
      </c>
      <c r="I60" s="2" t="s">
        <v>5622</v>
      </c>
      <c r="J60" s="2" t="s">
        <v>5623</v>
      </c>
      <c r="K60" s="2" t="s">
        <v>5624</v>
      </c>
      <c r="L60" s="2" t="s">
        <v>5625</v>
      </c>
      <c r="M60" s="2"/>
      <c r="N60" s="2" t="s">
        <v>5626</v>
      </c>
      <c r="O60" s="4" t="s">
        <v>5627</v>
      </c>
    </row>
    <row r="61" spans="1:15" ht="15" customHeight="1" x14ac:dyDescent="0.3">
      <c r="A61" s="2" t="s">
        <v>69</v>
      </c>
      <c r="B61" s="2" t="s">
        <v>34312</v>
      </c>
      <c r="C61" s="3">
        <v>4</v>
      </c>
      <c r="D61" s="2" t="s">
        <v>756</v>
      </c>
      <c r="E61" s="2" t="s">
        <v>5628</v>
      </c>
      <c r="F61" s="2" t="s">
        <v>5609</v>
      </c>
      <c r="G61" s="2"/>
      <c r="H61" s="2" t="s">
        <v>5578</v>
      </c>
      <c r="I61" s="2" t="s">
        <v>5629</v>
      </c>
      <c r="J61" s="2" t="s">
        <v>5072</v>
      </c>
      <c r="K61" s="2" t="s">
        <v>5630</v>
      </c>
      <c r="L61" s="2" t="s">
        <v>5631</v>
      </c>
      <c r="M61" s="2"/>
      <c r="N61" s="2" t="s">
        <v>527</v>
      </c>
      <c r="O61" s="4" t="s">
        <v>5627</v>
      </c>
    </row>
    <row r="62" spans="1:15" ht="15" customHeight="1" x14ac:dyDescent="0.3">
      <c r="A62" s="2" t="s">
        <v>69</v>
      </c>
      <c r="B62" s="2" t="s">
        <v>34312</v>
      </c>
      <c r="C62" s="3">
        <v>4</v>
      </c>
      <c r="D62" s="2" t="s">
        <v>756</v>
      </c>
      <c r="E62" s="2" t="s">
        <v>5632</v>
      </c>
      <c r="F62" s="2" t="s">
        <v>5609</v>
      </c>
      <c r="G62" s="2"/>
      <c r="H62" s="2" t="s">
        <v>5578</v>
      </c>
      <c r="I62" s="2" t="s">
        <v>5633</v>
      </c>
      <c r="J62" s="2" t="s">
        <v>898</v>
      </c>
      <c r="K62" s="2" t="s">
        <v>5634</v>
      </c>
      <c r="L62" s="2" t="s">
        <v>5635</v>
      </c>
      <c r="M62" s="2"/>
      <c r="N62" s="2" t="s">
        <v>5636</v>
      </c>
      <c r="O62" s="4" t="s">
        <v>5627</v>
      </c>
    </row>
    <row r="63" spans="1:15" ht="15" customHeight="1" x14ac:dyDescent="0.3">
      <c r="A63" s="2" t="s">
        <v>69</v>
      </c>
      <c r="B63" s="2" t="s">
        <v>34312</v>
      </c>
      <c r="C63" s="3">
        <v>4</v>
      </c>
      <c r="D63" s="2" t="s">
        <v>756</v>
      </c>
      <c r="E63" s="2" t="s">
        <v>5632</v>
      </c>
      <c r="F63" s="2" t="s">
        <v>5609</v>
      </c>
      <c r="G63" s="2" t="s">
        <v>5637</v>
      </c>
      <c r="H63" s="2" t="s">
        <v>5445</v>
      </c>
      <c r="I63" s="2" t="s">
        <v>5633</v>
      </c>
      <c r="J63" s="2" t="s">
        <v>5638</v>
      </c>
      <c r="K63" s="2" t="s">
        <v>5634</v>
      </c>
      <c r="L63" s="2" t="s">
        <v>5635</v>
      </c>
      <c r="M63" s="2"/>
      <c r="N63" s="2" t="s">
        <v>5636</v>
      </c>
      <c r="O63" s="4" t="s">
        <v>5639</v>
      </c>
    </row>
    <row r="64" spans="1:15" ht="15" customHeight="1" x14ac:dyDescent="0.3">
      <c r="A64" s="2" t="s">
        <v>69</v>
      </c>
      <c r="B64" s="2" t="s">
        <v>34312</v>
      </c>
      <c r="C64" s="3">
        <v>4</v>
      </c>
      <c r="D64" s="2" t="s">
        <v>756</v>
      </c>
      <c r="E64" s="2" t="s">
        <v>5632</v>
      </c>
      <c r="F64" s="2" t="s">
        <v>5609</v>
      </c>
      <c r="G64" s="2" t="s">
        <v>5640</v>
      </c>
      <c r="H64" s="2" t="s">
        <v>5415</v>
      </c>
      <c r="I64" s="2" t="s">
        <v>5633</v>
      </c>
      <c r="J64" s="2" t="s">
        <v>5638</v>
      </c>
      <c r="K64" s="2" t="s">
        <v>5634</v>
      </c>
      <c r="L64" s="2" t="s">
        <v>5635</v>
      </c>
      <c r="M64" s="2"/>
      <c r="N64" s="2" t="s">
        <v>5636</v>
      </c>
      <c r="O64" s="4" t="s">
        <v>5639</v>
      </c>
    </row>
    <row r="65" spans="1:15" ht="15" customHeight="1" x14ac:dyDescent="0.3">
      <c r="A65" s="2" t="s">
        <v>82</v>
      </c>
      <c r="B65" s="2" t="s">
        <v>34313</v>
      </c>
      <c r="C65" s="3">
        <v>5</v>
      </c>
      <c r="D65" s="2" t="s">
        <v>773</v>
      </c>
      <c r="E65" s="2" t="s">
        <v>5552</v>
      </c>
      <c r="F65" s="2" t="s">
        <v>5553</v>
      </c>
      <c r="G65" s="2"/>
      <c r="H65" s="2" t="s">
        <v>5578</v>
      </c>
      <c r="I65" s="2" t="s">
        <v>5555</v>
      </c>
      <c r="J65" s="2" t="s">
        <v>5010</v>
      </c>
      <c r="K65" s="2" t="s">
        <v>5556</v>
      </c>
      <c r="L65" s="2" t="s">
        <v>87</v>
      </c>
      <c r="M65" s="2"/>
      <c r="N65" s="2" t="s">
        <v>88</v>
      </c>
      <c r="O65" s="4" t="s">
        <v>5557</v>
      </c>
    </row>
    <row r="66" spans="1:15" ht="15" customHeight="1" x14ac:dyDescent="0.3">
      <c r="A66" s="2" t="s">
        <v>82</v>
      </c>
      <c r="B66" s="2" t="s">
        <v>34313</v>
      </c>
      <c r="C66" s="3">
        <v>5</v>
      </c>
      <c r="D66" s="2" t="s">
        <v>773</v>
      </c>
      <c r="E66" s="2" t="s">
        <v>5552</v>
      </c>
      <c r="F66" s="2" t="s">
        <v>5553</v>
      </c>
      <c r="G66" s="2" t="s">
        <v>5641</v>
      </c>
      <c r="H66" s="2" t="s">
        <v>5415</v>
      </c>
      <c r="I66" s="2" t="s">
        <v>5555</v>
      </c>
      <c r="J66" s="2" t="s">
        <v>5642</v>
      </c>
      <c r="K66" s="2" t="s">
        <v>5556</v>
      </c>
      <c r="L66" s="2" t="s">
        <v>87</v>
      </c>
      <c r="M66" s="2"/>
      <c r="N66" s="2" t="s">
        <v>88</v>
      </c>
      <c r="O66" s="4" t="s">
        <v>5557</v>
      </c>
    </row>
    <row r="67" spans="1:15" ht="15" customHeight="1" x14ac:dyDescent="0.3">
      <c r="A67" s="2" t="s">
        <v>82</v>
      </c>
      <c r="B67" s="2" t="s">
        <v>34313</v>
      </c>
      <c r="C67" s="3">
        <v>5</v>
      </c>
      <c r="D67" s="2" t="s">
        <v>773</v>
      </c>
      <c r="E67" s="2" t="s">
        <v>5517</v>
      </c>
      <c r="F67" s="2" t="s">
        <v>5518</v>
      </c>
      <c r="G67" s="2" t="s">
        <v>5643</v>
      </c>
      <c r="H67" s="2" t="s">
        <v>5415</v>
      </c>
      <c r="I67" s="2" t="s">
        <v>5520</v>
      </c>
      <c r="J67" s="2" t="s">
        <v>5520</v>
      </c>
      <c r="K67" s="2" t="s">
        <v>5522</v>
      </c>
      <c r="L67" s="2" t="s">
        <v>5523</v>
      </c>
      <c r="M67" s="2"/>
      <c r="N67" s="2" t="s">
        <v>5524</v>
      </c>
      <c r="O67" s="4" t="s">
        <v>5525</v>
      </c>
    </row>
    <row r="68" spans="1:15" ht="15" customHeight="1" x14ac:dyDescent="0.3">
      <c r="A68" s="2" t="s">
        <v>82</v>
      </c>
      <c r="B68" s="2" t="s">
        <v>34313</v>
      </c>
      <c r="C68" s="3">
        <v>5</v>
      </c>
      <c r="D68" s="2" t="s">
        <v>773</v>
      </c>
      <c r="E68" s="2" t="s">
        <v>5517</v>
      </c>
      <c r="F68" s="2" t="s">
        <v>5518</v>
      </c>
      <c r="G68" s="2" t="s">
        <v>5644</v>
      </c>
      <c r="H68" s="2" t="s">
        <v>5415</v>
      </c>
      <c r="I68" s="2" t="s">
        <v>5520</v>
      </c>
      <c r="J68" s="2" t="s">
        <v>3034</v>
      </c>
      <c r="K68" s="2" t="s">
        <v>5522</v>
      </c>
      <c r="L68" s="2" t="s">
        <v>5523</v>
      </c>
      <c r="M68" s="2"/>
      <c r="N68" s="2" t="s">
        <v>5524</v>
      </c>
      <c r="O68" s="4" t="s">
        <v>5525</v>
      </c>
    </row>
    <row r="69" spans="1:15" ht="15" customHeight="1" x14ac:dyDescent="0.3">
      <c r="A69" s="2" t="s">
        <v>82</v>
      </c>
      <c r="B69" s="2" t="s">
        <v>34313</v>
      </c>
      <c r="C69" s="3">
        <v>5</v>
      </c>
      <c r="D69" s="2" t="s">
        <v>773</v>
      </c>
      <c r="E69" s="2" t="s">
        <v>5645</v>
      </c>
      <c r="F69" s="2" t="s">
        <v>5646</v>
      </c>
      <c r="G69" s="2" t="s">
        <v>5647</v>
      </c>
      <c r="H69" s="2" t="s">
        <v>5445</v>
      </c>
      <c r="I69" s="2" t="s">
        <v>5648</v>
      </c>
      <c r="J69" s="2" t="s">
        <v>5649</v>
      </c>
      <c r="K69" s="2" t="s">
        <v>5649</v>
      </c>
      <c r="L69" s="2" t="s">
        <v>87</v>
      </c>
      <c r="M69" s="2"/>
      <c r="N69" s="2" t="s">
        <v>88</v>
      </c>
      <c r="O69" s="4" t="s">
        <v>5650</v>
      </c>
    </row>
    <row r="70" spans="1:15" ht="15" customHeight="1" x14ac:dyDescent="0.3">
      <c r="A70" s="2" t="s">
        <v>82</v>
      </c>
      <c r="B70" s="2" t="s">
        <v>34313</v>
      </c>
      <c r="C70" s="3">
        <v>5</v>
      </c>
      <c r="D70" s="2" t="s">
        <v>773</v>
      </c>
      <c r="E70" s="2" t="s">
        <v>5651</v>
      </c>
      <c r="F70" s="2" t="s">
        <v>5652</v>
      </c>
      <c r="G70" s="2" t="s">
        <v>5653</v>
      </c>
      <c r="H70" s="2" t="s">
        <v>5415</v>
      </c>
      <c r="I70" s="2" t="s">
        <v>5654</v>
      </c>
      <c r="J70" s="2" t="s">
        <v>5655</v>
      </c>
      <c r="K70" s="2" t="s">
        <v>5656</v>
      </c>
      <c r="L70" s="2" t="s">
        <v>5657</v>
      </c>
      <c r="M70" s="2"/>
      <c r="N70" s="2" t="s">
        <v>5658</v>
      </c>
      <c r="O70" s="4" t="s">
        <v>5659</v>
      </c>
    </row>
    <row r="71" spans="1:15" ht="15" customHeight="1" x14ac:dyDescent="0.3">
      <c r="A71" s="2" t="s">
        <v>82</v>
      </c>
      <c r="B71" s="2" t="s">
        <v>34313</v>
      </c>
      <c r="C71" s="3">
        <v>5</v>
      </c>
      <c r="D71" s="2" t="s">
        <v>773</v>
      </c>
      <c r="E71" s="2" t="s">
        <v>5660</v>
      </c>
      <c r="F71" s="2" t="s">
        <v>5603</v>
      </c>
      <c r="G71" s="2"/>
      <c r="H71" s="2" t="s">
        <v>5578</v>
      </c>
      <c r="I71" s="2" t="s">
        <v>5661</v>
      </c>
      <c r="J71" s="2" t="s">
        <v>656</v>
      </c>
      <c r="K71" s="2" t="s">
        <v>5662</v>
      </c>
      <c r="L71" s="2" t="s">
        <v>87</v>
      </c>
      <c r="M71" s="2"/>
      <c r="N71" s="2" t="s">
        <v>88</v>
      </c>
      <c r="O71" s="4" t="s">
        <v>5663</v>
      </c>
    </row>
    <row r="72" spans="1:15" ht="15" customHeight="1" x14ac:dyDescent="0.3">
      <c r="A72" s="2" t="s">
        <v>82</v>
      </c>
      <c r="B72" s="2" t="s">
        <v>34313</v>
      </c>
      <c r="C72" s="3">
        <v>5</v>
      </c>
      <c r="D72" s="2" t="s">
        <v>773</v>
      </c>
      <c r="E72" s="2" t="s">
        <v>5660</v>
      </c>
      <c r="F72" s="2" t="s">
        <v>5603</v>
      </c>
      <c r="G72" s="2" t="s">
        <v>5664</v>
      </c>
      <c r="H72" s="2" t="s">
        <v>5445</v>
      </c>
      <c r="I72" s="2" t="s">
        <v>5661</v>
      </c>
      <c r="J72" s="2" t="s">
        <v>5665</v>
      </c>
      <c r="K72" s="2" t="s">
        <v>5662</v>
      </c>
      <c r="L72" s="2" t="s">
        <v>87</v>
      </c>
      <c r="M72" s="2"/>
      <c r="N72" s="2" t="s">
        <v>88</v>
      </c>
      <c r="O72" s="4" t="s">
        <v>5663</v>
      </c>
    </row>
    <row r="73" spans="1:15" ht="15" customHeight="1" x14ac:dyDescent="0.3">
      <c r="A73" s="2" t="s">
        <v>82</v>
      </c>
      <c r="B73" s="2" t="s">
        <v>34313</v>
      </c>
      <c r="C73" s="3">
        <v>5</v>
      </c>
      <c r="D73" s="2" t="s">
        <v>773</v>
      </c>
      <c r="E73" s="2" t="s">
        <v>5660</v>
      </c>
      <c r="F73" s="2" t="s">
        <v>5603</v>
      </c>
      <c r="G73" s="2" t="s">
        <v>5666</v>
      </c>
      <c r="H73" s="2" t="s">
        <v>5667</v>
      </c>
      <c r="I73" s="2" t="s">
        <v>5661</v>
      </c>
      <c r="J73" s="2" t="s">
        <v>5665</v>
      </c>
      <c r="K73" s="2" t="s">
        <v>5662</v>
      </c>
      <c r="L73" s="2" t="s">
        <v>87</v>
      </c>
      <c r="M73" s="2"/>
      <c r="N73" s="2" t="s">
        <v>88</v>
      </c>
      <c r="O73" s="4" t="s">
        <v>5663</v>
      </c>
    </row>
    <row r="74" spans="1:15" ht="15" customHeight="1" x14ac:dyDescent="0.3">
      <c r="A74" s="2" t="s">
        <v>82</v>
      </c>
      <c r="B74" s="2" t="s">
        <v>34313</v>
      </c>
      <c r="C74" s="3">
        <v>5</v>
      </c>
      <c r="D74" s="2" t="s">
        <v>773</v>
      </c>
      <c r="E74" s="2" t="s">
        <v>5660</v>
      </c>
      <c r="F74" s="2" t="s">
        <v>5603</v>
      </c>
      <c r="G74" s="2" t="s">
        <v>5668</v>
      </c>
      <c r="H74" s="2" t="s">
        <v>5445</v>
      </c>
      <c r="I74" s="2" t="s">
        <v>5661</v>
      </c>
      <c r="J74" s="2" t="s">
        <v>5665</v>
      </c>
      <c r="K74" s="2" t="s">
        <v>5662</v>
      </c>
      <c r="L74" s="2" t="s">
        <v>87</v>
      </c>
      <c r="M74" s="2"/>
      <c r="N74" s="2" t="s">
        <v>88</v>
      </c>
      <c r="O74" s="4" t="s">
        <v>5663</v>
      </c>
    </row>
    <row r="75" spans="1:15" ht="15" customHeight="1" x14ac:dyDescent="0.3">
      <c r="A75" s="2" t="s">
        <v>82</v>
      </c>
      <c r="B75" s="2" t="s">
        <v>34313</v>
      </c>
      <c r="C75" s="3">
        <v>5</v>
      </c>
      <c r="D75" s="2" t="s">
        <v>773</v>
      </c>
      <c r="E75" s="2" t="s">
        <v>5540</v>
      </c>
      <c r="F75" s="2" t="s">
        <v>5518</v>
      </c>
      <c r="G75" s="2" t="s">
        <v>5669</v>
      </c>
      <c r="H75" s="2" t="s">
        <v>5415</v>
      </c>
      <c r="I75" s="2" t="s">
        <v>5542</v>
      </c>
      <c r="J75" s="2" t="s">
        <v>5543</v>
      </c>
      <c r="K75" s="2" t="s">
        <v>5543</v>
      </c>
      <c r="L75" s="2"/>
      <c r="M75" s="2"/>
      <c r="N75" s="2"/>
      <c r="O75" s="4" t="s">
        <v>5544</v>
      </c>
    </row>
    <row r="76" spans="1:15" ht="15" customHeight="1" x14ac:dyDescent="0.3">
      <c r="A76" s="2" t="s">
        <v>82</v>
      </c>
      <c r="B76" s="2" t="s">
        <v>34313</v>
      </c>
      <c r="C76" s="3">
        <v>5</v>
      </c>
      <c r="D76" s="2" t="s">
        <v>773</v>
      </c>
      <c r="E76" s="2" t="s">
        <v>5547</v>
      </c>
      <c r="F76" s="2" t="s">
        <v>5548</v>
      </c>
      <c r="G76" s="2" t="s">
        <v>5670</v>
      </c>
      <c r="H76" s="2" t="s">
        <v>5408</v>
      </c>
      <c r="I76" s="2" t="s">
        <v>2250</v>
      </c>
      <c r="J76" s="2" t="s">
        <v>5550</v>
      </c>
      <c r="K76" s="2" t="s">
        <v>5550</v>
      </c>
      <c r="L76" s="2"/>
      <c r="M76" s="2"/>
      <c r="N76" s="2"/>
      <c r="O76" s="4" t="s">
        <v>5551</v>
      </c>
    </row>
    <row r="77" spans="1:15" ht="15" customHeight="1" x14ac:dyDescent="0.3">
      <c r="A77" s="2" t="s">
        <v>82</v>
      </c>
      <c r="B77" s="2" t="s">
        <v>34313</v>
      </c>
      <c r="C77" s="3">
        <v>5</v>
      </c>
      <c r="D77" s="2" t="s">
        <v>773</v>
      </c>
      <c r="E77" s="2" t="s">
        <v>5671</v>
      </c>
      <c r="F77" s="2" t="s">
        <v>5672</v>
      </c>
      <c r="G77" s="2" t="s">
        <v>5673</v>
      </c>
      <c r="H77" s="2" t="s">
        <v>5415</v>
      </c>
      <c r="I77" s="2" t="s">
        <v>5674</v>
      </c>
      <c r="J77" s="2" t="s">
        <v>5674</v>
      </c>
      <c r="K77" s="2" t="s">
        <v>5675</v>
      </c>
      <c r="L77" s="2"/>
      <c r="M77" s="2"/>
      <c r="N77" s="2"/>
      <c r="O77" s="4" t="s">
        <v>5676</v>
      </c>
    </row>
    <row r="78" spans="1:15" ht="15" customHeight="1" x14ac:dyDescent="0.3">
      <c r="A78" s="2" t="s">
        <v>82</v>
      </c>
      <c r="B78" s="2" t="s">
        <v>34313</v>
      </c>
      <c r="C78" s="3">
        <v>5</v>
      </c>
      <c r="D78" s="2" t="s">
        <v>773</v>
      </c>
      <c r="E78" s="2" t="s">
        <v>5677</v>
      </c>
      <c r="F78" s="2" t="s">
        <v>5603</v>
      </c>
      <c r="G78" s="2" t="s">
        <v>5678</v>
      </c>
      <c r="H78" s="2" t="s">
        <v>5415</v>
      </c>
      <c r="I78" s="2" t="s">
        <v>5679</v>
      </c>
      <c r="J78" s="2" t="s">
        <v>5680</v>
      </c>
      <c r="K78" s="2" t="s">
        <v>5681</v>
      </c>
      <c r="L78" s="2" t="s">
        <v>87</v>
      </c>
      <c r="M78" s="2"/>
      <c r="N78" s="2" t="s">
        <v>88</v>
      </c>
      <c r="O78" s="4" t="s">
        <v>5682</v>
      </c>
    </row>
    <row r="79" spans="1:15" ht="15" customHeight="1" x14ac:dyDescent="0.3">
      <c r="A79" s="2" t="s">
        <v>82</v>
      </c>
      <c r="B79" s="2" t="s">
        <v>34313</v>
      </c>
      <c r="C79" s="3">
        <v>5</v>
      </c>
      <c r="D79" s="2" t="s">
        <v>773</v>
      </c>
      <c r="E79" s="2" t="s">
        <v>5677</v>
      </c>
      <c r="F79" s="2" t="s">
        <v>5603</v>
      </c>
      <c r="G79" s="2" t="s">
        <v>5683</v>
      </c>
      <c r="H79" s="2" t="s">
        <v>5452</v>
      </c>
      <c r="I79" s="2" t="s">
        <v>5679</v>
      </c>
      <c r="J79" s="2" t="s">
        <v>5680</v>
      </c>
      <c r="K79" s="2" t="s">
        <v>5681</v>
      </c>
      <c r="L79" s="2" t="s">
        <v>87</v>
      </c>
      <c r="M79" s="2"/>
      <c r="N79" s="2" t="s">
        <v>88</v>
      </c>
      <c r="O79" s="4" t="s">
        <v>5682</v>
      </c>
    </row>
    <row r="80" spans="1:15" ht="15" customHeight="1" x14ac:dyDescent="0.3">
      <c r="A80" s="2" t="s">
        <v>82</v>
      </c>
      <c r="B80" s="2" t="s">
        <v>34313</v>
      </c>
      <c r="C80" s="3">
        <v>5</v>
      </c>
      <c r="D80" s="2" t="s">
        <v>773</v>
      </c>
      <c r="E80" s="2" t="s">
        <v>5684</v>
      </c>
      <c r="F80" s="2" t="s">
        <v>5685</v>
      </c>
      <c r="G80" s="2" t="s">
        <v>5686</v>
      </c>
      <c r="H80" s="2" t="s">
        <v>5415</v>
      </c>
      <c r="I80" s="2" t="s">
        <v>5687</v>
      </c>
      <c r="J80" s="2" t="s">
        <v>5688</v>
      </c>
      <c r="K80" s="2" t="s">
        <v>5689</v>
      </c>
      <c r="L80" s="2" t="s">
        <v>5690</v>
      </c>
      <c r="M80" s="2"/>
      <c r="N80" s="2" t="s">
        <v>33</v>
      </c>
      <c r="O80" s="4" t="s">
        <v>5691</v>
      </c>
    </row>
    <row r="81" spans="1:15" ht="15" customHeight="1" x14ac:dyDescent="0.3">
      <c r="A81" s="2" t="s">
        <v>94</v>
      </c>
      <c r="B81" s="2" t="s">
        <v>34314</v>
      </c>
      <c r="C81" s="3">
        <v>6</v>
      </c>
      <c r="D81" s="2" t="s">
        <v>782</v>
      </c>
      <c r="E81" s="2" t="s">
        <v>5505</v>
      </c>
      <c r="F81" s="2" t="s">
        <v>5506</v>
      </c>
      <c r="G81" s="2" t="s">
        <v>5692</v>
      </c>
      <c r="H81" s="2" t="s">
        <v>5408</v>
      </c>
      <c r="I81" s="2" t="s">
        <v>5508</v>
      </c>
      <c r="J81" s="2" t="s">
        <v>5508</v>
      </c>
      <c r="K81" s="2" t="s">
        <v>4073</v>
      </c>
      <c r="L81" s="2" t="s">
        <v>47</v>
      </c>
      <c r="M81" s="2"/>
      <c r="N81" s="2" t="s">
        <v>48</v>
      </c>
      <c r="O81" s="4" t="s">
        <v>5509</v>
      </c>
    </row>
    <row r="82" spans="1:15" ht="15" customHeight="1" x14ac:dyDescent="0.3">
      <c r="A82" s="2" t="s">
        <v>94</v>
      </c>
      <c r="B82" s="2" t="s">
        <v>34314</v>
      </c>
      <c r="C82" s="3">
        <v>6</v>
      </c>
      <c r="D82" s="2" t="s">
        <v>782</v>
      </c>
      <c r="E82" s="2" t="s">
        <v>5505</v>
      </c>
      <c r="F82" s="2" t="s">
        <v>5506</v>
      </c>
      <c r="G82" s="2" t="s">
        <v>5693</v>
      </c>
      <c r="H82" s="2" t="s">
        <v>5415</v>
      </c>
      <c r="I82" s="2" t="s">
        <v>5508</v>
      </c>
      <c r="J82" s="2" t="s">
        <v>5508</v>
      </c>
      <c r="K82" s="2" t="s">
        <v>4073</v>
      </c>
      <c r="L82" s="2" t="s">
        <v>47</v>
      </c>
      <c r="M82" s="2"/>
      <c r="N82" s="2" t="s">
        <v>48</v>
      </c>
      <c r="O82" s="4" t="s">
        <v>5509</v>
      </c>
    </row>
    <row r="83" spans="1:15" ht="15" customHeight="1" x14ac:dyDescent="0.3">
      <c r="A83" s="2" t="s">
        <v>94</v>
      </c>
      <c r="B83" s="2" t="s">
        <v>34314</v>
      </c>
      <c r="C83" s="3">
        <v>6</v>
      </c>
      <c r="D83" s="2" t="s">
        <v>782</v>
      </c>
      <c r="E83" s="2" t="s">
        <v>5694</v>
      </c>
      <c r="F83" s="2" t="s">
        <v>5695</v>
      </c>
      <c r="G83" s="2" t="s">
        <v>5696</v>
      </c>
      <c r="H83" s="2" t="s">
        <v>5415</v>
      </c>
      <c r="I83" s="2" t="s">
        <v>5697</v>
      </c>
      <c r="J83" s="2" t="s">
        <v>5698</v>
      </c>
      <c r="K83" s="2" t="s">
        <v>5699</v>
      </c>
      <c r="L83" s="2" t="s">
        <v>5700</v>
      </c>
      <c r="M83" s="2"/>
      <c r="N83" s="2" t="s">
        <v>237</v>
      </c>
      <c r="O83" s="4" t="s">
        <v>5701</v>
      </c>
    </row>
    <row r="84" spans="1:15" ht="15" customHeight="1" x14ac:dyDescent="0.3">
      <c r="A84" s="2" t="s">
        <v>94</v>
      </c>
      <c r="B84" s="2" t="s">
        <v>34314</v>
      </c>
      <c r="C84" s="3">
        <v>6</v>
      </c>
      <c r="D84" s="2" t="s">
        <v>782</v>
      </c>
      <c r="E84" s="2" t="s">
        <v>5694</v>
      </c>
      <c r="F84" s="2" t="s">
        <v>5695</v>
      </c>
      <c r="G84" s="2"/>
      <c r="H84" s="2" t="s">
        <v>5702</v>
      </c>
      <c r="I84" s="2" t="s">
        <v>5697</v>
      </c>
      <c r="J84" s="2" t="s">
        <v>5345</v>
      </c>
      <c r="K84" s="2" t="s">
        <v>5699</v>
      </c>
      <c r="L84" s="2" t="s">
        <v>5700</v>
      </c>
      <c r="M84" s="2"/>
      <c r="N84" s="2" t="s">
        <v>237</v>
      </c>
      <c r="O84" s="4" t="s">
        <v>5703</v>
      </c>
    </row>
    <row r="85" spans="1:15" ht="15" customHeight="1" x14ac:dyDescent="0.3">
      <c r="A85" s="2" t="s">
        <v>94</v>
      </c>
      <c r="B85" s="2" t="s">
        <v>34314</v>
      </c>
      <c r="C85" s="3">
        <v>6</v>
      </c>
      <c r="D85" s="2" t="s">
        <v>782</v>
      </c>
      <c r="E85" s="2" t="s">
        <v>5517</v>
      </c>
      <c r="F85" s="2" t="s">
        <v>5518</v>
      </c>
      <c r="G85" s="2" t="s">
        <v>5704</v>
      </c>
      <c r="H85" s="2" t="s">
        <v>5415</v>
      </c>
      <c r="I85" s="2" t="s">
        <v>5520</v>
      </c>
      <c r="J85" s="2" t="s">
        <v>5522</v>
      </c>
      <c r="K85" s="2" t="s">
        <v>5522</v>
      </c>
      <c r="L85" s="2" t="s">
        <v>5523</v>
      </c>
      <c r="M85" s="2"/>
      <c r="N85" s="2" t="s">
        <v>5524</v>
      </c>
      <c r="O85" s="4" t="s">
        <v>5525</v>
      </c>
    </row>
    <row r="86" spans="1:15" ht="15" customHeight="1" x14ac:dyDescent="0.3">
      <c r="A86" s="2" t="s">
        <v>94</v>
      </c>
      <c r="B86" s="2" t="s">
        <v>34314</v>
      </c>
      <c r="C86" s="3">
        <v>6</v>
      </c>
      <c r="D86" s="2" t="s">
        <v>782</v>
      </c>
      <c r="E86" s="2" t="s">
        <v>5517</v>
      </c>
      <c r="F86" s="2" t="s">
        <v>5518</v>
      </c>
      <c r="G86" s="2" t="s">
        <v>5705</v>
      </c>
      <c r="H86" s="2" t="s">
        <v>5408</v>
      </c>
      <c r="I86" s="2" t="s">
        <v>5520</v>
      </c>
      <c r="J86" s="2" t="s">
        <v>2891</v>
      </c>
      <c r="K86" s="2" t="s">
        <v>5522</v>
      </c>
      <c r="L86" s="2" t="s">
        <v>5523</v>
      </c>
      <c r="M86" s="2"/>
      <c r="N86" s="2" t="s">
        <v>5524</v>
      </c>
      <c r="O86" s="4" t="s">
        <v>5525</v>
      </c>
    </row>
    <row r="87" spans="1:15" ht="15" customHeight="1" x14ac:dyDescent="0.3">
      <c r="A87" s="2" t="s">
        <v>94</v>
      </c>
      <c r="B87" s="2" t="s">
        <v>34314</v>
      </c>
      <c r="C87" s="3">
        <v>6</v>
      </c>
      <c r="D87" s="2" t="s">
        <v>782</v>
      </c>
      <c r="E87" s="2" t="s">
        <v>5517</v>
      </c>
      <c r="F87" s="2" t="s">
        <v>5518</v>
      </c>
      <c r="G87" s="2" t="s">
        <v>5706</v>
      </c>
      <c r="H87" s="2" t="s">
        <v>5415</v>
      </c>
      <c r="I87" s="2" t="s">
        <v>5520</v>
      </c>
      <c r="J87" s="2" t="s">
        <v>5520</v>
      </c>
      <c r="K87" s="2" t="s">
        <v>5522</v>
      </c>
      <c r="L87" s="2" t="s">
        <v>5523</v>
      </c>
      <c r="M87" s="2"/>
      <c r="N87" s="2" t="s">
        <v>5524</v>
      </c>
      <c r="O87" s="4" t="s">
        <v>5525</v>
      </c>
    </row>
    <row r="88" spans="1:15" ht="15" customHeight="1" x14ac:dyDescent="0.3">
      <c r="A88" s="2" t="s">
        <v>94</v>
      </c>
      <c r="B88" s="2" t="s">
        <v>34314</v>
      </c>
      <c r="C88" s="3">
        <v>6</v>
      </c>
      <c r="D88" s="2" t="s">
        <v>782</v>
      </c>
      <c r="E88" s="2" t="s">
        <v>5442</v>
      </c>
      <c r="F88" s="2" t="s">
        <v>5443</v>
      </c>
      <c r="G88" s="2" t="s">
        <v>5707</v>
      </c>
      <c r="H88" s="2" t="s">
        <v>5667</v>
      </c>
      <c r="I88" s="2" t="s">
        <v>2213</v>
      </c>
      <c r="J88" s="2" t="s">
        <v>5446</v>
      </c>
      <c r="K88" s="2" t="s">
        <v>5447</v>
      </c>
      <c r="L88" s="2" t="s">
        <v>5448</v>
      </c>
      <c r="M88" s="2"/>
      <c r="N88" s="2" t="s">
        <v>5449</v>
      </c>
      <c r="O88" s="4" t="s">
        <v>5450</v>
      </c>
    </row>
    <row r="89" spans="1:15" ht="15" customHeight="1" x14ac:dyDescent="0.3">
      <c r="A89" s="2" t="s">
        <v>94</v>
      </c>
      <c r="B89" s="2" t="s">
        <v>34314</v>
      </c>
      <c r="C89" s="3">
        <v>6</v>
      </c>
      <c r="D89" s="2" t="s">
        <v>782</v>
      </c>
      <c r="E89" s="2" t="s">
        <v>5442</v>
      </c>
      <c r="F89" s="2" t="s">
        <v>5443</v>
      </c>
      <c r="G89" s="2" t="s">
        <v>5708</v>
      </c>
      <c r="H89" s="2" t="s">
        <v>5452</v>
      </c>
      <c r="I89" s="2" t="s">
        <v>2213</v>
      </c>
      <c r="J89" s="2" t="s">
        <v>5446</v>
      </c>
      <c r="K89" s="2" t="s">
        <v>5447</v>
      </c>
      <c r="L89" s="2" t="s">
        <v>5448</v>
      </c>
      <c r="M89" s="2"/>
      <c r="N89" s="2" t="s">
        <v>5449</v>
      </c>
      <c r="O89" s="4" t="s">
        <v>5450</v>
      </c>
    </row>
    <row r="90" spans="1:15" ht="15" customHeight="1" x14ac:dyDescent="0.3">
      <c r="A90" s="2" t="s">
        <v>94</v>
      </c>
      <c r="B90" s="2" t="s">
        <v>34314</v>
      </c>
      <c r="C90" s="3">
        <v>6</v>
      </c>
      <c r="D90" s="2" t="s">
        <v>782</v>
      </c>
      <c r="E90" s="2" t="s">
        <v>5709</v>
      </c>
      <c r="F90" s="2" t="s">
        <v>5695</v>
      </c>
      <c r="G90" s="2" t="s">
        <v>5710</v>
      </c>
      <c r="H90" s="2" t="s">
        <v>5415</v>
      </c>
      <c r="I90" s="2" t="s">
        <v>5711</v>
      </c>
      <c r="J90" s="2" t="s">
        <v>5712</v>
      </c>
      <c r="K90" s="2" t="s">
        <v>5713</v>
      </c>
      <c r="L90" s="2" t="s">
        <v>5714</v>
      </c>
      <c r="M90" s="2"/>
      <c r="N90" s="2" t="s">
        <v>5715</v>
      </c>
      <c r="O90" s="4" t="s">
        <v>5716</v>
      </c>
    </row>
    <row r="91" spans="1:15" ht="15" customHeight="1" x14ac:dyDescent="0.3">
      <c r="A91" s="2" t="s">
        <v>94</v>
      </c>
      <c r="B91" s="2" t="s">
        <v>34314</v>
      </c>
      <c r="C91" s="3">
        <v>6</v>
      </c>
      <c r="D91" s="2" t="s">
        <v>782</v>
      </c>
      <c r="E91" s="2" t="s">
        <v>5540</v>
      </c>
      <c r="F91" s="2" t="s">
        <v>5518</v>
      </c>
      <c r="G91" s="2" t="s">
        <v>5717</v>
      </c>
      <c r="H91" s="2" t="s">
        <v>5408</v>
      </c>
      <c r="I91" s="2" t="s">
        <v>5542</v>
      </c>
      <c r="J91" s="2" t="s">
        <v>5543</v>
      </c>
      <c r="K91" s="2" t="s">
        <v>5543</v>
      </c>
      <c r="L91" s="2"/>
      <c r="M91" s="2"/>
      <c r="N91" s="2"/>
      <c r="O91" s="4" t="s">
        <v>5544</v>
      </c>
    </row>
    <row r="92" spans="1:15" ht="15" customHeight="1" x14ac:dyDescent="0.3">
      <c r="A92" s="2" t="s">
        <v>109</v>
      </c>
      <c r="B92" s="2" t="s">
        <v>34315</v>
      </c>
      <c r="C92" s="3">
        <v>7</v>
      </c>
      <c r="D92" s="2" t="s">
        <v>797</v>
      </c>
      <c r="E92" s="2" t="s">
        <v>5718</v>
      </c>
      <c r="F92" s="2" t="s">
        <v>4977</v>
      </c>
      <c r="G92" s="2" t="s">
        <v>5719</v>
      </c>
      <c r="H92" s="2" t="s">
        <v>5445</v>
      </c>
      <c r="I92" s="2" t="s">
        <v>5720</v>
      </c>
      <c r="J92" s="2" t="s">
        <v>5721</v>
      </c>
      <c r="K92" s="2" t="s">
        <v>5722</v>
      </c>
      <c r="L92" s="2" t="s">
        <v>5723</v>
      </c>
      <c r="M92" s="2"/>
      <c r="N92" s="2" t="s">
        <v>303</v>
      </c>
      <c r="O92" s="4" t="s">
        <v>5724</v>
      </c>
    </row>
    <row r="93" spans="1:15" ht="15" customHeight="1" x14ac:dyDescent="0.3">
      <c r="A93" s="2" t="s">
        <v>109</v>
      </c>
      <c r="B93" s="2" t="s">
        <v>34315</v>
      </c>
      <c r="C93" s="3">
        <v>7</v>
      </c>
      <c r="D93" s="2" t="s">
        <v>797</v>
      </c>
      <c r="E93" s="2" t="s">
        <v>5718</v>
      </c>
      <c r="F93" s="2" t="s">
        <v>4977</v>
      </c>
      <c r="G93" s="2" t="s">
        <v>5725</v>
      </c>
      <c r="H93" s="2" t="s">
        <v>5445</v>
      </c>
      <c r="I93" s="2" t="s">
        <v>5720</v>
      </c>
      <c r="J93" s="2" t="s">
        <v>2399</v>
      </c>
      <c r="K93" s="2" t="s">
        <v>5722</v>
      </c>
      <c r="L93" s="2" t="s">
        <v>5723</v>
      </c>
      <c r="M93" s="2"/>
      <c r="N93" s="2" t="s">
        <v>303</v>
      </c>
      <c r="O93" s="4" t="s">
        <v>5724</v>
      </c>
    </row>
    <row r="94" spans="1:15" ht="15" customHeight="1" x14ac:dyDescent="0.3">
      <c r="A94" s="2" t="s">
        <v>109</v>
      </c>
      <c r="B94" s="2" t="s">
        <v>34315</v>
      </c>
      <c r="C94" s="3">
        <v>7</v>
      </c>
      <c r="D94" s="2" t="s">
        <v>797</v>
      </c>
      <c r="E94" s="2" t="s">
        <v>5726</v>
      </c>
      <c r="F94" s="2" t="s">
        <v>5727</v>
      </c>
      <c r="G94" s="2" t="s">
        <v>5728</v>
      </c>
      <c r="H94" s="2" t="s">
        <v>5415</v>
      </c>
      <c r="I94" s="2" t="s">
        <v>5729</v>
      </c>
      <c r="J94" s="2" t="s">
        <v>5729</v>
      </c>
      <c r="K94" s="2" t="s">
        <v>5730</v>
      </c>
      <c r="L94" s="2" t="s">
        <v>5731</v>
      </c>
      <c r="M94" s="2"/>
      <c r="N94" s="2" t="s">
        <v>33</v>
      </c>
      <c r="O94" s="4" t="s">
        <v>5732</v>
      </c>
    </row>
    <row r="95" spans="1:15" ht="15" customHeight="1" x14ac:dyDescent="0.3">
      <c r="A95" s="2" t="s">
        <v>109</v>
      </c>
      <c r="B95" s="2" t="s">
        <v>34315</v>
      </c>
      <c r="C95" s="3">
        <v>7</v>
      </c>
      <c r="D95" s="2" t="s">
        <v>797</v>
      </c>
      <c r="E95" s="2" t="s">
        <v>5405</v>
      </c>
      <c r="F95" s="2" t="s">
        <v>5406</v>
      </c>
      <c r="G95" s="2" t="s">
        <v>5733</v>
      </c>
      <c r="H95" s="2" t="s">
        <v>5415</v>
      </c>
      <c r="I95" s="2" t="s">
        <v>5409</v>
      </c>
      <c r="J95" s="2" t="s">
        <v>5409</v>
      </c>
      <c r="K95" s="2" t="s">
        <v>5410</v>
      </c>
      <c r="L95" s="2" t="s">
        <v>32</v>
      </c>
      <c r="M95" s="2"/>
      <c r="N95" s="2" t="s">
        <v>33</v>
      </c>
      <c r="O95" s="4" t="s">
        <v>5411</v>
      </c>
    </row>
    <row r="96" spans="1:15" ht="15" customHeight="1" x14ac:dyDescent="0.3">
      <c r="A96" s="2" t="s">
        <v>109</v>
      </c>
      <c r="B96" s="2" t="s">
        <v>34315</v>
      </c>
      <c r="C96" s="3">
        <v>7</v>
      </c>
      <c r="D96" s="2" t="s">
        <v>797</v>
      </c>
      <c r="E96" s="2" t="s">
        <v>5422</v>
      </c>
      <c r="F96" s="2" t="s">
        <v>4977</v>
      </c>
      <c r="G96" s="2" t="s">
        <v>5734</v>
      </c>
      <c r="H96" s="2" t="s">
        <v>5415</v>
      </c>
      <c r="I96" s="2" t="s">
        <v>5424</v>
      </c>
      <c r="J96" s="2" t="s">
        <v>5424</v>
      </c>
      <c r="K96" s="2" t="s">
        <v>5425</v>
      </c>
      <c r="L96" s="2" t="s">
        <v>5426</v>
      </c>
      <c r="M96" s="2"/>
      <c r="N96" s="2" t="s">
        <v>527</v>
      </c>
      <c r="O96" s="4" t="s">
        <v>5735</v>
      </c>
    </row>
    <row r="97" spans="1:15" ht="15" customHeight="1" x14ac:dyDescent="0.3">
      <c r="A97" s="2" t="s">
        <v>109</v>
      </c>
      <c r="B97" s="2" t="s">
        <v>34315</v>
      </c>
      <c r="C97" s="3">
        <v>7</v>
      </c>
      <c r="D97" s="2" t="s">
        <v>797</v>
      </c>
      <c r="E97" s="2" t="s">
        <v>5736</v>
      </c>
      <c r="F97" s="2" t="s">
        <v>5727</v>
      </c>
      <c r="G97" s="2" t="s">
        <v>5737</v>
      </c>
      <c r="H97" s="2" t="s">
        <v>5415</v>
      </c>
      <c r="I97" s="2" t="s">
        <v>5738</v>
      </c>
      <c r="J97" s="2" t="s">
        <v>5739</v>
      </c>
      <c r="K97" s="2" t="s">
        <v>5739</v>
      </c>
      <c r="L97" s="2" t="s">
        <v>114</v>
      </c>
      <c r="M97" s="2"/>
      <c r="N97" s="2" t="s">
        <v>33</v>
      </c>
      <c r="O97" s="4" t="s">
        <v>5740</v>
      </c>
    </row>
    <row r="98" spans="1:15" ht="15" customHeight="1" x14ac:dyDescent="0.3">
      <c r="A98" s="2" t="s">
        <v>109</v>
      </c>
      <c r="B98" s="2" t="s">
        <v>34315</v>
      </c>
      <c r="C98" s="3">
        <v>7</v>
      </c>
      <c r="D98" s="2" t="s">
        <v>797</v>
      </c>
      <c r="E98" s="2" t="s">
        <v>5736</v>
      </c>
      <c r="F98" s="2" t="s">
        <v>5727</v>
      </c>
      <c r="G98" s="2" t="s">
        <v>5741</v>
      </c>
      <c r="H98" s="2" t="s">
        <v>5445</v>
      </c>
      <c r="I98" s="2" t="s">
        <v>5738</v>
      </c>
      <c r="J98" s="2" t="s">
        <v>5739</v>
      </c>
      <c r="K98" s="2" t="s">
        <v>5739</v>
      </c>
      <c r="L98" s="2" t="s">
        <v>114</v>
      </c>
      <c r="M98" s="2"/>
      <c r="N98" s="2" t="s">
        <v>33</v>
      </c>
      <c r="O98" s="4" t="s">
        <v>5740</v>
      </c>
    </row>
    <row r="99" spans="1:15" ht="15" customHeight="1" x14ac:dyDescent="0.3">
      <c r="A99" s="2" t="s">
        <v>109</v>
      </c>
      <c r="B99" s="2" t="s">
        <v>34315</v>
      </c>
      <c r="C99" s="3">
        <v>7</v>
      </c>
      <c r="D99" s="2" t="s">
        <v>797</v>
      </c>
      <c r="E99" s="2" t="s">
        <v>5742</v>
      </c>
      <c r="F99" s="2" t="s">
        <v>4977</v>
      </c>
      <c r="G99" s="2" t="s">
        <v>5743</v>
      </c>
      <c r="H99" s="2" t="s">
        <v>5415</v>
      </c>
      <c r="I99" s="2" t="s">
        <v>5744</v>
      </c>
      <c r="J99" s="2" t="s">
        <v>5745</v>
      </c>
      <c r="K99" s="2" t="s">
        <v>5746</v>
      </c>
      <c r="L99" s="2" t="s">
        <v>5747</v>
      </c>
      <c r="M99" s="2"/>
      <c r="N99" s="2" t="s">
        <v>5598</v>
      </c>
      <c r="O99" s="4" t="s">
        <v>5748</v>
      </c>
    </row>
    <row r="100" spans="1:15" ht="15" customHeight="1" x14ac:dyDescent="0.3">
      <c r="A100" s="2" t="s">
        <v>109</v>
      </c>
      <c r="B100" s="2" t="s">
        <v>34315</v>
      </c>
      <c r="C100" s="3">
        <v>7</v>
      </c>
      <c r="D100" s="2" t="s">
        <v>797</v>
      </c>
      <c r="E100" s="2" t="s">
        <v>5749</v>
      </c>
      <c r="F100" s="2" t="s">
        <v>5727</v>
      </c>
      <c r="G100" s="2" t="s">
        <v>5750</v>
      </c>
      <c r="H100" s="2" t="s">
        <v>5415</v>
      </c>
      <c r="I100" s="2" t="s">
        <v>5751</v>
      </c>
      <c r="J100" s="2" t="s">
        <v>5751</v>
      </c>
      <c r="K100" s="2" t="s">
        <v>5752</v>
      </c>
      <c r="L100" s="2" t="s">
        <v>5753</v>
      </c>
      <c r="M100" s="2"/>
      <c r="N100" s="2" t="s">
        <v>33</v>
      </c>
      <c r="O100" s="4" t="s">
        <v>5754</v>
      </c>
    </row>
    <row r="101" spans="1:15" ht="15" customHeight="1" x14ac:dyDescent="0.3">
      <c r="A101" s="2" t="s">
        <v>109</v>
      </c>
      <c r="B101" s="2" t="s">
        <v>34315</v>
      </c>
      <c r="C101" s="3">
        <v>7</v>
      </c>
      <c r="D101" s="2" t="s">
        <v>797</v>
      </c>
      <c r="E101" s="2" t="s">
        <v>5436</v>
      </c>
      <c r="F101" s="2" t="s">
        <v>5406</v>
      </c>
      <c r="G101" s="2" t="s">
        <v>5755</v>
      </c>
      <c r="H101" s="2" t="s">
        <v>5415</v>
      </c>
      <c r="I101" s="2" t="s">
        <v>5438</v>
      </c>
      <c r="J101" s="2" t="s">
        <v>5756</v>
      </c>
      <c r="K101" s="2" t="s">
        <v>5439</v>
      </c>
      <c r="L101" s="2" t="s">
        <v>5440</v>
      </c>
      <c r="M101" s="2"/>
      <c r="N101" s="2" t="s">
        <v>33</v>
      </c>
      <c r="O101" s="4" t="s">
        <v>5441</v>
      </c>
    </row>
    <row r="102" spans="1:15" ht="15" customHeight="1" x14ac:dyDescent="0.3">
      <c r="A102" s="2" t="s">
        <v>109</v>
      </c>
      <c r="B102" s="2" t="s">
        <v>34315</v>
      </c>
      <c r="C102" s="3">
        <v>7</v>
      </c>
      <c r="D102" s="2" t="s">
        <v>797</v>
      </c>
      <c r="E102" s="2" t="s">
        <v>5757</v>
      </c>
      <c r="F102" s="2" t="s">
        <v>5727</v>
      </c>
      <c r="G102" s="2" t="s">
        <v>5758</v>
      </c>
      <c r="H102" s="2" t="s">
        <v>5415</v>
      </c>
      <c r="I102" s="2" t="s">
        <v>3099</v>
      </c>
      <c r="J102" s="2" t="s">
        <v>4298</v>
      </c>
      <c r="K102" s="2" t="s">
        <v>4298</v>
      </c>
      <c r="L102" s="2" t="s">
        <v>5433</v>
      </c>
      <c r="M102" s="2"/>
      <c r="N102" s="2" t="s">
        <v>33</v>
      </c>
      <c r="O102" s="4" t="s">
        <v>5759</v>
      </c>
    </row>
    <row r="103" spans="1:15" ht="15" customHeight="1" x14ac:dyDescent="0.3">
      <c r="A103" s="2" t="s">
        <v>109</v>
      </c>
      <c r="B103" s="2" t="s">
        <v>34315</v>
      </c>
      <c r="C103" s="3">
        <v>7</v>
      </c>
      <c r="D103" s="2" t="s">
        <v>797</v>
      </c>
      <c r="E103" s="2" t="s">
        <v>5455</v>
      </c>
      <c r="F103" s="2" t="s">
        <v>5406</v>
      </c>
      <c r="G103" s="2" t="s">
        <v>5760</v>
      </c>
      <c r="H103" s="2" t="s">
        <v>5408</v>
      </c>
      <c r="I103" s="2" t="s">
        <v>5457</v>
      </c>
      <c r="J103" s="2" t="s">
        <v>5543</v>
      </c>
      <c r="K103" s="2" t="s">
        <v>5458</v>
      </c>
      <c r="L103" s="2" t="s">
        <v>5731</v>
      </c>
      <c r="M103" s="2"/>
      <c r="N103" s="2" t="s">
        <v>33</v>
      </c>
      <c r="O103" s="4" t="s">
        <v>5460</v>
      </c>
    </row>
    <row r="104" spans="1:15" ht="15" customHeight="1" x14ac:dyDescent="0.3">
      <c r="A104" s="2" t="s">
        <v>109</v>
      </c>
      <c r="B104" s="2" t="s">
        <v>34315</v>
      </c>
      <c r="C104" s="3">
        <v>7</v>
      </c>
      <c r="D104" s="2" t="s">
        <v>797</v>
      </c>
      <c r="E104" s="2" t="s">
        <v>5455</v>
      </c>
      <c r="F104" s="2" t="s">
        <v>5406</v>
      </c>
      <c r="G104" s="2" t="s">
        <v>5761</v>
      </c>
      <c r="H104" s="2" t="s">
        <v>5415</v>
      </c>
      <c r="I104" s="2" t="s">
        <v>5457</v>
      </c>
      <c r="J104" s="2" t="s">
        <v>5458</v>
      </c>
      <c r="K104" s="2" t="s">
        <v>5458</v>
      </c>
      <c r="L104" s="2" t="s">
        <v>5731</v>
      </c>
      <c r="M104" s="2"/>
      <c r="N104" s="2" t="s">
        <v>33</v>
      </c>
      <c r="O104" s="4" t="s">
        <v>5460</v>
      </c>
    </row>
    <row r="105" spans="1:15" ht="15" customHeight="1" x14ac:dyDescent="0.3">
      <c r="A105" s="2" t="s">
        <v>120</v>
      </c>
      <c r="B105" s="2" t="s">
        <v>34316</v>
      </c>
      <c r="C105" s="3">
        <v>8</v>
      </c>
      <c r="D105" s="2" t="s">
        <v>820</v>
      </c>
      <c r="E105" s="2" t="s">
        <v>5762</v>
      </c>
      <c r="F105" s="2" t="s">
        <v>5763</v>
      </c>
      <c r="G105" s="2" t="s">
        <v>5764</v>
      </c>
      <c r="H105" s="2" t="s">
        <v>5415</v>
      </c>
      <c r="I105" s="2" t="s">
        <v>5765</v>
      </c>
      <c r="J105" s="2" t="s">
        <v>5766</v>
      </c>
      <c r="K105" s="2" t="s">
        <v>5767</v>
      </c>
      <c r="L105" s="2" t="s">
        <v>47</v>
      </c>
      <c r="M105" s="2"/>
      <c r="N105" s="2" t="s">
        <v>48</v>
      </c>
      <c r="O105" s="4" t="s">
        <v>5768</v>
      </c>
    </row>
    <row r="106" spans="1:15" ht="15" customHeight="1" x14ac:dyDescent="0.3">
      <c r="A106" s="2" t="s">
        <v>120</v>
      </c>
      <c r="B106" s="2" t="s">
        <v>34316</v>
      </c>
      <c r="C106" s="3">
        <v>8</v>
      </c>
      <c r="D106" s="2" t="s">
        <v>820</v>
      </c>
      <c r="E106" s="2" t="s">
        <v>5762</v>
      </c>
      <c r="F106" s="2" t="s">
        <v>5763</v>
      </c>
      <c r="G106" s="2" t="s">
        <v>5769</v>
      </c>
      <c r="H106" s="2" t="s">
        <v>5415</v>
      </c>
      <c r="I106" s="2" t="s">
        <v>5765</v>
      </c>
      <c r="J106" s="2" t="s">
        <v>5766</v>
      </c>
      <c r="K106" s="2" t="s">
        <v>5767</v>
      </c>
      <c r="L106" s="2" t="s">
        <v>47</v>
      </c>
      <c r="M106" s="2"/>
      <c r="N106" s="2" t="s">
        <v>48</v>
      </c>
      <c r="O106" s="4" t="s">
        <v>5768</v>
      </c>
    </row>
    <row r="107" spans="1:15" ht="15" customHeight="1" x14ac:dyDescent="0.3">
      <c r="A107" s="2" t="s">
        <v>120</v>
      </c>
      <c r="B107" s="2" t="s">
        <v>34316</v>
      </c>
      <c r="C107" s="3">
        <v>8</v>
      </c>
      <c r="D107" s="2" t="s">
        <v>820</v>
      </c>
      <c r="E107" s="2" t="s">
        <v>5770</v>
      </c>
      <c r="F107" s="2" t="s">
        <v>5771</v>
      </c>
      <c r="G107" s="2" t="s">
        <v>5772</v>
      </c>
      <c r="H107" s="2" t="s">
        <v>5415</v>
      </c>
      <c r="I107" s="2" t="s">
        <v>5773</v>
      </c>
      <c r="J107" s="2" t="s">
        <v>5773</v>
      </c>
      <c r="K107" s="2" t="s">
        <v>5774</v>
      </c>
      <c r="L107" s="2" t="s">
        <v>5775</v>
      </c>
      <c r="M107" s="2"/>
      <c r="N107" s="2" t="s">
        <v>5715</v>
      </c>
      <c r="O107" s="4" t="s">
        <v>5776</v>
      </c>
    </row>
    <row r="108" spans="1:15" ht="15" customHeight="1" x14ac:dyDescent="0.3">
      <c r="A108" s="2" t="s">
        <v>120</v>
      </c>
      <c r="B108" s="2" t="s">
        <v>34316</v>
      </c>
      <c r="C108" s="3">
        <v>8</v>
      </c>
      <c r="D108" s="2" t="s">
        <v>820</v>
      </c>
      <c r="E108" s="2" t="s">
        <v>5770</v>
      </c>
      <c r="F108" s="2" t="s">
        <v>5771</v>
      </c>
      <c r="G108" s="2" t="s">
        <v>5777</v>
      </c>
      <c r="H108" s="2" t="s">
        <v>5415</v>
      </c>
      <c r="I108" s="2" t="s">
        <v>5773</v>
      </c>
      <c r="J108" s="2" t="s">
        <v>5774</v>
      </c>
      <c r="K108" s="2" t="s">
        <v>5774</v>
      </c>
      <c r="L108" s="2" t="s">
        <v>5775</v>
      </c>
      <c r="M108" s="2"/>
      <c r="N108" s="2" t="s">
        <v>5715</v>
      </c>
      <c r="O108" s="4" t="s">
        <v>5776</v>
      </c>
    </row>
    <row r="109" spans="1:15" ht="15" customHeight="1" x14ac:dyDescent="0.3">
      <c r="A109" s="2" t="s">
        <v>120</v>
      </c>
      <c r="B109" s="2" t="s">
        <v>34316</v>
      </c>
      <c r="C109" s="3">
        <v>8</v>
      </c>
      <c r="D109" s="2" t="s">
        <v>820</v>
      </c>
      <c r="E109" s="2" t="s">
        <v>5505</v>
      </c>
      <c r="F109" s="2" t="s">
        <v>5506</v>
      </c>
      <c r="G109" s="2" t="s">
        <v>5778</v>
      </c>
      <c r="H109" s="2" t="s">
        <v>5415</v>
      </c>
      <c r="I109" s="2" t="s">
        <v>5508</v>
      </c>
      <c r="J109" s="2" t="s">
        <v>4073</v>
      </c>
      <c r="K109" s="2" t="s">
        <v>4073</v>
      </c>
      <c r="L109" s="2" t="s">
        <v>47</v>
      </c>
      <c r="M109" s="2"/>
      <c r="N109" s="2" t="s">
        <v>48</v>
      </c>
      <c r="O109" s="4" t="s">
        <v>5509</v>
      </c>
    </row>
    <row r="110" spans="1:15" ht="15" customHeight="1" x14ac:dyDescent="0.3">
      <c r="A110" s="2" t="s">
        <v>120</v>
      </c>
      <c r="B110" s="2" t="s">
        <v>34316</v>
      </c>
      <c r="C110" s="3">
        <v>8</v>
      </c>
      <c r="D110" s="2" t="s">
        <v>820</v>
      </c>
      <c r="E110" s="2" t="s">
        <v>5779</v>
      </c>
      <c r="F110" s="2" t="s">
        <v>5780</v>
      </c>
      <c r="G110" s="2"/>
      <c r="H110" s="2" t="s">
        <v>5702</v>
      </c>
      <c r="I110" s="2" t="s">
        <v>5781</v>
      </c>
      <c r="J110" s="2" t="s">
        <v>1031</v>
      </c>
      <c r="K110" s="2" t="s">
        <v>5782</v>
      </c>
      <c r="L110" s="2" t="s">
        <v>47</v>
      </c>
      <c r="M110" s="2"/>
      <c r="N110" s="2" t="s">
        <v>48</v>
      </c>
      <c r="O110" s="4" t="s">
        <v>5783</v>
      </c>
    </row>
    <row r="111" spans="1:15" ht="15" customHeight="1" x14ac:dyDescent="0.3">
      <c r="A111" s="2" t="s">
        <v>120</v>
      </c>
      <c r="B111" s="2" t="s">
        <v>34316</v>
      </c>
      <c r="C111" s="3">
        <v>8</v>
      </c>
      <c r="D111" s="2" t="s">
        <v>820</v>
      </c>
      <c r="E111" s="2" t="s">
        <v>5517</v>
      </c>
      <c r="F111" s="2" t="s">
        <v>5518</v>
      </c>
      <c r="G111" s="2" t="s">
        <v>5784</v>
      </c>
      <c r="H111" s="2" t="s">
        <v>5408</v>
      </c>
      <c r="I111" s="2" t="s">
        <v>5520</v>
      </c>
      <c r="J111" s="2" t="s">
        <v>2891</v>
      </c>
      <c r="K111" s="2" t="s">
        <v>5522</v>
      </c>
      <c r="L111" s="2" t="s">
        <v>5523</v>
      </c>
      <c r="M111" s="2"/>
      <c r="N111" s="2" t="s">
        <v>5524</v>
      </c>
      <c r="O111" s="4" t="s">
        <v>5525</v>
      </c>
    </row>
    <row r="112" spans="1:15" ht="15" customHeight="1" x14ac:dyDescent="0.3">
      <c r="A112" s="2" t="s">
        <v>120</v>
      </c>
      <c r="B112" s="2" t="s">
        <v>34316</v>
      </c>
      <c r="C112" s="3">
        <v>8</v>
      </c>
      <c r="D112" s="2" t="s">
        <v>820</v>
      </c>
      <c r="E112" s="2" t="s">
        <v>5517</v>
      </c>
      <c r="F112" s="2" t="s">
        <v>5518</v>
      </c>
      <c r="G112" s="2" t="s">
        <v>5785</v>
      </c>
      <c r="H112" s="2" t="s">
        <v>5445</v>
      </c>
      <c r="I112" s="2" t="s">
        <v>5520</v>
      </c>
      <c r="J112" s="2" t="s">
        <v>2891</v>
      </c>
      <c r="K112" s="2" t="s">
        <v>5522</v>
      </c>
      <c r="L112" s="2" t="s">
        <v>5523</v>
      </c>
      <c r="M112" s="2"/>
      <c r="N112" s="2" t="s">
        <v>5524</v>
      </c>
      <c r="O112" s="4" t="s">
        <v>5525</v>
      </c>
    </row>
    <row r="113" spans="1:15" ht="15" customHeight="1" x14ac:dyDescent="0.3">
      <c r="A113" s="2" t="s">
        <v>135</v>
      </c>
      <c r="B113" s="2" t="s">
        <v>34317</v>
      </c>
      <c r="C113" s="3">
        <v>9</v>
      </c>
      <c r="D113" s="2" t="s">
        <v>840</v>
      </c>
      <c r="E113" s="2" t="s">
        <v>5786</v>
      </c>
      <c r="F113" s="2" t="s">
        <v>5695</v>
      </c>
      <c r="G113" s="2"/>
      <c r="H113" s="2" t="s">
        <v>5702</v>
      </c>
      <c r="I113" s="2" t="s">
        <v>5787</v>
      </c>
      <c r="J113" s="2" t="s">
        <v>5788</v>
      </c>
      <c r="K113" s="2" t="s">
        <v>5789</v>
      </c>
      <c r="L113" s="2" t="s">
        <v>5790</v>
      </c>
      <c r="M113" s="2"/>
      <c r="N113" s="2" t="s">
        <v>261</v>
      </c>
      <c r="O113" s="4" t="s">
        <v>5791</v>
      </c>
    </row>
    <row r="114" spans="1:15" ht="15" customHeight="1" x14ac:dyDescent="0.3">
      <c r="A114" s="2" t="s">
        <v>135</v>
      </c>
      <c r="B114" s="2" t="s">
        <v>34317</v>
      </c>
      <c r="C114" s="3">
        <v>9</v>
      </c>
      <c r="D114" s="2" t="s">
        <v>840</v>
      </c>
      <c r="E114" s="2" t="s">
        <v>5552</v>
      </c>
      <c r="F114" s="2" t="s">
        <v>5553</v>
      </c>
      <c r="G114" s="2" t="s">
        <v>5792</v>
      </c>
      <c r="H114" s="2" t="s">
        <v>5445</v>
      </c>
      <c r="I114" s="2" t="s">
        <v>5555</v>
      </c>
      <c r="J114" s="2" t="s">
        <v>5642</v>
      </c>
      <c r="K114" s="2" t="s">
        <v>5556</v>
      </c>
      <c r="L114" s="2" t="s">
        <v>87</v>
      </c>
      <c r="M114" s="2"/>
      <c r="N114" s="2" t="s">
        <v>88</v>
      </c>
      <c r="O114" s="4" t="s">
        <v>5557</v>
      </c>
    </row>
    <row r="115" spans="1:15" ht="15" customHeight="1" x14ac:dyDescent="0.3">
      <c r="A115" s="2" t="s">
        <v>135</v>
      </c>
      <c r="B115" s="2" t="s">
        <v>34317</v>
      </c>
      <c r="C115" s="3">
        <v>9</v>
      </c>
      <c r="D115" s="2" t="s">
        <v>840</v>
      </c>
      <c r="E115" s="2" t="s">
        <v>5499</v>
      </c>
      <c r="F115" s="2" t="s">
        <v>5443</v>
      </c>
      <c r="G115" s="2" t="s">
        <v>5793</v>
      </c>
      <c r="H115" s="2" t="s">
        <v>5452</v>
      </c>
      <c r="I115" s="2" t="s">
        <v>5501</v>
      </c>
      <c r="J115" s="2" t="s">
        <v>5794</v>
      </c>
      <c r="K115" s="2" t="s">
        <v>5502</v>
      </c>
      <c r="L115" s="2" t="s">
        <v>5503</v>
      </c>
      <c r="M115" s="2"/>
      <c r="N115" s="2" t="s">
        <v>249</v>
      </c>
      <c r="O115" s="4" t="s">
        <v>5504</v>
      </c>
    </row>
    <row r="116" spans="1:15" ht="15" customHeight="1" x14ac:dyDescent="0.3">
      <c r="A116" s="2" t="s">
        <v>135</v>
      </c>
      <c r="B116" s="2" t="s">
        <v>34317</v>
      </c>
      <c r="C116" s="3">
        <v>9</v>
      </c>
      <c r="D116" s="2" t="s">
        <v>840</v>
      </c>
      <c r="E116" s="2" t="s">
        <v>5517</v>
      </c>
      <c r="F116" s="2" t="s">
        <v>5518</v>
      </c>
      <c r="G116" s="2" t="s">
        <v>5795</v>
      </c>
      <c r="H116" s="2" t="s">
        <v>5408</v>
      </c>
      <c r="I116" s="2" t="s">
        <v>5520</v>
      </c>
      <c r="J116" s="2" t="s">
        <v>3034</v>
      </c>
      <c r="K116" s="2" t="s">
        <v>5522</v>
      </c>
      <c r="L116" s="2" t="s">
        <v>5523</v>
      </c>
      <c r="M116" s="2"/>
      <c r="N116" s="2" t="s">
        <v>5524</v>
      </c>
      <c r="O116" s="4" t="s">
        <v>5525</v>
      </c>
    </row>
    <row r="117" spans="1:15" ht="15" customHeight="1" x14ac:dyDescent="0.3">
      <c r="A117" s="2" t="s">
        <v>135</v>
      </c>
      <c r="B117" s="2" t="s">
        <v>34317</v>
      </c>
      <c r="C117" s="3">
        <v>9</v>
      </c>
      <c r="D117" s="2" t="s">
        <v>840</v>
      </c>
      <c r="E117" s="2" t="s">
        <v>5796</v>
      </c>
      <c r="F117" s="2" t="s">
        <v>5797</v>
      </c>
      <c r="G117" s="2" t="s">
        <v>5798</v>
      </c>
      <c r="H117" s="2" t="s">
        <v>5415</v>
      </c>
      <c r="I117" s="2" t="s">
        <v>5799</v>
      </c>
      <c r="J117" s="2" t="s">
        <v>5800</v>
      </c>
      <c r="K117" s="2" t="s">
        <v>5800</v>
      </c>
      <c r="L117" s="2" t="s">
        <v>87</v>
      </c>
      <c r="M117" s="2"/>
      <c r="N117" s="2" t="s">
        <v>88</v>
      </c>
      <c r="O117" s="4" t="s">
        <v>5801</v>
      </c>
    </row>
    <row r="118" spans="1:15" ht="15" customHeight="1" x14ac:dyDescent="0.3">
      <c r="A118" s="2" t="s">
        <v>135</v>
      </c>
      <c r="B118" s="2" t="s">
        <v>34317</v>
      </c>
      <c r="C118" s="3">
        <v>9</v>
      </c>
      <c r="D118" s="2" t="s">
        <v>840</v>
      </c>
      <c r="E118" s="2" t="s">
        <v>5540</v>
      </c>
      <c r="F118" s="2" t="s">
        <v>5518</v>
      </c>
      <c r="G118" s="2" t="s">
        <v>5802</v>
      </c>
      <c r="H118" s="2" t="s">
        <v>5408</v>
      </c>
      <c r="I118" s="2" t="s">
        <v>5542</v>
      </c>
      <c r="J118" s="2" t="s">
        <v>5543</v>
      </c>
      <c r="K118" s="2" t="s">
        <v>5543</v>
      </c>
      <c r="L118" s="2"/>
      <c r="M118" s="2"/>
      <c r="N118" s="2"/>
      <c r="O118" s="4" t="s">
        <v>5544</v>
      </c>
    </row>
    <row r="119" spans="1:15" ht="15" customHeight="1" x14ac:dyDescent="0.3">
      <c r="A119" s="2" t="s">
        <v>135</v>
      </c>
      <c r="B119" s="2" t="s">
        <v>34317</v>
      </c>
      <c r="C119" s="3">
        <v>9</v>
      </c>
      <c r="D119" s="2" t="s">
        <v>840</v>
      </c>
      <c r="E119" s="2" t="s">
        <v>5540</v>
      </c>
      <c r="F119" s="2" t="s">
        <v>5518</v>
      </c>
      <c r="G119" s="2" t="s">
        <v>5803</v>
      </c>
      <c r="H119" s="2" t="s">
        <v>5408</v>
      </c>
      <c r="I119" s="2" t="s">
        <v>5542</v>
      </c>
      <c r="J119" s="2" t="s">
        <v>5542</v>
      </c>
      <c r="K119" s="2" t="s">
        <v>5543</v>
      </c>
      <c r="L119" s="2"/>
      <c r="M119" s="2"/>
      <c r="N119" s="2"/>
      <c r="O119" s="4" t="s">
        <v>5544</v>
      </c>
    </row>
    <row r="120" spans="1:15" ht="15" customHeight="1" x14ac:dyDescent="0.3">
      <c r="A120" s="2" t="s">
        <v>135</v>
      </c>
      <c r="B120" s="2" t="s">
        <v>34317</v>
      </c>
      <c r="C120" s="3">
        <v>9</v>
      </c>
      <c r="D120" s="2" t="s">
        <v>840</v>
      </c>
      <c r="E120" s="2" t="s">
        <v>5540</v>
      </c>
      <c r="F120" s="2" t="s">
        <v>5518</v>
      </c>
      <c r="G120" s="2" t="s">
        <v>5669</v>
      </c>
      <c r="H120" s="2" t="s">
        <v>5415</v>
      </c>
      <c r="I120" s="2" t="s">
        <v>5542</v>
      </c>
      <c r="J120" s="2" t="s">
        <v>5543</v>
      </c>
      <c r="K120" s="2" t="s">
        <v>5543</v>
      </c>
      <c r="L120" s="2"/>
      <c r="M120" s="2"/>
      <c r="N120" s="2"/>
      <c r="O120" s="4" t="s">
        <v>5544</v>
      </c>
    </row>
    <row r="121" spans="1:15" ht="15" customHeight="1" x14ac:dyDescent="0.3">
      <c r="A121" s="2" t="s">
        <v>135</v>
      </c>
      <c r="B121" s="2" t="s">
        <v>34317</v>
      </c>
      <c r="C121" s="3">
        <v>9</v>
      </c>
      <c r="D121" s="2" t="s">
        <v>840</v>
      </c>
      <c r="E121" s="2" t="s">
        <v>5677</v>
      </c>
      <c r="F121" s="2" t="s">
        <v>5603</v>
      </c>
      <c r="G121" s="2" t="s">
        <v>5804</v>
      </c>
      <c r="H121" s="2" t="s">
        <v>5667</v>
      </c>
      <c r="I121" s="2" t="s">
        <v>5679</v>
      </c>
      <c r="J121" s="2" t="s">
        <v>5680</v>
      </c>
      <c r="K121" s="2" t="s">
        <v>5681</v>
      </c>
      <c r="L121" s="2" t="s">
        <v>87</v>
      </c>
      <c r="M121" s="2"/>
      <c r="N121" s="2" t="s">
        <v>88</v>
      </c>
      <c r="O121" s="4" t="s">
        <v>5682</v>
      </c>
    </row>
    <row r="122" spans="1:15" ht="15" customHeight="1" x14ac:dyDescent="0.3">
      <c r="A122" s="2" t="s">
        <v>143</v>
      </c>
      <c r="B122" s="2" t="s">
        <v>34318</v>
      </c>
      <c r="C122" s="3">
        <v>10</v>
      </c>
      <c r="D122" s="2" t="s">
        <v>852</v>
      </c>
      <c r="E122" s="2" t="s">
        <v>5552</v>
      </c>
      <c r="F122" s="2" t="s">
        <v>5553</v>
      </c>
      <c r="G122" s="2"/>
      <c r="H122" s="2" t="s">
        <v>5578</v>
      </c>
      <c r="I122" s="2" t="s">
        <v>5555</v>
      </c>
      <c r="J122" s="2" t="s">
        <v>5010</v>
      </c>
      <c r="K122" s="2" t="s">
        <v>5556</v>
      </c>
      <c r="L122" s="2" t="s">
        <v>87</v>
      </c>
      <c r="M122" s="2"/>
      <c r="N122" s="2" t="s">
        <v>88</v>
      </c>
      <c r="O122" s="4" t="s">
        <v>5557</v>
      </c>
    </row>
    <row r="123" spans="1:15" ht="15" customHeight="1" x14ac:dyDescent="0.3">
      <c r="A123" s="2" t="s">
        <v>143</v>
      </c>
      <c r="B123" s="2" t="s">
        <v>34318</v>
      </c>
      <c r="C123" s="3">
        <v>10</v>
      </c>
      <c r="D123" s="2" t="s">
        <v>852</v>
      </c>
      <c r="E123" s="2" t="s">
        <v>5552</v>
      </c>
      <c r="F123" s="2" t="s">
        <v>5553</v>
      </c>
      <c r="G123" s="2" t="s">
        <v>5805</v>
      </c>
      <c r="H123" s="2" t="s">
        <v>5445</v>
      </c>
      <c r="I123" s="2" t="s">
        <v>5555</v>
      </c>
      <c r="J123" s="2" t="s">
        <v>5642</v>
      </c>
      <c r="K123" s="2" t="s">
        <v>5556</v>
      </c>
      <c r="L123" s="2" t="s">
        <v>87</v>
      </c>
      <c r="M123" s="2"/>
      <c r="N123" s="2" t="s">
        <v>88</v>
      </c>
      <c r="O123" s="4" t="s">
        <v>5557</v>
      </c>
    </row>
    <row r="124" spans="1:15" ht="15" customHeight="1" x14ac:dyDescent="0.3">
      <c r="A124" s="2" t="s">
        <v>143</v>
      </c>
      <c r="B124" s="2" t="s">
        <v>34318</v>
      </c>
      <c r="C124" s="3">
        <v>10</v>
      </c>
      <c r="D124" s="2" t="s">
        <v>852</v>
      </c>
      <c r="E124" s="2" t="s">
        <v>5602</v>
      </c>
      <c r="F124" s="2" t="s">
        <v>5603</v>
      </c>
      <c r="G124" s="2" t="s">
        <v>5806</v>
      </c>
      <c r="H124" s="2" t="s">
        <v>5415</v>
      </c>
      <c r="I124" s="2" t="s">
        <v>5605</v>
      </c>
      <c r="J124" s="2" t="s">
        <v>5605</v>
      </c>
      <c r="K124" s="2" t="s">
        <v>5606</v>
      </c>
      <c r="L124" s="2" t="s">
        <v>87</v>
      </c>
      <c r="M124" s="2"/>
      <c r="N124" s="2" t="s">
        <v>88</v>
      </c>
      <c r="O124" s="4" t="s">
        <v>5607</v>
      </c>
    </row>
    <row r="125" spans="1:15" ht="15" customHeight="1" x14ac:dyDescent="0.3">
      <c r="A125" s="2" t="s">
        <v>143</v>
      </c>
      <c r="B125" s="2" t="s">
        <v>34318</v>
      </c>
      <c r="C125" s="3">
        <v>10</v>
      </c>
      <c r="D125" s="2" t="s">
        <v>852</v>
      </c>
      <c r="E125" s="2" t="s">
        <v>5602</v>
      </c>
      <c r="F125" s="2" t="s">
        <v>5603</v>
      </c>
      <c r="G125" s="2" t="s">
        <v>5807</v>
      </c>
      <c r="H125" s="2" t="s">
        <v>5415</v>
      </c>
      <c r="I125" s="2" t="s">
        <v>5605</v>
      </c>
      <c r="J125" s="2" t="s">
        <v>5808</v>
      </c>
      <c r="K125" s="2" t="s">
        <v>5606</v>
      </c>
      <c r="L125" s="2" t="s">
        <v>87</v>
      </c>
      <c r="M125" s="2"/>
      <c r="N125" s="2" t="s">
        <v>88</v>
      </c>
      <c r="O125" s="4" t="s">
        <v>5607</v>
      </c>
    </row>
    <row r="126" spans="1:15" ht="15" customHeight="1" x14ac:dyDescent="0.3">
      <c r="A126" s="2" t="s">
        <v>143</v>
      </c>
      <c r="B126" s="2" t="s">
        <v>34318</v>
      </c>
      <c r="C126" s="3">
        <v>10</v>
      </c>
      <c r="D126" s="2" t="s">
        <v>852</v>
      </c>
      <c r="E126" s="2" t="s">
        <v>5645</v>
      </c>
      <c r="F126" s="2" t="s">
        <v>5646</v>
      </c>
      <c r="G126" s="2" t="s">
        <v>5809</v>
      </c>
      <c r="H126" s="2" t="s">
        <v>5445</v>
      </c>
      <c r="I126" s="2" t="s">
        <v>5648</v>
      </c>
      <c r="J126" s="2" t="s">
        <v>5649</v>
      </c>
      <c r="K126" s="2" t="s">
        <v>5649</v>
      </c>
      <c r="L126" s="2" t="s">
        <v>87</v>
      </c>
      <c r="M126" s="2"/>
      <c r="N126" s="2" t="s">
        <v>88</v>
      </c>
      <c r="O126" s="4" t="s">
        <v>5650</v>
      </c>
    </row>
    <row r="127" spans="1:15" ht="15" customHeight="1" x14ac:dyDescent="0.3">
      <c r="A127" s="2" t="s">
        <v>143</v>
      </c>
      <c r="B127" s="2" t="s">
        <v>34318</v>
      </c>
      <c r="C127" s="3">
        <v>10</v>
      </c>
      <c r="D127" s="2" t="s">
        <v>852</v>
      </c>
      <c r="E127" s="2" t="s">
        <v>5810</v>
      </c>
      <c r="F127" s="2" t="s">
        <v>5811</v>
      </c>
      <c r="G127" s="2" t="s">
        <v>5812</v>
      </c>
      <c r="H127" s="2" t="s">
        <v>5813</v>
      </c>
      <c r="I127" s="2" t="s">
        <v>5814</v>
      </c>
      <c r="J127" s="2" t="s">
        <v>5814</v>
      </c>
      <c r="K127" s="2" t="s">
        <v>5066</v>
      </c>
      <c r="L127" s="2" t="s">
        <v>317</v>
      </c>
      <c r="M127" s="2" t="s">
        <v>318</v>
      </c>
      <c r="N127" s="2" t="s">
        <v>276</v>
      </c>
      <c r="O127" s="4" t="s">
        <v>5815</v>
      </c>
    </row>
    <row r="128" spans="1:15" ht="15" customHeight="1" x14ac:dyDescent="0.3">
      <c r="A128" s="2" t="s">
        <v>143</v>
      </c>
      <c r="B128" s="2" t="s">
        <v>34318</v>
      </c>
      <c r="C128" s="3">
        <v>10</v>
      </c>
      <c r="D128" s="2" t="s">
        <v>852</v>
      </c>
      <c r="E128" s="2" t="s">
        <v>5810</v>
      </c>
      <c r="F128" s="2" t="s">
        <v>5811</v>
      </c>
      <c r="G128" s="2" t="s">
        <v>5816</v>
      </c>
      <c r="H128" s="2" t="s">
        <v>5415</v>
      </c>
      <c r="I128" s="2" t="s">
        <v>5814</v>
      </c>
      <c r="J128" s="2" t="s">
        <v>5814</v>
      </c>
      <c r="K128" s="2" t="s">
        <v>5066</v>
      </c>
      <c r="L128" s="2" t="s">
        <v>317</v>
      </c>
      <c r="M128" s="2" t="s">
        <v>318</v>
      </c>
      <c r="N128" s="2" t="s">
        <v>276</v>
      </c>
      <c r="O128" s="4" t="s">
        <v>5815</v>
      </c>
    </row>
    <row r="129" spans="1:15" ht="15" customHeight="1" x14ac:dyDescent="0.3">
      <c r="A129" s="2" t="s">
        <v>143</v>
      </c>
      <c r="B129" s="2" t="s">
        <v>34318</v>
      </c>
      <c r="C129" s="3">
        <v>10</v>
      </c>
      <c r="D129" s="2" t="s">
        <v>852</v>
      </c>
      <c r="E129" s="2" t="s">
        <v>5810</v>
      </c>
      <c r="F129" s="2" t="s">
        <v>5811</v>
      </c>
      <c r="G129" s="2" t="s">
        <v>5817</v>
      </c>
      <c r="H129" s="2" t="s">
        <v>5445</v>
      </c>
      <c r="I129" s="2" t="s">
        <v>5814</v>
      </c>
      <c r="J129" s="2" t="s">
        <v>5818</v>
      </c>
      <c r="K129" s="2" t="s">
        <v>5066</v>
      </c>
      <c r="L129" s="2" t="s">
        <v>317</v>
      </c>
      <c r="M129" s="2" t="s">
        <v>318</v>
      </c>
      <c r="N129" s="2" t="s">
        <v>276</v>
      </c>
      <c r="O129" s="4" t="s">
        <v>5815</v>
      </c>
    </row>
    <row r="130" spans="1:15" ht="15" customHeight="1" x14ac:dyDescent="0.3">
      <c r="A130" s="2" t="s">
        <v>143</v>
      </c>
      <c r="B130" s="2" t="s">
        <v>34318</v>
      </c>
      <c r="C130" s="3">
        <v>10</v>
      </c>
      <c r="D130" s="2" t="s">
        <v>852</v>
      </c>
      <c r="E130" s="2" t="s">
        <v>5651</v>
      </c>
      <c r="F130" s="2" t="s">
        <v>5652</v>
      </c>
      <c r="G130" s="2"/>
      <c r="H130" s="2" t="s">
        <v>5578</v>
      </c>
      <c r="I130" s="2" t="s">
        <v>5654</v>
      </c>
      <c r="J130" s="2" t="s">
        <v>2236</v>
      </c>
      <c r="K130" s="2" t="s">
        <v>5656</v>
      </c>
      <c r="L130" s="2" t="s">
        <v>5657</v>
      </c>
      <c r="M130" s="2"/>
      <c r="N130" s="2" t="s">
        <v>5658</v>
      </c>
      <c r="O130" s="4" t="s">
        <v>5659</v>
      </c>
    </row>
    <row r="131" spans="1:15" ht="15" customHeight="1" x14ac:dyDescent="0.3">
      <c r="A131" s="2" t="s">
        <v>143</v>
      </c>
      <c r="B131" s="2" t="s">
        <v>34318</v>
      </c>
      <c r="C131" s="3">
        <v>10</v>
      </c>
      <c r="D131" s="2" t="s">
        <v>852</v>
      </c>
      <c r="E131" s="2" t="s">
        <v>5651</v>
      </c>
      <c r="F131" s="2" t="s">
        <v>5652</v>
      </c>
      <c r="G131" s="2" t="s">
        <v>5819</v>
      </c>
      <c r="H131" s="2" t="s">
        <v>5415</v>
      </c>
      <c r="I131" s="2" t="s">
        <v>5654</v>
      </c>
      <c r="J131" s="2" t="s">
        <v>5820</v>
      </c>
      <c r="K131" s="2" t="s">
        <v>5656</v>
      </c>
      <c r="L131" s="2" t="s">
        <v>5657</v>
      </c>
      <c r="M131" s="2"/>
      <c r="N131" s="2" t="s">
        <v>5658</v>
      </c>
      <c r="O131" s="4" t="s">
        <v>5659</v>
      </c>
    </row>
    <row r="132" spans="1:15" ht="15" customHeight="1" x14ac:dyDescent="0.3">
      <c r="A132" s="2" t="s">
        <v>143</v>
      </c>
      <c r="B132" s="2" t="s">
        <v>34318</v>
      </c>
      <c r="C132" s="3">
        <v>10</v>
      </c>
      <c r="D132" s="2" t="s">
        <v>852</v>
      </c>
      <c r="E132" s="2" t="s">
        <v>5660</v>
      </c>
      <c r="F132" s="2" t="s">
        <v>5603</v>
      </c>
      <c r="G132" s="2" t="s">
        <v>5821</v>
      </c>
      <c r="H132" s="2" t="s">
        <v>5415</v>
      </c>
      <c r="I132" s="2" t="s">
        <v>5661</v>
      </c>
      <c r="J132" s="2" t="s">
        <v>5662</v>
      </c>
      <c r="K132" s="2" t="s">
        <v>5662</v>
      </c>
      <c r="L132" s="2" t="s">
        <v>87</v>
      </c>
      <c r="M132" s="2"/>
      <c r="N132" s="2" t="s">
        <v>88</v>
      </c>
      <c r="O132" s="4" t="s">
        <v>5663</v>
      </c>
    </row>
    <row r="133" spans="1:15" ht="15" customHeight="1" x14ac:dyDescent="0.3">
      <c r="A133" s="2" t="s">
        <v>143</v>
      </c>
      <c r="B133" s="2" t="s">
        <v>34318</v>
      </c>
      <c r="C133" s="3">
        <v>10</v>
      </c>
      <c r="D133" s="2" t="s">
        <v>852</v>
      </c>
      <c r="E133" s="2" t="s">
        <v>5540</v>
      </c>
      <c r="F133" s="2" t="s">
        <v>5518</v>
      </c>
      <c r="G133" s="2" t="s">
        <v>5822</v>
      </c>
      <c r="H133" s="2" t="s">
        <v>5415</v>
      </c>
      <c r="I133" s="2" t="s">
        <v>5542</v>
      </c>
      <c r="J133" s="2" t="s">
        <v>5457</v>
      </c>
      <c r="K133" s="2" t="s">
        <v>5543</v>
      </c>
      <c r="L133" s="2"/>
      <c r="M133" s="2"/>
      <c r="N133" s="2"/>
      <c r="O133" s="4" t="s">
        <v>5544</v>
      </c>
    </row>
    <row r="134" spans="1:15" ht="15" customHeight="1" x14ac:dyDescent="0.3">
      <c r="A134" s="2" t="s">
        <v>143</v>
      </c>
      <c r="B134" s="2" t="s">
        <v>34318</v>
      </c>
      <c r="C134" s="3">
        <v>10</v>
      </c>
      <c r="D134" s="2" t="s">
        <v>852</v>
      </c>
      <c r="E134" s="2" t="s">
        <v>5823</v>
      </c>
      <c r="F134" s="2" t="s">
        <v>5811</v>
      </c>
      <c r="G134" s="2" t="s">
        <v>5824</v>
      </c>
      <c r="H134" s="2" t="s">
        <v>5445</v>
      </c>
      <c r="I134" s="2" t="s">
        <v>5825</v>
      </c>
      <c r="J134" s="2" t="s">
        <v>5825</v>
      </c>
      <c r="K134" s="2" t="s">
        <v>5826</v>
      </c>
      <c r="L134" s="2"/>
      <c r="M134" s="2"/>
      <c r="N134" s="2"/>
      <c r="O134" s="4" t="s">
        <v>5827</v>
      </c>
    </row>
    <row r="135" spans="1:15" ht="15" customHeight="1" x14ac:dyDescent="0.3">
      <c r="A135" s="2" t="s">
        <v>143</v>
      </c>
      <c r="B135" s="2" t="s">
        <v>34318</v>
      </c>
      <c r="C135" s="3">
        <v>10</v>
      </c>
      <c r="D135" s="2" t="s">
        <v>852</v>
      </c>
      <c r="E135" s="2" t="s">
        <v>5828</v>
      </c>
      <c r="F135" s="2" t="s">
        <v>5646</v>
      </c>
      <c r="G135" s="2" t="s">
        <v>5829</v>
      </c>
      <c r="H135" s="2" t="s">
        <v>708</v>
      </c>
      <c r="I135" s="2" t="s">
        <v>5830</v>
      </c>
      <c r="J135" s="2" t="s">
        <v>5830</v>
      </c>
      <c r="K135" s="2" t="s">
        <v>5831</v>
      </c>
      <c r="L135" s="2" t="s">
        <v>87</v>
      </c>
      <c r="M135" s="2"/>
      <c r="N135" s="2" t="s">
        <v>88</v>
      </c>
      <c r="O135" s="4" t="s">
        <v>5832</v>
      </c>
    </row>
    <row r="136" spans="1:15" ht="15" customHeight="1" x14ac:dyDescent="0.3">
      <c r="A136" s="2" t="s">
        <v>143</v>
      </c>
      <c r="B136" s="2" t="s">
        <v>34318</v>
      </c>
      <c r="C136" s="3">
        <v>10</v>
      </c>
      <c r="D136" s="2" t="s">
        <v>852</v>
      </c>
      <c r="E136" s="2" t="s">
        <v>5677</v>
      </c>
      <c r="F136" s="2" t="s">
        <v>5603</v>
      </c>
      <c r="G136" s="2" t="s">
        <v>5833</v>
      </c>
      <c r="H136" s="2" t="s">
        <v>5667</v>
      </c>
      <c r="I136" s="2" t="s">
        <v>5679</v>
      </c>
      <c r="J136" s="2" t="s">
        <v>5681</v>
      </c>
      <c r="K136" s="2" t="s">
        <v>5681</v>
      </c>
      <c r="L136" s="2" t="s">
        <v>87</v>
      </c>
      <c r="M136" s="2"/>
      <c r="N136" s="2" t="s">
        <v>88</v>
      </c>
      <c r="O136" s="4" t="s">
        <v>5682</v>
      </c>
    </row>
    <row r="137" spans="1:15" ht="15" customHeight="1" x14ac:dyDescent="0.3">
      <c r="A137" s="2" t="s">
        <v>156</v>
      </c>
      <c r="B137" s="2" t="s">
        <v>34319</v>
      </c>
      <c r="C137" s="3">
        <v>11</v>
      </c>
      <c r="D137" s="2" t="s">
        <v>861</v>
      </c>
      <c r="E137" s="2" t="s">
        <v>5552</v>
      </c>
      <c r="F137" s="2" t="s">
        <v>5553</v>
      </c>
      <c r="G137" s="2"/>
      <c r="H137" s="2" t="s">
        <v>5578</v>
      </c>
      <c r="I137" s="2" t="s">
        <v>5555</v>
      </c>
      <c r="J137" s="2" t="s">
        <v>5010</v>
      </c>
      <c r="K137" s="2" t="s">
        <v>5556</v>
      </c>
      <c r="L137" s="2" t="s">
        <v>87</v>
      </c>
      <c r="M137" s="2"/>
      <c r="N137" s="2" t="s">
        <v>88</v>
      </c>
      <c r="O137" s="4" t="s">
        <v>5834</v>
      </c>
    </row>
    <row r="138" spans="1:15" ht="15" customHeight="1" x14ac:dyDescent="0.3">
      <c r="A138" s="2" t="s">
        <v>156</v>
      </c>
      <c r="B138" s="2" t="s">
        <v>34319</v>
      </c>
      <c r="C138" s="3">
        <v>11</v>
      </c>
      <c r="D138" s="2" t="s">
        <v>861</v>
      </c>
      <c r="E138" s="2" t="s">
        <v>5552</v>
      </c>
      <c r="F138" s="2" t="s">
        <v>5553</v>
      </c>
      <c r="G138" s="2" t="s">
        <v>5835</v>
      </c>
      <c r="H138" s="2" t="s">
        <v>5445</v>
      </c>
      <c r="I138" s="2" t="s">
        <v>5555</v>
      </c>
      <c r="J138" s="2" t="s">
        <v>5836</v>
      </c>
      <c r="K138" s="2" t="s">
        <v>5556</v>
      </c>
      <c r="L138" s="2" t="s">
        <v>87</v>
      </c>
      <c r="M138" s="2"/>
      <c r="N138" s="2" t="s">
        <v>88</v>
      </c>
      <c r="O138" s="4" t="s">
        <v>5557</v>
      </c>
    </row>
    <row r="139" spans="1:15" ht="15" customHeight="1" x14ac:dyDescent="0.3">
      <c r="A139" s="2" t="s">
        <v>156</v>
      </c>
      <c r="B139" s="2" t="s">
        <v>34319</v>
      </c>
      <c r="C139" s="3">
        <v>11</v>
      </c>
      <c r="D139" s="2" t="s">
        <v>861</v>
      </c>
      <c r="E139" s="2" t="s">
        <v>5837</v>
      </c>
      <c r="F139" s="2" t="s">
        <v>5561</v>
      </c>
      <c r="G139" s="2" t="s">
        <v>5838</v>
      </c>
      <c r="H139" s="2" t="s">
        <v>5445</v>
      </c>
      <c r="I139" s="2" t="s">
        <v>5563</v>
      </c>
      <c r="J139" s="2" t="s">
        <v>5839</v>
      </c>
      <c r="K139" s="2" t="s">
        <v>5565</v>
      </c>
      <c r="L139" s="2" t="s">
        <v>5566</v>
      </c>
      <c r="M139" s="2"/>
      <c r="N139" s="2" t="s">
        <v>5567</v>
      </c>
      <c r="O139" s="4" t="s">
        <v>5568</v>
      </c>
    </row>
    <row r="140" spans="1:15" ht="15" customHeight="1" x14ac:dyDescent="0.3">
      <c r="A140" s="2" t="s">
        <v>156</v>
      </c>
      <c r="B140" s="2" t="s">
        <v>34319</v>
      </c>
      <c r="C140" s="3">
        <v>11</v>
      </c>
      <c r="D140" s="2" t="s">
        <v>861</v>
      </c>
      <c r="E140" s="2" t="s">
        <v>5840</v>
      </c>
      <c r="F140" s="2" t="s">
        <v>5841</v>
      </c>
      <c r="G140" s="2"/>
      <c r="H140" s="2" t="s">
        <v>5702</v>
      </c>
      <c r="I140" s="2" t="s">
        <v>5842</v>
      </c>
      <c r="J140" s="2" t="s">
        <v>2891</v>
      </c>
      <c r="K140" s="2" t="s">
        <v>5843</v>
      </c>
      <c r="L140" s="2" t="s">
        <v>5844</v>
      </c>
      <c r="M140" s="2"/>
      <c r="N140" s="2" t="s">
        <v>48</v>
      </c>
      <c r="O140" s="4" t="s">
        <v>5845</v>
      </c>
    </row>
    <row r="141" spans="1:15" ht="15" customHeight="1" x14ac:dyDescent="0.3">
      <c r="A141" s="2" t="s">
        <v>156</v>
      </c>
      <c r="B141" s="2" t="s">
        <v>34319</v>
      </c>
      <c r="C141" s="3">
        <v>11</v>
      </c>
      <c r="D141" s="2" t="s">
        <v>861</v>
      </c>
      <c r="E141" s="2" t="s">
        <v>5846</v>
      </c>
      <c r="F141" s="2" t="s">
        <v>5841</v>
      </c>
      <c r="G141" s="2" t="s">
        <v>5847</v>
      </c>
      <c r="H141" s="2" t="s">
        <v>5445</v>
      </c>
      <c r="I141" s="2" t="s">
        <v>5848</v>
      </c>
      <c r="J141" s="2" t="s">
        <v>5849</v>
      </c>
      <c r="K141" s="2" t="s">
        <v>5850</v>
      </c>
      <c r="L141" s="2" t="s">
        <v>47</v>
      </c>
      <c r="M141" s="2"/>
      <c r="N141" s="2" t="s">
        <v>48</v>
      </c>
      <c r="O141" s="4" t="s">
        <v>5851</v>
      </c>
    </row>
    <row r="142" spans="1:15" ht="15" customHeight="1" x14ac:dyDescent="0.3">
      <c r="A142" s="2" t="s">
        <v>156</v>
      </c>
      <c r="B142" s="2" t="s">
        <v>34319</v>
      </c>
      <c r="C142" s="3">
        <v>11</v>
      </c>
      <c r="D142" s="2" t="s">
        <v>861</v>
      </c>
      <c r="E142" s="2" t="s">
        <v>5846</v>
      </c>
      <c r="F142" s="2" t="s">
        <v>5841</v>
      </c>
      <c r="G142" s="2" t="s">
        <v>5852</v>
      </c>
      <c r="H142" s="2" t="s">
        <v>5415</v>
      </c>
      <c r="I142" s="2" t="s">
        <v>5848</v>
      </c>
      <c r="J142" s="2" t="s">
        <v>5853</v>
      </c>
      <c r="K142" s="2" t="s">
        <v>5850</v>
      </c>
      <c r="L142" s="2" t="s">
        <v>47</v>
      </c>
      <c r="M142" s="2"/>
      <c r="N142" s="2" t="s">
        <v>48</v>
      </c>
      <c r="O142" s="4" t="s">
        <v>5851</v>
      </c>
    </row>
    <row r="143" spans="1:15" ht="15" customHeight="1" x14ac:dyDescent="0.3">
      <c r="A143" s="2" t="s">
        <v>156</v>
      </c>
      <c r="B143" s="2" t="s">
        <v>34319</v>
      </c>
      <c r="C143" s="3">
        <v>11</v>
      </c>
      <c r="D143" s="2" t="s">
        <v>861</v>
      </c>
      <c r="E143" s="2" t="s">
        <v>5651</v>
      </c>
      <c r="F143" s="2" t="s">
        <v>5652</v>
      </c>
      <c r="G143" s="2" t="s">
        <v>5854</v>
      </c>
      <c r="H143" s="2" t="s">
        <v>5415</v>
      </c>
      <c r="I143" s="2" t="s">
        <v>5654</v>
      </c>
      <c r="J143" s="2" t="s">
        <v>5655</v>
      </c>
      <c r="K143" s="2" t="s">
        <v>5656</v>
      </c>
      <c r="L143" s="2" t="s">
        <v>5657</v>
      </c>
      <c r="M143" s="2"/>
      <c r="N143" s="2" t="s">
        <v>5658</v>
      </c>
      <c r="O143" s="4" t="s">
        <v>5659</v>
      </c>
    </row>
    <row r="144" spans="1:15" ht="15" customHeight="1" x14ac:dyDescent="0.3">
      <c r="A144" s="2" t="s">
        <v>170</v>
      </c>
      <c r="B144" s="2" t="s">
        <v>34320</v>
      </c>
      <c r="C144" s="3">
        <v>12</v>
      </c>
      <c r="D144" s="2" t="s">
        <v>1534</v>
      </c>
      <c r="E144" s="2" t="s">
        <v>5499</v>
      </c>
      <c r="F144" s="2" t="s">
        <v>5443</v>
      </c>
      <c r="G144" s="2" t="s">
        <v>5855</v>
      </c>
      <c r="H144" s="2" t="s">
        <v>5445</v>
      </c>
      <c r="I144" s="2" t="s">
        <v>5501</v>
      </c>
      <c r="J144" s="2" t="s">
        <v>5794</v>
      </c>
      <c r="K144" s="2" t="s">
        <v>5502</v>
      </c>
      <c r="L144" s="2" t="s">
        <v>5503</v>
      </c>
      <c r="M144" s="2"/>
      <c r="N144" s="2" t="s">
        <v>249</v>
      </c>
      <c r="O144" s="4" t="s">
        <v>5504</v>
      </c>
    </row>
    <row r="145" spans="1:15" ht="15" customHeight="1" x14ac:dyDescent="0.3">
      <c r="A145" s="2" t="s">
        <v>170</v>
      </c>
      <c r="B145" s="2" t="s">
        <v>34320</v>
      </c>
      <c r="C145" s="3">
        <v>12</v>
      </c>
      <c r="D145" s="2" t="s">
        <v>1534</v>
      </c>
      <c r="E145" s="2" t="s">
        <v>5499</v>
      </c>
      <c r="F145" s="2" t="s">
        <v>5443</v>
      </c>
      <c r="G145" s="2" t="s">
        <v>5856</v>
      </c>
      <c r="H145" s="2" t="s">
        <v>5445</v>
      </c>
      <c r="I145" s="2" t="s">
        <v>5501</v>
      </c>
      <c r="J145" s="2" t="s">
        <v>5502</v>
      </c>
      <c r="K145" s="2" t="s">
        <v>5502</v>
      </c>
      <c r="L145" s="2" t="s">
        <v>5503</v>
      </c>
      <c r="M145" s="2"/>
      <c r="N145" s="2" t="s">
        <v>249</v>
      </c>
      <c r="O145" s="4" t="s">
        <v>5504</v>
      </c>
    </row>
    <row r="146" spans="1:15" ht="15" customHeight="1" x14ac:dyDescent="0.3">
      <c r="A146" s="2" t="s">
        <v>170</v>
      </c>
      <c r="B146" s="2" t="s">
        <v>34320</v>
      </c>
      <c r="C146" s="3">
        <v>12</v>
      </c>
      <c r="D146" s="2" t="s">
        <v>1534</v>
      </c>
      <c r="E146" s="2" t="s">
        <v>5857</v>
      </c>
      <c r="F146" s="2" t="s">
        <v>5858</v>
      </c>
      <c r="G146" s="2" t="s">
        <v>5859</v>
      </c>
      <c r="H146" s="2" t="s">
        <v>708</v>
      </c>
      <c r="I146" s="2" t="s">
        <v>5860</v>
      </c>
      <c r="J146" s="2" t="s">
        <v>5860</v>
      </c>
      <c r="K146" s="2" t="s">
        <v>5860</v>
      </c>
      <c r="L146" s="2"/>
      <c r="M146" s="2"/>
      <c r="N146" s="2"/>
      <c r="O146" s="4" t="s">
        <v>5861</v>
      </c>
    </row>
    <row r="147" spans="1:15" ht="15" customHeight="1" x14ac:dyDescent="0.3">
      <c r="A147" s="2" t="s">
        <v>170</v>
      </c>
      <c r="B147" s="2" t="s">
        <v>34320</v>
      </c>
      <c r="C147" s="3">
        <v>12</v>
      </c>
      <c r="D147" s="2" t="s">
        <v>1534</v>
      </c>
      <c r="E147" s="2" t="s">
        <v>5694</v>
      </c>
      <c r="F147" s="2" t="s">
        <v>5695</v>
      </c>
      <c r="G147" s="2" t="s">
        <v>5862</v>
      </c>
      <c r="H147" s="2" t="s">
        <v>5445</v>
      </c>
      <c r="I147" s="2" t="s">
        <v>5697</v>
      </c>
      <c r="J147" s="2" t="s">
        <v>5699</v>
      </c>
      <c r="K147" s="2" t="s">
        <v>5699</v>
      </c>
      <c r="L147" s="2" t="s">
        <v>5700</v>
      </c>
      <c r="M147" s="2"/>
      <c r="N147" s="2" t="s">
        <v>237</v>
      </c>
      <c r="O147" s="4" t="s">
        <v>5863</v>
      </c>
    </row>
    <row r="148" spans="1:15" ht="15" customHeight="1" x14ac:dyDescent="0.3">
      <c r="A148" s="2" t="s">
        <v>170</v>
      </c>
      <c r="B148" s="2" t="s">
        <v>34320</v>
      </c>
      <c r="C148" s="3">
        <v>12</v>
      </c>
      <c r="D148" s="2" t="s">
        <v>1534</v>
      </c>
      <c r="E148" s="2" t="s">
        <v>5517</v>
      </c>
      <c r="F148" s="2" t="s">
        <v>5518</v>
      </c>
      <c r="G148" s="2" t="s">
        <v>5864</v>
      </c>
      <c r="H148" s="2" t="s">
        <v>5408</v>
      </c>
      <c r="I148" s="2" t="s">
        <v>5520</v>
      </c>
      <c r="J148" s="2" t="s">
        <v>2891</v>
      </c>
      <c r="K148" s="2" t="s">
        <v>5522</v>
      </c>
      <c r="L148" s="2" t="s">
        <v>5523</v>
      </c>
      <c r="M148" s="2"/>
      <c r="N148" s="2" t="s">
        <v>5524</v>
      </c>
      <c r="O148" s="4" t="s">
        <v>5525</v>
      </c>
    </row>
    <row r="149" spans="1:15" ht="15" customHeight="1" x14ac:dyDescent="0.3">
      <c r="A149" s="2" t="s">
        <v>170</v>
      </c>
      <c r="B149" s="2" t="s">
        <v>34320</v>
      </c>
      <c r="C149" s="3">
        <v>12</v>
      </c>
      <c r="D149" s="2" t="s">
        <v>1534</v>
      </c>
      <c r="E149" s="2" t="s">
        <v>5442</v>
      </c>
      <c r="F149" s="2" t="s">
        <v>5443</v>
      </c>
      <c r="G149" s="2" t="s">
        <v>5865</v>
      </c>
      <c r="H149" s="2" t="s">
        <v>5445</v>
      </c>
      <c r="I149" s="2" t="s">
        <v>2213</v>
      </c>
      <c r="J149" s="2" t="s">
        <v>5446</v>
      </c>
      <c r="K149" s="2" t="s">
        <v>5447</v>
      </c>
      <c r="L149" s="2" t="s">
        <v>5448</v>
      </c>
      <c r="M149" s="2"/>
      <c r="N149" s="2" t="s">
        <v>5449</v>
      </c>
      <c r="O149" s="4" t="s">
        <v>5450</v>
      </c>
    </row>
    <row r="150" spans="1:15" ht="15" customHeight="1" x14ac:dyDescent="0.3">
      <c r="A150" s="2" t="s">
        <v>170</v>
      </c>
      <c r="B150" s="2" t="s">
        <v>34320</v>
      </c>
      <c r="C150" s="3">
        <v>12</v>
      </c>
      <c r="D150" s="2" t="s">
        <v>1534</v>
      </c>
      <c r="E150" s="2" t="s">
        <v>5709</v>
      </c>
      <c r="F150" s="2" t="s">
        <v>5695</v>
      </c>
      <c r="G150" s="2" t="s">
        <v>5866</v>
      </c>
      <c r="H150" s="2" t="s">
        <v>5445</v>
      </c>
      <c r="I150" s="2" t="s">
        <v>5711</v>
      </c>
      <c r="J150" s="2" t="s">
        <v>5712</v>
      </c>
      <c r="K150" s="2" t="s">
        <v>5713</v>
      </c>
      <c r="L150" s="2" t="s">
        <v>5714</v>
      </c>
      <c r="M150" s="2"/>
      <c r="N150" s="2" t="s">
        <v>5715</v>
      </c>
      <c r="O150" s="4" t="s">
        <v>5716</v>
      </c>
    </row>
    <row r="151" spans="1:15" ht="15" customHeight="1" x14ac:dyDescent="0.3">
      <c r="A151" s="2" t="s">
        <v>179</v>
      </c>
      <c r="B151" s="2" t="s">
        <v>34321</v>
      </c>
      <c r="C151" s="3">
        <v>13</v>
      </c>
      <c r="D151" s="2" t="s">
        <v>884</v>
      </c>
      <c r="E151" s="2" t="s">
        <v>5552</v>
      </c>
      <c r="F151" s="2" t="s">
        <v>5553</v>
      </c>
      <c r="G151" s="2"/>
      <c r="H151" s="2" t="s">
        <v>5578</v>
      </c>
      <c r="I151" s="2" t="s">
        <v>5555</v>
      </c>
      <c r="J151" s="2" t="s">
        <v>5010</v>
      </c>
      <c r="K151" s="2" t="s">
        <v>5556</v>
      </c>
      <c r="L151" s="2" t="s">
        <v>87</v>
      </c>
      <c r="M151" s="2"/>
      <c r="N151" s="2" t="s">
        <v>88</v>
      </c>
      <c r="O151" s="4" t="s">
        <v>5834</v>
      </c>
    </row>
    <row r="152" spans="1:15" ht="15" customHeight="1" x14ac:dyDescent="0.3">
      <c r="A152" s="2" t="s">
        <v>179</v>
      </c>
      <c r="B152" s="2" t="s">
        <v>34321</v>
      </c>
      <c r="C152" s="3">
        <v>13</v>
      </c>
      <c r="D152" s="2" t="s">
        <v>884</v>
      </c>
      <c r="E152" s="2" t="s">
        <v>5552</v>
      </c>
      <c r="F152" s="2" t="s">
        <v>5553</v>
      </c>
      <c r="G152" s="2" t="s">
        <v>5867</v>
      </c>
      <c r="H152" s="2" t="s">
        <v>5445</v>
      </c>
      <c r="I152" s="2" t="s">
        <v>5555</v>
      </c>
      <c r="J152" s="2" t="s">
        <v>5868</v>
      </c>
      <c r="K152" s="2" t="s">
        <v>5556</v>
      </c>
      <c r="L152" s="2" t="s">
        <v>87</v>
      </c>
      <c r="M152" s="2"/>
      <c r="N152" s="2" t="s">
        <v>88</v>
      </c>
      <c r="O152" s="4" t="s">
        <v>5557</v>
      </c>
    </row>
    <row r="153" spans="1:15" ht="15" customHeight="1" x14ac:dyDescent="0.3">
      <c r="A153" s="2" t="s">
        <v>179</v>
      </c>
      <c r="B153" s="2" t="s">
        <v>34321</v>
      </c>
      <c r="C153" s="3">
        <v>13</v>
      </c>
      <c r="D153" s="2" t="s">
        <v>884</v>
      </c>
      <c r="E153" s="2" t="s">
        <v>5517</v>
      </c>
      <c r="F153" s="2" t="s">
        <v>5518</v>
      </c>
      <c r="G153" s="2" t="s">
        <v>5869</v>
      </c>
      <c r="H153" s="2" t="s">
        <v>5415</v>
      </c>
      <c r="I153" s="2" t="s">
        <v>5520</v>
      </c>
      <c r="J153" s="2" t="s">
        <v>5522</v>
      </c>
      <c r="K153" s="2" t="s">
        <v>5522</v>
      </c>
      <c r="L153" s="2" t="s">
        <v>5523</v>
      </c>
      <c r="M153" s="2"/>
      <c r="N153" s="2" t="s">
        <v>5524</v>
      </c>
      <c r="O153" s="4" t="s">
        <v>1503</v>
      </c>
    </row>
    <row r="154" spans="1:15" ht="15" customHeight="1" x14ac:dyDescent="0.3">
      <c r="A154" s="2" t="s">
        <v>179</v>
      </c>
      <c r="B154" s="2" t="s">
        <v>34321</v>
      </c>
      <c r="C154" s="3">
        <v>13</v>
      </c>
      <c r="D154" s="2" t="s">
        <v>884</v>
      </c>
      <c r="E154" s="2" t="s">
        <v>5645</v>
      </c>
      <c r="F154" s="2" t="s">
        <v>5646</v>
      </c>
      <c r="G154" s="2" t="s">
        <v>5870</v>
      </c>
      <c r="H154" s="2" t="s">
        <v>5415</v>
      </c>
      <c r="I154" s="2" t="s">
        <v>5648</v>
      </c>
      <c r="J154" s="2" t="s">
        <v>5649</v>
      </c>
      <c r="K154" s="2" t="s">
        <v>5649</v>
      </c>
      <c r="L154" s="2" t="s">
        <v>87</v>
      </c>
      <c r="M154" s="2"/>
      <c r="N154" s="2" t="s">
        <v>88</v>
      </c>
      <c r="O154" s="4" t="s">
        <v>5650</v>
      </c>
    </row>
    <row r="155" spans="1:15" ht="15" customHeight="1" x14ac:dyDescent="0.3">
      <c r="A155" s="2" t="s">
        <v>179</v>
      </c>
      <c r="B155" s="2" t="s">
        <v>34321</v>
      </c>
      <c r="C155" s="3">
        <v>13</v>
      </c>
      <c r="D155" s="2" t="s">
        <v>884</v>
      </c>
      <c r="E155" s="2" t="s">
        <v>5442</v>
      </c>
      <c r="F155" s="2" t="s">
        <v>5443</v>
      </c>
      <c r="G155" s="2" t="s">
        <v>5871</v>
      </c>
      <c r="H155" s="2" t="s">
        <v>5452</v>
      </c>
      <c r="I155" s="2" t="s">
        <v>2213</v>
      </c>
      <c r="J155" s="2" t="s">
        <v>5446</v>
      </c>
      <c r="K155" s="2" t="s">
        <v>5447</v>
      </c>
      <c r="L155" s="2" t="s">
        <v>5448</v>
      </c>
      <c r="M155" s="2"/>
      <c r="N155" s="2" t="s">
        <v>5449</v>
      </c>
      <c r="O155" s="4" t="s">
        <v>5450</v>
      </c>
    </row>
    <row r="156" spans="1:15" ht="15" customHeight="1" x14ac:dyDescent="0.3">
      <c r="A156" s="2" t="s">
        <v>179</v>
      </c>
      <c r="B156" s="2" t="s">
        <v>34321</v>
      </c>
      <c r="C156" s="3">
        <v>13</v>
      </c>
      <c r="D156" s="2" t="s">
        <v>884</v>
      </c>
      <c r="E156" s="2" t="s">
        <v>5651</v>
      </c>
      <c r="F156" s="2" t="s">
        <v>5652</v>
      </c>
      <c r="G156" s="2" t="s">
        <v>5872</v>
      </c>
      <c r="H156" s="2" t="s">
        <v>5415</v>
      </c>
      <c r="I156" s="2" t="s">
        <v>5654</v>
      </c>
      <c r="J156" s="2" t="s">
        <v>5873</v>
      </c>
      <c r="K156" s="2" t="s">
        <v>5656</v>
      </c>
      <c r="L156" s="2" t="s">
        <v>5657</v>
      </c>
      <c r="M156" s="2"/>
      <c r="N156" s="2" t="s">
        <v>5658</v>
      </c>
      <c r="O156" s="4" t="s">
        <v>5659</v>
      </c>
    </row>
    <row r="157" spans="1:15" ht="15" customHeight="1" x14ac:dyDescent="0.3">
      <c r="A157" s="2" t="s">
        <v>179</v>
      </c>
      <c r="B157" s="2" t="s">
        <v>34321</v>
      </c>
      <c r="C157" s="3">
        <v>13</v>
      </c>
      <c r="D157" s="2" t="s">
        <v>884</v>
      </c>
      <c r="E157" s="2" t="s">
        <v>5660</v>
      </c>
      <c r="F157" s="2" t="s">
        <v>5603</v>
      </c>
      <c r="G157" s="2"/>
      <c r="H157" s="2" t="s">
        <v>5578</v>
      </c>
      <c r="I157" s="2" t="s">
        <v>5661</v>
      </c>
      <c r="J157" s="2" t="s">
        <v>656</v>
      </c>
      <c r="K157" s="2" t="s">
        <v>5662</v>
      </c>
      <c r="L157" s="2" t="s">
        <v>87</v>
      </c>
      <c r="M157" s="2"/>
      <c r="N157" s="2" t="s">
        <v>88</v>
      </c>
      <c r="O157" s="4" t="s">
        <v>5874</v>
      </c>
    </row>
    <row r="158" spans="1:15" ht="15" customHeight="1" x14ac:dyDescent="0.3">
      <c r="A158" s="2" t="s">
        <v>179</v>
      </c>
      <c r="B158" s="2" t="s">
        <v>34321</v>
      </c>
      <c r="C158" s="3">
        <v>13</v>
      </c>
      <c r="D158" s="2" t="s">
        <v>884</v>
      </c>
      <c r="E158" s="2" t="s">
        <v>5660</v>
      </c>
      <c r="F158" s="2" t="s">
        <v>5603</v>
      </c>
      <c r="G158" s="2" t="s">
        <v>5875</v>
      </c>
      <c r="H158" s="2" t="s">
        <v>5667</v>
      </c>
      <c r="I158" s="2" t="s">
        <v>5661</v>
      </c>
      <c r="J158" s="2" t="s">
        <v>5665</v>
      </c>
      <c r="K158" s="2" t="s">
        <v>5662</v>
      </c>
      <c r="L158" s="2" t="s">
        <v>87</v>
      </c>
      <c r="M158" s="2"/>
      <c r="N158" s="2" t="s">
        <v>88</v>
      </c>
      <c r="O158" s="4" t="s">
        <v>5663</v>
      </c>
    </row>
    <row r="159" spans="1:15" ht="15" customHeight="1" x14ac:dyDescent="0.3">
      <c r="A159" s="2" t="s">
        <v>179</v>
      </c>
      <c r="B159" s="2" t="s">
        <v>34321</v>
      </c>
      <c r="C159" s="3">
        <v>13</v>
      </c>
      <c r="D159" s="2" t="s">
        <v>884</v>
      </c>
      <c r="E159" s="2" t="s">
        <v>5660</v>
      </c>
      <c r="F159" s="2" t="s">
        <v>5603</v>
      </c>
      <c r="G159" s="2" t="s">
        <v>5664</v>
      </c>
      <c r="H159" s="2" t="s">
        <v>5445</v>
      </c>
      <c r="I159" s="2" t="s">
        <v>5661</v>
      </c>
      <c r="J159" s="2" t="s">
        <v>5662</v>
      </c>
      <c r="K159" s="2" t="s">
        <v>5662</v>
      </c>
      <c r="L159" s="2" t="s">
        <v>87</v>
      </c>
      <c r="M159" s="2"/>
      <c r="N159" s="2" t="s">
        <v>88</v>
      </c>
      <c r="O159" s="4" t="s">
        <v>5663</v>
      </c>
    </row>
    <row r="160" spans="1:15" ht="15" customHeight="1" x14ac:dyDescent="0.3">
      <c r="A160" s="2" t="s">
        <v>179</v>
      </c>
      <c r="B160" s="2" t="s">
        <v>34321</v>
      </c>
      <c r="C160" s="3">
        <v>13</v>
      </c>
      <c r="D160" s="2" t="s">
        <v>884</v>
      </c>
      <c r="E160" s="2" t="s">
        <v>5540</v>
      </c>
      <c r="F160" s="2" t="s">
        <v>5518</v>
      </c>
      <c r="G160" s="2" t="s">
        <v>5876</v>
      </c>
      <c r="H160" s="2" t="s">
        <v>5408</v>
      </c>
      <c r="I160" s="2" t="s">
        <v>5542</v>
      </c>
      <c r="J160" s="2" t="s">
        <v>2735</v>
      </c>
      <c r="K160" s="2" t="s">
        <v>5543</v>
      </c>
      <c r="L160" s="2"/>
      <c r="M160" s="2"/>
      <c r="N160" s="2"/>
      <c r="O160" s="4" t="s">
        <v>5544</v>
      </c>
    </row>
    <row r="161" spans="1:15" ht="15" customHeight="1" x14ac:dyDescent="0.3">
      <c r="A161" s="2" t="s">
        <v>179</v>
      </c>
      <c r="B161" s="2" t="s">
        <v>34321</v>
      </c>
      <c r="C161" s="3">
        <v>13</v>
      </c>
      <c r="D161" s="2" t="s">
        <v>884</v>
      </c>
      <c r="E161" s="2" t="s">
        <v>5540</v>
      </c>
      <c r="F161" s="2" t="s">
        <v>5518</v>
      </c>
      <c r="G161" s="2" t="s">
        <v>5877</v>
      </c>
      <c r="H161" s="2" t="s">
        <v>5415</v>
      </c>
      <c r="I161" s="2" t="s">
        <v>5542</v>
      </c>
      <c r="J161" s="2" t="s">
        <v>5543</v>
      </c>
      <c r="K161" s="2" t="s">
        <v>5543</v>
      </c>
      <c r="L161" s="2"/>
      <c r="M161" s="2"/>
      <c r="N161" s="2"/>
      <c r="O161" s="4" t="s">
        <v>5544</v>
      </c>
    </row>
    <row r="162" spans="1:15" ht="15" customHeight="1" x14ac:dyDescent="0.3">
      <c r="A162" s="2" t="s">
        <v>179</v>
      </c>
      <c r="B162" s="2" t="s">
        <v>34321</v>
      </c>
      <c r="C162" s="3">
        <v>13</v>
      </c>
      <c r="D162" s="2" t="s">
        <v>884</v>
      </c>
      <c r="E162" s="2" t="s">
        <v>5677</v>
      </c>
      <c r="F162" s="2" t="s">
        <v>5603</v>
      </c>
      <c r="G162" s="2" t="s">
        <v>5878</v>
      </c>
      <c r="H162" s="2" t="s">
        <v>5667</v>
      </c>
      <c r="I162" s="2" t="s">
        <v>5679</v>
      </c>
      <c r="J162" s="2" t="s">
        <v>5680</v>
      </c>
      <c r="K162" s="2" t="s">
        <v>5681</v>
      </c>
      <c r="L162" s="2" t="s">
        <v>87</v>
      </c>
      <c r="M162" s="2"/>
      <c r="N162" s="2" t="s">
        <v>88</v>
      </c>
      <c r="O162" s="4" t="s">
        <v>5682</v>
      </c>
    </row>
    <row r="163" spans="1:15" ht="15" customHeight="1" x14ac:dyDescent="0.3">
      <c r="A163" s="2" t="s">
        <v>190</v>
      </c>
      <c r="B163" s="2" t="s">
        <v>34322</v>
      </c>
      <c r="C163" s="3">
        <v>14</v>
      </c>
      <c r="D163" s="2" t="s">
        <v>902</v>
      </c>
      <c r="E163" s="2" t="s">
        <v>5879</v>
      </c>
      <c r="F163" s="2" t="s">
        <v>5880</v>
      </c>
      <c r="G163" s="2" t="s">
        <v>5881</v>
      </c>
      <c r="H163" s="2" t="s">
        <v>5415</v>
      </c>
      <c r="I163" s="2" t="s">
        <v>5836</v>
      </c>
      <c r="J163" s="2" t="s">
        <v>5556</v>
      </c>
      <c r="K163" s="2" t="s">
        <v>5882</v>
      </c>
      <c r="L163" s="2" t="s">
        <v>5883</v>
      </c>
      <c r="M163" s="2" t="s">
        <v>5884</v>
      </c>
      <c r="N163" s="2" t="s">
        <v>199</v>
      </c>
      <c r="O163" s="4" t="s">
        <v>5885</v>
      </c>
    </row>
    <row r="164" spans="1:15" ht="15" customHeight="1" x14ac:dyDescent="0.3">
      <c r="A164" s="2" t="s">
        <v>190</v>
      </c>
      <c r="B164" s="2" t="s">
        <v>34322</v>
      </c>
      <c r="C164" s="3">
        <v>14</v>
      </c>
      <c r="D164" s="2" t="s">
        <v>902</v>
      </c>
      <c r="E164" s="2" t="s">
        <v>5886</v>
      </c>
      <c r="F164" s="2" t="s">
        <v>5887</v>
      </c>
      <c r="G164" s="2"/>
      <c r="H164" s="2" t="s">
        <v>5415</v>
      </c>
      <c r="I164" s="2" t="s">
        <v>5888</v>
      </c>
      <c r="J164" s="2" t="s">
        <v>5888</v>
      </c>
      <c r="K164" s="2" t="s">
        <v>5698</v>
      </c>
      <c r="L164" s="2" t="s">
        <v>197</v>
      </c>
      <c r="M164" s="2" t="s">
        <v>198</v>
      </c>
      <c r="N164" s="2" t="s">
        <v>199</v>
      </c>
      <c r="O164" s="4" t="s">
        <v>5889</v>
      </c>
    </row>
    <row r="165" spans="1:15" ht="15" customHeight="1" x14ac:dyDescent="0.3">
      <c r="A165" s="2" t="s">
        <v>190</v>
      </c>
      <c r="B165" s="2" t="s">
        <v>34322</v>
      </c>
      <c r="C165" s="3">
        <v>14</v>
      </c>
      <c r="D165" s="2" t="s">
        <v>902</v>
      </c>
      <c r="E165" s="2" t="s">
        <v>5890</v>
      </c>
      <c r="F165" s="2" t="s">
        <v>1479</v>
      </c>
      <c r="G165" s="2" t="s">
        <v>5891</v>
      </c>
      <c r="H165" s="2" t="s">
        <v>5415</v>
      </c>
      <c r="I165" s="2" t="s">
        <v>5892</v>
      </c>
      <c r="J165" s="2" t="s">
        <v>5893</v>
      </c>
      <c r="K165" s="2" t="s">
        <v>5894</v>
      </c>
      <c r="L165" s="2" t="s">
        <v>5895</v>
      </c>
      <c r="M165" s="2" t="s">
        <v>289</v>
      </c>
      <c r="N165" s="2" t="s">
        <v>276</v>
      </c>
      <c r="O165" s="4" t="s">
        <v>5896</v>
      </c>
    </row>
    <row r="166" spans="1:15" ht="15" customHeight="1" x14ac:dyDescent="0.3">
      <c r="A166" s="2" t="s">
        <v>206</v>
      </c>
      <c r="B166" s="2" t="s">
        <v>34323</v>
      </c>
      <c r="C166" s="3">
        <v>15</v>
      </c>
      <c r="D166" s="2" t="s">
        <v>916</v>
      </c>
      <c r="E166" s="2" t="s">
        <v>5897</v>
      </c>
      <c r="F166" s="2" t="s">
        <v>5771</v>
      </c>
      <c r="G166" s="2" t="s">
        <v>5898</v>
      </c>
      <c r="H166" s="2" t="s">
        <v>5408</v>
      </c>
      <c r="I166" s="2" t="s">
        <v>5773</v>
      </c>
      <c r="J166" s="2" t="s">
        <v>5774</v>
      </c>
      <c r="K166" s="2" t="s">
        <v>5774</v>
      </c>
      <c r="L166" s="2" t="s">
        <v>5775</v>
      </c>
      <c r="M166" s="2"/>
      <c r="N166" s="2" t="s">
        <v>5715</v>
      </c>
      <c r="O166" s="4" t="s">
        <v>5776</v>
      </c>
    </row>
    <row r="167" spans="1:15" ht="15" customHeight="1" x14ac:dyDescent="0.3">
      <c r="A167" s="2" t="s">
        <v>206</v>
      </c>
      <c r="B167" s="2" t="s">
        <v>34323</v>
      </c>
      <c r="C167" s="3">
        <v>15</v>
      </c>
      <c r="D167" s="2" t="s">
        <v>916</v>
      </c>
      <c r="E167" s="2" t="s">
        <v>5897</v>
      </c>
      <c r="F167" s="2" t="s">
        <v>5771</v>
      </c>
      <c r="G167" s="2" t="s">
        <v>5899</v>
      </c>
      <c r="H167" s="2" t="s">
        <v>5415</v>
      </c>
      <c r="I167" s="2" t="s">
        <v>5773</v>
      </c>
      <c r="J167" s="2" t="s">
        <v>5900</v>
      </c>
      <c r="K167" s="2" t="s">
        <v>5774</v>
      </c>
      <c r="L167" s="2" t="s">
        <v>5775</v>
      </c>
      <c r="M167" s="2"/>
      <c r="N167" s="2" t="s">
        <v>5715</v>
      </c>
      <c r="O167" s="4" t="s">
        <v>5776</v>
      </c>
    </row>
    <row r="168" spans="1:15" ht="15" customHeight="1" x14ac:dyDescent="0.3">
      <c r="A168" s="2" t="s">
        <v>206</v>
      </c>
      <c r="B168" s="2" t="s">
        <v>34323</v>
      </c>
      <c r="C168" s="3">
        <v>15</v>
      </c>
      <c r="D168" s="2" t="s">
        <v>916</v>
      </c>
      <c r="E168" s="2" t="s">
        <v>5897</v>
      </c>
      <c r="F168" s="2" t="s">
        <v>5771</v>
      </c>
      <c r="G168" s="2" t="s">
        <v>5901</v>
      </c>
      <c r="H168" s="2" t="s">
        <v>5415</v>
      </c>
      <c r="I168" s="2" t="s">
        <v>5773</v>
      </c>
      <c r="J168" s="2" t="s">
        <v>5773</v>
      </c>
      <c r="K168" s="2" t="s">
        <v>5774</v>
      </c>
      <c r="L168" s="2" t="s">
        <v>5775</v>
      </c>
      <c r="M168" s="2"/>
      <c r="N168" s="2" t="s">
        <v>5715</v>
      </c>
      <c r="O168" s="4" t="s">
        <v>5776</v>
      </c>
    </row>
    <row r="169" spans="1:15" ht="15" customHeight="1" x14ac:dyDescent="0.3">
      <c r="A169" s="2" t="s">
        <v>206</v>
      </c>
      <c r="B169" s="2" t="s">
        <v>34323</v>
      </c>
      <c r="C169" s="3">
        <v>15</v>
      </c>
      <c r="D169" s="2" t="s">
        <v>916</v>
      </c>
      <c r="E169" s="2" t="s">
        <v>5779</v>
      </c>
      <c r="F169" s="2" t="s">
        <v>5780</v>
      </c>
      <c r="G169" s="2" t="s">
        <v>5902</v>
      </c>
      <c r="H169" s="2" t="s">
        <v>5415</v>
      </c>
      <c r="I169" s="2" t="s">
        <v>5781</v>
      </c>
      <c r="J169" s="2" t="s">
        <v>1031</v>
      </c>
      <c r="K169" s="2" t="s">
        <v>5782</v>
      </c>
      <c r="L169" s="2" t="s">
        <v>47</v>
      </c>
      <c r="M169" s="2"/>
      <c r="N169" s="2" t="s">
        <v>48</v>
      </c>
      <c r="O169" s="4" t="s">
        <v>5783</v>
      </c>
    </row>
    <row r="170" spans="1:15" ht="15" customHeight="1" x14ac:dyDescent="0.3">
      <c r="A170" s="2" t="s">
        <v>206</v>
      </c>
      <c r="B170" s="2" t="s">
        <v>34323</v>
      </c>
      <c r="C170" s="3">
        <v>15</v>
      </c>
      <c r="D170" s="2" t="s">
        <v>916</v>
      </c>
      <c r="E170" s="2" t="s">
        <v>5903</v>
      </c>
      <c r="F170" s="2" t="s">
        <v>5904</v>
      </c>
      <c r="G170" s="2" t="s">
        <v>5905</v>
      </c>
      <c r="H170" s="2" t="s">
        <v>5415</v>
      </c>
      <c r="I170" s="2" t="s">
        <v>5570</v>
      </c>
      <c r="J170" s="2" t="s">
        <v>5906</v>
      </c>
      <c r="K170" s="2" t="s">
        <v>5907</v>
      </c>
      <c r="L170" s="2" t="s">
        <v>5908</v>
      </c>
      <c r="M170" s="2"/>
      <c r="N170" s="2" t="s">
        <v>5909</v>
      </c>
      <c r="O170" s="4" t="s">
        <v>5910</v>
      </c>
    </row>
    <row r="171" spans="1:15" ht="15" customHeight="1" x14ac:dyDescent="0.3">
      <c r="A171" s="2" t="s">
        <v>206</v>
      </c>
      <c r="B171" s="2" t="s">
        <v>34323</v>
      </c>
      <c r="C171" s="3">
        <v>15</v>
      </c>
      <c r="D171" s="2" t="s">
        <v>916</v>
      </c>
      <c r="E171" s="2" t="s">
        <v>5903</v>
      </c>
      <c r="F171" s="2" t="s">
        <v>5904</v>
      </c>
      <c r="G171" s="2" t="s">
        <v>5911</v>
      </c>
      <c r="H171" s="2" t="s">
        <v>5415</v>
      </c>
      <c r="I171" s="2" t="s">
        <v>5570</v>
      </c>
      <c r="J171" s="2" t="s">
        <v>5906</v>
      </c>
      <c r="K171" s="2" t="s">
        <v>5907</v>
      </c>
      <c r="L171" s="2" t="s">
        <v>5908</v>
      </c>
      <c r="M171" s="2"/>
      <c r="N171" s="2" t="s">
        <v>5909</v>
      </c>
      <c r="O171" s="4" t="s">
        <v>5910</v>
      </c>
    </row>
    <row r="172" spans="1:15" ht="15" customHeight="1" x14ac:dyDescent="0.3">
      <c r="A172" s="2" t="s">
        <v>206</v>
      </c>
      <c r="B172" s="2" t="s">
        <v>34323</v>
      </c>
      <c r="C172" s="3">
        <v>15</v>
      </c>
      <c r="D172" s="2" t="s">
        <v>916</v>
      </c>
      <c r="E172" s="2" t="s">
        <v>5903</v>
      </c>
      <c r="F172" s="2" t="s">
        <v>5904</v>
      </c>
      <c r="G172" s="2"/>
      <c r="H172" s="2" t="s">
        <v>5578</v>
      </c>
      <c r="I172" s="2" t="s">
        <v>5570</v>
      </c>
      <c r="J172" s="2" t="s">
        <v>5906</v>
      </c>
      <c r="K172" s="2" t="s">
        <v>5570</v>
      </c>
      <c r="L172" s="2" t="s">
        <v>5908</v>
      </c>
      <c r="M172" s="2"/>
      <c r="N172" s="2" t="s">
        <v>5909</v>
      </c>
      <c r="O172" s="4" t="s">
        <v>5910</v>
      </c>
    </row>
    <row r="173" spans="1:15" ht="15" customHeight="1" x14ac:dyDescent="0.3">
      <c r="A173" s="2" t="s">
        <v>217</v>
      </c>
      <c r="B173" s="2" t="s">
        <v>34324</v>
      </c>
      <c r="C173" s="3">
        <v>16</v>
      </c>
      <c r="D173" s="2" t="s">
        <v>940</v>
      </c>
      <c r="E173" s="2" t="s">
        <v>5912</v>
      </c>
      <c r="F173" s="2" t="s">
        <v>941</v>
      </c>
      <c r="G173" s="2" t="s">
        <v>5913</v>
      </c>
      <c r="H173" s="2" t="s">
        <v>1049</v>
      </c>
      <c r="I173" s="2" t="s">
        <v>5914</v>
      </c>
      <c r="J173" s="2" t="s">
        <v>5914</v>
      </c>
      <c r="K173" s="2" t="s">
        <v>5914</v>
      </c>
      <c r="L173" s="2" t="s">
        <v>222</v>
      </c>
      <c r="M173" s="2"/>
      <c r="N173" s="2" t="s">
        <v>223</v>
      </c>
      <c r="O173" s="4" t="s">
        <v>5915</v>
      </c>
    </row>
    <row r="174" spans="1:15" ht="15" customHeight="1" x14ac:dyDescent="0.3">
      <c r="A174" s="2" t="s">
        <v>217</v>
      </c>
      <c r="B174" s="2" t="s">
        <v>34324</v>
      </c>
      <c r="C174" s="3">
        <v>16</v>
      </c>
      <c r="D174" s="2" t="s">
        <v>940</v>
      </c>
      <c r="E174" s="2" t="s">
        <v>5916</v>
      </c>
      <c r="F174" s="2" t="s">
        <v>5917</v>
      </c>
      <c r="G174" s="2" t="s">
        <v>5918</v>
      </c>
      <c r="H174" s="2" t="s">
        <v>5445</v>
      </c>
      <c r="I174" s="2" t="s">
        <v>5919</v>
      </c>
      <c r="J174" s="2" t="s">
        <v>5919</v>
      </c>
      <c r="K174" s="2" t="s">
        <v>3027</v>
      </c>
      <c r="L174" s="2" t="s">
        <v>5920</v>
      </c>
      <c r="M174" s="2"/>
      <c r="N174" s="2" t="s">
        <v>223</v>
      </c>
      <c r="O174" s="4" t="s">
        <v>5921</v>
      </c>
    </row>
    <row r="175" spans="1:15" ht="15" customHeight="1" x14ac:dyDescent="0.3">
      <c r="A175" s="2" t="s">
        <v>217</v>
      </c>
      <c r="B175" s="2" t="s">
        <v>34324</v>
      </c>
      <c r="C175" s="3">
        <v>16</v>
      </c>
      <c r="D175" s="2" t="s">
        <v>940</v>
      </c>
      <c r="E175" s="2" t="s">
        <v>5922</v>
      </c>
      <c r="F175" s="2" t="s">
        <v>5917</v>
      </c>
      <c r="G175" s="2" t="s">
        <v>5923</v>
      </c>
      <c r="H175" s="2" t="s">
        <v>5445</v>
      </c>
      <c r="I175" s="2" t="s">
        <v>5924</v>
      </c>
      <c r="J175" s="2" t="s">
        <v>5925</v>
      </c>
      <c r="K175" s="2" t="s">
        <v>5926</v>
      </c>
      <c r="L175" s="2" t="s">
        <v>5927</v>
      </c>
      <c r="M175" s="2"/>
      <c r="N175" s="2" t="s">
        <v>223</v>
      </c>
      <c r="O175" s="4" t="s">
        <v>5928</v>
      </c>
    </row>
    <row r="176" spans="1:15" ht="15" customHeight="1" x14ac:dyDescent="0.3">
      <c r="A176" s="2" t="s">
        <v>217</v>
      </c>
      <c r="B176" s="2" t="s">
        <v>34324</v>
      </c>
      <c r="C176" s="3">
        <v>16</v>
      </c>
      <c r="D176" s="2" t="s">
        <v>940</v>
      </c>
      <c r="E176" s="2" t="s">
        <v>5922</v>
      </c>
      <c r="F176" s="2" t="s">
        <v>5917</v>
      </c>
      <c r="G176" s="2" t="s">
        <v>5929</v>
      </c>
      <c r="H176" s="2" t="s">
        <v>5415</v>
      </c>
      <c r="I176" s="2" t="s">
        <v>5924</v>
      </c>
      <c r="J176" s="2" t="s">
        <v>5924</v>
      </c>
      <c r="K176" s="2" t="s">
        <v>5926</v>
      </c>
      <c r="L176" s="2" t="s">
        <v>5927</v>
      </c>
      <c r="M176" s="2"/>
      <c r="N176" s="2" t="s">
        <v>223</v>
      </c>
      <c r="O176" s="4" t="s">
        <v>5928</v>
      </c>
    </row>
    <row r="177" spans="1:15" ht="15" customHeight="1" x14ac:dyDescent="0.3">
      <c r="A177" s="2" t="s">
        <v>217</v>
      </c>
      <c r="B177" s="2" t="s">
        <v>34324</v>
      </c>
      <c r="C177" s="3">
        <v>16</v>
      </c>
      <c r="D177" s="2" t="s">
        <v>940</v>
      </c>
      <c r="E177" s="2" t="s">
        <v>5930</v>
      </c>
      <c r="F177" s="2" t="s">
        <v>5917</v>
      </c>
      <c r="G177" s="2"/>
      <c r="H177" s="2" t="s">
        <v>5702</v>
      </c>
      <c r="I177" s="2" t="s">
        <v>5931</v>
      </c>
      <c r="J177" s="2" t="s">
        <v>1089</v>
      </c>
      <c r="K177" s="2" t="s">
        <v>5932</v>
      </c>
      <c r="L177" s="2" t="s">
        <v>5933</v>
      </c>
      <c r="M177" s="2"/>
      <c r="N177" s="2" t="s">
        <v>223</v>
      </c>
      <c r="O177" s="4" t="s">
        <v>5934</v>
      </c>
    </row>
    <row r="178" spans="1:15" ht="15" customHeight="1" x14ac:dyDescent="0.3">
      <c r="A178" s="2" t="s">
        <v>217</v>
      </c>
      <c r="B178" s="2" t="s">
        <v>34324</v>
      </c>
      <c r="C178" s="3">
        <v>16</v>
      </c>
      <c r="D178" s="2" t="s">
        <v>940</v>
      </c>
      <c r="E178" s="2" t="s">
        <v>5930</v>
      </c>
      <c r="F178" s="2" t="s">
        <v>5917</v>
      </c>
      <c r="G178" s="2" t="s">
        <v>5935</v>
      </c>
      <c r="H178" s="2" t="s">
        <v>5445</v>
      </c>
      <c r="I178" s="2" t="s">
        <v>5931</v>
      </c>
      <c r="J178" s="2" t="s">
        <v>5932</v>
      </c>
      <c r="K178" s="2" t="s">
        <v>5932</v>
      </c>
      <c r="L178" s="2" t="s">
        <v>5933</v>
      </c>
      <c r="M178" s="2"/>
      <c r="N178" s="2" t="s">
        <v>223</v>
      </c>
      <c r="O178" s="4" t="s">
        <v>5934</v>
      </c>
    </row>
    <row r="179" spans="1:15" ht="15" customHeight="1" x14ac:dyDescent="0.3">
      <c r="A179" s="2" t="s">
        <v>217</v>
      </c>
      <c r="B179" s="2" t="s">
        <v>34324</v>
      </c>
      <c r="C179" s="3">
        <v>16</v>
      </c>
      <c r="D179" s="2" t="s">
        <v>940</v>
      </c>
      <c r="E179" s="2" t="s">
        <v>5936</v>
      </c>
      <c r="F179" s="2" t="s">
        <v>5917</v>
      </c>
      <c r="G179" s="2" t="s">
        <v>5937</v>
      </c>
      <c r="H179" s="2" t="s">
        <v>5445</v>
      </c>
      <c r="I179" s="2" t="s">
        <v>5938</v>
      </c>
      <c r="J179" s="2" t="s">
        <v>5939</v>
      </c>
      <c r="K179" s="2" t="s">
        <v>5939</v>
      </c>
      <c r="L179" s="2" t="s">
        <v>222</v>
      </c>
      <c r="M179" s="2"/>
      <c r="N179" s="2" t="s">
        <v>223</v>
      </c>
      <c r="O179" s="4" t="s">
        <v>5940</v>
      </c>
    </row>
    <row r="180" spans="1:15" ht="15" customHeight="1" x14ac:dyDescent="0.3">
      <c r="A180" s="2" t="s">
        <v>217</v>
      </c>
      <c r="B180" s="2" t="s">
        <v>34324</v>
      </c>
      <c r="C180" s="3">
        <v>16</v>
      </c>
      <c r="D180" s="2" t="s">
        <v>940</v>
      </c>
      <c r="E180" s="2" t="s">
        <v>5936</v>
      </c>
      <c r="F180" s="2" t="s">
        <v>5917</v>
      </c>
      <c r="G180" s="2" t="s">
        <v>5941</v>
      </c>
      <c r="H180" s="2" t="s">
        <v>5445</v>
      </c>
      <c r="I180" s="2" t="s">
        <v>5938</v>
      </c>
      <c r="J180" s="2" t="s">
        <v>5939</v>
      </c>
      <c r="K180" s="2" t="s">
        <v>5939</v>
      </c>
      <c r="L180" s="2" t="s">
        <v>222</v>
      </c>
      <c r="M180" s="2"/>
      <c r="N180" s="2" t="s">
        <v>223</v>
      </c>
      <c r="O180" s="4" t="s">
        <v>5940</v>
      </c>
    </row>
    <row r="181" spans="1:15" ht="15" customHeight="1" x14ac:dyDescent="0.3">
      <c r="A181" s="2" t="s">
        <v>230</v>
      </c>
      <c r="B181" s="2" t="s">
        <v>34325</v>
      </c>
      <c r="C181" s="3">
        <v>17</v>
      </c>
      <c r="D181" s="2" t="s">
        <v>958</v>
      </c>
      <c r="E181" s="2" t="s">
        <v>5942</v>
      </c>
      <c r="F181" s="2" t="s">
        <v>5443</v>
      </c>
      <c r="G181" s="2"/>
      <c r="H181" s="2" t="s">
        <v>5702</v>
      </c>
      <c r="I181" s="2" t="s">
        <v>5943</v>
      </c>
      <c r="J181" s="2" t="s">
        <v>5944</v>
      </c>
      <c r="K181" s="2" t="s">
        <v>5945</v>
      </c>
      <c r="L181" s="2" t="s">
        <v>5946</v>
      </c>
      <c r="M181" s="2"/>
      <c r="N181" s="2" t="s">
        <v>237</v>
      </c>
      <c r="O181" s="4" t="s">
        <v>5947</v>
      </c>
    </row>
    <row r="182" spans="1:15" ht="15" customHeight="1" x14ac:dyDescent="0.3">
      <c r="A182" s="2" t="s">
        <v>230</v>
      </c>
      <c r="B182" s="2" t="s">
        <v>34325</v>
      </c>
      <c r="C182" s="3">
        <v>17</v>
      </c>
      <c r="D182" s="2" t="s">
        <v>958</v>
      </c>
      <c r="E182" s="2" t="s">
        <v>5948</v>
      </c>
      <c r="F182" s="2" t="s">
        <v>3795</v>
      </c>
      <c r="G182" s="2" t="s">
        <v>5949</v>
      </c>
      <c r="H182" s="2" t="s">
        <v>5408</v>
      </c>
      <c r="I182" s="2" t="s">
        <v>5950</v>
      </c>
      <c r="J182" s="2" t="s">
        <v>5951</v>
      </c>
      <c r="K182" s="2" t="s">
        <v>5952</v>
      </c>
      <c r="L182" s="2" t="s">
        <v>5953</v>
      </c>
      <c r="M182" s="2" t="s">
        <v>5953</v>
      </c>
      <c r="N182" s="2" t="s">
        <v>276</v>
      </c>
      <c r="O182" s="4" t="s">
        <v>5954</v>
      </c>
    </row>
    <row r="183" spans="1:15" ht="15" customHeight="1" x14ac:dyDescent="0.3">
      <c r="A183" s="2" t="s">
        <v>230</v>
      </c>
      <c r="B183" s="2" t="s">
        <v>34325</v>
      </c>
      <c r="C183" s="3">
        <v>17</v>
      </c>
      <c r="D183" s="2" t="s">
        <v>958</v>
      </c>
      <c r="E183" s="2" t="s">
        <v>5955</v>
      </c>
      <c r="F183" s="2" t="s">
        <v>1555</v>
      </c>
      <c r="G183" s="2" t="s">
        <v>5956</v>
      </c>
      <c r="H183" s="2" t="s">
        <v>5445</v>
      </c>
      <c r="I183" s="2" t="s">
        <v>5957</v>
      </c>
      <c r="J183" s="2" t="s">
        <v>5957</v>
      </c>
      <c r="K183" s="2" t="s">
        <v>5957</v>
      </c>
      <c r="L183" s="2" t="s">
        <v>236</v>
      </c>
      <c r="M183" s="2"/>
      <c r="N183" s="2" t="s">
        <v>237</v>
      </c>
      <c r="O183" s="4" t="s">
        <v>5958</v>
      </c>
    </row>
    <row r="184" spans="1:15" ht="15" customHeight="1" x14ac:dyDescent="0.3">
      <c r="A184" s="2" t="s">
        <v>230</v>
      </c>
      <c r="B184" s="2" t="s">
        <v>34325</v>
      </c>
      <c r="C184" s="3">
        <v>17</v>
      </c>
      <c r="D184" s="2" t="s">
        <v>958</v>
      </c>
      <c r="E184" s="2" t="s">
        <v>5499</v>
      </c>
      <c r="F184" s="2" t="s">
        <v>5443</v>
      </c>
      <c r="G184" s="2" t="s">
        <v>5959</v>
      </c>
      <c r="H184" s="2" t="s">
        <v>5452</v>
      </c>
      <c r="I184" s="2" t="s">
        <v>5501</v>
      </c>
      <c r="J184" s="2" t="s">
        <v>5502</v>
      </c>
      <c r="K184" s="2" t="s">
        <v>5502</v>
      </c>
      <c r="L184" s="2" t="s">
        <v>5503</v>
      </c>
      <c r="M184" s="2"/>
      <c r="N184" s="2" t="s">
        <v>249</v>
      </c>
      <c r="O184" s="4" t="s">
        <v>5504</v>
      </c>
    </row>
    <row r="185" spans="1:15" ht="15" customHeight="1" x14ac:dyDescent="0.3">
      <c r="A185" s="2" t="s">
        <v>230</v>
      </c>
      <c r="B185" s="2" t="s">
        <v>34325</v>
      </c>
      <c r="C185" s="3">
        <v>17</v>
      </c>
      <c r="D185" s="2" t="s">
        <v>958</v>
      </c>
      <c r="E185" s="2" t="s">
        <v>5499</v>
      </c>
      <c r="F185" s="2" t="s">
        <v>5443</v>
      </c>
      <c r="G185" s="2" t="s">
        <v>5960</v>
      </c>
      <c r="H185" s="2" t="s">
        <v>5452</v>
      </c>
      <c r="I185" s="2" t="s">
        <v>5501</v>
      </c>
      <c r="J185" s="2" t="s">
        <v>5794</v>
      </c>
      <c r="K185" s="2" t="s">
        <v>5502</v>
      </c>
      <c r="L185" s="2" t="s">
        <v>5503</v>
      </c>
      <c r="M185" s="2"/>
      <c r="N185" s="2" t="s">
        <v>249</v>
      </c>
      <c r="O185" s="4" t="s">
        <v>5504</v>
      </c>
    </row>
    <row r="186" spans="1:15" ht="15" customHeight="1" x14ac:dyDescent="0.3">
      <c r="A186" s="2" t="s">
        <v>230</v>
      </c>
      <c r="B186" s="2" t="s">
        <v>34325</v>
      </c>
      <c r="C186" s="3">
        <v>17</v>
      </c>
      <c r="D186" s="2" t="s">
        <v>958</v>
      </c>
      <c r="E186" s="2" t="s">
        <v>5499</v>
      </c>
      <c r="F186" s="2" t="s">
        <v>5443</v>
      </c>
      <c r="G186" s="2" t="s">
        <v>5961</v>
      </c>
      <c r="H186" s="2" t="s">
        <v>5452</v>
      </c>
      <c r="I186" s="2" t="s">
        <v>5501</v>
      </c>
      <c r="J186" s="2" t="s">
        <v>5794</v>
      </c>
      <c r="K186" s="2" t="s">
        <v>5502</v>
      </c>
      <c r="L186" s="2" t="s">
        <v>5503</v>
      </c>
      <c r="M186" s="2"/>
      <c r="N186" s="2" t="s">
        <v>249</v>
      </c>
      <c r="O186" s="4" t="s">
        <v>5504</v>
      </c>
    </row>
    <row r="187" spans="1:15" ht="15" customHeight="1" x14ac:dyDescent="0.3">
      <c r="A187" s="2" t="s">
        <v>230</v>
      </c>
      <c r="B187" s="2" t="s">
        <v>34325</v>
      </c>
      <c r="C187" s="3">
        <v>17</v>
      </c>
      <c r="D187" s="2" t="s">
        <v>958</v>
      </c>
      <c r="E187" s="2" t="s">
        <v>5499</v>
      </c>
      <c r="F187" s="2" t="s">
        <v>5443</v>
      </c>
      <c r="G187" s="2" t="s">
        <v>5962</v>
      </c>
      <c r="H187" s="2" t="s">
        <v>5452</v>
      </c>
      <c r="I187" s="2" t="s">
        <v>5501</v>
      </c>
      <c r="J187" s="2" t="s">
        <v>5502</v>
      </c>
      <c r="K187" s="2" t="s">
        <v>5502</v>
      </c>
      <c r="L187" s="2" t="s">
        <v>5503</v>
      </c>
      <c r="M187" s="2"/>
      <c r="N187" s="2" t="s">
        <v>249</v>
      </c>
      <c r="O187" s="4" t="s">
        <v>5504</v>
      </c>
    </row>
    <row r="188" spans="1:15" ht="15" customHeight="1" x14ac:dyDescent="0.3">
      <c r="A188" s="2" t="s">
        <v>230</v>
      </c>
      <c r="B188" s="2" t="s">
        <v>34325</v>
      </c>
      <c r="C188" s="3">
        <v>17</v>
      </c>
      <c r="D188" s="2" t="s">
        <v>958</v>
      </c>
      <c r="E188" s="2" t="s">
        <v>5499</v>
      </c>
      <c r="F188" s="2" t="s">
        <v>5443</v>
      </c>
      <c r="G188" s="2" t="s">
        <v>5963</v>
      </c>
      <c r="H188" s="2" t="s">
        <v>5452</v>
      </c>
      <c r="I188" s="2" t="s">
        <v>5501</v>
      </c>
      <c r="J188" s="2" t="s">
        <v>5794</v>
      </c>
      <c r="K188" s="2" t="s">
        <v>5502</v>
      </c>
      <c r="L188" s="2" t="s">
        <v>5503</v>
      </c>
      <c r="M188" s="2"/>
      <c r="N188" s="2" t="s">
        <v>249</v>
      </c>
      <c r="O188" s="4" t="s">
        <v>5504</v>
      </c>
    </row>
    <row r="189" spans="1:15" ht="15" customHeight="1" x14ac:dyDescent="0.3">
      <c r="A189" s="2" t="s">
        <v>230</v>
      </c>
      <c r="B189" s="2" t="s">
        <v>34325</v>
      </c>
      <c r="C189" s="3">
        <v>17</v>
      </c>
      <c r="D189" s="2" t="s">
        <v>958</v>
      </c>
      <c r="E189" s="2" t="s">
        <v>5964</v>
      </c>
      <c r="F189" s="2" t="s">
        <v>5965</v>
      </c>
      <c r="G189" s="2" t="s">
        <v>5966</v>
      </c>
      <c r="H189" s="2" t="s">
        <v>5415</v>
      </c>
      <c r="I189" s="2" t="s">
        <v>5967</v>
      </c>
      <c r="J189" s="2" t="s">
        <v>5968</v>
      </c>
      <c r="K189" s="2" t="s">
        <v>5969</v>
      </c>
      <c r="L189" s="2" t="s">
        <v>236</v>
      </c>
      <c r="M189" s="2"/>
      <c r="N189" s="2" t="s">
        <v>237</v>
      </c>
      <c r="O189" s="4" t="s">
        <v>5970</v>
      </c>
    </row>
    <row r="190" spans="1:15" ht="15" customHeight="1" x14ac:dyDescent="0.3">
      <c r="A190" s="2" t="s">
        <v>230</v>
      </c>
      <c r="B190" s="2" t="s">
        <v>34325</v>
      </c>
      <c r="C190" s="3">
        <v>17</v>
      </c>
      <c r="D190" s="2" t="s">
        <v>958</v>
      </c>
      <c r="E190" s="2" t="s">
        <v>5971</v>
      </c>
      <c r="F190" s="2" t="s">
        <v>5972</v>
      </c>
      <c r="G190" s="2" t="s">
        <v>5973</v>
      </c>
      <c r="H190" s="2" t="s">
        <v>5408</v>
      </c>
      <c r="I190" s="2" t="s">
        <v>5974</v>
      </c>
      <c r="J190" s="2" t="s">
        <v>5975</v>
      </c>
      <c r="K190" s="2" t="s">
        <v>5975</v>
      </c>
      <c r="L190" s="2" t="s">
        <v>5976</v>
      </c>
      <c r="M190" s="2"/>
      <c r="N190" s="2" t="s">
        <v>237</v>
      </c>
      <c r="O190" s="4" t="s">
        <v>5977</v>
      </c>
    </row>
    <row r="191" spans="1:15" ht="15" customHeight="1" x14ac:dyDescent="0.3">
      <c r="A191" s="2" t="s">
        <v>230</v>
      </c>
      <c r="B191" s="2" t="s">
        <v>34325</v>
      </c>
      <c r="C191" s="3">
        <v>17</v>
      </c>
      <c r="D191" s="2" t="s">
        <v>958</v>
      </c>
      <c r="E191" s="2" t="s">
        <v>5971</v>
      </c>
      <c r="F191" s="2" t="s">
        <v>5972</v>
      </c>
      <c r="G191" s="2" t="s">
        <v>5978</v>
      </c>
      <c r="H191" s="2" t="s">
        <v>5408</v>
      </c>
      <c r="I191" s="2" t="s">
        <v>5974</v>
      </c>
      <c r="J191" s="2" t="s">
        <v>5975</v>
      </c>
      <c r="K191" s="2" t="s">
        <v>5975</v>
      </c>
      <c r="L191" s="2" t="s">
        <v>5976</v>
      </c>
      <c r="M191" s="2"/>
      <c r="N191" s="2" t="s">
        <v>237</v>
      </c>
      <c r="O191" s="4" t="s">
        <v>5977</v>
      </c>
    </row>
    <row r="192" spans="1:15" ht="15" customHeight="1" x14ac:dyDescent="0.3">
      <c r="A192" s="2" t="s">
        <v>230</v>
      </c>
      <c r="B192" s="2" t="s">
        <v>34325</v>
      </c>
      <c r="C192" s="3">
        <v>17</v>
      </c>
      <c r="D192" s="2" t="s">
        <v>958</v>
      </c>
      <c r="E192" s="2" t="s">
        <v>5979</v>
      </c>
      <c r="F192" s="2" t="s">
        <v>234</v>
      </c>
      <c r="G192" s="2" t="s">
        <v>5980</v>
      </c>
      <c r="H192" s="2" t="s">
        <v>5415</v>
      </c>
      <c r="I192" s="2" t="s">
        <v>5981</v>
      </c>
      <c r="J192" s="2" t="s">
        <v>5981</v>
      </c>
      <c r="K192" s="2" t="s">
        <v>5981</v>
      </c>
      <c r="L192" s="2" t="s">
        <v>236</v>
      </c>
      <c r="M192" s="2"/>
      <c r="N192" s="2" t="s">
        <v>237</v>
      </c>
      <c r="O192" s="4" t="s">
        <v>5982</v>
      </c>
    </row>
    <row r="193" spans="1:15" ht="15" customHeight="1" x14ac:dyDescent="0.3">
      <c r="A193" s="2" t="s">
        <v>230</v>
      </c>
      <c r="B193" s="2" t="s">
        <v>34325</v>
      </c>
      <c r="C193" s="3">
        <v>17</v>
      </c>
      <c r="D193" s="2" t="s">
        <v>958</v>
      </c>
      <c r="E193" s="2" t="s">
        <v>5442</v>
      </c>
      <c r="F193" s="2" t="s">
        <v>5443</v>
      </c>
      <c r="G193" s="2" t="s">
        <v>5983</v>
      </c>
      <c r="H193" s="2" t="s">
        <v>5445</v>
      </c>
      <c r="I193" s="2" t="s">
        <v>2213</v>
      </c>
      <c r="J193" s="2" t="s">
        <v>5446</v>
      </c>
      <c r="K193" s="2" t="s">
        <v>5447</v>
      </c>
      <c r="L193" s="2" t="s">
        <v>5448</v>
      </c>
      <c r="M193" s="2"/>
      <c r="N193" s="2" t="s">
        <v>5449</v>
      </c>
      <c r="O193" s="4" t="s">
        <v>5450</v>
      </c>
    </row>
    <row r="194" spans="1:15" ht="15" customHeight="1" x14ac:dyDescent="0.3">
      <c r="A194" s="2" t="s">
        <v>230</v>
      </c>
      <c r="B194" s="2" t="s">
        <v>34325</v>
      </c>
      <c r="C194" s="3">
        <v>17</v>
      </c>
      <c r="D194" s="2" t="s">
        <v>958</v>
      </c>
      <c r="E194" s="2" t="s">
        <v>5442</v>
      </c>
      <c r="F194" s="2" t="s">
        <v>5443</v>
      </c>
      <c r="G194" s="2" t="s">
        <v>5984</v>
      </c>
      <c r="H194" s="2" t="s">
        <v>5452</v>
      </c>
      <c r="I194" s="2" t="s">
        <v>2213</v>
      </c>
      <c r="J194" s="2" t="s">
        <v>5446</v>
      </c>
      <c r="K194" s="2" t="s">
        <v>5447</v>
      </c>
      <c r="L194" s="2" t="s">
        <v>5448</v>
      </c>
      <c r="M194" s="2"/>
      <c r="N194" s="2" t="s">
        <v>5449</v>
      </c>
      <c r="O194" s="4" t="s">
        <v>5450</v>
      </c>
    </row>
    <row r="195" spans="1:15" ht="15" customHeight="1" x14ac:dyDescent="0.3">
      <c r="A195" s="2" t="s">
        <v>230</v>
      </c>
      <c r="B195" s="2" t="s">
        <v>34325</v>
      </c>
      <c r="C195" s="3">
        <v>17</v>
      </c>
      <c r="D195" s="2" t="s">
        <v>958</v>
      </c>
      <c r="E195" s="2" t="s">
        <v>5985</v>
      </c>
      <c r="F195" s="2" t="s">
        <v>5986</v>
      </c>
      <c r="G195" s="2" t="s">
        <v>5987</v>
      </c>
      <c r="H195" s="2" t="s">
        <v>5415</v>
      </c>
      <c r="I195" s="2" t="s">
        <v>5988</v>
      </c>
      <c r="J195" s="2" t="s">
        <v>5989</v>
      </c>
      <c r="K195" s="2" t="s">
        <v>5990</v>
      </c>
      <c r="L195" s="2" t="s">
        <v>5991</v>
      </c>
      <c r="M195" s="2"/>
      <c r="N195" s="2" t="s">
        <v>5449</v>
      </c>
      <c r="O195" s="4" t="s">
        <v>5992</v>
      </c>
    </row>
    <row r="196" spans="1:15" ht="15" customHeight="1" x14ac:dyDescent="0.3">
      <c r="A196" s="2" t="s">
        <v>230</v>
      </c>
      <c r="B196" s="2" t="s">
        <v>34325</v>
      </c>
      <c r="C196" s="3">
        <v>17</v>
      </c>
      <c r="D196" s="2" t="s">
        <v>958</v>
      </c>
      <c r="E196" s="2" t="s">
        <v>5993</v>
      </c>
      <c r="F196" s="2" t="s">
        <v>5994</v>
      </c>
      <c r="G196" s="2" t="s">
        <v>5995</v>
      </c>
      <c r="H196" s="2" t="s">
        <v>5415</v>
      </c>
      <c r="I196" s="2" t="s">
        <v>5996</v>
      </c>
      <c r="J196" s="2" t="s">
        <v>5997</v>
      </c>
      <c r="K196" s="2" t="s">
        <v>5998</v>
      </c>
      <c r="L196" s="2"/>
      <c r="M196" s="2"/>
      <c r="N196" s="2"/>
      <c r="O196" s="4" t="s">
        <v>5999</v>
      </c>
    </row>
    <row r="197" spans="1:15" ht="15" customHeight="1" x14ac:dyDescent="0.3">
      <c r="A197" s="2" t="s">
        <v>243</v>
      </c>
      <c r="B197" s="2" t="s">
        <v>34326</v>
      </c>
      <c r="C197" s="3">
        <v>18</v>
      </c>
      <c r="D197" s="2" t="s">
        <v>981</v>
      </c>
      <c r="E197" s="2" t="s">
        <v>5552</v>
      </c>
      <c r="F197" s="2" t="s">
        <v>5553</v>
      </c>
      <c r="G197" s="2" t="s">
        <v>6000</v>
      </c>
      <c r="H197" s="2" t="s">
        <v>5445</v>
      </c>
      <c r="I197" s="2" t="s">
        <v>5555</v>
      </c>
      <c r="J197" s="2" t="s">
        <v>5556</v>
      </c>
      <c r="K197" s="2" t="s">
        <v>5556</v>
      </c>
      <c r="L197" s="2" t="s">
        <v>87</v>
      </c>
      <c r="M197" s="2"/>
      <c r="N197" s="2" t="s">
        <v>88</v>
      </c>
      <c r="O197" s="4" t="s">
        <v>5557</v>
      </c>
    </row>
    <row r="198" spans="1:15" ht="15" customHeight="1" x14ac:dyDescent="0.3">
      <c r="A198" s="2" t="s">
        <v>243</v>
      </c>
      <c r="B198" s="2" t="s">
        <v>34326</v>
      </c>
      <c r="C198" s="3">
        <v>18</v>
      </c>
      <c r="D198" s="2" t="s">
        <v>981</v>
      </c>
      <c r="E198" s="2" t="s">
        <v>5552</v>
      </c>
      <c r="F198" s="2" t="s">
        <v>5553</v>
      </c>
      <c r="G198" s="2" t="s">
        <v>6001</v>
      </c>
      <c r="H198" s="2" t="s">
        <v>5415</v>
      </c>
      <c r="I198" s="2" t="s">
        <v>5555</v>
      </c>
      <c r="J198" s="2" t="s">
        <v>5642</v>
      </c>
      <c r="K198" s="2" t="s">
        <v>5556</v>
      </c>
      <c r="L198" s="2" t="s">
        <v>87</v>
      </c>
      <c r="M198" s="2"/>
      <c r="N198" s="2" t="s">
        <v>88</v>
      </c>
      <c r="O198" s="4" t="s">
        <v>5557</v>
      </c>
    </row>
    <row r="199" spans="1:15" ht="15" customHeight="1" x14ac:dyDescent="0.3">
      <c r="A199" s="2" t="s">
        <v>243</v>
      </c>
      <c r="B199" s="2" t="s">
        <v>34326</v>
      </c>
      <c r="C199" s="3">
        <v>18</v>
      </c>
      <c r="D199" s="2" t="s">
        <v>981</v>
      </c>
      <c r="E199" s="2" t="s">
        <v>6002</v>
      </c>
      <c r="F199" s="2" t="s">
        <v>5811</v>
      </c>
      <c r="G199" s="2" t="s">
        <v>6003</v>
      </c>
      <c r="H199" s="2" t="s">
        <v>5415</v>
      </c>
      <c r="I199" s="2" t="s">
        <v>5774</v>
      </c>
      <c r="J199" s="2" t="s">
        <v>5774</v>
      </c>
      <c r="K199" s="2" t="s">
        <v>5774</v>
      </c>
      <c r="L199" s="2" t="s">
        <v>248</v>
      </c>
      <c r="M199" s="2"/>
      <c r="N199" s="2" t="s">
        <v>249</v>
      </c>
      <c r="O199" s="4" t="s">
        <v>6004</v>
      </c>
    </row>
    <row r="200" spans="1:15" ht="15" customHeight="1" x14ac:dyDescent="0.3">
      <c r="A200" s="2" t="s">
        <v>243</v>
      </c>
      <c r="B200" s="2" t="s">
        <v>34326</v>
      </c>
      <c r="C200" s="3">
        <v>18</v>
      </c>
      <c r="D200" s="2" t="s">
        <v>981</v>
      </c>
      <c r="E200" s="2" t="s">
        <v>6005</v>
      </c>
      <c r="F200" s="2" t="s">
        <v>5811</v>
      </c>
      <c r="G200" s="2" t="s">
        <v>6006</v>
      </c>
      <c r="H200" s="2" t="s">
        <v>5445</v>
      </c>
      <c r="I200" s="2" t="s">
        <v>6007</v>
      </c>
      <c r="J200" s="2" t="s">
        <v>6008</v>
      </c>
      <c r="K200" s="2" t="s">
        <v>6009</v>
      </c>
      <c r="L200" s="2" t="s">
        <v>317</v>
      </c>
      <c r="M200" s="2" t="s">
        <v>318</v>
      </c>
      <c r="N200" s="2" t="s">
        <v>276</v>
      </c>
      <c r="O200" s="4" t="s">
        <v>6010</v>
      </c>
    </row>
    <row r="201" spans="1:15" ht="15" customHeight="1" x14ac:dyDescent="0.3">
      <c r="A201" s="2" t="s">
        <v>243</v>
      </c>
      <c r="B201" s="2" t="s">
        <v>34326</v>
      </c>
      <c r="C201" s="3">
        <v>18</v>
      </c>
      <c r="D201" s="2" t="s">
        <v>981</v>
      </c>
      <c r="E201" s="2" t="s">
        <v>5837</v>
      </c>
      <c r="F201" s="2" t="s">
        <v>5561</v>
      </c>
      <c r="G201" s="2" t="s">
        <v>6011</v>
      </c>
      <c r="H201" s="2" t="s">
        <v>5415</v>
      </c>
      <c r="I201" s="2" t="s">
        <v>5563</v>
      </c>
      <c r="J201" s="2" t="s">
        <v>5839</v>
      </c>
      <c r="K201" s="2" t="s">
        <v>5565</v>
      </c>
      <c r="L201" s="2" t="s">
        <v>5566</v>
      </c>
      <c r="M201" s="2"/>
      <c r="N201" s="2" t="s">
        <v>5567</v>
      </c>
      <c r="O201" s="4" t="s">
        <v>5568</v>
      </c>
    </row>
    <row r="202" spans="1:15" ht="15" customHeight="1" x14ac:dyDescent="0.3">
      <c r="A202" s="2" t="s">
        <v>243</v>
      </c>
      <c r="B202" s="2" t="s">
        <v>34326</v>
      </c>
      <c r="C202" s="3">
        <v>18</v>
      </c>
      <c r="D202" s="2" t="s">
        <v>981</v>
      </c>
      <c r="E202" s="2" t="s">
        <v>6012</v>
      </c>
      <c r="F202" s="2" t="s">
        <v>5811</v>
      </c>
      <c r="G202" s="2" t="s">
        <v>6013</v>
      </c>
      <c r="H202" s="2" t="s">
        <v>5813</v>
      </c>
      <c r="I202" s="2" t="s">
        <v>1990</v>
      </c>
      <c r="J202" s="2" t="s">
        <v>1990</v>
      </c>
      <c r="K202" s="2" t="s">
        <v>6014</v>
      </c>
      <c r="L202" s="2" t="s">
        <v>6015</v>
      </c>
      <c r="M202" s="2" t="s">
        <v>6016</v>
      </c>
      <c r="N202" s="2" t="s">
        <v>276</v>
      </c>
      <c r="O202" s="4" t="s">
        <v>6017</v>
      </c>
    </row>
    <row r="203" spans="1:15" ht="15" customHeight="1" x14ac:dyDescent="0.3">
      <c r="A203" s="2" t="s">
        <v>243</v>
      </c>
      <c r="B203" s="2" t="s">
        <v>34326</v>
      </c>
      <c r="C203" s="3">
        <v>18</v>
      </c>
      <c r="D203" s="2" t="s">
        <v>981</v>
      </c>
      <c r="E203" s="2" t="s">
        <v>6018</v>
      </c>
      <c r="F203" s="2" t="s">
        <v>5811</v>
      </c>
      <c r="G203" s="2" t="s">
        <v>6003</v>
      </c>
      <c r="H203" s="2" t="s">
        <v>5415</v>
      </c>
      <c r="I203" s="2" t="s">
        <v>6019</v>
      </c>
      <c r="J203" s="2" t="s">
        <v>6019</v>
      </c>
      <c r="K203" s="2" t="s">
        <v>6019</v>
      </c>
      <c r="L203" s="2" t="s">
        <v>248</v>
      </c>
      <c r="M203" s="2"/>
      <c r="N203" s="2" t="s">
        <v>249</v>
      </c>
      <c r="O203" s="4" t="s">
        <v>6020</v>
      </c>
    </row>
    <row r="204" spans="1:15" ht="15" customHeight="1" x14ac:dyDescent="0.3">
      <c r="A204" s="2" t="s">
        <v>254</v>
      </c>
      <c r="B204" s="2" t="s">
        <v>34327</v>
      </c>
      <c r="C204" s="3">
        <v>19</v>
      </c>
      <c r="D204" s="2" t="s">
        <v>991</v>
      </c>
      <c r="E204" s="2" t="s">
        <v>6021</v>
      </c>
      <c r="F204" s="2" t="s">
        <v>4977</v>
      </c>
      <c r="G204" s="2"/>
      <c r="H204" s="2" t="s">
        <v>5702</v>
      </c>
      <c r="I204" s="2" t="s">
        <v>3532</v>
      </c>
      <c r="J204" s="2" t="s">
        <v>1475</v>
      </c>
      <c r="K204" s="2" t="s">
        <v>6022</v>
      </c>
      <c r="L204" s="2" t="s">
        <v>5790</v>
      </c>
      <c r="M204" s="2"/>
      <c r="N204" s="2" t="s">
        <v>261</v>
      </c>
      <c r="O204" s="4" t="s">
        <v>6023</v>
      </c>
    </row>
    <row r="205" spans="1:15" ht="15" customHeight="1" x14ac:dyDescent="0.3">
      <c r="A205" s="2" t="s">
        <v>267</v>
      </c>
      <c r="B205" s="2" t="s">
        <v>34328</v>
      </c>
      <c r="C205" s="3">
        <v>20</v>
      </c>
      <c r="D205" s="2" t="s">
        <v>1011</v>
      </c>
      <c r="E205" s="2" t="s">
        <v>6072</v>
      </c>
      <c r="F205" s="2" t="s">
        <v>1570</v>
      </c>
      <c r="G205" s="2" t="s">
        <v>6077</v>
      </c>
      <c r="H205" s="2" t="s">
        <v>6078</v>
      </c>
      <c r="I205" s="2" t="s">
        <v>5699</v>
      </c>
      <c r="J205" s="2" t="s">
        <v>5699</v>
      </c>
      <c r="K205" s="2" t="s">
        <v>6074</v>
      </c>
      <c r="L205" s="2" t="s">
        <v>6075</v>
      </c>
      <c r="M205" s="2" t="s">
        <v>318</v>
      </c>
      <c r="N205" s="2" t="s">
        <v>276</v>
      </c>
      <c r="O205" s="4" t="s">
        <v>6076</v>
      </c>
    </row>
    <row r="206" spans="1:15" ht="15" customHeight="1" x14ac:dyDescent="0.3">
      <c r="A206" s="2" t="s">
        <v>267</v>
      </c>
      <c r="B206" s="2" t="s">
        <v>34328</v>
      </c>
      <c r="C206" s="3">
        <v>20</v>
      </c>
      <c r="D206" s="2" t="s">
        <v>1011</v>
      </c>
      <c r="E206" s="2" t="s">
        <v>6072</v>
      </c>
      <c r="F206" s="2" t="s">
        <v>1570</v>
      </c>
      <c r="G206" s="2" t="s">
        <v>6073</v>
      </c>
      <c r="H206" s="2" t="s">
        <v>5667</v>
      </c>
      <c r="I206" s="2" t="s">
        <v>5699</v>
      </c>
      <c r="J206" s="2" t="s">
        <v>5699</v>
      </c>
      <c r="K206" s="2" t="s">
        <v>6074</v>
      </c>
      <c r="L206" s="2" t="s">
        <v>6075</v>
      </c>
      <c r="M206" s="2" t="s">
        <v>318</v>
      </c>
      <c r="N206" s="2" t="s">
        <v>276</v>
      </c>
      <c r="O206" s="4" t="s">
        <v>6076</v>
      </c>
    </row>
    <row r="207" spans="1:15" ht="15" customHeight="1" x14ac:dyDescent="0.3">
      <c r="A207" s="2" t="s">
        <v>267</v>
      </c>
      <c r="B207" s="2" t="s">
        <v>34328</v>
      </c>
      <c r="C207" s="3">
        <v>20</v>
      </c>
      <c r="D207" s="2" t="s">
        <v>1011</v>
      </c>
      <c r="E207" s="2" t="s">
        <v>6118</v>
      </c>
      <c r="F207" s="2" t="s">
        <v>2506</v>
      </c>
      <c r="G207" s="2" t="s">
        <v>6119</v>
      </c>
      <c r="H207" s="2" t="s">
        <v>5415</v>
      </c>
      <c r="I207" s="2" t="s">
        <v>6120</v>
      </c>
      <c r="J207" s="2" t="s">
        <v>6120</v>
      </c>
      <c r="K207" s="2" t="s">
        <v>6121</v>
      </c>
      <c r="L207" s="2" t="s">
        <v>503</v>
      </c>
      <c r="M207" s="2"/>
      <c r="N207" s="2" t="s">
        <v>303</v>
      </c>
      <c r="O207" s="4" t="s">
        <v>6056</v>
      </c>
    </row>
    <row r="208" spans="1:15" ht="15" customHeight="1" x14ac:dyDescent="0.3">
      <c r="A208" s="2" t="s">
        <v>267</v>
      </c>
      <c r="B208" s="2" t="s">
        <v>34328</v>
      </c>
      <c r="C208" s="3">
        <v>20</v>
      </c>
      <c r="D208" s="2" t="s">
        <v>1011</v>
      </c>
      <c r="E208" s="2" t="s">
        <v>5540</v>
      </c>
      <c r="F208" s="2" t="s">
        <v>5518</v>
      </c>
      <c r="G208" s="2" t="s">
        <v>6095</v>
      </c>
      <c r="H208" s="2" t="s">
        <v>5415</v>
      </c>
      <c r="I208" s="2" t="s">
        <v>5542</v>
      </c>
      <c r="J208" s="2" t="s">
        <v>2735</v>
      </c>
      <c r="K208" s="2" t="s">
        <v>5543</v>
      </c>
      <c r="L208" s="2"/>
      <c r="M208" s="2"/>
      <c r="N208" s="2"/>
      <c r="O208" s="4" t="s">
        <v>5544</v>
      </c>
    </row>
    <row r="209" spans="1:15" ht="15" customHeight="1" x14ac:dyDescent="0.3">
      <c r="A209" s="2" t="s">
        <v>267</v>
      </c>
      <c r="B209" s="2" t="s">
        <v>34328</v>
      </c>
      <c r="C209" s="3">
        <v>20</v>
      </c>
      <c r="D209" s="2" t="s">
        <v>1011</v>
      </c>
      <c r="E209" s="2" t="s">
        <v>6087</v>
      </c>
      <c r="F209" s="2" t="s">
        <v>6088</v>
      </c>
      <c r="G209" s="2" t="s">
        <v>6093</v>
      </c>
      <c r="H209" s="2" t="s">
        <v>5408</v>
      </c>
      <c r="I209" s="2" t="s">
        <v>6090</v>
      </c>
      <c r="J209" s="2" t="s">
        <v>6090</v>
      </c>
      <c r="K209" s="2" t="s">
        <v>6091</v>
      </c>
      <c r="L209" s="2"/>
      <c r="M209" s="2"/>
      <c r="N209" s="2"/>
      <c r="O209" s="4" t="s">
        <v>6092</v>
      </c>
    </row>
    <row r="210" spans="1:15" ht="15" customHeight="1" x14ac:dyDescent="0.3">
      <c r="A210" s="2" t="s">
        <v>267</v>
      </c>
      <c r="B210" s="2" t="s">
        <v>34328</v>
      </c>
      <c r="C210" s="3">
        <v>20</v>
      </c>
      <c r="D210" s="2" t="s">
        <v>1011</v>
      </c>
      <c r="E210" s="2" t="s">
        <v>6087</v>
      </c>
      <c r="F210" s="2" t="s">
        <v>6088</v>
      </c>
      <c r="G210" s="2" t="s">
        <v>6089</v>
      </c>
      <c r="H210" s="2" t="s">
        <v>5415</v>
      </c>
      <c r="I210" s="2" t="s">
        <v>6090</v>
      </c>
      <c r="J210" s="2" t="s">
        <v>6090</v>
      </c>
      <c r="K210" s="2" t="s">
        <v>6091</v>
      </c>
      <c r="L210" s="2"/>
      <c r="M210" s="2"/>
      <c r="N210" s="2"/>
      <c r="O210" s="4" t="s">
        <v>6092</v>
      </c>
    </row>
    <row r="211" spans="1:15" ht="15" customHeight="1" x14ac:dyDescent="0.3">
      <c r="A211" s="2" t="s">
        <v>267</v>
      </c>
      <c r="B211" s="2" t="s">
        <v>34328</v>
      </c>
      <c r="C211" s="3">
        <v>20</v>
      </c>
      <c r="D211" s="2" t="s">
        <v>1011</v>
      </c>
      <c r="E211" s="2" t="s">
        <v>6087</v>
      </c>
      <c r="F211" s="2" t="s">
        <v>6088</v>
      </c>
      <c r="G211" s="2" t="s">
        <v>6094</v>
      </c>
      <c r="H211" s="2" t="s">
        <v>5415</v>
      </c>
      <c r="I211" s="2" t="s">
        <v>6090</v>
      </c>
      <c r="J211" s="2" t="s">
        <v>6090</v>
      </c>
      <c r="K211" s="2" t="s">
        <v>6091</v>
      </c>
      <c r="L211" s="2"/>
      <c r="M211" s="2"/>
      <c r="N211" s="2"/>
      <c r="O211" s="4" t="s">
        <v>6092</v>
      </c>
    </row>
    <row r="212" spans="1:15" ht="15" customHeight="1" x14ac:dyDescent="0.3">
      <c r="A212" s="2" t="s">
        <v>267</v>
      </c>
      <c r="B212" s="2" t="s">
        <v>34328</v>
      </c>
      <c r="C212" s="3">
        <v>20</v>
      </c>
      <c r="D212" s="2" t="s">
        <v>1011</v>
      </c>
      <c r="E212" s="2" t="s">
        <v>5535</v>
      </c>
      <c r="F212" s="2" t="s">
        <v>1479</v>
      </c>
      <c r="G212" s="2" t="s">
        <v>6086</v>
      </c>
      <c r="H212" s="2" t="s">
        <v>5408</v>
      </c>
      <c r="I212" s="2" t="s">
        <v>3859</v>
      </c>
      <c r="J212" s="2" t="s">
        <v>3930</v>
      </c>
      <c r="K212" s="2" t="s">
        <v>5537</v>
      </c>
      <c r="L212" s="2" t="s">
        <v>5538</v>
      </c>
      <c r="M212" s="2" t="s">
        <v>355</v>
      </c>
      <c r="N212" s="2" t="s">
        <v>276</v>
      </c>
      <c r="O212" s="4" t="s">
        <v>5539</v>
      </c>
    </row>
    <row r="213" spans="1:15" ht="15" customHeight="1" x14ac:dyDescent="0.3">
      <c r="A213" s="2" t="s">
        <v>267</v>
      </c>
      <c r="B213" s="2" t="s">
        <v>34328</v>
      </c>
      <c r="C213" s="3">
        <v>20</v>
      </c>
      <c r="D213" s="2" t="s">
        <v>1011</v>
      </c>
      <c r="E213" s="2" t="s">
        <v>6112</v>
      </c>
      <c r="F213" s="2" t="s">
        <v>2506</v>
      </c>
      <c r="G213" s="2" t="s">
        <v>6113</v>
      </c>
      <c r="H213" s="2" t="s">
        <v>5415</v>
      </c>
      <c r="I213" s="2" t="s">
        <v>6114</v>
      </c>
      <c r="J213" s="2" t="s">
        <v>6114</v>
      </c>
      <c r="K213" s="2" t="s">
        <v>6115</v>
      </c>
      <c r="L213" s="2" t="s">
        <v>6116</v>
      </c>
      <c r="M213" s="2" t="s">
        <v>6117</v>
      </c>
      <c r="N213" s="2" t="s">
        <v>276</v>
      </c>
      <c r="O213" s="4" t="s">
        <v>6056</v>
      </c>
    </row>
    <row r="214" spans="1:15" ht="15" customHeight="1" x14ac:dyDescent="0.3">
      <c r="A214" s="2" t="s">
        <v>267</v>
      </c>
      <c r="B214" s="2" t="s">
        <v>34328</v>
      </c>
      <c r="C214" s="3">
        <v>20</v>
      </c>
      <c r="D214" s="2" t="s">
        <v>1011</v>
      </c>
      <c r="E214" s="2" t="s">
        <v>6079</v>
      </c>
      <c r="F214" s="2" t="s">
        <v>2506</v>
      </c>
      <c r="G214" s="2" t="s">
        <v>6083</v>
      </c>
      <c r="H214" s="2" t="s">
        <v>5415</v>
      </c>
      <c r="I214" s="2" t="s">
        <v>6080</v>
      </c>
      <c r="J214" s="2" t="s">
        <v>6080</v>
      </c>
      <c r="K214" s="2" t="s">
        <v>2218</v>
      </c>
      <c r="L214" s="2" t="s">
        <v>6081</v>
      </c>
      <c r="M214" s="2"/>
      <c r="N214" s="2" t="s">
        <v>6082</v>
      </c>
      <c r="O214" s="4" t="s">
        <v>6056</v>
      </c>
    </row>
    <row r="215" spans="1:15" ht="15" customHeight="1" x14ac:dyDescent="0.3">
      <c r="A215" s="2" t="s">
        <v>267</v>
      </c>
      <c r="B215" s="2" t="s">
        <v>34328</v>
      </c>
      <c r="C215" s="3">
        <v>20</v>
      </c>
      <c r="D215" s="2" t="s">
        <v>1011</v>
      </c>
      <c r="E215" s="2" t="s">
        <v>6079</v>
      </c>
      <c r="F215" s="2" t="s">
        <v>2506</v>
      </c>
      <c r="G215" s="2" t="s">
        <v>6084</v>
      </c>
      <c r="H215" s="2" t="s">
        <v>5408</v>
      </c>
      <c r="I215" s="2" t="s">
        <v>6080</v>
      </c>
      <c r="J215" s="2" t="s">
        <v>6085</v>
      </c>
      <c r="K215" s="2" t="s">
        <v>2218</v>
      </c>
      <c r="L215" s="2" t="s">
        <v>6081</v>
      </c>
      <c r="M215" s="2"/>
      <c r="N215" s="2" t="s">
        <v>6082</v>
      </c>
      <c r="O215" s="4" t="s">
        <v>6056</v>
      </c>
    </row>
    <row r="216" spans="1:15" ht="15" customHeight="1" x14ac:dyDescent="0.3">
      <c r="A216" s="2" t="s">
        <v>267</v>
      </c>
      <c r="B216" s="2" t="s">
        <v>34328</v>
      </c>
      <c r="C216" s="3">
        <v>20</v>
      </c>
      <c r="D216" s="2" t="s">
        <v>1011</v>
      </c>
      <c r="E216" s="2" t="s">
        <v>6057</v>
      </c>
      <c r="F216" s="2" t="s">
        <v>6058</v>
      </c>
      <c r="G216" s="2" t="s">
        <v>6059</v>
      </c>
      <c r="H216" s="2" t="s">
        <v>5415</v>
      </c>
      <c r="I216" s="2" t="s">
        <v>6060</v>
      </c>
      <c r="J216" s="2" t="s">
        <v>6061</v>
      </c>
      <c r="K216" s="2" t="s">
        <v>6061</v>
      </c>
      <c r="L216" s="2" t="s">
        <v>6062</v>
      </c>
      <c r="M216" s="2"/>
      <c r="N216" s="2" t="s">
        <v>6063</v>
      </c>
      <c r="O216" s="4" t="s">
        <v>6064</v>
      </c>
    </row>
    <row r="217" spans="1:15" ht="15" customHeight="1" x14ac:dyDescent="0.3">
      <c r="A217" s="2" t="s">
        <v>267</v>
      </c>
      <c r="B217" s="2" t="s">
        <v>34328</v>
      </c>
      <c r="C217" s="3">
        <v>20</v>
      </c>
      <c r="D217" s="2" t="s">
        <v>1011</v>
      </c>
      <c r="E217" s="2" t="s">
        <v>6043</v>
      </c>
      <c r="F217" s="2" t="s">
        <v>6044</v>
      </c>
      <c r="G217" s="2" t="s">
        <v>6045</v>
      </c>
      <c r="H217" s="2" t="s">
        <v>5415</v>
      </c>
      <c r="I217" s="2" t="s">
        <v>6046</v>
      </c>
      <c r="J217" s="2" t="s">
        <v>6047</v>
      </c>
      <c r="K217" s="2" t="s">
        <v>6048</v>
      </c>
      <c r="L217" s="2" t="s">
        <v>6049</v>
      </c>
      <c r="M217" s="2" t="s">
        <v>6050</v>
      </c>
      <c r="N217" s="2" t="s">
        <v>276</v>
      </c>
      <c r="O217" s="4" t="s">
        <v>6051</v>
      </c>
    </row>
    <row r="218" spans="1:15" ht="15" customHeight="1" x14ac:dyDescent="0.3">
      <c r="A218" s="2" t="s">
        <v>267</v>
      </c>
      <c r="B218" s="2" t="s">
        <v>34328</v>
      </c>
      <c r="C218" s="3">
        <v>20</v>
      </c>
      <c r="D218" s="2" t="s">
        <v>1011</v>
      </c>
      <c r="E218" s="2" t="s">
        <v>6033</v>
      </c>
      <c r="F218" s="2" t="s">
        <v>6034</v>
      </c>
      <c r="G218" s="2" t="s">
        <v>6035</v>
      </c>
      <c r="H218" s="2" t="s">
        <v>5445</v>
      </c>
      <c r="I218" s="2" t="s">
        <v>6036</v>
      </c>
      <c r="J218" s="2" t="s">
        <v>6037</v>
      </c>
      <c r="K218" s="2" t="s">
        <v>6038</v>
      </c>
      <c r="L218" s="2" t="s">
        <v>6039</v>
      </c>
      <c r="M218" s="2"/>
      <c r="N218" s="2" t="s">
        <v>223</v>
      </c>
      <c r="O218" s="4" t="s">
        <v>6040</v>
      </c>
    </row>
    <row r="219" spans="1:15" ht="15" customHeight="1" x14ac:dyDescent="0.3">
      <c r="A219" s="2" t="s">
        <v>267</v>
      </c>
      <c r="B219" s="2" t="s">
        <v>34328</v>
      </c>
      <c r="C219" s="3">
        <v>20</v>
      </c>
      <c r="D219" s="2" t="s">
        <v>1011</v>
      </c>
      <c r="E219" s="2" t="s">
        <v>6033</v>
      </c>
      <c r="F219" s="2" t="s">
        <v>6034</v>
      </c>
      <c r="G219" s="2" t="s">
        <v>6041</v>
      </c>
      <c r="H219" s="2" t="s">
        <v>5415</v>
      </c>
      <c r="I219" s="2" t="s">
        <v>6036</v>
      </c>
      <c r="J219" s="2" t="s">
        <v>6038</v>
      </c>
      <c r="K219" s="2" t="s">
        <v>6038</v>
      </c>
      <c r="L219" s="2" t="s">
        <v>6039</v>
      </c>
      <c r="M219" s="2"/>
      <c r="N219" s="2" t="s">
        <v>223</v>
      </c>
      <c r="O219" s="4" t="s">
        <v>6040</v>
      </c>
    </row>
    <row r="220" spans="1:15" ht="15" customHeight="1" x14ac:dyDescent="0.3">
      <c r="A220" s="2" t="s">
        <v>267</v>
      </c>
      <c r="B220" s="2" t="s">
        <v>34328</v>
      </c>
      <c r="C220" s="3">
        <v>20</v>
      </c>
      <c r="D220" s="2" t="s">
        <v>1011</v>
      </c>
      <c r="E220" s="2" t="s">
        <v>6033</v>
      </c>
      <c r="F220" s="2" t="s">
        <v>6034</v>
      </c>
      <c r="G220" s="2" t="s">
        <v>6042</v>
      </c>
      <c r="H220" s="2" t="s">
        <v>5415</v>
      </c>
      <c r="I220" s="2" t="s">
        <v>6036</v>
      </c>
      <c r="J220" s="2" t="s">
        <v>6038</v>
      </c>
      <c r="K220" s="2" t="s">
        <v>6038</v>
      </c>
      <c r="L220" s="2" t="s">
        <v>6039</v>
      </c>
      <c r="M220" s="2"/>
      <c r="N220" s="2" t="s">
        <v>223</v>
      </c>
      <c r="O220" s="4" t="s">
        <v>6040</v>
      </c>
    </row>
    <row r="221" spans="1:15" ht="15" customHeight="1" x14ac:dyDescent="0.3">
      <c r="A221" s="2" t="s">
        <v>267</v>
      </c>
      <c r="B221" s="2" t="s">
        <v>34328</v>
      </c>
      <c r="C221" s="3">
        <v>20</v>
      </c>
      <c r="D221" s="2" t="s">
        <v>1011</v>
      </c>
      <c r="E221" s="2" t="s">
        <v>6102</v>
      </c>
      <c r="F221" s="2" t="s">
        <v>6088</v>
      </c>
      <c r="G221" s="2" t="s">
        <v>6104</v>
      </c>
      <c r="H221" s="2" t="s">
        <v>5408</v>
      </c>
      <c r="I221" s="2" t="s">
        <v>5996</v>
      </c>
      <c r="J221" s="2" t="s">
        <v>5996</v>
      </c>
      <c r="K221" s="2" t="s">
        <v>5998</v>
      </c>
      <c r="L221" s="2"/>
      <c r="M221" s="2"/>
      <c r="N221" s="2"/>
      <c r="O221" s="4" t="s">
        <v>5999</v>
      </c>
    </row>
    <row r="222" spans="1:15" ht="15" customHeight="1" x14ac:dyDescent="0.3">
      <c r="A222" s="2" t="s">
        <v>267</v>
      </c>
      <c r="B222" s="2" t="s">
        <v>34328</v>
      </c>
      <c r="C222" s="3">
        <v>20</v>
      </c>
      <c r="D222" s="2" t="s">
        <v>1011</v>
      </c>
      <c r="E222" s="2" t="s">
        <v>6102</v>
      </c>
      <c r="F222" s="2" t="s">
        <v>6088</v>
      </c>
      <c r="G222" s="2" t="s">
        <v>6105</v>
      </c>
      <c r="H222" s="2" t="s">
        <v>5408</v>
      </c>
      <c r="I222" s="2" t="s">
        <v>5996</v>
      </c>
      <c r="J222" s="2" t="s">
        <v>5996</v>
      </c>
      <c r="K222" s="2" t="s">
        <v>5998</v>
      </c>
      <c r="L222" s="2"/>
      <c r="M222" s="2"/>
      <c r="N222" s="2"/>
      <c r="O222" s="4" t="s">
        <v>5999</v>
      </c>
    </row>
    <row r="223" spans="1:15" ht="15" customHeight="1" x14ac:dyDescent="0.3">
      <c r="A223" s="2" t="s">
        <v>267</v>
      </c>
      <c r="B223" s="2" t="s">
        <v>34328</v>
      </c>
      <c r="C223" s="3">
        <v>20</v>
      </c>
      <c r="D223" s="2" t="s">
        <v>1011</v>
      </c>
      <c r="E223" s="2" t="s">
        <v>6102</v>
      </c>
      <c r="F223" s="2" t="s">
        <v>6088</v>
      </c>
      <c r="G223" s="2" t="s">
        <v>6103</v>
      </c>
      <c r="H223" s="2" t="s">
        <v>5415</v>
      </c>
      <c r="I223" s="2" t="s">
        <v>5996</v>
      </c>
      <c r="J223" s="2" t="s">
        <v>5996</v>
      </c>
      <c r="K223" s="2" t="s">
        <v>5998</v>
      </c>
      <c r="L223" s="2"/>
      <c r="M223" s="2"/>
      <c r="N223" s="2"/>
      <c r="O223" s="4" t="s">
        <v>5999</v>
      </c>
    </row>
    <row r="224" spans="1:15" ht="15" customHeight="1" x14ac:dyDescent="0.3">
      <c r="A224" s="2" t="s">
        <v>267</v>
      </c>
      <c r="B224" s="2" t="s">
        <v>34328</v>
      </c>
      <c r="C224" s="3">
        <v>20</v>
      </c>
      <c r="D224" s="2" t="s">
        <v>1011</v>
      </c>
      <c r="E224" s="2" t="s">
        <v>6096</v>
      </c>
      <c r="F224" s="2" t="s">
        <v>6097</v>
      </c>
      <c r="G224" s="2" t="s">
        <v>6098</v>
      </c>
      <c r="H224" s="2" t="s">
        <v>5452</v>
      </c>
      <c r="I224" s="2" t="s">
        <v>2559</v>
      </c>
      <c r="J224" s="2" t="s">
        <v>6099</v>
      </c>
      <c r="K224" s="2" t="s">
        <v>6100</v>
      </c>
      <c r="L224" s="2"/>
      <c r="M224" s="2"/>
      <c r="N224" s="2"/>
      <c r="O224" s="4" t="s">
        <v>6101</v>
      </c>
    </row>
    <row r="225" spans="1:15" ht="15" customHeight="1" x14ac:dyDescent="0.3">
      <c r="A225" s="2" t="s">
        <v>267</v>
      </c>
      <c r="B225" s="2" t="s">
        <v>34328</v>
      </c>
      <c r="C225" s="3">
        <v>20</v>
      </c>
      <c r="D225" s="2" t="s">
        <v>1011</v>
      </c>
      <c r="E225" s="2" t="s">
        <v>6065</v>
      </c>
      <c r="F225" s="2" t="s">
        <v>1479</v>
      </c>
      <c r="G225" s="2" t="s">
        <v>6066</v>
      </c>
      <c r="H225" s="2" t="s">
        <v>5415</v>
      </c>
      <c r="I225" s="2" t="s">
        <v>4277</v>
      </c>
      <c r="J225" s="2" t="s">
        <v>6067</v>
      </c>
      <c r="K225" s="2" t="s">
        <v>6068</v>
      </c>
      <c r="L225" s="2" t="s">
        <v>6069</v>
      </c>
      <c r="M225" s="2" t="s">
        <v>6070</v>
      </c>
      <c r="N225" s="2" t="s">
        <v>276</v>
      </c>
      <c r="O225" s="4" t="s">
        <v>6071</v>
      </c>
    </row>
    <row r="226" spans="1:15" ht="15" customHeight="1" x14ac:dyDescent="0.3">
      <c r="A226" s="2" t="s">
        <v>267</v>
      </c>
      <c r="B226" s="2" t="s">
        <v>34328</v>
      </c>
      <c r="C226" s="3">
        <v>20</v>
      </c>
      <c r="D226" s="2" t="s">
        <v>1011</v>
      </c>
      <c r="E226" s="2" t="s">
        <v>6029</v>
      </c>
      <c r="F226" s="2" t="s">
        <v>6030</v>
      </c>
      <c r="G226" s="2" t="s">
        <v>6031</v>
      </c>
      <c r="H226" s="2" t="s">
        <v>1049</v>
      </c>
      <c r="I226" s="2" t="s">
        <v>5766</v>
      </c>
      <c r="J226" s="2" t="s">
        <v>5766</v>
      </c>
      <c r="K226" s="2" t="s">
        <v>5766</v>
      </c>
      <c r="L226" s="2"/>
      <c r="M226" s="2"/>
      <c r="N226" s="2"/>
      <c r="O226" s="4" t="s">
        <v>6032</v>
      </c>
    </row>
    <row r="227" spans="1:15" ht="15" customHeight="1" x14ac:dyDescent="0.3">
      <c r="A227" s="2" t="s">
        <v>267</v>
      </c>
      <c r="B227" s="2" t="s">
        <v>34328</v>
      </c>
      <c r="C227" s="3">
        <v>20</v>
      </c>
      <c r="D227" s="2" t="s">
        <v>1011</v>
      </c>
      <c r="E227" s="2" t="s">
        <v>6024</v>
      </c>
      <c r="F227" s="2" t="s">
        <v>1479</v>
      </c>
      <c r="G227" s="2" t="s">
        <v>6025</v>
      </c>
      <c r="H227" s="2" t="s">
        <v>5415</v>
      </c>
      <c r="I227" s="2" t="s">
        <v>6026</v>
      </c>
      <c r="J227" s="2" t="s">
        <v>6027</v>
      </c>
      <c r="K227" s="2" t="s">
        <v>6027</v>
      </c>
      <c r="L227" s="2" t="s">
        <v>274</v>
      </c>
      <c r="M227" s="2" t="s">
        <v>275</v>
      </c>
      <c r="N227" s="2" t="s">
        <v>276</v>
      </c>
      <c r="O227" s="4" t="s">
        <v>6028</v>
      </c>
    </row>
    <row r="228" spans="1:15" ht="15" customHeight="1" x14ac:dyDescent="0.3">
      <c r="A228" s="2" t="s">
        <v>267</v>
      </c>
      <c r="B228" s="2" t="s">
        <v>34328</v>
      </c>
      <c r="C228" s="3">
        <v>20</v>
      </c>
      <c r="D228" s="2" t="s">
        <v>1011</v>
      </c>
      <c r="E228" s="2" t="s">
        <v>6106</v>
      </c>
      <c r="F228" s="2" t="s">
        <v>2506</v>
      </c>
      <c r="G228" s="2" t="s">
        <v>6107</v>
      </c>
      <c r="H228" s="2" t="s">
        <v>5445</v>
      </c>
      <c r="I228" s="2" t="s">
        <v>6108</v>
      </c>
      <c r="J228" s="2" t="s">
        <v>6109</v>
      </c>
      <c r="K228" s="2" t="s">
        <v>2570</v>
      </c>
      <c r="L228" s="2" t="s">
        <v>6110</v>
      </c>
      <c r="M228" s="2" t="s">
        <v>6111</v>
      </c>
      <c r="N228" s="2" t="s">
        <v>276</v>
      </c>
      <c r="O228" s="4" t="s">
        <v>6056</v>
      </c>
    </row>
    <row r="229" spans="1:15" ht="15" customHeight="1" x14ac:dyDescent="0.3">
      <c r="A229" s="2" t="s">
        <v>267</v>
      </c>
      <c r="B229" s="2" t="s">
        <v>34328</v>
      </c>
      <c r="C229" s="3">
        <v>20</v>
      </c>
      <c r="D229" s="2" t="s">
        <v>1011</v>
      </c>
      <c r="E229" s="2" t="s">
        <v>6052</v>
      </c>
      <c r="F229" s="2" t="s">
        <v>2506</v>
      </c>
      <c r="G229" s="2"/>
      <c r="H229" s="2" t="s">
        <v>5578</v>
      </c>
      <c r="I229" s="2" t="s">
        <v>5836</v>
      </c>
      <c r="J229" s="2" t="s">
        <v>5010</v>
      </c>
      <c r="K229" s="2" t="s">
        <v>5882</v>
      </c>
      <c r="L229" s="2" t="s">
        <v>6053</v>
      </c>
      <c r="M229" s="2" t="s">
        <v>6054</v>
      </c>
      <c r="N229" s="2" t="s">
        <v>6055</v>
      </c>
      <c r="O229" s="4" t="s">
        <v>6056</v>
      </c>
    </row>
    <row r="230" spans="1:15" ht="15" customHeight="1" x14ac:dyDescent="0.3">
      <c r="A230" s="2" t="s">
        <v>267</v>
      </c>
      <c r="B230" s="2" t="s">
        <v>34328</v>
      </c>
      <c r="C230" s="3">
        <v>20</v>
      </c>
      <c r="D230" s="2" t="s">
        <v>1011</v>
      </c>
      <c r="E230" s="2" t="s">
        <v>6079</v>
      </c>
      <c r="F230" s="2" t="s">
        <v>2506</v>
      </c>
      <c r="G230" s="2"/>
      <c r="H230" s="2" t="s">
        <v>5578</v>
      </c>
      <c r="I230" s="2" t="s">
        <v>6080</v>
      </c>
      <c r="J230" s="2" t="s">
        <v>2891</v>
      </c>
      <c r="K230" s="2" t="s">
        <v>2218</v>
      </c>
      <c r="L230" s="2" t="s">
        <v>6081</v>
      </c>
      <c r="M230" s="2"/>
      <c r="N230" s="2" t="s">
        <v>6082</v>
      </c>
      <c r="O230" s="4" t="s">
        <v>6056</v>
      </c>
    </row>
    <row r="231" spans="1:15" ht="15" customHeight="1" x14ac:dyDescent="0.3">
      <c r="A231" s="2" t="s">
        <v>282</v>
      </c>
      <c r="B231" s="2" t="s">
        <v>34329</v>
      </c>
      <c r="C231" s="3">
        <v>21</v>
      </c>
      <c r="D231" s="2" t="s">
        <v>1024</v>
      </c>
      <c r="E231" s="2" t="s">
        <v>6122</v>
      </c>
      <c r="F231" s="2" t="s">
        <v>5811</v>
      </c>
      <c r="G231" s="2"/>
      <c r="H231" s="2" t="s">
        <v>5702</v>
      </c>
      <c r="I231" s="2" t="s">
        <v>6123</v>
      </c>
      <c r="J231" s="2" t="s">
        <v>6124</v>
      </c>
      <c r="K231" s="2" t="s">
        <v>6125</v>
      </c>
      <c r="L231" s="2" t="s">
        <v>6015</v>
      </c>
      <c r="M231" s="2" t="s">
        <v>6016</v>
      </c>
      <c r="N231" s="2" t="s">
        <v>276</v>
      </c>
      <c r="O231" s="4" t="s">
        <v>6126</v>
      </c>
    </row>
    <row r="232" spans="1:15" ht="15" customHeight="1" x14ac:dyDescent="0.3">
      <c r="A232" s="2" t="s">
        <v>282</v>
      </c>
      <c r="B232" s="2" t="s">
        <v>34329</v>
      </c>
      <c r="C232" s="3">
        <v>21</v>
      </c>
      <c r="D232" s="2" t="s">
        <v>1024</v>
      </c>
      <c r="E232" s="2" t="s">
        <v>6127</v>
      </c>
      <c r="F232" s="2" t="s">
        <v>1027</v>
      </c>
      <c r="G232" s="2" t="s">
        <v>6128</v>
      </c>
      <c r="H232" s="2" t="s">
        <v>5415</v>
      </c>
      <c r="I232" s="2" t="s">
        <v>5555</v>
      </c>
      <c r="J232" s="2" t="s">
        <v>5555</v>
      </c>
      <c r="K232" s="2" t="s">
        <v>5555</v>
      </c>
      <c r="L232" s="2" t="s">
        <v>5895</v>
      </c>
      <c r="M232" s="2" t="s">
        <v>289</v>
      </c>
      <c r="N232" s="2" t="s">
        <v>276</v>
      </c>
      <c r="O232" s="4" t="s">
        <v>6129</v>
      </c>
    </row>
    <row r="233" spans="1:15" ht="15" customHeight="1" x14ac:dyDescent="0.3">
      <c r="A233" s="2" t="s">
        <v>282</v>
      </c>
      <c r="B233" s="2" t="s">
        <v>34329</v>
      </c>
      <c r="C233" s="3">
        <v>21</v>
      </c>
      <c r="D233" s="2" t="s">
        <v>1024</v>
      </c>
      <c r="E233" s="2" t="s">
        <v>6005</v>
      </c>
      <c r="F233" s="2" t="s">
        <v>5811</v>
      </c>
      <c r="G233" s="2"/>
      <c r="H233" s="2" t="s">
        <v>5578</v>
      </c>
      <c r="I233" s="2" t="s">
        <v>6007</v>
      </c>
      <c r="J233" s="2" t="s">
        <v>2415</v>
      </c>
      <c r="K233" s="2" t="s">
        <v>6009</v>
      </c>
      <c r="L233" s="2" t="s">
        <v>317</v>
      </c>
      <c r="M233" s="2" t="s">
        <v>318</v>
      </c>
      <c r="N233" s="2" t="s">
        <v>276</v>
      </c>
      <c r="O233" s="4" t="s">
        <v>6010</v>
      </c>
    </row>
    <row r="234" spans="1:15" ht="15" customHeight="1" x14ac:dyDescent="0.3">
      <c r="A234" s="2" t="s">
        <v>282</v>
      </c>
      <c r="B234" s="2" t="s">
        <v>34329</v>
      </c>
      <c r="C234" s="3">
        <v>21</v>
      </c>
      <c r="D234" s="2" t="s">
        <v>1024</v>
      </c>
      <c r="E234" s="2" t="s">
        <v>6012</v>
      </c>
      <c r="F234" s="2" t="s">
        <v>5811</v>
      </c>
      <c r="G234" s="2"/>
      <c r="H234" s="2" t="s">
        <v>5578</v>
      </c>
      <c r="I234" s="2" t="s">
        <v>1990</v>
      </c>
      <c r="J234" s="2" t="s">
        <v>2976</v>
      </c>
      <c r="K234" s="2" t="s">
        <v>6014</v>
      </c>
      <c r="L234" s="2" t="s">
        <v>6015</v>
      </c>
      <c r="M234" s="2" t="s">
        <v>6016</v>
      </c>
      <c r="N234" s="2" t="s">
        <v>276</v>
      </c>
      <c r="O234" s="4" t="s">
        <v>6017</v>
      </c>
    </row>
    <row r="235" spans="1:15" ht="15" customHeight="1" x14ac:dyDescent="0.3">
      <c r="A235" s="2" t="s">
        <v>282</v>
      </c>
      <c r="B235" s="2" t="s">
        <v>34329</v>
      </c>
      <c r="C235" s="3">
        <v>21</v>
      </c>
      <c r="D235" s="2" t="s">
        <v>1024</v>
      </c>
      <c r="E235" s="2" t="s">
        <v>5810</v>
      </c>
      <c r="F235" s="2" t="s">
        <v>5811</v>
      </c>
      <c r="G235" s="2"/>
      <c r="H235" s="2" t="s">
        <v>5578</v>
      </c>
      <c r="I235" s="2" t="s">
        <v>5814</v>
      </c>
      <c r="J235" s="2" t="s">
        <v>2236</v>
      </c>
      <c r="K235" s="2" t="s">
        <v>5066</v>
      </c>
      <c r="L235" s="2" t="s">
        <v>317</v>
      </c>
      <c r="M235" s="2" t="s">
        <v>318</v>
      </c>
      <c r="N235" s="2" t="s">
        <v>276</v>
      </c>
      <c r="O235" s="4" t="s">
        <v>5815</v>
      </c>
    </row>
    <row r="236" spans="1:15" ht="15" customHeight="1" x14ac:dyDescent="0.3">
      <c r="A236" s="2" t="s">
        <v>282</v>
      </c>
      <c r="B236" s="2" t="s">
        <v>34329</v>
      </c>
      <c r="C236" s="3">
        <v>21</v>
      </c>
      <c r="D236" s="2" t="s">
        <v>1024</v>
      </c>
      <c r="E236" s="2" t="s">
        <v>5810</v>
      </c>
      <c r="F236" s="2" t="s">
        <v>5811</v>
      </c>
      <c r="G236" s="2" t="s">
        <v>6130</v>
      </c>
      <c r="H236" s="2" t="s">
        <v>5415</v>
      </c>
      <c r="I236" s="2" t="s">
        <v>5814</v>
      </c>
      <c r="J236" s="2" t="s">
        <v>5066</v>
      </c>
      <c r="K236" s="2" t="s">
        <v>5066</v>
      </c>
      <c r="L236" s="2" t="s">
        <v>317</v>
      </c>
      <c r="M236" s="2" t="s">
        <v>318</v>
      </c>
      <c r="N236" s="2" t="s">
        <v>276</v>
      </c>
      <c r="O236" s="4" t="s">
        <v>5815</v>
      </c>
    </row>
    <row r="237" spans="1:15" ht="15" customHeight="1" x14ac:dyDescent="0.3">
      <c r="A237" s="2" t="s">
        <v>282</v>
      </c>
      <c r="B237" s="2" t="s">
        <v>34329</v>
      </c>
      <c r="C237" s="3">
        <v>21</v>
      </c>
      <c r="D237" s="2" t="s">
        <v>1024</v>
      </c>
      <c r="E237" s="2" t="s">
        <v>5823</v>
      </c>
      <c r="F237" s="2" t="s">
        <v>5811</v>
      </c>
      <c r="G237" s="2"/>
      <c r="H237" s="2" t="s">
        <v>5578</v>
      </c>
      <c r="I237" s="2" t="s">
        <v>5825</v>
      </c>
      <c r="J237" s="2" t="s">
        <v>3061</v>
      </c>
      <c r="K237" s="2" t="s">
        <v>5826</v>
      </c>
      <c r="L237" s="2"/>
      <c r="M237" s="2"/>
      <c r="N237" s="2"/>
      <c r="O237" s="4" t="s">
        <v>5827</v>
      </c>
    </row>
    <row r="238" spans="1:15" ht="15" customHeight="1" x14ac:dyDescent="0.3">
      <c r="A238" s="2" t="s">
        <v>282</v>
      </c>
      <c r="B238" s="2" t="s">
        <v>34329</v>
      </c>
      <c r="C238" s="3">
        <v>21</v>
      </c>
      <c r="D238" s="2" t="s">
        <v>1024</v>
      </c>
      <c r="E238" s="2" t="s">
        <v>5823</v>
      </c>
      <c r="F238" s="2" t="s">
        <v>5811</v>
      </c>
      <c r="G238" s="2" t="s">
        <v>6131</v>
      </c>
      <c r="H238" s="2" t="s">
        <v>5445</v>
      </c>
      <c r="I238" s="2" t="s">
        <v>5825</v>
      </c>
      <c r="J238" s="2" t="s">
        <v>6132</v>
      </c>
      <c r="K238" s="2" t="s">
        <v>5826</v>
      </c>
      <c r="L238" s="2"/>
      <c r="M238" s="2"/>
      <c r="N238" s="2"/>
      <c r="O238" s="4" t="s">
        <v>5827</v>
      </c>
    </row>
    <row r="239" spans="1:15" ht="15" customHeight="1" x14ac:dyDescent="0.3">
      <c r="A239" s="2" t="s">
        <v>282</v>
      </c>
      <c r="B239" s="2" t="s">
        <v>34329</v>
      </c>
      <c r="C239" s="3">
        <v>21</v>
      </c>
      <c r="D239" s="2" t="s">
        <v>1024</v>
      </c>
      <c r="E239" s="2" t="s">
        <v>6133</v>
      </c>
      <c r="F239" s="2" t="s">
        <v>6134</v>
      </c>
      <c r="G239" s="2" t="s">
        <v>6135</v>
      </c>
      <c r="H239" s="2" t="s">
        <v>5415</v>
      </c>
      <c r="I239" s="2" t="s">
        <v>6136</v>
      </c>
      <c r="J239" s="2" t="s">
        <v>6136</v>
      </c>
      <c r="K239" s="2" t="s">
        <v>6137</v>
      </c>
      <c r="L239" s="2" t="s">
        <v>6138</v>
      </c>
      <c r="M239" s="2" t="s">
        <v>6139</v>
      </c>
      <c r="N239" s="2" t="s">
        <v>276</v>
      </c>
      <c r="O239" s="4" t="s">
        <v>6140</v>
      </c>
    </row>
    <row r="240" spans="1:15" ht="15" customHeight="1" x14ac:dyDescent="0.3">
      <c r="A240" s="2" t="s">
        <v>295</v>
      </c>
      <c r="B240" s="2" t="s">
        <v>34330</v>
      </c>
      <c r="C240" s="3">
        <v>22</v>
      </c>
      <c r="D240" s="2" t="s">
        <v>1029</v>
      </c>
      <c r="E240" s="2" t="s">
        <v>6141</v>
      </c>
      <c r="F240" s="2" t="s">
        <v>6142</v>
      </c>
      <c r="G240" s="2" t="s">
        <v>6143</v>
      </c>
      <c r="H240" s="2" t="s">
        <v>5415</v>
      </c>
      <c r="I240" s="2" t="s">
        <v>6144</v>
      </c>
      <c r="J240" s="2" t="s">
        <v>6145</v>
      </c>
      <c r="K240" s="2" t="s">
        <v>6146</v>
      </c>
      <c r="L240" s="2" t="s">
        <v>6147</v>
      </c>
      <c r="M240" s="2"/>
      <c r="N240" s="2" t="s">
        <v>33</v>
      </c>
      <c r="O240" s="4" t="s">
        <v>6148</v>
      </c>
    </row>
    <row r="241" spans="1:15" ht="15" customHeight="1" x14ac:dyDescent="0.3">
      <c r="A241" s="2" t="s">
        <v>295</v>
      </c>
      <c r="B241" s="2" t="s">
        <v>34330</v>
      </c>
      <c r="C241" s="3">
        <v>22</v>
      </c>
      <c r="D241" s="2" t="s">
        <v>1029</v>
      </c>
      <c r="E241" s="2" t="s">
        <v>5499</v>
      </c>
      <c r="F241" s="2" t="s">
        <v>5443</v>
      </c>
      <c r="G241" s="2"/>
      <c r="H241" s="2" t="s">
        <v>5578</v>
      </c>
      <c r="I241" s="2" t="s">
        <v>5501</v>
      </c>
      <c r="J241" s="2" t="s">
        <v>850</v>
      </c>
      <c r="K241" s="2" t="s">
        <v>5502</v>
      </c>
      <c r="L241" s="2" t="s">
        <v>5503</v>
      </c>
      <c r="M241" s="2"/>
      <c r="N241" s="2" t="s">
        <v>249</v>
      </c>
      <c r="O241" s="4" t="s">
        <v>6149</v>
      </c>
    </row>
    <row r="242" spans="1:15" ht="15" customHeight="1" x14ac:dyDescent="0.3">
      <c r="A242" s="2" t="s">
        <v>295</v>
      </c>
      <c r="B242" s="2" t="s">
        <v>34330</v>
      </c>
      <c r="C242" s="3">
        <v>22</v>
      </c>
      <c r="D242" s="2" t="s">
        <v>1029</v>
      </c>
      <c r="E242" s="2" t="s">
        <v>6150</v>
      </c>
      <c r="F242" s="2" t="s">
        <v>6151</v>
      </c>
      <c r="G242" s="2" t="s">
        <v>6152</v>
      </c>
      <c r="H242" s="2" t="s">
        <v>5415</v>
      </c>
      <c r="I242" s="2" t="s">
        <v>3154</v>
      </c>
      <c r="J242" s="2" t="s">
        <v>3154</v>
      </c>
      <c r="K242" s="2" t="s">
        <v>6153</v>
      </c>
      <c r="L242" s="2" t="s">
        <v>489</v>
      </c>
      <c r="M242" s="2"/>
      <c r="N242" s="2" t="s">
        <v>223</v>
      </c>
      <c r="O242" s="4" t="s">
        <v>6154</v>
      </c>
    </row>
    <row r="243" spans="1:15" ht="15" customHeight="1" x14ac:dyDescent="0.3">
      <c r="A243" s="2" t="s">
        <v>295</v>
      </c>
      <c r="B243" s="2" t="s">
        <v>34330</v>
      </c>
      <c r="C243" s="3">
        <v>22</v>
      </c>
      <c r="D243" s="2" t="s">
        <v>1029</v>
      </c>
      <c r="E243" s="2" t="s">
        <v>5442</v>
      </c>
      <c r="F243" s="2" t="s">
        <v>5443</v>
      </c>
      <c r="G243" s="2" t="s">
        <v>6155</v>
      </c>
      <c r="H243" s="2" t="s">
        <v>5445</v>
      </c>
      <c r="I243" s="2" t="s">
        <v>2213</v>
      </c>
      <c r="J243" s="2" t="s">
        <v>5446</v>
      </c>
      <c r="K243" s="2" t="s">
        <v>5447</v>
      </c>
      <c r="L243" s="2" t="s">
        <v>5448</v>
      </c>
      <c r="M243" s="2"/>
      <c r="N243" s="2" t="s">
        <v>5449</v>
      </c>
      <c r="O243" s="4" t="s">
        <v>5450</v>
      </c>
    </row>
    <row r="244" spans="1:15" ht="15" customHeight="1" x14ac:dyDescent="0.3">
      <c r="A244" s="2" t="s">
        <v>295</v>
      </c>
      <c r="B244" s="2" t="s">
        <v>34330</v>
      </c>
      <c r="C244" s="3">
        <v>22</v>
      </c>
      <c r="D244" s="2" t="s">
        <v>1029</v>
      </c>
      <c r="E244" s="2" t="s">
        <v>5442</v>
      </c>
      <c r="F244" s="2" t="s">
        <v>5443</v>
      </c>
      <c r="G244" s="2" t="s">
        <v>6156</v>
      </c>
      <c r="H244" s="2" t="s">
        <v>5452</v>
      </c>
      <c r="I244" s="2" t="s">
        <v>2213</v>
      </c>
      <c r="J244" s="2" t="s">
        <v>5446</v>
      </c>
      <c r="K244" s="2" t="s">
        <v>5447</v>
      </c>
      <c r="L244" s="2" t="s">
        <v>5448</v>
      </c>
      <c r="M244" s="2"/>
      <c r="N244" s="2" t="s">
        <v>5449</v>
      </c>
      <c r="O244" s="4" t="s">
        <v>5450</v>
      </c>
    </row>
    <row r="245" spans="1:15" ht="15" customHeight="1" x14ac:dyDescent="0.3">
      <c r="A245" s="2" t="s">
        <v>295</v>
      </c>
      <c r="B245" s="2" t="s">
        <v>34330</v>
      </c>
      <c r="C245" s="3">
        <v>22</v>
      </c>
      <c r="D245" s="2" t="s">
        <v>1029</v>
      </c>
      <c r="E245" s="2" t="s">
        <v>6157</v>
      </c>
      <c r="F245" s="2" t="s">
        <v>5443</v>
      </c>
      <c r="G245" s="2" t="s">
        <v>6158</v>
      </c>
      <c r="H245" s="2" t="s">
        <v>5452</v>
      </c>
      <c r="I245" s="2" t="s">
        <v>6159</v>
      </c>
      <c r="J245" s="2" t="s">
        <v>6160</v>
      </c>
      <c r="K245" s="2" t="s">
        <v>6160</v>
      </c>
      <c r="L245" s="2"/>
      <c r="M245" s="2"/>
      <c r="N245" s="2"/>
      <c r="O245" s="4" t="s">
        <v>6161</v>
      </c>
    </row>
    <row r="246" spans="1:15" ht="15" customHeight="1" x14ac:dyDescent="0.3">
      <c r="A246" s="2" t="s">
        <v>324</v>
      </c>
      <c r="B246" s="2" t="s">
        <v>34332</v>
      </c>
      <c r="C246" s="3">
        <v>24</v>
      </c>
      <c r="D246" s="2" t="s">
        <v>1074</v>
      </c>
      <c r="E246" s="2" t="s">
        <v>6162</v>
      </c>
      <c r="F246" s="2" t="s">
        <v>6163</v>
      </c>
      <c r="G246" s="2" t="s">
        <v>6164</v>
      </c>
      <c r="H246" s="2" t="s">
        <v>5452</v>
      </c>
      <c r="I246" s="2" t="s">
        <v>6165</v>
      </c>
      <c r="J246" s="2" t="s">
        <v>4931</v>
      </c>
      <c r="K246" s="2" t="s">
        <v>6166</v>
      </c>
      <c r="L246" s="2" t="s">
        <v>6167</v>
      </c>
      <c r="M246" s="2" t="s">
        <v>6168</v>
      </c>
      <c r="N246" s="2" t="s">
        <v>276</v>
      </c>
      <c r="O246" s="4" t="s">
        <v>6169</v>
      </c>
    </row>
    <row r="247" spans="1:15" ht="15" customHeight="1" x14ac:dyDescent="0.3">
      <c r="A247" s="2" t="s">
        <v>324</v>
      </c>
      <c r="B247" s="2" t="s">
        <v>34332</v>
      </c>
      <c r="C247" s="3">
        <v>24</v>
      </c>
      <c r="D247" s="2" t="s">
        <v>1074</v>
      </c>
      <c r="E247" s="2" t="s">
        <v>6170</v>
      </c>
      <c r="F247" s="2" t="s">
        <v>6163</v>
      </c>
      <c r="G247" s="2" t="s">
        <v>6171</v>
      </c>
      <c r="H247" s="2" t="s">
        <v>5452</v>
      </c>
      <c r="I247" s="2" t="s">
        <v>6172</v>
      </c>
      <c r="J247" s="2" t="s">
        <v>6173</v>
      </c>
      <c r="K247" s="2" t="s">
        <v>6174</v>
      </c>
      <c r="L247" s="2" t="s">
        <v>6175</v>
      </c>
      <c r="M247" s="2" t="s">
        <v>5486</v>
      </c>
      <c r="N247" s="2" t="s">
        <v>276</v>
      </c>
      <c r="O247" s="4" t="s">
        <v>6176</v>
      </c>
    </row>
    <row r="248" spans="1:15" ht="15" customHeight="1" x14ac:dyDescent="0.3">
      <c r="A248" s="2" t="s">
        <v>324</v>
      </c>
      <c r="B248" s="2" t="s">
        <v>34332</v>
      </c>
      <c r="C248" s="3">
        <v>24</v>
      </c>
      <c r="D248" s="2" t="s">
        <v>1074</v>
      </c>
      <c r="E248" s="2" t="s">
        <v>6177</v>
      </c>
      <c r="F248" s="2" t="s">
        <v>6163</v>
      </c>
      <c r="G248" s="2" t="s">
        <v>6178</v>
      </c>
      <c r="H248" s="2" t="s">
        <v>5445</v>
      </c>
      <c r="I248" s="2" t="s">
        <v>6179</v>
      </c>
      <c r="J248" s="2" t="s">
        <v>6180</v>
      </c>
      <c r="K248" s="2" t="s">
        <v>6181</v>
      </c>
      <c r="L248" s="2" t="s">
        <v>6049</v>
      </c>
      <c r="M248" s="2" t="s">
        <v>6050</v>
      </c>
      <c r="N248" s="2" t="s">
        <v>276</v>
      </c>
      <c r="O248" s="4" t="s">
        <v>6182</v>
      </c>
    </row>
    <row r="249" spans="1:15" ht="15" customHeight="1" x14ac:dyDescent="0.3">
      <c r="A249" s="2" t="s">
        <v>336</v>
      </c>
      <c r="B249" s="2" t="s">
        <v>41</v>
      </c>
      <c r="C249" s="3">
        <v>25</v>
      </c>
      <c r="D249" s="2" t="s">
        <v>1088</v>
      </c>
      <c r="E249" s="2" t="s">
        <v>6183</v>
      </c>
      <c r="F249" s="2" t="s">
        <v>6184</v>
      </c>
      <c r="G249" s="2" t="s">
        <v>6185</v>
      </c>
      <c r="H249" s="2" t="s">
        <v>5415</v>
      </c>
      <c r="I249" s="2" t="s">
        <v>6186</v>
      </c>
      <c r="J249" s="2" t="s">
        <v>6186</v>
      </c>
      <c r="K249" s="2" t="s">
        <v>6187</v>
      </c>
      <c r="L249" s="2" t="s">
        <v>6188</v>
      </c>
      <c r="M249" s="2"/>
      <c r="N249" s="2" t="s">
        <v>33</v>
      </c>
      <c r="O249" s="4" t="s">
        <v>6189</v>
      </c>
    </row>
    <row r="250" spans="1:15" ht="15" customHeight="1" x14ac:dyDescent="0.3">
      <c r="A250" s="2" t="s">
        <v>336</v>
      </c>
      <c r="B250" s="2" t="s">
        <v>41</v>
      </c>
      <c r="C250" s="3">
        <v>25</v>
      </c>
      <c r="D250" s="2" t="s">
        <v>1088</v>
      </c>
      <c r="E250" s="2" t="s">
        <v>5405</v>
      </c>
      <c r="F250" s="2" t="s">
        <v>5406</v>
      </c>
      <c r="G250" s="2" t="s">
        <v>6190</v>
      </c>
      <c r="H250" s="2" t="s">
        <v>5415</v>
      </c>
      <c r="I250" s="2" t="s">
        <v>5409</v>
      </c>
      <c r="J250" s="2" t="s">
        <v>5410</v>
      </c>
      <c r="K250" s="2" t="s">
        <v>5410</v>
      </c>
      <c r="L250" s="2" t="s">
        <v>32</v>
      </c>
      <c r="M250" s="2"/>
      <c r="N250" s="2" t="s">
        <v>33</v>
      </c>
      <c r="O250" s="4" t="s">
        <v>5411</v>
      </c>
    </row>
    <row r="251" spans="1:15" ht="15" customHeight="1" x14ac:dyDescent="0.3">
      <c r="A251" s="2" t="s">
        <v>336</v>
      </c>
      <c r="B251" s="2" t="s">
        <v>41</v>
      </c>
      <c r="C251" s="3">
        <v>25</v>
      </c>
      <c r="D251" s="2" t="s">
        <v>1088</v>
      </c>
      <c r="E251" s="2" t="s">
        <v>6191</v>
      </c>
      <c r="F251" s="2" t="s">
        <v>6184</v>
      </c>
      <c r="G251" s="2" t="s">
        <v>6192</v>
      </c>
      <c r="H251" s="2" t="s">
        <v>5415</v>
      </c>
      <c r="I251" s="2" t="s">
        <v>6193</v>
      </c>
      <c r="J251" s="2" t="s">
        <v>6193</v>
      </c>
      <c r="K251" s="2" t="s">
        <v>6194</v>
      </c>
      <c r="L251" s="2" t="s">
        <v>5459</v>
      </c>
      <c r="M251" s="2"/>
      <c r="N251" s="2" t="s">
        <v>33</v>
      </c>
      <c r="O251" s="4" t="s">
        <v>6195</v>
      </c>
    </row>
    <row r="252" spans="1:15" ht="15" customHeight="1" x14ac:dyDescent="0.3">
      <c r="A252" s="2" t="s">
        <v>336</v>
      </c>
      <c r="B252" s="2" t="s">
        <v>41</v>
      </c>
      <c r="C252" s="3">
        <v>25</v>
      </c>
      <c r="D252" s="2" t="s">
        <v>1088</v>
      </c>
      <c r="E252" s="2" t="s">
        <v>5428</v>
      </c>
      <c r="F252" s="2" t="s">
        <v>5406</v>
      </c>
      <c r="G252" s="2" t="s">
        <v>6196</v>
      </c>
      <c r="H252" s="2" t="s">
        <v>5408</v>
      </c>
      <c r="I252" s="2" t="s">
        <v>5430</v>
      </c>
      <c r="J252" s="2" t="s">
        <v>5430</v>
      </c>
      <c r="K252" s="2" t="s">
        <v>5432</v>
      </c>
      <c r="L252" s="2" t="s">
        <v>5433</v>
      </c>
      <c r="M252" s="2"/>
      <c r="N252" s="2" t="s">
        <v>33</v>
      </c>
      <c r="O252" s="4" t="s">
        <v>5434</v>
      </c>
    </row>
    <row r="253" spans="1:15" ht="15" customHeight="1" x14ac:dyDescent="0.3">
      <c r="A253" s="2" t="s">
        <v>336</v>
      </c>
      <c r="B253" s="2" t="s">
        <v>41</v>
      </c>
      <c r="C253" s="3">
        <v>25</v>
      </c>
      <c r="D253" s="2" t="s">
        <v>1088</v>
      </c>
      <c r="E253" s="2" t="s">
        <v>6197</v>
      </c>
      <c r="F253" s="2" t="s">
        <v>6184</v>
      </c>
      <c r="G253" s="2" t="s">
        <v>6198</v>
      </c>
      <c r="H253" s="2" t="s">
        <v>5415</v>
      </c>
      <c r="I253" s="2" t="s">
        <v>6199</v>
      </c>
      <c r="J253" s="2" t="s">
        <v>6199</v>
      </c>
      <c r="K253" s="2" t="s">
        <v>6200</v>
      </c>
      <c r="L253" s="2" t="s">
        <v>5588</v>
      </c>
      <c r="M253" s="2"/>
      <c r="N253" s="2" t="s">
        <v>33</v>
      </c>
      <c r="O253" s="4" t="s">
        <v>6201</v>
      </c>
    </row>
    <row r="254" spans="1:15" ht="15" customHeight="1" x14ac:dyDescent="0.3">
      <c r="A254" s="2" t="s">
        <v>336</v>
      </c>
      <c r="B254" s="2" t="s">
        <v>41</v>
      </c>
      <c r="C254" s="3">
        <v>25</v>
      </c>
      <c r="D254" s="2" t="s">
        <v>1088</v>
      </c>
      <c r="E254" s="2" t="s">
        <v>6202</v>
      </c>
      <c r="F254" s="2" t="s">
        <v>6184</v>
      </c>
      <c r="G254" s="2" t="s">
        <v>6203</v>
      </c>
      <c r="H254" s="2" t="s">
        <v>5415</v>
      </c>
      <c r="I254" s="2" t="s">
        <v>6204</v>
      </c>
      <c r="J254" s="2" t="s">
        <v>6204</v>
      </c>
      <c r="K254" s="2" t="s">
        <v>6205</v>
      </c>
      <c r="L254" s="2" t="s">
        <v>32</v>
      </c>
      <c r="M254" s="2"/>
      <c r="N254" s="2" t="s">
        <v>33</v>
      </c>
      <c r="O254" s="4" t="s">
        <v>6206</v>
      </c>
    </row>
    <row r="255" spans="1:15" ht="15" customHeight="1" x14ac:dyDescent="0.3">
      <c r="A255" s="2" t="s">
        <v>336</v>
      </c>
      <c r="B255" s="2" t="s">
        <v>41</v>
      </c>
      <c r="C255" s="3">
        <v>25</v>
      </c>
      <c r="D255" s="2" t="s">
        <v>1088</v>
      </c>
      <c r="E255" s="2" t="s">
        <v>5455</v>
      </c>
      <c r="F255" s="2" t="s">
        <v>5406</v>
      </c>
      <c r="G255" s="2" t="s">
        <v>6207</v>
      </c>
      <c r="H255" s="2" t="s">
        <v>5408</v>
      </c>
      <c r="I255" s="2" t="s">
        <v>5457</v>
      </c>
      <c r="J255" s="2" t="s">
        <v>5457</v>
      </c>
      <c r="K255" s="2" t="s">
        <v>5458</v>
      </c>
      <c r="L255" s="2" t="s">
        <v>5731</v>
      </c>
      <c r="M255" s="2"/>
      <c r="N255" s="2" t="s">
        <v>33</v>
      </c>
      <c r="O255" s="4" t="s">
        <v>5460</v>
      </c>
    </row>
    <row r="256" spans="1:15" ht="15" customHeight="1" x14ac:dyDescent="0.3">
      <c r="A256" s="2" t="s">
        <v>336</v>
      </c>
      <c r="B256" s="2" t="s">
        <v>41</v>
      </c>
      <c r="C256" s="3">
        <v>25</v>
      </c>
      <c r="D256" s="2" t="s">
        <v>1088</v>
      </c>
      <c r="E256" s="2" t="s">
        <v>5455</v>
      </c>
      <c r="F256" s="2" t="s">
        <v>5406</v>
      </c>
      <c r="G256" s="2" t="s">
        <v>6208</v>
      </c>
      <c r="H256" s="2" t="s">
        <v>5415</v>
      </c>
      <c r="I256" s="2" t="s">
        <v>5457</v>
      </c>
      <c r="J256" s="2" t="s">
        <v>5543</v>
      </c>
      <c r="K256" s="2" t="s">
        <v>5458</v>
      </c>
      <c r="L256" s="2" t="s">
        <v>5731</v>
      </c>
      <c r="M256" s="2"/>
      <c r="N256" s="2" t="s">
        <v>33</v>
      </c>
      <c r="O256" s="4" t="s">
        <v>5460</v>
      </c>
    </row>
    <row r="257" spans="1:15" ht="15" customHeight="1" x14ac:dyDescent="0.3">
      <c r="A257" s="2" t="s">
        <v>336</v>
      </c>
      <c r="B257" s="2" t="s">
        <v>41</v>
      </c>
      <c r="C257" s="3">
        <v>25</v>
      </c>
      <c r="D257" s="2" t="s">
        <v>1088</v>
      </c>
      <c r="E257" s="2" t="s">
        <v>5455</v>
      </c>
      <c r="F257" s="2" t="s">
        <v>5406</v>
      </c>
      <c r="G257" s="2" t="s">
        <v>6209</v>
      </c>
      <c r="H257" s="2" t="s">
        <v>5415</v>
      </c>
      <c r="I257" s="2" t="s">
        <v>5457</v>
      </c>
      <c r="J257" s="2" t="s">
        <v>5543</v>
      </c>
      <c r="K257" s="2" t="s">
        <v>5458</v>
      </c>
      <c r="L257" s="2" t="s">
        <v>5731</v>
      </c>
      <c r="M257" s="2"/>
      <c r="N257" s="2" t="s">
        <v>33</v>
      </c>
      <c r="O257" s="4" t="s">
        <v>5460</v>
      </c>
    </row>
    <row r="258" spans="1:15" ht="15" customHeight="1" x14ac:dyDescent="0.3">
      <c r="A258" s="2" t="s">
        <v>348</v>
      </c>
      <c r="B258" s="2" t="s">
        <v>34333</v>
      </c>
      <c r="C258" s="3">
        <v>26</v>
      </c>
      <c r="D258" s="2" t="s">
        <v>1099</v>
      </c>
      <c r="E258" s="2" t="s">
        <v>5535</v>
      </c>
      <c r="F258" s="2" t="s">
        <v>1479</v>
      </c>
      <c r="G258" s="2" t="s">
        <v>6210</v>
      </c>
      <c r="H258" s="2" t="s">
        <v>5415</v>
      </c>
      <c r="I258" s="2" t="s">
        <v>3859</v>
      </c>
      <c r="J258" s="2" t="s">
        <v>3930</v>
      </c>
      <c r="K258" s="2" t="s">
        <v>5537</v>
      </c>
      <c r="L258" s="2" t="s">
        <v>5538</v>
      </c>
      <c r="M258" s="2" t="s">
        <v>355</v>
      </c>
      <c r="N258" s="2" t="s">
        <v>276</v>
      </c>
      <c r="O258" s="4" t="s">
        <v>5539</v>
      </c>
    </row>
    <row r="259" spans="1:15" ht="15" customHeight="1" x14ac:dyDescent="0.3">
      <c r="A259" s="2" t="s">
        <v>361</v>
      </c>
      <c r="B259" s="2" t="s">
        <v>34334</v>
      </c>
      <c r="C259" s="3">
        <v>27</v>
      </c>
      <c r="D259" s="2" t="s">
        <v>1105</v>
      </c>
      <c r="E259" s="2" t="s">
        <v>6211</v>
      </c>
      <c r="F259" s="2" t="s">
        <v>4992</v>
      </c>
      <c r="G259" s="2" t="s">
        <v>6212</v>
      </c>
      <c r="H259" s="2" t="s">
        <v>5415</v>
      </c>
      <c r="I259" s="2" t="s">
        <v>6213</v>
      </c>
      <c r="J259" s="2" t="s">
        <v>6213</v>
      </c>
      <c r="K259" s="2" t="s">
        <v>6214</v>
      </c>
      <c r="L259" s="2" t="s">
        <v>6215</v>
      </c>
      <c r="M259" s="2" t="s">
        <v>318</v>
      </c>
      <c r="N259" s="2" t="s">
        <v>276</v>
      </c>
      <c r="O259" s="4" t="s">
        <v>6216</v>
      </c>
    </row>
    <row r="260" spans="1:15" ht="15" customHeight="1" x14ac:dyDescent="0.3">
      <c r="A260" s="2" t="s">
        <v>361</v>
      </c>
      <c r="B260" s="2" t="s">
        <v>34334</v>
      </c>
      <c r="C260" s="3">
        <v>27</v>
      </c>
      <c r="D260" s="2" t="s">
        <v>1105</v>
      </c>
      <c r="E260" s="2" t="s">
        <v>6211</v>
      </c>
      <c r="F260" s="2" t="s">
        <v>4992</v>
      </c>
      <c r="G260" s="2" t="s">
        <v>6217</v>
      </c>
      <c r="H260" s="2" t="s">
        <v>5415</v>
      </c>
      <c r="I260" s="2" t="s">
        <v>6213</v>
      </c>
      <c r="J260" s="2" t="s">
        <v>6213</v>
      </c>
      <c r="K260" s="2" t="s">
        <v>6214</v>
      </c>
      <c r="L260" s="2" t="s">
        <v>6215</v>
      </c>
      <c r="M260" s="2" t="s">
        <v>318</v>
      </c>
      <c r="N260" s="2" t="s">
        <v>276</v>
      </c>
      <c r="O260" s="4" t="s">
        <v>6216</v>
      </c>
    </row>
    <row r="261" spans="1:15" ht="15" customHeight="1" x14ac:dyDescent="0.3">
      <c r="A261" s="2" t="s">
        <v>361</v>
      </c>
      <c r="B261" s="2" t="s">
        <v>34334</v>
      </c>
      <c r="C261" s="3">
        <v>27</v>
      </c>
      <c r="D261" s="2" t="s">
        <v>1105</v>
      </c>
      <c r="E261" s="2" t="s">
        <v>6218</v>
      </c>
      <c r="F261" s="2" t="s">
        <v>6219</v>
      </c>
      <c r="G261" s="2" t="s">
        <v>6220</v>
      </c>
      <c r="H261" s="2" t="s">
        <v>5445</v>
      </c>
      <c r="I261" s="2" t="s">
        <v>6221</v>
      </c>
      <c r="J261" s="2" t="s">
        <v>6222</v>
      </c>
      <c r="K261" s="2" t="s">
        <v>6223</v>
      </c>
      <c r="L261" s="2" t="s">
        <v>6224</v>
      </c>
      <c r="M261" s="2"/>
      <c r="N261" s="2" t="s">
        <v>6225</v>
      </c>
      <c r="O261" s="4" t="s">
        <v>6226</v>
      </c>
    </row>
    <row r="262" spans="1:15" ht="15" customHeight="1" x14ac:dyDescent="0.3">
      <c r="A262" s="2" t="s">
        <v>361</v>
      </c>
      <c r="B262" s="2" t="s">
        <v>34334</v>
      </c>
      <c r="C262" s="3">
        <v>27</v>
      </c>
      <c r="D262" s="2" t="s">
        <v>1105</v>
      </c>
      <c r="E262" s="2" t="s">
        <v>6227</v>
      </c>
      <c r="F262" s="2" t="s">
        <v>4992</v>
      </c>
      <c r="G262" s="2" t="s">
        <v>6228</v>
      </c>
      <c r="H262" s="2" t="s">
        <v>5408</v>
      </c>
      <c r="I262" s="2" t="s">
        <v>6229</v>
      </c>
      <c r="J262" s="2" t="s">
        <v>6229</v>
      </c>
      <c r="K262" s="2" t="s">
        <v>6230</v>
      </c>
      <c r="L262" s="2" t="s">
        <v>6231</v>
      </c>
      <c r="M262" s="2" t="s">
        <v>6232</v>
      </c>
      <c r="N262" s="2" t="s">
        <v>276</v>
      </c>
      <c r="O262" s="4" t="s">
        <v>6233</v>
      </c>
    </row>
    <row r="263" spans="1:15" ht="15" customHeight="1" x14ac:dyDescent="0.3">
      <c r="A263" s="2" t="s">
        <v>361</v>
      </c>
      <c r="B263" s="2" t="s">
        <v>34334</v>
      </c>
      <c r="C263" s="3">
        <v>27</v>
      </c>
      <c r="D263" s="2" t="s">
        <v>1105</v>
      </c>
      <c r="E263" s="2" t="s">
        <v>6227</v>
      </c>
      <c r="F263" s="2" t="s">
        <v>4992</v>
      </c>
      <c r="G263" s="2" t="s">
        <v>6234</v>
      </c>
      <c r="H263" s="2" t="s">
        <v>5408</v>
      </c>
      <c r="I263" s="2" t="s">
        <v>6229</v>
      </c>
      <c r="J263" s="2" t="s">
        <v>6235</v>
      </c>
      <c r="K263" s="2" t="s">
        <v>6230</v>
      </c>
      <c r="L263" s="2" t="s">
        <v>6231</v>
      </c>
      <c r="M263" s="2" t="s">
        <v>6232</v>
      </c>
      <c r="N263" s="2" t="s">
        <v>276</v>
      </c>
      <c r="O263" s="4" t="s">
        <v>6233</v>
      </c>
    </row>
    <row r="264" spans="1:15" ht="15" customHeight="1" x14ac:dyDescent="0.3">
      <c r="A264" s="2" t="s">
        <v>361</v>
      </c>
      <c r="B264" s="2" t="s">
        <v>34334</v>
      </c>
      <c r="C264" s="3">
        <v>27</v>
      </c>
      <c r="D264" s="2" t="s">
        <v>1105</v>
      </c>
      <c r="E264" s="2" t="s">
        <v>5810</v>
      </c>
      <c r="F264" s="2" t="s">
        <v>5811</v>
      </c>
      <c r="G264" s="2" t="s">
        <v>6236</v>
      </c>
      <c r="H264" s="2" t="s">
        <v>5415</v>
      </c>
      <c r="I264" s="2" t="s">
        <v>5814</v>
      </c>
      <c r="J264" s="2" t="s">
        <v>5814</v>
      </c>
      <c r="K264" s="2" t="s">
        <v>5066</v>
      </c>
      <c r="L264" s="2" t="s">
        <v>317</v>
      </c>
      <c r="M264" s="2" t="s">
        <v>318</v>
      </c>
      <c r="N264" s="2" t="s">
        <v>276</v>
      </c>
      <c r="O264" s="4" t="s">
        <v>5815</v>
      </c>
    </row>
    <row r="265" spans="1:15" ht="15" customHeight="1" x14ac:dyDescent="0.3">
      <c r="A265" s="2" t="s">
        <v>361</v>
      </c>
      <c r="B265" s="2" t="s">
        <v>34334</v>
      </c>
      <c r="C265" s="3">
        <v>27</v>
      </c>
      <c r="D265" s="2" t="s">
        <v>1105</v>
      </c>
      <c r="E265" s="2" t="s">
        <v>6237</v>
      </c>
      <c r="F265" s="2" t="s">
        <v>6219</v>
      </c>
      <c r="G265" s="2" t="s">
        <v>6238</v>
      </c>
      <c r="H265" s="2" t="s">
        <v>5415</v>
      </c>
      <c r="I265" s="2" t="s">
        <v>6239</v>
      </c>
      <c r="J265" s="2" t="s">
        <v>5662</v>
      </c>
      <c r="K265" s="2" t="s">
        <v>5662</v>
      </c>
      <c r="L265" s="2" t="s">
        <v>6240</v>
      </c>
      <c r="M265" s="2"/>
      <c r="N265" s="2" t="s">
        <v>237</v>
      </c>
      <c r="O265" s="4" t="s">
        <v>6241</v>
      </c>
    </row>
    <row r="266" spans="1:15" ht="15" customHeight="1" x14ac:dyDescent="0.3">
      <c r="A266" s="2" t="s">
        <v>361</v>
      </c>
      <c r="B266" s="2" t="s">
        <v>34334</v>
      </c>
      <c r="C266" s="3">
        <v>27</v>
      </c>
      <c r="D266" s="2" t="s">
        <v>1105</v>
      </c>
      <c r="E266" s="2" t="s">
        <v>6242</v>
      </c>
      <c r="F266" s="2" t="s">
        <v>4992</v>
      </c>
      <c r="G266" s="2" t="s">
        <v>6243</v>
      </c>
      <c r="H266" s="2" t="s">
        <v>5415</v>
      </c>
      <c r="I266" s="2" t="s">
        <v>6159</v>
      </c>
      <c r="J266" s="2" t="s">
        <v>6159</v>
      </c>
      <c r="K266" s="2" t="s">
        <v>6244</v>
      </c>
      <c r="L266" s="2" t="s">
        <v>6049</v>
      </c>
      <c r="M266" s="2" t="s">
        <v>6050</v>
      </c>
      <c r="N266" s="2" t="s">
        <v>276</v>
      </c>
      <c r="O266" s="4" t="s">
        <v>6245</v>
      </c>
    </row>
    <row r="267" spans="1:15" ht="15" customHeight="1" x14ac:dyDescent="0.3">
      <c r="A267" s="2" t="s">
        <v>361</v>
      </c>
      <c r="B267" s="2" t="s">
        <v>34334</v>
      </c>
      <c r="C267" s="3">
        <v>27</v>
      </c>
      <c r="D267" s="2" t="s">
        <v>1105</v>
      </c>
      <c r="E267" s="2" t="s">
        <v>6242</v>
      </c>
      <c r="F267" s="2" t="s">
        <v>4992</v>
      </c>
      <c r="G267" s="2" t="s">
        <v>6246</v>
      </c>
      <c r="H267" s="2" t="s">
        <v>5415</v>
      </c>
      <c r="I267" s="2" t="s">
        <v>6159</v>
      </c>
      <c r="J267" s="2" t="s">
        <v>6247</v>
      </c>
      <c r="K267" s="2" t="s">
        <v>6244</v>
      </c>
      <c r="L267" s="2" t="s">
        <v>6049</v>
      </c>
      <c r="M267" s="2" t="s">
        <v>6050</v>
      </c>
      <c r="N267" s="2" t="s">
        <v>276</v>
      </c>
      <c r="O267" s="4" t="s">
        <v>6245</v>
      </c>
    </row>
    <row r="268" spans="1:15" ht="15" customHeight="1" x14ac:dyDescent="0.3">
      <c r="A268" s="2" t="s">
        <v>361</v>
      </c>
      <c r="B268" s="2" t="s">
        <v>34334</v>
      </c>
      <c r="C268" s="3">
        <v>27</v>
      </c>
      <c r="D268" s="2" t="s">
        <v>1105</v>
      </c>
      <c r="E268" s="2" t="s">
        <v>6248</v>
      </c>
      <c r="F268" s="2" t="s">
        <v>6249</v>
      </c>
      <c r="G268" s="2" t="s">
        <v>6250</v>
      </c>
      <c r="H268" s="2" t="s">
        <v>5415</v>
      </c>
      <c r="I268" s="2" t="s">
        <v>6251</v>
      </c>
      <c r="J268" s="2" t="s">
        <v>6251</v>
      </c>
      <c r="K268" s="2" t="s">
        <v>6252</v>
      </c>
      <c r="L268" s="2"/>
      <c r="M268" s="2"/>
      <c r="N268" s="2"/>
      <c r="O268" s="4" t="s">
        <v>6253</v>
      </c>
    </row>
    <row r="269" spans="1:15" ht="15" customHeight="1" x14ac:dyDescent="0.3">
      <c r="A269" s="2" t="s">
        <v>361</v>
      </c>
      <c r="B269" s="2" t="s">
        <v>34334</v>
      </c>
      <c r="C269" s="3">
        <v>27</v>
      </c>
      <c r="D269" s="2" t="s">
        <v>1105</v>
      </c>
      <c r="E269" s="2" t="s">
        <v>6254</v>
      </c>
      <c r="F269" s="2" t="s">
        <v>6255</v>
      </c>
      <c r="G269" s="2" t="s">
        <v>6256</v>
      </c>
      <c r="H269" s="2" t="s">
        <v>5415</v>
      </c>
      <c r="I269" s="2" t="s">
        <v>6257</v>
      </c>
      <c r="J269" s="2" t="s">
        <v>6258</v>
      </c>
      <c r="K269" s="2" t="s">
        <v>6258</v>
      </c>
      <c r="L269" s="2" t="s">
        <v>6259</v>
      </c>
      <c r="M269" s="2" t="s">
        <v>318</v>
      </c>
      <c r="N269" s="2" t="s">
        <v>276</v>
      </c>
      <c r="O269" s="4" t="s">
        <v>6260</v>
      </c>
    </row>
    <row r="270" spans="1:15" ht="15" customHeight="1" x14ac:dyDescent="0.3">
      <c r="A270" s="2" t="s">
        <v>361</v>
      </c>
      <c r="B270" s="2" t="s">
        <v>34334</v>
      </c>
      <c r="C270" s="3">
        <v>27</v>
      </c>
      <c r="D270" s="2" t="s">
        <v>1105</v>
      </c>
      <c r="E270" s="2" t="s">
        <v>6254</v>
      </c>
      <c r="F270" s="2" t="s">
        <v>6255</v>
      </c>
      <c r="G270" s="2" t="s">
        <v>6261</v>
      </c>
      <c r="H270" s="2" t="s">
        <v>5408</v>
      </c>
      <c r="I270" s="2" t="s">
        <v>6257</v>
      </c>
      <c r="J270" s="2" t="s">
        <v>6262</v>
      </c>
      <c r="K270" s="2" t="s">
        <v>6258</v>
      </c>
      <c r="L270" s="2" t="s">
        <v>6259</v>
      </c>
      <c r="M270" s="2" t="s">
        <v>318</v>
      </c>
      <c r="N270" s="2" t="s">
        <v>276</v>
      </c>
      <c r="O270" s="4" t="s">
        <v>6260</v>
      </c>
    </row>
    <row r="271" spans="1:15" ht="15" customHeight="1" x14ac:dyDescent="0.3">
      <c r="A271" s="2" t="s">
        <v>361</v>
      </c>
      <c r="B271" s="2" t="s">
        <v>34334</v>
      </c>
      <c r="C271" s="3">
        <v>27</v>
      </c>
      <c r="D271" s="2" t="s">
        <v>1105</v>
      </c>
      <c r="E271" s="2" t="s">
        <v>6254</v>
      </c>
      <c r="F271" s="2" t="s">
        <v>6255</v>
      </c>
      <c r="G271" s="2" t="s">
        <v>6263</v>
      </c>
      <c r="H271" s="2" t="s">
        <v>5415</v>
      </c>
      <c r="I271" s="2" t="s">
        <v>6257</v>
      </c>
      <c r="J271" s="2" t="s">
        <v>6264</v>
      </c>
      <c r="K271" s="2" t="s">
        <v>6258</v>
      </c>
      <c r="L271" s="2" t="s">
        <v>6259</v>
      </c>
      <c r="M271" s="2" t="s">
        <v>318</v>
      </c>
      <c r="N271" s="2" t="s">
        <v>276</v>
      </c>
      <c r="O271" s="4" t="s">
        <v>6260</v>
      </c>
    </row>
    <row r="272" spans="1:15" ht="15" customHeight="1" x14ac:dyDescent="0.3">
      <c r="A272" s="2" t="s">
        <v>370</v>
      </c>
      <c r="B272" s="2" t="s">
        <v>34335</v>
      </c>
      <c r="C272" s="3">
        <v>28</v>
      </c>
      <c r="D272" s="2" t="s">
        <v>1126</v>
      </c>
      <c r="E272" s="2" t="s">
        <v>6211</v>
      </c>
      <c r="F272" s="2" t="s">
        <v>4992</v>
      </c>
      <c r="G272" s="2" t="s">
        <v>6265</v>
      </c>
      <c r="H272" s="2" t="s">
        <v>5415</v>
      </c>
      <c r="I272" s="2" t="s">
        <v>6213</v>
      </c>
      <c r="J272" s="2" t="s">
        <v>6061</v>
      </c>
      <c r="K272" s="2" t="s">
        <v>6214</v>
      </c>
      <c r="L272" s="2" t="s">
        <v>6215</v>
      </c>
      <c r="M272" s="2" t="s">
        <v>318</v>
      </c>
      <c r="N272" s="2" t="s">
        <v>276</v>
      </c>
      <c r="O272" s="4" t="s">
        <v>6216</v>
      </c>
    </row>
    <row r="273" spans="1:15" ht="15" customHeight="1" x14ac:dyDescent="0.3">
      <c r="A273" s="2" t="s">
        <v>370</v>
      </c>
      <c r="B273" s="2" t="s">
        <v>34335</v>
      </c>
      <c r="C273" s="3">
        <v>28</v>
      </c>
      <c r="D273" s="2" t="s">
        <v>1126</v>
      </c>
      <c r="E273" s="2" t="s">
        <v>6211</v>
      </c>
      <c r="F273" s="2" t="s">
        <v>4992</v>
      </c>
      <c r="G273" s="2"/>
      <c r="H273" s="2" t="s">
        <v>6266</v>
      </c>
      <c r="I273" s="2" t="s">
        <v>6213</v>
      </c>
      <c r="J273" s="2" t="s">
        <v>850</v>
      </c>
      <c r="K273" s="2" t="s">
        <v>6214</v>
      </c>
      <c r="L273" s="2" t="s">
        <v>6215</v>
      </c>
      <c r="M273" s="2" t="s">
        <v>318</v>
      </c>
      <c r="N273" s="2" t="s">
        <v>276</v>
      </c>
      <c r="O273" s="4" t="s">
        <v>6267</v>
      </c>
    </row>
    <row r="274" spans="1:15" ht="15" customHeight="1" x14ac:dyDescent="0.3">
      <c r="A274" s="2" t="s">
        <v>370</v>
      </c>
      <c r="B274" s="2" t="s">
        <v>34335</v>
      </c>
      <c r="C274" s="3">
        <v>28</v>
      </c>
      <c r="D274" s="2" t="s">
        <v>1126</v>
      </c>
      <c r="E274" s="2" t="s">
        <v>6211</v>
      </c>
      <c r="F274" s="2" t="s">
        <v>4992</v>
      </c>
      <c r="G274" s="2" t="s">
        <v>6268</v>
      </c>
      <c r="H274" s="2" t="s">
        <v>5415</v>
      </c>
      <c r="I274" s="2" t="s">
        <v>6213</v>
      </c>
      <c r="J274" s="2" t="s">
        <v>6214</v>
      </c>
      <c r="K274" s="2" t="s">
        <v>6214</v>
      </c>
      <c r="L274" s="2" t="s">
        <v>6215</v>
      </c>
      <c r="M274" s="2" t="s">
        <v>318</v>
      </c>
      <c r="N274" s="2" t="s">
        <v>276</v>
      </c>
      <c r="O274" s="4" t="s">
        <v>6216</v>
      </c>
    </row>
    <row r="275" spans="1:15" ht="15" customHeight="1" x14ac:dyDescent="0.3">
      <c r="A275" s="2" t="s">
        <v>370</v>
      </c>
      <c r="B275" s="2" t="s">
        <v>34335</v>
      </c>
      <c r="C275" s="3">
        <v>28</v>
      </c>
      <c r="D275" s="2" t="s">
        <v>1126</v>
      </c>
      <c r="E275" s="2" t="s">
        <v>6211</v>
      </c>
      <c r="F275" s="2" t="s">
        <v>4992</v>
      </c>
      <c r="G275" s="2" t="s">
        <v>6269</v>
      </c>
      <c r="H275" s="2" t="s">
        <v>5415</v>
      </c>
      <c r="I275" s="2" t="s">
        <v>6213</v>
      </c>
      <c r="J275" s="2" t="s">
        <v>6214</v>
      </c>
      <c r="K275" s="2" t="s">
        <v>6214</v>
      </c>
      <c r="L275" s="2" t="s">
        <v>6215</v>
      </c>
      <c r="M275" s="2" t="s">
        <v>318</v>
      </c>
      <c r="N275" s="2" t="s">
        <v>276</v>
      </c>
      <c r="O275" s="4" t="s">
        <v>6216</v>
      </c>
    </row>
    <row r="276" spans="1:15" ht="15" customHeight="1" x14ac:dyDescent="0.3">
      <c r="A276" s="2" t="s">
        <v>370</v>
      </c>
      <c r="B276" s="2" t="s">
        <v>34335</v>
      </c>
      <c r="C276" s="3">
        <v>28</v>
      </c>
      <c r="D276" s="2" t="s">
        <v>1126</v>
      </c>
      <c r="E276" s="2" t="s">
        <v>6270</v>
      </c>
      <c r="F276" s="2" t="s">
        <v>4992</v>
      </c>
      <c r="G276" s="2" t="s">
        <v>6271</v>
      </c>
      <c r="H276" s="2" t="s">
        <v>5408</v>
      </c>
      <c r="I276" s="2" t="s">
        <v>6272</v>
      </c>
      <c r="J276" s="2" t="s">
        <v>6272</v>
      </c>
      <c r="K276" s="2" t="s">
        <v>3034</v>
      </c>
      <c r="L276" s="2" t="s">
        <v>6175</v>
      </c>
      <c r="M276" s="2" t="s">
        <v>5486</v>
      </c>
      <c r="N276" s="2" t="s">
        <v>276</v>
      </c>
      <c r="O276" s="4" t="s">
        <v>6273</v>
      </c>
    </row>
    <row r="277" spans="1:15" ht="15" customHeight="1" x14ac:dyDescent="0.3">
      <c r="A277" s="2" t="s">
        <v>370</v>
      </c>
      <c r="B277" s="2" t="s">
        <v>34335</v>
      </c>
      <c r="C277" s="3">
        <v>28</v>
      </c>
      <c r="D277" s="2" t="s">
        <v>1126</v>
      </c>
      <c r="E277" s="2" t="s">
        <v>6274</v>
      </c>
      <c r="F277" s="2" t="s">
        <v>4992</v>
      </c>
      <c r="G277" s="2" t="s">
        <v>6275</v>
      </c>
      <c r="H277" s="2" t="s">
        <v>5408</v>
      </c>
      <c r="I277" s="2" t="s">
        <v>6276</v>
      </c>
      <c r="J277" s="2" t="s">
        <v>6277</v>
      </c>
      <c r="K277" s="2" t="s">
        <v>6278</v>
      </c>
      <c r="L277" s="2"/>
      <c r="M277" s="2"/>
      <c r="N277" s="2"/>
      <c r="O277" s="4" t="s">
        <v>6279</v>
      </c>
    </row>
    <row r="278" spans="1:15" ht="15" customHeight="1" x14ac:dyDescent="0.3">
      <c r="A278" s="2" t="s">
        <v>370</v>
      </c>
      <c r="B278" s="2" t="s">
        <v>34335</v>
      </c>
      <c r="C278" s="3">
        <v>28</v>
      </c>
      <c r="D278" s="2" t="s">
        <v>1126</v>
      </c>
      <c r="E278" s="2" t="s">
        <v>6280</v>
      </c>
      <c r="F278" s="2" t="s">
        <v>6281</v>
      </c>
      <c r="G278" s="2" t="s">
        <v>6282</v>
      </c>
      <c r="H278" s="2" t="s">
        <v>5415</v>
      </c>
      <c r="I278" s="2" t="s">
        <v>6283</v>
      </c>
      <c r="J278" s="2" t="s">
        <v>6284</v>
      </c>
      <c r="K278" s="2" t="s">
        <v>6284</v>
      </c>
      <c r="L278" s="2" t="s">
        <v>6285</v>
      </c>
      <c r="M278" s="2" t="s">
        <v>6286</v>
      </c>
      <c r="N278" s="2" t="s">
        <v>199</v>
      </c>
      <c r="O278" s="4" t="s">
        <v>6287</v>
      </c>
    </row>
    <row r="279" spans="1:15" ht="15" customHeight="1" x14ac:dyDescent="0.3">
      <c r="A279" s="2" t="s">
        <v>370</v>
      </c>
      <c r="B279" s="2" t="s">
        <v>34335</v>
      </c>
      <c r="C279" s="3">
        <v>28</v>
      </c>
      <c r="D279" s="2" t="s">
        <v>1126</v>
      </c>
      <c r="E279" s="2" t="s">
        <v>6280</v>
      </c>
      <c r="F279" s="2" t="s">
        <v>6281</v>
      </c>
      <c r="G279" s="2" t="s">
        <v>6288</v>
      </c>
      <c r="H279" s="2" t="s">
        <v>5415</v>
      </c>
      <c r="I279" s="2" t="s">
        <v>6283</v>
      </c>
      <c r="J279" s="2" t="s">
        <v>6284</v>
      </c>
      <c r="K279" s="2" t="s">
        <v>6284</v>
      </c>
      <c r="L279" s="2" t="s">
        <v>6285</v>
      </c>
      <c r="M279" s="2" t="s">
        <v>6286</v>
      </c>
      <c r="N279" s="2" t="s">
        <v>199</v>
      </c>
      <c r="O279" s="4" t="s">
        <v>6287</v>
      </c>
    </row>
    <row r="280" spans="1:15" ht="15" customHeight="1" x14ac:dyDescent="0.3">
      <c r="A280" s="2" t="s">
        <v>370</v>
      </c>
      <c r="B280" s="2" t="s">
        <v>34335</v>
      </c>
      <c r="C280" s="3">
        <v>28</v>
      </c>
      <c r="D280" s="2" t="s">
        <v>1126</v>
      </c>
      <c r="E280" s="2" t="s">
        <v>6289</v>
      </c>
      <c r="F280" s="2" t="s">
        <v>6281</v>
      </c>
      <c r="G280" s="2" t="s">
        <v>6290</v>
      </c>
      <c r="H280" s="2" t="s">
        <v>5415</v>
      </c>
      <c r="I280" s="2" t="s">
        <v>6291</v>
      </c>
      <c r="J280" s="2" t="s">
        <v>6292</v>
      </c>
      <c r="K280" s="2" t="s">
        <v>6292</v>
      </c>
      <c r="L280" s="2" t="s">
        <v>6293</v>
      </c>
      <c r="M280" s="2" t="s">
        <v>198</v>
      </c>
      <c r="N280" s="2" t="s">
        <v>199</v>
      </c>
      <c r="O280" s="4" t="s">
        <v>6294</v>
      </c>
    </row>
    <row r="281" spans="1:15" ht="15" customHeight="1" x14ac:dyDescent="0.3">
      <c r="A281" s="2" t="s">
        <v>386</v>
      </c>
      <c r="B281" s="2" t="s">
        <v>34336</v>
      </c>
      <c r="C281" s="3">
        <v>29</v>
      </c>
      <c r="D281" s="2" t="s">
        <v>1139</v>
      </c>
      <c r="E281" s="2" t="s">
        <v>6295</v>
      </c>
      <c r="F281" s="2" t="s">
        <v>6296</v>
      </c>
      <c r="G281" s="2" t="s">
        <v>6297</v>
      </c>
      <c r="H281" s="2" t="s">
        <v>5445</v>
      </c>
      <c r="I281" s="2" t="s">
        <v>6067</v>
      </c>
      <c r="J281" s="2" t="s">
        <v>6068</v>
      </c>
      <c r="K281" s="2" t="s">
        <v>6068</v>
      </c>
      <c r="L281" s="2" t="s">
        <v>6298</v>
      </c>
      <c r="M281" s="2" t="s">
        <v>6299</v>
      </c>
      <c r="N281" s="2" t="s">
        <v>276</v>
      </c>
      <c r="O281" s="4" t="s">
        <v>6300</v>
      </c>
    </row>
    <row r="282" spans="1:15" ht="15" customHeight="1" x14ac:dyDescent="0.3">
      <c r="A282" s="2" t="s">
        <v>386</v>
      </c>
      <c r="B282" s="2" t="s">
        <v>34336</v>
      </c>
      <c r="C282" s="3">
        <v>29</v>
      </c>
      <c r="D282" s="2" t="s">
        <v>1139</v>
      </c>
      <c r="E282" s="2" t="s">
        <v>6295</v>
      </c>
      <c r="F282" s="2" t="s">
        <v>6296</v>
      </c>
      <c r="G282" s="2" t="s">
        <v>6301</v>
      </c>
      <c r="H282" s="2" t="s">
        <v>5415</v>
      </c>
      <c r="I282" s="2" t="s">
        <v>6067</v>
      </c>
      <c r="J282" s="2" t="s">
        <v>6068</v>
      </c>
      <c r="K282" s="2" t="s">
        <v>6068</v>
      </c>
      <c r="L282" s="2" t="s">
        <v>6298</v>
      </c>
      <c r="M282" s="2" t="s">
        <v>6299</v>
      </c>
      <c r="N282" s="2" t="s">
        <v>276</v>
      </c>
      <c r="O282" s="4" t="s">
        <v>6300</v>
      </c>
    </row>
    <row r="283" spans="1:15" ht="15" customHeight="1" x14ac:dyDescent="0.3">
      <c r="A283" s="2" t="s">
        <v>386</v>
      </c>
      <c r="B283" s="2" t="s">
        <v>34336</v>
      </c>
      <c r="C283" s="3">
        <v>29</v>
      </c>
      <c r="D283" s="2" t="s">
        <v>1139</v>
      </c>
      <c r="E283" s="2" t="s">
        <v>6302</v>
      </c>
      <c r="F283" s="2" t="s">
        <v>6296</v>
      </c>
      <c r="G283" s="2" t="s">
        <v>6303</v>
      </c>
      <c r="H283" s="2" t="s">
        <v>5415</v>
      </c>
      <c r="I283" s="2" t="s">
        <v>6304</v>
      </c>
      <c r="J283" s="2" t="s">
        <v>6305</v>
      </c>
      <c r="K283" s="2" t="s">
        <v>6306</v>
      </c>
      <c r="L283" s="2" t="s">
        <v>6116</v>
      </c>
      <c r="M283" s="2" t="s">
        <v>6117</v>
      </c>
      <c r="N283" s="2" t="s">
        <v>276</v>
      </c>
      <c r="O283" s="4" t="s">
        <v>6307</v>
      </c>
    </row>
    <row r="284" spans="1:15" ht="15" customHeight="1" x14ac:dyDescent="0.3">
      <c r="A284" s="2" t="s">
        <v>386</v>
      </c>
      <c r="B284" s="2" t="s">
        <v>34336</v>
      </c>
      <c r="C284" s="3">
        <v>29</v>
      </c>
      <c r="D284" s="2" t="s">
        <v>1139</v>
      </c>
      <c r="E284" s="2" t="s">
        <v>6308</v>
      </c>
      <c r="F284" s="2" t="s">
        <v>1627</v>
      </c>
      <c r="G284" s="2" t="s">
        <v>6309</v>
      </c>
      <c r="H284" s="2" t="s">
        <v>5415</v>
      </c>
      <c r="I284" s="2" t="s">
        <v>6310</v>
      </c>
      <c r="J284" s="2" t="s">
        <v>6310</v>
      </c>
      <c r="K284" s="2" t="s">
        <v>4314</v>
      </c>
      <c r="L284" s="2" t="s">
        <v>6311</v>
      </c>
      <c r="M284" s="2" t="s">
        <v>6312</v>
      </c>
      <c r="N284" s="2" t="s">
        <v>276</v>
      </c>
      <c r="O284" s="4" t="s">
        <v>6313</v>
      </c>
    </row>
    <row r="285" spans="1:15" ht="15" customHeight="1" x14ac:dyDescent="0.3">
      <c r="A285" s="2" t="s">
        <v>386</v>
      </c>
      <c r="B285" s="2" t="s">
        <v>34336</v>
      </c>
      <c r="C285" s="3">
        <v>29</v>
      </c>
      <c r="D285" s="2" t="s">
        <v>1139</v>
      </c>
      <c r="E285" s="2" t="s">
        <v>6314</v>
      </c>
      <c r="F285" s="2" t="s">
        <v>6315</v>
      </c>
      <c r="G285" s="2" t="s">
        <v>6316</v>
      </c>
      <c r="H285" s="2" t="s">
        <v>5415</v>
      </c>
      <c r="I285" s="2" t="s">
        <v>6100</v>
      </c>
      <c r="J285" s="2" t="s">
        <v>6317</v>
      </c>
      <c r="K285" s="2" t="s">
        <v>6318</v>
      </c>
      <c r="L285" s="2"/>
      <c r="M285" s="2"/>
      <c r="N285" s="2"/>
      <c r="O285" s="4" t="s">
        <v>6319</v>
      </c>
    </row>
    <row r="286" spans="1:15" ht="15" customHeight="1" x14ac:dyDescent="0.3">
      <c r="A286" s="2" t="s">
        <v>386</v>
      </c>
      <c r="B286" s="2" t="s">
        <v>34336</v>
      </c>
      <c r="C286" s="3">
        <v>29</v>
      </c>
      <c r="D286" s="2" t="s">
        <v>1139</v>
      </c>
      <c r="E286" s="2" t="s">
        <v>6314</v>
      </c>
      <c r="F286" s="2" t="s">
        <v>6315</v>
      </c>
      <c r="G286" s="2" t="s">
        <v>6320</v>
      </c>
      <c r="H286" s="2" t="s">
        <v>5408</v>
      </c>
      <c r="I286" s="2" t="s">
        <v>6100</v>
      </c>
      <c r="J286" s="2" t="s">
        <v>5825</v>
      </c>
      <c r="K286" s="2" t="s">
        <v>6318</v>
      </c>
      <c r="L286" s="2"/>
      <c r="M286" s="2"/>
      <c r="N286" s="2"/>
      <c r="O286" s="4" t="s">
        <v>6319</v>
      </c>
    </row>
    <row r="287" spans="1:15" ht="15" customHeight="1" x14ac:dyDescent="0.3">
      <c r="A287" s="2" t="s">
        <v>386</v>
      </c>
      <c r="B287" s="2" t="s">
        <v>34336</v>
      </c>
      <c r="C287" s="3">
        <v>29</v>
      </c>
      <c r="D287" s="2" t="s">
        <v>1139</v>
      </c>
      <c r="E287" s="2" t="s">
        <v>6321</v>
      </c>
      <c r="F287" s="2" t="s">
        <v>6296</v>
      </c>
      <c r="G287" s="2" t="s">
        <v>6322</v>
      </c>
      <c r="H287" s="2" t="s">
        <v>5415</v>
      </c>
      <c r="I287" s="2" t="s">
        <v>4268</v>
      </c>
      <c r="J287" s="2" t="s">
        <v>6323</v>
      </c>
      <c r="K287" s="2" t="s">
        <v>6324</v>
      </c>
      <c r="L287" s="2"/>
      <c r="M287" s="2"/>
      <c r="N287" s="2"/>
      <c r="O287" s="4" t="s">
        <v>6325</v>
      </c>
    </row>
    <row r="288" spans="1:15" ht="15" customHeight="1" x14ac:dyDescent="0.3">
      <c r="A288" s="2" t="s">
        <v>386</v>
      </c>
      <c r="B288" s="2" t="s">
        <v>34336</v>
      </c>
      <c r="C288" s="3">
        <v>29</v>
      </c>
      <c r="D288" s="2" t="s">
        <v>1139</v>
      </c>
      <c r="E288" s="2" t="s">
        <v>6326</v>
      </c>
      <c r="F288" s="2" t="s">
        <v>6315</v>
      </c>
      <c r="G288" s="2" t="s">
        <v>6327</v>
      </c>
      <c r="H288" s="2" t="s">
        <v>5408</v>
      </c>
      <c r="I288" s="2" t="s">
        <v>6328</v>
      </c>
      <c r="J288" s="2" t="s">
        <v>6329</v>
      </c>
      <c r="K288" s="2" t="s">
        <v>6330</v>
      </c>
      <c r="L288" s="2" t="s">
        <v>6015</v>
      </c>
      <c r="M288" s="2" t="s">
        <v>6016</v>
      </c>
      <c r="N288" s="2" t="s">
        <v>276</v>
      </c>
      <c r="O288" s="4" t="s">
        <v>6331</v>
      </c>
    </row>
    <row r="289" spans="1:15" ht="15" customHeight="1" x14ac:dyDescent="0.3">
      <c r="A289" s="2" t="s">
        <v>386</v>
      </c>
      <c r="B289" s="2" t="s">
        <v>34336</v>
      </c>
      <c r="C289" s="3">
        <v>29</v>
      </c>
      <c r="D289" s="2" t="s">
        <v>1139</v>
      </c>
      <c r="E289" s="2" t="s">
        <v>6332</v>
      </c>
      <c r="F289" s="2" t="s">
        <v>6315</v>
      </c>
      <c r="G289" s="2" t="s">
        <v>6333</v>
      </c>
      <c r="H289" s="2" t="s">
        <v>5415</v>
      </c>
      <c r="I289" s="2" t="s">
        <v>6334</v>
      </c>
      <c r="J289" s="2" t="s">
        <v>6334</v>
      </c>
      <c r="K289" s="2" t="s">
        <v>6334</v>
      </c>
      <c r="L289" s="2" t="s">
        <v>6298</v>
      </c>
      <c r="M289" s="2" t="s">
        <v>6299</v>
      </c>
      <c r="N289" s="2" t="s">
        <v>276</v>
      </c>
      <c r="O289" s="4" t="s">
        <v>6335</v>
      </c>
    </row>
    <row r="290" spans="1:15" ht="15" customHeight="1" x14ac:dyDescent="0.3">
      <c r="A290" s="2" t="s">
        <v>386</v>
      </c>
      <c r="B290" s="2" t="s">
        <v>34336</v>
      </c>
      <c r="C290" s="3">
        <v>29</v>
      </c>
      <c r="D290" s="2" t="s">
        <v>1139</v>
      </c>
      <c r="E290" s="2" t="s">
        <v>6332</v>
      </c>
      <c r="F290" s="2" t="s">
        <v>6315</v>
      </c>
      <c r="G290" s="2" t="s">
        <v>6336</v>
      </c>
      <c r="H290" s="2" t="s">
        <v>5408</v>
      </c>
      <c r="I290" s="2" t="s">
        <v>6334</v>
      </c>
      <c r="J290" s="2" t="s">
        <v>6337</v>
      </c>
      <c r="K290" s="2" t="s">
        <v>6334</v>
      </c>
      <c r="L290" s="2" t="s">
        <v>6298</v>
      </c>
      <c r="M290" s="2" t="s">
        <v>6299</v>
      </c>
      <c r="N290" s="2" t="s">
        <v>276</v>
      </c>
      <c r="O290" s="4" t="s">
        <v>6335</v>
      </c>
    </row>
    <row r="291" spans="1:15" ht="15" customHeight="1" x14ac:dyDescent="0.3">
      <c r="A291" s="2" t="s">
        <v>386</v>
      </c>
      <c r="B291" s="2" t="s">
        <v>34336</v>
      </c>
      <c r="C291" s="3">
        <v>29</v>
      </c>
      <c r="D291" s="2" t="s">
        <v>1139</v>
      </c>
      <c r="E291" s="2" t="s">
        <v>6332</v>
      </c>
      <c r="F291" s="2" t="s">
        <v>6315</v>
      </c>
      <c r="G291" s="2" t="s">
        <v>6338</v>
      </c>
      <c r="H291" s="2" t="s">
        <v>5415</v>
      </c>
      <c r="I291" s="2" t="s">
        <v>6334</v>
      </c>
      <c r="J291" s="2" t="s">
        <v>6337</v>
      </c>
      <c r="K291" s="2" t="s">
        <v>6334</v>
      </c>
      <c r="L291" s="2" t="s">
        <v>6298</v>
      </c>
      <c r="M291" s="2" t="s">
        <v>6299</v>
      </c>
      <c r="N291" s="2" t="s">
        <v>276</v>
      </c>
      <c r="O291" s="4" t="s">
        <v>6335</v>
      </c>
    </row>
    <row r="292" spans="1:15" ht="15" customHeight="1" x14ac:dyDescent="0.3">
      <c r="A292" s="2" t="s">
        <v>386</v>
      </c>
      <c r="B292" s="2" t="s">
        <v>34336</v>
      </c>
      <c r="C292" s="3">
        <v>29</v>
      </c>
      <c r="D292" s="2" t="s">
        <v>1139</v>
      </c>
      <c r="E292" s="2" t="s">
        <v>6339</v>
      </c>
      <c r="F292" s="2" t="s">
        <v>6315</v>
      </c>
      <c r="G292" s="2" t="s">
        <v>6340</v>
      </c>
      <c r="H292" s="2" t="s">
        <v>5415</v>
      </c>
      <c r="I292" s="2" t="s">
        <v>6341</v>
      </c>
      <c r="J292" s="2" t="s">
        <v>6341</v>
      </c>
      <c r="K292" s="2" t="s">
        <v>6342</v>
      </c>
      <c r="L292" s="2" t="s">
        <v>6298</v>
      </c>
      <c r="M292" s="2" t="s">
        <v>6299</v>
      </c>
      <c r="N292" s="2" t="s">
        <v>276</v>
      </c>
      <c r="O292" s="4" t="s">
        <v>6343</v>
      </c>
    </row>
    <row r="293" spans="1:15" ht="15" customHeight="1" x14ac:dyDescent="0.3">
      <c r="A293" s="2" t="s">
        <v>386</v>
      </c>
      <c r="B293" s="2" t="s">
        <v>34336</v>
      </c>
      <c r="C293" s="3">
        <v>29</v>
      </c>
      <c r="D293" s="2" t="s">
        <v>1139</v>
      </c>
      <c r="E293" s="2" t="s">
        <v>6339</v>
      </c>
      <c r="F293" s="2" t="s">
        <v>6315</v>
      </c>
      <c r="G293" s="2" t="s">
        <v>6344</v>
      </c>
      <c r="H293" s="2" t="s">
        <v>5408</v>
      </c>
      <c r="I293" s="2" t="s">
        <v>6341</v>
      </c>
      <c r="J293" s="2" t="s">
        <v>4616</v>
      </c>
      <c r="K293" s="2" t="s">
        <v>6342</v>
      </c>
      <c r="L293" s="2" t="s">
        <v>6298</v>
      </c>
      <c r="M293" s="2" t="s">
        <v>6299</v>
      </c>
      <c r="N293" s="2" t="s">
        <v>276</v>
      </c>
      <c r="O293" s="4" t="s">
        <v>6343</v>
      </c>
    </row>
    <row r="294" spans="1:15" ht="15" customHeight="1" x14ac:dyDescent="0.3">
      <c r="A294" s="2" t="s">
        <v>386</v>
      </c>
      <c r="B294" s="2" t="s">
        <v>34336</v>
      </c>
      <c r="C294" s="3">
        <v>29</v>
      </c>
      <c r="D294" s="2" t="s">
        <v>1139</v>
      </c>
      <c r="E294" s="2" t="s">
        <v>6339</v>
      </c>
      <c r="F294" s="2" t="s">
        <v>6315</v>
      </c>
      <c r="G294" s="2" t="s">
        <v>6345</v>
      </c>
      <c r="H294" s="2" t="s">
        <v>5408</v>
      </c>
      <c r="I294" s="2" t="s">
        <v>6341</v>
      </c>
      <c r="J294" s="2" t="s">
        <v>6346</v>
      </c>
      <c r="K294" s="2" t="s">
        <v>6342</v>
      </c>
      <c r="L294" s="2" t="s">
        <v>6298</v>
      </c>
      <c r="M294" s="2" t="s">
        <v>6299</v>
      </c>
      <c r="N294" s="2" t="s">
        <v>276</v>
      </c>
      <c r="O294" s="4" t="s">
        <v>6343</v>
      </c>
    </row>
    <row r="295" spans="1:15" ht="15" customHeight="1" x14ac:dyDescent="0.3">
      <c r="A295" s="2" t="s">
        <v>386</v>
      </c>
      <c r="B295" s="2" t="s">
        <v>34336</v>
      </c>
      <c r="C295" s="3">
        <v>29</v>
      </c>
      <c r="D295" s="2" t="s">
        <v>1139</v>
      </c>
      <c r="E295" s="2" t="s">
        <v>6347</v>
      </c>
      <c r="F295" s="2" t="s">
        <v>6315</v>
      </c>
      <c r="G295" s="2" t="s">
        <v>6348</v>
      </c>
      <c r="H295" s="2" t="s">
        <v>5415</v>
      </c>
      <c r="I295" s="2" t="s">
        <v>6349</v>
      </c>
      <c r="J295" s="2" t="s">
        <v>6349</v>
      </c>
      <c r="K295" s="2" t="s">
        <v>6350</v>
      </c>
      <c r="L295" s="2" t="s">
        <v>6015</v>
      </c>
      <c r="M295" s="2" t="s">
        <v>6016</v>
      </c>
      <c r="N295" s="2" t="s">
        <v>276</v>
      </c>
      <c r="O295" s="4" t="s">
        <v>6351</v>
      </c>
    </row>
    <row r="296" spans="1:15" ht="15" customHeight="1" x14ac:dyDescent="0.3">
      <c r="A296" s="2" t="s">
        <v>386</v>
      </c>
      <c r="B296" s="2" t="s">
        <v>34336</v>
      </c>
      <c r="C296" s="3">
        <v>29</v>
      </c>
      <c r="D296" s="2" t="s">
        <v>1139</v>
      </c>
      <c r="E296" s="2" t="s">
        <v>6347</v>
      </c>
      <c r="F296" s="2" t="s">
        <v>6315</v>
      </c>
      <c r="G296" s="2" t="s">
        <v>6352</v>
      </c>
      <c r="H296" s="2" t="s">
        <v>5415</v>
      </c>
      <c r="I296" s="2" t="s">
        <v>6349</v>
      </c>
      <c r="J296" s="2" t="s">
        <v>6353</v>
      </c>
      <c r="K296" s="2" t="s">
        <v>6350</v>
      </c>
      <c r="L296" s="2" t="s">
        <v>6015</v>
      </c>
      <c r="M296" s="2" t="s">
        <v>6016</v>
      </c>
      <c r="N296" s="2" t="s">
        <v>276</v>
      </c>
      <c r="O296" s="4" t="s">
        <v>6351</v>
      </c>
    </row>
    <row r="297" spans="1:15" ht="15" customHeight="1" x14ac:dyDescent="0.3">
      <c r="A297" s="2" t="s">
        <v>386</v>
      </c>
      <c r="B297" s="2" t="s">
        <v>34336</v>
      </c>
      <c r="C297" s="3">
        <v>29</v>
      </c>
      <c r="D297" s="2" t="s">
        <v>1139</v>
      </c>
      <c r="E297" s="2" t="s">
        <v>6347</v>
      </c>
      <c r="F297" s="2" t="s">
        <v>6315</v>
      </c>
      <c r="G297" s="2" t="s">
        <v>6354</v>
      </c>
      <c r="H297" s="2" t="s">
        <v>5408</v>
      </c>
      <c r="I297" s="2" t="s">
        <v>6349</v>
      </c>
      <c r="J297" s="2" t="s">
        <v>6355</v>
      </c>
      <c r="K297" s="2" t="s">
        <v>6350</v>
      </c>
      <c r="L297" s="2" t="s">
        <v>6015</v>
      </c>
      <c r="M297" s="2" t="s">
        <v>6016</v>
      </c>
      <c r="N297" s="2" t="s">
        <v>276</v>
      </c>
      <c r="O297" s="4" t="s">
        <v>6351</v>
      </c>
    </row>
    <row r="298" spans="1:15" ht="15" customHeight="1" x14ac:dyDescent="0.3">
      <c r="A298" s="2" t="s">
        <v>386</v>
      </c>
      <c r="B298" s="2" t="s">
        <v>34336</v>
      </c>
      <c r="C298" s="3">
        <v>29</v>
      </c>
      <c r="D298" s="2" t="s">
        <v>1139</v>
      </c>
      <c r="E298" s="2" t="s">
        <v>6347</v>
      </c>
      <c r="F298" s="2" t="s">
        <v>6315</v>
      </c>
      <c r="G298" s="2" t="s">
        <v>6356</v>
      </c>
      <c r="H298" s="2" t="s">
        <v>5445</v>
      </c>
      <c r="I298" s="2" t="s">
        <v>6349</v>
      </c>
      <c r="J298" s="2" t="s">
        <v>6355</v>
      </c>
      <c r="K298" s="2" t="s">
        <v>6350</v>
      </c>
      <c r="L298" s="2" t="s">
        <v>6015</v>
      </c>
      <c r="M298" s="2" t="s">
        <v>6016</v>
      </c>
      <c r="N298" s="2" t="s">
        <v>276</v>
      </c>
      <c r="O298" s="4" t="s">
        <v>6351</v>
      </c>
    </row>
    <row r="299" spans="1:15" ht="15" customHeight="1" x14ac:dyDescent="0.3">
      <c r="A299" s="2" t="s">
        <v>386</v>
      </c>
      <c r="B299" s="2" t="s">
        <v>34336</v>
      </c>
      <c r="C299" s="3">
        <v>29</v>
      </c>
      <c r="D299" s="2" t="s">
        <v>1139</v>
      </c>
      <c r="E299" s="2" t="s">
        <v>6357</v>
      </c>
      <c r="F299" s="2" t="s">
        <v>6315</v>
      </c>
      <c r="G299" s="2" t="s">
        <v>6358</v>
      </c>
      <c r="H299" s="2" t="s">
        <v>5415</v>
      </c>
      <c r="I299" s="2" t="s">
        <v>6359</v>
      </c>
      <c r="J299" s="2" t="s">
        <v>6360</v>
      </c>
      <c r="K299" s="2" t="s">
        <v>6359</v>
      </c>
      <c r="L299" s="2" t="s">
        <v>274</v>
      </c>
      <c r="M299" s="2" t="s">
        <v>275</v>
      </c>
      <c r="N299" s="2" t="s">
        <v>276</v>
      </c>
      <c r="O299" s="4" t="s">
        <v>6361</v>
      </c>
    </row>
    <row r="300" spans="1:15" ht="15" customHeight="1" x14ac:dyDescent="0.3">
      <c r="A300" s="2" t="s">
        <v>386</v>
      </c>
      <c r="B300" s="2" t="s">
        <v>34336</v>
      </c>
      <c r="C300" s="3">
        <v>29</v>
      </c>
      <c r="D300" s="2" t="s">
        <v>1139</v>
      </c>
      <c r="E300" s="2" t="s">
        <v>6362</v>
      </c>
      <c r="F300" s="2" t="s">
        <v>6315</v>
      </c>
      <c r="G300" s="2" t="s">
        <v>6363</v>
      </c>
      <c r="H300" s="2" t="s">
        <v>5408</v>
      </c>
      <c r="I300" s="2" t="s">
        <v>6364</v>
      </c>
      <c r="J300" s="2" t="s">
        <v>6365</v>
      </c>
      <c r="K300" s="2" t="s">
        <v>6366</v>
      </c>
      <c r="L300" s="2" t="s">
        <v>6015</v>
      </c>
      <c r="M300" s="2" t="s">
        <v>6016</v>
      </c>
      <c r="N300" s="2" t="s">
        <v>276</v>
      </c>
      <c r="O300" s="4" t="s">
        <v>6367</v>
      </c>
    </row>
    <row r="301" spans="1:15" ht="15" customHeight="1" x14ac:dyDescent="0.3">
      <c r="A301" s="2" t="s">
        <v>386</v>
      </c>
      <c r="B301" s="2" t="s">
        <v>34336</v>
      </c>
      <c r="C301" s="3">
        <v>29</v>
      </c>
      <c r="D301" s="2" t="s">
        <v>1139</v>
      </c>
      <c r="E301" s="2" t="s">
        <v>6368</v>
      </c>
      <c r="F301" s="2" t="s">
        <v>6369</v>
      </c>
      <c r="G301" s="2" t="s">
        <v>6370</v>
      </c>
      <c r="H301" s="2" t="s">
        <v>5452</v>
      </c>
      <c r="I301" s="2" t="s">
        <v>6371</v>
      </c>
      <c r="J301" s="2" t="s">
        <v>6371</v>
      </c>
      <c r="K301" s="2" t="s">
        <v>6372</v>
      </c>
      <c r="L301" s="2" t="s">
        <v>6373</v>
      </c>
      <c r="M301" s="2" t="s">
        <v>6016</v>
      </c>
      <c r="N301" s="2" t="s">
        <v>276</v>
      </c>
      <c r="O301" s="4" t="s">
        <v>6374</v>
      </c>
    </row>
    <row r="302" spans="1:15" ht="15" customHeight="1" x14ac:dyDescent="0.3">
      <c r="A302" s="2" t="s">
        <v>386</v>
      </c>
      <c r="B302" s="2" t="s">
        <v>34336</v>
      </c>
      <c r="C302" s="3">
        <v>29</v>
      </c>
      <c r="D302" s="2" t="s">
        <v>1139</v>
      </c>
      <c r="E302" s="2" t="s">
        <v>6375</v>
      </c>
      <c r="F302" s="2" t="s">
        <v>6315</v>
      </c>
      <c r="G302" s="2" t="s">
        <v>6376</v>
      </c>
      <c r="H302" s="2" t="s">
        <v>5408</v>
      </c>
      <c r="I302" s="2" t="s">
        <v>6377</v>
      </c>
      <c r="J302" s="2" t="s">
        <v>6377</v>
      </c>
      <c r="K302" s="2" t="s">
        <v>6378</v>
      </c>
      <c r="L302" s="2" t="s">
        <v>274</v>
      </c>
      <c r="M302" s="2" t="s">
        <v>275</v>
      </c>
      <c r="N302" s="2" t="s">
        <v>276</v>
      </c>
      <c r="O302" s="4" t="s">
        <v>6379</v>
      </c>
    </row>
    <row r="303" spans="1:15" ht="15" customHeight="1" x14ac:dyDescent="0.3">
      <c r="A303" s="2" t="s">
        <v>386</v>
      </c>
      <c r="B303" s="2" t="s">
        <v>34336</v>
      </c>
      <c r="C303" s="3">
        <v>29</v>
      </c>
      <c r="D303" s="2" t="s">
        <v>1139</v>
      </c>
      <c r="E303" s="2" t="s">
        <v>6375</v>
      </c>
      <c r="F303" s="2" t="s">
        <v>6315</v>
      </c>
      <c r="G303" s="2" t="s">
        <v>6380</v>
      </c>
      <c r="H303" s="2" t="s">
        <v>5415</v>
      </c>
      <c r="I303" s="2" t="s">
        <v>6377</v>
      </c>
      <c r="J303" s="2" t="s">
        <v>6381</v>
      </c>
      <c r="K303" s="2" t="s">
        <v>6378</v>
      </c>
      <c r="L303" s="2" t="s">
        <v>274</v>
      </c>
      <c r="M303" s="2" t="s">
        <v>275</v>
      </c>
      <c r="N303" s="2" t="s">
        <v>276</v>
      </c>
      <c r="O303" s="4" t="s">
        <v>6379</v>
      </c>
    </row>
    <row r="304" spans="1:15" ht="15" customHeight="1" x14ac:dyDescent="0.3">
      <c r="A304" s="2" t="s">
        <v>409</v>
      </c>
      <c r="B304" s="2" t="s">
        <v>34338</v>
      </c>
      <c r="C304" s="3">
        <v>31</v>
      </c>
      <c r="D304" s="2" t="s">
        <v>1173</v>
      </c>
      <c r="E304" s="2" t="s">
        <v>5442</v>
      </c>
      <c r="F304" s="2" t="s">
        <v>5443</v>
      </c>
      <c r="G304" s="2" t="s">
        <v>6382</v>
      </c>
      <c r="H304" s="2" t="s">
        <v>5445</v>
      </c>
      <c r="I304" s="2" t="s">
        <v>2213</v>
      </c>
      <c r="J304" s="2" t="s">
        <v>5453</v>
      </c>
      <c r="K304" s="2" t="s">
        <v>5447</v>
      </c>
      <c r="L304" s="2" t="s">
        <v>5448</v>
      </c>
      <c r="M304" s="2"/>
      <c r="N304" s="2" t="s">
        <v>5449</v>
      </c>
      <c r="O304" s="4" t="s">
        <v>5450</v>
      </c>
    </row>
    <row r="305" spans="1:15" ht="15" customHeight="1" x14ac:dyDescent="0.3">
      <c r="A305" s="2" t="s">
        <v>409</v>
      </c>
      <c r="B305" s="2" t="s">
        <v>34338</v>
      </c>
      <c r="C305" s="3">
        <v>31</v>
      </c>
      <c r="D305" s="2" t="s">
        <v>1173</v>
      </c>
      <c r="E305" s="2" t="s">
        <v>5442</v>
      </c>
      <c r="F305" s="2" t="s">
        <v>5443</v>
      </c>
      <c r="G305" s="2" t="s">
        <v>6383</v>
      </c>
      <c r="H305" s="2" t="s">
        <v>5452</v>
      </c>
      <c r="I305" s="2" t="s">
        <v>2213</v>
      </c>
      <c r="J305" s="2" t="s">
        <v>5446</v>
      </c>
      <c r="K305" s="2" t="s">
        <v>5447</v>
      </c>
      <c r="L305" s="2" t="s">
        <v>5448</v>
      </c>
      <c r="M305" s="2"/>
      <c r="N305" s="2" t="s">
        <v>5449</v>
      </c>
      <c r="O305" s="4" t="s">
        <v>5450</v>
      </c>
    </row>
    <row r="306" spans="1:15" ht="15" customHeight="1" x14ac:dyDescent="0.3">
      <c r="A306" s="2" t="s">
        <v>420</v>
      </c>
      <c r="B306" s="2" t="s">
        <v>34339</v>
      </c>
      <c r="C306" s="3">
        <v>32</v>
      </c>
      <c r="D306" s="2" t="s">
        <v>1183</v>
      </c>
      <c r="E306" s="2" t="s">
        <v>5535</v>
      </c>
      <c r="F306" s="2" t="s">
        <v>1479</v>
      </c>
      <c r="G306" s="2" t="s">
        <v>6086</v>
      </c>
      <c r="H306" s="2" t="s">
        <v>5408</v>
      </c>
      <c r="I306" s="2" t="s">
        <v>3859</v>
      </c>
      <c r="J306" s="2" t="s">
        <v>3930</v>
      </c>
      <c r="K306" s="2" t="s">
        <v>5537</v>
      </c>
      <c r="L306" s="2" t="s">
        <v>5538</v>
      </c>
      <c r="M306" s="2" t="s">
        <v>355</v>
      </c>
      <c r="N306" s="2" t="s">
        <v>276</v>
      </c>
      <c r="O306" s="4" t="s">
        <v>5539</v>
      </c>
    </row>
    <row r="307" spans="1:15" ht="15" customHeight="1" x14ac:dyDescent="0.3">
      <c r="A307" s="2" t="s">
        <v>420</v>
      </c>
      <c r="B307" s="2" t="s">
        <v>34339</v>
      </c>
      <c r="C307" s="3">
        <v>32</v>
      </c>
      <c r="D307" s="2" t="s">
        <v>1183</v>
      </c>
      <c r="E307" s="2" t="s">
        <v>6384</v>
      </c>
      <c r="F307" s="2" t="s">
        <v>1479</v>
      </c>
      <c r="G307" s="2" t="s">
        <v>6385</v>
      </c>
      <c r="H307" s="2" t="s">
        <v>5415</v>
      </c>
      <c r="I307" s="2" t="s">
        <v>5892</v>
      </c>
      <c r="J307" s="2" t="s">
        <v>5894</v>
      </c>
      <c r="K307" s="2" t="s">
        <v>5894</v>
      </c>
      <c r="L307" s="2" t="s">
        <v>5895</v>
      </c>
      <c r="M307" s="2" t="s">
        <v>289</v>
      </c>
      <c r="N307" s="2" t="s">
        <v>276</v>
      </c>
      <c r="O307" s="4" t="s">
        <v>5896</v>
      </c>
    </row>
    <row r="308" spans="1:15" ht="15" customHeight="1" x14ac:dyDescent="0.3">
      <c r="A308" s="2" t="s">
        <v>430</v>
      </c>
      <c r="B308" s="2" t="s">
        <v>34340</v>
      </c>
      <c r="C308" s="3">
        <v>33</v>
      </c>
      <c r="D308" s="2" t="s">
        <v>1193</v>
      </c>
      <c r="E308" s="2" t="s">
        <v>6386</v>
      </c>
      <c r="F308" s="2" t="s">
        <v>6387</v>
      </c>
      <c r="G308" s="2" t="s">
        <v>6388</v>
      </c>
      <c r="H308" s="2" t="s">
        <v>5445</v>
      </c>
      <c r="I308" s="2" t="s">
        <v>4931</v>
      </c>
      <c r="J308" s="2" t="s">
        <v>4931</v>
      </c>
      <c r="K308" s="2" t="s">
        <v>6166</v>
      </c>
      <c r="L308" s="2" t="s">
        <v>437</v>
      </c>
      <c r="M308" s="2" t="s">
        <v>438</v>
      </c>
      <c r="N308" s="2" t="s">
        <v>276</v>
      </c>
      <c r="O308" s="4" t="s">
        <v>6389</v>
      </c>
    </row>
    <row r="309" spans="1:15" ht="15" customHeight="1" x14ac:dyDescent="0.3">
      <c r="A309" s="2" t="s">
        <v>443</v>
      </c>
      <c r="B309" s="2" t="s">
        <v>34341</v>
      </c>
      <c r="C309" s="3">
        <v>34</v>
      </c>
      <c r="D309" s="2" t="s">
        <v>1204</v>
      </c>
      <c r="E309" s="2" t="s">
        <v>6390</v>
      </c>
      <c r="F309" s="2" t="s">
        <v>1479</v>
      </c>
      <c r="G309" s="2" t="s">
        <v>6391</v>
      </c>
      <c r="H309" s="2" t="s">
        <v>5408</v>
      </c>
      <c r="I309" s="2" t="s">
        <v>6392</v>
      </c>
      <c r="J309" s="2" t="s">
        <v>6393</v>
      </c>
      <c r="K309" s="2" t="s">
        <v>6394</v>
      </c>
      <c r="L309" s="2" t="s">
        <v>6395</v>
      </c>
      <c r="M309" s="2" t="s">
        <v>6396</v>
      </c>
      <c r="N309" s="2" t="s">
        <v>276</v>
      </c>
      <c r="O309" s="4" t="s">
        <v>6397</v>
      </c>
    </row>
    <row r="310" spans="1:15" ht="15" customHeight="1" x14ac:dyDescent="0.3">
      <c r="A310" s="2" t="s">
        <v>454</v>
      </c>
      <c r="B310" s="2" t="s">
        <v>34342</v>
      </c>
      <c r="C310" s="3">
        <v>35</v>
      </c>
      <c r="D310" s="2" t="s">
        <v>1213</v>
      </c>
      <c r="E310" s="2" t="s">
        <v>6398</v>
      </c>
      <c r="F310" s="2" t="s">
        <v>6399</v>
      </c>
      <c r="G310" s="2" t="s">
        <v>6400</v>
      </c>
      <c r="H310" s="2" t="s">
        <v>5415</v>
      </c>
      <c r="I310" s="2" t="s">
        <v>6401</v>
      </c>
      <c r="J310" s="2" t="s">
        <v>6401</v>
      </c>
      <c r="K310" s="2" t="s">
        <v>6402</v>
      </c>
      <c r="L310" s="2" t="s">
        <v>6403</v>
      </c>
      <c r="M310" s="2"/>
      <c r="N310" s="2" t="s">
        <v>5449</v>
      </c>
      <c r="O310" s="4" t="s">
        <v>6404</v>
      </c>
    </row>
    <row r="311" spans="1:15" ht="15" customHeight="1" x14ac:dyDescent="0.3">
      <c r="A311" s="2" t="s">
        <v>454</v>
      </c>
      <c r="B311" s="2" t="s">
        <v>34342</v>
      </c>
      <c r="C311" s="3">
        <v>35</v>
      </c>
      <c r="D311" s="2" t="s">
        <v>1213</v>
      </c>
      <c r="E311" s="2" t="s">
        <v>5499</v>
      </c>
      <c r="F311" s="2" t="s">
        <v>5443</v>
      </c>
      <c r="G311" s="2"/>
      <c r="H311" s="2" t="s">
        <v>5702</v>
      </c>
      <c r="I311" s="2" t="s">
        <v>5501</v>
      </c>
      <c r="J311" s="2" t="s">
        <v>850</v>
      </c>
      <c r="K311" s="2" t="s">
        <v>5502</v>
      </c>
      <c r="L311" s="2" t="s">
        <v>5503</v>
      </c>
      <c r="M311" s="2"/>
      <c r="N311" s="2" t="s">
        <v>249</v>
      </c>
      <c r="O311" s="4" t="s">
        <v>6149</v>
      </c>
    </row>
    <row r="312" spans="1:15" ht="15" customHeight="1" x14ac:dyDescent="0.3">
      <c r="A312" s="2" t="s">
        <v>454</v>
      </c>
      <c r="B312" s="2" t="s">
        <v>34342</v>
      </c>
      <c r="C312" s="3">
        <v>35</v>
      </c>
      <c r="D312" s="2" t="s">
        <v>1213</v>
      </c>
      <c r="E312" s="2" t="s">
        <v>5468</v>
      </c>
      <c r="F312" s="2" t="s">
        <v>5443</v>
      </c>
      <c r="G312" s="2" t="s">
        <v>6405</v>
      </c>
      <c r="H312" s="2" t="s">
        <v>5452</v>
      </c>
      <c r="I312" s="2" t="s">
        <v>5470</v>
      </c>
      <c r="J312" s="2" t="s">
        <v>6406</v>
      </c>
      <c r="K312" s="2" t="s">
        <v>5472</v>
      </c>
      <c r="L312" s="2"/>
      <c r="M312" s="2"/>
      <c r="N312" s="2"/>
      <c r="O312" s="4" t="s">
        <v>5473</v>
      </c>
    </row>
    <row r="313" spans="1:15" ht="15" customHeight="1" x14ac:dyDescent="0.3">
      <c r="A313" s="2" t="s">
        <v>465</v>
      </c>
      <c r="B313" s="2" t="s">
        <v>34343</v>
      </c>
      <c r="C313" s="3">
        <v>36</v>
      </c>
      <c r="D313" s="2" t="s">
        <v>1222</v>
      </c>
      <c r="E313" s="2" t="s">
        <v>6407</v>
      </c>
      <c r="F313" s="2" t="s">
        <v>6408</v>
      </c>
      <c r="G313" s="2" t="s">
        <v>6409</v>
      </c>
      <c r="H313" s="2" t="s">
        <v>5415</v>
      </c>
      <c r="I313" s="2" t="s">
        <v>6410</v>
      </c>
      <c r="J313" s="2" t="s">
        <v>6411</v>
      </c>
      <c r="K313" s="2" t="s">
        <v>6411</v>
      </c>
      <c r="L313" s="2" t="s">
        <v>5538</v>
      </c>
      <c r="M313" s="2" t="s">
        <v>355</v>
      </c>
      <c r="N313" s="2" t="s">
        <v>276</v>
      </c>
      <c r="O313" s="4" t="s">
        <v>6412</v>
      </c>
    </row>
    <row r="314" spans="1:15" ht="15" customHeight="1" x14ac:dyDescent="0.3">
      <c r="A314" s="2" t="s">
        <v>476</v>
      </c>
      <c r="B314" s="2" t="s">
        <v>34344</v>
      </c>
      <c r="C314" s="3">
        <v>37</v>
      </c>
      <c r="D314" s="2" t="s">
        <v>1232</v>
      </c>
      <c r="E314" s="2" t="s">
        <v>6413</v>
      </c>
      <c r="F314" s="2" t="s">
        <v>5078</v>
      </c>
      <c r="G314" s="2" t="s">
        <v>6414</v>
      </c>
      <c r="H314" s="2" t="s">
        <v>5415</v>
      </c>
      <c r="I314" s="2" t="s">
        <v>6415</v>
      </c>
      <c r="J314" s="2" t="s">
        <v>6416</v>
      </c>
      <c r="K314" s="2" t="s">
        <v>6417</v>
      </c>
      <c r="L314" s="2" t="s">
        <v>5459</v>
      </c>
      <c r="M314" s="2"/>
      <c r="N314" s="2" t="s">
        <v>33</v>
      </c>
      <c r="O314" s="4" t="s">
        <v>6418</v>
      </c>
    </row>
    <row r="315" spans="1:15" ht="15" customHeight="1" x14ac:dyDescent="0.3">
      <c r="A315" s="2" t="s">
        <v>484</v>
      </c>
      <c r="B315" s="2" t="s">
        <v>34345</v>
      </c>
      <c r="C315" s="3">
        <v>38</v>
      </c>
      <c r="D315" s="2" t="s">
        <v>1238</v>
      </c>
      <c r="E315" s="2" t="s">
        <v>5916</v>
      </c>
      <c r="F315" s="2" t="s">
        <v>5917</v>
      </c>
      <c r="G315" s="2" t="s">
        <v>6419</v>
      </c>
      <c r="H315" s="2" t="s">
        <v>5445</v>
      </c>
      <c r="I315" s="2" t="s">
        <v>5919</v>
      </c>
      <c r="J315" s="2" t="s">
        <v>3027</v>
      </c>
      <c r="K315" s="2" t="s">
        <v>3027</v>
      </c>
      <c r="L315" s="2" t="s">
        <v>5920</v>
      </c>
      <c r="M315" s="2"/>
      <c r="N315" s="2" t="s">
        <v>223</v>
      </c>
      <c r="O315" s="4" t="s">
        <v>6420</v>
      </c>
    </row>
    <row r="316" spans="1:15" ht="15" customHeight="1" x14ac:dyDescent="0.3">
      <c r="A316" s="2" t="s">
        <v>484</v>
      </c>
      <c r="B316" s="2" t="s">
        <v>34345</v>
      </c>
      <c r="C316" s="3">
        <v>38</v>
      </c>
      <c r="D316" s="2" t="s">
        <v>1238</v>
      </c>
      <c r="E316" s="2" t="s">
        <v>5916</v>
      </c>
      <c r="F316" s="2" t="s">
        <v>5917</v>
      </c>
      <c r="G316" s="2"/>
      <c r="H316" s="2" t="s">
        <v>6421</v>
      </c>
      <c r="I316" s="2" t="s">
        <v>5919</v>
      </c>
      <c r="J316" s="2" t="s">
        <v>3027</v>
      </c>
      <c r="K316" s="2" t="s">
        <v>3027</v>
      </c>
      <c r="L316" s="2" t="s">
        <v>5920</v>
      </c>
      <c r="M316" s="2"/>
      <c r="N316" s="2" t="s">
        <v>223</v>
      </c>
      <c r="O316" s="4" t="s">
        <v>5921</v>
      </c>
    </row>
    <row r="317" spans="1:15" ht="15" customHeight="1" x14ac:dyDescent="0.3">
      <c r="A317" s="2" t="s">
        <v>484</v>
      </c>
      <c r="B317" s="2" t="s">
        <v>34345</v>
      </c>
      <c r="C317" s="3">
        <v>38</v>
      </c>
      <c r="D317" s="2" t="s">
        <v>1238</v>
      </c>
      <c r="E317" s="2" t="s">
        <v>5916</v>
      </c>
      <c r="F317" s="2" t="s">
        <v>5917</v>
      </c>
      <c r="G317" s="2" t="s">
        <v>6422</v>
      </c>
      <c r="H317" s="2" t="s">
        <v>5445</v>
      </c>
      <c r="I317" s="2" t="s">
        <v>5919</v>
      </c>
      <c r="J317" s="2" t="s">
        <v>6423</v>
      </c>
      <c r="K317" s="2" t="s">
        <v>3027</v>
      </c>
      <c r="L317" s="2" t="s">
        <v>5920</v>
      </c>
      <c r="M317" s="2"/>
      <c r="N317" s="2" t="s">
        <v>223</v>
      </c>
      <c r="O317" s="4" t="s">
        <v>5921</v>
      </c>
    </row>
    <row r="318" spans="1:15" ht="15" customHeight="1" x14ac:dyDescent="0.3">
      <c r="A318" s="2" t="s">
        <v>484</v>
      </c>
      <c r="B318" s="2" t="s">
        <v>34345</v>
      </c>
      <c r="C318" s="3">
        <v>38</v>
      </c>
      <c r="D318" s="2" t="s">
        <v>1238</v>
      </c>
      <c r="E318" s="2" t="s">
        <v>5916</v>
      </c>
      <c r="F318" s="2" t="s">
        <v>5917</v>
      </c>
      <c r="G318" s="2" t="s">
        <v>6424</v>
      </c>
      <c r="H318" s="2" t="s">
        <v>5415</v>
      </c>
      <c r="I318" s="2" t="s">
        <v>5919</v>
      </c>
      <c r="J318" s="2" t="s">
        <v>6423</v>
      </c>
      <c r="K318" s="2" t="s">
        <v>3027</v>
      </c>
      <c r="L318" s="2" t="s">
        <v>5920</v>
      </c>
      <c r="M318" s="2"/>
      <c r="N318" s="2" t="s">
        <v>223</v>
      </c>
      <c r="O318" s="4" t="s">
        <v>5921</v>
      </c>
    </row>
    <row r="319" spans="1:15" ht="15" customHeight="1" x14ac:dyDescent="0.3">
      <c r="A319" s="2" t="s">
        <v>484</v>
      </c>
      <c r="B319" s="2" t="s">
        <v>34345</v>
      </c>
      <c r="C319" s="3">
        <v>38</v>
      </c>
      <c r="D319" s="2" t="s">
        <v>1238</v>
      </c>
      <c r="E319" s="2" t="s">
        <v>5922</v>
      </c>
      <c r="F319" s="2" t="s">
        <v>5917</v>
      </c>
      <c r="G319" s="2" t="s">
        <v>6425</v>
      </c>
      <c r="H319" s="2" t="s">
        <v>5415</v>
      </c>
      <c r="I319" s="2" t="s">
        <v>5924</v>
      </c>
      <c r="J319" s="2" t="s">
        <v>5925</v>
      </c>
      <c r="K319" s="2" t="s">
        <v>5926</v>
      </c>
      <c r="L319" s="2" t="s">
        <v>222</v>
      </c>
      <c r="M319" s="2"/>
      <c r="N319" s="2" t="s">
        <v>223</v>
      </c>
      <c r="O319" s="4" t="s">
        <v>5928</v>
      </c>
    </row>
    <row r="320" spans="1:15" ht="15" customHeight="1" x14ac:dyDescent="0.3">
      <c r="A320" s="2" t="s">
        <v>484</v>
      </c>
      <c r="B320" s="2" t="s">
        <v>34345</v>
      </c>
      <c r="C320" s="3">
        <v>38</v>
      </c>
      <c r="D320" s="2" t="s">
        <v>1238</v>
      </c>
      <c r="E320" s="2" t="s">
        <v>5922</v>
      </c>
      <c r="F320" s="2" t="s">
        <v>5917</v>
      </c>
      <c r="G320" s="2" t="s">
        <v>6426</v>
      </c>
      <c r="H320" s="2" t="s">
        <v>5445</v>
      </c>
      <c r="I320" s="2" t="s">
        <v>5924</v>
      </c>
      <c r="J320" s="2" t="s">
        <v>5926</v>
      </c>
      <c r="K320" s="2" t="s">
        <v>5926</v>
      </c>
      <c r="L320" s="2" t="s">
        <v>222</v>
      </c>
      <c r="M320" s="2"/>
      <c r="N320" s="2" t="s">
        <v>223</v>
      </c>
      <c r="O320" s="4" t="s">
        <v>5928</v>
      </c>
    </row>
    <row r="321" spans="1:15" ht="15" customHeight="1" x14ac:dyDescent="0.3">
      <c r="A321" s="2" t="s">
        <v>484</v>
      </c>
      <c r="B321" s="2" t="s">
        <v>34345</v>
      </c>
      <c r="C321" s="3">
        <v>38</v>
      </c>
      <c r="D321" s="2" t="s">
        <v>1238</v>
      </c>
      <c r="E321" s="2" t="s">
        <v>5936</v>
      </c>
      <c r="F321" s="2" t="s">
        <v>5917</v>
      </c>
      <c r="G321" s="2" t="s">
        <v>6427</v>
      </c>
      <c r="H321" s="2" t="s">
        <v>5415</v>
      </c>
      <c r="I321" s="2" t="s">
        <v>5938</v>
      </c>
      <c r="J321" s="2" t="s">
        <v>6428</v>
      </c>
      <c r="K321" s="2" t="s">
        <v>5939</v>
      </c>
      <c r="L321" s="2" t="s">
        <v>222</v>
      </c>
      <c r="M321" s="2"/>
      <c r="N321" s="2" t="s">
        <v>223</v>
      </c>
      <c r="O321" s="4" t="s">
        <v>5940</v>
      </c>
    </row>
    <row r="322" spans="1:15" ht="15" customHeight="1" x14ac:dyDescent="0.3">
      <c r="A322" s="2" t="s">
        <v>484</v>
      </c>
      <c r="B322" s="2" t="s">
        <v>34345</v>
      </c>
      <c r="C322" s="3">
        <v>38</v>
      </c>
      <c r="D322" s="2" t="s">
        <v>1238</v>
      </c>
      <c r="E322" s="2" t="s">
        <v>6429</v>
      </c>
      <c r="F322" s="2" t="s">
        <v>6430</v>
      </c>
      <c r="G322" s="2" t="s">
        <v>6431</v>
      </c>
      <c r="H322" s="2" t="s">
        <v>5415</v>
      </c>
      <c r="I322" s="2" t="s">
        <v>6406</v>
      </c>
      <c r="J322" s="2" t="s">
        <v>6406</v>
      </c>
      <c r="K322" s="2" t="s">
        <v>5472</v>
      </c>
      <c r="L322" s="2" t="s">
        <v>489</v>
      </c>
      <c r="M322" s="2"/>
      <c r="N322" s="2" t="s">
        <v>223</v>
      </c>
      <c r="O322" s="4" t="s">
        <v>6432</v>
      </c>
    </row>
    <row r="323" spans="1:15" ht="15" customHeight="1" x14ac:dyDescent="0.3">
      <c r="A323" s="2" t="s">
        <v>497</v>
      </c>
      <c r="B323" s="2" t="s">
        <v>34346</v>
      </c>
      <c r="C323" s="3">
        <v>39</v>
      </c>
      <c r="D323" s="2" t="s">
        <v>1266</v>
      </c>
      <c r="E323" s="2" t="s">
        <v>6433</v>
      </c>
      <c r="F323" s="2" t="s">
        <v>5013</v>
      </c>
      <c r="G323" s="2" t="s">
        <v>6434</v>
      </c>
      <c r="H323" s="2" t="s">
        <v>5415</v>
      </c>
      <c r="I323" s="2" t="s">
        <v>6435</v>
      </c>
      <c r="J323" s="2" t="s">
        <v>6436</v>
      </c>
      <c r="K323" s="2" t="s">
        <v>6435</v>
      </c>
      <c r="L323" s="2"/>
      <c r="M323" s="2"/>
      <c r="N323" s="2"/>
      <c r="O323" s="4" t="s">
        <v>6437</v>
      </c>
    </row>
    <row r="324" spans="1:15" ht="15" customHeight="1" x14ac:dyDescent="0.3">
      <c r="A324" s="2" t="s">
        <v>510</v>
      </c>
      <c r="B324" s="2" t="s">
        <v>25</v>
      </c>
      <c r="C324" s="3">
        <v>40</v>
      </c>
      <c r="D324" s="2" t="s">
        <v>1286</v>
      </c>
      <c r="E324" s="2" t="s">
        <v>6438</v>
      </c>
      <c r="F324" s="2" t="s">
        <v>6439</v>
      </c>
      <c r="G324" s="2" t="s">
        <v>6440</v>
      </c>
      <c r="H324" s="2" t="s">
        <v>5415</v>
      </c>
      <c r="I324" s="2" t="s">
        <v>6441</v>
      </c>
      <c r="J324" s="2" t="s">
        <v>6442</v>
      </c>
      <c r="K324" s="2" t="s">
        <v>6443</v>
      </c>
      <c r="L324" s="2" t="s">
        <v>6444</v>
      </c>
      <c r="M324" s="2"/>
      <c r="N324" s="2" t="s">
        <v>6445</v>
      </c>
      <c r="O324" s="4" t="s">
        <v>6446</v>
      </c>
    </row>
    <row r="325" spans="1:15" ht="15" customHeight="1" x14ac:dyDescent="0.3">
      <c r="A325" s="2" t="s">
        <v>510</v>
      </c>
      <c r="B325" s="2" t="s">
        <v>25</v>
      </c>
      <c r="C325" s="3">
        <v>40</v>
      </c>
      <c r="D325" s="2" t="s">
        <v>1286</v>
      </c>
      <c r="E325" s="2" t="s">
        <v>6438</v>
      </c>
      <c r="F325" s="2" t="s">
        <v>6439</v>
      </c>
      <c r="G325" s="2" t="s">
        <v>6447</v>
      </c>
      <c r="H325" s="2" t="s">
        <v>5445</v>
      </c>
      <c r="I325" s="2" t="s">
        <v>6441</v>
      </c>
      <c r="J325" s="2" t="s">
        <v>6442</v>
      </c>
      <c r="K325" s="2" t="s">
        <v>6443</v>
      </c>
      <c r="L325" s="2" t="s">
        <v>6444</v>
      </c>
      <c r="M325" s="2"/>
      <c r="N325" s="2" t="s">
        <v>6445</v>
      </c>
      <c r="O325" s="4" t="s">
        <v>6446</v>
      </c>
    </row>
    <row r="326" spans="1:15" ht="15" customHeight="1" x14ac:dyDescent="0.3">
      <c r="A326" s="2" t="s">
        <v>510</v>
      </c>
      <c r="B326" s="2" t="s">
        <v>25</v>
      </c>
      <c r="C326" s="3">
        <v>40</v>
      </c>
      <c r="D326" s="2" t="s">
        <v>1286</v>
      </c>
      <c r="E326" s="2" t="s">
        <v>6438</v>
      </c>
      <c r="F326" s="2" t="s">
        <v>6439</v>
      </c>
      <c r="G326" s="2" t="s">
        <v>6448</v>
      </c>
      <c r="H326" s="2" t="s">
        <v>6449</v>
      </c>
      <c r="I326" s="2" t="s">
        <v>6441</v>
      </c>
      <c r="J326" s="2" t="s">
        <v>6443</v>
      </c>
      <c r="K326" s="2" t="s">
        <v>6443</v>
      </c>
      <c r="L326" s="2" t="s">
        <v>6444</v>
      </c>
      <c r="M326" s="2"/>
      <c r="N326" s="2" t="s">
        <v>6445</v>
      </c>
      <c r="O326" s="4" t="s">
        <v>6446</v>
      </c>
    </row>
    <row r="327" spans="1:15" ht="15" customHeight="1" x14ac:dyDescent="0.3">
      <c r="A327" s="2" t="s">
        <v>510</v>
      </c>
      <c r="B327" s="2" t="s">
        <v>25</v>
      </c>
      <c r="C327" s="3">
        <v>40</v>
      </c>
      <c r="D327" s="2" t="s">
        <v>1286</v>
      </c>
      <c r="E327" s="2" t="s">
        <v>6450</v>
      </c>
      <c r="F327" s="2" t="s">
        <v>6439</v>
      </c>
      <c r="G327" s="2" t="s">
        <v>6451</v>
      </c>
      <c r="H327" s="2" t="s">
        <v>5415</v>
      </c>
      <c r="I327" s="2" t="s">
        <v>5799</v>
      </c>
      <c r="J327" s="2" t="s">
        <v>5800</v>
      </c>
      <c r="K327" s="2" t="s">
        <v>6452</v>
      </c>
      <c r="L327" s="2" t="s">
        <v>6453</v>
      </c>
      <c r="M327" s="2"/>
      <c r="N327" s="2" t="s">
        <v>6063</v>
      </c>
      <c r="O327" s="4" t="s">
        <v>6454</v>
      </c>
    </row>
    <row r="328" spans="1:15" ht="15" customHeight="1" x14ac:dyDescent="0.3">
      <c r="A328" s="2" t="s">
        <v>510</v>
      </c>
      <c r="B328" s="2" t="s">
        <v>25</v>
      </c>
      <c r="C328" s="3">
        <v>40</v>
      </c>
      <c r="D328" s="2" t="s">
        <v>1286</v>
      </c>
      <c r="E328" s="2" t="s">
        <v>6450</v>
      </c>
      <c r="F328" s="2" t="s">
        <v>6439</v>
      </c>
      <c r="G328" s="2" t="s">
        <v>6455</v>
      </c>
      <c r="H328" s="2" t="s">
        <v>5415</v>
      </c>
      <c r="I328" s="2" t="s">
        <v>5799</v>
      </c>
      <c r="J328" s="2" t="s">
        <v>5800</v>
      </c>
      <c r="K328" s="2" t="s">
        <v>6452</v>
      </c>
      <c r="L328" s="2" t="s">
        <v>6453</v>
      </c>
      <c r="M328" s="2"/>
      <c r="N328" s="2" t="s">
        <v>6063</v>
      </c>
      <c r="O328" s="4" t="s">
        <v>6454</v>
      </c>
    </row>
    <row r="329" spans="1:15" ht="15" customHeight="1" x14ac:dyDescent="0.3">
      <c r="A329" s="2" t="s">
        <v>510</v>
      </c>
      <c r="B329" s="2" t="s">
        <v>25</v>
      </c>
      <c r="C329" s="3">
        <v>40</v>
      </c>
      <c r="D329" s="2" t="s">
        <v>1286</v>
      </c>
      <c r="E329" s="2" t="s">
        <v>6456</v>
      </c>
      <c r="F329" s="2" t="s">
        <v>6439</v>
      </c>
      <c r="G329" s="2" t="s">
        <v>6457</v>
      </c>
      <c r="H329" s="2" t="s">
        <v>5415</v>
      </c>
      <c r="I329" s="2" t="s">
        <v>6458</v>
      </c>
      <c r="J329" s="2" t="s">
        <v>6459</v>
      </c>
      <c r="K329" s="2" t="s">
        <v>6459</v>
      </c>
      <c r="L329" s="2" t="s">
        <v>489</v>
      </c>
      <c r="M329" s="2"/>
      <c r="N329" s="2" t="s">
        <v>223</v>
      </c>
      <c r="O329" s="4" t="s">
        <v>6460</v>
      </c>
    </row>
    <row r="330" spans="1:15" ht="15" customHeight="1" x14ac:dyDescent="0.3">
      <c r="A330" s="2" t="s">
        <v>510</v>
      </c>
      <c r="B330" s="2" t="s">
        <v>25</v>
      </c>
      <c r="C330" s="3">
        <v>40</v>
      </c>
      <c r="D330" s="2" t="s">
        <v>1286</v>
      </c>
      <c r="E330" s="2" t="s">
        <v>6461</v>
      </c>
      <c r="F330" s="2" t="s">
        <v>6462</v>
      </c>
      <c r="G330" s="2" t="s">
        <v>6463</v>
      </c>
      <c r="H330" s="2" t="s">
        <v>5415</v>
      </c>
      <c r="I330" s="2" t="s">
        <v>6464</v>
      </c>
      <c r="J330" s="2" t="s">
        <v>6464</v>
      </c>
      <c r="K330" s="2" t="s">
        <v>6465</v>
      </c>
      <c r="L330" s="2" t="s">
        <v>489</v>
      </c>
      <c r="M330" s="2"/>
      <c r="N330" s="2" t="s">
        <v>223</v>
      </c>
      <c r="O330" s="4" t="s">
        <v>6466</v>
      </c>
    </row>
    <row r="331" spans="1:15" ht="15" customHeight="1" x14ac:dyDescent="0.3">
      <c r="A331" s="2" t="s">
        <v>510</v>
      </c>
      <c r="B331" s="2" t="s">
        <v>25</v>
      </c>
      <c r="C331" s="3">
        <v>40</v>
      </c>
      <c r="D331" s="2" t="s">
        <v>1286</v>
      </c>
      <c r="E331" s="2" t="s">
        <v>6429</v>
      </c>
      <c r="F331" s="2" t="s">
        <v>6462</v>
      </c>
      <c r="G331" s="2" t="s">
        <v>6467</v>
      </c>
      <c r="H331" s="2" t="s">
        <v>5415</v>
      </c>
      <c r="I331" s="2" t="s">
        <v>6406</v>
      </c>
      <c r="J331" s="2" t="s">
        <v>6406</v>
      </c>
      <c r="K331" s="2" t="s">
        <v>5472</v>
      </c>
      <c r="L331" s="2" t="s">
        <v>489</v>
      </c>
      <c r="M331" s="2"/>
      <c r="N331" s="2" t="s">
        <v>223</v>
      </c>
      <c r="O331" s="4" t="s">
        <v>6432</v>
      </c>
    </row>
    <row r="332" spans="1:15" ht="15" customHeight="1" x14ac:dyDescent="0.3">
      <c r="A332" s="2" t="s">
        <v>532</v>
      </c>
      <c r="B332" s="2" t="s">
        <v>34348</v>
      </c>
      <c r="C332" s="3">
        <v>42</v>
      </c>
      <c r="D332" s="2" t="s">
        <v>1309</v>
      </c>
      <c r="E332" s="2" t="s">
        <v>6468</v>
      </c>
      <c r="F332" s="2" t="s">
        <v>6469</v>
      </c>
      <c r="G332" s="2" t="s">
        <v>6470</v>
      </c>
      <c r="H332" s="2" t="s">
        <v>5445</v>
      </c>
      <c r="I332" s="2" t="s">
        <v>6471</v>
      </c>
      <c r="J332" s="2" t="s">
        <v>6472</v>
      </c>
      <c r="K332" s="2" t="s">
        <v>6472</v>
      </c>
      <c r="L332" s="2" t="s">
        <v>6473</v>
      </c>
      <c r="M332" s="2"/>
      <c r="N332" s="2" t="s">
        <v>223</v>
      </c>
      <c r="O332" s="4" t="s">
        <v>6474</v>
      </c>
    </row>
    <row r="333" spans="1:15" ht="15" customHeight="1" x14ac:dyDescent="0.3">
      <c r="A333" s="2" t="s">
        <v>532</v>
      </c>
      <c r="B333" s="2" t="s">
        <v>34348</v>
      </c>
      <c r="C333" s="3">
        <v>42</v>
      </c>
      <c r="D333" s="2" t="s">
        <v>1309</v>
      </c>
      <c r="E333" s="2" t="s">
        <v>6475</v>
      </c>
      <c r="F333" s="2" t="s">
        <v>6469</v>
      </c>
      <c r="G333" s="2" t="s">
        <v>6476</v>
      </c>
      <c r="H333" s="2" t="s">
        <v>5415</v>
      </c>
      <c r="I333" s="2" t="s">
        <v>6477</v>
      </c>
      <c r="J333" s="2" t="s">
        <v>5967</v>
      </c>
      <c r="K333" s="2" t="s">
        <v>5967</v>
      </c>
      <c r="L333" s="2" t="s">
        <v>6478</v>
      </c>
      <c r="M333" s="2"/>
      <c r="N333" s="2" t="s">
        <v>223</v>
      </c>
      <c r="O333" s="4" t="s">
        <v>6479</v>
      </c>
    </row>
    <row r="334" spans="1:15" ht="15" customHeight="1" x14ac:dyDescent="0.3">
      <c r="A334" s="2" t="s">
        <v>532</v>
      </c>
      <c r="B334" s="2" t="s">
        <v>34348</v>
      </c>
      <c r="C334" s="3">
        <v>42</v>
      </c>
      <c r="D334" s="2" t="s">
        <v>1309</v>
      </c>
      <c r="E334" s="2" t="s">
        <v>6480</v>
      </c>
      <c r="F334" s="2" t="s">
        <v>6481</v>
      </c>
      <c r="G334" s="2" t="s">
        <v>6482</v>
      </c>
      <c r="H334" s="2" t="s">
        <v>5415</v>
      </c>
      <c r="I334" s="2" t="s">
        <v>6483</v>
      </c>
      <c r="J334" s="2" t="s">
        <v>6483</v>
      </c>
      <c r="K334" s="2" t="s">
        <v>6483</v>
      </c>
      <c r="L334" s="2" t="s">
        <v>6484</v>
      </c>
      <c r="M334" s="2"/>
      <c r="N334" s="2" t="s">
        <v>223</v>
      </c>
      <c r="O334" s="4" t="s">
        <v>6485</v>
      </c>
    </row>
    <row r="335" spans="1:15" ht="15" customHeight="1" x14ac:dyDescent="0.3">
      <c r="A335" s="2" t="s">
        <v>532</v>
      </c>
      <c r="B335" s="2" t="s">
        <v>34348</v>
      </c>
      <c r="C335" s="3">
        <v>42</v>
      </c>
      <c r="D335" s="2" t="s">
        <v>1309</v>
      </c>
      <c r="E335" s="2" t="s">
        <v>6486</v>
      </c>
      <c r="F335" s="2" t="s">
        <v>6487</v>
      </c>
      <c r="G335" s="2" t="s">
        <v>6488</v>
      </c>
      <c r="H335" s="2" t="s">
        <v>5415</v>
      </c>
      <c r="I335" s="2" t="s">
        <v>6489</v>
      </c>
      <c r="J335" s="2" t="s">
        <v>6490</v>
      </c>
      <c r="K335" s="2" t="s">
        <v>6491</v>
      </c>
      <c r="L335" s="2" t="s">
        <v>6492</v>
      </c>
      <c r="M335" s="2"/>
      <c r="N335" s="2" t="s">
        <v>223</v>
      </c>
      <c r="O335" s="4" t="s">
        <v>6493</v>
      </c>
    </row>
    <row r="336" spans="1:15" ht="15" customHeight="1" x14ac:dyDescent="0.3">
      <c r="A336" s="2" t="s">
        <v>532</v>
      </c>
      <c r="B336" s="2" t="s">
        <v>34348</v>
      </c>
      <c r="C336" s="3">
        <v>42</v>
      </c>
      <c r="D336" s="2" t="s">
        <v>1309</v>
      </c>
      <c r="E336" s="2" t="s">
        <v>6486</v>
      </c>
      <c r="F336" s="2" t="s">
        <v>6487</v>
      </c>
      <c r="G336" s="2" t="s">
        <v>6494</v>
      </c>
      <c r="H336" s="2" t="s">
        <v>5445</v>
      </c>
      <c r="I336" s="2" t="s">
        <v>6489</v>
      </c>
      <c r="J336" s="2" t="s">
        <v>6490</v>
      </c>
      <c r="K336" s="2" t="s">
        <v>6491</v>
      </c>
      <c r="L336" s="2" t="s">
        <v>6492</v>
      </c>
      <c r="M336" s="2"/>
      <c r="N336" s="2" t="s">
        <v>223</v>
      </c>
      <c r="O336" s="4" t="s">
        <v>6493</v>
      </c>
    </row>
    <row r="337" spans="1:15" ht="15" customHeight="1" x14ac:dyDescent="0.3">
      <c r="A337" s="2" t="s">
        <v>532</v>
      </c>
      <c r="B337" s="2" t="s">
        <v>34348</v>
      </c>
      <c r="C337" s="3">
        <v>42</v>
      </c>
      <c r="D337" s="2" t="s">
        <v>1309</v>
      </c>
      <c r="E337" s="2" t="s">
        <v>6486</v>
      </c>
      <c r="F337" s="2" t="s">
        <v>6487</v>
      </c>
      <c r="G337" s="2" t="s">
        <v>6495</v>
      </c>
      <c r="H337" s="2" t="s">
        <v>5445</v>
      </c>
      <c r="I337" s="2" t="s">
        <v>6489</v>
      </c>
      <c r="J337" s="2" t="s">
        <v>6491</v>
      </c>
      <c r="K337" s="2" t="s">
        <v>6491</v>
      </c>
      <c r="L337" s="2" t="s">
        <v>6492</v>
      </c>
      <c r="M337" s="2"/>
      <c r="N337" s="2" t="s">
        <v>223</v>
      </c>
      <c r="O337" s="4" t="s">
        <v>6493</v>
      </c>
    </row>
    <row r="338" spans="1:15" ht="15" customHeight="1" x14ac:dyDescent="0.3">
      <c r="A338" s="2" t="s">
        <v>532</v>
      </c>
      <c r="B338" s="2" t="s">
        <v>34348</v>
      </c>
      <c r="C338" s="3">
        <v>42</v>
      </c>
      <c r="D338" s="2" t="s">
        <v>1309</v>
      </c>
      <c r="E338" s="2" t="s">
        <v>6496</v>
      </c>
      <c r="F338" s="2" t="s">
        <v>6469</v>
      </c>
      <c r="G338" s="2" t="s">
        <v>6497</v>
      </c>
      <c r="H338" s="2" t="s">
        <v>5415</v>
      </c>
      <c r="I338" s="2" t="s">
        <v>2553</v>
      </c>
      <c r="J338" s="2" t="s">
        <v>6498</v>
      </c>
      <c r="K338" s="2" t="s">
        <v>6499</v>
      </c>
      <c r="L338" s="2" t="s">
        <v>489</v>
      </c>
      <c r="M338" s="2"/>
      <c r="N338" s="2" t="s">
        <v>223</v>
      </c>
      <c r="O338" s="4" t="s">
        <v>6500</v>
      </c>
    </row>
    <row r="339" spans="1:15" ht="15" customHeight="1" x14ac:dyDescent="0.3">
      <c r="A339" s="2" t="s">
        <v>532</v>
      </c>
      <c r="B339" s="2" t="s">
        <v>34348</v>
      </c>
      <c r="C339" s="3">
        <v>42</v>
      </c>
      <c r="D339" s="2" t="s">
        <v>1309</v>
      </c>
      <c r="E339" s="2" t="s">
        <v>6501</v>
      </c>
      <c r="F339" s="2" t="s">
        <v>6502</v>
      </c>
      <c r="G339" s="2" t="s">
        <v>6503</v>
      </c>
      <c r="H339" s="2" t="s">
        <v>5415</v>
      </c>
      <c r="I339" s="2" t="s">
        <v>6504</v>
      </c>
      <c r="J339" s="2" t="s">
        <v>6505</v>
      </c>
      <c r="K339" s="2" t="s">
        <v>6505</v>
      </c>
      <c r="L339" s="2" t="s">
        <v>6506</v>
      </c>
      <c r="M339" s="2"/>
      <c r="N339" s="2" t="s">
        <v>223</v>
      </c>
      <c r="O339" s="4" t="s">
        <v>6507</v>
      </c>
    </row>
    <row r="340" spans="1:15" ht="15" customHeight="1" x14ac:dyDescent="0.3">
      <c r="A340" s="2" t="s">
        <v>543</v>
      </c>
      <c r="B340" s="2" t="s">
        <v>34349</v>
      </c>
      <c r="C340" s="3">
        <v>43</v>
      </c>
      <c r="D340" s="2" t="s">
        <v>1326</v>
      </c>
      <c r="E340" s="2" t="s">
        <v>6508</v>
      </c>
      <c r="F340" s="2" t="s">
        <v>6509</v>
      </c>
      <c r="G340" s="2" t="s">
        <v>6510</v>
      </c>
      <c r="H340" s="2" t="s">
        <v>5415</v>
      </c>
      <c r="I340" s="2" t="s">
        <v>6511</v>
      </c>
      <c r="J340" s="2" t="s">
        <v>6511</v>
      </c>
      <c r="K340" s="2" t="s">
        <v>6511</v>
      </c>
      <c r="L340" s="2" t="s">
        <v>503</v>
      </c>
      <c r="M340" s="2"/>
      <c r="N340" s="2" t="s">
        <v>303</v>
      </c>
      <c r="O340" s="4" t="s">
        <v>6512</v>
      </c>
    </row>
    <row r="341" spans="1:15" ht="15" customHeight="1" x14ac:dyDescent="0.3">
      <c r="A341" s="2" t="s">
        <v>543</v>
      </c>
      <c r="B341" s="2" t="s">
        <v>34349</v>
      </c>
      <c r="C341" s="3">
        <v>43</v>
      </c>
      <c r="D341" s="2" t="s">
        <v>1326</v>
      </c>
      <c r="E341" s="2" t="s">
        <v>6513</v>
      </c>
      <c r="F341" s="2" t="s">
        <v>6514</v>
      </c>
      <c r="G341" s="2" t="s">
        <v>6515</v>
      </c>
      <c r="H341" s="2" t="s">
        <v>5415</v>
      </c>
      <c r="I341" s="2" t="s">
        <v>6516</v>
      </c>
      <c r="J341" s="2" t="s">
        <v>6517</v>
      </c>
      <c r="K341" s="2" t="s">
        <v>6518</v>
      </c>
      <c r="L341" s="2"/>
      <c r="M341" s="2"/>
      <c r="N341" s="2"/>
      <c r="O341" s="4" t="s">
        <v>6519</v>
      </c>
    </row>
    <row r="342" spans="1:15" ht="15" customHeight="1" x14ac:dyDescent="0.3">
      <c r="A342" s="2" t="s">
        <v>543</v>
      </c>
      <c r="B342" s="2" t="s">
        <v>34349</v>
      </c>
      <c r="C342" s="3">
        <v>43</v>
      </c>
      <c r="D342" s="2" t="s">
        <v>1326</v>
      </c>
      <c r="E342" s="2" t="s">
        <v>6520</v>
      </c>
      <c r="F342" s="2" t="s">
        <v>6521</v>
      </c>
      <c r="G342" s="2" t="s">
        <v>6522</v>
      </c>
      <c r="H342" s="2" t="s">
        <v>5415</v>
      </c>
      <c r="I342" s="2" t="s">
        <v>6523</v>
      </c>
      <c r="J342" s="2" t="s">
        <v>6523</v>
      </c>
      <c r="K342" s="2" t="s">
        <v>6524</v>
      </c>
      <c r="L342" s="2" t="s">
        <v>302</v>
      </c>
      <c r="M342" s="2"/>
      <c r="N342" s="2" t="s">
        <v>303</v>
      </c>
      <c r="O342" s="4" t="s">
        <v>1692</v>
      </c>
    </row>
    <row r="343" spans="1:15" ht="15" customHeight="1" x14ac:dyDescent="0.3">
      <c r="A343" s="2" t="s">
        <v>543</v>
      </c>
      <c r="B343" s="2" t="s">
        <v>34349</v>
      </c>
      <c r="C343" s="3">
        <v>43</v>
      </c>
      <c r="D343" s="2" t="s">
        <v>1326</v>
      </c>
      <c r="E343" s="2" t="s">
        <v>6525</v>
      </c>
      <c r="F343" s="2" t="s">
        <v>6521</v>
      </c>
      <c r="G343" s="2" t="s">
        <v>6526</v>
      </c>
      <c r="H343" s="2" t="s">
        <v>5415</v>
      </c>
      <c r="I343" s="2" t="s">
        <v>6355</v>
      </c>
      <c r="J343" s="2" t="s">
        <v>6355</v>
      </c>
      <c r="K343" s="2" t="s">
        <v>6355</v>
      </c>
      <c r="L343" s="2" t="s">
        <v>6527</v>
      </c>
      <c r="M343" s="2"/>
      <c r="N343" s="2" t="s">
        <v>303</v>
      </c>
      <c r="O343" s="4" t="s">
        <v>6528</v>
      </c>
    </row>
    <row r="344" spans="1:15" ht="15" customHeight="1" x14ac:dyDescent="0.3">
      <c r="A344" s="2" t="s">
        <v>557</v>
      </c>
      <c r="B344" s="2" t="s">
        <v>34350</v>
      </c>
      <c r="C344" s="3">
        <v>44</v>
      </c>
      <c r="D344" s="2" t="s">
        <v>1329</v>
      </c>
      <c r="E344" s="2" t="s">
        <v>6529</v>
      </c>
      <c r="F344" s="2" t="s">
        <v>6530</v>
      </c>
      <c r="G344" s="2" t="s">
        <v>6531</v>
      </c>
      <c r="H344" s="2" t="s">
        <v>5415</v>
      </c>
      <c r="I344" s="2" t="s">
        <v>6532</v>
      </c>
      <c r="J344" s="2" t="s">
        <v>5072</v>
      </c>
      <c r="K344" s="2" t="s">
        <v>6533</v>
      </c>
      <c r="L344" s="2" t="s">
        <v>503</v>
      </c>
      <c r="M344" s="2"/>
      <c r="N344" s="2" t="s">
        <v>303</v>
      </c>
      <c r="O344" s="4" t="s">
        <v>6534</v>
      </c>
    </row>
    <row r="345" spans="1:15" ht="15" customHeight="1" x14ac:dyDescent="0.3">
      <c r="A345" s="2" t="s">
        <v>570</v>
      </c>
      <c r="B345" s="2" t="s">
        <v>34351</v>
      </c>
      <c r="C345" s="3">
        <v>45</v>
      </c>
      <c r="D345" s="2" t="s">
        <v>1381</v>
      </c>
      <c r="E345" s="2" t="s">
        <v>6141</v>
      </c>
      <c r="F345" s="2" t="s">
        <v>6142</v>
      </c>
      <c r="G345" s="2"/>
      <c r="H345" s="2" t="s">
        <v>5578</v>
      </c>
      <c r="I345" s="2" t="s">
        <v>6144</v>
      </c>
      <c r="J345" s="2" t="s">
        <v>6535</v>
      </c>
      <c r="K345" s="2" t="s">
        <v>6146</v>
      </c>
      <c r="L345" s="2" t="s">
        <v>6147</v>
      </c>
      <c r="M345" s="2"/>
      <c r="N345" s="2" t="s">
        <v>33</v>
      </c>
      <c r="O345" s="4" t="s">
        <v>6148</v>
      </c>
    </row>
    <row r="346" spans="1:15" ht="15" customHeight="1" x14ac:dyDescent="0.3">
      <c r="A346" s="2" t="s">
        <v>570</v>
      </c>
      <c r="B346" s="2" t="s">
        <v>34351</v>
      </c>
      <c r="C346" s="3">
        <v>45</v>
      </c>
      <c r="D346" s="2" t="s">
        <v>1381</v>
      </c>
      <c r="E346" s="2" t="s">
        <v>6141</v>
      </c>
      <c r="F346" s="2" t="s">
        <v>6142</v>
      </c>
      <c r="G346" s="2" t="s">
        <v>6536</v>
      </c>
      <c r="H346" s="2" t="s">
        <v>5415</v>
      </c>
      <c r="I346" s="2" t="s">
        <v>6144</v>
      </c>
      <c r="J346" s="2" t="s">
        <v>6535</v>
      </c>
      <c r="K346" s="2" t="s">
        <v>6146</v>
      </c>
      <c r="L346" s="2" t="s">
        <v>6147</v>
      </c>
      <c r="M346" s="2"/>
      <c r="N346" s="2" t="s">
        <v>33</v>
      </c>
      <c r="O346" s="4" t="s">
        <v>6148</v>
      </c>
    </row>
    <row r="347" spans="1:15" ht="15" customHeight="1" x14ac:dyDescent="0.3">
      <c r="A347" s="2" t="s">
        <v>570</v>
      </c>
      <c r="B347" s="2" t="s">
        <v>34351</v>
      </c>
      <c r="C347" s="3">
        <v>45</v>
      </c>
      <c r="D347" s="2" t="s">
        <v>1381</v>
      </c>
      <c r="E347" s="2" t="s">
        <v>6537</v>
      </c>
      <c r="F347" s="2" t="s">
        <v>6538</v>
      </c>
      <c r="G347" s="2" t="s">
        <v>6539</v>
      </c>
      <c r="H347" s="2" t="s">
        <v>5415</v>
      </c>
      <c r="I347" s="2" t="s">
        <v>6423</v>
      </c>
      <c r="J347" s="2" t="s">
        <v>3027</v>
      </c>
      <c r="K347" s="2" t="s">
        <v>6540</v>
      </c>
      <c r="L347" s="2" t="s">
        <v>87</v>
      </c>
      <c r="M347" s="2"/>
      <c r="N347" s="2" t="s">
        <v>88</v>
      </c>
      <c r="O347" s="4" t="s">
        <v>6541</v>
      </c>
    </row>
    <row r="348" spans="1:15" ht="15" customHeight="1" x14ac:dyDescent="0.3">
      <c r="A348" s="2" t="s">
        <v>570</v>
      </c>
      <c r="B348" s="2" t="s">
        <v>34351</v>
      </c>
      <c r="C348" s="3">
        <v>45</v>
      </c>
      <c r="D348" s="2" t="s">
        <v>1381</v>
      </c>
      <c r="E348" s="2" t="s">
        <v>6537</v>
      </c>
      <c r="F348" s="2" t="s">
        <v>6538</v>
      </c>
      <c r="G348" s="2" t="s">
        <v>6542</v>
      </c>
      <c r="H348" s="2" t="s">
        <v>5415</v>
      </c>
      <c r="I348" s="2" t="s">
        <v>6423</v>
      </c>
      <c r="J348" s="2" t="s">
        <v>6543</v>
      </c>
      <c r="K348" s="2" t="s">
        <v>6540</v>
      </c>
      <c r="L348" s="2" t="s">
        <v>87</v>
      </c>
      <c r="M348" s="2"/>
      <c r="N348" s="2" t="s">
        <v>88</v>
      </c>
      <c r="O348" s="4" t="s">
        <v>6541</v>
      </c>
    </row>
    <row r="349" spans="1:15" ht="15" customHeight="1" x14ac:dyDescent="0.3">
      <c r="A349" s="2" t="s">
        <v>570</v>
      </c>
      <c r="B349" s="2" t="s">
        <v>34351</v>
      </c>
      <c r="C349" s="3">
        <v>45</v>
      </c>
      <c r="D349" s="2" t="s">
        <v>1381</v>
      </c>
      <c r="E349" s="2" t="s">
        <v>6544</v>
      </c>
      <c r="F349" s="2" t="s">
        <v>6545</v>
      </c>
      <c r="G349" s="2" t="s">
        <v>6546</v>
      </c>
      <c r="H349" s="2" t="s">
        <v>5415</v>
      </c>
      <c r="I349" s="2" t="s">
        <v>6547</v>
      </c>
      <c r="J349" s="2" t="s">
        <v>6547</v>
      </c>
      <c r="K349" s="2" t="s">
        <v>6547</v>
      </c>
      <c r="L349" s="2" t="s">
        <v>5523</v>
      </c>
      <c r="M349" s="2"/>
      <c r="N349" s="2" t="s">
        <v>5524</v>
      </c>
      <c r="O349" s="4" t="s">
        <v>6548</v>
      </c>
    </row>
    <row r="350" spans="1:15" ht="15" customHeight="1" x14ac:dyDescent="0.3">
      <c r="A350" s="2" t="s">
        <v>577</v>
      </c>
      <c r="B350" s="2" t="s">
        <v>34352</v>
      </c>
      <c r="C350" s="3">
        <v>46</v>
      </c>
      <c r="D350" s="2" t="s">
        <v>1392</v>
      </c>
      <c r="E350" s="2" t="s">
        <v>6549</v>
      </c>
      <c r="F350" s="2" t="s">
        <v>6550</v>
      </c>
      <c r="G350" s="2" t="s">
        <v>6551</v>
      </c>
      <c r="H350" s="2" t="s">
        <v>5415</v>
      </c>
      <c r="I350" s="2" t="s">
        <v>6552</v>
      </c>
      <c r="J350" s="2" t="s">
        <v>3131</v>
      </c>
      <c r="K350" s="2" t="s">
        <v>6552</v>
      </c>
      <c r="L350" s="2" t="s">
        <v>6553</v>
      </c>
      <c r="M350" s="2"/>
      <c r="N350" s="2" t="s">
        <v>33</v>
      </c>
      <c r="O350" s="4" t="s">
        <v>6554</v>
      </c>
    </row>
    <row r="351" spans="1:15" ht="15" customHeight="1" x14ac:dyDescent="0.3">
      <c r="A351" s="2" t="s">
        <v>577</v>
      </c>
      <c r="B351" s="2" t="s">
        <v>34352</v>
      </c>
      <c r="C351" s="3">
        <v>46</v>
      </c>
      <c r="D351" s="2" t="s">
        <v>1392</v>
      </c>
      <c r="E351" s="2" t="s">
        <v>6555</v>
      </c>
      <c r="F351" s="2" t="s">
        <v>6556</v>
      </c>
      <c r="G351" s="2" t="s">
        <v>6557</v>
      </c>
      <c r="H351" s="2" t="s">
        <v>5813</v>
      </c>
      <c r="I351" s="2" t="s">
        <v>6558</v>
      </c>
      <c r="J351" s="2" t="s">
        <v>6559</v>
      </c>
      <c r="K351" s="2" t="s">
        <v>6560</v>
      </c>
      <c r="L351" s="2" t="s">
        <v>5631</v>
      </c>
      <c r="M351" s="2"/>
      <c r="N351" s="2" t="s">
        <v>527</v>
      </c>
      <c r="O351" s="4" t="s">
        <v>6561</v>
      </c>
    </row>
    <row r="352" spans="1:15" ht="15" customHeight="1" x14ac:dyDescent="0.3">
      <c r="A352" s="2" t="s">
        <v>588</v>
      </c>
      <c r="B352" s="2" t="s">
        <v>34353</v>
      </c>
      <c r="C352" s="3">
        <v>47</v>
      </c>
      <c r="D352" s="2" t="s">
        <v>1403</v>
      </c>
      <c r="E352" s="2" t="s">
        <v>6562</v>
      </c>
      <c r="F352" s="2" t="s">
        <v>5078</v>
      </c>
      <c r="G352" s="2" t="s">
        <v>6563</v>
      </c>
      <c r="H352" s="2" t="s">
        <v>5445</v>
      </c>
      <c r="I352" s="2" t="s">
        <v>6564</v>
      </c>
      <c r="J352" s="2" t="s">
        <v>6565</v>
      </c>
      <c r="K352" s="2" t="s">
        <v>6566</v>
      </c>
      <c r="L352" s="2" t="s">
        <v>5625</v>
      </c>
      <c r="M352" s="2"/>
      <c r="N352" s="2" t="s">
        <v>5626</v>
      </c>
      <c r="O352" s="4" t="s">
        <v>6567</v>
      </c>
    </row>
    <row r="353" spans="1:15" ht="15" customHeight="1" x14ac:dyDescent="0.3">
      <c r="A353" s="2" t="s">
        <v>588</v>
      </c>
      <c r="B353" s="2" t="s">
        <v>34353</v>
      </c>
      <c r="C353" s="3">
        <v>47</v>
      </c>
      <c r="D353" s="2" t="s">
        <v>1403</v>
      </c>
      <c r="E353" s="2" t="s">
        <v>6562</v>
      </c>
      <c r="F353" s="2" t="s">
        <v>5078</v>
      </c>
      <c r="G353" s="2" t="s">
        <v>6568</v>
      </c>
      <c r="H353" s="2" t="s">
        <v>6449</v>
      </c>
      <c r="I353" s="2" t="s">
        <v>6564</v>
      </c>
      <c r="J353" s="2" t="s">
        <v>6565</v>
      </c>
      <c r="K353" s="2" t="s">
        <v>6566</v>
      </c>
      <c r="L353" s="2" t="s">
        <v>5625</v>
      </c>
      <c r="M353" s="2"/>
      <c r="N353" s="2" t="s">
        <v>5626</v>
      </c>
      <c r="O353" s="4" t="s">
        <v>6567</v>
      </c>
    </row>
    <row r="354" spans="1:15" ht="15" customHeight="1" x14ac:dyDescent="0.3">
      <c r="A354" s="2" t="s">
        <v>588</v>
      </c>
      <c r="B354" s="2" t="s">
        <v>34353</v>
      </c>
      <c r="C354" s="3">
        <v>47</v>
      </c>
      <c r="D354" s="2" t="s">
        <v>1403</v>
      </c>
      <c r="E354" s="2" t="s">
        <v>6562</v>
      </c>
      <c r="F354" s="2" t="s">
        <v>5078</v>
      </c>
      <c r="G354" s="2" t="s">
        <v>6569</v>
      </c>
      <c r="H354" s="2" t="s">
        <v>5415</v>
      </c>
      <c r="I354" s="2" t="s">
        <v>6564</v>
      </c>
      <c r="J354" s="2" t="s">
        <v>6570</v>
      </c>
      <c r="K354" s="2" t="s">
        <v>6566</v>
      </c>
      <c r="L354" s="2" t="s">
        <v>5625</v>
      </c>
      <c r="M354" s="2"/>
      <c r="N354" s="2" t="s">
        <v>5626</v>
      </c>
      <c r="O354" s="4" t="s">
        <v>6567</v>
      </c>
    </row>
    <row r="355" spans="1:15" ht="15" customHeight="1" x14ac:dyDescent="0.3">
      <c r="A355" s="2" t="s">
        <v>588</v>
      </c>
      <c r="B355" s="2" t="s">
        <v>34353</v>
      </c>
      <c r="C355" s="3">
        <v>47</v>
      </c>
      <c r="D355" s="2" t="s">
        <v>1403</v>
      </c>
      <c r="E355" s="2" t="s">
        <v>6562</v>
      </c>
      <c r="F355" s="2" t="s">
        <v>5078</v>
      </c>
      <c r="G355" s="2" t="s">
        <v>6571</v>
      </c>
      <c r="H355" s="2" t="s">
        <v>5445</v>
      </c>
      <c r="I355" s="2" t="s">
        <v>6564</v>
      </c>
      <c r="J355" s="2" t="s">
        <v>6572</v>
      </c>
      <c r="K355" s="2" t="s">
        <v>6566</v>
      </c>
      <c r="L355" s="2" t="s">
        <v>5625</v>
      </c>
      <c r="M355" s="2"/>
      <c r="N355" s="2" t="s">
        <v>5626</v>
      </c>
      <c r="O355" s="4" t="s">
        <v>6567</v>
      </c>
    </row>
    <row r="356" spans="1:15" ht="15" customHeight="1" x14ac:dyDescent="0.3">
      <c r="A356" s="2" t="s">
        <v>588</v>
      </c>
      <c r="B356" s="2" t="s">
        <v>34353</v>
      </c>
      <c r="C356" s="3">
        <v>47</v>
      </c>
      <c r="D356" s="2" t="s">
        <v>1403</v>
      </c>
      <c r="E356" s="2" t="s">
        <v>6562</v>
      </c>
      <c r="F356" s="2" t="s">
        <v>5078</v>
      </c>
      <c r="G356" s="2" t="s">
        <v>6573</v>
      </c>
      <c r="H356" s="2" t="s">
        <v>5445</v>
      </c>
      <c r="I356" s="2" t="s">
        <v>6564</v>
      </c>
      <c r="J356" s="2" t="s">
        <v>6572</v>
      </c>
      <c r="K356" s="2" t="s">
        <v>6566</v>
      </c>
      <c r="L356" s="2" t="s">
        <v>5625</v>
      </c>
      <c r="M356" s="2"/>
      <c r="N356" s="2" t="s">
        <v>5626</v>
      </c>
      <c r="O356" s="4" t="s">
        <v>6567</v>
      </c>
    </row>
    <row r="357" spans="1:15" ht="15" customHeight="1" x14ac:dyDescent="0.3">
      <c r="A357" s="2" t="s">
        <v>588</v>
      </c>
      <c r="B357" s="2" t="s">
        <v>34353</v>
      </c>
      <c r="C357" s="3">
        <v>47</v>
      </c>
      <c r="D357" s="2" t="s">
        <v>1403</v>
      </c>
      <c r="E357" s="2" t="s">
        <v>6562</v>
      </c>
      <c r="F357" s="2" t="s">
        <v>5078</v>
      </c>
      <c r="G357" s="2" t="s">
        <v>6574</v>
      </c>
      <c r="H357" s="2" t="s">
        <v>5445</v>
      </c>
      <c r="I357" s="2" t="s">
        <v>6564</v>
      </c>
      <c r="J357" s="2" t="s">
        <v>6575</v>
      </c>
      <c r="K357" s="2" t="s">
        <v>6566</v>
      </c>
      <c r="L357" s="2" t="s">
        <v>5625</v>
      </c>
      <c r="M357" s="2"/>
      <c r="N357" s="2" t="s">
        <v>5626</v>
      </c>
      <c r="O357" s="4" t="s">
        <v>6567</v>
      </c>
    </row>
    <row r="358" spans="1:15" ht="15" customHeight="1" x14ac:dyDescent="0.3">
      <c r="A358" s="2" t="s">
        <v>588</v>
      </c>
      <c r="B358" s="2" t="s">
        <v>34353</v>
      </c>
      <c r="C358" s="3">
        <v>47</v>
      </c>
      <c r="D358" s="2" t="s">
        <v>1403</v>
      </c>
      <c r="E358" s="2" t="s">
        <v>6562</v>
      </c>
      <c r="F358" s="2" t="s">
        <v>5078</v>
      </c>
      <c r="G358" s="2" t="s">
        <v>6576</v>
      </c>
      <c r="H358" s="2" t="s">
        <v>5445</v>
      </c>
      <c r="I358" s="2" t="s">
        <v>6564</v>
      </c>
      <c r="J358" s="2" t="s">
        <v>6575</v>
      </c>
      <c r="K358" s="2" t="s">
        <v>6566</v>
      </c>
      <c r="L358" s="2" t="s">
        <v>5625</v>
      </c>
      <c r="M358" s="2"/>
      <c r="N358" s="2" t="s">
        <v>5626</v>
      </c>
      <c r="O358" s="4" t="s">
        <v>6567</v>
      </c>
    </row>
    <row r="359" spans="1:15" ht="15" customHeight="1" x14ac:dyDescent="0.3">
      <c r="A359" s="2" t="s">
        <v>588</v>
      </c>
      <c r="B359" s="2" t="s">
        <v>34353</v>
      </c>
      <c r="C359" s="3">
        <v>47</v>
      </c>
      <c r="D359" s="2" t="s">
        <v>1403</v>
      </c>
      <c r="E359" s="2" t="s">
        <v>6562</v>
      </c>
      <c r="F359" s="2" t="s">
        <v>5078</v>
      </c>
      <c r="G359" s="2" t="s">
        <v>6577</v>
      </c>
      <c r="H359" s="2" t="s">
        <v>5415</v>
      </c>
      <c r="I359" s="2" t="s">
        <v>6564</v>
      </c>
      <c r="J359" s="2" t="s">
        <v>6575</v>
      </c>
      <c r="K359" s="2" t="s">
        <v>6566</v>
      </c>
      <c r="L359" s="2" t="s">
        <v>5625</v>
      </c>
      <c r="M359" s="2"/>
      <c r="N359" s="2" t="s">
        <v>5626</v>
      </c>
      <c r="O359" s="4" t="s">
        <v>6567</v>
      </c>
    </row>
    <row r="360" spans="1:15" ht="15" customHeight="1" x14ac:dyDescent="0.3">
      <c r="A360" s="2" t="s">
        <v>588</v>
      </c>
      <c r="B360" s="2" t="s">
        <v>34353</v>
      </c>
      <c r="C360" s="3">
        <v>47</v>
      </c>
      <c r="D360" s="2" t="s">
        <v>1403</v>
      </c>
      <c r="E360" s="2" t="s">
        <v>6562</v>
      </c>
      <c r="F360" s="2" t="s">
        <v>5078</v>
      </c>
      <c r="G360" s="2" t="s">
        <v>6578</v>
      </c>
      <c r="H360" s="2" t="s">
        <v>5445</v>
      </c>
      <c r="I360" s="2" t="s">
        <v>6564</v>
      </c>
      <c r="J360" s="2" t="s">
        <v>6570</v>
      </c>
      <c r="K360" s="2" t="s">
        <v>6566</v>
      </c>
      <c r="L360" s="2" t="s">
        <v>5625</v>
      </c>
      <c r="M360" s="2"/>
      <c r="N360" s="2" t="s">
        <v>5626</v>
      </c>
      <c r="O360" s="4" t="s">
        <v>6567</v>
      </c>
    </row>
    <row r="361" spans="1:15" ht="15" customHeight="1" x14ac:dyDescent="0.3">
      <c r="A361" s="2" t="s">
        <v>588</v>
      </c>
      <c r="B361" s="2" t="s">
        <v>34353</v>
      </c>
      <c r="C361" s="3">
        <v>47</v>
      </c>
      <c r="D361" s="2" t="s">
        <v>1403</v>
      </c>
      <c r="E361" s="2" t="s">
        <v>6562</v>
      </c>
      <c r="F361" s="2" t="s">
        <v>5078</v>
      </c>
      <c r="G361" s="2" t="s">
        <v>6579</v>
      </c>
      <c r="H361" s="2" t="s">
        <v>5415</v>
      </c>
      <c r="I361" s="2" t="s">
        <v>6564</v>
      </c>
      <c r="J361" s="2" t="s">
        <v>6570</v>
      </c>
      <c r="K361" s="2" t="s">
        <v>6566</v>
      </c>
      <c r="L361" s="2" t="s">
        <v>5625</v>
      </c>
      <c r="M361" s="2"/>
      <c r="N361" s="2" t="s">
        <v>5626</v>
      </c>
      <c r="O361" s="4" t="s">
        <v>6567</v>
      </c>
    </row>
    <row r="362" spans="1:15" ht="15" customHeight="1" x14ac:dyDescent="0.3">
      <c r="A362" s="2" t="s">
        <v>588</v>
      </c>
      <c r="B362" s="2" t="s">
        <v>34353</v>
      </c>
      <c r="C362" s="3">
        <v>47</v>
      </c>
      <c r="D362" s="2" t="s">
        <v>1403</v>
      </c>
      <c r="E362" s="2" t="s">
        <v>6580</v>
      </c>
      <c r="F362" s="2" t="s">
        <v>6581</v>
      </c>
      <c r="G362" s="2" t="s">
        <v>1873</v>
      </c>
      <c r="H362" s="2" t="s">
        <v>5415</v>
      </c>
      <c r="I362" s="2" t="s">
        <v>6441</v>
      </c>
      <c r="J362" s="2" t="s">
        <v>6442</v>
      </c>
      <c r="K362" s="2" t="s">
        <v>6442</v>
      </c>
      <c r="L362" s="2" t="s">
        <v>5790</v>
      </c>
      <c r="M362" s="2"/>
      <c r="N362" s="2" t="s">
        <v>261</v>
      </c>
      <c r="O362" s="4" t="s">
        <v>6582</v>
      </c>
    </row>
    <row r="363" spans="1:15" ht="15" customHeight="1" x14ac:dyDescent="0.3">
      <c r="A363" s="2" t="s">
        <v>588</v>
      </c>
      <c r="B363" s="2" t="s">
        <v>34353</v>
      </c>
      <c r="C363" s="3">
        <v>47</v>
      </c>
      <c r="D363" s="2" t="s">
        <v>1403</v>
      </c>
      <c r="E363" s="2" t="s">
        <v>6583</v>
      </c>
      <c r="F363" s="2" t="s">
        <v>6584</v>
      </c>
      <c r="G363" s="2" t="s">
        <v>6585</v>
      </c>
      <c r="H363" s="2" t="s">
        <v>5415</v>
      </c>
      <c r="I363" s="2" t="s">
        <v>6586</v>
      </c>
      <c r="J363" s="2" t="s">
        <v>4025</v>
      </c>
      <c r="K363" s="2" t="s">
        <v>4290</v>
      </c>
      <c r="L363" s="2" t="s">
        <v>526</v>
      </c>
      <c r="M363" s="2"/>
      <c r="N363" s="2" t="s">
        <v>527</v>
      </c>
      <c r="O363" s="4" t="s">
        <v>6587</v>
      </c>
    </row>
    <row r="364" spans="1:15" ht="15" customHeight="1" x14ac:dyDescent="0.3">
      <c r="A364" s="2" t="s">
        <v>588</v>
      </c>
      <c r="B364" s="2" t="s">
        <v>34353</v>
      </c>
      <c r="C364" s="3">
        <v>47</v>
      </c>
      <c r="D364" s="2" t="s">
        <v>1403</v>
      </c>
      <c r="E364" s="2" t="s">
        <v>6588</v>
      </c>
      <c r="F364" s="2" t="s">
        <v>6589</v>
      </c>
      <c r="G364" s="2" t="s">
        <v>6590</v>
      </c>
      <c r="H364" s="2" t="s">
        <v>5415</v>
      </c>
      <c r="I364" s="2" t="s">
        <v>6591</v>
      </c>
      <c r="J364" s="2" t="s">
        <v>6591</v>
      </c>
      <c r="K364" s="2" t="s">
        <v>6591</v>
      </c>
      <c r="L364" s="2" t="s">
        <v>6592</v>
      </c>
      <c r="M364" s="2"/>
      <c r="N364" s="2" t="s">
        <v>303</v>
      </c>
      <c r="O364" s="4" t="s">
        <v>6593</v>
      </c>
    </row>
    <row r="365" spans="1:15" ht="15" customHeight="1" x14ac:dyDescent="0.3">
      <c r="A365" s="2" t="s">
        <v>588</v>
      </c>
      <c r="B365" s="2" t="s">
        <v>34353</v>
      </c>
      <c r="C365" s="3">
        <v>47</v>
      </c>
      <c r="D365" s="2" t="s">
        <v>1403</v>
      </c>
      <c r="E365" s="2" t="s">
        <v>6413</v>
      </c>
      <c r="F365" s="2" t="s">
        <v>5078</v>
      </c>
      <c r="G365" s="2" t="s">
        <v>6594</v>
      </c>
      <c r="H365" s="2" t="s">
        <v>5445</v>
      </c>
      <c r="I365" s="2" t="s">
        <v>6415</v>
      </c>
      <c r="J365" s="2" t="s">
        <v>6415</v>
      </c>
      <c r="K365" s="2" t="s">
        <v>6417</v>
      </c>
      <c r="L365" s="2" t="s">
        <v>5459</v>
      </c>
      <c r="M365" s="2"/>
      <c r="N365" s="2" t="s">
        <v>33</v>
      </c>
      <c r="O365" s="4" t="s">
        <v>6418</v>
      </c>
    </row>
    <row r="366" spans="1:15" ht="15" customHeight="1" x14ac:dyDescent="0.3">
      <c r="A366" s="2" t="s">
        <v>588</v>
      </c>
      <c r="B366" s="2" t="s">
        <v>34353</v>
      </c>
      <c r="C366" s="3">
        <v>47</v>
      </c>
      <c r="D366" s="2" t="s">
        <v>1403</v>
      </c>
      <c r="E366" s="2" t="s">
        <v>6413</v>
      </c>
      <c r="F366" s="2" t="s">
        <v>5078</v>
      </c>
      <c r="G366" s="2" t="s">
        <v>6595</v>
      </c>
      <c r="H366" s="2" t="s">
        <v>5415</v>
      </c>
      <c r="I366" s="2" t="s">
        <v>6415</v>
      </c>
      <c r="J366" s="2" t="s">
        <v>6416</v>
      </c>
      <c r="K366" s="2" t="s">
        <v>6417</v>
      </c>
      <c r="L366" s="2" t="s">
        <v>5459</v>
      </c>
      <c r="M366" s="2"/>
      <c r="N366" s="2" t="s">
        <v>33</v>
      </c>
      <c r="O366" s="4" t="s">
        <v>6418</v>
      </c>
    </row>
    <row r="367" spans="1:15" ht="15" customHeight="1" x14ac:dyDescent="0.3">
      <c r="A367" s="2" t="s">
        <v>588</v>
      </c>
      <c r="B367" s="2" t="s">
        <v>34353</v>
      </c>
      <c r="C367" s="3">
        <v>47</v>
      </c>
      <c r="D367" s="2" t="s">
        <v>1403</v>
      </c>
      <c r="E367" s="2" t="s">
        <v>6413</v>
      </c>
      <c r="F367" s="2" t="s">
        <v>5078</v>
      </c>
      <c r="G367" s="2" t="s">
        <v>6596</v>
      </c>
      <c r="H367" s="2" t="s">
        <v>5415</v>
      </c>
      <c r="I367" s="2" t="s">
        <v>6415</v>
      </c>
      <c r="J367" s="2" t="s">
        <v>6416</v>
      </c>
      <c r="K367" s="2" t="s">
        <v>6417</v>
      </c>
      <c r="L367" s="2" t="s">
        <v>5459</v>
      </c>
      <c r="M367" s="2"/>
      <c r="N367" s="2" t="s">
        <v>33</v>
      </c>
      <c r="O367" s="4" t="s">
        <v>6418</v>
      </c>
    </row>
    <row r="368" spans="1:15" ht="15" customHeight="1" x14ac:dyDescent="0.3">
      <c r="A368" s="2" t="s">
        <v>588</v>
      </c>
      <c r="B368" s="2" t="s">
        <v>34353</v>
      </c>
      <c r="C368" s="3">
        <v>47</v>
      </c>
      <c r="D368" s="2" t="s">
        <v>1403</v>
      </c>
      <c r="E368" s="2" t="s">
        <v>6413</v>
      </c>
      <c r="F368" s="2" t="s">
        <v>5078</v>
      </c>
      <c r="G368" s="2" t="s">
        <v>6597</v>
      </c>
      <c r="H368" s="2" t="s">
        <v>5415</v>
      </c>
      <c r="I368" s="2" t="s">
        <v>6415</v>
      </c>
      <c r="J368" s="2" t="s">
        <v>6416</v>
      </c>
      <c r="K368" s="2" t="s">
        <v>6417</v>
      </c>
      <c r="L368" s="2" t="s">
        <v>5459</v>
      </c>
      <c r="M368" s="2"/>
      <c r="N368" s="2" t="s">
        <v>33</v>
      </c>
      <c r="O368" s="4" t="s">
        <v>6418</v>
      </c>
    </row>
    <row r="369" spans="1:15" ht="15" customHeight="1" x14ac:dyDescent="0.3">
      <c r="A369" s="2" t="s">
        <v>588</v>
      </c>
      <c r="B369" s="2" t="s">
        <v>34353</v>
      </c>
      <c r="C369" s="3">
        <v>47</v>
      </c>
      <c r="D369" s="2" t="s">
        <v>1403</v>
      </c>
      <c r="E369" s="2" t="s">
        <v>6598</v>
      </c>
      <c r="F369" s="2" t="s">
        <v>6589</v>
      </c>
      <c r="G369" s="2"/>
      <c r="H369" s="2" t="s">
        <v>5445</v>
      </c>
      <c r="I369" s="2" t="s">
        <v>6599</v>
      </c>
      <c r="J369" s="2" t="s">
        <v>6599</v>
      </c>
      <c r="K369" s="2" t="s">
        <v>6599</v>
      </c>
      <c r="L369" s="2" t="s">
        <v>6592</v>
      </c>
      <c r="M369" s="2"/>
      <c r="N369" s="2" t="s">
        <v>303</v>
      </c>
      <c r="O369" s="4" t="s">
        <v>6600</v>
      </c>
    </row>
    <row r="370" spans="1:15" ht="15" customHeight="1" x14ac:dyDescent="0.3">
      <c r="A370" s="2" t="s">
        <v>588</v>
      </c>
      <c r="B370" s="2" t="s">
        <v>34353</v>
      </c>
      <c r="C370" s="3">
        <v>47</v>
      </c>
      <c r="D370" s="2" t="s">
        <v>1403</v>
      </c>
      <c r="E370" s="2" t="s">
        <v>6433</v>
      </c>
      <c r="F370" s="2" t="s">
        <v>5013</v>
      </c>
      <c r="G370" s="2" t="s">
        <v>6601</v>
      </c>
      <c r="H370" s="2" t="s">
        <v>5415</v>
      </c>
      <c r="I370" s="2" t="s">
        <v>6435</v>
      </c>
      <c r="J370" s="2" t="s">
        <v>6602</v>
      </c>
      <c r="K370" s="2" t="s">
        <v>6435</v>
      </c>
      <c r="L370" s="2"/>
      <c r="M370" s="2"/>
      <c r="N370" s="2"/>
      <c r="O370" s="4" t="s">
        <v>6437</v>
      </c>
    </row>
    <row r="371" spans="1:15" ht="15" customHeight="1" x14ac:dyDescent="0.3">
      <c r="A371" s="2" t="s">
        <v>598</v>
      </c>
      <c r="B371" s="2" t="s">
        <v>34354</v>
      </c>
      <c r="C371" s="3">
        <v>48</v>
      </c>
      <c r="D371" s="2" t="s">
        <v>1419</v>
      </c>
      <c r="E371" s="2" t="s">
        <v>6603</v>
      </c>
      <c r="F371" s="2" t="s">
        <v>6604</v>
      </c>
      <c r="G371" s="2" t="s">
        <v>6605</v>
      </c>
      <c r="H371" s="2" t="s">
        <v>5415</v>
      </c>
      <c r="I371" s="2" t="s">
        <v>5765</v>
      </c>
      <c r="J371" s="2" t="s">
        <v>6606</v>
      </c>
      <c r="K371" s="2" t="s">
        <v>6606</v>
      </c>
      <c r="L371" s="2" t="s">
        <v>503</v>
      </c>
      <c r="M371" s="2"/>
      <c r="N371" s="2" t="s">
        <v>303</v>
      </c>
      <c r="O371" s="4" t="s">
        <v>6607</v>
      </c>
    </row>
    <row r="372" spans="1:15" ht="15" customHeight="1" x14ac:dyDescent="0.3">
      <c r="A372" s="2" t="s">
        <v>598</v>
      </c>
      <c r="B372" s="2" t="s">
        <v>34354</v>
      </c>
      <c r="C372" s="3">
        <v>48</v>
      </c>
      <c r="D372" s="2" t="s">
        <v>1419</v>
      </c>
      <c r="E372" s="2" t="s">
        <v>6608</v>
      </c>
      <c r="F372" s="2" t="s">
        <v>5078</v>
      </c>
      <c r="G372" s="2" t="s">
        <v>6609</v>
      </c>
      <c r="H372" s="2" t="s">
        <v>5415</v>
      </c>
      <c r="I372" s="2" t="s">
        <v>6610</v>
      </c>
      <c r="J372" s="2" t="s">
        <v>6610</v>
      </c>
      <c r="K372" s="2" t="s">
        <v>6610</v>
      </c>
      <c r="L372" s="2"/>
      <c r="M372" s="2"/>
      <c r="N372" s="2"/>
      <c r="O372" s="4" t="s">
        <v>6611</v>
      </c>
    </row>
    <row r="373" spans="1:15" ht="15" customHeight="1" x14ac:dyDescent="0.3">
      <c r="A373" s="2" t="s">
        <v>598</v>
      </c>
      <c r="B373" s="2" t="s">
        <v>34354</v>
      </c>
      <c r="C373" s="3">
        <v>48</v>
      </c>
      <c r="D373" s="2" t="s">
        <v>1419</v>
      </c>
      <c r="E373" s="2" t="s">
        <v>6612</v>
      </c>
      <c r="F373" s="2" t="s">
        <v>5078</v>
      </c>
      <c r="G373" s="2" t="s">
        <v>6613</v>
      </c>
      <c r="H373" s="2" t="s">
        <v>6449</v>
      </c>
      <c r="I373" s="2" t="s">
        <v>6564</v>
      </c>
      <c r="J373" s="2" t="s">
        <v>6572</v>
      </c>
      <c r="K373" s="2" t="s">
        <v>6566</v>
      </c>
      <c r="L373" s="2" t="s">
        <v>5625</v>
      </c>
      <c r="M373" s="2"/>
      <c r="N373" s="2" t="s">
        <v>5626</v>
      </c>
      <c r="O373" s="4" t="s">
        <v>6567</v>
      </c>
    </row>
    <row r="374" spans="1:15" ht="15" customHeight="1" x14ac:dyDescent="0.3">
      <c r="A374" s="2" t="s">
        <v>598</v>
      </c>
      <c r="B374" s="2" t="s">
        <v>34354</v>
      </c>
      <c r="C374" s="3">
        <v>48</v>
      </c>
      <c r="D374" s="2" t="s">
        <v>1419</v>
      </c>
      <c r="E374" s="2" t="s">
        <v>6612</v>
      </c>
      <c r="F374" s="2" t="s">
        <v>5078</v>
      </c>
      <c r="G374" s="2" t="s">
        <v>6614</v>
      </c>
      <c r="H374" s="2" t="s">
        <v>5415</v>
      </c>
      <c r="I374" s="2" t="s">
        <v>6564</v>
      </c>
      <c r="J374" s="2" t="s">
        <v>6572</v>
      </c>
      <c r="K374" s="2" t="s">
        <v>6566</v>
      </c>
      <c r="L374" s="2" t="s">
        <v>5625</v>
      </c>
      <c r="M374" s="2"/>
      <c r="N374" s="2" t="s">
        <v>5626</v>
      </c>
      <c r="O374" s="4" t="s">
        <v>6567</v>
      </c>
    </row>
    <row r="375" spans="1:15" ht="15" customHeight="1" x14ac:dyDescent="0.3">
      <c r="A375" s="2" t="s">
        <v>598</v>
      </c>
      <c r="B375" s="2" t="s">
        <v>34354</v>
      </c>
      <c r="C375" s="3">
        <v>48</v>
      </c>
      <c r="D375" s="2" t="s">
        <v>1419</v>
      </c>
      <c r="E375" s="2" t="s">
        <v>6615</v>
      </c>
      <c r="F375" s="2" t="s">
        <v>6604</v>
      </c>
      <c r="G375" s="2" t="s">
        <v>6616</v>
      </c>
      <c r="H375" s="2" t="s">
        <v>5415</v>
      </c>
      <c r="I375" s="2" t="s">
        <v>6617</v>
      </c>
      <c r="J375" s="2" t="s">
        <v>6617</v>
      </c>
      <c r="K375" s="2" t="s">
        <v>6618</v>
      </c>
      <c r="L375" s="2" t="s">
        <v>503</v>
      </c>
      <c r="M375" s="2"/>
      <c r="N375" s="2" t="s">
        <v>303</v>
      </c>
      <c r="O375" s="4" t="s">
        <v>6619</v>
      </c>
    </row>
    <row r="376" spans="1:15" ht="15" customHeight="1" x14ac:dyDescent="0.3">
      <c r="A376" s="2" t="s">
        <v>598</v>
      </c>
      <c r="B376" s="2" t="s">
        <v>34354</v>
      </c>
      <c r="C376" s="3">
        <v>48</v>
      </c>
      <c r="D376" s="2" t="s">
        <v>1419</v>
      </c>
      <c r="E376" s="2" t="s">
        <v>6620</v>
      </c>
      <c r="F376" s="2" t="s">
        <v>6621</v>
      </c>
      <c r="G376" s="2" t="s">
        <v>6622</v>
      </c>
      <c r="H376" s="2" t="s">
        <v>5415</v>
      </c>
      <c r="I376" s="2" t="s">
        <v>6623</v>
      </c>
      <c r="J376" s="2" t="s">
        <v>6624</v>
      </c>
      <c r="K376" s="2" t="s">
        <v>6625</v>
      </c>
      <c r="L376" s="2" t="s">
        <v>5723</v>
      </c>
      <c r="M376" s="2"/>
      <c r="N376" s="2" t="s">
        <v>303</v>
      </c>
      <c r="O376" s="4" t="s">
        <v>6626</v>
      </c>
    </row>
    <row r="377" spans="1:15" ht="15" customHeight="1" x14ac:dyDescent="0.3">
      <c r="A377" s="2" t="s">
        <v>598</v>
      </c>
      <c r="B377" s="2" t="s">
        <v>34354</v>
      </c>
      <c r="C377" s="3">
        <v>48</v>
      </c>
      <c r="D377" s="2" t="s">
        <v>1419</v>
      </c>
      <c r="E377" s="2" t="s">
        <v>6627</v>
      </c>
      <c r="F377" s="2" t="s">
        <v>5078</v>
      </c>
      <c r="G377" s="2" t="s">
        <v>6628</v>
      </c>
      <c r="H377" s="2" t="s">
        <v>5445</v>
      </c>
      <c r="I377" s="2" t="s">
        <v>6629</v>
      </c>
      <c r="J377" s="2" t="s">
        <v>6629</v>
      </c>
      <c r="K377" s="2" t="s">
        <v>6630</v>
      </c>
      <c r="L377" s="2" t="s">
        <v>526</v>
      </c>
      <c r="M377" s="2"/>
      <c r="N377" s="2" t="s">
        <v>527</v>
      </c>
      <c r="O377" s="4" t="s">
        <v>6631</v>
      </c>
    </row>
    <row r="378" spans="1:15" ht="15" customHeight="1" x14ac:dyDescent="0.3">
      <c r="A378" s="2" t="s">
        <v>598</v>
      </c>
      <c r="B378" s="2" t="s">
        <v>34354</v>
      </c>
      <c r="C378" s="3">
        <v>48</v>
      </c>
      <c r="D378" s="2" t="s">
        <v>1419</v>
      </c>
      <c r="E378" s="2" t="s">
        <v>6627</v>
      </c>
      <c r="F378" s="2" t="s">
        <v>5078</v>
      </c>
      <c r="G378" s="2" t="s">
        <v>6632</v>
      </c>
      <c r="H378" s="2" t="s">
        <v>5445</v>
      </c>
      <c r="I378" s="2" t="s">
        <v>6633</v>
      </c>
      <c r="J378" s="2" t="s">
        <v>6633</v>
      </c>
      <c r="K378" s="2" t="s">
        <v>2419</v>
      </c>
      <c r="L378" s="2"/>
      <c r="M378" s="2"/>
      <c r="N378" s="2"/>
      <c r="O378" s="4" t="s">
        <v>6634</v>
      </c>
    </row>
    <row r="379" spans="1:15" ht="15" customHeight="1" x14ac:dyDescent="0.3">
      <c r="A379" s="2" t="s">
        <v>611</v>
      </c>
      <c r="B379" s="2" t="s">
        <v>34355</v>
      </c>
      <c r="C379" s="3">
        <v>49</v>
      </c>
      <c r="D379" s="2" t="s">
        <v>1444</v>
      </c>
      <c r="E379" s="2" t="s">
        <v>6635</v>
      </c>
      <c r="F379" s="2" t="s">
        <v>6636</v>
      </c>
      <c r="G379" s="2" t="s">
        <v>6637</v>
      </c>
      <c r="H379" s="2" t="s">
        <v>5415</v>
      </c>
      <c r="I379" s="2" t="s">
        <v>6638</v>
      </c>
      <c r="J379" s="2" t="s">
        <v>6638</v>
      </c>
      <c r="K379" s="2" t="s">
        <v>6639</v>
      </c>
      <c r="L379" s="2" t="s">
        <v>6640</v>
      </c>
      <c r="M379" s="2"/>
      <c r="N379" s="2" t="s">
        <v>223</v>
      </c>
      <c r="O379" s="4" t="s">
        <v>6641</v>
      </c>
    </row>
    <row r="380" spans="1:15" ht="15" customHeight="1" x14ac:dyDescent="0.3">
      <c r="A380" s="2" t="s">
        <v>611</v>
      </c>
      <c r="B380" s="2" t="s">
        <v>34355</v>
      </c>
      <c r="C380" s="3">
        <v>49</v>
      </c>
      <c r="D380" s="2" t="s">
        <v>1444</v>
      </c>
      <c r="E380" s="2" t="s">
        <v>6642</v>
      </c>
      <c r="F380" s="2" t="s">
        <v>6636</v>
      </c>
      <c r="G380" s="2" t="s">
        <v>6643</v>
      </c>
      <c r="H380" s="2" t="s">
        <v>5445</v>
      </c>
      <c r="I380" s="2" t="s">
        <v>6194</v>
      </c>
      <c r="J380" s="2" t="s">
        <v>6194</v>
      </c>
      <c r="K380" s="2" t="s">
        <v>6194</v>
      </c>
      <c r="L380" s="2" t="s">
        <v>616</v>
      </c>
      <c r="M380" s="2"/>
      <c r="N380" s="2" t="s">
        <v>223</v>
      </c>
      <c r="O380" s="4" t="s">
        <v>6644</v>
      </c>
    </row>
    <row r="381" spans="1:15" ht="15" customHeight="1" x14ac:dyDescent="0.3">
      <c r="A381" s="2" t="s">
        <v>611</v>
      </c>
      <c r="B381" s="2" t="s">
        <v>34355</v>
      </c>
      <c r="C381" s="3">
        <v>49</v>
      </c>
      <c r="D381" s="2" t="s">
        <v>1444</v>
      </c>
      <c r="E381" s="2" t="s">
        <v>6496</v>
      </c>
      <c r="F381" s="2" t="s">
        <v>6636</v>
      </c>
      <c r="G381" s="2" t="s">
        <v>6645</v>
      </c>
      <c r="H381" s="2" t="s">
        <v>5415</v>
      </c>
      <c r="I381" s="2" t="s">
        <v>2553</v>
      </c>
      <c r="J381" s="2" t="s">
        <v>6498</v>
      </c>
      <c r="K381" s="2" t="s">
        <v>6499</v>
      </c>
      <c r="L381" s="2" t="s">
        <v>489</v>
      </c>
      <c r="M381" s="2"/>
      <c r="N381" s="2" t="s">
        <v>223</v>
      </c>
      <c r="O381" s="4" t="s">
        <v>6500</v>
      </c>
    </row>
    <row r="382" spans="1:15" ht="15" customHeight="1" x14ac:dyDescent="0.3">
      <c r="A382" s="2" t="s">
        <v>611</v>
      </c>
      <c r="B382" s="2" t="s">
        <v>34355</v>
      </c>
      <c r="C382" s="3">
        <v>49</v>
      </c>
      <c r="D382" s="2" t="s">
        <v>1444</v>
      </c>
      <c r="E382" s="2" t="s">
        <v>6496</v>
      </c>
      <c r="F382" s="2" t="s">
        <v>6636</v>
      </c>
      <c r="G382" s="2" t="s">
        <v>6646</v>
      </c>
      <c r="H382" s="2" t="s">
        <v>5415</v>
      </c>
      <c r="I382" s="2" t="s">
        <v>2553</v>
      </c>
      <c r="J382" s="2" t="s">
        <v>6498</v>
      </c>
      <c r="K382" s="2" t="s">
        <v>6499</v>
      </c>
      <c r="L382" s="2" t="s">
        <v>489</v>
      </c>
      <c r="M382" s="2"/>
      <c r="N382" s="2" t="s">
        <v>223</v>
      </c>
      <c r="O382" s="4" t="s">
        <v>6500</v>
      </c>
    </row>
    <row r="383" spans="1:15" ht="15" customHeight="1" x14ac:dyDescent="0.3">
      <c r="A383" s="2" t="s">
        <v>611</v>
      </c>
      <c r="B383" s="2" t="s">
        <v>34355</v>
      </c>
      <c r="C383" s="3">
        <v>49</v>
      </c>
      <c r="D383" s="2" t="s">
        <v>1444</v>
      </c>
      <c r="E383" s="2" t="s">
        <v>6647</v>
      </c>
      <c r="F383" s="2" t="s">
        <v>6636</v>
      </c>
      <c r="G383" s="2" t="s">
        <v>6648</v>
      </c>
      <c r="H383" s="2" t="s">
        <v>5445</v>
      </c>
      <c r="I383" s="2" t="s">
        <v>6649</v>
      </c>
      <c r="J383" s="2" t="s">
        <v>6650</v>
      </c>
      <c r="K383" s="2" t="s">
        <v>6651</v>
      </c>
      <c r="L383" s="2" t="s">
        <v>489</v>
      </c>
      <c r="M383" s="2"/>
      <c r="N383" s="2" t="s">
        <v>223</v>
      </c>
      <c r="O383" s="4" t="s">
        <v>6652</v>
      </c>
    </row>
  </sheetData>
  <autoFilter ref="A2:O383" xr:uid="{00000000-0009-0000-0000-000009000000}"/>
  <mergeCells count="1">
    <mergeCell ref="A1:O1"/>
  </mergeCells>
  <hyperlinks>
    <hyperlink ref="O3" r:id="rId1" xr:uid="{00000000-0004-0000-0900-000000000000}"/>
    <hyperlink ref="O4" r:id="rId2" xr:uid="{00000000-0004-0000-0900-000001000000}"/>
    <hyperlink ref="O5" r:id="rId3" xr:uid="{00000000-0004-0000-0900-000002000000}"/>
    <hyperlink ref="O6" r:id="rId4" xr:uid="{00000000-0004-0000-0900-000003000000}"/>
    <hyperlink ref="O7" r:id="rId5" xr:uid="{00000000-0004-0000-0900-000004000000}"/>
    <hyperlink ref="O8" r:id="rId6" xr:uid="{00000000-0004-0000-0900-000005000000}"/>
    <hyperlink ref="O9" r:id="rId7" xr:uid="{00000000-0004-0000-0900-000006000000}"/>
    <hyperlink ref="O10" r:id="rId8" xr:uid="{00000000-0004-0000-0900-000007000000}"/>
    <hyperlink ref="O11" r:id="rId9" xr:uid="{00000000-0004-0000-0900-000008000000}"/>
    <hyperlink ref="O12" r:id="rId10" xr:uid="{00000000-0004-0000-0900-000009000000}"/>
    <hyperlink ref="O13" r:id="rId11" xr:uid="{00000000-0004-0000-0900-00000A000000}"/>
    <hyperlink ref="O14" r:id="rId12" xr:uid="{00000000-0004-0000-0900-00000B000000}"/>
    <hyperlink ref="O15" r:id="rId13" xr:uid="{00000000-0004-0000-0900-00000C000000}"/>
    <hyperlink ref="O16" r:id="rId14" xr:uid="{00000000-0004-0000-0900-00000D000000}"/>
    <hyperlink ref="O17" r:id="rId15" xr:uid="{00000000-0004-0000-0900-00000E000000}"/>
    <hyperlink ref="O18" r:id="rId16" xr:uid="{00000000-0004-0000-0900-00000F000000}"/>
    <hyperlink ref="O19" r:id="rId17" xr:uid="{00000000-0004-0000-0900-000010000000}"/>
    <hyperlink ref="O20" r:id="rId18" xr:uid="{00000000-0004-0000-0900-000011000000}"/>
    <hyperlink ref="O21" r:id="rId19" xr:uid="{00000000-0004-0000-0900-000012000000}"/>
    <hyperlink ref="O22" r:id="rId20" xr:uid="{00000000-0004-0000-0900-000013000000}"/>
    <hyperlink ref="O23" r:id="rId21" xr:uid="{00000000-0004-0000-0900-000014000000}"/>
    <hyperlink ref="O24" r:id="rId22" xr:uid="{00000000-0004-0000-0900-000015000000}"/>
    <hyperlink ref="O25" r:id="rId23" xr:uid="{00000000-0004-0000-0900-000016000000}"/>
    <hyperlink ref="O26" r:id="rId24" xr:uid="{00000000-0004-0000-0900-000017000000}"/>
    <hyperlink ref="O27" r:id="rId25" xr:uid="{00000000-0004-0000-0900-000018000000}"/>
    <hyperlink ref="O28" r:id="rId26" xr:uid="{00000000-0004-0000-0900-000019000000}"/>
    <hyperlink ref="O29" r:id="rId27" xr:uid="{00000000-0004-0000-0900-00001A000000}"/>
    <hyperlink ref="O30" r:id="rId28" xr:uid="{00000000-0004-0000-0900-00001B000000}"/>
    <hyperlink ref="O31" r:id="rId29" xr:uid="{00000000-0004-0000-0900-00001C000000}"/>
    <hyperlink ref="O32" r:id="rId30" xr:uid="{00000000-0004-0000-0900-00001D000000}"/>
    <hyperlink ref="O33" r:id="rId31" xr:uid="{00000000-0004-0000-0900-00001E000000}"/>
    <hyperlink ref="O34" r:id="rId32" xr:uid="{00000000-0004-0000-0900-00001F000000}"/>
    <hyperlink ref="O35" r:id="rId33" xr:uid="{00000000-0004-0000-0900-000020000000}"/>
    <hyperlink ref="O36" r:id="rId34" xr:uid="{00000000-0004-0000-0900-000021000000}"/>
    <hyperlink ref="O37" r:id="rId35" xr:uid="{00000000-0004-0000-0900-000022000000}"/>
    <hyperlink ref="O38" r:id="rId36" xr:uid="{00000000-0004-0000-0900-000023000000}"/>
    <hyperlink ref="O39" r:id="rId37" xr:uid="{00000000-0004-0000-0900-000024000000}"/>
    <hyperlink ref="O40" r:id="rId38" xr:uid="{00000000-0004-0000-0900-000025000000}"/>
    <hyperlink ref="O41" r:id="rId39" xr:uid="{00000000-0004-0000-0900-000026000000}"/>
    <hyperlink ref="O42" r:id="rId40" xr:uid="{00000000-0004-0000-0900-000027000000}"/>
    <hyperlink ref="O43" r:id="rId41" xr:uid="{00000000-0004-0000-0900-000028000000}"/>
    <hyperlink ref="O44" r:id="rId42" xr:uid="{00000000-0004-0000-0900-000029000000}"/>
    <hyperlink ref="O45" r:id="rId43" xr:uid="{00000000-0004-0000-0900-00002A000000}"/>
    <hyperlink ref="O46" r:id="rId44" xr:uid="{00000000-0004-0000-0900-00002B000000}"/>
    <hyperlink ref="O47" r:id="rId45" xr:uid="{00000000-0004-0000-0900-00002C000000}"/>
    <hyperlink ref="O48" r:id="rId46" xr:uid="{00000000-0004-0000-0900-00002D000000}"/>
    <hyperlink ref="O49" r:id="rId47" xr:uid="{00000000-0004-0000-0900-00002E000000}"/>
    <hyperlink ref="O50" r:id="rId48" xr:uid="{00000000-0004-0000-0900-00002F000000}"/>
    <hyperlink ref="O51" r:id="rId49" xr:uid="{00000000-0004-0000-0900-000030000000}"/>
    <hyperlink ref="O52" r:id="rId50" xr:uid="{00000000-0004-0000-0900-000031000000}"/>
    <hyperlink ref="O53" r:id="rId51" xr:uid="{00000000-0004-0000-0900-000032000000}"/>
    <hyperlink ref="O54" r:id="rId52" xr:uid="{00000000-0004-0000-0900-000033000000}"/>
    <hyperlink ref="O55" r:id="rId53" xr:uid="{00000000-0004-0000-0900-000034000000}"/>
    <hyperlink ref="O56" r:id="rId54" xr:uid="{00000000-0004-0000-0900-000035000000}"/>
    <hyperlink ref="O57" r:id="rId55" xr:uid="{00000000-0004-0000-0900-000036000000}"/>
    <hyperlink ref="O58" r:id="rId56" xr:uid="{00000000-0004-0000-0900-000037000000}"/>
    <hyperlink ref="O59" r:id="rId57" xr:uid="{00000000-0004-0000-0900-000038000000}"/>
    <hyperlink ref="O60" r:id="rId58" xr:uid="{00000000-0004-0000-0900-000039000000}"/>
    <hyperlink ref="O61" r:id="rId59" xr:uid="{00000000-0004-0000-0900-00003A000000}"/>
    <hyperlink ref="O62" r:id="rId60" xr:uid="{00000000-0004-0000-0900-00003B000000}"/>
    <hyperlink ref="O63" r:id="rId61" xr:uid="{00000000-0004-0000-0900-00003C000000}"/>
    <hyperlink ref="O64" r:id="rId62" xr:uid="{00000000-0004-0000-0900-00003D000000}"/>
    <hyperlink ref="O65" r:id="rId63" xr:uid="{00000000-0004-0000-0900-00003E000000}"/>
    <hyperlink ref="O66" r:id="rId64" xr:uid="{00000000-0004-0000-0900-00003F000000}"/>
    <hyperlink ref="O67" r:id="rId65" xr:uid="{00000000-0004-0000-0900-000040000000}"/>
    <hyperlink ref="O68" r:id="rId66" xr:uid="{00000000-0004-0000-0900-000041000000}"/>
    <hyperlink ref="O69" r:id="rId67" xr:uid="{00000000-0004-0000-0900-000042000000}"/>
    <hyperlink ref="O70" r:id="rId68" xr:uid="{00000000-0004-0000-0900-000043000000}"/>
    <hyperlink ref="O71" r:id="rId69" xr:uid="{00000000-0004-0000-0900-000044000000}"/>
    <hyperlink ref="O72" r:id="rId70" xr:uid="{00000000-0004-0000-0900-000045000000}"/>
    <hyperlink ref="O73" r:id="rId71" xr:uid="{00000000-0004-0000-0900-000046000000}"/>
    <hyperlink ref="O74" r:id="rId72" xr:uid="{00000000-0004-0000-0900-000047000000}"/>
    <hyperlink ref="O75" r:id="rId73" xr:uid="{00000000-0004-0000-0900-000048000000}"/>
    <hyperlink ref="O76" r:id="rId74" xr:uid="{00000000-0004-0000-0900-000049000000}"/>
    <hyperlink ref="O77" r:id="rId75" xr:uid="{00000000-0004-0000-0900-00004A000000}"/>
    <hyperlink ref="O78" r:id="rId76" xr:uid="{00000000-0004-0000-0900-00004B000000}"/>
    <hyperlink ref="O79" r:id="rId77" xr:uid="{00000000-0004-0000-0900-00004C000000}"/>
    <hyperlink ref="O80" r:id="rId78" xr:uid="{00000000-0004-0000-0900-00004D000000}"/>
    <hyperlink ref="O81" r:id="rId79" xr:uid="{00000000-0004-0000-0900-00004E000000}"/>
    <hyperlink ref="O82" r:id="rId80" xr:uid="{00000000-0004-0000-0900-00004F000000}"/>
    <hyperlink ref="O83" r:id="rId81" xr:uid="{00000000-0004-0000-0900-000050000000}"/>
    <hyperlink ref="O84" r:id="rId82" xr:uid="{00000000-0004-0000-0900-000051000000}"/>
    <hyperlink ref="O85" r:id="rId83" xr:uid="{00000000-0004-0000-0900-000052000000}"/>
    <hyperlink ref="O86" r:id="rId84" xr:uid="{00000000-0004-0000-0900-000053000000}"/>
    <hyperlink ref="O87" r:id="rId85" xr:uid="{00000000-0004-0000-0900-000054000000}"/>
    <hyperlink ref="O88" r:id="rId86" xr:uid="{00000000-0004-0000-0900-000055000000}"/>
    <hyperlink ref="O89" r:id="rId87" xr:uid="{00000000-0004-0000-0900-000056000000}"/>
    <hyperlink ref="O90" r:id="rId88" xr:uid="{00000000-0004-0000-0900-000057000000}"/>
    <hyperlink ref="O91" r:id="rId89" xr:uid="{00000000-0004-0000-0900-000058000000}"/>
    <hyperlink ref="O92" r:id="rId90" xr:uid="{00000000-0004-0000-0900-000059000000}"/>
    <hyperlink ref="O93" r:id="rId91" xr:uid="{00000000-0004-0000-0900-00005A000000}"/>
    <hyperlink ref="O94" r:id="rId92" xr:uid="{00000000-0004-0000-0900-00005B000000}"/>
    <hyperlink ref="O95" r:id="rId93" xr:uid="{00000000-0004-0000-0900-00005C000000}"/>
    <hyperlink ref="O96" r:id="rId94" xr:uid="{00000000-0004-0000-0900-00005D000000}"/>
    <hyperlink ref="O97" r:id="rId95" xr:uid="{00000000-0004-0000-0900-00005E000000}"/>
    <hyperlink ref="O98" r:id="rId96" xr:uid="{00000000-0004-0000-0900-00005F000000}"/>
    <hyperlink ref="O99" r:id="rId97" xr:uid="{00000000-0004-0000-0900-000060000000}"/>
    <hyperlink ref="O100" r:id="rId98" xr:uid="{00000000-0004-0000-0900-000061000000}"/>
    <hyperlink ref="O101" r:id="rId99" xr:uid="{00000000-0004-0000-0900-000062000000}"/>
    <hyperlink ref="O102" r:id="rId100" xr:uid="{00000000-0004-0000-0900-000063000000}"/>
    <hyperlink ref="O103" r:id="rId101" xr:uid="{00000000-0004-0000-0900-000064000000}"/>
    <hyperlink ref="O104" r:id="rId102" xr:uid="{00000000-0004-0000-0900-000065000000}"/>
    <hyperlink ref="O105" r:id="rId103" xr:uid="{00000000-0004-0000-0900-000066000000}"/>
    <hyperlink ref="O106" r:id="rId104" xr:uid="{00000000-0004-0000-0900-000067000000}"/>
    <hyperlink ref="O107" r:id="rId105" xr:uid="{00000000-0004-0000-0900-000068000000}"/>
    <hyperlink ref="O108" r:id="rId106" xr:uid="{00000000-0004-0000-0900-000069000000}"/>
    <hyperlink ref="O109" r:id="rId107" xr:uid="{00000000-0004-0000-0900-00006A000000}"/>
    <hyperlink ref="O110" r:id="rId108" xr:uid="{00000000-0004-0000-0900-00006B000000}"/>
    <hyperlink ref="O111" r:id="rId109" xr:uid="{00000000-0004-0000-0900-00006C000000}"/>
    <hyperlink ref="O112" r:id="rId110" xr:uid="{00000000-0004-0000-0900-00006D000000}"/>
    <hyperlink ref="O113" r:id="rId111" xr:uid="{00000000-0004-0000-0900-00006E000000}"/>
    <hyperlink ref="O114" r:id="rId112" xr:uid="{00000000-0004-0000-0900-00006F000000}"/>
    <hyperlink ref="O115" r:id="rId113" xr:uid="{00000000-0004-0000-0900-000070000000}"/>
    <hyperlink ref="O116" r:id="rId114" xr:uid="{00000000-0004-0000-0900-000071000000}"/>
    <hyperlink ref="O117" r:id="rId115" xr:uid="{00000000-0004-0000-0900-000072000000}"/>
    <hyperlink ref="O118" r:id="rId116" xr:uid="{00000000-0004-0000-0900-000073000000}"/>
    <hyperlink ref="O119" r:id="rId117" xr:uid="{00000000-0004-0000-0900-000074000000}"/>
    <hyperlink ref="O120" r:id="rId118" xr:uid="{00000000-0004-0000-0900-000075000000}"/>
    <hyperlink ref="O121" r:id="rId119" xr:uid="{00000000-0004-0000-0900-000076000000}"/>
    <hyperlink ref="O122" r:id="rId120" xr:uid="{00000000-0004-0000-0900-000077000000}"/>
    <hyperlink ref="O123" r:id="rId121" xr:uid="{00000000-0004-0000-0900-000078000000}"/>
    <hyperlink ref="O124" r:id="rId122" xr:uid="{00000000-0004-0000-0900-000079000000}"/>
    <hyperlink ref="O125" r:id="rId123" xr:uid="{00000000-0004-0000-0900-00007A000000}"/>
    <hyperlink ref="O126" r:id="rId124" xr:uid="{00000000-0004-0000-0900-00007B000000}"/>
    <hyperlink ref="O127" r:id="rId125" xr:uid="{00000000-0004-0000-0900-00007C000000}"/>
    <hyperlink ref="O128" r:id="rId126" xr:uid="{00000000-0004-0000-0900-00007D000000}"/>
    <hyperlink ref="O129" r:id="rId127" xr:uid="{00000000-0004-0000-0900-00007E000000}"/>
    <hyperlink ref="O130" r:id="rId128" xr:uid="{00000000-0004-0000-0900-00007F000000}"/>
    <hyperlink ref="O131" r:id="rId129" xr:uid="{00000000-0004-0000-0900-000080000000}"/>
    <hyperlink ref="O132" r:id="rId130" xr:uid="{00000000-0004-0000-0900-000081000000}"/>
    <hyperlink ref="O133" r:id="rId131" xr:uid="{00000000-0004-0000-0900-000082000000}"/>
    <hyperlink ref="O134" r:id="rId132" xr:uid="{00000000-0004-0000-0900-000083000000}"/>
    <hyperlink ref="O135" r:id="rId133" xr:uid="{00000000-0004-0000-0900-000084000000}"/>
    <hyperlink ref="O136" r:id="rId134" xr:uid="{00000000-0004-0000-0900-000085000000}"/>
    <hyperlink ref="O137" r:id="rId135" xr:uid="{00000000-0004-0000-0900-000086000000}"/>
    <hyperlink ref="O138" r:id="rId136" xr:uid="{00000000-0004-0000-0900-000087000000}"/>
    <hyperlink ref="O139" r:id="rId137" xr:uid="{00000000-0004-0000-0900-000088000000}"/>
    <hyperlink ref="O140" r:id="rId138" xr:uid="{00000000-0004-0000-0900-000089000000}"/>
    <hyperlink ref="O141" r:id="rId139" xr:uid="{00000000-0004-0000-0900-00008A000000}"/>
    <hyperlink ref="O142" r:id="rId140" xr:uid="{00000000-0004-0000-0900-00008B000000}"/>
    <hyperlink ref="O143" r:id="rId141" xr:uid="{00000000-0004-0000-0900-00008C000000}"/>
    <hyperlink ref="O144" r:id="rId142" xr:uid="{00000000-0004-0000-0900-00008D000000}"/>
    <hyperlink ref="O145" r:id="rId143" xr:uid="{00000000-0004-0000-0900-00008E000000}"/>
    <hyperlink ref="O146" r:id="rId144" xr:uid="{00000000-0004-0000-0900-00008F000000}"/>
    <hyperlink ref="O147" r:id="rId145" xr:uid="{00000000-0004-0000-0900-000090000000}"/>
    <hyperlink ref="O148" r:id="rId146" xr:uid="{00000000-0004-0000-0900-000091000000}"/>
    <hyperlink ref="O149" r:id="rId147" xr:uid="{00000000-0004-0000-0900-000092000000}"/>
    <hyperlink ref="O150" r:id="rId148" xr:uid="{00000000-0004-0000-0900-000093000000}"/>
    <hyperlink ref="O151" r:id="rId149" xr:uid="{00000000-0004-0000-0900-000094000000}"/>
    <hyperlink ref="O152" r:id="rId150" xr:uid="{00000000-0004-0000-0900-000095000000}"/>
    <hyperlink ref="O153" r:id="rId151" xr:uid="{00000000-0004-0000-0900-000096000000}"/>
    <hyperlink ref="O154" r:id="rId152" xr:uid="{00000000-0004-0000-0900-000097000000}"/>
    <hyperlink ref="O155" r:id="rId153" xr:uid="{00000000-0004-0000-0900-000098000000}"/>
    <hyperlink ref="O156" r:id="rId154" xr:uid="{00000000-0004-0000-0900-000099000000}"/>
    <hyperlink ref="O157" r:id="rId155" xr:uid="{00000000-0004-0000-0900-00009A000000}"/>
    <hyperlink ref="O158" r:id="rId156" xr:uid="{00000000-0004-0000-0900-00009B000000}"/>
    <hyperlink ref="O159" r:id="rId157" xr:uid="{00000000-0004-0000-0900-00009C000000}"/>
    <hyperlink ref="O160" r:id="rId158" xr:uid="{00000000-0004-0000-0900-00009D000000}"/>
    <hyperlink ref="O161" r:id="rId159" xr:uid="{00000000-0004-0000-0900-00009E000000}"/>
    <hyperlink ref="O162" r:id="rId160" xr:uid="{00000000-0004-0000-0900-00009F000000}"/>
    <hyperlink ref="O163" r:id="rId161" xr:uid="{00000000-0004-0000-0900-0000A0000000}"/>
    <hyperlink ref="O164" r:id="rId162" xr:uid="{00000000-0004-0000-0900-0000A1000000}"/>
    <hyperlink ref="O165" r:id="rId163" xr:uid="{00000000-0004-0000-0900-0000A2000000}"/>
    <hyperlink ref="O166" r:id="rId164" xr:uid="{00000000-0004-0000-0900-0000A3000000}"/>
    <hyperlink ref="O167" r:id="rId165" xr:uid="{00000000-0004-0000-0900-0000A4000000}"/>
    <hyperlink ref="O168" r:id="rId166" xr:uid="{00000000-0004-0000-0900-0000A5000000}"/>
    <hyperlink ref="O169" r:id="rId167" xr:uid="{00000000-0004-0000-0900-0000A6000000}"/>
    <hyperlink ref="O170" r:id="rId168" xr:uid="{00000000-0004-0000-0900-0000A7000000}"/>
    <hyperlink ref="O171" r:id="rId169" xr:uid="{00000000-0004-0000-0900-0000A8000000}"/>
    <hyperlink ref="O172" r:id="rId170" xr:uid="{00000000-0004-0000-0900-0000A9000000}"/>
    <hyperlink ref="O173" r:id="rId171" xr:uid="{00000000-0004-0000-0900-0000AA000000}"/>
    <hyperlink ref="O174" r:id="rId172" xr:uid="{00000000-0004-0000-0900-0000AB000000}"/>
    <hyperlink ref="O175" r:id="rId173" xr:uid="{00000000-0004-0000-0900-0000AC000000}"/>
    <hyperlink ref="O176" r:id="rId174" xr:uid="{00000000-0004-0000-0900-0000AD000000}"/>
    <hyperlink ref="O177" r:id="rId175" xr:uid="{00000000-0004-0000-0900-0000AE000000}"/>
    <hyperlink ref="O178" r:id="rId176" xr:uid="{00000000-0004-0000-0900-0000AF000000}"/>
    <hyperlink ref="O179" r:id="rId177" xr:uid="{00000000-0004-0000-0900-0000B0000000}"/>
    <hyperlink ref="O180" r:id="rId178" xr:uid="{00000000-0004-0000-0900-0000B1000000}"/>
    <hyperlink ref="O181" r:id="rId179" xr:uid="{00000000-0004-0000-0900-0000B2000000}"/>
    <hyperlink ref="O182" r:id="rId180" xr:uid="{00000000-0004-0000-0900-0000B3000000}"/>
    <hyperlink ref="O183" r:id="rId181" xr:uid="{00000000-0004-0000-0900-0000B4000000}"/>
    <hyperlink ref="O184" r:id="rId182" xr:uid="{00000000-0004-0000-0900-0000B5000000}"/>
    <hyperlink ref="O185" r:id="rId183" xr:uid="{00000000-0004-0000-0900-0000B6000000}"/>
    <hyperlink ref="O186" r:id="rId184" xr:uid="{00000000-0004-0000-0900-0000B7000000}"/>
    <hyperlink ref="O187" r:id="rId185" xr:uid="{00000000-0004-0000-0900-0000B8000000}"/>
    <hyperlink ref="O188" r:id="rId186" xr:uid="{00000000-0004-0000-0900-0000B9000000}"/>
    <hyperlink ref="O189" r:id="rId187" xr:uid="{00000000-0004-0000-0900-0000BA000000}"/>
    <hyperlink ref="O190" r:id="rId188" xr:uid="{00000000-0004-0000-0900-0000BB000000}"/>
    <hyperlink ref="O191" r:id="rId189" xr:uid="{00000000-0004-0000-0900-0000BC000000}"/>
    <hyperlink ref="O192" r:id="rId190" xr:uid="{00000000-0004-0000-0900-0000BD000000}"/>
    <hyperlink ref="O193" r:id="rId191" xr:uid="{00000000-0004-0000-0900-0000BE000000}"/>
    <hyperlink ref="O194" r:id="rId192" xr:uid="{00000000-0004-0000-0900-0000BF000000}"/>
    <hyperlink ref="O195" r:id="rId193" xr:uid="{00000000-0004-0000-0900-0000C0000000}"/>
    <hyperlink ref="O196" r:id="rId194" xr:uid="{00000000-0004-0000-0900-0000C1000000}"/>
    <hyperlink ref="O197" r:id="rId195" xr:uid="{00000000-0004-0000-0900-0000C2000000}"/>
    <hyperlink ref="O198" r:id="rId196" xr:uid="{00000000-0004-0000-0900-0000C3000000}"/>
    <hyperlink ref="O199" r:id="rId197" xr:uid="{00000000-0004-0000-0900-0000C4000000}"/>
    <hyperlink ref="O200" r:id="rId198" xr:uid="{00000000-0004-0000-0900-0000C5000000}"/>
    <hyperlink ref="O201" r:id="rId199" xr:uid="{00000000-0004-0000-0900-0000C6000000}"/>
    <hyperlink ref="O202" r:id="rId200" xr:uid="{00000000-0004-0000-0900-0000C7000000}"/>
    <hyperlink ref="O203" r:id="rId201" xr:uid="{00000000-0004-0000-0900-0000C8000000}"/>
    <hyperlink ref="O204" r:id="rId202" xr:uid="{00000000-0004-0000-0900-0000C9000000}"/>
    <hyperlink ref="O227" r:id="rId203" xr:uid="{00000000-0004-0000-0900-0000CA000000}"/>
    <hyperlink ref="O226" r:id="rId204" xr:uid="{00000000-0004-0000-0900-0000CB000000}"/>
    <hyperlink ref="O218" r:id="rId205" xr:uid="{00000000-0004-0000-0900-0000CC000000}"/>
    <hyperlink ref="O219" r:id="rId206" xr:uid="{00000000-0004-0000-0900-0000CD000000}"/>
    <hyperlink ref="O220" r:id="rId207" xr:uid="{00000000-0004-0000-0900-0000CE000000}"/>
    <hyperlink ref="O217" r:id="rId208" xr:uid="{00000000-0004-0000-0900-0000CF000000}"/>
    <hyperlink ref="O229" r:id="rId209" xr:uid="{00000000-0004-0000-0900-0000D0000000}"/>
    <hyperlink ref="O216" r:id="rId210" xr:uid="{00000000-0004-0000-0900-0000D1000000}"/>
    <hyperlink ref="O225" r:id="rId211" xr:uid="{00000000-0004-0000-0900-0000D2000000}"/>
    <hyperlink ref="O206" r:id="rId212" xr:uid="{00000000-0004-0000-0900-0000D3000000}"/>
    <hyperlink ref="O205" r:id="rId213" xr:uid="{00000000-0004-0000-0900-0000D4000000}"/>
    <hyperlink ref="O230" r:id="rId214" xr:uid="{00000000-0004-0000-0900-0000D5000000}"/>
    <hyperlink ref="O214" r:id="rId215" xr:uid="{00000000-0004-0000-0900-0000D6000000}"/>
    <hyperlink ref="O215" r:id="rId216" xr:uid="{00000000-0004-0000-0900-0000D7000000}"/>
    <hyperlink ref="O212" r:id="rId217" xr:uid="{00000000-0004-0000-0900-0000D8000000}"/>
    <hyperlink ref="O210" r:id="rId218" xr:uid="{00000000-0004-0000-0900-0000D9000000}"/>
    <hyperlink ref="O209" r:id="rId219" xr:uid="{00000000-0004-0000-0900-0000DA000000}"/>
    <hyperlink ref="O211" r:id="rId220" xr:uid="{00000000-0004-0000-0900-0000DB000000}"/>
    <hyperlink ref="O208" r:id="rId221" xr:uid="{00000000-0004-0000-0900-0000DC000000}"/>
    <hyperlink ref="O224" r:id="rId222" xr:uid="{00000000-0004-0000-0900-0000DD000000}"/>
    <hyperlink ref="O223" r:id="rId223" xr:uid="{00000000-0004-0000-0900-0000DE000000}"/>
    <hyperlink ref="O221" r:id="rId224" xr:uid="{00000000-0004-0000-0900-0000DF000000}"/>
    <hyperlink ref="O222" r:id="rId225" xr:uid="{00000000-0004-0000-0900-0000E0000000}"/>
    <hyperlink ref="O228" r:id="rId226" xr:uid="{00000000-0004-0000-0900-0000E1000000}"/>
    <hyperlink ref="O213" r:id="rId227" xr:uid="{00000000-0004-0000-0900-0000E2000000}"/>
    <hyperlink ref="O207" r:id="rId228" xr:uid="{00000000-0004-0000-0900-0000E3000000}"/>
    <hyperlink ref="O231" r:id="rId229" xr:uid="{00000000-0004-0000-0900-0000E4000000}"/>
    <hyperlink ref="O232" r:id="rId230" xr:uid="{00000000-0004-0000-0900-0000E5000000}"/>
    <hyperlink ref="O233" r:id="rId231" xr:uid="{00000000-0004-0000-0900-0000E6000000}"/>
    <hyperlink ref="O234" r:id="rId232" xr:uid="{00000000-0004-0000-0900-0000E7000000}"/>
    <hyperlink ref="O235" r:id="rId233" xr:uid="{00000000-0004-0000-0900-0000E8000000}"/>
    <hyperlink ref="O236" r:id="rId234" xr:uid="{00000000-0004-0000-0900-0000E9000000}"/>
    <hyperlink ref="O237" r:id="rId235" xr:uid="{00000000-0004-0000-0900-0000EA000000}"/>
    <hyperlink ref="O238" r:id="rId236" xr:uid="{00000000-0004-0000-0900-0000EB000000}"/>
    <hyperlink ref="O239" r:id="rId237" xr:uid="{00000000-0004-0000-0900-0000EC000000}"/>
    <hyperlink ref="O240" r:id="rId238" xr:uid="{00000000-0004-0000-0900-0000ED000000}"/>
    <hyperlink ref="O241" r:id="rId239" xr:uid="{00000000-0004-0000-0900-0000EE000000}"/>
    <hyperlink ref="O242" r:id="rId240" xr:uid="{00000000-0004-0000-0900-0000EF000000}"/>
    <hyperlink ref="O243" r:id="rId241" xr:uid="{00000000-0004-0000-0900-0000F0000000}"/>
    <hyperlink ref="O244" r:id="rId242" xr:uid="{00000000-0004-0000-0900-0000F1000000}"/>
    <hyperlink ref="O245" r:id="rId243" xr:uid="{00000000-0004-0000-0900-0000F2000000}"/>
    <hyperlink ref="O246" r:id="rId244" xr:uid="{00000000-0004-0000-0900-0000F3000000}"/>
    <hyperlink ref="O247" r:id="rId245" xr:uid="{00000000-0004-0000-0900-0000F4000000}"/>
    <hyperlink ref="O248" r:id="rId246" xr:uid="{00000000-0004-0000-0900-0000F5000000}"/>
    <hyperlink ref="O249" r:id="rId247" xr:uid="{00000000-0004-0000-0900-0000F6000000}"/>
    <hyperlink ref="O250" r:id="rId248" xr:uid="{00000000-0004-0000-0900-0000F7000000}"/>
    <hyperlink ref="O251" r:id="rId249" xr:uid="{00000000-0004-0000-0900-0000F8000000}"/>
    <hyperlink ref="O252" r:id="rId250" xr:uid="{00000000-0004-0000-0900-0000F9000000}"/>
    <hyperlink ref="O253" r:id="rId251" xr:uid="{00000000-0004-0000-0900-0000FA000000}"/>
    <hyperlink ref="O254" r:id="rId252" xr:uid="{00000000-0004-0000-0900-0000FB000000}"/>
    <hyperlink ref="O255" r:id="rId253" xr:uid="{00000000-0004-0000-0900-0000FC000000}"/>
    <hyperlink ref="O256" r:id="rId254" xr:uid="{00000000-0004-0000-0900-0000FD000000}"/>
    <hyperlink ref="O257" r:id="rId255" xr:uid="{00000000-0004-0000-0900-0000FE000000}"/>
    <hyperlink ref="O258" r:id="rId256" xr:uid="{00000000-0004-0000-0900-0000FF000000}"/>
    <hyperlink ref="O259" r:id="rId257" xr:uid="{00000000-0004-0000-0900-000000010000}"/>
    <hyperlink ref="O260" r:id="rId258" xr:uid="{00000000-0004-0000-0900-000001010000}"/>
    <hyperlink ref="O261" r:id="rId259" xr:uid="{00000000-0004-0000-0900-000002010000}"/>
    <hyperlink ref="O262" r:id="rId260" xr:uid="{00000000-0004-0000-0900-000003010000}"/>
    <hyperlink ref="O263" r:id="rId261" xr:uid="{00000000-0004-0000-0900-000004010000}"/>
    <hyperlink ref="O264" r:id="rId262" xr:uid="{00000000-0004-0000-0900-000005010000}"/>
    <hyperlink ref="O265" r:id="rId263" xr:uid="{00000000-0004-0000-0900-000006010000}"/>
    <hyperlink ref="O266" r:id="rId264" xr:uid="{00000000-0004-0000-0900-000007010000}"/>
    <hyperlink ref="O267" r:id="rId265" xr:uid="{00000000-0004-0000-0900-000008010000}"/>
    <hyperlink ref="O268" r:id="rId266" xr:uid="{00000000-0004-0000-0900-000009010000}"/>
    <hyperlink ref="O269" r:id="rId267" xr:uid="{00000000-0004-0000-0900-00000A010000}"/>
    <hyperlink ref="O270" r:id="rId268" xr:uid="{00000000-0004-0000-0900-00000B010000}"/>
    <hyperlink ref="O271" r:id="rId269" xr:uid="{00000000-0004-0000-0900-00000C010000}"/>
    <hyperlink ref="O272" r:id="rId270" xr:uid="{00000000-0004-0000-0900-00000D010000}"/>
    <hyperlink ref="O273" r:id="rId271" xr:uid="{00000000-0004-0000-0900-00000E010000}"/>
    <hyperlink ref="O274" r:id="rId272" xr:uid="{00000000-0004-0000-0900-00000F010000}"/>
    <hyperlink ref="O275" r:id="rId273" xr:uid="{00000000-0004-0000-0900-000010010000}"/>
    <hyperlink ref="O276" r:id="rId274" xr:uid="{00000000-0004-0000-0900-000011010000}"/>
    <hyperlink ref="O277" r:id="rId275" xr:uid="{00000000-0004-0000-0900-000012010000}"/>
    <hyperlink ref="O278" r:id="rId276" xr:uid="{00000000-0004-0000-0900-000013010000}"/>
    <hyperlink ref="O279" r:id="rId277" xr:uid="{00000000-0004-0000-0900-000014010000}"/>
    <hyperlink ref="O280" r:id="rId278" xr:uid="{00000000-0004-0000-0900-000015010000}"/>
    <hyperlink ref="O281" r:id="rId279" xr:uid="{00000000-0004-0000-0900-000016010000}"/>
    <hyperlink ref="O282" r:id="rId280" xr:uid="{00000000-0004-0000-0900-000017010000}"/>
    <hyperlink ref="O283" r:id="rId281" xr:uid="{00000000-0004-0000-0900-000018010000}"/>
    <hyperlink ref="O284" r:id="rId282" xr:uid="{00000000-0004-0000-0900-000019010000}"/>
    <hyperlink ref="O285" r:id="rId283" xr:uid="{00000000-0004-0000-0900-00001A010000}"/>
    <hyperlink ref="O286" r:id="rId284" xr:uid="{00000000-0004-0000-0900-00001B010000}"/>
    <hyperlink ref="O287" r:id="rId285" xr:uid="{00000000-0004-0000-0900-00001C010000}"/>
    <hyperlink ref="O288" r:id="rId286" xr:uid="{00000000-0004-0000-0900-00001D010000}"/>
    <hyperlink ref="O289" r:id="rId287" xr:uid="{00000000-0004-0000-0900-00001E010000}"/>
    <hyperlink ref="O290" r:id="rId288" xr:uid="{00000000-0004-0000-0900-00001F010000}"/>
    <hyperlink ref="O291" r:id="rId289" xr:uid="{00000000-0004-0000-0900-000020010000}"/>
    <hyperlink ref="O292" r:id="rId290" xr:uid="{00000000-0004-0000-0900-000021010000}"/>
    <hyperlink ref="O293" r:id="rId291" xr:uid="{00000000-0004-0000-0900-000022010000}"/>
    <hyperlink ref="O294" r:id="rId292" xr:uid="{00000000-0004-0000-0900-000023010000}"/>
    <hyperlink ref="O295" r:id="rId293" xr:uid="{00000000-0004-0000-0900-000024010000}"/>
    <hyperlink ref="O296" r:id="rId294" xr:uid="{00000000-0004-0000-0900-000025010000}"/>
    <hyperlink ref="O297" r:id="rId295" xr:uid="{00000000-0004-0000-0900-000026010000}"/>
    <hyperlink ref="O298" r:id="rId296" xr:uid="{00000000-0004-0000-0900-000027010000}"/>
    <hyperlink ref="O299" r:id="rId297" xr:uid="{00000000-0004-0000-0900-000028010000}"/>
    <hyperlink ref="O300" r:id="rId298" xr:uid="{00000000-0004-0000-0900-000029010000}"/>
    <hyperlink ref="O301" r:id="rId299" xr:uid="{00000000-0004-0000-0900-00002A010000}"/>
    <hyperlink ref="O302" r:id="rId300" xr:uid="{00000000-0004-0000-0900-00002B010000}"/>
    <hyperlink ref="O303" r:id="rId301" xr:uid="{00000000-0004-0000-0900-00002C010000}"/>
    <hyperlink ref="O304" r:id="rId302" xr:uid="{00000000-0004-0000-0900-00002D010000}"/>
    <hyperlink ref="O305" r:id="rId303" xr:uid="{00000000-0004-0000-0900-00002E010000}"/>
    <hyperlink ref="O306" r:id="rId304" xr:uid="{00000000-0004-0000-0900-00002F010000}"/>
    <hyperlink ref="O307" r:id="rId305" xr:uid="{00000000-0004-0000-0900-000030010000}"/>
    <hyperlink ref="O308" r:id="rId306" xr:uid="{00000000-0004-0000-0900-000031010000}"/>
    <hyperlink ref="O309" r:id="rId307" xr:uid="{00000000-0004-0000-0900-000032010000}"/>
    <hyperlink ref="O310" r:id="rId308" xr:uid="{00000000-0004-0000-0900-000033010000}"/>
    <hyperlink ref="O311" r:id="rId309" xr:uid="{00000000-0004-0000-0900-000034010000}"/>
    <hyperlink ref="O312" r:id="rId310" xr:uid="{00000000-0004-0000-0900-000035010000}"/>
    <hyperlink ref="O313" r:id="rId311" xr:uid="{00000000-0004-0000-0900-000036010000}"/>
    <hyperlink ref="O314" r:id="rId312" xr:uid="{00000000-0004-0000-0900-000037010000}"/>
    <hyperlink ref="O315" r:id="rId313" xr:uid="{00000000-0004-0000-0900-000038010000}"/>
    <hyperlink ref="O316" r:id="rId314" xr:uid="{00000000-0004-0000-0900-000039010000}"/>
    <hyperlink ref="O317" r:id="rId315" xr:uid="{00000000-0004-0000-0900-00003A010000}"/>
    <hyperlink ref="O318" r:id="rId316" xr:uid="{00000000-0004-0000-0900-00003B010000}"/>
    <hyperlink ref="O319" r:id="rId317" xr:uid="{00000000-0004-0000-0900-00003C010000}"/>
    <hyperlink ref="O320" r:id="rId318" xr:uid="{00000000-0004-0000-0900-00003D010000}"/>
    <hyperlink ref="O321" r:id="rId319" xr:uid="{00000000-0004-0000-0900-00003E010000}"/>
    <hyperlink ref="O322" r:id="rId320" xr:uid="{00000000-0004-0000-0900-00003F010000}"/>
    <hyperlink ref="O323" r:id="rId321" xr:uid="{00000000-0004-0000-0900-000040010000}"/>
    <hyperlink ref="O324" r:id="rId322" xr:uid="{00000000-0004-0000-0900-000041010000}"/>
    <hyperlink ref="O325" r:id="rId323" xr:uid="{00000000-0004-0000-0900-000042010000}"/>
    <hyperlink ref="O326" r:id="rId324" xr:uid="{00000000-0004-0000-0900-000043010000}"/>
    <hyperlink ref="O327" r:id="rId325" xr:uid="{00000000-0004-0000-0900-000044010000}"/>
    <hyperlink ref="O328" r:id="rId326" xr:uid="{00000000-0004-0000-0900-000045010000}"/>
    <hyperlink ref="O329" r:id="rId327" xr:uid="{00000000-0004-0000-0900-000046010000}"/>
    <hyperlink ref="O330" r:id="rId328" xr:uid="{00000000-0004-0000-0900-000047010000}"/>
    <hyperlink ref="O331" r:id="rId329" xr:uid="{00000000-0004-0000-0900-000048010000}"/>
    <hyperlink ref="O332" r:id="rId330" xr:uid="{00000000-0004-0000-0900-000049010000}"/>
    <hyperlink ref="O333" r:id="rId331" xr:uid="{00000000-0004-0000-0900-00004A010000}"/>
    <hyperlink ref="O334" r:id="rId332" xr:uid="{00000000-0004-0000-0900-00004B010000}"/>
    <hyperlink ref="O335" r:id="rId333" xr:uid="{00000000-0004-0000-0900-00004C010000}"/>
    <hyperlink ref="O336" r:id="rId334" xr:uid="{00000000-0004-0000-0900-00004D010000}"/>
    <hyperlink ref="O337" r:id="rId335" xr:uid="{00000000-0004-0000-0900-00004E010000}"/>
    <hyperlink ref="O338" r:id="rId336" xr:uid="{00000000-0004-0000-0900-00004F010000}"/>
    <hyperlink ref="O339" r:id="rId337" xr:uid="{00000000-0004-0000-0900-000050010000}"/>
    <hyperlink ref="O340" r:id="rId338" xr:uid="{00000000-0004-0000-0900-000051010000}"/>
    <hyperlink ref="O341" r:id="rId339" xr:uid="{00000000-0004-0000-0900-000052010000}"/>
    <hyperlink ref="O342" r:id="rId340" xr:uid="{00000000-0004-0000-0900-000053010000}"/>
    <hyperlink ref="O343" r:id="rId341" xr:uid="{00000000-0004-0000-0900-000054010000}"/>
    <hyperlink ref="O344" r:id="rId342" xr:uid="{00000000-0004-0000-0900-000055010000}"/>
    <hyperlink ref="O345" r:id="rId343" xr:uid="{00000000-0004-0000-0900-000056010000}"/>
    <hyperlink ref="O346" r:id="rId344" xr:uid="{00000000-0004-0000-0900-000057010000}"/>
    <hyperlink ref="O347" r:id="rId345" xr:uid="{00000000-0004-0000-0900-000058010000}"/>
    <hyperlink ref="O348" r:id="rId346" xr:uid="{00000000-0004-0000-0900-000059010000}"/>
    <hyperlink ref="O349" r:id="rId347" xr:uid="{00000000-0004-0000-0900-00005A010000}"/>
    <hyperlink ref="O350" r:id="rId348" xr:uid="{00000000-0004-0000-0900-00005B010000}"/>
    <hyperlink ref="O351" r:id="rId349" xr:uid="{00000000-0004-0000-0900-00005C010000}"/>
    <hyperlink ref="O352" r:id="rId350" xr:uid="{00000000-0004-0000-0900-00005D010000}"/>
    <hyperlink ref="O353" r:id="rId351" xr:uid="{00000000-0004-0000-0900-00005E010000}"/>
    <hyperlink ref="O354" r:id="rId352" xr:uid="{00000000-0004-0000-0900-00005F010000}"/>
    <hyperlink ref="O355" r:id="rId353" xr:uid="{00000000-0004-0000-0900-000060010000}"/>
    <hyperlink ref="O356" r:id="rId354" xr:uid="{00000000-0004-0000-0900-000061010000}"/>
    <hyperlink ref="O357" r:id="rId355" xr:uid="{00000000-0004-0000-0900-000062010000}"/>
    <hyperlink ref="O358" r:id="rId356" xr:uid="{00000000-0004-0000-0900-000063010000}"/>
    <hyperlink ref="O359" r:id="rId357" xr:uid="{00000000-0004-0000-0900-000064010000}"/>
    <hyperlink ref="O360" r:id="rId358" xr:uid="{00000000-0004-0000-0900-000065010000}"/>
    <hyperlink ref="O361" r:id="rId359" xr:uid="{00000000-0004-0000-0900-000066010000}"/>
    <hyperlink ref="O362" r:id="rId360" xr:uid="{00000000-0004-0000-0900-000067010000}"/>
    <hyperlink ref="O363" r:id="rId361" xr:uid="{00000000-0004-0000-0900-000068010000}"/>
    <hyperlink ref="O364" r:id="rId362" xr:uid="{00000000-0004-0000-0900-000069010000}"/>
    <hyperlink ref="O365" r:id="rId363" xr:uid="{00000000-0004-0000-0900-00006A010000}"/>
    <hyperlink ref="O366" r:id="rId364" xr:uid="{00000000-0004-0000-0900-00006B010000}"/>
    <hyperlink ref="O367" r:id="rId365" xr:uid="{00000000-0004-0000-0900-00006C010000}"/>
    <hyperlink ref="O368" r:id="rId366" xr:uid="{00000000-0004-0000-0900-00006D010000}"/>
    <hyperlink ref="O369" r:id="rId367" xr:uid="{00000000-0004-0000-0900-00006E010000}"/>
    <hyperlink ref="O370" r:id="rId368" xr:uid="{00000000-0004-0000-0900-00006F010000}"/>
    <hyperlink ref="O371" r:id="rId369" xr:uid="{00000000-0004-0000-0900-000070010000}"/>
    <hyperlink ref="O372" r:id="rId370" xr:uid="{00000000-0004-0000-0900-000071010000}"/>
    <hyperlink ref="O373" r:id="rId371" xr:uid="{00000000-0004-0000-0900-000072010000}"/>
    <hyperlink ref="O374" r:id="rId372" xr:uid="{00000000-0004-0000-0900-000073010000}"/>
    <hyperlink ref="O375" r:id="rId373" xr:uid="{00000000-0004-0000-0900-000074010000}"/>
    <hyperlink ref="O376" r:id="rId374" xr:uid="{00000000-0004-0000-0900-000075010000}"/>
    <hyperlink ref="O377" r:id="rId375" xr:uid="{00000000-0004-0000-0900-000076010000}"/>
    <hyperlink ref="O378" r:id="rId376" xr:uid="{00000000-0004-0000-0900-000077010000}"/>
    <hyperlink ref="O379" r:id="rId377" xr:uid="{00000000-0004-0000-0900-000078010000}"/>
    <hyperlink ref="O380" r:id="rId378" xr:uid="{00000000-0004-0000-0900-000079010000}"/>
    <hyperlink ref="O381" r:id="rId379" xr:uid="{00000000-0004-0000-0900-00007A010000}"/>
    <hyperlink ref="O382" r:id="rId380" xr:uid="{00000000-0004-0000-0900-00007B010000}"/>
    <hyperlink ref="O383" r:id="rId381" xr:uid="{00000000-0004-0000-0900-00007C010000}"/>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410"/>
  <sheetViews>
    <sheetView showGridLines="0" workbookViewId="0">
      <pane xSplit="4" ySplit="2" topLeftCell="E46" activePane="bottomRight" state="frozen"/>
      <selection pane="topRight"/>
      <selection pane="bottomLeft"/>
      <selection pane="bottomRight" activeCell="G3" sqref="G3"/>
    </sheetView>
  </sheetViews>
  <sheetFormatPr defaultRowHeight="14.4" x14ac:dyDescent="0.3"/>
  <cols>
    <col min="1" max="1" width="12.6640625" customWidth="1"/>
    <col min="2" max="2" width="15.6640625" hidden="1" customWidth="1"/>
    <col min="3" max="3" width="12.6640625" hidden="1" customWidth="1"/>
    <col min="4" max="4" width="25.6640625" customWidth="1"/>
    <col min="5" max="5" width="15.6640625" customWidth="1"/>
    <col min="6" max="6" width="17.6640625" customWidth="1"/>
    <col min="7" max="7" width="83.33203125" bestFit="1" customWidth="1"/>
    <col min="8" max="9" width="15.6640625" customWidth="1"/>
    <col min="10" max="10" width="18.6640625" customWidth="1"/>
  </cols>
  <sheetData>
    <row r="1" spans="1:10" ht="27" x14ac:dyDescent="0.3">
      <c r="A1" s="9" t="s">
        <v>6653</v>
      </c>
      <c r="B1" s="10"/>
      <c r="C1" s="10"/>
      <c r="D1" s="10"/>
      <c r="E1" s="10"/>
      <c r="F1" s="10"/>
      <c r="G1" s="10"/>
      <c r="H1" s="10"/>
      <c r="I1" s="10"/>
      <c r="J1" s="10"/>
    </row>
    <row r="2" spans="1:10" ht="24.9" customHeight="1" x14ac:dyDescent="0.3">
      <c r="A2" s="1" t="s">
        <v>1</v>
      </c>
      <c r="B2" s="1" t="s">
        <v>2</v>
      </c>
      <c r="C2" s="1" t="s">
        <v>3</v>
      </c>
      <c r="D2" s="1" t="s">
        <v>6</v>
      </c>
      <c r="E2" s="8" t="s">
        <v>626</v>
      </c>
      <c r="F2" s="1" t="s">
        <v>4859</v>
      </c>
      <c r="G2" s="1" t="s">
        <v>12</v>
      </c>
      <c r="H2" s="1" t="s">
        <v>627</v>
      </c>
      <c r="I2" s="1" t="s">
        <v>628</v>
      </c>
      <c r="J2" s="1" t="s">
        <v>23</v>
      </c>
    </row>
    <row r="3" spans="1:10" ht="15" customHeight="1" x14ac:dyDescent="0.3">
      <c r="A3" s="2" t="s">
        <v>24</v>
      </c>
      <c r="B3" s="2" t="s">
        <v>34309</v>
      </c>
      <c r="C3" s="3">
        <v>1</v>
      </c>
      <c r="D3" s="2" t="s">
        <v>629</v>
      </c>
      <c r="E3" s="2" t="s">
        <v>664</v>
      </c>
      <c r="F3" s="2" t="s">
        <v>6658</v>
      </c>
      <c r="G3" s="2" t="s">
        <v>6659</v>
      </c>
      <c r="H3" s="2"/>
      <c r="I3" s="2"/>
      <c r="J3" s="4" t="s">
        <v>6660</v>
      </c>
    </row>
    <row r="4" spans="1:10" ht="15" customHeight="1" x14ac:dyDescent="0.3">
      <c r="A4" s="2" t="s">
        <v>24</v>
      </c>
      <c r="B4" s="2" t="s">
        <v>34309</v>
      </c>
      <c r="C4" s="3">
        <v>1</v>
      </c>
      <c r="D4" s="2" t="s">
        <v>629</v>
      </c>
      <c r="E4" s="2" t="s">
        <v>641</v>
      </c>
      <c r="F4" s="2" t="s">
        <v>6654</v>
      </c>
      <c r="G4" s="2" t="s">
        <v>6655</v>
      </c>
      <c r="H4" s="2" t="s">
        <v>736</v>
      </c>
      <c r="I4" s="2"/>
      <c r="J4" s="4" t="s">
        <v>39</v>
      </c>
    </row>
    <row r="5" spans="1:10" ht="15" customHeight="1" x14ac:dyDescent="0.3">
      <c r="A5" s="2" t="s">
        <v>24</v>
      </c>
      <c r="B5" s="2" t="s">
        <v>34309</v>
      </c>
      <c r="C5" s="3">
        <v>1</v>
      </c>
      <c r="D5" s="2" t="s">
        <v>629</v>
      </c>
      <c r="E5" s="2" t="s">
        <v>708</v>
      </c>
      <c r="F5" s="2" t="s">
        <v>6656</v>
      </c>
      <c r="G5" s="2" t="s">
        <v>4995</v>
      </c>
      <c r="H5" s="2" t="s">
        <v>635</v>
      </c>
      <c r="I5" s="2"/>
      <c r="J5" s="4" t="s">
        <v>6657</v>
      </c>
    </row>
    <row r="6" spans="1:10" ht="15" customHeight="1" x14ac:dyDescent="0.3">
      <c r="A6" s="2" t="s">
        <v>24</v>
      </c>
      <c r="B6" s="2" t="s">
        <v>34309</v>
      </c>
      <c r="C6" s="3">
        <v>1</v>
      </c>
      <c r="D6" s="2" t="s">
        <v>629</v>
      </c>
      <c r="E6" s="2" t="s">
        <v>664</v>
      </c>
      <c r="F6" s="2" t="s">
        <v>6661</v>
      </c>
      <c r="G6" s="2" t="s">
        <v>6662</v>
      </c>
      <c r="H6" s="2"/>
      <c r="I6" s="2"/>
      <c r="J6" s="4" t="s">
        <v>6663</v>
      </c>
    </row>
    <row r="7" spans="1:10" ht="15" customHeight="1" x14ac:dyDescent="0.3">
      <c r="A7" s="2" t="s">
        <v>40</v>
      </c>
      <c r="B7" s="2" t="s">
        <v>34310</v>
      </c>
      <c r="C7" s="3">
        <v>2</v>
      </c>
      <c r="D7" s="2" t="s">
        <v>653</v>
      </c>
      <c r="E7" s="2" t="s">
        <v>738</v>
      </c>
      <c r="F7" s="2" t="s">
        <v>6664</v>
      </c>
      <c r="G7" s="2" t="s">
        <v>5780</v>
      </c>
      <c r="H7" s="2" t="s">
        <v>759</v>
      </c>
      <c r="I7" s="2" t="s">
        <v>943</v>
      </c>
      <c r="J7" s="4" t="s">
        <v>687</v>
      </c>
    </row>
    <row r="8" spans="1:10" ht="15" customHeight="1" x14ac:dyDescent="0.3">
      <c r="A8" s="2" t="s">
        <v>40</v>
      </c>
      <c r="B8" s="2" t="s">
        <v>34310</v>
      </c>
      <c r="C8" s="3">
        <v>2</v>
      </c>
      <c r="D8" s="2" t="s">
        <v>653</v>
      </c>
      <c r="E8" s="2" t="s">
        <v>942</v>
      </c>
      <c r="F8" s="2" t="s">
        <v>140</v>
      </c>
      <c r="G8" s="2" t="s">
        <v>6665</v>
      </c>
      <c r="H8" s="2" t="s">
        <v>815</v>
      </c>
      <c r="I8" s="2" t="s">
        <v>943</v>
      </c>
      <c r="J8" s="7" t="s">
        <v>6668</v>
      </c>
    </row>
    <row r="9" spans="1:10" ht="15" customHeight="1" x14ac:dyDescent="0.3">
      <c r="A9" s="2" t="s">
        <v>40</v>
      </c>
      <c r="B9" s="2" t="s">
        <v>34310</v>
      </c>
      <c r="C9" s="3">
        <v>2</v>
      </c>
      <c r="D9" s="2" t="s">
        <v>653</v>
      </c>
      <c r="E9" s="2" t="s">
        <v>738</v>
      </c>
      <c r="F9" s="2" t="s">
        <v>6666</v>
      </c>
      <c r="G9" s="2" t="s">
        <v>6655</v>
      </c>
      <c r="H9" s="2" t="s">
        <v>790</v>
      </c>
      <c r="I9" s="2"/>
      <c r="J9" s="4" t="s">
        <v>660</v>
      </c>
    </row>
    <row r="10" spans="1:10" ht="15" customHeight="1" x14ac:dyDescent="0.3">
      <c r="A10" s="2" t="s">
        <v>40</v>
      </c>
      <c r="B10" s="2" t="s">
        <v>34310</v>
      </c>
      <c r="C10" s="3">
        <v>2</v>
      </c>
      <c r="D10" s="2" t="s">
        <v>653</v>
      </c>
      <c r="E10" s="2" t="s">
        <v>708</v>
      </c>
      <c r="F10" s="2" t="s">
        <v>6667</v>
      </c>
      <c r="G10" s="2" t="s">
        <v>4880</v>
      </c>
      <c r="H10" s="2" t="s">
        <v>790</v>
      </c>
      <c r="I10" s="2"/>
      <c r="J10" s="4" t="s">
        <v>6668</v>
      </c>
    </row>
    <row r="11" spans="1:10" ht="15" customHeight="1" x14ac:dyDescent="0.3">
      <c r="A11" s="2" t="s">
        <v>40</v>
      </c>
      <c r="B11" s="2" t="s">
        <v>34310</v>
      </c>
      <c r="C11" s="3">
        <v>2</v>
      </c>
      <c r="D11" s="2" t="s">
        <v>653</v>
      </c>
      <c r="E11" s="2" t="s">
        <v>664</v>
      </c>
      <c r="F11" s="2"/>
      <c r="G11" s="2" t="s">
        <v>5506</v>
      </c>
      <c r="H11" s="2" t="s">
        <v>635</v>
      </c>
      <c r="I11" s="2"/>
      <c r="J11" s="4" t="s">
        <v>6668</v>
      </c>
    </row>
    <row r="12" spans="1:10" ht="15" customHeight="1" x14ac:dyDescent="0.3">
      <c r="A12" s="2" t="s">
        <v>40</v>
      </c>
      <c r="B12" s="2" t="s">
        <v>34310</v>
      </c>
      <c r="C12" s="3">
        <v>2</v>
      </c>
      <c r="D12" s="2" t="s">
        <v>653</v>
      </c>
      <c r="E12" s="2" t="s">
        <v>664</v>
      </c>
      <c r="F12" s="2"/>
      <c r="G12" s="2" t="s">
        <v>1479</v>
      </c>
      <c r="H12" s="2" t="s">
        <v>768</v>
      </c>
      <c r="I12" s="2"/>
      <c r="J12" s="4" t="s">
        <v>6669</v>
      </c>
    </row>
    <row r="13" spans="1:10" ht="15" customHeight="1" x14ac:dyDescent="0.3">
      <c r="A13" s="2" t="s">
        <v>40</v>
      </c>
      <c r="B13" s="2" t="s">
        <v>34310</v>
      </c>
      <c r="C13" s="3">
        <v>2</v>
      </c>
      <c r="D13" s="2" t="s">
        <v>653</v>
      </c>
      <c r="E13" s="2" t="s">
        <v>664</v>
      </c>
      <c r="F13" s="2"/>
      <c r="G13" s="2" t="s">
        <v>4880</v>
      </c>
      <c r="H13" s="2" t="s">
        <v>796</v>
      </c>
      <c r="I13" s="2"/>
      <c r="J13" s="4" t="s">
        <v>6668</v>
      </c>
    </row>
    <row r="14" spans="1:10" ht="15" customHeight="1" x14ac:dyDescent="0.3">
      <c r="A14" s="2" t="s">
        <v>40</v>
      </c>
      <c r="B14" s="2" t="s">
        <v>34310</v>
      </c>
      <c r="C14" s="3">
        <v>2</v>
      </c>
      <c r="D14" s="2" t="s">
        <v>653</v>
      </c>
      <c r="E14" s="2" t="s">
        <v>664</v>
      </c>
      <c r="F14" s="2"/>
      <c r="G14" s="2" t="s">
        <v>5780</v>
      </c>
      <c r="H14" s="2" t="s">
        <v>699</v>
      </c>
      <c r="I14" s="2"/>
      <c r="J14" s="4" t="s">
        <v>6668</v>
      </c>
    </row>
    <row r="15" spans="1:10" ht="15" customHeight="1" x14ac:dyDescent="0.3">
      <c r="A15" s="2" t="s">
        <v>40</v>
      </c>
      <c r="B15" s="2" t="s">
        <v>34310</v>
      </c>
      <c r="C15" s="3">
        <v>2</v>
      </c>
      <c r="D15" s="2" t="s">
        <v>653</v>
      </c>
      <c r="E15" s="2" t="s">
        <v>664</v>
      </c>
      <c r="F15" s="2"/>
      <c r="G15" s="2" t="s">
        <v>4949</v>
      </c>
      <c r="H15" s="2" t="s">
        <v>635</v>
      </c>
      <c r="I15" s="2"/>
      <c r="J15" s="4" t="s">
        <v>6668</v>
      </c>
    </row>
    <row r="16" spans="1:10" ht="15" customHeight="1" x14ac:dyDescent="0.3">
      <c r="A16" s="2" t="s">
        <v>40</v>
      </c>
      <c r="B16" s="2" t="s">
        <v>34310</v>
      </c>
      <c r="C16" s="3">
        <v>2</v>
      </c>
      <c r="D16" s="2" t="s">
        <v>653</v>
      </c>
      <c r="E16" s="2" t="s">
        <v>664</v>
      </c>
      <c r="F16" s="2" t="s">
        <v>6672</v>
      </c>
      <c r="G16" s="2" t="s">
        <v>4942</v>
      </c>
      <c r="H16" s="2"/>
      <c r="I16" s="2"/>
      <c r="J16" s="4" t="s">
        <v>6673</v>
      </c>
    </row>
    <row r="17" spans="1:10" ht="15" customHeight="1" x14ac:dyDescent="0.3">
      <c r="A17" s="2" t="s">
        <v>40</v>
      </c>
      <c r="B17" s="2" t="s">
        <v>34310</v>
      </c>
      <c r="C17" s="3">
        <v>2</v>
      </c>
      <c r="D17" s="2" t="s">
        <v>653</v>
      </c>
      <c r="E17" s="2" t="s">
        <v>664</v>
      </c>
      <c r="F17" s="2" t="s">
        <v>6674</v>
      </c>
      <c r="G17" s="2" t="s">
        <v>6675</v>
      </c>
      <c r="H17" s="2"/>
      <c r="I17" s="2"/>
      <c r="J17" s="4" t="s">
        <v>6671</v>
      </c>
    </row>
    <row r="18" spans="1:10" ht="15" customHeight="1" x14ac:dyDescent="0.3">
      <c r="A18" s="2" t="s">
        <v>40</v>
      </c>
      <c r="B18" s="2" t="s">
        <v>34310</v>
      </c>
      <c r="C18" s="3">
        <v>2</v>
      </c>
      <c r="D18" s="2" t="s">
        <v>653</v>
      </c>
      <c r="E18" s="2" t="s">
        <v>6676</v>
      </c>
      <c r="F18" s="2"/>
      <c r="G18" s="2" t="s">
        <v>6677</v>
      </c>
      <c r="H18" s="2"/>
      <c r="I18" s="2"/>
      <c r="J18" s="4" t="s">
        <v>6668</v>
      </c>
    </row>
    <row r="19" spans="1:10" ht="15" customHeight="1" x14ac:dyDescent="0.3">
      <c r="A19" s="2" t="s">
        <v>40</v>
      </c>
      <c r="B19" s="2" t="s">
        <v>34310</v>
      </c>
      <c r="C19" s="3">
        <v>2</v>
      </c>
      <c r="D19" s="2" t="s">
        <v>653</v>
      </c>
      <c r="E19" s="2" t="s">
        <v>765</v>
      </c>
      <c r="F19" s="2" t="s">
        <v>1811</v>
      </c>
      <c r="G19" s="2" t="s">
        <v>6678</v>
      </c>
      <c r="H19" s="2"/>
      <c r="I19" s="2"/>
      <c r="J19" s="4" t="s">
        <v>6668</v>
      </c>
    </row>
    <row r="20" spans="1:10" ht="15" customHeight="1" x14ac:dyDescent="0.3">
      <c r="A20" s="2" t="s">
        <v>40</v>
      </c>
      <c r="B20" s="2" t="s">
        <v>34310</v>
      </c>
      <c r="C20" s="3">
        <v>2</v>
      </c>
      <c r="D20" s="2" t="s">
        <v>653</v>
      </c>
      <c r="E20" s="2" t="s">
        <v>765</v>
      </c>
      <c r="F20" s="2"/>
      <c r="G20" s="2" t="s">
        <v>6679</v>
      </c>
      <c r="H20" s="2"/>
      <c r="I20" s="2"/>
      <c r="J20" s="4" t="s">
        <v>6668</v>
      </c>
    </row>
    <row r="21" spans="1:10" ht="15" customHeight="1" x14ac:dyDescent="0.3">
      <c r="A21" s="2" t="s">
        <v>40</v>
      </c>
      <c r="B21" s="2" t="s">
        <v>34310</v>
      </c>
      <c r="C21" s="3">
        <v>2</v>
      </c>
      <c r="D21" s="2" t="s">
        <v>653</v>
      </c>
      <c r="E21" s="2" t="s">
        <v>6676</v>
      </c>
      <c r="F21" s="2"/>
      <c r="G21" s="2" t="s">
        <v>6680</v>
      </c>
      <c r="H21" s="2"/>
      <c r="I21" s="2"/>
      <c r="J21" s="4" t="s">
        <v>6668</v>
      </c>
    </row>
    <row r="22" spans="1:10" ht="15" customHeight="1" x14ac:dyDescent="0.3">
      <c r="A22" s="2" t="s">
        <v>40</v>
      </c>
      <c r="B22" s="2" t="s">
        <v>34310</v>
      </c>
      <c r="C22" s="3">
        <v>2</v>
      </c>
      <c r="D22" s="2" t="s">
        <v>653</v>
      </c>
      <c r="E22" s="2" t="s">
        <v>6676</v>
      </c>
      <c r="F22" s="2"/>
      <c r="G22" s="2" t="s">
        <v>6681</v>
      </c>
      <c r="H22" s="2"/>
      <c r="I22" s="2"/>
      <c r="J22" s="4" t="s">
        <v>6668</v>
      </c>
    </row>
    <row r="23" spans="1:10" ht="15" customHeight="1" x14ac:dyDescent="0.3">
      <c r="A23" s="2" t="s">
        <v>40</v>
      </c>
      <c r="B23" s="2" t="s">
        <v>34310</v>
      </c>
      <c r="C23" s="3">
        <v>2</v>
      </c>
      <c r="D23" s="2" t="s">
        <v>653</v>
      </c>
      <c r="E23" s="2" t="s">
        <v>1144</v>
      </c>
      <c r="F23" s="2"/>
      <c r="G23" s="2" t="s">
        <v>6682</v>
      </c>
      <c r="H23" s="2"/>
      <c r="I23" s="2"/>
      <c r="J23" s="4" t="s">
        <v>687</v>
      </c>
    </row>
    <row r="24" spans="1:10" ht="15" customHeight="1" x14ac:dyDescent="0.3">
      <c r="A24" s="2" t="s">
        <v>40</v>
      </c>
      <c r="B24" s="2" t="s">
        <v>34310</v>
      </c>
      <c r="C24" s="3">
        <v>2</v>
      </c>
      <c r="D24" s="2" t="s">
        <v>653</v>
      </c>
      <c r="E24" s="2" t="s">
        <v>664</v>
      </c>
      <c r="F24" s="2" t="s">
        <v>5323</v>
      </c>
      <c r="G24" s="2" t="s">
        <v>6683</v>
      </c>
      <c r="H24" s="2"/>
      <c r="I24" s="2"/>
      <c r="J24" s="4" t="s">
        <v>6668</v>
      </c>
    </row>
    <row r="25" spans="1:10" ht="15" customHeight="1" x14ac:dyDescent="0.3">
      <c r="A25" s="2" t="s">
        <v>40</v>
      </c>
      <c r="B25" s="2" t="s">
        <v>34310</v>
      </c>
      <c r="C25" s="3">
        <v>2</v>
      </c>
      <c r="D25" s="2" t="s">
        <v>653</v>
      </c>
      <c r="E25" s="2" t="s">
        <v>664</v>
      </c>
      <c r="F25" s="2" t="s">
        <v>6684</v>
      </c>
      <c r="G25" s="2" t="s">
        <v>6685</v>
      </c>
      <c r="H25" s="2"/>
      <c r="I25" s="2"/>
      <c r="J25" s="4" t="s">
        <v>6686</v>
      </c>
    </row>
    <row r="26" spans="1:10" ht="15" customHeight="1" x14ac:dyDescent="0.3">
      <c r="A26" s="2" t="s">
        <v>40</v>
      </c>
      <c r="B26" s="2" t="s">
        <v>34310</v>
      </c>
      <c r="C26" s="3">
        <v>2</v>
      </c>
      <c r="D26" s="2" t="s">
        <v>653</v>
      </c>
      <c r="E26" s="2" t="s">
        <v>664</v>
      </c>
      <c r="F26" s="2" t="s">
        <v>6670</v>
      </c>
      <c r="G26" s="2" t="s">
        <v>4868</v>
      </c>
      <c r="H26" s="2"/>
      <c r="I26" s="2"/>
      <c r="J26" s="4" t="s">
        <v>6671</v>
      </c>
    </row>
    <row r="27" spans="1:10" ht="15" customHeight="1" x14ac:dyDescent="0.3">
      <c r="A27" s="2" t="s">
        <v>40</v>
      </c>
      <c r="B27" s="2" t="s">
        <v>34310</v>
      </c>
      <c r="C27" s="3">
        <v>2</v>
      </c>
      <c r="D27" s="2" t="s">
        <v>653</v>
      </c>
      <c r="E27" s="2" t="s">
        <v>942</v>
      </c>
      <c r="F27" s="2"/>
      <c r="G27" s="2" t="s">
        <v>4880</v>
      </c>
      <c r="H27" s="2" t="s">
        <v>632</v>
      </c>
      <c r="I27" s="2" t="s">
        <v>815</v>
      </c>
      <c r="J27" s="4" t="s">
        <v>6671</v>
      </c>
    </row>
    <row r="28" spans="1:10" ht="15" customHeight="1" x14ac:dyDescent="0.3">
      <c r="A28" s="2" t="s">
        <v>40</v>
      </c>
      <c r="B28" s="2" t="s">
        <v>34310</v>
      </c>
      <c r="C28" s="3">
        <v>2</v>
      </c>
      <c r="D28" s="2" t="s">
        <v>653</v>
      </c>
      <c r="E28" s="2" t="s">
        <v>775</v>
      </c>
      <c r="F28" s="2"/>
      <c r="G28" s="2" t="s">
        <v>4868</v>
      </c>
      <c r="H28" s="2" t="s">
        <v>864</v>
      </c>
      <c r="I28" s="2" t="s">
        <v>781</v>
      </c>
      <c r="J28" s="4" t="s">
        <v>6668</v>
      </c>
    </row>
    <row r="29" spans="1:10" ht="15" customHeight="1" x14ac:dyDescent="0.3">
      <c r="A29" s="2" t="s">
        <v>40</v>
      </c>
      <c r="B29" s="2" t="s">
        <v>34310</v>
      </c>
      <c r="C29" s="3">
        <v>2</v>
      </c>
      <c r="D29" s="2" t="s">
        <v>653</v>
      </c>
      <c r="E29" s="2" t="s">
        <v>942</v>
      </c>
      <c r="F29" s="2" t="s">
        <v>6687</v>
      </c>
      <c r="G29" s="2" t="s">
        <v>6682</v>
      </c>
      <c r="H29" s="2" t="s">
        <v>736</v>
      </c>
      <c r="I29" s="2" t="s">
        <v>1043</v>
      </c>
      <c r="J29" s="4" t="s">
        <v>6668</v>
      </c>
    </row>
    <row r="30" spans="1:10" ht="15" customHeight="1" x14ac:dyDescent="0.3">
      <c r="A30" s="2" t="s">
        <v>40</v>
      </c>
      <c r="B30" s="2" t="s">
        <v>34310</v>
      </c>
      <c r="C30" s="3">
        <v>2</v>
      </c>
      <c r="D30" s="2" t="s">
        <v>653</v>
      </c>
      <c r="E30" s="2" t="s">
        <v>6688</v>
      </c>
      <c r="F30" s="2"/>
      <c r="G30" s="2" t="s">
        <v>1479</v>
      </c>
      <c r="H30" s="2" t="s">
        <v>739</v>
      </c>
      <c r="I30" s="2" t="s">
        <v>932</v>
      </c>
      <c r="J30" s="7" t="s">
        <v>6668</v>
      </c>
    </row>
    <row r="31" spans="1:10" ht="15" customHeight="1" x14ac:dyDescent="0.3">
      <c r="A31" s="2" t="s">
        <v>40</v>
      </c>
      <c r="B31" s="2" t="s">
        <v>34310</v>
      </c>
      <c r="C31" s="3">
        <v>2</v>
      </c>
      <c r="D31" s="2" t="s">
        <v>653</v>
      </c>
      <c r="E31" s="2" t="s">
        <v>664</v>
      </c>
      <c r="F31" s="2" t="s">
        <v>6689</v>
      </c>
      <c r="G31" s="2" t="s">
        <v>6690</v>
      </c>
      <c r="H31" s="2" t="s">
        <v>699</v>
      </c>
      <c r="I31" s="2" t="s">
        <v>736</v>
      </c>
      <c r="J31" s="4" t="s">
        <v>6668</v>
      </c>
    </row>
    <row r="32" spans="1:10" ht="15" customHeight="1" x14ac:dyDescent="0.3">
      <c r="A32" s="2" t="s">
        <v>40</v>
      </c>
      <c r="B32" s="2" t="s">
        <v>34310</v>
      </c>
      <c r="C32" s="3">
        <v>2</v>
      </c>
      <c r="D32" s="2" t="s">
        <v>653</v>
      </c>
      <c r="E32" s="2" t="s">
        <v>942</v>
      </c>
      <c r="F32" s="2" t="s">
        <v>6687</v>
      </c>
      <c r="G32" s="2" t="s">
        <v>6682</v>
      </c>
      <c r="H32" s="2" t="s">
        <v>746</v>
      </c>
      <c r="I32" s="2" t="s">
        <v>851</v>
      </c>
      <c r="J32" s="4" t="s">
        <v>6668</v>
      </c>
    </row>
    <row r="33" spans="1:10" ht="15" customHeight="1" x14ac:dyDescent="0.3">
      <c r="A33" s="2" t="s">
        <v>40</v>
      </c>
      <c r="B33" s="2" t="s">
        <v>34310</v>
      </c>
      <c r="C33" s="3">
        <v>2</v>
      </c>
      <c r="D33" s="2" t="s">
        <v>653</v>
      </c>
      <c r="E33" s="2" t="s">
        <v>775</v>
      </c>
      <c r="F33" s="2"/>
      <c r="G33" s="2" t="s">
        <v>4868</v>
      </c>
      <c r="H33" s="2" t="s">
        <v>740</v>
      </c>
      <c r="I33" s="2" t="s">
        <v>1043</v>
      </c>
      <c r="J33" s="4" t="s">
        <v>6668</v>
      </c>
    </row>
    <row r="34" spans="1:10" ht="15" customHeight="1" x14ac:dyDescent="0.3">
      <c r="A34" s="2" t="s">
        <v>56</v>
      </c>
      <c r="B34" s="2" t="s">
        <v>34311</v>
      </c>
      <c r="C34" s="3">
        <v>3</v>
      </c>
      <c r="D34" s="2" t="s">
        <v>732</v>
      </c>
      <c r="E34" s="2" t="s">
        <v>664</v>
      </c>
      <c r="F34" s="2"/>
      <c r="G34" s="2" t="s">
        <v>6691</v>
      </c>
      <c r="H34" s="2" t="s">
        <v>695</v>
      </c>
      <c r="I34" s="2"/>
      <c r="J34" s="4" t="s">
        <v>68</v>
      </c>
    </row>
    <row r="35" spans="1:10" ht="15" customHeight="1" x14ac:dyDescent="0.3">
      <c r="A35" s="2" t="s">
        <v>56</v>
      </c>
      <c r="B35" s="2" t="s">
        <v>34311</v>
      </c>
      <c r="C35" s="3">
        <v>3</v>
      </c>
      <c r="D35" s="2" t="s">
        <v>732</v>
      </c>
      <c r="E35" s="2" t="s">
        <v>6692</v>
      </c>
      <c r="F35" s="2" t="s">
        <v>6693</v>
      </c>
      <c r="G35" s="2" t="s">
        <v>5462</v>
      </c>
      <c r="H35" s="2" t="s">
        <v>695</v>
      </c>
      <c r="I35" s="2"/>
      <c r="J35" s="4" t="s">
        <v>68</v>
      </c>
    </row>
    <row r="36" spans="1:10" ht="15" customHeight="1" x14ac:dyDescent="0.3">
      <c r="A36" s="2" t="s">
        <v>56</v>
      </c>
      <c r="B36" s="2" t="s">
        <v>34311</v>
      </c>
      <c r="C36" s="3">
        <v>3</v>
      </c>
      <c r="D36" s="2" t="s">
        <v>732</v>
      </c>
      <c r="E36" s="2" t="s">
        <v>664</v>
      </c>
      <c r="F36" s="2" t="s">
        <v>6684</v>
      </c>
      <c r="G36" s="2" t="s">
        <v>5462</v>
      </c>
      <c r="H36" s="2" t="s">
        <v>759</v>
      </c>
      <c r="I36" s="2"/>
      <c r="J36" s="4" t="s">
        <v>68</v>
      </c>
    </row>
    <row r="37" spans="1:10" ht="15" customHeight="1" x14ac:dyDescent="0.3">
      <c r="A37" s="2" t="s">
        <v>56</v>
      </c>
      <c r="B37" s="2" t="s">
        <v>34311</v>
      </c>
      <c r="C37" s="3">
        <v>3</v>
      </c>
      <c r="D37" s="2" t="s">
        <v>732</v>
      </c>
      <c r="E37" s="2" t="s">
        <v>1001</v>
      </c>
      <c r="F37" s="2" t="s">
        <v>6694</v>
      </c>
      <c r="G37" s="2" t="s">
        <v>5462</v>
      </c>
      <c r="H37" s="2" t="s">
        <v>759</v>
      </c>
      <c r="I37" s="2"/>
      <c r="J37" s="4" t="s">
        <v>68</v>
      </c>
    </row>
    <row r="38" spans="1:10" ht="15" customHeight="1" x14ac:dyDescent="0.3">
      <c r="A38" s="2" t="s">
        <v>56</v>
      </c>
      <c r="B38" s="2" t="s">
        <v>34311</v>
      </c>
      <c r="C38" s="3">
        <v>3</v>
      </c>
      <c r="D38" s="2" t="s">
        <v>732</v>
      </c>
      <c r="E38" s="2" t="s">
        <v>1120</v>
      </c>
      <c r="F38" s="2" t="s">
        <v>6695</v>
      </c>
      <c r="G38" s="2" t="s">
        <v>5561</v>
      </c>
      <c r="H38" s="2" t="s">
        <v>1125</v>
      </c>
      <c r="I38" s="2"/>
      <c r="J38" s="4" t="s">
        <v>68</v>
      </c>
    </row>
    <row r="39" spans="1:10" ht="15" customHeight="1" x14ac:dyDescent="0.3">
      <c r="A39" s="2" t="s">
        <v>56</v>
      </c>
      <c r="B39" s="2" t="s">
        <v>34311</v>
      </c>
      <c r="C39" s="3">
        <v>3</v>
      </c>
      <c r="D39" s="2" t="s">
        <v>732</v>
      </c>
      <c r="E39" s="2" t="s">
        <v>664</v>
      </c>
      <c r="F39" s="2"/>
      <c r="G39" s="2" t="s">
        <v>6696</v>
      </c>
      <c r="H39" s="2" t="s">
        <v>864</v>
      </c>
      <c r="I39" s="2"/>
      <c r="J39" s="4" t="s">
        <v>68</v>
      </c>
    </row>
    <row r="40" spans="1:10" ht="15" customHeight="1" x14ac:dyDescent="0.3">
      <c r="A40" s="2" t="s">
        <v>56</v>
      </c>
      <c r="B40" s="2" t="s">
        <v>34311</v>
      </c>
      <c r="C40" s="3">
        <v>3</v>
      </c>
      <c r="D40" s="2" t="s">
        <v>732</v>
      </c>
      <c r="E40" s="2" t="s">
        <v>664</v>
      </c>
      <c r="F40" s="2"/>
      <c r="G40" s="2" t="s">
        <v>5462</v>
      </c>
      <c r="H40" s="2" t="s">
        <v>864</v>
      </c>
      <c r="I40" s="2"/>
      <c r="J40" s="4" t="s">
        <v>68</v>
      </c>
    </row>
    <row r="41" spans="1:10" ht="15" customHeight="1" x14ac:dyDescent="0.3">
      <c r="A41" s="2" t="s">
        <v>56</v>
      </c>
      <c r="B41" s="2" t="s">
        <v>34311</v>
      </c>
      <c r="C41" s="3">
        <v>3</v>
      </c>
      <c r="D41" s="2" t="s">
        <v>732</v>
      </c>
      <c r="E41" s="2" t="s">
        <v>664</v>
      </c>
      <c r="F41" s="2" t="s">
        <v>5323</v>
      </c>
      <c r="G41" s="2" t="s">
        <v>6697</v>
      </c>
      <c r="H41" s="2" t="s">
        <v>1043</v>
      </c>
      <c r="I41" s="2"/>
      <c r="J41" s="4" t="s">
        <v>68</v>
      </c>
    </row>
    <row r="42" spans="1:10" ht="15" customHeight="1" x14ac:dyDescent="0.3">
      <c r="A42" s="2" t="s">
        <v>56</v>
      </c>
      <c r="B42" s="2" t="s">
        <v>34311</v>
      </c>
      <c r="C42" s="3">
        <v>3</v>
      </c>
      <c r="D42" s="2" t="s">
        <v>732</v>
      </c>
      <c r="E42" s="2" t="s">
        <v>664</v>
      </c>
      <c r="F42" s="2"/>
      <c r="G42" s="2" t="s">
        <v>5462</v>
      </c>
      <c r="H42" s="2" t="s">
        <v>932</v>
      </c>
      <c r="I42" s="2"/>
      <c r="J42" s="4" t="s">
        <v>68</v>
      </c>
    </row>
    <row r="43" spans="1:10" ht="15" customHeight="1" x14ac:dyDescent="0.3">
      <c r="A43" s="2" t="s">
        <v>56</v>
      </c>
      <c r="B43" s="2" t="s">
        <v>34311</v>
      </c>
      <c r="C43" s="3">
        <v>3</v>
      </c>
      <c r="D43" s="2" t="s">
        <v>732</v>
      </c>
      <c r="E43" s="2" t="s">
        <v>954</v>
      </c>
      <c r="F43" s="2" t="s">
        <v>6698</v>
      </c>
      <c r="G43" s="2" t="s">
        <v>5561</v>
      </c>
      <c r="H43" s="2"/>
      <c r="I43" s="2"/>
      <c r="J43" s="4" t="s">
        <v>6699</v>
      </c>
    </row>
    <row r="44" spans="1:10" ht="15" customHeight="1" x14ac:dyDescent="0.3">
      <c r="A44" s="2" t="s">
        <v>56</v>
      </c>
      <c r="B44" s="2" t="s">
        <v>34311</v>
      </c>
      <c r="C44" s="3">
        <v>3</v>
      </c>
      <c r="D44" s="2" t="s">
        <v>732</v>
      </c>
      <c r="E44" s="2" t="s">
        <v>1001</v>
      </c>
      <c r="F44" s="2" t="s">
        <v>6700</v>
      </c>
      <c r="G44" s="2" t="s">
        <v>5561</v>
      </c>
      <c r="H44" s="2"/>
      <c r="I44" s="2"/>
      <c r="J44" s="4" t="s">
        <v>6701</v>
      </c>
    </row>
    <row r="45" spans="1:10" ht="15" customHeight="1" x14ac:dyDescent="0.3">
      <c r="A45" s="2" t="s">
        <v>56</v>
      </c>
      <c r="B45" s="2" t="s">
        <v>34311</v>
      </c>
      <c r="C45" s="3">
        <v>3</v>
      </c>
      <c r="D45" s="2" t="s">
        <v>732</v>
      </c>
      <c r="E45" s="2" t="s">
        <v>664</v>
      </c>
      <c r="F45" s="2" t="s">
        <v>6695</v>
      </c>
      <c r="G45" s="2" t="s">
        <v>5561</v>
      </c>
      <c r="H45" s="2"/>
      <c r="I45" s="2"/>
      <c r="J45" s="4" t="s">
        <v>6702</v>
      </c>
    </row>
    <row r="46" spans="1:10" ht="15" customHeight="1" x14ac:dyDescent="0.3">
      <c r="A46" s="2" t="s">
        <v>56</v>
      </c>
      <c r="B46" s="2" t="s">
        <v>34311</v>
      </c>
      <c r="C46" s="3">
        <v>3</v>
      </c>
      <c r="D46" s="2" t="s">
        <v>732</v>
      </c>
      <c r="E46" s="2" t="s">
        <v>664</v>
      </c>
      <c r="F46" s="2" t="s">
        <v>6703</v>
      </c>
      <c r="G46" s="2" t="s">
        <v>5462</v>
      </c>
      <c r="H46" s="2"/>
      <c r="I46" s="2"/>
      <c r="J46" s="4" t="s">
        <v>6704</v>
      </c>
    </row>
    <row r="47" spans="1:10" ht="15" customHeight="1" x14ac:dyDescent="0.3">
      <c r="A47" s="2" t="s">
        <v>69</v>
      </c>
      <c r="B47" s="2" t="s">
        <v>34312</v>
      </c>
      <c r="C47" s="3">
        <v>4</v>
      </c>
      <c r="D47" s="2" t="s">
        <v>756</v>
      </c>
      <c r="E47" s="2" t="s">
        <v>770</v>
      </c>
      <c r="F47" s="2"/>
      <c r="G47" s="2" t="s">
        <v>4988</v>
      </c>
      <c r="H47" s="2" t="s">
        <v>740</v>
      </c>
      <c r="I47" s="2"/>
      <c r="J47" s="4" t="s">
        <v>81</v>
      </c>
    </row>
    <row r="48" spans="1:10" ht="15" customHeight="1" x14ac:dyDescent="0.3">
      <c r="A48" s="2" t="s">
        <v>69</v>
      </c>
      <c r="B48" s="2" t="s">
        <v>34312</v>
      </c>
      <c r="C48" s="3">
        <v>4</v>
      </c>
      <c r="D48" s="2" t="s">
        <v>756</v>
      </c>
      <c r="E48" s="2" t="s">
        <v>708</v>
      </c>
      <c r="F48" s="2" t="s">
        <v>1543</v>
      </c>
      <c r="G48" s="2" t="s">
        <v>5780</v>
      </c>
      <c r="H48" s="2"/>
      <c r="I48" s="2"/>
      <c r="J48" s="4" t="s">
        <v>6705</v>
      </c>
    </row>
    <row r="49" spans="1:10" ht="15" customHeight="1" x14ac:dyDescent="0.3">
      <c r="A49" s="2" t="s">
        <v>69</v>
      </c>
      <c r="B49" s="2" t="s">
        <v>34312</v>
      </c>
      <c r="C49" s="3">
        <v>4</v>
      </c>
      <c r="D49" s="2" t="s">
        <v>756</v>
      </c>
      <c r="E49" s="2" t="s">
        <v>664</v>
      </c>
      <c r="F49" s="2" t="s">
        <v>6706</v>
      </c>
      <c r="G49" s="2" t="s">
        <v>5780</v>
      </c>
      <c r="H49" s="2"/>
      <c r="I49" s="2"/>
      <c r="J49" s="4" t="s">
        <v>1495</v>
      </c>
    </row>
    <row r="50" spans="1:10" ht="15" customHeight="1" x14ac:dyDescent="0.3">
      <c r="A50" s="2" t="s">
        <v>69</v>
      </c>
      <c r="B50" s="2" t="s">
        <v>34312</v>
      </c>
      <c r="C50" s="3">
        <v>4</v>
      </c>
      <c r="D50" s="2" t="s">
        <v>756</v>
      </c>
      <c r="E50" s="2" t="s">
        <v>664</v>
      </c>
      <c r="F50" s="2" t="s">
        <v>6706</v>
      </c>
      <c r="G50" s="2" t="s">
        <v>6707</v>
      </c>
      <c r="H50" s="2"/>
      <c r="I50" s="2"/>
      <c r="J50" s="4" t="s">
        <v>1495</v>
      </c>
    </row>
    <row r="51" spans="1:10" ht="15" customHeight="1" x14ac:dyDescent="0.3">
      <c r="A51" s="2" t="s">
        <v>69</v>
      </c>
      <c r="B51" s="2" t="s">
        <v>34312</v>
      </c>
      <c r="C51" s="3">
        <v>4</v>
      </c>
      <c r="D51" s="2" t="s">
        <v>756</v>
      </c>
      <c r="E51" s="2" t="s">
        <v>664</v>
      </c>
      <c r="F51" s="2" t="s">
        <v>6706</v>
      </c>
      <c r="G51" s="2" t="s">
        <v>4880</v>
      </c>
      <c r="H51" s="2"/>
      <c r="I51" s="2"/>
      <c r="J51" s="4" t="s">
        <v>1495</v>
      </c>
    </row>
    <row r="52" spans="1:10" ht="15" customHeight="1" x14ac:dyDescent="0.3">
      <c r="A52" s="2" t="s">
        <v>69</v>
      </c>
      <c r="B52" s="2" t="s">
        <v>34312</v>
      </c>
      <c r="C52" s="3">
        <v>4</v>
      </c>
      <c r="D52" s="2" t="s">
        <v>756</v>
      </c>
      <c r="E52" s="2" t="s">
        <v>664</v>
      </c>
      <c r="F52" s="2" t="s">
        <v>6706</v>
      </c>
      <c r="G52" s="2" t="s">
        <v>4896</v>
      </c>
      <c r="H52" s="2"/>
      <c r="I52" s="2"/>
      <c r="J52" s="4" t="s">
        <v>1495</v>
      </c>
    </row>
    <row r="53" spans="1:10" ht="15" customHeight="1" x14ac:dyDescent="0.3">
      <c r="A53" s="2" t="s">
        <v>82</v>
      </c>
      <c r="B53" s="2" t="s">
        <v>34313</v>
      </c>
      <c r="C53" s="3">
        <v>5</v>
      </c>
      <c r="D53" s="2" t="s">
        <v>773</v>
      </c>
      <c r="E53" s="2" t="s">
        <v>664</v>
      </c>
      <c r="F53" s="2" t="s">
        <v>5323</v>
      </c>
      <c r="G53" s="2" t="s">
        <v>6708</v>
      </c>
      <c r="H53" s="2"/>
      <c r="I53" s="2"/>
      <c r="J53" s="4" t="s">
        <v>6709</v>
      </c>
    </row>
    <row r="54" spans="1:10" ht="15" customHeight="1" x14ac:dyDescent="0.3">
      <c r="A54" s="2" t="s">
        <v>82</v>
      </c>
      <c r="B54" s="2" t="s">
        <v>34313</v>
      </c>
      <c r="C54" s="3">
        <v>5</v>
      </c>
      <c r="D54" s="2" t="s">
        <v>773</v>
      </c>
      <c r="E54" s="2" t="s">
        <v>738</v>
      </c>
      <c r="F54" s="2"/>
      <c r="G54" s="2" t="s">
        <v>6655</v>
      </c>
      <c r="H54" s="2"/>
      <c r="I54" s="2"/>
      <c r="J54" s="4" t="s">
        <v>6710</v>
      </c>
    </row>
    <row r="55" spans="1:10" ht="15" customHeight="1" x14ac:dyDescent="0.3">
      <c r="A55" s="2" t="s">
        <v>82</v>
      </c>
      <c r="B55" s="2" t="s">
        <v>34313</v>
      </c>
      <c r="C55" s="3">
        <v>5</v>
      </c>
      <c r="D55" s="2" t="s">
        <v>773</v>
      </c>
      <c r="E55" s="2" t="s">
        <v>664</v>
      </c>
      <c r="F55" s="2"/>
      <c r="G55" s="2" t="s">
        <v>6675</v>
      </c>
      <c r="H55" s="2"/>
      <c r="I55" s="2"/>
      <c r="J55" s="4" t="s">
        <v>93</v>
      </c>
    </row>
    <row r="56" spans="1:10" ht="15" customHeight="1" x14ac:dyDescent="0.3">
      <c r="A56" s="2" t="s">
        <v>82</v>
      </c>
      <c r="B56" s="2" t="s">
        <v>34313</v>
      </c>
      <c r="C56" s="3">
        <v>5</v>
      </c>
      <c r="D56" s="2" t="s">
        <v>773</v>
      </c>
      <c r="E56" s="2" t="s">
        <v>942</v>
      </c>
      <c r="F56" s="2"/>
      <c r="G56" s="2" t="s">
        <v>6711</v>
      </c>
      <c r="H56" s="2" t="s">
        <v>695</v>
      </c>
      <c r="I56" s="2" t="s">
        <v>945</v>
      </c>
      <c r="J56" s="4" t="s">
        <v>6712</v>
      </c>
    </row>
    <row r="57" spans="1:10" ht="15" customHeight="1" x14ac:dyDescent="0.3">
      <c r="A57" s="2" t="s">
        <v>82</v>
      </c>
      <c r="B57" s="2" t="s">
        <v>34313</v>
      </c>
      <c r="C57" s="3">
        <v>5</v>
      </c>
      <c r="D57" s="2" t="s">
        <v>773</v>
      </c>
      <c r="E57" s="2" t="s">
        <v>942</v>
      </c>
      <c r="F57" s="2"/>
      <c r="G57" s="2" t="s">
        <v>4880</v>
      </c>
      <c r="H57" s="2" t="s">
        <v>1123</v>
      </c>
      <c r="I57" s="2" t="s">
        <v>759</v>
      </c>
      <c r="J57" s="4" t="s">
        <v>6710</v>
      </c>
    </row>
    <row r="58" spans="1:10" ht="15" customHeight="1" x14ac:dyDescent="0.3">
      <c r="A58" s="2" t="s">
        <v>82</v>
      </c>
      <c r="B58" s="2" t="s">
        <v>34313</v>
      </c>
      <c r="C58" s="3">
        <v>5</v>
      </c>
      <c r="D58" s="2" t="s">
        <v>773</v>
      </c>
      <c r="E58" s="2" t="s">
        <v>954</v>
      </c>
      <c r="F58" s="2"/>
      <c r="G58" s="2" t="s">
        <v>4880</v>
      </c>
      <c r="H58" s="2" t="s">
        <v>815</v>
      </c>
      <c r="I58" s="2" t="s">
        <v>1125</v>
      </c>
      <c r="J58" s="4" t="s">
        <v>93</v>
      </c>
    </row>
    <row r="59" spans="1:10" ht="15" customHeight="1" x14ac:dyDescent="0.3">
      <c r="A59" s="2" t="s">
        <v>82</v>
      </c>
      <c r="B59" s="2" t="s">
        <v>34313</v>
      </c>
      <c r="C59" s="3">
        <v>5</v>
      </c>
      <c r="D59" s="2" t="s">
        <v>773</v>
      </c>
      <c r="E59" s="2" t="s">
        <v>6713</v>
      </c>
      <c r="F59" s="2"/>
      <c r="G59" s="2" t="s">
        <v>6714</v>
      </c>
      <c r="H59" s="2"/>
      <c r="I59" s="2" t="s">
        <v>815</v>
      </c>
      <c r="J59" s="4" t="s">
        <v>93</v>
      </c>
    </row>
    <row r="60" spans="1:10" ht="15" customHeight="1" x14ac:dyDescent="0.3">
      <c r="A60" s="2" t="s">
        <v>94</v>
      </c>
      <c r="B60" s="2" t="s">
        <v>34314</v>
      </c>
      <c r="C60" s="3">
        <v>6</v>
      </c>
      <c r="D60" s="2" t="s">
        <v>782</v>
      </c>
      <c r="E60" s="2" t="s">
        <v>664</v>
      </c>
      <c r="F60" s="2" t="s">
        <v>6715</v>
      </c>
      <c r="G60" s="2" t="s">
        <v>5780</v>
      </c>
      <c r="H60" s="2"/>
      <c r="I60" s="2"/>
      <c r="J60" s="7" t="s">
        <v>34359</v>
      </c>
    </row>
    <row r="61" spans="1:10" ht="15" customHeight="1" x14ac:dyDescent="0.3">
      <c r="A61" s="2" t="s">
        <v>94</v>
      </c>
      <c r="B61" s="2" t="s">
        <v>34314</v>
      </c>
      <c r="C61" s="3">
        <v>6</v>
      </c>
      <c r="D61" s="2" t="s">
        <v>782</v>
      </c>
      <c r="E61" s="2" t="s">
        <v>664</v>
      </c>
      <c r="F61" s="2" t="s">
        <v>1543</v>
      </c>
      <c r="G61" s="2" t="s">
        <v>5780</v>
      </c>
      <c r="H61" s="2"/>
      <c r="I61" s="2"/>
      <c r="J61" s="4" t="s">
        <v>6705</v>
      </c>
    </row>
    <row r="62" spans="1:10" ht="15" customHeight="1" x14ac:dyDescent="0.3">
      <c r="A62" s="2" t="s">
        <v>94</v>
      </c>
      <c r="B62" s="2" t="s">
        <v>34314</v>
      </c>
      <c r="C62" s="3">
        <v>6</v>
      </c>
      <c r="D62" s="2" t="s">
        <v>782</v>
      </c>
      <c r="E62" s="2" t="s">
        <v>664</v>
      </c>
      <c r="F62" s="2"/>
      <c r="G62" s="2" t="s">
        <v>1479</v>
      </c>
      <c r="H62" s="2"/>
      <c r="I62" s="2"/>
      <c r="J62" s="4" t="s">
        <v>6716</v>
      </c>
    </row>
    <row r="63" spans="1:10" ht="15" customHeight="1" x14ac:dyDescent="0.3">
      <c r="A63" s="2" t="s">
        <v>94</v>
      </c>
      <c r="B63" s="2" t="s">
        <v>34314</v>
      </c>
      <c r="C63" s="3">
        <v>6</v>
      </c>
      <c r="D63" s="2" t="s">
        <v>782</v>
      </c>
      <c r="E63" s="2" t="s">
        <v>664</v>
      </c>
      <c r="F63" s="2" t="s">
        <v>5323</v>
      </c>
      <c r="G63" s="2" t="s">
        <v>4880</v>
      </c>
      <c r="H63" s="2"/>
      <c r="I63" s="2"/>
      <c r="J63" s="7" t="s">
        <v>34359</v>
      </c>
    </row>
    <row r="64" spans="1:10" ht="15" customHeight="1" x14ac:dyDescent="0.3">
      <c r="A64" s="2" t="s">
        <v>94</v>
      </c>
      <c r="B64" s="2" t="s">
        <v>34314</v>
      </c>
      <c r="C64" s="3">
        <v>6</v>
      </c>
      <c r="D64" s="2" t="s">
        <v>782</v>
      </c>
      <c r="E64" s="2" t="s">
        <v>942</v>
      </c>
      <c r="F64" s="2"/>
      <c r="G64" s="2" t="s">
        <v>4880</v>
      </c>
      <c r="H64" s="2" t="s">
        <v>695</v>
      </c>
      <c r="I64" s="2" t="s">
        <v>1117</v>
      </c>
      <c r="J64" s="7" t="s">
        <v>34359</v>
      </c>
    </row>
    <row r="65" spans="1:10" ht="15" customHeight="1" x14ac:dyDescent="0.3">
      <c r="A65" s="2" t="s">
        <v>94</v>
      </c>
      <c r="B65" s="2" t="s">
        <v>34314</v>
      </c>
      <c r="C65" s="3">
        <v>6</v>
      </c>
      <c r="D65" s="2" t="s">
        <v>782</v>
      </c>
      <c r="E65" s="2" t="s">
        <v>954</v>
      </c>
      <c r="F65" s="2"/>
      <c r="G65" s="2" t="s">
        <v>4880</v>
      </c>
      <c r="H65" s="2" t="s">
        <v>1123</v>
      </c>
      <c r="I65" s="2" t="s">
        <v>759</v>
      </c>
      <c r="J65" s="7" t="s">
        <v>34359</v>
      </c>
    </row>
    <row r="66" spans="1:10" ht="15" customHeight="1" x14ac:dyDescent="0.3">
      <c r="A66" s="2" t="s">
        <v>94</v>
      </c>
      <c r="B66" s="2" t="s">
        <v>34314</v>
      </c>
      <c r="C66" s="3">
        <v>6</v>
      </c>
      <c r="D66" s="2" t="s">
        <v>782</v>
      </c>
      <c r="E66" s="2" t="s">
        <v>708</v>
      </c>
      <c r="F66" s="2" t="s">
        <v>6717</v>
      </c>
      <c r="G66" s="2" t="s">
        <v>5780</v>
      </c>
      <c r="H66" s="2" t="s">
        <v>1125</v>
      </c>
      <c r="I66" s="2" t="s">
        <v>1123</v>
      </c>
      <c r="J66" s="7" t="s">
        <v>34359</v>
      </c>
    </row>
    <row r="67" spans="1:10" ht="15" customHeight="1" x14ac:dyDescent="0.3">
      <c r="A67" s="2" t="s">
        <v>94</v>
      </c>
      <c r="B67" s="2" t="s">
        <v>34314</v>
      </c>
      <c r="C67" s="3">
        <v>6</v>
      </c>
      <c r="D67" s="2" t="s">
        <v>782</v>
      </c>
      <c r="E67" s="2" t="s">
        <v>6718</v>
      </c>
      <c r="F67" s="2"/>
      <c r="G67" s="2" t="s">
        <v>4880</v>
      </c>
      <c r="H67" s="2" t="s">
        <v>781</v>
      </c>
      <c r="I67" s="2" t="s">
        <v>1125</v>
      </c>
      <c r="J67" s="7" t="s">
        <v>34359</v>
      </c>
    </row>
    <row r="68" spans="1:10" ht="15" customHeight="1" x14ac:dyDescent="0.3">
      <c r="A68" s="2" t="s">
        <v>94</v>
      </c>
      <c r="B68" s="2" t="s">
        <v>34314</v>
      </c>
      <c r="C68" s="3">
        <v>6</v>
      </c>
      <c r="D68" s="2" t="s">
        <v>782</v>
      </c>
      <c r="E68" s="2" t="s">
        <v>664</v>
      </c>
      <c r="F68" s="2"/>
      <c r="G68" s="2" t="s">
        <v>5780</v>
      </c>
      <c r="H68" s="2" t="s">
        <v>632</v>
      </c>
      <c r="I68" s="2" t="s">
        <v>781</v>
      </c>
      <c r="J68" s="7" t="s">
        <v>34359</v>
      </c>
    </row>
    <row r="69" spans="1:10" ht="15" customHeight="1" x14ac:dyDescent="0.3">
      <c r="A69" s="2" t="s">
        <v>94</v>
      </c>
      <c r="B69" s="2" t="s">
        <v>34314</v>
      </c>
      <c r="C69" s="3">
        <v>6</v>
      </c>
      <c r="D69" s="2" t="s">
        <v>782</v>
      </c>
      <c r="E69" s="2" t="s">
        <v>664</v>
      </c>
      <c r="F69" s="2" t="s">
        <v>6667</v>
      </c>
      <c r="G69" s="2" t="s">
        <v>4880</v>
      </c>
      <c r="H69" s="2" t="s">
        <v>632</v>
      </c>
      <c r="I69" s="2" t="s">
        <v>815</v>
      </c>
      <c r="J69" s="7" t="s">
        <v>34359</v>
      </c>
    </row>
    <row r="70" spans="1:10" ht="15" customHeight="1" x14ac:dyDescent="0.3">
      <c r="A70" s="2" t="s">
        <v>109</v>
      </c>
      <c r="B70" s="2" t="s">
        <v>34315</v>
      </c>
      <c r="C70" s="3">
        <v>7</v>
      </c>
      <c r="D70" s="2" t="s">
        <v>797</v>
      </c>
      <c r="E70" s="2" t="s">
        <v>664</v>
      </c>
      <c r="F70" s="2" t="s">
        <v>6658</v>
      </c>
      <c r="G70" s="2" t="s">
        <v>6659</v>
      </c>
      <c r="H70" s="2"/>
      <c r="I70" s="2"/>
      <c r="J70" s="4" t="s">
        <v>6660</v>
      </c>
    </row>
    <row r="71" spans="1:10" ht="15" customHeight="1" x14ac:dyDescent="0.3">
      <c r="A71" s="2" t="s">
        <v>109</v>
      </c>
      <c r="B71" s="2" t="s">
        <v>34315</v>
      </c>
      <c r="C71" s="3">
        <v>7</v>
      </c>
      <c r="D71" s="2" t="s">
        <v>797</v>
      </c>
      <c r="E71" s="2" t="s">
        <v>1001</v>
      </c>
      <c r="F71" s="2" t="s">
        <v>1748</v>
      </c>
      <c r="G71" s="2" t="s">
        <v>4977</v>
      </c>
      <c r="H71" s="2"/>
      <c r="I71" s="2"/>
      <c r="J71" s="4" t="s">
        <v>6719</v>
      </c>
    </row>
    <row r="72" spans="1:10" ht="15" customHeight="1" x14ac:dyDescent="0.3">
      <c r="A72" s="2" t="s">
        <v>109</v>
      </c>
      <c r="B72" s="2" t="s">
        <v>34315</v>
      </c>
      <c r="C72" s="3">
        <v>7</v>
      </c>
      <c r="D72" s="2" t="s">
        <v>797</v>
      </c>
      <c r="E72" s="2" t="s">
        <v>6720</v>
      </c>
      <c r="F72" s="2"/>
      <c r="G72" s="2" t="s">
        <v>6721</v>
      </c>
      <c r="H72" s="2"/>
      <c r="I72" s="2"/>
      <c r="J72" s="4" t="s">
        <v>6722</v>
      </c>
    </row>
    <row r="73" spans="1:10" ht="15" customHeight="1" x14ac:dyDescent="0.3">
      <c r="A73" s="2" t="s">
        <v>109</v>
      </c>
      <c r="B73" s="2" t="s">
        <v>34315</v>
      </c>
      <c r="C73" s="3">
        <v>7</v>
      </c>
      <c r="D73" s="2" t="s">
        <v>797</v>
      </c>
      <c r="E73" s="2" t="s">
        <v>6688</v>
      </c>
      <c r="F73" s="2" t="s">
        <v>6723</v>
      </c>
      <c r="G73" s="2" t="s">
        <v>6724</v>
      </c>
      <c r="H73" s="2"/>
      <c r="I73" s="2"/>
      <c r="J73" s="4" t="s">
        <v>6725</v>
      </c>
    </row>
    <row r="74" spans="1:10" ht="15" customHeight="1" x14ac:dyDescent="0.3">
      <c r="A74" s="2" t="s">
        <v>120</v>
      </c>
      <c r="B74" s="2" t="s">
        <v>34316</v>
      </c>
      <c r="C74" s="3">
        <v>8</v>
      </c>
      <c r="D74" s="2" t="s">
        <v>820</v>
      </c>
      <c r="E74" s="2" t="s">
        <v>1144</v>
      </c>
      <c r="F74" s="2" t="s">
        <v>6726</v>
      </c>
      <c r="G74" s="2" t="s">
        <v>5780</v>
      </c>
      <c r="H74" s="2" t="s">
        <v>695</v>
      </c>
      <c r="I74" s="2"/>
      <c r="J74" s="4" t="s">
        <v>6727</v>
      </c>
    </row>
    <row r="75" spans="1:10" ht="15" customHeight="1" x14ac:dyDescent="0.3">
      <c r="A75" s="2" t="s">
        <v>120</v>
      </c>
      <c r="B75" s="2" t="s">
        <v>34316</v>
      </c>
      <c r="C75" s="3">
        <v>8</v>
      </c>
      <c r="D75" s="2" t="s">
        <v>820</v>
      </c>
      <c r="E75" s="2" t="s">
        <v>942</v>
      </c>
      <c r="F75" s="2"/>
      <c r="G75" s="2" t="s">
        <v>6728</v>
      </c>
      <c r="H75" s="2" t="s">
        <v>1406</v>
      </c>
      <c r="I75" s="2"/>
      <c r="J75" s="4" t="s">
        <v>833</v>
      </c>
    </row>
    <row r="76" spans="1:10" ht="15" customHeight="1" x14ac:dyDescent="0.3">
      <c r="A76" s="2" t="s">
        <v>120</v>
      </c>
      <c r="B76" s="2" t="s">
        <v>34316</v>
      </c>
      <c r="C76" s="3">
        <v>8</v>
      </c>
      <c r="D76" s="2" t="s">
        <v>820</v>
      </c>
      <c r="E76" s="2" t="s">
        <v>664</v>
      </c>
      <c r="F76" s="2" t="s">
        <v>827</v>
      </c>
      <c r="G76" s="2" t="s">
        <v>6729</v>
      </c>
      <c r="H76" s="2" t="s">
        <v>1043</v>
      </c>
      <c r="I76" s="2"/>
      <c r="J76" s="7" t="s">
        <v>34362</v>
      </c>
    </row>
    <row r="77" spans="1:10" ht="15" customHeight="1" x14ac:dyDescent="0.3">
      <c r="A77" s="2" t="s">
        <v>120</v>
      </c>
      <c r="B77" s="2" t="s">
        <v>34316</v>
      </c>
      <c r="C77" s="3">
        <v>8</v>
      </c>
      <c r="D77" s="2" t="s">
        <v>820</v>
      </c>
      <c r="E77" s="2" t="s">
        <v>664</v>
      </c>
      <c r="F77" s="2" t="s">
        <v>6730</v>
      </c>
      <c r="G77" s="2" t="s">
        <v>5780</v>
      </c>
      <c r="H77" s="2" t="s">
        <v>790</v>
      </c>
      <c r="I77" s="2"/>
      <c r="J77" s="4" t="s">
        <v>823</v>
      </c>
    </row>
    <row r="78" spans="1:10" ht="15" customHeight="1" x14ac:dyDescent="0.3">
      <c r="A78" s="2" t="s">
        <v>120</v>
      </c>
      <c r="B78" s="2" t="s">
        <v>34316</v>
      </c>
      <c r="C78" s="3">
        <v>8</v>
      </c>
      <c r="D78" s="2" t="s">
        <v>820</v>
      </c>
      <c r="E78" s="2" t="s">
        <v>664</v>
      </c>
      <c r="F78" s="2" t="s">
        <v>6731</v>
      </c>
      <c r="G78" s="2" t="s">
        <v>5780</v>
      </c>
      <c r="H78" s="2" t="s">
        <v>790</v>
      </c>
      <c r="I78" s="2"/>
      <c r="J78" s="4" t="s">
        <v>823</v>
      </c>
    </row>
    <row r="79" spans="1:10" ht="15" customHeight="1" x14ac:dyDescent="0.3">
      <c r="A79" s="2" t="s">
        <v>120</v>
      </c>
      <c r="B79" s="2" t="s">
        <v>34316</v>
      </c>
      <c r="C79" s="3">
        <v>8</v>
      </c>
      <c r="D79" s="2" t="s">
        <v>820</v>
      </c>
      <c r="E79" s="2" t="s">
        <v>664</v>
      </c>
      <c r="F79" s="2" t="s">
        <v>6732</v>
      </c>
      <c r="G79" s="2" t="s">
        <v>5780</v>
      </c>
      <c r="H79" s="2"/>
      <c r="I79" s="2"/>
      <c r="J79" s="4" t="s">
        <v>6705</v>
      </c>
    </row>
    <row r="80" spans="1:10" ht="15" customHeight="1" x14ac:dyDescent="0.3">
      <c r="A80" s="2" t="s">
        <v>120</v>
      </c>
      <c r="B80" s="2" t="s">
        <v>34316</v>
      </c>
      <c r="C80" s="3">
        <v>8</v>
      </c>
      <c r="D80" s="2" t="s">
        <v>820</v>
      </c>
      <c r="E80" s="2" t="s">
        <v>664</v>
      </c>
      <c r="F80" s="2"/>
      <c r="G80" s="2" t="s">
        <v>6733</v>
      </c>
      <c r="H80" s="2"/>
      <c r="I80" s="2"/>
      <c r="J80" s="4" t="s">
        <v>6734</v>
      </c>
    </row>
    <row r="81" spans="1:10" ht="15" customHeight="1" x14ac:dyDescent="0.3">
      <c r="A81" s="2" t="s">
        <v>120</v>
      </c>
      <c r="B81" s="2" t="s">
        <v>34316</v>
      </c>
      <c r="C81" s="3">
        <v>8</v>
      </c>
      <c r="D81" s="2" t="s">
        <v>820</v>
      </c>
      <c r="E81" s="2" t="s">
        <v>664</v>
      </c>
      <c r="F81" s="2" t="s">
        <v>6735</v>
      </c>
      <c r="G81" s="2" t="s">
        <v>4880</v>
      </c>
      <c r="H81" s="2"/>
      <c r="I81" s="2"/>
      <c r="J81" s="4" t="s">
        <v>6736</v>
      </c>
    </row>
    <row r="82" spans="1:10" ht="15" customHeight="1" x14ac:dyDescent="0.3">
      <c r="A82" s="2" t="s">
        <v>120</v>
      </c>
      <c r="B82" s="2" t="s">
        <v>34316</v>
      </c>
      <c r="C82" s="3">
        <v>8</v>
      </c>
      <c r="D82" s="2" t="s">
        <v>820</v>
      </c>
      <c r="E82" s="2" t="s">
        <v>664</v>
      </c>
      <c r="F82" s="2" t="s">
        <v>1748</v>
      </c>
      <c r="G82" s="2" t="s">
        <v>6728</v>
      </c>
      <c r="H82" s="2"/>
      <c r="I82" s="2"/>
      <c r="J82" s="4" t="s">
        <v>134</v>
      </c>
    </row>
    <row r="83" spans="1:10" ht="15" customHeight="1" x14ac:dyDescent="0.3">
      <c r="A83" s="2" t="s">
        <v>120</v>
      </c>
      <c r="B83" s="2" t="s">
        <v>34316</v>
      </c>
      <c r="C83" s="3">
        <v>8</v>
      </c>
      <c r="D83" s="2" t="s">
        <v>820</v>
      </c>
      <c r="E83" s="2" t="s">
        <v>6737</v>
      </c>
      <c r="F83" s="2"/>
      <c r="G83" s="2" t="s">
        <v>5780</v>
      </c>
      <c r="H83" s="2"/>
      <c r="I83" s="2"/>
      <c r="J83" s="4" t="s">
        <v>6738</v>
      </c>
    </row>
    <row r="84" spans="1:10" ht="15" customHeight="1" x14ac:dyDescent="0.3">
      <c r="A84" s="2" t="s">
        <v>120</v>
      </c>
      <c r="B84" s="2" t="s">
        <v>34316</v>
      </c>
      <c r="C84" s="3">
        <v>8</v>
      </c>
      <c r="D84" s="2" t="s">
        <v>820</v>
      </c>
      <c r="E84" s="2" t="s">
        <v>738</v>
      </c>
      <c r="F84" s="2" t="s">
        <v>6739</v>
      </c>
      <c r="G84" s="2" t="s">
        <v>5780</v>
      </c>
      <c r="H84" s="2"/>
      <c r="I84" s="2"/>
      <c r="J84" s="4" t="s">
        <v>823</v>
      </c>
    </row>
    <row r="85" spans="1:10" ht="15" customHeight="1" x14ac:dyDescent="0.3">
      <c r="A85" s="2" t="s">
        <v>120</v>
      </c>
      <c r="B85" s="2" t="s">
        <v>34316</v>
      </c>
      <c r="C85" s="3">
        <v>8</v>
      </c>
      <c r="D85" s="2" t="s">
        <v>820</v>
      </c>
      <c r="E85" s="2" t="s">
        <v>664</v>
      </c>
      <c r="F85" s="2" t="s">
        <v>6740</v>
      </c>
      <c r="G85" s="2" t="s">
        <v>6665</v>
      </c>
      <c r="H85" s="2"/>
      <c r="I85" s="2"/>
      <c r="J85" s="4" t="s">
        <v>134</v>
      </c>
    </row>
    <row r="86" spans="1:10" ht="15" customHeight="1" x14ac:dyDescent="0.3">
      <c r="A86" s="2" t="s">
        <v>120</v>
      </c>
      <c r="B86" s="2" t="s">
        <v>34316</v>
      </c>
      <c r="C86" s="3">
        <v>8</v>
      </c>
      <c r="D86" s="2" t="s">
        <v>820</v>
      </c>
      <c r="E86" s="2" t="s">
        <v>641</v>
      </c>
      <c r="F86" s="2" t="s">
        <v>6741</v>
      </c>
      <c r="G86" s="2" t="s">
        <v>4880</v>
      </c>
      <c r="H86" s="2" t="s">
        <v>781</v>
      </c>
      <c r="I86" s="2" t="s">
        <v>695</v>
      </c>
      <c r="J86" s="4" t="s">
        <v>823</v>
      </c>
    </row>
    <row r="87" spans="1:10" ht="15" customHeight="1" x14ac:dyDescent="0.3">
      <c r="A87" s="2" t="s">
        <v>120</v>
      </c>
      <c r="B87" s="2" t="s">
        <v>34316</v>
      </c>
      <c r="C87" s="3">
        <v>8</v>
      </c>
      <c r="D87" s="2" t="s">
        <v>820</v>
      </c>
      <c r="E87" s="2" t="s">
        <v>942</v>
      </c>
      <c r="F87" s="2" t="s">
        <v>6742</v>
      </c>
      <c r="G87" s="2" t="s">
        <v>5780</v>
      </c>
      <c r="H87" s="2" t="s">
        <v>815</v>
      </c>
      <c r="I87" s="2" t="s">
        <v>781</v>
      </c>
      <c r="J87" s="4" t="s">
        <v>823</v>
      </c>
    </row>
    <row r="88" spans="1:10" ht="15" customHeight="1" x14ac:dyDescent="0.3">
      <c r="A88" s="2" t="s">
        <v>120</v>
      </c>
      <c r="B88" s="2" t="s">
        <v>34316</v>
      </c>
      <c r="C88" s="3">
        <v>8</v>
      </c>
      <c r="D88" s="2" t="s">
        <v>820</v>
      </c>
      <c r="E88" s="2" t="s">
        <v>664</v>
      </c>
      <c r="F88" s="2" t="s">
        <v>6741</v>
      </c>
      <c r="G88" s="2" t="s">
        <v>4880</v>
      </c>
      <c r="H88" s="2" t="s">
        <v>864</v>
      </c>
      <c r="I88" s="2" t="s">
        <v>815</v>
      </c>
      <c r="J88" s="4" t="s">
        <v>823</v>
      </c>
    </row>
    <row r="89" spans="1:10" ht="15" customHeight="1" x14ac:dyDescent="0.3">
      <c r="A89" s="2" t="s">
        <v>120</v>
      </c>
      <c r="B89" s="2" t="s">
        <v>34316</v>
      </c>
      <c r="C89" s="3">
        <v>8</v>
      </c>
      <c r="D89" s="2" t="s">
        <v>820</v>
      </c>
      <c r="E89" s="2" t="s">
        <v>708</v>
      </c>
      <c r="F89" s="2" t="s">
        <v>6743</v>
      </c>
      <c r="G89" s="2" t="s">
        <v>5780</v>
      </c>
      <c r="H89" s="2" t="s">
        <v>2681</v>
      </c>
      <c r="I89" s="2" t="s">
        <v>3219</v>
      </c>
      <c r="J89" s="4" t="s">
        <v>823</v>
      </c>
    </row>
    <row r="90" spans="1:10" ht="15" customHeight="1" x14ac:dyDescent="0.3">
      <c r="A90" s="2" t="s">
        <v>120</v>
      </c>
      <c r="B90" s="2" t="s">
        <v>34316</v>
      </c>
      <c r="C90" s="3">
        <v>8</v>
      </c>
      <c r="D90" s="2" t="s">
        <v>820</v>
      </c>
      <c r="E90" s="2" t="s">
        <v>6744</v>
      </c>
      <c r="F90" s="2"/>
      <c r="G90" s="2" t="s">
        <v>5780</v>
      </c>
      <c r="H90" s="2" t="s">
        <v>632</v>
      </c>
      <c r="I90" s="2" t="s">
        <v>864</v>
      </c>
      <c r="J90" s="4" t="s">
        <v>823</v>
      </c>
    </row>
    <row r="91" spans="1:10" ht="15" customHeight="1" x14ac:dyDescent="0.3">
      <c r="A91" s="2" t="s">
        <v>120</v>
      </c>
      <c r="B91" s="2" t="s">
        <v>34316</v>
      </c>
      <c r="C91" s="3">
        <v>8</v>
      </c>
      <c r="D91" s="2" t="s">
        <v>820</v>
      </c>
      <c r="E91" s="2" t="s">
        <v>6744</v>
      </c>
      <c r="F91" s="2"/>
      <c r="G91" s="2" t="s">
        <v>6728</v>
      </c>
      <c r="H91" s="2" t="s">
        <v>6745</v>
      </c>
      <c r="I91" s="2" t="s">
        <v>965</v>
      </c>
      <c r="J91" s="4" t="s">
        <v>833</v>
      </c>
    </row>
    <row r="92" spans="1:10" ht="15" customHeight="1" x14ac:dyDescent="0.3">
      <c r="A92" s="2" t="s">
        <v>120</v>
      </c>
      <c r="B92" s="2" t="s">
        <v>34316</v>
      </c>
      <c r="C92" s="3">
        <v>8</v>
      </c>
      <c r="D92" s="2" t="s">
        <v>820</v>
      </c>
      <c r="E92" s="2" t="s">
        <v>664</v>
      </c>
      <c r="F92" s="2" t="s">
        <v>827</v>
      </c>
      <c r="G92" s="2" t="s">
        <v>6729</v>
      </c>
      <c r="H92" s="2" t="s">
        <v>957</v>
      </c>
      <c r="I92" s="2" t="s">
        <v>776</v>
      </c>
      <c r="J92" s="4" t="s">
        <v>823</v>
      </c>
    </row>
    <row r="93" spans="1:10" ht="15" customHeight="1" x14ac:dyDescent="0.3">
      <c r="A93" s="2" t="s">
        <v>120</v>
      </c>
      <c r="B93" s="2" t="s">
        <v>34316</v>
      </c>
      <c r="C93" s="3">
        <v>8</v>
      </c>
      <c r="D93" s="2" t="s">
        <v>820</v>
      </c>
      <c r="E93" s="2" t="s">
        <v>664</v>
      </c>
      <c r="F93" s="2" t="s">
        <v>6670</v>
      </c>
      <c r="G93" s="2" t="s">
        <v>5780</v>
      </c>
      <c r="H93" s="2" t="s">
        <v>739</v>
      </c>
      <c r="I93" s="2" t="s">
        <v>736</v>
      </c>
      <c r="J93" s="4" t="s">
        <v>823</v>
      </c>
    </row>
    <row r="94" spans="1:10" ht="15" customHeight="1" x14ac:dyDescent="0.3">
      <c r="A94" s="2" t="s">
        <v>120</v>
      </c>
      <c r="B94" s="2" t="s">
        <v>34316</v>
      </c>
      <c r="C94" s="3">
        <v>8</v>
      </c>
      <c r="D94" s="2" t="s">
        <v>820</v>
      </c>
      <c r="E94" s="2" t="s">
        <v>664</v>
      </c>
      <c r="F94" s="2" t="s">
        <v>6670</v>
      </c>
      <c r="G94" s="2" t="s">
        <v>5780</v>
      </c>
      <c r="H94" s="2"/>
      <c r="I94" s="2" t="s">
        <v>2765</v>
      </c>
      <c r="J94" s="4" t="s">
        <v>823</v>
      </c>
    </row>
    <row r="95" spans="1:10" ht="15" customHeight="1" x14ac:dyDescent="0.3">
      <c r="A95" s="2" t="s">
        <v>135</v>
      </c>
      <c r="B95" s="2" t="s">
        <v>34317</v>
      </c>
      <c r="C95" s="3">
        <v>9</v>
      </c>
      <c r="D95" s="2" t="s">
        <v>840</v>
      </c>
      <c r="E95" s="2" t="s">
        <v>664</v>
      </c>
      <c r="F95" s="2" t="s">
        <v>6746</v>
      </c>
      <c r="G95" s="2" t="s">
        <v>6708</v>
      </c>
      <c r="H95" s="2"/>
      <c r="I95" s="2"/>
      <c r="J95" s="4" t="s">
        <v>6747</v>
      </c>
    </row>
    <row r="96" spans="1:10" ht="15" customHeight="1" x14ac:dyDescent="0.3">
      <c r="A96" s="2" t="s">
        <v>135</v>
      </c>
      <c r="B96" s="2" t="s">
        <v>34317</v>
      </c>
      <c r="C96" s="3">
        <v>9</v>
      </c>
      <c r="D96" s="2" t="s">
        <v>840</v>
      </c>
      <c r="E96" s="2" t="s">
        <v>664</v>
      </c>
      <c r="F96" s="2" t="s">
        <v>6748</v>
      </c>
      <c r="G96" s="2" t="s">
        <v>5646</v>
      </c>
      <c r="H96" s="2"/>
      <c r="I96" s="2"/>
      <c r="J96" s="4" t="s">
        <v>6749</v>
      </c>
    </row>
    <row r="97" spans="1:10" ht="15" customHeight="1" x14ac:dyDescent="0.3">
      <c r="A97" s="2" t="s">
        <v>135</v>
      </c>
      <c r="B97" s="2" t="s">
        <v>34317</v>
      </c>
      <c r="C97" s="3">
        <v>9</v>
      </c>
      <c r="D97" s="2" t="s">
        <v>840</v>
      </c>
      <c r="E97" s="2" t="s">
        <v>664</v>
      </c>
      <c r="F97" s="2" t="s">
        <v>6750</v>
      </c>
      <c r="G97" s="2" t="s">
        <v>6751</v>
      </c>
      <c r="H97" s="2"/>
      <c r="I97" s="2"/>
      <c r="J97" s="4" t="s">
        <v>6752</v>
      </c>
    </row>
    <row r="98" spans="1:10" ht="15" customHeight="1" x14ac:dyDescent="0.3">
      <c r="A98" s="2" t="s">
        <v>135</v>
      </c>
      <c r="B98" s="2" t="s">
        <v>34317</v>
      </c>
      <c r="C98" s="3">
        <v>9</v>
      </c>
      <c r="D98" s="2" t="s">
        <v>840</v>
      </c>
      <c r="E98" s="2" t="s">
        <v>942</v>
      </c>
      <c r="F98" s="2" t="s">
        <v>6753</v>
      </c>
      <c r="G98" s="2" t="s">
        <v>4880</v>
      </c>
      <c r="H98" s="2"/>
      <c r="I98" s="2"/>
      <c r="J98" s="4" t="s">
        <v>6736</v>
      </c>
    </row>
    <row r="99" spans="1:10" ht="15" customHeight="1" x14ac:dyDescent="0.3">
      <c r="A99" s="2" t="s">
        <v>135</v>
      </c>
      <c r="B99" s="2" t="s">
        <v>34317</v>
      </c>
      <c r="C99" s="3">
        <v>9</v>
      </c>
      <c r="D99" s="2" t="s">
        <v>840</v>
      </c>
      <c r="E99" s="2" t="s">
        <v>6718</v>
      </c>
      <c r="F99" s="2" t="s">
        <v>6754</v>
      </c>
      <c r="G99" s="2" t="s">
        <v>4880</v>
      </c>
      <c r="H99" s="2"/>
      <c r="I99" s="2"/>
      <c r="J99" s="4" t="s">
        <v>845</v>
      </c>
    </row>
    <row r="100" spans="1:10" ht="15" customHeight="1" x14ac:dyDescent="0.3">
      <c r="A100" s="2" t="s">
        <v>135</v>
      </c>
      <c r="B100" s="2" t="s">
        <v>34317</v>
      </c>
      <c r="C100" s="3">
        <v>9</v>
      </c>
      <c r="D100" s="2" t="s">
        <v>840</v>
      </c>
      <c r="E100" s="2" t="s">
        <v>664</v>
      </c>
      <c r="F100" s="2"/>
      <c r="G100" s="2" t="s">
        <v>6755</v>
      </c>
      <c r="H100" s="2"/>
      <c r="I100" s="2"/>
      <c r="J100" s="4" t="s">
        <v>845</v>
      </c>
    </row>
    <row r="101" spans="1:10" ht="15" customHeight="1" x14ac:dyDescent="0.3">
      <c r="A101" s="2" t="s">
        <v>135</v>
      </c>
      <c r="B101" s="2" t="s">
        <v>34317</v>
      </c>
      <c r="C101" s="3">
        <v>9</v>
      </c>
      <c r="D101" s="2" t="s">
        <v>840</v>
      </c>
      <c r="E101" s="2" t="s">
        <v>664</v>
      </c>
      <c r="F101" s="2"/>
      <c r="G101" s="2" t="s">
        <v>6675</v>
      </c>
      <c r="H101" s="2"/>
      <c r="I101" s="2"/>
      <c r="J101" s="4" t="s">
        <v>845</v>
      </c>
    </row>
    <row r="102" spans="1:10" ht="15" customHeight="1" x14ac:dyDescent="0.3">
      <c r="A102" s="2" t="s">
        <v>135</v>
      </c>
      <c r="B102" s="2" t="s">
        <v>34317</v>
      </c>
      <c r="C102" s="3">
        <v>9</v>
      </c>
      <c r="D102" s="2" t="s">
        <v>840</v>
      </c>
      <c r="E102" s="2" t="s">
        <v>954</v>
      </c>
      <c r="F102" s="2"/>
      <c r="G102" s="2" t="s">
        <v>4880</v>
      </c>
      <c r="H102" s="2"/>
      <c r="I102" s="2"/>
      <c r="J102" s="4" t="s">
        <v>846</v>
      </c>
    </row>
    <row r="103" spans="1:10" ht="15" customHeight="1" x14ac:dyDescent="0.3">
      <c r="A103" s="2" t="s">
        <v>143</v>
      </c>
      <c r="B103" s="2" t="s">
        <v>34318</v>
      </c>
      <c r="C103" s="3">
        <v>10</v>
      </c>
      <c r="D103" s="2" t="s">
        <v>852</v>
      </c>
      <c r="E103" s="2" t="s">
        <v>954</v>
      </c>
      <c r="F103" s="2"/>
      <c r="G103" s="2" t="s">
        <v>6756</v>
      </c>
      <c r="H103" s="2" t="s">
        <v>864</v>
      </c>
      <c r="I103" s="2"/>
      <c r="J103" s="4" t="s">
        <v>1529</v>
      </c>
    </row>
    <row r="104" spans="1:10" ht="15" customHeight="1" x14ac:dyDescent="0.3">
      <c r="A104" s="2" t="s">
        <v>143</v>
      </c>
      <c r="B104" s="2" t="s">
        <v>34318</v>
      </c>
      <c r="C104" s="3">
        <v>10</v>
      </c>
      <c r="D104" s="2" t="s">
        <v>852</v>
      </c>
      <c r="E104" s="2" t="s">
        <v>664</v>
      </c>
      <c r="F104" s="2" t="s">
        <v>6757</v>
      </c>
      <c r="G104" s="2" t="s">
        <v>5646</v>
      </c>
      <c r="H104" s="2"/>
      <c r="I104" s="2"/>
      <c r="J104" s="4" t="s">
        <v>6758</v>
      </c>
    </row>
    <row r="105" spans="1:10" ht="15" customHeight="1" x14ac:dyDescent="0.3">
      <c r="A105" s="2" t="s">
        <v>143</v>
      </c>
      <c r="B105" s="2" t="s">
        <v>34318</v>
      </c>
      <c r="C105" s="3">
        <v>10</v>
      </c>
      <c r="D105" s="2" t="s">
        <v>852</v>
      </c>
      <c r="E105" s="2" t="s">
        <v>738</v>
      </c>
      <c r="F105" s="2"/>
      <c r="G105" s="2" t="s">
        <v>5811</v>
      </c>
      <c r="H105" s="2"/>
      <c r="I105" s="2"/>
      <c r="J105" s="4" t="s">
        <v>1528</v>
      </c>
    </row>
    <row r="106" spans="1:10" ht="15" customHeight="1" x14ac:dyDescent="0.3">
      <c r="A106" s="2" t="s">
        <v>143</v>
      </c>
      <c r="B106" s="2" t="s">
        <v>34318</v>
      </c>
      <c r="C106" s="3">
        <v>10</v>
      </c>
      <c r="D106" s="2" t="s">
        <v>852</v>
      </c>
      <c r="E106" s="2" t="s">
        <v>664</v>
      </c>
      <c r="F106" s="2" t="s">
        <v>6759</v>
      </c>
      <c r="G106" s="2" t="s">
        <v>5561</v>
      </c>
      <c r="H106" s="2"/>
      <c r="I106" s="2"/>
      <c r="J106" s="4" t="s">
        <v>6760</v>
      </c>
    </row>
    <row r="107" spans="1:10" ht="15" customHeight="1" x14ac:dyDescent="0.3">
      <c r="A107" s="2" t="s">
        <v>143</v>
      </c>
      <c r="B107" s="2" t="s">
        <v>34318</v>
      </c>
      <c r="C107" s="3">
        <v>10</v>
      </c>
      <c r="D107" s="2" t="s">
        <v>852</v>
      </c>
      <c r="E107" s="2" t="s">
        <v>907</v>
      </c>
      <c r="F107" s="2"/>
      <c r="G107" s="2" t="s">
        <v>6714</v>
      </c>
      <c r="H107" s="2"/>
      <c r="I107" s="2"/>
      <c r="J107" s="4" t="s">
        <v>1528</v>
      </c>
    </row>
    <row r="108" spans="1:10" ht="15" customHeight="1" x14ac:dyDescent="0.3">
      <c r="A108" s="2" t="s">
        <v>143</v>
      </c>
      <c r="B108" s="2" t="s">
        <v>34318</v>
      </c>
      <c r="C108" s="3">
        <v>10</v>
      </c>
      <c r="D108" s="2" t="s">
        <v>852</v>
      </c>
      <c r="E108" s="2" t="s">
        <v>664</v>
      </c>
      <c r="F108" s="2"/>
      <c r="G108" s="2" t="s">
        <v>6761</v>
      </c>
      <c r="H108" s="2"/>
      <c r="I108" s="2"/>
      <c r="J108" s="4" t="s">
        <v>854</v>
      </c>
    </row>
    <row r="109" spans="1:10" ht="15" customHeight="1" x14ac:dyDescent="0.3">
      <c r="A109" s="2" t="s">
        <v>143</v>
      </c>
      <c r="B109" s="2" t="s">
        <v>34318</v>
      </c>
      <c r="C109" s="3">
        <v>10</v>
      </c>
      <c r="D109" s="2" t="s">
        <v>852</v>
      </c>
      <c r="E109" s="2" t="s">
        <v>664</v>
      </c>
      <c r="F109" s="2"/>
      <c r="G109" s="2" t="s">
        <v>6762</v>
      </c>
      <c r="H109" s="2"/>
      <c r="I109" s="2"/>
      <c r="J109" s="4" t="s">
        <v>854</v>
      </c>
    </row>
    <row r="110" spans="1:10" ht="15" customHeight="1" x14ac:dyDescent="0.3">
      <c r="A110" s="2" t="s">
        <v>143</v>
      </c>
      <c r="B110" s="2" t="s">
        <v>34318</v>
      </c>
      <c r="C110" s="3">
        <v>10</v>
      </c>
      <c r="D110" s="2" t="s">
        <v>852</v>
      </c>
      <c r="E110" s="2" t="s">
        <v>6718</v>
      </c>
      <c r="F110" s="2"/>
      <c r="G110" s="2" t="s">
        <v>6763</v>
      </c>
      <c r="H110" s="2" t="s">
        <v>695</v>
      </c>
      <c r="I110" s="2" t="s">
        <v>945</v>
      </c>
      <c r="J110" s="4" t="s">
        <v>6764</v>
      </c>
    </row>
    <row r="111" spans="1:10" ht="15" customHeight="1" x14ac:dyDescent="0.3">
      <c r="A111" s="2" t="s">
        <v>143</v>
      </c>
      <c r="B111" s="2" t="s">
        <v>34318</v>
      </c>
      <c r="C111" s="3">
        <v>10</v>
      </c>
      <c r="D111" s="2" t="s">
        <v>852</v>
      </c>
      <c r="E111" s="2" t="s">
        <v>942</v>
      </c>
      <c r="F111" s="2"/>
      <c r="G111" s="2" t="s">
        <v>5646</v>
      </c>
      <c r="H111" s="2"/>
      <c r="I111" s="2" t="s">
        <v>632</v>
      </c>
      <c r="J111" s="4" t="s">
        <v>854</v>
      </c>
    </row>
    <row r="112" spans="1:10" ht="15" customHeight="1" x14ac:dyDescent="0.3">
      <c r="A112" s="2" t="s">
        <v>143</v>
      </c>
      <c r="B112" s="2" t="s">
        <v>34318</v>
      </c>
      <c r="C112" s="3">
        <v>10</v>
      </c>
      <c r="D112" s="2" t="s">
        <v>852</v>
      </c>
      <c r="E112" s="2" t="s">
        <v>954</v>
      </c>
      <c r="F112" s="2"/>
      <c r="G112" s="2" t="s">
        <v>5646</v>
      </c>
      <c r="H112" s="2"/>
      <c r="I112" s="2" t="s">
        <v>1043</v>
      </c>
      <c r="J112" s="4" t="s">
        <v>854</v>
      </c>
    </row>
    <row r="113" spans="1:10" ht="15" customHeight="1" x14ac:dyDescent="0.3">
      <c r="A113" s="2" t="s">
        <v>143</v>
      </c>
      <c r="B113" s="2" t="s">
        <v>34318</v>
      </c>
      <c r="C113" s="3">
        <v>10</v>
      </c>
      <c r="D113" s="2" t="s">
        <v>852</v>
      </c>
      <c r="E113" s="2" t="s">
        <v>664</v>
      </c>
      <c r="F113" s="2"/>
      <c r="G113" s="2" t="s">
        <v>5646</v>
      </c>
      <c r="H113" s="2" t="s">
        <v>957</v>
      </c>
      <c r="I113" s="2" t="s">
        <v>675</v>
      </c>
      <c r="J113" s="4" t="s">
        <v>1529</v>
      </c>
    </row>
    <row r="114" spans="1:10" ht="15" customHeight="1" x14ac:dyDescent="0.3">
      <c r="A114" s="2" t="s">
        <v>143</v>
      </c>
      <c r="B114" s="2" t="s">
        <v>34318</v>
      </c>
      <c r="C114" s="3">
        <v>10</v>
      </c>
      <c r="D114" s="2" t="s">
        <v>852</v>
      </c>
      <c r="E114" s="2" t="s">
        <v>650</v>
      </c>
      <c r="F114" s="2"/>
      <c r="G114" s="2" t="s">
        <v>6714</v>
      </c>
      <c r="H114" s="2" t="s">
        <v>858</v>
      </c>
      <c r="I114" s="2" t="s">
        <v>743</v>
      </c>
      <c r="J114" s="4" t="s">
        <v>854</v>
      </c>
    </row>
    <row r="115" spans="1:10" ht="15" customHeight="1" x14ac:dyDescent="0.3">
      <c r="A115" s="2" t="s">
        <v>156</v>
      </c>
      <c r="B115" s="2" t="s">
        <v>34319</v>
      </c>
      <c r="C115" s="3">
        <v>11</v>
      </c>
      <c r="D115" s="2" t="s">
        <v>861</v>
      </c>
      <c r="E115" s="2" t="s">
        <v>942</v>
      </c>
      <c r="F115" s="2" t="s">
        <v>6723</v>
      </c>
      <c r="G115" s="2" t="s">
        <v>6763</v>
      </c>
      <c r="H115" s="2" t="s">
        <v>943</v>
      </c>
      <c r="I115" s="2" t="s">
        <v>6765</v>
      </c>
      <c r="J115" s="4" t="s">
        <v>6764</v>
      </c>
    </row>
    <row r="116" spans="1:10" ht="15" customHeight="1" x14ac:dyDescent="0.3">
      <c r="A116" s="2" t="s">
        <v>156</v>
      </c>
      <c r="B116" s="2" t="s">
        <v>34319</v>
      </c>
      <c r="C116" s="3">
        <v>11</v>
      </c>
      <c r="D116" s="2" t="s">
        <v>861</v>
      </c>
      <c r="E116" s="2" t="s">
        <v>664</v>
      </c>
      <c r="F116" s="2" t="s">
        <v>6766</v>
      </c>
      <c r="G116" s="2" t="s">
        <v>6767</v>
      </c>
      <c r="H116" s="2" t="s">
        <v>1289</v>
      </c>
      <c r="I116" s="2"/>
      <c r="J116" s="4" t="s">
        <v>871</v>
      </c>
    </row>
    <row r="117" spans="1:10" ht="15" customHeight="1" x14ac:dyDescent="0.3">
      <c r="A117" s="2" t="s">
        <v>156</v>
      </c>
      <c r="B117" s="2" t="s">
        <v>34319</v>
      </c>
      <c r="C117" s="3">
        <v>11</v>
      </c>
      <c r="D117" s="2" t="s">
        <v>861</v>
      </c>
      <c r="E117" s="2" t="s">
        <v>650</v>
      </c>
      <c r="F117" s="2" t="s">
        <v>6768</v>
      </c>
      <c r="G117" s="2" t="s">
        <v>6769</v>
      </c>
      <c r="H117" s="2" t="s">
        <v>1294</v>
      </c>
      <c r="I117" s="2"/>
      <c r="J117" s="4" t="s">
        <v>869</v>
      </c>
    </row>
    <row r="118" spans="1:10" ht="15" customHeight="1" x14ac:dyDescent="0.3">
      <c r="A118" s="2" t="s">
        <v>156</v>
      </c>
      <c r="B118" s="2" t="s">
        <v>34319</v>
      </c>
      <c r="C118" s="3">
        <v>11</v>
      </c>
      <c r="D118" s="2" t="s">
        <v>861</v>
      </c>
      <c r="E118" s="2" t="s">
        <v>714</v>
      </c>
      <c r="F118" s="2"/>
      <c r="G118" s="2" t="s">
        <v>6770</v>
      </c>
      <c r="H118" s="2"/>
      <c r="I118" s="2"/>
      <c r="J118" s="7" t="s">
        <v>34361</v>
      </c>
    </row>
    <row r="119" spans="1:10" ht="15" customHeight="1" x14ac:dyDescent="0.3">
      <c r="A119" s="2" t="s">
        <v>156</v>
      </c>
      <c r="B119" s="2" t="s">
        <v>34319</v>
      </c>
      <c r="C119" s="3">
        <v>11</v>
      </c>
      <c r="D119" s="2" t="s">
        <v>861</v>
      </c>
      <c r="E119" s="2" t="s">
        <v>6771</v>
      </c>
      <c r="F119" s="2"/>
      <c r="G119" s="2" t="s">
        <v>5841</v>
      </c>
      <c r="H119" s="2" t="s">
        <v>695</v>
      </c>
      <c r="I119" s="2" t="s">
        <v>945</v>
      </c>
      <c r="J119" s="7" t="s">
        <v>34361</v>
      </c>
    </row>
    <row r="120" spans="1:10" ht="15" customHeight="1" x14ac:dyDescent="0.3">
      <c r="A120" s="2" t="s">
        <v>156</v>
      </c>
      <c r="B120" s="2" t="s">
        <v>34319</v>
      </c>
      <c r="C120" s="3">
        <v>11</v>
      </c>
      <c r="D120" s="2" t="s">
        <v>861</v>
      </c>
      <c r="E120" s="2" t="s">
        <v>954</v>
      </c>
      <c r="F120" s="2" t="s">
        <v>6723</v>
      </c>
      <c r="G120" s="2" t="s">
        <v>6763</v>
      </c>
      <c r="H120" s="2" t="s">
        <v>695</v>
      </c>
      <c r="I120" s="2" t="s">
        <v>945</v>
      </c>
      <c r="J120" s="4" t="s">
        <v>6764</v>
      </c>
    </row>
    <row r="121" spans="1:10" ht="15" customHeight="1" x14ac:dyDescent="0.3">
      <c r="A121" s="2" t="s">
        <v>156</v>
      </c>
      <c r="B121" s="2" t="s">
        <v>34319</v>
      </c>
      <c r="C121" s="3">
        <v>11</v>
      </c>
      <c r="D121" s="2" t="s">
        <v>861</v>
      </c>
      <c r="E121" s="2" t="s">
        <v>6772</v>
      </c>
      <c r="F121" s="2"/>
      <c r="G121" s="2" t="s">
        <v>286</v>
      </c>
      <c r="H121" s="2" t="s">
        <v>659</v>
      </c>
      <c r="I121" s="2" t="s">
        <v>1294</v>
      </c>
      <c r="J121" s="4" t="s">
        <v>869</v>
      </c>
    </row>
    <row r="122" spans="1:10" ht="15" customHeight="1" x14ac:dyDescent="0.3">
      <c r="A122" s="2" t="s">
        <v>156</v>
      </c>
      <c r="B122" s="2" t="s">
        <v>34319</v>
      </c>
      <c r="C122" s="3">
        <v>11</v>
      </c>
      <c r="D122" s="2" t="s">
        <v>861</v>
      </c>
      <c r="E122" s="2" t="s">
        <v>664</v>
      </c>
      <c r="F122" s="2"/>
      <c r="G122" s="2" t="s">
        <v>6773</v>
      </c>
      <c r="H122" s="2" t="s">
        <v>2908</v>
      </c>
      <c r="I122" s="2" t="s">
        <v>813</v>
      </c>
      <c r="J122" s="4" t="s">
        <v>869</v>
      </c>
    </row>
    <row r="123" spans="1:10" ht="15" customHeight="1" x14ac:dyDescent="0.3">
      <c r="A123" s="2" t="s">
        <v>170</v>
      </c>
      <c r="B123" s="2" t="s">
        <v>34320</v>
      </c>
      <c r="C123" s="3">
        <v>12</v>
      </c>
      <c r="D123" s="2" t="s">
        <v>1534</v>
      </c>
      <c r="E123" s="2" t="s">
        <v>6718</v>
      </c>
      <c r="F123" s="2" t="s">
        <v>6723</v>
      </c>
      <c r="G123" s="2" t="s">
        <v>6774</v>
      </c>
      <c r="H123" s="2" t="s">
        <v>4025</v>
      </c>
      <c r="I123" s="2" t="s">
        <v>6775</v>
      </c>
      <c r="J123" s="4" t="s">
        <v>6776</v>
      </c>
    </row>
    <row r="124" spans="1:10" ht="15" customHeight="1" x14ac:dyDescent="0.3">
      <c r="A124" s="2" t="s">
        <v>170</v>
      </c>
      <c r="B124" s="2" t="s">
        <v>34320</v>
      </c>
      <c r="C124" s="3">
        <v>12</v>
      </c>
      <c r="D124" s="2" t="s">
        <v>1534</v>
      </c>
      <c r="E124" s="2" t="s">
        <v>664</v>
      </c>
      <c r="F124" s="2" t="s">
        <v>6777</v>
      </c>
      <c r="G124" s="2" t="s">
        <v>4942</v>
      </c>
      <c r="H124" s="2" t="s">
        <v>901</v>
      </c>
      <c r="I124" s="2"/>
      <c r="J124" s="4" t="s">
        <v>6778</v>
      </c>
    </row>
    <row r="125" spans="1:10" ht="15" customHeight="1" x14ac:dyDescent="0.3">
      <c r="A125" s="2" t="s">
        <v>170</v>
      </c>
      <c r="B125" s="2" t="s">
        <v>34320</v>
      </c>
      <c r="C125" s="3">
        <v>12</v>
      </c>
      <c r="D125" s="2" t="s">
        <v>1534</v>
      </c>
      <c r="E125" s="2" t="s">
        <v>942</v>
      </c>
      <c r="F125" s="2" t="s">
        <v>6723</v>
      </c>
      <c r="G125" s="2" t="s">
        <v>175</v>
      </c>
      <c r="H125" s="2" t="s">
        <v>6779</v>
      </c>
      <c r="I125" s="2"/>
      <c r="J125" s="4" t="s">
        <v>178</v>
      </c>
    </row>
    <row r="126" spans="1:10" ht="15" customHeight="1" x14ac:dyDescent="0.3">
      <c r="A126" s="2" t="s">
        <v>170</v>
      </c>
      <c r="B126" s="2" t="s">
        <v>34320</v>
      </c>
      <c r="C126" s="3">
        <v>12</v>
      </c>
      <c r="D126" s="2" t="s">
        <v>1534</v>
      </c>
      <c r="E126" s="2" t="s">
        <v>664</v>
      </c>
      <c r="F126" s="2" t="s">
        <v>6780</v>
      </c>
      <c r="G126" s="2" t="s">
        <v>6781</v>
      </c>
      <c r="H126" s="2" t="s">
        <v>1125</v>
      </c>
      <c r="I126" s="2"/>
      <c r="J126" s="4" t="s">
        <v>1765</v>
      </c>
    </row>
    <row r="127" spans="1:10" ht="15" customHeight="1" x14ac:dyDescent="0.3">
      <c r="A127" s="2" t="s">
        <v>170</v>
      </c>
      <c r="B127" s="2" t="s">
        <v>34320</v>
      </c>
      <c r="C127" s="3">
        <v>12</v>
      </c>
      <c r="D127" s="2" t="s">
        <v>1534</v>
      </c>
      <c r="E127" s="2" t="s">
        <v>664</v>
      </c>
      <c r="F127" s="2"/>
      <c r="G127" s="2" t="s">
        <v>6782</v>
      </c>
      <c r="H127" s="2"/>
      <c r="I127" s="2"/>
      <c r="J127" s="4" t="s">
        <v>1765</v>
      </c>
    </row>
    <row r="128" spans="1:10" ht="15" customHeight="1" x14ac:dyDescent="0.3">
      <c r="A128" s="2" t="s">
        <v>170</v>
      </c>
      <c r="B128" s="2" t="s">
        <v>34320</v>
      </c>
      <c r="C128" s="3">
        <v>12</v>
      </c>
      <c r="D128" s="2" t="s">
        <v>1534</v>
      </c>
      <c r="E128" s="2" t="s">
        <v>697</v>
      </c>
      <c r="F128" s="2" t="s">
        <v>6783</v>
      </c>
      <c r="G128" s="2" t="s">
        <v>6784</v>
      </c>
      <c r="H128" s="2"/>
      <c r="I128" s="2"/>
      <c r="J128" s="4" t="s">
        <v>1765</v>
      </c>
    </row>
    <row r="129" spans="1:10" ht="15" customHeight="1" x14ac:dyDescent="0.3">
      <c r="A129" s="2" t="s">
        <v>170</v>
      </c>
      <c r="B129" s="2" t="s">
        <v>34320</v>
      </c>
      <c r="C129" s="3">
        <v>12</v>
      </c>
      <c r="D129" s="2" t="s">
        <v>1534</v>
      </c>
      <c r="E129" s="2" t="s">
        <v>942</v>
      </c>
      <c r="F129" s="2"/>
      <c r="G129" s="2" t="s">
        <v>6774</v>
      </c>
      <c r="H129" s="2" t="s">
        <v>1347</v>
      </c>
      <c r="I129" s="2" t="s">
        <v>4025</v>
      </c>
      <c r="J129" s="4" t="s">
        <v>6785</v>
      </c>
    </row>
    <row r="130" spans="1:10" ht="15" customHeight="1" x14ac:dyDescent="0.3">
      <c r="A130" s="2" t="s">
        <v>179</v>
      </c>
      <c r="B130" s="2" t="s">
        <v>34321</v>
      </c>
      <c r="C130" s="3">
        <v>13</v>
      </c>
      <c r="D130" s="2" t="s">
        <v>884</v>
      </c>
      <c r="E130" s="2" t="s">
        <v>650</v>
      </c>
      <c r="F130" s="2" t="s">
        <v>6786</v>
      </c>
      <c r="G130" s="2" t="s">
        <v>6787</v>
      </c>
      <c r="H130" s="2" t="s">
        <v>2681</v>
      </c>
      <c r="I130" s="2"/>
      <c r="J130" s="4" t="s">
        <v>6788</v>
      </c>
    </row>
    <row r="131" spans="1:10" ht="15" customHeight="1" x14ac:dyDescent="0.3">
      <c r="A131" s="2" t="s">
        <v>179</v>
      </c>
      <c r="B131" s="2" t="s">
        <v>34321</v>
      </c>
      <c r="C131" s="3">
        <v>13</v>
      </c>
      <c r="D131" s="2" t="s">
        <v>884</v>
      </c>
      <c r="E131" s="2" t="s">
        <v>664</v>
      </c>
      <c r="F131" s="2" t="s">
        <v>6748</v>
      </c>
      <c r="G131" s="2" t="s">
        <v>5646</v>
      </c>
      <c r="H131" s="2"/>
      <c r="I131" s="2"/>
      <c r="J131" s="4" t="s">
        <v>6749</v>
      </c>
    </row>
    <row r="132" spans="1:10" ht="15" customHeight="1" x14ac:dyDescent="0.3">
      <c r="A132" s="2" t="s">
        <v>179</v>
      </c>
      <c r="B132" s="2" t="s">
        <v>34321</v>
      </c>
      <c r="C132" s="3">
        <v>13</v>
      </c>
      <c r="D132" s="2" t="s">
        <v>884</v>
      </c>
      <c r="E132" s="2" t="s">
        <v>664</v>
      </c>
      <c r="F132" s="2" t="s">
        <v>6789</v>
      </c>
      <c r="G132" s="2" t="s">
        <v>5646</v>
      </c>
      <c r="H132" s="2"/>
      <c r="I132" s="2"/>
      <c r="J132" s="4" t="s">
        <v>6790</v>
      </c>
    </row>
    <row r="133" spans="1:10" ht="15" customHeight="1" x14ac:dyDescent="0.3">
      <c r="A133" s="2" t="s">
        <v>179</v>
      </c>
      <c r="B133" s="2" t="s">
        <v>34321</v>
      </c>
      <c r="C133" s="3">
        <v>13</v>
      </c>
      <c r="D133" s="2" t="s">
        <v>884</v>
      </c>
      <c r="E133" s="2" t="s">
        <v>664</v>
      </c>
      <c r="F133" s="2">
        <v>1</v>
      </c>
      <c r="G133" s="2" t="s">
        <v>5561</v>
      </c>
      <c r="H133" s="2"/>
      <c r="I133" s="2"/>
      <c r="J133" s="4" t="s">
        <v>1542</v>
      </c>
    </row>
    <row r="134" spans="1:10" ht="15" customHeight="1" x14ac:dyDescent="0.3">
      <c r="A134" s="2" t="s">
        <v>179</v>
      </c>
      <c r="B134" s="2" t="s">
        <v>34321</v>
      </c>
      <c r="C134" s="3">
        <v>13</v>
      </c>
      <c r="D134" s="2" t="s">
        <v>884</v>
      </c>
      <c r="E134" s="2" t="s">
        <v>664</v>
      </c>
      <c r="F134" s="2" t="s">
        <v>6667</v>
      </c>
      <c r="G134" s="2" t="s">
        <v>4880</v>
      </c>
      <c r="H134" s="2"/>
      <c r="I134" s="2"/>
      <c r="J134" s="4" t="s">
        <v>6736</v>
      </c>
    </row>
    <row r="135" spans="1:10" ht="15" customHeight="1" x14ac:dyDescent="0.3">
      <c r="A135" s="2" t="s">
        <v>179</v>
      </c>
      <c r="B135" s="2" t="s">
        <v>34321</v>
      </c>
      <c r="C135" s="3">
        <v>13</v>
      </c>
      <c r="D135" s="2" t="s">
        <v>884</v>
      </c>
      <c r="E135" s="2" t="s">
        <v>664</v>
      </c>
      <c r="F135" s="2"/>
      <c r="G135" s="2" t="s">
        <v>6711</v>
      </c>
      <c r="H135" s="2"/>
      <c r="I135" s="2"/>
      <c r="J135" s="4" t="s">
        <v>6752</v>
      </c>
    </row>
    <row r="136" spans="1:10" ht="15" customHeight="1" x14ac:dyDescent="0.3">
      <c r="A136" s="2" t="s">
        <v>179</v>
      </c>
      <c r="B136" s="2" t="s">
        <v>34321</v>
      </c>
      <c r="C136" s="3">
        <v>13</v>
      </c>
      <c r="D136" s="2" t="s">
        <v>884</v>
      </c>
      <c r="E136" s="2" t="s">
        <v>6718</v>
      </c>
      <c r="F136" s="2" t="s">
        <v>6791</v>
      </c>
      <c r="G136" s="2" t="s">
        <v>6711</v>
      </c>
      <c r="H136" s="2"/>
      <c r="I136" s="2"/>
      <c r="J136" s="4" t="s">
        <v>6792</v>
      </c>
    </row>
    <row r="137" spans="1:10" ht="15" customHeight="1" x14ac:dyDescent="0.3">
      <c r="A137" s="2" t="s">
        <v>179</v>
      </c>
      <c r="B137" s="2" t="s">
        <v>34321</v>
      </c>
      <c r="C137" s="3">
        <v>13</v>
      </c>
      <c r="D137" s="2" t="s">
        <v>884</v>
      </c>
      <c r="E137" s="2" t="s">
        <v>714</v>
      </c>
      <c r="F137" s="2"/>
      <c r="G137" s="2" t="s">
        <v>6755</v>
      </c>
      <c r="H137" s="2"/>
      <c r="I137" s="2"/>
      <c r="J137" s="4" t="s">
        <v>895</v>
      </c>
    </row>
    <row r="138" spans="1:10" ht="15" customHeight="1" x14ac:dyDescent="0.3">
      <c r="A138" s="2" t="s">
        <v>179</v>
      </c>
      <c r="B138" s="2" t="s">
        <v>34321</v>
      </c>
      <c r="C138" s="3">
        <v>13</v>
      </c>
      <c r="D138" s="2" t="s">
        <v>884</v>
      </c>
      <c r="E138" s="2" t="s">
        <v>664</v>
      </c>
      <c r="F138" s="2"/>
      <c r="G138" s="2" t="s">
        <v>1479</v>
      </c>
      <c r="H138" s="2"/>
      <c r="I138" s="2"/>
      <c r="J138" s="4" t="s">
        <v>895</v>
      </c>
    </row>
    <row r="139" spans="1:10" ht="15" customHeight="1" x14ac:dyDescent="0.3">
      <c r="A139" s="2" t="s">
        <v>179</v>
      </c>
      <c r="B139" s="2" t="s">
        <v>34321</v>
      </c>
      <c r="C139" s="3">
        <v>13</v>
      </c>
      <c r="D139" s="2" t="s">
        <v>884</v>
      </c>
      <c r="E139" s="2" t="s">
        <v>664</v>
      </c>
      <c r="F139" s="2"/>
      <c r="G139" s="2" t="s">
        <v>6675</v>
      </c>
      <c r="H139" s="2"/>
      <c r="I139" s="2"/>
      <c r="J139" s="4" t="s">
        <v>895</v>
      </c>
    </row>
    <row r="140" spans="1:10" ht="15" customHeight="1" x14ac:dyDescent="0.3">
      <c r="A140" s="2" t="s">
        <v>179</v>
      </c>
      <c r="B140" s="2" t="s">
        <v>34321</v>
      </c>
      <c r="C140" s="3">
        <v>13</v>
      </c>
      <c r="D140" s="2" t="s">
        <v>884</v>
      </c>
      <c r="E140" s="2" t="s">
        <v>714</v>
      </c>
      <c r="F140" s="2"/>
      <c r="G140" s="2" t="s">
        <v>4880</v>
      </c>
      <c r="H140" s="2"/>
      <c r="I140" s="2"/>
      <c r="J140" s="4" t="s">
        <v>895</v>
      </c>
    </row>
    <row r="141" spans="1:10" ht="15" customHeight="1" x14ac:dyDescent="0.3">
      <c r="A141" s="2" t="s">
        <v>190</v>
      </c>
      <c r="B141" s="2" t="s">
        <v>34322</v>
      </c>
      <c r="C141" s="3">
        <v>14</v>
      </c>
      <c r="D141" s="2" t="s">
        <v>902</v>
      </c>
      <c r="E141" s="2" t="s">
        <v>664</v>
      </c>
      <c r="F141" s="2" t="s">
        <v>6793</v>
      </c>
      <c r="G141" s="2" t="s">
        <v>3296</v>
      </c>
      <c r="H141" s="2"/>
      <c r="I141" s="2"/>
      <c r="J141" s="4" t="s">
        <v>3297</v>
      </c>
    </row>
    <row r="142" spans="1:10" ht="15" customHeight="1" x14ac:dyDescent="0.3">
      <c r="A142" s="2" t="s">
        <v>190</v>
      </c>
      <c r="B142" s="2" t="s">
        <v>34322</v>
      </c>
      <c r="C142" s="3">
        <v>14</v>
      </c>
      <c r="D142" s="2" t="s">
        <v>902</v>
      </c>
      <c r="E142" s="2" t="s">
        <v>664</v>
      </c>
      <c r="F142" s="2"/>
      <c r="G142" s="2" t="s">
        <v>1479</v>
      </c>
      <c r="H142" s="2"/>
      <c r="I142" s="2"/>
      <c r="J142" s="4" t="s">
        <v>6794</v>
      </c>
    </row>
    <row r="143" spans="1:10" ht="15" customHeight="1" x14ac:dyDescent="0.3">
      <c r="A143" s="2" t="s">
        <v>190</v>
      </c>
      <c r="B143" s="2" t="s">
        <v>34322</v>
      </c>
      <c r="C143" s="3">
        <v>14</v>
      </c>
      <c r="D143" s="2" t="s">
        <v>902</v>
      </c>
      <c r="E143" s="2" t="s">
        <v>664</v>
      </c>
      <c r="F143" s="2" t="s">
        <v>6795</v>
      </c>
      <c r="G143" s="2" t="s">
        <v>6796</v>
      </c>
      <c r="H143" s="2"/>
      <c r="I143" s="2"/>
      <c r="J143" s="4" t="s">
        <v>6797</v>
      </c>
    </row>
    <row r="144" spans="1:10" ht="15" customHeight="1" x14ac:dyDescent="0.3">
      <c r="A144" s="2" t="s">
        <v>190</v>
      </c>
      <c r="B144" s="2" t="s">
        <v>34322</v>
      </c>
      <c r="C144" s="3">
        <v>14</v>
      </c>
      <c r="D144" s="2" t="s">
        <v>902</v>
      </c>
      <c r="E144" s="2" t="s">
        <v>6798</v>
      </c>
      <c r="F144" s="2"/>
      <c r="G144" s="2" t="s">
        <v>1564</v>
      </c>
      <c r="H144" s="2" t="s">
        <v>790</v>
      </c>
      <c r="I144" s="2" t="s">
        <v>736</v>
      </c>
      <c r="J144" s="4" t="s">
        <v>906</v>
      </c>
    </row>
    <row r="145" spans="1:10" ht="15" customHeight="1" x14ac:dyDescent="0.3">
      <c r="A145" s="2" t="s">
        <v>206</v>
      </c>
      <c r="B145" s="2" t="s">
        <v>34323</v>
      </c>
      <c r="C145" s="3">
        <v>15</v>
      </c>
      <c r="D145" s="2" t="s">
        <v>916</v>
      </c>
      <c r="E145" s="2" t="s">
        <v>714</v>
      </c>
      <c r="F145" s="2"/>
      <c r="G145" s="2" t="s">
        <v>5780</v>
      </c>
      <c r="H145" s="2" t="s">
        <v>647</v>
      </c>
      <c r="I145" s="2"/>
      <c r="J145" s="7" t="s">
        <v>34360</v>
      </c>
    </row>
    <row r="146" spans="1:10" ht="15" customHeight="1" x14ac:dyDescent="0.3">
      <c r="A146" s="2" t="s">
        <v>206</v>
      </c>
      <c r="B146" s="2" t="s">
        <v>34323</v>
      </c>
      <c r="C146" s="3">
        <v>15</v>
      </c>
      <c r="D146" s="2" t="s">
        <v>916</v>
      </c>
      <c r="E146" s="2" t="s">
        <v>708</v>
      </c>
      <c r="F146" s="2" t="s">
        <v>6799</v>
      </c>
      <c r="G146" s="2" t="s">
        <v>5548</v>
      </c>
      <c r="H146" s="2"/>
      <c r="I146" s="2"/>
      <c r="J146" s="4" t="s">
        <v>6800</v>
      </c>
    </row>
    <row r="147" spans="1:10" ht="15" customHeight="1" x14ac:dyDescent="0.3">
      <c r="A147" s="2" t="s">
        <v>206</v>
      </c>
      <c r="B147" s="2" t="s">
        <v>34323</v>
      </c>
      <c r="C147" s="3">
        <v>15</v>
      </c>
      <c r="D147" s="2" t="s">
        <v>916</v>
      </c>
      <c r="E147" s="2" t="s">
        <v>6771</v>
      </c>
      <c r="F147" s="2"/>
      <c r="G147" s="2" t="s">
        <v>4896</v>
      </c>
      <c r="H147" s="2"/>
      <c r="I147" s="2"/>
      <c r="J147" s="4" t="s">
        <v>6801</v>
      </c>
    </row>
    <row r="148" spans="1:10" ht="15" customHeight="1" x14ac:dyDescent="0.3">
      <c r="A148" s="2" t="s">
        <v>206</v>
      </c>
      <c r="B148" s="2" t="s">
        <v>34323</v>
      </c>
      <c r="C148" s="3">
        <v>15</v>
      </c>
      <c r="D148" s="2" t="s">
        <v>916</v>
      </c>
      <c r="E148" s="2" t="s">
        <v>664</v>
      </c>
      <c r="F148" s="2" t="s">
        <v>1775</v>
      </c>
      <c r="G148" s="2" t="s">
        <v>5780</v>
      </c>
      <c r="H148" s="2" t="s">
        <v>1117</v>
      </c>
      <c r="I148" s="2" t="s">
        <v>945</v>
      </c>
      <c r="J148" s="4" t="s">
        <v>6705</v>
      </c>
    </row>
    <row r="149" spans="1:10" ht="15" customHeight="1" x14ac:dyDescent="0.3">
      <c r="A149" s="2" t="s">
        <v>206</v>
      </c>
      <c r="B149" s="2" t="s">
        <v>34323</v>
      </c>
      <c r="C149" s="3">
        <v>15</v>
      </c>
      <c r="D149" s="2" t="s">
        <v>916</v>
      </c>
      <c r="E149" s="2" t="s">
        <v>6802</v>
      </c>
      <c r="F149" s="2" t="s">
        <v>6723</v>
      </c>
      <c r="G149" s="2" t="s">
        <v>5780</v>
      </c>
      <c r="H149" s="2" t="s">
        <v>739</v>
      </c>
      <c r="I149" s="2" t="s">
        <v>736</v>
      </c>
      <c r="J149" s="4" t="s">
        <v>6727</v>
      </c>
    </row>
    <row r="150" spans="1:10" ht="15" customHeight="1" x14ac:dyDescent="0.3">
      <c r="A150" s="2" t="s">
        <v>206</v>
      </c>
      <c r="B150" s="2" t="s">
        <v>34323</v>
      </c>
      <c r="C150" s="3">
        <v>15</v>
      </c>
      <c r="D150" s="2" t="s">
        <v>916</v>
      </c>
      <c r="E150" s="2" t="s">
        <v>6803</v>
      </c>
      <c r="F150" s="2"/>
      <c r="G150" s="2" t="s">
        <v>5780</v>
      </c>
      <c r="H150" s="2" t="s">
        <v>790</v>
      </c>
      <c r="I150" s="2" t="s">
        <v>700</v>
      </c>
      <c r="J150" s="7" t="s">
        <v>34360</v>
      </c>
    </row>
    <row r="151" spans="1:10" ht="15" customHeight="1" x14ac:dyDescent="0.3">
      <c r="A151" s="2" t="s">
        <v>206</v>
      </c>
      <c r="B151" s="2" t="s">
        <v>34323</v>
      </c>
      <c r="C151" s="3">
        <v>15</v>
      </c>
      <c r="D151" s="2" t="s">
        <v>916</v>
      </c>
      <c r="E151" s="2" t="s">
        <v>664</v>
      </c>
      <c r="F151" s="2" t="s">
        <v>1775</v>
      </c>
      <c r="G151" s="2" t="s">
        <v>5780</v>
      </c>
      <c r="H151" s="2" t="s">
        <v>790</v>
      </c>
      <c r="I151" s="2" t="s">
        <v>700</v>
      </c>
      <c r="J151" s="7" t="s">
        <v>34360</v>
      </c>
    </row>
    <row r="152" spans="1:10" ht="15" customHeight="1" x14ac:dyDescent="0.3">
      <c r="A152" s="2" t="s">
        <v>206</v>
      </c>
      <c r="B152" s="2" t="s">
        <v>34323</v>
      </c>
      <c r="C152" s="3">
        <v>15</v>
      </c>
      <c r="D152" s="2" t="s">
        <v>916</v>
      </c>
      <c r="E152" s="2" t="s">
        <v>6804</v>
      </c>
      <c r="F152" s="2" t="s">
        <v>6805</v>
      </c>
      <c r="G152" s="2" t="s">
        <v>5780</v>
      </c>
      <c r="H152" s="2" t="s">
        <v>675</v>
      </c>
      <c r="I152" s="2" t="s">
        <v>853</v>
      </c>
      <c r="J152" s="7" t="s">
        <v>34360</v>
      </c>
    </row>
    <row r="153" spans="1:10" ht="15" customHeight="1" x14ac:dyDescent="0.3">
      <c r="A153" s="2" t="s">
        <v>206</v>
      </c>
      <c r="B153" s="2" t="s">
        <v>34323</v>
      </c>
      <c r="C153" s="3">
        <v>15</v>
      </c>
      <c r="D153" s="2" t="s">
        <v>916</v>
      </c>
      <c r="E153" s="2" t="s">
        <v>942</v>
      </c>
      <c r="F153" s="2"/>
      <c r="G153" s="2" t="s">
        <v>6806</v>
      </c>
      <c r="H153" s="2" t="s">
        <v>851</v>
      </c>
      <c r="I153" s="2" t="s">
        <v>853</v>
      </c>
      <c r="J153" s="7" t="s">
        <v>34360</v>
      </c>
    </row>
    <row r="154" spans="1:10" ht="15" customHeight="1" x14ac:dyDescent="0.3">
      <c r="A154" s="2" t="s">
        <v>206</v>
      </c>
      <c r="B154" s="2" t="s">
        <v>34323</v>
      </c>
      <c r="C154" s="3">
        <v>15</v>
      </c>
      <c r="D154" s="2" t="s">
        <v>916</v>
      </c>
      <c r="E154" s="2" t="s">
        <v>664</v>
      </c>
      <c r="F154" s="2" t="s">
        <v>6807</v>
      </c>
      <c r="G154" s="2" t="s">
        <v>5780</v>
      </c>
      <c r="H154" s="2" t="s">
        <v>957</v>
      </c>
      <c r="I154" s="2" t="s">
        <v>851</v>
      </c>
      <c r="J154" s="7" t="s">
        <v>34360</v>
      </c>
    </row>
    <row r="155" spans="1:10" ht="15" customHeight="1" x14ac:dyDescent="0.3">
      <c r="A155" s="2" t="s">
        <v>206</v>
      </c>
      <c r="B155" s="2" t="s">
        <v>34323</v>
      </c>
      <c r="C155" s="3">
        <v>15</v>
      </c>
      <c r="D155" s="2" t="s">
        <v>916</v>
      </c>
      <c r="E155" s="2" t="s">
        <v>664</v>
      </c>
      <c r="F155" s="2"/>
      <c r="G155" s="2" t="s">
        <v>6808</v>
      </c>
      <c r="H155" s="2" t="s">
        <v>699</v>
      </c>
      <c r="I155" s="2" t="s">
        <v>749</v>
      </c>
      <c r="J155" s="7" t="s">
        <v>34360</v>
      </c>
    </row>
    <row r="156" spans="1:10" ht="15" customHeight="1" x14ac:dyDescent="0.3">
      <c r="A156" s="2" t="s">
        <v>217</v>
      </c>
      <c r="B156" s="2" t="s">
        <v>34324</v>
      </c>
      <c r="C156" s="3">
        <v>16</v>
      </c>
      <c r="D156" s="2" t="s">
        <v>940</v>
      </c>
      <c r="E156" s="2" t="s">
        <v>942</v>
      </c>
      <c r="F156" s="2"/>
      <c r="G156" s="2" t="s">
        <v>6809</v>
      </c>
      <c r="H156" s="2"/>
      <c r="I156" s="2"/>
      <c r="J156" s="4" t="s">
        <v>949</v>
      </c>
    </row>
    <row r="157" spans="1:10" ht="15" customHeight="1" x14ac:dyDescent="0.3">
      <c r="A157" s="2" t="s">
        <v>217</v>
      </c>
      <c r="B157" s="2" t="s">
        <v>34324</v>
      </c>
      <c r="C157" s="3">
        <v>16</v>
      </c>
      <c r="D157" s="2" t="s">
        <v>940</v>
      </c>
      <c r="E157" s="2" t="s">
        <v>664</v>
      </c>
      <c r="F157" s="2"/>
      <c r="G157" s="2" t="s">
        <v>6811</v>
      </c>
      <c r="H157" s="2"/>
      <c r="I157" s="2"/>
      <c r="J157" s="4" t="s">
        <v>1554</v>
      </c>
    </row>
    <row r="158" spans="1:10" ht="15" customHeight="1" x14ac:dyDescent="0.3">
      <c r="A158" s="2" t="s">
        <v>217</v>
      </c>
      <c r="B158" s="2" t="s">
        <v>34324</v>
      </c>
      <c r="C158" s="3">
        <v>16</v>
      </c>
      <c r="D158" s="2" t="s">
        <v>940</v>
      </c>
      <c r="E158" s="2" t="s">
        <v>738</v>
      </c>
      <c r="F158" s="2"/>
      <c r="G158" s="2" t="s">
        <v>6812</v>
      </c>
      <c r="H158" s="2"/>
      <c r="I158" s="2"/>
      <c r="J158" s="4" t="s">
        <v>949</v>
      </c>
    </row>
    <row r="159" spans="1:10" ht="15" customHeight="1" x14ac:dyDescent="0.3">
      <c r="A159" s="2" t="s">
        <v>217</v>
      </c>
      <c r="B159" s="2" t="s">
        <v>34324</v>
      </c>
      <c r="C159" s="3">
        <v>16</v>
      </c>
      <c r="D159" s="2" t="s">
        <v>940</v>
      </c>
      <c r="E159" s="2" t="s">
        <v>664</v>
      </c>
      <c r="F159" s="2"/>
      <c r="G159" s="2" t="s">
        <v>6812</v>
      </c>
      <c r="H159" s="2"/>
      <c r="I159" s="2"/>
      <c r="J159" s="4" t="s">
        <v>1554</v>
      </c>
    </row>
    <row r="160" spans="1:10" ht="15" customHeight="1" x14ac:dyDescent="0.3">
      <c r="A160" s="2" t="s">
        <v>217</v>
      </c>
      <c r="B160" s="2" t="s">
        <v>34324</v>
      </c>
      <c r="C160" s="3">
        <v>16</v>
      </c>
      <c r="D160" s="2" t="s">
        <v>940</v>
      </c>
      <c r="E160" s="2" t="s">
        <v>738</v>
      </c>
      <c r="F160" s="2"/>
      <c r="G160" s="2" t="s">
        <v>6813</v>
      </c>
      <c r="H160" s="2"/>
      <c r="I160" s="2"/>
      <c r="J160" s="4" t="s">
        <v>949</v>
      </c>
    </row>
    <row r="161" spans="1:10" ht="15" customHeight="1" x14ac:dyDescent="0.3">
      <c r="A161" s="2" t="s">
        <v>217</v>
      </c>
      <c r="B161" s="2" t="s">
        <v>34324</v>
      </c>
      <c r="C161" s="3">
        <v>16</v>
      </c>
      <c r="D161" s="2" t="s">
        <v>940</v>
      </c>
      <c r="E161" s="2" t="s">
        <v>664</v>
      </c>
      <c r="F161" s="2"/>
      <c r="G161" s="2" t="s">
        <v>6814</v>
      </c>
      <c r="H161" s="2"/>
      <c r="I161" s="2"/>
      <c r="J161" s="4" t="s">
        <v>1554</v>
      </c>
    </row>
    <row r="162" spans="1:10" ht="15" customHeight="1" x14ac:dyDescent="0.3">
      <c r="A162" s="2" t="s">
        <v>217</v>
      </c>
      <c r="B162" s="2" t="s">
        <v>34324</v>
      </c>
      <c r="C162" s="3">
        <v>16</v>
      </c>
      <c r="D162" s="2" t="s">
        <v>940</v>
      </c>
      <c r="E162" s="2" t="s">
        <v>664</v>
      </c>
      <c r="F162" s="2"/>
      <c r="G162" s="2" t="s">
        <v>6462</v>
      </c>
      <c r="H162" s="2"/>
      <c r="I162" s="2"/>
      <c r="J162" s="4" t="s">
        <v>1554</v>
      </c>
    </row>
    <row r="163" spans="1:10" ht="15" customHeight="1" x14ac:dyDescent="0.3">
      <c r="A163" s="2" t="s">
        <v>217</v>
      </c>
      <c r="B163" s="2" t="s">
        <v>34324</v>
      </c>
      <c r="C163" s="3">
        <v>16</v>
      </c>
      <c r="D163" s="2" t="s">
        <v>940</v>
      </c>
      <c r="E163" s="2" t="s">
        <v>664</v>
      </c>
      <c r="F163" s="2"/>
      <c r="G163" s="2" t="s">
        <v>6815</v>
      </c>
      <c r="H163" s="2"/>
      <c r="I163" s="2"/>
      <c r="J163" s="4" t="s">
        <v>1554</v>
      </c>
    </row>
    <row r="164" spans="1:10" ht="15" customHeight="1" x14ac:dyDescent="0.3">
      <c r="A164" s="2" t="s">
        <v>217</v>
      </c>
      <c r="B164" s="2" t="s">
        <v>34324</v>
      </c>
      <c r="C164" s="3">
        <v>16</v>
      </c>
      <c r="D164" s="2" t="s">
        <v>940</v>
      </c>
      <c r="E164" s="2" t="s">
        <v>664</v>
      </c>
      <c r="F164" s="2"/>
      <c r="G164" s="2" t="s">
        <v>6816</v>
      </c>
      <c r="H164" s="2"/>
      <c r="I164" s="2"/>
      <c r="J164" s="4" t="s">
        <v>1554</v>
      </c>
    </row>
    <row r="165" spans="1:10" ht="15" customHeight="1" x14ac:dyDescent="0.3">
      <c r="A165" s="2" t="s">
        <v>217</v>
      </c>
      <c r="B165" s="2" t="s">
        <v>34324</v>
      </c>
      <c r="C165" s="3">
        <v>16</v>
      </c>
      <c r="D165" s="2" t="s">
        <v>940</v>
      </c>
      <c r="E165" s="2" t="s">
        <v>664</v>
      </c>
      <c r="F165" s="2"/>
      <c r="G165" s="2" t="s">
        <v>6810</v>
      </c>
      <c r="H165" s="2"/>
      <c r="I165" s="2"/>
      <c r="J165" s="4" t="s">
        <v>1554</v>
      </c>
    </row>
    <row r="166" spans="1:10" ht="15" customHeight="1" x14ac:dyDescent="0.3">
      <c r="A166" s="2" t="s">
        <v>243</v>
      </c>
      <c r="B166" s="2" t="s">
        <v>34326</v>
      </c>
      <c r="C166" s="3">
        <v>18</v>
      </c>
      <c r="D166" s="2" t="s">
        <v>981</v>
      </c>
      <c r="E166" s="2" t="s">
        <v>664</v>
      </c>
      <c r="F166" s="2"/>
      <c r="G166" s="2" t="s">
        <v>4949</v>
      </c>
      <c r="H166" s="2"/>
      <c r="I166" s="2"/>
      <c r="J166" s="4" t="s">
        <v>1562</v>
      </c>
    </row>
    <row r="167" spans="1:10" ht="15" customHeight="1" x14ac:dyDescent="0.3">
      <c r="A167" s="2" t="s">
        <v>243</v>
      </c>
      <c r="B167" s="2" t="s">
        <v>34326</v>
      </c>
      <c r="C167" s="3">
        <v>18</v>
      </c>
      <c r="D167" s="2" t="s">
        <v>981</v>
      </c>
      <c r="E167" s="2" t="s">
        <v>6771</v>
      </c>
      <c r="F167" s="2"/>
      <c r="G167" s="2" t="s">
        <v>6826</v>
      </c>
      <c r="H167" s="2"/>
      <c r="I167" s="2"/>
      <c r="J167" s="4" t="s">
        <v>1562</v>
      </c>
    </row>
    <row r="168" spans="1:10" ht="15" customHeight="1" x14ac:dyDescent="0.3">
      <c r="A168" s="2" t="s">
        <v>243</v>
      </c>
      <c r="B168" s="2" t="s">
        <v>34326</v>
      </c>
      <c r="C168" s="3">
        <v>18</v>
      </c>
      <c r="D168" s="2" t="s">
        <v>981</v>
      </c>
      <c r="E168" s="2" t="s">
        <v>641</v>
      </c>
      <c r="F168" s="2" t="s">
        <v>6817</v>
      </c>
      <c r="G168" s="2" t="s">
        <v>2290</v>
      </c>
      <c r="H168" s="2" t="s">
        <v>4815</v>
      </c>
      <c r="I168" s="2"/>
      <c r="J168" s="4" t="s">
        <v>982</v>
      </c>
    </row>
    <row r="169" spans="1:10" ht="15" customHeight="1" x14ac:dyDescent="0.3">
      <c r="A169" s="2" t="s">
        <v>243</v>
      </c>
      <c r="B169" s="2" t="s">
        <v>34326</v>
      </c>
      <c r="C169" s="3">
        <v>18</v>
      </c>
      <c r="D169" s="2" t="s">
        <v>981</v>
      </c>
      <c r="E169" s="2" t="s">
        <v>1001</v>
      </c>
      <c r="F169" s="2" t="s">
        <v>6818</v>
      </c>
      <c r="G169" s="2" t="s">
        <v>5811</v>
      </c>
      <c r="H169" s="2"/>
      <c r="I169" s="2"/>
      <c r="J169" s="4" t="s">
        <v>6819</v>
      </c>
    </row>
    <row r="170" spans="1:10" ht="15" customHeight="1" x14ac:dyDescent="0.3">
      <c r="A170" s="2" t="s">
        <v>243</v>
      </c>
      <c r="B170" s="2" t="s">
        <v>34326</v>
      </c>
      <c r="C170" s="3">
        <v>18</v>
      </c>
      <c r="D170" s="2" t="s">
        <v>981</v>
      </c>
      <c r="E170" s="2" t="s">
        <v>6771</v>
      </c>
      <c r="F170" s="2"/>
      <c r="G170" s="2" t="s">
        <v>5811</v>
      </c>
      <c r="H170" s="2"/>
      <c r="I170" s="2"/>
      <c r="J170" s="4" t="s">
        <v>6819</v>
      </c>
    </row>
    <row r="171" spans="1:10" ht="15" customHeight="1" x14ac:dyDescent="0.3">
      <c r="A171" s="2" t="s">
        <v>243</v>
      </c>
      <c r="B171" s="2" t="s">
        <v>34326</v>
      </c>
      <c r="C171" s="3">
        <v>18</v>
      </c>
      <c r="D171" s="2" t="s">
        <v>981</v>
      </c>
      <c r="E171" s="2" t="s">
        <v>664</v>
      </c>
      <c r="F171" s="2" t="s">
        <v>6820</v>
      </c>
      <c r="G171" s="2" t="s">
        <v>5811</v>
      </c>
      <c r="H171" s="2"/>
      <c r="I171" s="2"/>
      <c r="J171" s="4" t="s">
        <v>6821</v>
      </c>
    </row>
    <row r="172" spans="1:10" ht="15" customHeight="1" x14ac:dyDescent="0.3">
      <c r="A172" s="2" t="s">
        <v>243</v>
      </c>
      <c r="B172" s="2" t="s">
        <v>34326</v>
      </c>
      <c r="C172" s="3">
        <v>18</v>
      </c>
      <c r="D172" s="2" t="s">
        <v>981</v>
      </c>
      <c r="E172" s="2" t="s">
        <v>664</v>
      </c>
      <c r="F172" s="2" t="s">
        <v>6741</v>
      </c>
      <c r="G172" s="2" t="s">
        <v>5811</v>
      </c>
      <c r="H172" s="2"/>
      <c r="I172" s="2"/>
      <c r="J172" s="4" t="s">
        <v>6821</v>
      </c>
    </row>
    <row r="173" spans="1:10" ht="15" customHeight="1" x14ac:dyDescent="0.3">
      <c r="A173" s="2" t="s">
        <v>243</v>
      </c>
      <c r="B173" s="2" t="s">
        <v>34326</v>
      </c>
      <c r="C173" s="3">
        <v>18</v>
      </c>
      <c r="D173" s="2" t="s">
        <v>981</v>
      </c>
      <c r="E173" s="2" t="s">
        <v>664</v>
      </c>
      <c r="F173" s="2" t="s">
        <v>6684</v>
      </c>
      <c r="G173" s="2" t="s">
        <v>6822</v>
      </c>
      <c r="H173" s="2"/>
      <c r="I173" s="2"/>
      <c r="J173" s="4" t="s">
        <v>6823</v>
      </c>
    </row>
    <row r="174" spans="1:10" ht="15" customHeight="1" x14ac:dyDescent="0.3">
      <c r="A174" s="2" t="s">
        <v>243</v>
      </c>
      <c r="B174" s="2" t="s">
        <v>34326</v>
      </c>
      <c r="C174" s="3">
        <v>18</v>
      </c>
      <c r="D174" s="2" t="s">
        <v>981</v>
      </c>
      <c r="E174" s="2" t="s">
        <v>664</v>
      </c>
      <c r="F174" s="2"/>
      <c r="G174" s="2" t="s">
        <v>6824</v>
      </c>
      <c r="H174" s="2"/>
      <c r="I174" s="2"/>
      <c r="J174" s="4" t="s">
        <v>6825</v>
      </c>
    </row>
    <row r="175" spans="1:10" ht="15" customHeight="1" x14ac:dyDescent="0.3">
      <c r="A175" s="2" t="s">
        <v>243</v>
      </c>
      <c r="B175" s="2" t="s">
        <v>34326</v>
      </c>
      <c r="C175" s="3">
        <v>18</v>
      </c>
      <c r="D175" s="2" t="s">
        <v>981</v>
      </c>
      <c r="E175" s="2" t="s">
        <v>1120</v>
      </c>
      <c r="F175" s="2" t="s">
        <v>6759</v>
      </c>
      <c r="G175" s="2" t="s">
        <v>5561</v>
      </c>
      <c r="H175" s="2"/>
      <c r="I175" s="2"/>
      <c r="J175" s="4" t="s">
        <v>6760</v>
      </c>
    </row>
    <row r="176" spans="1:10" ht="15" customHeight="1" x14ac:dyDescent="0.3">
      <c r="A176" s="2" t="s">
        <v>243</v>
      </c>
      <c r="B176" s="2" t="s">
        <v>34326</v>
      </c>
      <c r="C176" s="3">
        <v>18</v>
      </c>
      <c r="D176" s="2" t="s">
        <v>981</v>
      </c>
      <c r="E176" s="2" t="s">
        <v>664</v>
      </c>
      <c r="F176" s="2" t="s">
        <v>6684</v>
      </c>
      <c r="G176" s="2" t="s">
        <v>5561</v>
      </c>
      <c r="H176" s="2"/>
      <c r="I176" s="2"/>
      <c r="J176" s="4" t="s">
        <v>1562</v>
      </c>
    </row>
    <row r="177" spans="1:10" ht="15" customHeight="1" x14ac:dyDescent="0.3">
      <c r="A177" s="2" t="s">
        <v>243</v>
      </c>
      <c r="B177" s="2" t="s">
        <v>34326</v>
      </c>
      <c r="C177" s="3">
        <v>18</v>
      </c>
      <c r="D177" s="2" t="s">
        <v>981</v>
      </c>
      <c r="E177" s="2" t="s">
        <v>6771</v>
      </c>
      <c r="F177" s="2"/>
      <c r="G177" s="2" t="s">
        <v>6827</v>
      </c>
      <c r="H177" s="2"/>
      <c r="I177" s="2"/>
      <c r="J177" s="4" t="s">
        <v>1562</v>
      </c>
    </row>
    <row r="178" spans="1:10" ht="15" customHeight="1" x14ac:dyDescent="0.3">
      <c r="A178" s="2" t="s">
        <v>243</v>
      </c>
      <c r="B178" s="2" t="s">
        <v>34326</v>
      </c>
      <c r="C178" s="3">
        <v>18</v>
      </c>
      <c r="D178" s="2" t="s">
        <v>981</v>
      </c>
      <c r="E178" s="2" t="s">
        <v>6771</v>
      </c>
      <c r="F178" s="2"/>
      <c r="G178" s="2" t="s">
        <v>6828</v>
      </c>
      <c r="H178" s="2"/>
      <c r="I178" s="2"/>
      <c r="J178" s="4" t="s">
        <v>1562</v>
      </c>
    </row>
    <row r="179" spans="1:10" ht="15" customHeight="1" x14ac:dyDescent="0.3">
      <c r="A179" s="2" t="s">
        <v>243</v>
      </c>
      <c r="B179" s="2" t="s">
        <v>34326</v>
      </c>
      <c r="C179" s="3">
        <v>18</v>
      </c>
      <c r="D179" s="2" t="s">
        <v>981</v>
      </c>
      <c r="E179" s="2" t="s">
        <v>664</v>
      </c>
      <c r="F179" s="2"/>
      <c r="G179" s="2" t="s">
        <v>6829</v>
      </c>
      <c r="H179" s="2"/>
      <c r="I179" s="2"/>
      <c r="J179" s="4" t="s">
        <v>1562</v>
      </c>
    </row>
    <row r="180" spans="1:10" ht="15" customHeight="1" x14ac:dyDescent="0.3">
      <c r="A180" s="2" t="s">
        <v>243</v>
      </c>
      <c r="B180" s="2" t="s">
        <v>34326</v>
      </c>
      <c r="C180" s="3">
        <v>18</v>
      </c>
      <c r="D180" s="2" t="s">
        <v>981</v>
      </c>
      <c r="E180" s="2" t="s">
        <v>6771</v>
      </c>
      <c r="F180" s="2"/>
      <c r="G180" s="2" t="s">
        <v>6822</v>
      </c>
      <c r="H180" s="2"/>
      <c r="I180" s="2"/>
      <c r="J180" s="4" t="s">
        <v>1562</v>
      </c>
    </row>
    <row r="181" spans="1:10" ht="15" customHeight="1" x14ac:dyDescent="0.3">
      <c r="A181" s="2" t="s">
        <v>243</v>
      </c>
      <c r="B181" s="2" t="s">
        <v>34326</v>
      </c>
      <c r="C181" s="3">
        <v>18</v>
      </c>
      <c r="D181" s="2" t="s">
        <v>981</v>
      </c>
      <c r="E181" s="2" t="s">
        <v>641</v>
      </c>
      <c r="F181" s="2" t="s">
        <v>6830</v>
      </c>
      <c r="G181" s="2" t="s">
        <v>2290</v>
      </c>
      <c r="H181" s="2" t="s">
        <v>700</v>
      </c>
      <c r="I181" s="2" t="s">
        <v>864</v>
      </c>
      <c r="J181" s="4" t="s">
        <v>982</v>
      </c>
    </row>
    <row r="182" spans="1:10" ht="15" customHeight="1" x14ac:dyDescent="0.3">
      <c r="A182" s="2" t="s">
        <v>254</v>
      </c>
      <c r="B182" s="2" t="s">
        <v>34327</v>
      </c>
      <c r="C182" s="3">
        <v>19</v>
      </c>
      <c r="D182" s="2" t="s">
        <v>991</v>
      </c>
      <c r="E182" s="2" t="s">
        <v>664</v>
      </c>
      <c r="F182" s="2"/>
      <c r="G182" s="2" t="s">
        <v>6831</v>
      </c>
      <c r="H182" s="2" t="s">
        <v>945</v>
      </c>
      <c r="I182" s="2" t="s">
        <v>6765</v>
      </c>
      <c r="J182" s="4" t="s">
        <v>6832</v>
      </c>
    </row>
    <row r="183" spans="1:10" ht="15" customHeight="1" x14ac:dyDescent="0.3">
      <c r="A183" s="2" t="s">
        <v>254</v>
      </c>
      <c r="B183" s="2" t="s">
        <v>34327</v>
      </c>
      <c r="C183" s="3">
        <v>19</v>
      </c>
      <c r="D183" s="2" t="s">
        <v>991</v>
      </c>
      <c r="E183" s="2" t="s">
        <v>6833</v>
      </c>
      <c r="F183" s="2"/>
      <c r="G183" s="2" t="s">
        <v>6834</v>
      </c>
      <c r="H183" s="2" t="s">
        <v>695</v>
      </c>
      <c r="I183" s="2" t="s">
        <v>943</v>
      </c>
      <c r="J183" s="4" t="s">
        <v>6835</v>
      </c>
    </row>
    <row r="184" spans="1:10" ht="15" customHeight="1" x14ac:dyDescent="0.3">
      <c r="A184" s="2" t="s">
        <v>254</v>
      </c>
      <c r="B184" s="2" t="s">
        <v>34327</v>
      </c>
      <c r="C184" s="3">
        <v>19</v>
      </c>
      <c r="D184" s="2" t="s">
        <v>991</v>
      </c>
      <c r="E184" s="2" t="s">
        <v>1001</v>
      </c>
      <c r="F184" s="2" t="s">
        <v>6836</v>
      </c>
      <c r="G184" s="2" t="s">
        <v>6837</v>
      </c>
      <c r="H184" s="2"/>
      <c r="I184" s="2"/>
      <c r="J184" s="4" t="s">
        <v>6838</v>
      </c>
    </row>
    <row r="185" spans="1:10" ht="15" customHeight="1" x14ac:dyDescent="0.3">
      <c r="A185" s="2" t="s">
        <v>267</v>
      </c>
      <c r="B185" s="2" t="s">
        <v>34328</v>
      </c>
      <c r="C185" s="3">
        <v>20</v>
      </c>
      <c r="D185" s="2" t="s">
        <v>1011</v>
      </c>
      <c r="E185" s="2" t="s">
        <v>664</v>
      </c>
      <c r="F185" s="2"/>
      <c r="G185" s="2" t="s">
        <v>1570</v>
      </c>
      <c r="H185" s="2" t="s">
        <v>739</v>
      </c>
      <c r="I185" s="2"/>
      <c r="J185" s="4" t="s">
        <v>1565</v>
      </c>
    </row>
    <row r="186" spans="1:10" ht="15" customHeight="1" x14ac:dyDescent="0.3">
      <c r="A186" s="2" t="s">
        <v>267</v>
      </c>
      <c r="B186" s="2" t="s">
        <v>34328</v>
      </c>
      <c r="C186" s="3">
        <v>20</v>
      </c>
      <c r="D186" s="2" t="s">
        <v>1011</v>
      </c>
      <c r="E186" s="2" t="s">
        <v>1001</v>
      </c>
      <c r="F186" s="2" t="s">
        <v>6839</v>
      </c>
      <c r="G186" s="2" t="s">
        <v>2506</v>
      </c>
      <c r="H186" s="2" t="s">
        <v>1117</v>
      </c>
      <c r="I186" s="2"/>
      <c r="J186" s="4" t="s">
        <v>6840</v>
      </c>
    </row>
    <row r="187" spans="1:10" ht="15" customHeight="1" x14ac:dyDescent="0.3">
      <c r="A187" s="2" t="s">
        <v>267</v>
      </c>
      <c r="B187" s="2" t="s">
        <v>34328</v>
      </c>
      <c r="C187" s="3">
        <v>20</v>
      </c>
      <c r="D187" s="2" t="s">
        <v>1011</v>
      </c>
      <c r="E187" s="2" t="s">
        <v>664</v>
      </c>
      <c r="F187" s="2"/>
      <c r="G187" s="2" t="s">
        <v>6841</v>
      </c>
      <c r="H187" s="2" t="s">
        <v>1123</v>
      </c>
      <c r="I187" s="2"/>
      <c r="J187" s="4" t="s">
        <v>281</v>
      </c>
    </row>
    <row r="188" spans="1:10" ht="15" customHeight="1" x14ac:dyDescent="0.3">
      <c r="A188" s="2" t="s">
        <v>267</v>
      </c>
      <c r="B188" s="2" t="s">
        <v>34328</v>
      </c>
      <c r="C188" s="3">
        <v>20</v>
      </c>
      <c r="D188" s="2" t="s">
        <v>1011</v>
      </c>
      <c r="E188" s="2" t="s">
        <v>664</v>
      </c>
      <c r="F188" s="2"/>
      <c r="G188" s="2" t="s">
        <v>6842</v>
      </c>
      <c r="H188" s="2" t="s">
        <v>1123</v>
      </c>
      <c r="I188" s="2"/>
      <c r="J188" s="4" t="s">
        <v>281</v>
      </c>
    </row>
    <row r="189" spans="1:10" ht="15" customHeight="1" x14ac:dyDescent="0.3">
      <c r="A189" s="2" t="s">
        <v>267</v>
      </c>
      <c r="B189" s="2" t="s">
        <v>34328</v>
      </c>
      <c r="C189" s="3">
        <v>20</v>
      </c>
      <c r="D189" s="2" t="s">
        <v>1011</v>
      </c>
      <c r="E189" s="2" t="s">
        <v>664</v>
      </c>
      <c r="F189" s="2" t="s">
        <v>6843</v>
      </c>
      <c r="G189" s="2" t="s">
        <v>1479</v>
      </c>
      <c r="H189" s="2" t="s">
        <v>1125</v>
      </c>
      <c r="I189" s="2"/>
      <c r="J189" s="4" t="s">
        <v>6844</v>
      </c>
    </row>
    <row r="190" spans="1:10" ht="15" customHeight="1" x14ac:dyDescent="0.3">
      <c r="A190" s="2" t="s">
        <v>267</v>
      </c>
      <c r="B190" s="2" t="s">
        <v>34328</v>
      </c>
      <c r="C190" s="3">
        <v>20</v>
      </c>
      <c r="D190" s="2" t="s">
        <v>1011</v>
      </c>
      <c r="E190" s="2" t="s">
        <v>664</v>
      </c>
      <c r="F190" s="2"/>
      <c r="G190" s="2" t="s">
        <v>6845</v>
      </c>
      <c r="H190" s="2" t="s">
        <v>1125</v>
      </c>
      <c r="I190" s="2"/>
      <c r="J190" s="4" t="s">
        <v>281</v>
      </c>
    </row>
    <row r="191" spans="1:10" ht="15" customHeight="1" x14ac:dyDescent="0.3">
      <c r="A191" s="2" t="s">
        <v>267</v>
      </c>
      <c r="B191" s="2" t="s">
        <v>34328</v>
      </c>
      <c r="C191" s="3">
        <v>20</v>
      </c>
      <c r="D191" s="2" t="s">
        <v>1011</v>
      </c>
      <c r="E191" s="2" t="s">
        <v>641</v>
      </c>
      <c r="F191" s="2" t="s">
        <v>6846</v>
      </c>
      <c r="G191" s="2" t="s">
        <v>1566</v>
      </c>
      <c r="H191" s="2"/>
      <c r="I191" s="2"/>
      <c r="J191" s="4" t="s">
        <v>6847</v>
      </c>
    </row>
    <row r="192" spans="1:10" ht="15" customHeight="1" x14ac:dyDescent="0.3">
      <c r="A192" s="2" t="s">
        <v>267</v>
      </c>
      <c r="B192" s="2" t="s">
        <v>34328</v>
      </c>
      <c r="C192" s="3">
        <v>20</v>
      </c>
      <c r="D192" s="2" t="s">
        <v>1011</v>
      </c>
      <c r="E192" s="2" t="s">
        <v>664</v>
      </c>
      <c r="F192" s="2"/>
      <c r="G192" s="2" t="s">
        <v>2506</v>
      </c>
      <c r="H192" s="2" t="s">
        <v>740</v>
      </c>
      <c r="I192" s="2"/>
      <c r="J192" s="4" t="s">
        <v>1565</v>
      </c>
    </row>
    <row r="193" spans="1:10" ht="15" customHeight="1" x14ac:dyDescent="0.3">
      <c r="A193" s="2" t="s">
        <v>267</v>
      </c>
      <c r="B193" s="2" t="s">
        <v>34328</v>
      </c>
      <c r="C193" s="3">
        <v>20</v>
      </c>
      <c r="D193" s="2" t="s">
        <v>1011</v>
      </c>
      <c r="E193" s="2" t="s">
        <v>664</v>
      </c>
      <c r="F193" s="2"/>
      <c r="G193" s="2" t="s">
        <v>2385</v>
      </c>
      <c r="H193" s="2" t="s">
        <v>736</v>
      </c>
      <c r="I193" s="2"/>
      <c r="J193" s="4" t="s">
        <v>1565</v>
      </c>
    </row>
    <row r="194" spans="1:10" ht="15" customHeight="1" x14ac:dyDescent="0.3">
      <c r="A194" s="2" t="s">
        <v>267</v>
      </c>
      <c r="B194" s="2" t="s">
        <v>34328</v>
      </c>
      <c r="C194" s="3">
        <v>20</v>
      </c>
      <c r="D194" s="2" t="s">
        <v>1011</v>
      </c>
      <c r="E194" s="2" t="s">
        <v>664</v>
      </c>
      <c r="F194" s="2"/>
      <c r="G194" s="2" t="s">
        <v>6848</v>
      </c>
      <c r="H194" s="2"/>
      <c r="I194" s="2"/>
      <c r="J194" s="4" t="s">
        <v>1565</v>
      </c>
    </row>
    <row r="195" spans="1:10" ht="15" customHeight="1" x14ac:dyDescent="0.3">
      <c r="A195" s="2" t="s">
        <v>267</v>
      </c>
      <c r="B195" s="2" t="s">
        <v>34328</v>
      </c>
      <c r="C195" s="3">
        <v>20</v>
      </c>
      <c r="D195" s="2" t="s">
        <v>1011</v>
      </c>
      <c r="E195" s="2" t="s">
        <v>664</v>
      </c>
      <c r="F195" s="2"/>
      <c r="G195" s="2" t="s">
        <v>6849</v>
      </c>
      <c r="H195" s="2"/>
      <c r="I195" s="2"/>
      <c r="J195" s="4" t="s">
        <v>1565</v>
      </c>
    </row>
    <row r="196" spans="1:10" ht="15" customHeight="1" x14ac:dyDescent="0.3">
      <c r="A196" s="2" t="s">
        <v>282</v>
      </c>
      <c r="B196" s="2" t="s">
        <v>34329</v>
      </c>
      <c r="C196" s="3">
        <v>21</v>
      </c>
      <c r="D196" s="2" t="s">
        <v>1024</v>
      </c>
      <c r="E196" s="2" t="s">
        <v>672</v>
      </c>
      <c r="F196" s="2"/>
      <c r="G196" s="2" t="s">
        <v>6850</v>
      </c>
      <c r="H196" s="2"/>
      <c r="I196" s="2"/>
      <c r="J196" s="4" t="s">
        <v>6851</v>
      </c>
    </row>
    <row r="197" spans="1:10" ht="15" customHeight="1" x14ac:dyDescent="0.3">
      <c r="A197" s="2" t="s">
        <v>282</v>
      </c>
      <c r="B197" s="2" t="s">
        <v>34329</v>
      </c>
      <c r="C197" s="3">
        <v>21</v>
      </c>
      <c r="D197" s="2" t="s">
        <v>1024</v>
      </c>
      <c r="E197" s="2" t="s">
        <v>664</v>
      </c>
      <c r="F197" s="2"/>
      <c r="G197" s="2" t="s">
        <v>6810</v>
      </c>
      <c r="H197" s="2"/>
      <c r="I197" s="2"/>
      <c r="J197" s="4" t="s">
        <v>6852</v>
      </c>
    </row>
    <row r="198" spans="1:10" ht="15" customHeight="1" x14ac:dyDescent="0.3">
      <c r="A198" s="2" t="s">
        <v>282</v>
      </c>
      <c r="B198" s="2" t="s">
        <v>34329</v>
      </c>
      <c r="C198" s="3">
        <v>21</v>
      </c>
      <c r="D198" s="2" t="s">
        <v>1024</v>
      </c>
      <c r="E198" s="2" t="s">
        <v>664</v>
      </c>
      <c r="F198" s="2"/>
      <c r="G198" s="2" t="s">
        <v>6853</v>
      </c>
      <c r="H198" s="2"/>
      <c r="I198" s="2"/>
      <c r="J198" s="4" t="s">
        <v>6854</v>
      </c>
    </row>
    <row r="199" spans="1:10" ht="15" customHeight="1" x14ac:dyDescent="0.3">
      <c r="A199" s="2" t="s">
        <v>282</v>
      </c>
      <c r="B199" s="2" t="s">
        <v>34329</v>
      </c>
      <c r="C199" s="3">
        <v>21</v>
      </c>
      <c r="D199" s="2" t="s">
        <v>1024</v>
      </c>
      <c r="E199" s="2" t="s">
        <v>6855</v>
      </c>
      <c r="F199" s="2" t="s">
        <v>6856</v>
      </c>
      <c r="G199" s="2" t="s">
        <v>286</v>
      </c>
      <c r="H199" s="2"/>
      <c r="I199" s="2"/>
      <c r="J199" s="4" t="s">
        <v>6857</v>
      </c>
    </row>
    <row r="200" spans="1:10" ht="15" customHeight="1" x14ac:dyDescent="0.3">
      <c r="A200" s="2" t="s">
        <v>282</v>
      </c>
      <c r="B200" s="2" t="s">
        <v>34329</v>
      </c>
      <c r="C200" s="3">
        <v>21</v>
      </c>
      <c r="D200" s="2" t="s">
        <v>1024</v>
      </c>
      <c r="E200" s="2" t="s">
        <v>6858</v>
      </c>
      <c r="F200" s="2" t="s">
        <v>6859</v>
      </c>
      <c r="G200" s="2" t="s">
        <v>286</v>
      </c>
      <c r="H200" s="2"/>
      <c r="I200" s="2"/>
      <c r="J200" s="4" t="s">
        <v>1574</v>
      </c>
    </row>
    <row r="201" spans="1:10" ht="15" customHeight="1" x14ac:dyDescent="0.3">
      <c r="A201" s="2" t="s">
        <v>282</v>
      </c>
      <c r="B201" s="2" t="s">
        <v>34329</v>
      </c>
      <c r="C201" s="3">
        <v>21</v>
      </c>
      <c r="D201" s="2" t="s">
        <v>1024</v>
      </c>
      <c r="E201" s="2" t="s">
        <v>664</v>
      </c>
      <c r="F201" s="2" t="s">
        <v>6860</v>
      </c>
      <c r="G201" s="2" t="s">
        <v>286</v>
      </c>
      <c r="H201" s="2"/>
      <c r="I201" s="2"/>
      <c r="J201" s="4" t="s">
        <v>6861</v>
      </c>
    </row>
    <row r="202" spans="1:10" ht="15" customHeight="1" x14ac:dyDescent="0.3">
      <c r="A202" s="2" t="s">
        <v>282</v>
      </c>
      <c r="B202" s="2" t="s">
        <v>34329</v>
      </c>
      <c r="C202" s="3">
        <v>21</v>
      </c>
      <c r="D202" s="2" t="s">
        <v>1024</v>
      </c>
      <c r="E202" s="2" t="s">
        <v>664</v>
      </c>
      <c r="F202" s="2" t="s">
        <v>6862</v>
      </c>
      <c r="G202" s="2" t="s">
        <v>286</v>
      </c>
      <c r="H202" s="2"/>
      <c r="I202" s="2"/>
      <c r="J202" s="4" t="s">
        <v>6863</v>
      </c>
    </row>
    <row r="203" spans="1:10" ht="15" customHeight="1" x14ac:dyDescent="0.3">
      <c r="A203" s="2" t="s">
        <v>282</v>
      </c>
      <c r="B203" s="2" t="s">
        <v>34329</v>
      </c>
      <c r="C203" s="3">
        <v>21</v>
      </c>
      <c r="D203" s="2" t="s">
        <v>1024</v>
      </c>
      <c r="E203" s="2" t="s">
        <v>664</v>
      </c>
      <c r="F203" s="2" t="s">
        <v>6864</v>
      </c>
      <c r="G203" s="2" t="s">
        <v>286</v>
      </c>
      <c r="H203" s="2"/>
      <c r="I203" s="2"/>
      <c r="J203" s="4" t="s">
        <v>6865</v>
      </c>
    </row>
    <row r="204" spans="1:10" ht="15" customHeight="1" x14ac:dyDescent="0.3">
      <c r="A204" s="2" t="s">
        <v>282</v>
      </c>
      <c r="B204" s="2" t="s">
        <v>34329</v>
      </c>
      <c r="C204" s="3">
        <v>21</v>
      </c>
      <c r="D204" s="2" t="s">
        <v>1024</v>
      </c>
      <c r="E204" s="2" t="s">
        <v>664</v>
      </c>
      <c r="F204" s="2" t="s">
        <v>6866</v>
      </c>
      <c r="G204" s="2" t="s">
        <v>286</v>
      </c>
      <c r="H204" s="2"/>
      <c r="I204" s="2"/>
      <c r="J204" s="4" t="s">
        <v>294</v>
      </c>
    </row>
    <row r="205" spans="1:10" ht="15" customHeight="1" x14ac:dyDescent="0.3">
      <c r="A205" s="2" t="s">
        <v>295</v>
      </c>
      <c r="B205" s="2" t="s">
        <v>34330</v>
      </c>
      <c r="C205" s="3">
        <v>22</v>
      </c>
      <c r="D205" s="2" t="s">
        <v>1029</v>
      </c>
      <c r="E205" s="2" t="s">
        <v>664</v>
      </c>
      <c r="F205" s="2" t="s">
        <v>6867</v>
      </c>
      <c r="G205" s="2" t="s">
        <v>6868</v>
      </c>
      <c r="H205" s="2"/>
      <c r="I205" s="2"/>
      <c r="J205" s="4" t="s">
        <v>6869</v>
      </c>
    </row>
    <row r="206" spans="1:10" ht="15" customHeight="1" x14ac:dyDescent="0.3">
      <c r="A206" s="2" t="s">
        <v>295</v>
      </c>
      <c r="B206" s="2" t="s">
        <v>34330</v>
      </c>
      <c r="C206" s="3">
        <v>22</v>
      </c>
      <c r="D206" s="2" t="s">
        <v>1029</v>
      </c>
      <c r="E206" s="2" t="s">
        <v>664</v>
      </c>
      <c r="F206" s="2" t="s">
        <v>6684</v>
      </c>
      <c r="G206" s="2" t="s">
        <v>6870</v>
      </c>
      <c r="H206" s="2"/>
      <c r="I206" s="2"/>
      <c r="J206" s="4" t="s">
        <v>6871</v>
      </c>
    </row>
    <row r="207" spans="1:10" ht="15" customHeight="1" x14ac:dyDescent="0.3">
      <c r="A207" s="2" t="s">
        <v>295</v>
      </c>
      <c r="B207" s="2" t="s">
        <v>34330</v>
      </c>
      <c r="C207" s="3">
        <v>22</v>
      </c>
      <c r="D207" s="2" t="s">
        <v>1029</v>
      </c>
      <c r="E207" s="2" t="s">
        <v>664</v>
      </c>
      <c r="F207" s="2" t="s">
        <v>6872</v>
      </c>
      <c r="G207" s="2" t="s">
        <v>6873</v>
      </c>
      <c r="H207" s="2"/>
      <c r="I207" s="2"/>
      <c r="J207" s="4" t="s">
        <v>6874</v>
      </c>
    </row>
    <row r="208" spans="1:10" ht="15" customHeight="1" x14ac:dyDescent="0.3">
      <c r="A208" s="2" t="s">
        <v>310</v>
      </c>
      <c r="B208" s="2" t="s">
        <v>34331</v>
      </c>
      <c r="C208" s="3">
        <v>23</v>
      </c>
      <c r="D208" s="2" t="s">
        <v>1052</v>
      </c>
      <c r="E208" s="2" t="s">
        <v>3866</v>
      </c>
      <c r="F208" s="2" t="s">
        <v>6875</v>
      </c>
      <c r="G208" s="2" t="s">
        <v>4067</v>
      </c>
      <c r="H208" s="2"/>
      <c r="I208" s="2"/>
      <c r="J208" s="4" t="s">
        <v>322</v>
      </c>
    </row>
    <row r="209" spans="1:10" ht="15" customHeight="1" x14ac:dyDescent="0.3">
      <c r="A209" s="2" t="s">
        <v>310</v>
      </c>
      <c r="B209" s="2" t="s">
        <v>34331</v>
      </c>
      <c r="C209" s="3">
        <v>23</v>
      </c>
      <c r="D209" s="2" t="s">
        <v>1052</v>
      </c>
      <c r="E209" s="2" t="s">
        <v>907</v>
      </c>
      <c r="F209" s="2" t="s">
        <v>6876</v>
      </c>
      <c r="G209" s="2" t="s">
        <v>4067</v>
      </c>
      <c r="H209" s="2"/>
      <c r="I209" s="2"/>
      <c r="J209" s="4" t="s">
        <v>322</v>
      </c>
    </row>
    <row r="210" spans="1:10" ht="15" customHeight="1" x14ac:dyDescent="0.3">
      <c r="A210" s="2" t="s">
        <v>310</v>
      </c>
      <c r="B210" s="2" t="s">
        <v>34331</v>
      </c>
      <c r="C210" s="3">
        <v>23</v>
      </c>
      <c r="D210" s="2" t="s">
        <v>1052</v>
      </c>
      <c r="E210" s="2" t="s">
        <v>4804</v>
      </c>
      <c r="F210" s="2"/>
      <c r="G210" s="2" t="s">
        <v>4067</v>
      </c>
      <c r="H210" s="2"/>
      <c r="I210" s="2"/>
      <c r="J210" s="4" t="s">
        <v>1064</v>
      </c>
    </row>
    <row r="211" spans="1:10" ht="15" customHeight="1" x14ac:dyDescent="0.3">
      <c r="A211" s="2" t="s">
        <v>310</v>
      </c>
      <c r="B211" s="2" t="s">
        <v>34331</v>
      </c>
      <c r="C211" s="3">
        <v>23</v>
      </c>
      <c r="D211" s="2" t="s">
        <v>1052</v>
      </c>
      <c r="E211" s="2" t="s">
        <v>1001</v>
      </c>
      <c r="F211" s="2" t="s">
        <v>6877</v>
      </c>
      <c r="G211" s="2" t="s">
        <v>2544</v>
      </c>
      <c r="H211" s="2"/>
      <c r="I211" s="2"/>
      <c r="J211" s="4" t="s">
        <v>1062</v>
      </c>
    </row>
    <row r="212" spans="1:10" ht="15" customHeight="1" x14ac:dyDescent="0.3">
      <c r="A212" s="2" t="s">
        <v>310</v>
      </c>
      <c r="B212" s="2" t="s">
        <v>34331</v>
      </c>
      <c r="C212" s="3">
        <v>23</v>
      </c>
      <c r="D212" s="2" t="s">
        <v>1052</v>
      </c>
      <c r="E212" s="2" t="s">
        <v>907</v>
      </c>
      <c r="F212" s="2"/>
      <c r="G212" s="2" t="s">
        <v>2544</v>
      </c>
      <c r="H212" s="2"/>
      <c r="I212" s="2"/>
      <c r="J212" s="4" t="s">
        <v>1062</v>
      </c>
    </row>
    <row r="213" spans="1:10" ht="15" customHeight="1" x14ac:dyDescent="0.3">
      <c r="A213" s="2" t="s">
        <v>310</v>
      </c>
      <c r="B213" s="2" t="s">
        <v>34331</v>
      </c>
      <c r="C213" s="3">
        <v>23</v>
      </c>
      <c r="D213" s="2" t="s">
        <v>1052</v>
      </c>
      <c r="E213" s="2" t="s">
        <v>1120</v>
      </c>
      <c r="F213" s="2" t="s">
        <v>6878</v>
      </c>
      <c r="G213" s="2" t="s">
        <v>2544</v>
      </c>
      <c r="H213" s="2"/>
      <c r="I213" s="2"/>
      <c r="J213" s="4" t="s">
        <v>1059</v>
      </c>
    </row>
    <row r="214" spans="1:10" ht="15" customHeight="1" x14ac:dyDescent="0.3">
      <c r="A214" s="2" t="s">
        <v>310</v>
      </c>
      <c r="B214" s="2" t="s">
        <v>34331</v>
      </c>
      <c r="C214" s="3">
        <v>23</v>
      </c>
      <c r="D214" s="2" t="s">
        <v>1052</v>
      </c>
      <c r="E214" s="2" t="s">
        <v>1001</v>
      </c>
      <c r="F214" s="2" t="s">
        <v>6879</v>
      </c>
      <c r="G214" s="2" t="s">
        <v>6880</v>
      </c>
      <c r="H214" s="2"/>
      <c r="I214" s="2"/>
      <c r="J214" s="4" t="s">
        <v>1062</v>
      </c>
    </row>
    <row r="215" spans="1:10" ht="15" customHeight="1" x14ac:dyDescent="0.3">
      <c r="A215" s="2" t="s">
        <v>310</v>
      </c>
      <c r="B215" s="2" t="s">
        <v>34331</v>
      </c>
      <c r="C215" s="3">
        <v>23</v>
      </c>
      <c r="D215" s="2" t="s">
        <v>1052</v>
      </c>
      <c r="E215" s="2" t="s">
        <v>1120</v>
      </c>
      <c r="F215" s="2"/>
      <c r="G215" s="2" t="s">
        <v>6880</v>
      </c>
      <c r="H215" s="2"/>
      <c r="I215" s="2"/>
      <c r="J215" s="4" t="s">
        <v>1062</v>
      </c>
    </row>
    <row r="216" spans="1:10" ht="15" customHeight="1" x14ac:dyDescent="0.3">
      <c r="A216" s="2" t="s">
        <v>324</v>
      </c>
      <c r="B216" s="2" t="s">
        <v>34332</v>
      </c>
      <c r="C216" s="3">
        <v>24</v>
      </c>
      <c r="D216" s="2" t="s">
        <v>1074</v>
      </c>
      <c r="E216" s="2" t="s">
        <v>6885</v>
      </c>
      <c r="F216" s="2" t="s">
        <v>6886</v>
      </c>
      <c r="G216" s="2" t="s">
        <v>1479</v>
      </c>
      <c r="H216" s="2"/>
      <c r="I216" s="2"/>
      <c r="J216" s="4" t="s">
        <v>6844</v>
      </c>
    </row>
    <row r="217" spans="1:10" ht="15" customHeight="1" x14ac:dyDescent="0.3">
      <c r="A217" s="2" t="s">
        <v>324</v>
      </c>
      <c r="B217" s="2" t="s">
        <v>34332</v>
      </c>
      <c r="C217" s="3">
        <v>24</v>
      </c>
      <c r="D217" s="2" t="s">
        <v>1074</v>
      </c>
      <c r="E217" s="2" t="s">
        <v>664</v>
      </c>
      <c r="F217" s="2"/>
      <c r="G217" s="2" t="s">
        <v>4067</v>
      </c>
      <c r="H217" s="2"/>
      <c r="I217" s="2"/>
      <c r="J217" s="4" t="s">
        <v>322</v>
      </c>
    </row>
    <row r="218" spans="1:10" ht="15" customHeight="1" x14ac:dyDescent="0.3">
      <c r="A218" s="2" t="s">
        <v>324</v>
      </c>
      <c r="B218" s="2" t="s">
        <v>34332</v>
      </c>
      <c r="C218" s="3">
        <v>24</v>
      </c>
      <c r="D218" s="2" t="s">
        <v>1074</v>
      </c>
      <c r="E218" s="2" t="s">
        <v>6887</v>
      </c>
      <c r="F218" s="2"/>
      <c r="G218" s="2" t="s">
        <v>6888</v>
      </c>
      <c r="H218" s="2" t="s">
        <v>695</v>
      </c>
      <c r="I218" s="2" t="s">
        <v>1117</v>
      </c>
      <c r="J218" s="4" t="s">
        <v>6889</v>
      </c>
    </row>
    <row r="219" spans="1:10" ht="15" customHeight="1" x14ac:dyDescent="0.3">
      <c r="A219" s="2" t="s">
        <v>324</v>
      </c>
      <c r="B219" s="2" t="s">
        <v>34332</v>
      </c>
      <c r="C219" s="3">
        <v>24</v>
      </c>
      <c r="D219" s="2" t="s">
        <v>1074</v>
      </c>
      <c r="E219" s="2" t="s">
        <v>664</v>
      </c>
      <c r="F219" s="2" t="s">
        <v>6881</v>
      </c>
      <c r="G219" s="2" t="s">
        <v>4949</v>
      </c>
      <c r="H219" s="2"/>
      <c r="I219" s="2" t="s">
        <v>943</v>
      </c>
      <c r="J219" s="4" t="s">
        <v>6882</v>
      </c>
    </row>
    <row r="220" spans="1:10" ht="15" customHeight="1" x14ac:dyDescent="0.3">
      <c r="A220" s="2" t="s">
        <v>324</v>
      </c>
      <c r="B220" s="2" t="s">
        <v>34332</v>
      </c>
      <c r="C220" s="3">
        <v>24</v>
      </c>
      <c r="D220" s="2" t="s">
        <v>1074</v>
      </c>
      <c r="E220" s="2" t="s">
        <v>1120</v>
      </c>
      <c r="F220" s="2" t="s">
        <v>6883</v>
      </c>
      <c r="G220" s="2" t="s">
        <v>4949</v>
      </c>
      <c r="H220" s="2"/>
      <c r="I220" s="2"/>
      <c r="J220" s="4" t="s">
        <v>6884</v>
      </c>
    </row>
    <row r="221" spans="1:10" ht="15" customHeight="1" x14ac:dyDescent="0.3">
      <c r="A221" s="2" t="s">
        <v>336</v>
      </c>
      <c r="B221" s="2" t="s">
        <v>41</v>
      </c>
      <c r="C221" s="3">
        <v>25</v>
      </c>
      <c r="D221" s="2" t="s">
        <v>1088</v>
      </c>
      <c r="E221" s="2" t="s">
        <v>6718</v>
      </c>
      <c r="F221" s="2" t="s">
        <v>6723</v>
      </c>
      <c r="G221" s="2" t="s">
        <v>6662</v>
      </c>
      <c r="H221" s="2" t="s">
        <v>943</v>
      </c>
      <c r="I221" s="2" t="s">
        <v>6775</v>
      </c>
      <c r="J221" s="4" t="s">
        <v>6890</v>
      </c>
    </row>
    <row r="222" spans="1:10" ht="15" customHeight="1" x14ac:dyDescent="0.3">
      <c r="A222" s="2" t="s">
        <v>336</v>
      </c>
      <c r="B222" s="2" t="s">
        <v>41</v>
      </c>
      <c r="C222" s="3">
        <v>25</v>
      </c>
      <c r="D222" s="2" t="s">
        <v>1088</v>
      </c>
      <c r="E222" s="2" t="s">
        <v>6771</v>
      </c>
      <c r="F222" s="2" t="s">
        <v>6891</v>
      </c>
      <c r="G222" s="2" t="s">
        <v>4977</v>
      </c>
      <c r="H222" s="2" t="s">
        <v>945</v>
      </c>
      <c r="I222" s="2" t="s">
        <v>6775</v>
      </c>
      <c r="J222" s="4" t="s">
        <v>6892</v>
      </c>
    </row>
    <row r="223" spans="1:10" ht="15" customHeight="1" x14ac:dyDescent="0.3">
      <c r="A223" s="2" t="s">
        <v>336</v>
      </c>
      <c r="B223" s="2" t="s">
        <v>41</v>
      </c>
      <c r="C223" s="3">
        <v>25</v>
      </c>
      <c r="D223" s="2" t="s">
        <v>1088</v>
      </c>
      <c r="E223" s="2" t="s">
        <v>942</v>
      </c>
      <c r="F223" s="2" t="s">
        <v>6723</v>
      </c>
      <c r="G223" s="2" t="s">
        <v>6893</v>
      </c>
      <c r="H223" s="2"/>
      <c r="I223" s="2"/>
      <c r="J223" s="4" t="s">
        <v>6894</v>
      </c>
    </row>
    <row r="224" spans="1:10" ht="15" customHeight="1" x14ac:dyDescent="0.3">
      <c r="A224" s="2" t="s">
        <v>336</v>
      </c>
      <c r="B224" s="2" t="s">
        <v>41</v>
      </c>
      <c r="C224" s="3">
        <v>25</v>
      </c>
      <c r="D224" s="2" t="s">
        <v>1088</v>
      </c>
      <c r="E224" s="2" t="s">
        <v>942</v>
      </c>
      <c r="F224" s="2" t="s">
        <v>6895</v>
      </c>
      <c r="G224" s="2" t="s">
        <v>6662</v>
      </c>
      <c r="H224" s="2"/>
      <c r="I224" s="2"/>
      <c r="J224" s="4" t="s">
        <v>6896</v>
      </c>
    </row>
    <row r="225" spans="1:10" ht="15" customHeight="1" x14ac:dyDescent="0.3">
      <c r="A225" s="2" t="s">
        <v>336</v>
      </c>
      <c r="B225" s="2" t="s">
        <v>41</v>
      </c>
      <c r="C225" s="3">
        <v>25</v>
      </c>
      <c r="D225" s="2" t="s">
        <v>1088</v>
      </c>
      <c r="E225" s="2" t="s">
        <v>664</v>
      </c>
      <c r="F225" s="2" t="s">
        <v>6897</v>
      </c>
      <c r="G225" s="2" t="s">
        <v>4977</v>
      </c>
      <c r="H225" s="2"/>
      <c r="I225" s="2" t="s">
        <v>1117</v>
      </c>
      <c r="J225" s="4" t="s">
        <v>6896</v>
      </c>
    </row>
    <row r="226" spans="1:10" ht="15" customHeight="1" x14ac:dyDescent="0.3">
      <c r="A226" s="2" t="s">
        <v>336</v>
      </c>
      <c r="B226" s="2" t="s">
        <v>41</v>
      </c>
      <c r="C226" s="3">
        <v>25</v>
      </c>
      <c r="D226" s="2" t="s">
        <v>1088</v>
      </c>
      <c r="E226" s="2" t="s">
        <v>664</v>
      </c>
      <c r="F226" s="2" t="s">
        <v>6898</v>
      </c>
      <c r="G226" s="2" t="s">
        <v>6662</v>
      </c>
      <c r="H226" s="2" t="s">
        <v>1125</v>
      </c>
      <c r="I226" s="2" t="s">
        <v>759</v>
      </c>
      <c r="J226" s="4" t="s">
        <v>6896</v>
      </c>
    </row>
    <row r="227" spans="1:10" ht="15" customHeight="1" x14ac:dyDescent="0.3">
      <c r="A227" s="2" t="s">
        <v>336</v>
      </c>
      <c r="B227" s="2" t="s">
        <v>41</v>
      </c>
      <c r="C227" s="3">
        <v>25</v>
      </c>
      <c r="D227" s="2" t="s">
        <v>1088</v>
      </c>
      <c r="E227" s="2" t="s">
        <v>6899</v>
      </c>
      <c r="F227" s="2" t="s">
        <v>6900</v>
      </c>
      <c r="G227" s="2" t="s">
        <v>4977</v>
      </c>
      <c r="H227" s="2" t="s">
        <v>970</v>
      </c>
      <c r="I227" s="2" t="s">
        <v>1098</v>
      </c>
      <c r="J227" s="4" t="s">
        <v>6896</v>
      </c>
    </row>
    <row r="228" spans="1:10" ht="15" customHeight="1" x14ac:dyDescent="0.3">
      <c r="A228" s="2" t="s">
        <v>348</v>
      </c>
      <c r="B228" s="2" t="s">
        <v>34333</v>
      </c>
      <c r="C228" s="3">
        <v>26</v>
      </c>
      <c r="D228" s="2" t="s">
        <v>1099</v>
      </c>
      <c r="E228" s="2" t="s">
        <v>664</v>
      </c>
      <c r="F228" s="2"/>
      <c r="G228" s="2" t="s">
        <v>6901</v>
      </c>
      <c r="H228" s="2"/>
      <c r="I228" s="2"/>
      <c r="J228" s="4" t="s">
        <v>1813</v>
      </c>
    </row>
    <row r="229" spans="1:10" ht="15" customHeight="1" x14ac:dyDescent="0.3">
      <c r="A229" s="2" t="s">
        <v>348</v>
      </c>
      <c r="B229" s="2" t="s">
        <v>34333</v>
      </c>
      <c r="C229" s="3">
        <v>26</v>
      </c>
      <c r="D229" s="2" t="s">
        <v>1099</v>
      </c>
      <c r="E229" s="2" t="s">
        <v>664</v>
      </c>
      <c r="F229" s="2"/>
      <c r="G229" s="2" t="s">
        <v>6810</v>
      </c>
      <c r="H229" s="2"/>
      <c r="I229" s="2" t="s">
        <v>1103</v>
      </c>
      <c r="J229" s="4" t="s">
        <v>6902</v>
      </c>
    </row>
    <row r="230" spans="1:10" ht="15" customHeight="1" x14ac:dyDescent="0.3">
      <c r="A230" s="2" t="s">
        <v>361</v>
      </c>
      <c r="B230" s="2" t="s">
        <v>34334</v>
      </c>
      <c r="C230" s="3">
        <v>27</v>
      </c>
      <c r="D230" s="2" t="s">
        <v>1105</v>
      </c>
      <c r="E230" s="2" t="s">
        <v>664</v>
      </c>
      <c r="F230" s="2"/>
      <c r="G230" s="2" t="s">
        <v>6903</v>
      </c>
      <c r="H230" s="2"/>
      <c r="I230" s="2"/>
      <c r="J230" s="4" t="s">
        <v>6904</v>
      </c>
    </row>
    <row r="231" spans="1:10" ht="15" customHeight="1" x14ac:dyDescent="0.3">
      <c r="A231" s="2" t="s">
        <v>361</v>
      </c>
      <c r="B231" s="2" t="s">
        <v>34334</v>
      </c>
      <c r="C231" s="3">
        <v>27</v>
      </c>
      <c r="D231" s="2" t="s">
        <v>1105</v>
      </c>
      <c r="E231" s="2" t="s">
        <v>6688</v>
      </c>
      <c r="F231" s="2"/>
      <c r="G231" s="2" t="s">
        <v>6905</v>
      </c>
      <c r="H231" s="2"/>
      <c r="I231" s="2"/>
      <c r="J231" s="4" t="s">
        <v>5314</v>
      </c>
    </row>
    <row r="232" spans="1:10" ht="15" customHeight="1" x14ac:dyDescent="0.3">
      <c r="A232" s="2" t="s">
        <v>370</v>
      </c>
      <c r="B232" s="2" t="s">
        <v>34335</v>
      </c>
      <c r="C232" s="3">
        <v>28</v>
      </c>
      <c r="D232" s="2" t="s">
        <v>1126</v>
      </c>
      <c r="E232" s="2" t="s">
        <v>6885</v>
      </c>
      <c r="F232" s="2" t="s">
        <v>6906</v>
      </c>
      <c r="G232" s="2" t="s">
        <v>6907</v>
      </c>
      <c r="H232" s="2"/>
      <c r="I232" s="2"/>
      <c r="J232" s="4" t="s">
        <v>6908</v>
      </c>
    </row>
    <row r="233" spans="1:10" ht="15" customHeight="1" x14ac:dyDescent="0.3">
      <c r="A233" s="2" t="s">
        <v>370</v>
      </c>
      <c r="B233" s="2" t="s">
        <v>34335</v>
      </c>
      <c r="C233" s="3">
        <v>28</v>
      </c>
      <c r="D233" s="2" t="s">
        <v>1126</v>
      </c>
      <c r="E233" s="2" t="s">
        <v>664</v>
      </c>
      <c r="F233" s="2"/>
      <c r="G233" s="2" t="s">
        <v>6909</v>
      </c>
      <c r="H233" s="2"/>
      <c r="I233" s="2"/>
      <c r="J233" s="4" t="s">
        <v>6910</v>
      </c>
    </row>
    <row r="234" spans="1:10" ht="15" customHeight="1" x14ac:dyDescent="0.3">
      <c r="A234" s="2" t="s">
        <v>370</v>
      </c>
      <c r="B234" s="2" t="s">
        <v>34335</v>
      </c>
      <c r="C234" s="3">
        <v>28</v>
      </c>
      <c r="D234" s="2" t="s">
        <v>1126</v>
      </c>
      <c r="E234" s="2" t="s">
        <v>664</v>
      </c>
      <c r="F234" s="2" t="s">
        <v>6911</v>
      </c>
      <c r="G234" s="2" t="s">
        <v>6907</v>
      </c>
      <c r="H234" s="2"/>
      <c r="I234" s="2"/>
      <c r="J234" s="4" t="s">
        <v>1128</v>
      </c>
    </row>
    <row r="235" spans="1:10" ht="15" customHeight="1" x14ac:dyDescent="0.3">
      <c r="A235" s="2" t="s">
        <v>370</v>
      </c>
      <c r="B235" s="2" t="s">
        <v>34335</v>
      </c>
      <c r="C235" s="3">
        <v>28</v>
      </c>
      <c r="D235" s="2" t="s">
        <v>1126</v>
      </c>
      <c r="E235" s="2" t="s">
        <v>664</v>
      </c>
      <c r="F235" s="2" t="s">
        <v>6912</v>
      </c>
      <c r="G235" s="2" t="s">
        <v>6907</v>
      </c>
      <c r="H235" s="2"/>
      <c r="I235" s="2"/>
      <c r="J235" s="4" t="s">
        <v>1128</v>
      </c>
    </row>
    <row r="236" spans="1:10" ht="15" customHeight="1" x14ac:dyDescent="0.3">
      <c r="A236" s="2" t="s">
        <v>370</v>
      </c>
      <c r="B236" s="2" t="s">
        <v>34335</v>
      </c>
      <c r="C236" s="3">
        <v>28</v>
      </c>
      <c r="D236" s="2" t="s">
        <v>1126</v>
      </c>
      <c r="E236" s="2" t="s">
        <v>664</v>
      </c>
      <c r="F236" s="2" t="s">
        <v>6913</v>
      </c>
      <c r="G236" s="2" t="s">
        <v>6907</v>
      </c>
      <c r="H236" s="2"/>
      <c r="I236" s="2"/>
      <c r="J236" s="4" t="s">
        <v>1128</v>
      </c>
    </row>
    <row r="237" spans="1:10" ht="15" customHeight="1" x14ac:dyDescent="0.3">
      <c r="A237" s="2" t="s">
        <v>386</v>
      </c>
      <c r="B237" s="2" t="s">
        <v>34336</v>
      </c>
      <c r="C237" s="3">
        <v>29</v>
      </c>
      <c r="D237" s="2" t="s">
        <v>1139</v>
      </c>
      <c r="E237" s="2" t="s">
        <v>664</v>
      </c>
      <c r="F237" s="2" t="s">
        <v>6914</v>
      </c>
      <c r="G237" s="2" t="s">
        <v>6849</v>
      </c>
      <c r="H237" s="2"/>
      <c r="I237" s="2"/>
      <c r="J237" s="4" t="s">
        <v>1142</v>
      </c>
    </row>
    <row r="238" spans="1:10" ht="15" customHeight="1" x14ac:dyDescent="0.3">
      <c r="A238" s="2" t="s">
        <v>386</v>
      </c>
      <c r="B238" s="2" t="s">
        <v>34336</v>
      </c>
      <c r="C238" s="3">
        <v>29</v>
      </c>
      <c r="D238" s="2" t="s">
        <v>1139</v>
      </c>
      <c r="E238" s="2" t="s">
        <v>6915</v>
      </c>
      <c r="F238" s="2"/>
      <c r="G238" s="2" t="s">
        <v>6916</v>
      </c>
      <c r="H238" s="2"/>
      <c r="I238" s="2"/>
      <c r="J238" s="4" t="s">
        <v>1142</v>
      </c>
    </row>
    <row r="239" spans="1:10" ht="15" customHeight="1" x14ac:dyDescent="0.3">
      <c r="A239" s="2" t="s">
        <v>386</v>
      </c>
      <c r="B239" s="2" t="s">
        <v>34336</v>
      </c>
      <c r="C239" s="3">
        <v>29</v>
      </c>
      <c r="D239" s="2" t="s">
        <v>1139</v>
      </c>
      <c r="E239" s="2" t="s">
        <v>1001</v>
      </c>
      <c r="F239" s="2" t="s">
        <v>6917</v>
      </c>
      <c r="G239" s="2" t="s">
        <v>6918</v>
      </c>
      <c r="H239" s="2" t="s">
        <v>1123</v>
      </c>
      <c r="I239" s="2" t="s">
        <v>759</v>
      </c>
      <c r="J239" s="4" t="s">
        <v>1819</v>
      </c>
    </row>
    <row r="240" spans="1:10" ht="15" customHeight="1" x14ac:dyDescent="0.3">
      <c r="A240" s="2" t="s">
        <v>386</v>
      </c>
      <c r="B240" s="2" t="s">
        <v>34336</v>
      </c>
      <c r="C240" s="3">
        <v>29</v>
      </c>
      <c r="D240" s="2" t="s">
        <v>1139</v>
      </c>
      <c r="E240" s="2" t="s">
        <v>6771</v>
      </c>
      <c r="F240" s="2"/>
      <c r="G240" s="2" t="s">
        <v>6918</v>
      </c>
      <c r="H240" s="2"/>
      <c r="I240" s="2" t="s">
        <v>759</v>
      </c>
      <c r="J240" s="4" t="s">
        <v>1142</v>
      </c>
    </row>
    <row r="241" spans="1:10" ht="15" customHeight="1" x14ac:dyDescent="0.3">
      <c r="A241" s="2" t="s">
        <v>386</v>
      </c>
      <c r="B241" s="2" t="s">
        <v>34336</v>
      </c>
      <c r="C241" s="3">
        <v>29</v>
      </c>
      <c r="D241" s="2" t="s">
        <v>1139</v>
      </c>
      <c r="E241" s="2" t="s">
        <v>664</v>
      </c>
      <c r="F241" s="2"/>
      <c r="G241" s="2" t="s">
        <v>6919</v>
      </c>
      <c r="H241" s="2"/>
      <c r="I241" s="2" t="s">
        <v>781</v>
      </c>
      <c r="J241" s="4" t="s">
        <v>1150</v>
      </c>
    </row>
    <row r="242" spans="1:10" ht="15" customHeight="1" x14ac:dyDescent="0.3">
      <c r="A242" s="2" t="s">
        <v>386</v>
      </c>
      <c r="B242" s="2" t="s">
        <v>34336</v>
      </c>
      <c r="C242" s="3">
        <v>29</v>
      </c>
      <c r="D242" s="2" t="s">
        <v>1139</v>
      </c>
      <c r="E242" s="2" t="s">
        <v>1001</v>
      </c>
      <c r="F242" s="2" t="s">
        <v>6920</v>
      </c>
      <c r="G242" s="2" t="s">
        <v>6918</v>
      </c>
      <c r="H242" s="2" t="s">
        <v>1043</v>
      </c>
      <c r="I242" s="2" t="s">
        <v>864</v>
      </c>
      <c r="J242" s="4" t="s">
        <v>1819</v>
      </c>
    </row>
    <row r="243" spans="1:10" ht="15" customHeight="1" x14ac:dyDescent="0.3">
      <c r="A243" s="2" t="s">
        <v>398</v>
      </c>
      <c r="B243" s="2" t="s">
        <v>34337</v>
      </c>
      <c r="C243" s="3">
        <v>30</v>
      </c>
      <c r="D243" s="2" t="s">
        <v>1163</v>
      </c>
      <c r="E243" s="2" t="s">
        <v>664</v>
      </c>
      <c r="F243" s="2"/>
      <c r="G243" s="2" t="s">
        <v>6921</v>
      </c>
      <c r="H243" s="2"/>
      <c r="I243" s="2"/>
      <c r="J243" s="4" t="s">
        <v>6922</v>
      </c>
    </row>
    <row r="244" spans="1:10" ht="15" customHeight="1" x14ac:dyDescent="0.3">
      <c r="A244" s="2" t="s">
        <v>398</v>
      </c>
      <c r="B244" s="2" t="s">
        <v>34337</v>
      </c>
      <c r="C244" s="3">
        <v>30</v>
      </c>
      <c r="D244" s="2" t="s">
        <v>1163</v>
      </c>
      <c r="E244" s="2" t="s">
        <v>6718</v>
      </c>
      <c r="F244" s="2" t="s">
        <v>6923</v>
      </c>
      <c r="G244" s="2" t="s">
        <v>6924</v>
      </c>
      <c r="H244" s="2" t="s">
        <v>639</v>
      </c>
      <c r="I244" s="2" t="s">
        <v>700</v>
      </c>
      <c r="J244" s="4" t="s">
        <v>1167</v>
      </c>
    </row>
    <row r="245" spans="1:10" ht="15" customHeight="1" x14ac:dyDescent="0.3">
      <c r="A245" s="2" t="s">
        <v>409</v>
      </c>
      <c r="B245" s="2" t="s">
        <v>34338</v>
      </c>
      <c r="C245" s="3">
        <v>31</v>
      </c>
      <c r="D245" s="2" t="s">
        <v>1173</v>
      </c>
      <c r="E245" s="2" t="s">
        <v>664</v>
      </c>
      <c r="F245" s="2"/>
      <c r="G245" s="2" t="s">
        <v>6925</v>
      </c>
      <c r="H245" s="2"/>
      <c r="I245" s="2"/>
      <c r="J245" s="4" t="s">
        <v>6926</v>
      </c>
    </row>
    <row r="246" spans="1:10" ht="15" customHeight="1" x14ac:dyDescent="0.3">
      <c r="A246" s="2" t="s">
        <v>409</v>
      </c>
      <c r="B246" s="2" t="s">
        <v>34338</v>
      </c>
      <c r="C246" s="3">
        <v>31</v>
      </c>
      <c r="D246" s="2" t="s">
        <v>1173</v>
      </c>
      <c r="E246" s="2" t="s">
        <v>664</v>
      </c>
      <c r="F246" s="2"/>
      <c r="G246" s="2" t="s">
        <v>6927</v>
      </c>
      <c r="H246" s="2"/>
      <c r="I246" s="2" t="s">
        <v>781</v>
      </c>
      <c r="J246" s="4" t="s">
        <v>1825</v>
      </c>
    </row>
    <row r="247" spans="1:10" ht="15" customHeight="1" x14ac:dyDescent="0.3">
      <c r="A247" s="2" t="s">
        <v>420</v>
      </c>
      <c r="B247" s="2" t="s">
        <v>34339</v>
      </c>
      <c r="C247" s="3">
        <v>32</v>
      </c>
      <c r="D247" s="2" t="s">
        <v>1183</v>
      </c>
      <c r="E247" s="2" t="s">
        <v>664</v>
      </c>
      <c r="F247" s="2"/>
      <c r="G247" s="2" t="s">
        <v>4868</v>
      </c>
      <c r="H247" s="2"/>
      <c r="I247" s="2"/>
      <c r="J247" s="4" t="s">
        <v>1628</v>
      </c>
    </row>
    <row r="248" spans="1:10" ht="15" customHeight="1" x14ac:dyDescent="0.3">
      <c r="A248" s="2" t="s">
        <v>420</v>
      </c>
      <c r="B248" s="2" t="s">
        <v>34339</v>
      </c>
      <c r="C248" s="3">
        <v>32</v>
      </c>
      <c r="D248" s="2" t="s">
        <v>1183</v>
      </c>
      <c r="E248" s="2" t="s">
        <v>664</v>
      </c>
      <c r="F248" s="2" t="s">
        <v>6875</v>
      </c>
      <c r="G248" s="2" t="s">
        <v>4067</v>
      </c>
      <c r="H248" s="2"/>
      <c r="I248" s="2"/>
      <c r="J248" s="4" t="s">
        <v>322</v>
      </c>
    </row>
    <row r="249" spans="1:10" ht="15" customHeight="1" x14ac:dyDescent="0.3">
      <c r="A249" s="2" t="s">
        <v>430</v>
      </c>
      <c r="B249" s="2" t="s">
        <v>34340</v>
      </c>
      <c r="C249" s="3">
        <v>33</v>
      </c>
      <c r="D249" s="2" t="s">
        <v>1193</v>
      </c>
      <c r="E249" s="2" t="s">
        <v>6928</v>
      </c>
      <c r="F249" s="2"/>
      <c r="G249" s="2" t="s">
        <v>6842</v>
      </c>
      <c r="H249" s="2" t="s">
        <v>943</v>
      </c>
      <c r="I249" s="2" t="s">
        <v>6775</v>
      </c>
      <c r="J249" s="4" t="s">
        <v>6929</v>
      </c>
    </row>
    <row r="250" spans="1:10" ht="15" customHeight="1" x14ac:dyDescent="0.3">
      <c r="A250" s="2" t="s">
        <v>430</v>
      </c>
      <c r="B250" s="2" t="s">
        <v>34340</v>
      </c>
      <c r="C250" s="3">
        <v>33</v>
      </c>
      <c r="D250" s="2" t="s">
        <v>1193</v>
      </c>
      <c r="E250" s="2" t="s">
        <v>664</v>
      </c>
      <c r="F250" s="2" t="s">
        <v>6875</v>
      </c>
      <c r="G250" s="2" t="s">
        <v>4067</v>
      </c>
      <c r="H250" s="2"/>
      <c r="I250" s="2"/>
      <c r="J250" s="4" t="s">
        <v>322</v>
      </c>
    </row>
    <row r="251" spans="1:10" ht="15" customHeight="1" x14ac:dyDescent="0.3">
      <c r="A251" s="2" t="s">
        <v>443</v>
      </c>
      <c r="B251" s="2" t="s">
        <v>34341</v>
      </c>
      <c r="C251" s="3">
        <v>34</v>
      </c>
      <c r="D251" s="2" t="s">
        <v>1204</v>
      </c>
      <c r="E251" s="2" t="s">
        <v>664</v>
      </c>
      <c r="F251" s="2" t="s">
        <v>6930</v>
      </c>
      <c r="G251" s="2" t="s">
        <v>1479</v>
      </c>
      <c r="H251" s="2"/>
      <c r="I251" s="2"/>
      <c r="J251" s="4" t="s">
        <v>6844</v>
      </c>
    </row>
    <row r="252" spans="1:10" ht="15" customHeight="1" x14ac:dyDescent="0.3">
      <c r="A252" s="2" t="s">
        <v>454</v>
      </c>
      <c r="B252" s="2" t="s">
        <v>34342</v>
      </c>
      <c r="C252" s="3">
        <v>35</v>
      </c>
      <c r="D252" s="2" t="s">
        <v>1213</v>
      </c>
      <c r="E252" s="2" t="s">
        <v>664</v>
      </c>
      <c r="F252" s="2" t="s">
        <v>6658</v>
      </c>
      <c r="G252" s="2" t="s">
        <v>6931</v>
      </c>
      <c r="H252" s="2"/>
      <c r="I252" s="2"/>
      <c r="J252" s="4" t="s">
        <v>6932</v>
      </c>
    </row>
    <row r="253" spans="1:10" ht="15" customHeight="1" x14ac:dyDescent="0.3">
      <c r="A253" s="2" t="s">
        <v>454</v>
      </c>
      <c r="B253" s="2" t="s">
        <v>34342</v>
      </c>
      <c r="C253" s="3">
        <v>35</v>
      </c>
      <c r="D253" s="2" t="s">
        <v>1213</v>
      </c>
      <c r="E253" s="2" t="s">
        <v>664</v>
      </c>
      <c r="F253" s="2"/>
      <c r="G253" s="2" t="s">
        <v>6675</v>
      </c>
      <c r="H253" s="2"/>
      <c r="I253" s="2"/>
      <c r="J253" s="4" t="s">
        <v>1216</v>
      </c>
    </row>
    <row r="254" spans="1:10" ht="15" customHeight="1" x14ac:dyDescent="0.3">
      <c r="A254" s="2" t="s">
        <v>454</v>
      </c>
      <c r="B254" s="2" t="s">
        <v>34342</v>
      </c>
      <c r="C254" s="3">
        <v>35</v>
      </c>
      <c r="D254" s="2" t="s">
        <v>1213</v>
      </c>
      <c r="E254" s="2" t="s">
        <v>664</v>
      </c>
      <c r="F254" s="2"/>
      <c r="G254" s="2" t="s">
        <v>6933</v>
      </c>
      <c r="H254" s="2"/>
      <c r="I254" s="2"/>
      <c r="J254" s="4" t="s">
        <v>1216</v>
      </c>
    </row>
    <row r="255" spans="1:10" ht="15" customHeight="1" x14ac:dyDescent="0.3">
      <c r="A255" s="2" t="s">
        <v>454</v>
      </c>
      <c r="B255" s="2" t="s">
        <v>34342</v>
      </c>
      <c r="C255" s="3">
        <v>35</v>
      </c>
      <c r="D255" s="2" t="s">
        <v>1213</v>
      </c>
      <c r="E255" s="2" t="s">
        <v>664</v>
      </c>
      <c r="F255" s="2" t="s">
        <v>6934</v>
      </c>
      <c r="G255" s="2" t="s">
        <v>6935</v>
      </c>
      <c r="H255" s="2"/>
      <c r="I255" s="2"/>
      <c r="J255" s="4" t="s">
        <v>1216</v>
      </c>
    </row>
    <row r="256" spans="1:10" ht="15" customHeight="1" x14ac:dyDescent="0.3">
      <c r="A256" s="2" t="s">
        <v>454</v>
      </c>
      <c r="B256" s="2" t="s">
        <v>34342</v>
      </c>
      <c r="C256" s="3">
        <v>35</v>
      </c>
      <c r="D256" s="2" t="s">
        <v>1213</v>
      </c>
      <c r="E256" s="2" t="s">
        <v>1001</v>
      </c>
      <c r="F256" s="2" t="s">
        <v>6936</v>
      </c>
      <c r="G256" s="2" t="s">
        <v>6935</v>
      </c>
      <c r="H256" s="2"/>
      <c r="I256" s="2"/>
      <c r="J256" s="4" t="s">
        <v>1216</v>
      </c>
    </row>
    <row r="257" spans="1:10" ht="15" customHeight="1" x14ac:dyDescent="0.3">
      <c r="A257" s="2" t="s">
        <v>484</v>
      </c>
      <c r="B257" s="2" t="s">
        <v>34345</v>
      </c>
      <c r="C257" s="3">
        <v>38</v>
      </c>
      <c r="D257" s="2" t="s">
        <v>1238</v>
      </c>
      <c r="E257" s="2" t="s">
        <v>664</v>
      </c>
      <c r="F257" s="2" t="s">
        <v>6937</v>
      </c>
      <c r="G257" s="2" t="s">
        <v>6938</v>
      </c>
      <c r="H257" s="2" t="s">
        <v>4782</v>
      </c>
      <c r="I257" s="2"/>
      <c r="J257" s="4" t="s">
        <v>6939</v>
      </c>
    </row>
    <row r="258" spans="1:10" ht="15" customHeight="1" x14ac:dyDescent="0.3">
      <c r="A258" s="2" t="s">
        <v>484</v>
      </c>
      <c r="B258" s="2" t="s">
        <v>34345</v>
      </c>
      <c r="C258" s="3">
        <v>38</v>
      </c>
      <c r="D258" s="2" t="s">
        <v>1238</v>
      </c>
      <c r="E258" s="2" t="s">
        <v>664</v>
      </c>
      <c r="F258" s="2"/>
      <c r="G258" s="2" t="s">
        <v>6816</v>
      </c>
      <c r="H258" s="2" t="s">
        <v>1727</v>
      </c>
      <c r="I258" s="2"/>
      <c r="J258" s="4" t="s">
        <v>6939</v>
      </c>
    </row>
    <row r="259" spans="1:10" ht="15" customHeight="1" x14ac:dyDescent="0.3">
      <c r="A259" s="2" t="s">
        <v>484</v>
      </c>
      <c r="B259" s="2" t="s">
        <v>34345</v>
      </c>
      <c r="C259" s="3">
        <v>38</v>
      </c>
      <c r="D259" s="2" t="s">
        <v>1238</v>
      </c>
      <c r="E259" s="2" t="s">
        <v>664</v>
      </c>
      <c r="F259" s="2"/>
      <c r="G259" s="2" t="s">
        <v>6812</v>
      </c>
      <c r="H259" s="2"/>
      <c r="I259" s="2"/>
      <c r="J259" s="4" t="s">
        <v>6939</v>
      </c>
    </row>
    <row r="260" spans="1:10" ht="15" customHeight="1" x14ac:dyDescent="0.3">
      <c r="A260" s="2" t="s">
        <v>484</v>
      </c>
      <c r="B260" s="2" t="s">
        <v>34345</v>
      </c>
      <c r="C260" s="3">
        <v>38</v>
      </c>
      <c r="D260" s="2" t="s">
        <v>1238</v>
      </c>
      <c r="E260" s="2" t="s">
        <v>664</v>
      </c>
      <c r="F260" s="2"/>
      <c r="G260" s="2" t="s">
        <v>6940</v>
      </c>
      <c r="H260" s="2"/>
      <c r="I260" s="2"/>
      <c r="J260" s="4" t="s">
        <v>6939</v>
      </c>
    </row>
    <row r="261" spans="1:10" ht="15" customHeight="1" x14ac:dyDescent="0.3">
      <c r="A261" s="2" t="s">
        <v>497</v>
      </c>
      <c r="B261" s="2" t="s">
        <v>34346</v>
      </c>
      <c r="C261" s="3">
        <v>39</v>
      </c>
      <c r="D261" s="2" t="s">
        <v>1266</v>
      </c>
      <c r="E261" s="2" t="s">
        <v>1280</v>
      </c>
      <c r="F261" s="2" t="s">
        <v>6941</v>
      </c>
      <c r="G261" s="2" t="s">
        <v>6942</v>
      </c>
      <c r="H261" s="2"/>
      <c r="I261" s="2"/>
      <c r="J261" s="4" t="s">
        <v>6943</v>
      </c>
    </row>
    <row r="262" spans="1:10" ht="15" customHeight="1" x14ac:dyDescent="0.3">
      <c r="A262" s="2" t="s">
        <v>510</v>
      </c>
      <c r="B262" s="2" t="s">
        <v>25</v>
      </c>
      <c r="C262" s="3">
        <v>40</v>
      </c>
      <c r="D262" s="2" t="s">
        <v>1286</v>
      </c>
      <c r="E262" s="2" t="s">
        <v>664</v>
      </c>
      <c r="F262" s="2"/>
      <c r="G262" s="2" t="s">
        <v>6944</v>
      </c>
      <c r="H262" s="2"/>
      <c r="I262" s="2"/>
      <c r="J262" s="4" t="s">
        <v>1292</v>
      </c>
    </row>
    <row r="263" spans="1:10" ht="15" customHeight="1" x14ac:dyDescent="0.3">
      <c r="A263" s="2" t="s">
        <v>510</v>
      </c>
      <c r="B263" s="2" t="s">
        <v>25</v>
      </c>
      <c r="C263" s="3">
        <v>40</v>
      </c>
      <c r="D263" s="2" t="s">
        <v>1286</v>
      </c>
      <c r="E263" s="2" t="s">
        <v>664</v>
      </c>
      <c r="F263" s="2" t="s">
        <v>6945</v>
      </c>
      <c r="G263" s="2" t="s">
        <v>6946</v>
      </c>
      <c r="H263" s="2"/>
      <c r="I263" s="2"/>
      <c r="J263" s="4" t="s">
        <v>1292</v>
      </c>
    </row>
    <row r="264" spans="1:10" ht="15" customHeight="1" x14ac:dyDescent="0.3">
      <c r="A264" s="2" t="s">
        <v>510</v>
      </c>
      <c r="B264" s="2" t="s">
        <v>25</v>
      </c>
      <c r="C264" s="3">
        <v>40</v>
      </c>
      <c r="D264" s="2" t="s">
        <v>1286</v>
      </c>
      <c r="E264" s="2" t="s">
        <v>664</v>
      </c>
      <c r="F264" s="2"/>
      <c r="G264" s="2" t="s">
        <v>6947</v>
      </c>
      <c r="H264" s="2"/>
      <c r="I264" s="2"/>
      <c r="J264" s="4" t="s">
        <v>6948</v>
      </c>
    </row>
    <row r="265" spans="1:10" ht="15" customHeight="1" x14ac:dyDescent="0.3">
      <c r="A265" s="2" t="s">
        <v>510</v>
      </c>
      <c r="B265" s="2" t="s">
        <v>25</v>
      </c>
      <c r="C265" s="3">
        <v>40</v>
      </c>
      <c r="D265" s="2" t="s">
        <v>1286</v>
      </c>
      <c r="E265" s="2" t="s">
        <v>664</v>
      </c>
      <c r="F265" s="2"/>
      <c r="G265" s="2" t="s">
        <v>6949</v>
      </c>
      <c r="H265" s="2"/>
      <c r="I265" s="2"/>
      <c r="J265" s="4" t="s">
        <v>6948</v>
      </c>
    </row>
    <row r="266" spans="1:10" ht="15" customHeight="1" x14ac:dyDescent="0.3">
      <c r="A266" s="2" t="s">
        <v>510</v>
      </c>
      <c r="B266" s="2" t="s">
        <v>25</v>
      </c>
      <c r="C266" s="3">
        <v>40</v>
      </c>
      <c r="D266" s="2" t="s">
        <v>1286</v>
      </c>
      <c r="E266" s="2" t="s">
        <v>664</v>
      </c>
      <c r="F266" s="2"/>
      <c r="G266" s="2" t="s">
        <v>6950</v>
      </c>
      <c r="H266" s="2"/>
      <c r="I266" s="2"/>
      <c r="J266" s="4" t="s">
        <v>6948</v>
      </c>
    </row>
    <row r="267" spans="1:10" ht="15" customHeight="1" x14ac:dyDescent="0.3">
      <c r="A267" s="2" t="s">
        <v>510</v>
      </c>
      <c r="B267" s="2" t="s">
        <v>25</v>
      </c>
      <c r="C267" s="3">
        <v>40</v>
      </c>
      <c r="D267" s="2" t="s">
        <v>1286</v>
      </c>
      <c r="E267" s="2" t="s">
        <v>664</v>
      </c>
      <c r="F267" s="2"/>
      <c r="G267" s="2" t="s">
        <v>6951</v>
      </c>
      <c r="H267" s="2"/>
      <c r="I267" s="2"/>
      <c r="J267" s="4" t="s">
        <v>1292</v>
      </c>
    </row>
    <row r="268" spans="1:10" ht="15" customHeight="1" x14ac:dyDescent="0.3">
      <c r="A268" s="2" t="s">
        <v>510</v>
      </c>
      <c r="B268" s="2" t="s">
        <v>25</v>
      </c>
      <c r="C268" s="3">
        <v>40</v>
      </c>
      <c r="D268" s="2" t="s">
        <v>1286</v>
      </c>
      <c r="E268" s="2" t="s">
        <v>664</v>
      </c>
      <c r="F268" s="2" t="s">
        <v>6952</v>
      </c>
      <c r="G268" s="2" t="s">
        <v>6953</v>
      </c>
      <c r="H268" s="2"/>
      <c r="I268" s="2"/>
      <c r="J268" s="4" t="s">
        <v>1292</v>
      </c>
    </row>
    <row r="269" spans="1:10" ht="15" customHeight="1" x14ac:dyDescent="0.3">
      <c r="A269" s="2" t="s">
        <v>510</v>
      </c>
      <c r="B269" s="2" t="s">
        <v>25</v>
      </c>
      <c r="C269" s="3">
        <v>40</v>
      </c>
      <c r="D269" s="2" t="s">
        <v>1286</v>
      </c>
      <c r="E269" s="2" t="s">
        <v>664</v>
      </c>
      <c r="F269" s="2"/>
      <c r="G269" s="2" t="s">
        <v>6954</v>
      </c>
      <c r="H269" s="2"/>
      <c r="I269" s="2"/>
      <c r="J269" s="4" t="s">
        <v>1292</v>
      </c>
    </row>
    <row r="270" spans="1:10" ht="15" customHeight="1" x14ac:dyDescent="0.3">
      <c r="A270" s="2" t="s">
        <v>510</v>
      </c>
      <c r="B270" s="2" t="s">
        <v>25</v>
      </c>
      <c r="C270" s="3">
        <v>40</v>
      </c>
      <c r="D270" s="2" t="s">
        <v>1286</v>
      </c>
      <c r="E270" s="2" t="s">
        <v>664</v>
      </c>
      <c r="F270" s="2"/>
      <c r="G270" s="2" t="s">
        <v>6955</v>
      </c>
      <c r="H270" s="2"/>
      <c r="I270" s="2"/>
      <c r="J270" s="4" t="s">
        <v>6948</v>
      </c>
    </row>
    <row r="271" spans="1:10" ht="15" customHeight="1" x14ac:dyDescent="0.3">
      <c r="A271" s="2" t="s">
        <v>510</v>
      </c>
      <c r="B271" s="2" t="s">
        <v>25</v>
      </c>
      <c r="C271" s="3">
        <v>40</v>
      </c>
      <c r="D271" s="2" t="s">
        <v>1286</v>
      </c>
      <c r="E271" s="2" t="s">
        <v>6688</v>
      </c>
      <c r="F271" s="2"/>
      <c r="G271" s="2" t="s">
        <v>6956</v>
      </c>
      <c r="H271" s="2"/>
      <c r="I271" s="2"/>
      <c r="J271" s="4" t="s">
        <v>1292</v>
      </c>
    </row>
    <row r="272" spans="1:10" ht="15" customHeight="1" x14ac:dyDescent="0.3">
      <c r="A272" s="2" t="s">
        <v>510</v>
      </c>
      <c r="B272" s="2" t="s">
        <v>25</v>
      </c>
      <c r="C272" s="3">
        <v>40</v>
      </c>
      <c r="D272" s="2" t="s">
        <v>1286</v>
      </c>
      <c r="E272" s="2" t="s">
        <v>775</v>
      </c>
      <c r="F272" s="2"/>
      <c r="G272" s="2" t="s">
        <v>6957</v>
      </c>
      <c r="H272" s="2"/>
      <c r="I272" s="2"/>
      <c r="J272" s="4" t="s">
        <v>1292</v>
      </c>
    </row>
    <row r="273" spans="1:10" ht="15" customHeight="1" x14ac:dyDescent="0.3">
      <c r="A273" s="2" t="s">
        <v>510</v>
      </c>
      <c r="B273" s="2" t="s">
        <v>25</v>
      </c>
      <c r="C273" s="3">
        <v>40</v>
      </c>
      <c r="D273" s="2" t="s">
        <v>1286</v>
      </c>
      <c r="E273" s="2" t="s">
        <v>1189</v>
      </c>
      <c r="F273" s="2"/>
      <c r="G273" s="2" t="s">
        <v>6957</v>
      </c>
      <c r="H273" s="2"/>
      <c r="I273" s="2"/>
      <c r="J273" s="4" t="s">
        <v>1292</v>
      </c>
    </row>
    <row r="274" spans="1:10" ht="15" customHeight="1" x14ac:dyDescent="0.3">
      <c r="A274" s="2" t="s">
        <v>510</v>
      </c>
      <c r="B274" s="2" t="s">
        <v>25</v>
      </c>
      <c r="C274" s="3">
        <v>40</v>
      </c>
      <c r="D274" s="2" t="s">
        <v>1286</v>
      </c>
      <c r="E274" s="2" t="s">
        <v>6688</v>
      </c>
      <c r="F274" s="2"/>
      <c r="G274" s="2" t="s">
        <v>6957</v>
      </c>
      <c r="H274" s="2"/>
      <c r="I274" s="2"/>
      <c r="J274" s="4" t="s">
        <v>1292</v>
      </c>
    </row>
    <row r="275" spans="1:10" ht="15" customHeight="1" x14ac:dyDescent="0.3">
      <c r="A275" s="2" t="s">
        <v>510</v>
      </c>
      <c r="B275" s="2" t="s">
        <v>25</v>
      </c>
      <c r="C275" s="3">
        <v>40</v>
      </c>
      <c r="D275" s="2" t="s">
        <v>1286</v>
      </c>
      <c r="E275" s="2" t="s">
        <v>6688</v>
      </c>
      <c r="F275" s="2" t="s">
        <v>6958</v>
      </c>
      <c r="G275" s="2" t="s">
        <v>6957</v>
      </c>
      <c r="H275" s="2"/>
      <c r="I275" s="2"/>
      <c r="J275" s="4" t="s">
        <v>1292</v>
      </c>
    </row>
    <row r="276" spans="1:10" ht="15" customHeight="1" x14ac:dyDescent="0.3">
      <c r="A276" s="2" t="s">
        <v>510</v>
      </c>
      <c r="B276" s="2" t="s">
        <v>25</v>
      </c>
      <c r="C276" s="3">
        <v>40</v>
      </c>
      <c r="D276" s="2" t="s">
        <v>1286</v>
      </c>
      <c r="E276" s="2" t="s">
        <v>664</v>
      </c>
      <c r="F276" s="2" t="s">
        <v>6959</v>
      </c>
      <c r="G276" s="2" t="s">
        <v>6957</v>
      </c>
      <c r="H276" s="2"/>
      <c r="I276" s="2"/>
      <c r="J276" s="4" t="s">
        <v>1292</v>
      </c>
    </row>
    <row r="277" spans="1:10" ht="15" customHeight="1" x14ac:dyDescent="0.3">
      <c r="A277" s="2" t="s">
        <v>510</v>
      </c>
      <c r="B277" s="2" t="s">
        <v>25</v>
      </c>
      <c r="C277" s="3">
        <v>40</v>
      </c>
      <c r="D277" s="2" t="s">
        <v>1286</v>
      </c>
      <c r="E277" s="2" t="s">
        <v>6688</v>
      </c>
      <c r="F277" s="2"/>
      <c r="G277" s="2" t="s">
        <v>6960</v>
      </c>
      <c r="H277" s="2"/>
      <c r="I277" s="2"/>
      <c r="J277" s="4" t="s">
        <v>1292</v>
      </c>
    </row>
    <row r="278" spans="1:10" ht="15" customHeight="1" x14ac:dyDescent="0.3">
      <c r="A278" s="2" t="s">
        <v>510</v>
      </c>
      <c r="B278" s="2" t="s">
        <v>25</v>
      </c>
      <c r="C278" s="3">
        <v>40</v>
      </c>
      <c r="D278" s="2" t="s">
        <v>1286</v>
      </c>
      <c r="E278" s="2" t="s">
        <v>664</v>
      </c>
      <c r="F278" s="2"/>
      <c r="G278" s="2" t="s">
        <v>6961</v>
      </c>
      <c r="H278" s="2"/>
      <c r="I278" s="2"/>
      <c r="J278" s="4" t="s">
        <v>1292</v>
      </c>
    </row>
    <row r="279" spans="1:10" ht="15" customHeight="1" x14ac:dyDescent="0.3">
      <c r="A279" s="2" t="s">
        <v>510</v>
      </c>
      <c r="B279" s="2" t="s">
        <v>25</v>
      </c>
      <c r="C279" s="3">
        <v>40</v>
      </c>
      <c r="D279" s="2" t="s">
        <v>1286</v>
      </c>
      <c r="E279" s="2" t="s">
        <v>664</v>
      </c>
      <c r="F279" s="2"/>
      <c r="G279" s="2" t="s">
        <v>6962</v>
      </c>
      <c r="H279" s="2"/>
      <c r="I279" s="2"/>
      <c r="J279" s="4" t="s">
        <v>6948</v>
      </c>
    </row>
    <row r="280" spans="1:10" ht="15" customHeight="1" x14ac:dyDescent="0.3">
      <c r="A280" s="2" t="s">
        <v>510</v>
      </c>
      <c r="B280" s="2" t="s">
        <v>25</v>
      </c>
      <c r="C280" s="3">
        <v>40</v>
      </c>
      <c r="D280" s="2" t="s">
        <v>1286</v>
      </c>
      <c r="E280" s="2" t="s">
        <v>1001</v>
      </c>
      <c r="F280" s="2" t="s">
        <v>6963</v>
      </c>
      <c r="G280" s="2" t="s">
        <v>6964</v>
      </c>
      <c r="H280" s="2"/>
      <c r="I280" s="2"/>
      <c r="J280" s="4" t="s">
        <v>1292</v>
      </c>
    </row>
    <row r="281" spans="1:10" ht="15" customHeight="1" x14ac:dyDescent="0.3">
      <c r="A281" s="2" t="s">
        <v>510</v>
      </c>
      <c r="B281" s="2" t="s">
        <v>25</v>
      </c>
      <c r="C281" s="3">
        <v>40</v>
      </c>
      <c r="D281" s="2" t="s">
        <v>1286</v>
      </c>
      <c r="E281" s="2" t="s">
        <v>664</v>
      </c>
      <c r="F281" s="2"/>
      <c r="G281" s="2" t="s">
        <v>6816</v>
      </c>
      <c r="H281" s="2"/>
      <c r="I281" s="2"/>
      <c r="J281" s="4" t="s">
        <v>6948</v>
      </c>
    </row>
    <row r="282" spans="1:10" ht="15" customHeight="1" x14ac:dyDescent="0.3">
      <c r="A282" s="2" t="s">
        <v>520</v>
      </c>
      <c r="B282" s="2" t="s">
        <v>34347</v>
      </c>
      <c r="C282" s="3">
        <v>41</v>
      </c>
      <c r="D282" s="2" t="s">
        <v>1302</v>
      </c>
      <c r="E282" s="2" t="s">
        <v>664</v>
      </c>
      <c r="F282" s="2" t="s">
        <v>6965</v>
      </c>
      <c r="G282" s="2" t="s">
        <v>6966</v>
      </c>
      <c r="H282" s="2" t="s">
        <v>864</v>
      </c>
      <c r="I282" s="2"/>
      <c r="J282" s="4" t="s">
        <v>1308</v>
      </c>
    </row>
    <row r="283" spans="1:10" ht="15" customHeight="1" x14ac:dyDescent="0.3">
      <c r="A283" s="2" t="s">
        <v>520</v>
      </c>
      <c r="B283" s="2" t="s">
        <v>34347</v>
      </c>
      <c r="C283" s="3">
        <v>41</v>
      </c>
      <c r="D283" s="2" t="s">
        <v>1302</v>
      </c>
      <c r="E283" s="2" t="s">
        <v>664</v>
      </c>
      <c r="F283" s="2"/>
      <c r="G283" s="2" t="s">
        <v>6966</v>
      </c>
      <c r="H283" s="2"/>
      <c r="I283" s="2"/>
      <c r="J283" s="4" t="s">
        <v>1308</v>
      </c>
    </row>
    <row r="284" spans="1:10" ht="15" customHeight="1" x14ac:dyDescent="0.3">
      <c r="A284" s="2" t="s">
        <v>532</v>
      </c>
      <c r="B284" s="2" t="s">
        <v>34348</v>
      </c>
      <c r="C284" s="3">
        <v>42</v>
      </c>
      <c r="D284" s="2" t="s">
        <v>1309</v>
      </c>
      <c r="E284" s="2" t="s">
        <v>6968</v>
      </c>
      <c r="F284" s="2" t="s">
        <v>6969</v>
      </c>
      <c r="G284" s="2" t="s">
        <v>6970</v>
      </c>
      <c r="H284" s="2"/>
      <c r="I284" s="2"/>
      <c r="J284" s="4" t="s">
        <v>1320</v>
      </c>
    </row>
    <row r="285" spans="1:10" ht="15" customHeight="1" x14ac:dyDescent="0.3">
      <c r="A285" s="2" t="s">
        <v>532</v>
      </c>
      <c r="B285" s="2" t="s">
        <v>34348</v>
      </c>
      <c r="C285" s="3">
        <v>42</v>
      </c>
      <c r="D285" s="2" t="s">
        <v>1309</v>
      </c>
      <c r="E285" s="2" t="s">
        <v>6968</v>
      </c>
      <c r="F285" s="2" t="s">
        <v>6974</v>
      </c>
      <c r="G285" s="2" t="s">
        <v>6979</v>
      </c>
      <c r="H285" s="2"/>
      <c r="I285" s="2" t="s">
        <v>1171</v>
      </c>
      <c r="J285" s="4" t="s">
        <v>542</v>
      </c>
    </row>
    <row r="286" spans="1:10" ht="15" customHeight="1" x14ac:dyDescent="0.3">
      <c r="A286" s="2" t="s">
        <v>532</v>
      </c>
      <c r="B286" s="2" t="s">
        <v>34348</v>
      </c>
      <c r="C286" s="3">
        <v>42</v>
      </c>
      <c r="D286" s="2" t="s">
        <v>1309</v>
      </c>
      <c r="E286" s="2" t="s">
        <v>6928</v>
      </c>
      <c r="F286" s="2"/>
      <c r="G286" s="2" t="s">
        <v>6816</v>
      </c>
      <c r="H286" s="2" t="s">
        <v>1293</v>
      </c>
      <c r="I286" s="2" t="s">
        <v>3939</v>
      </c>
      <c r="J286" s="4" t="s">
        <v>542</v>
      </c>
    </row>
    <row r="287" spans="1:10" ht="15" customHeight="1" x14ac:dyDescent="0.3">
      <c r="A287" s="2" t="s">
        <v>532</v>
      </c>
      <c r="B287" s="2" t="s">
        <v>34348</v>
      </c>
      <c r="C287" s="3">
        <v>42</v>
      </c>
      <c r="D287" s="2" t="s">
        <v>1309</v>
      </c>
      <c r="E287" s="2" t="s">
        <v>6928</v>
      </c>
      <c r="F287" s="2"/>
      <c r="G287" s="2" t="s">
        <v>6984</v>
      </c>
      <c r="H287" s="2"/>
      <c r="I287" s="2" t="s">
        <v>1376</v>
      </c>
      <c r="J287" s="4" t="s">
        <v>542</v>
      </c>
    </row>
    <row r="288" spans="1:10" ht="15" customHeight="1" x14ac:dyDescent="0.3">
      <c r="A288" s="2" t="s">
        <v>532</v>
      </c>
      <c r="B288" s="2" t="s">
        <v>34348</v>
      </c>
      <c r="C288" s="3">
        <v>42</v>
      </c>
      <c r="D288" s="2" t="s">
        <v>1309</v>
      </c>
      <c r="E288" s="2" t="s">
        <v>6688</v>
      </c>
      <c r="F288" s="2"/>
      <c r="G288" s="2" t="s">
        <v>6971</v>
      </c>
      <c r="H288" s="2"/>
      <c r="I288" s="2"/>
      <c r="J288" s="4" t="s">
        <v>1320</v>
      </c>
    </row>
    <row r="289" spans="1:10" ht="15" customHeight="1" x14ac:dyDescent="0.3">
      <c r="A289" s="2" t="s">
        <v>532</v>
      </c>
      <c r="B289" s="2" t="s">
        <v>34348</v>
      </c>
      <c r="C289" s="3">
        <v>42</v>
      </c>
      <c r="D289" s="2" t="s">
        <v>1309</v>
      </c>
      <c r="E289" s="2" t="s">
        <v>6688</v>
      </c>
      <c r="F289" s="2"/>
      <c r="G289" s="2" t="s">
        <v>6981</v>
      </c>
      <c r="H289" s="2"/>
      <c r="I289" s="2" t="s">
        <v>932</v>
      </c>
      <c r="J289" s="4" t="s">
        <v>6982</v>
      </c>
    </row>
    <row r="290" spans="1:10" ht="15" customHeight="1" x14ac:dyDescent="0.3">
      <c r="A290" s="2" t="s">
        <v>532</v>
      </c>
      <c r="B290" s="2" t="s">
        <v>34348</v>
      </c>
      <c r="C290" s="3">
        <v>42</v>
      </c>
      <c r="D290" s="2" t="s">
        <v>1309</v>
      </c>
      <c r="E290" s="2" t="s">
        <v>6688</v>
      </c>
      <c r="F290" s="2" t="s">
        <v>6992</v>
      </c>
      <c r="G290" s="2" t="s">
        <v>6973</v>
      </c>
      <c r="H290" s="2"/>
      <c r="I290" s="2" t="s">
        <v>6993</v>
      </c>
      <c r="J290" s="4" t="s">
        <v>542</v>
      </c>
    </row>
    <row r="291" spans="1:10" ht="15" customHeight="1" x14ac:dyDescent="0.3">
      <c r="A291" s="2" t="s">
        <v>532</v>
      </c>
      <c r="B291" s="2" t="s">
        <v>34348</v>
      </c>
      <c r="C291" s="3">
        <v>42</v>
      </c>
      <c r="D291" s="2" t="s">
        <v>1309</v>
      </c>
      <c r="E291" s="2" t="s">
        <v>6688</v>
      </c>
      <c r="F291" s="2"/>
      <c r="G291" s="2" t="s">
        <v>6996</v>
      </c>
      <c r="H291" s="2"/>
      <c r="I291" s="2" t="s">
        <v>700</v>
      </c>
      <c r="J291" s="4" t="s">
        <v>6986</v>
      </c>
    </row>
    <row r="292" spans="1:10" ht="15" customHeight="1" x14ac:dyDescent="0.3">
      <c r="A292" s="2" t="s">
        <v>532</v>
      </c>
      <c r="B292" s="2" t="s">
        <v>34348</v>
      </c>
      <c r="C292" s="3">
        <v>42</v>
      </c>
      <c r="D292" s="2" t="s">
        <v>1309</v>
      </c>
      <c r="E292" s="2" t="s">
        <v>6688</v>
      </c>
      <c r="F292" s="2" t="s">
        <v>6999</v>
      </c>
      <c r="G292" s="2" t="s">
        <v>6816</v>
      </c>
      <c r="H292" s="2"/>
      <c r="I292" s="2" t="s">
        <v>7000</v>
      </c>
      <c r="J292" s="4" t="s">
        <v>542</v>
      </c>
    </row>
    <row r="293" spans="1:10" ht="15" customHeight="1" x14ac:dyDescent="0.3">
      <c r="A293" s="2" t="s">
        <v>532</v>
      </c>
      <c r="B293" s="2" t="s">
        <v>34348</v>
      </c>
      <c r="C293" s="3">
        <v>42</v>
      </c>
      <c r="D293" s="2" t="s">
        <v>1309</v>
      </c>
      <c r="E293" s="2" t="s">
        <v>6688</v>
      </c>
      <c r="F293" s="2" t="s">
        <v>7004</v>
      </c>
      <c r="G293" s="2" t="s">
        <v>6984</v>
      </c>
      <c r="H293" s="2"/>
      <c r="I293" s="2" t="s">
        <v>718</v>
      </c>
      <c r="J293" s="4" t="s">
        <v>542</v>
      </c>
    </row>
    <row r="294" spans="1:10" ht="15" customHeight="1" x14ac:dyDescent="0.3">
      <c r="A294" s="2" t="s">
        <v>532</v>
      </c>
      <c r="B294" s="2" t="s">
        <v>34348</v>
      </c>
      <c r="C294" s="3">
        <v>42</v>
      </c>
      <c r="D294" s="2" t="s">
        <v>1309</v>
      </c>
      <c r="E294" s="2" t="s">
        <v>6688</v>
      </c>
      <c r="F294" s="2"/>
      <c r="G294" s="2" t="s">
        <v>7009</v>
      </c>
      <c r="H294" s="2"/>
      <c r="I294" s="2" t="s">
        <v>746</v>
      </c>
      <c r="J294" s="4" t="s">
        <v>7010</v>
      </c>
    </row>
    <row r="295" spans="1:10" ht="15" customHeight="1" x14ac:dyDescent="0.3">
      <c r="A295" s="2" t="s">
        <v>532</v>
      </c>
      <c r="B295" s="2" t="s">
        <v>34348</v>
      </c>
      <c r="C295" s="3">
        <v>42</v>
      </c>
      <c r="D295" s="2" t="s">
        <v>1309</v>
      </c>
      <c r="E295" s="2" t="s">
        <v>738</v>
      </c>
      <c r="F295" s="2" t="s">
        <v>6992</v>
      </c>
      <c r="G295" s="2" t="s">
        <v>6973</v>
      </c>
      <c r="H295" s="2"/>
      <c r="I295" s="2" t="s">
        <v>6993</v>
      </c>
      <c r="J295" s="4" t="s">
        <v>542</v>
      </c>
    </row>
    <row r="296" spans="1:10" ht="15" customHeight="1" x14ac:dyDescent="0.3">
      <c r="A296" s="2" t="s">
        <v>532</v>
      </c>
      <c r="B296" s="2" t="s">
        <v>34348</v>
      </c>
      <c r="C296" s="3">
        <v>42</v>
      </c>
      <c r="D296" s="2" t="s">
        <v>1309</v>
      </c>
      <c r="E296" s="2" t="s">
        <v>738</v>
      </c>
      <c r="F296" s="2"/>
      <c r="G296" s="2" t="s">
        <v>6975</v>
      </c>
      <c r="H296" s="2"/>
      <c r="I296" s="2" t="s">
        <v>718</v>
      </c>
      <c r="J296" s="4" t="s">
        <v>542</v>
      </c>
    </row>
    <row r="297" spans="1:10" ht="15" customHeight="1" x14ac:dyDescent="0.3">
      <c r="A297" s="2" t="s">
        <v>532</v>
      </c>
      <c r="B297" s="2" t="s">
        <v>34348</v>
      </c>
      <c r="C297" s="3">
        <v>42</v>
      </c>
      <c r="D297" s="2" t="s">
        <v>1309</v>
      </c>
      <c r="E297" s="2" t="s">
        <v>770</v>
      </c>
      <c r="F297" s="2" t="s">
        <v>1318</v>
      </c>
      <c r="G297" s="2" t="s">
        <v>6967</v>
      </c>
      <c r="H297" s="2"/>
      <c r="I297" s="2"/>
      <c r="J297" s="4" t="s">
        <v>1313</v>
      </c>
    </row>
    <row r="298" spans="1:10" ht="15" customHeight="1" x14ac:dyDescent="0.3">
      <c r="A298" s="2" t="s">
        <v>532</v>
      </c>
      <c r="B298" s="2" t="s">
        <v>34348</v>
      </c>
      <c r="C298" s="3">
        <v>42</v>
      </c>
      <c r="D298" s="2" t="s">
        <v>1309</v>
      </c>
      <c r="E298" s="2" t="s">
        <v>770</v>
      </c>
      <c r="F298" s="2"/>
      <c r="G298" s="2" t="s">
        <v>6972</v>
      </c>
      <c r="H298" s="2"/>
      <c r="I298" s="2"/>
      <c r="J298" s="4" t="s">
        <v>1313</v>
      </c>
    </row>
    <row r="299" spans="1:10" ht="15" customHeight="1" x14ac:dyDescent="0.3">
      <c r="A299" s="2" t="s">
        <v>532</v>
      </c>
      <c r="B299" s="2" t="s">
        <v>34348</v>
      </c>
      <c r="C299" s="3">
        <v>42</v>
      </c>
      <c r="D299" s="2" t="s">
        <v>1309</v>
      </c>
      <c r="E299" s="2" t="s">
        <v>1189</v>
      </c>
      <c r="F299" s="2"/>
      <c r="G299" s="2" t="s">
        <v>6816</v>
      </c>
      <c r="H299" s="2"/>
      <c r="I299" s="2"/>
      <c r="J299" s="4" t="s">
        <v>1313</v>
      </c>
    </row>
    <row r="300" spans="1:10" ht="15" customHeight="1" x14ac:dyDescent="0.3">
      <c r="A300" s="2" t="s">
        <v>532</v>
      </c>
      <c r="B300" s="2" t="s">
        <v>34348</v>
      </c>
      <c r="C300" s="3">
        <v>42</v>
      </c>
      <c r="D300" s="2" t="s">
        <v>1309</v>
      </c>
      <c r="E300" s="2" t="s">
        <v>664</v>
      </c>
      <c r="F300" s="2" t="s">
        <v>6974</v>
      </c>
      <c r="G300" s="2" t="s">
        <v>6975</v>
      </c>
      <c r="H300" s="2" t="s">
        <v>1171</v>
      </c>
      <c r="I300" s="2" t="s">
        <v>3939</v>
      </c>
      <c r="J300" s="4" t="s">
        <v>542</v>
      </c>
    </row>
    <row r="301" spans="1:10" ht="15" customHeight="1" x14ac:dyDescent="0.3">
      <c r="A301" s="2" t="s">
        <v>532</v>
      </c>
      <c r="B301" s="2" t="s">
        <v>34348</v>
      </c>
      <c r="C301" s="3">
        <v>42</v>
      </c>
      <c r="D301" s="2" t="s">
        <v>1309</v>
      </c>
      <c r="E301" s="2" t="s">
        <v>664</v>
      </c>
      <c r="F301" s="2" t="s">
        <v>6976</v>
      </c>
      <c r="G301" s="2" t="s">
        <v>6816</v>
      </c>
      <c r="H301" s="2" t="s">
        <v>1293</v>
      </c>
      <c r="I301" s="2" t="s">
        <v>3939</v>
      </c>
      <c r="J301" s="4" t="s">
        <v>542</v>
      </c>
    </row>
    <row r="302" spans="1:10" ht="15" customHeight="1" x14ac:dyDescent="0.3">
      <c r="A302" s="2" t="s">
        <v>532</v>
      </c>
      <c r="B302" s="2" t="s">
        <v>34348</v>
      </c>
      <c r="C302" s="3">
        <v>42</v>
      </c>
      <c r="D302" s="2" t="s">
        <v>1309</v>
      </c>
      <c r="E302" s="2" t="s">
        <v>664</v>
      </c>
      <c r="F302" s="2" t="s">
        <v>6977</v>
      </c>
      <c r="G302" s="2" t="s">
        <v>6816</v>
      </c>
      <c r="H302" s="2" t="s">
        <v>1293</v>
      </c>
      <c r="I302" s="2" t="s">
        <v>3939</v>
      </c>
      <c r="J302" s="4" t="s">
        <v>542</v>
      </c>
    </row>
    <row r="303" spans="1:10" ht="15" customHeight="1" x14ac:dyDescent="0.3">
      <c r="A303" s="2" t="s">
        <v>532</v>
      </c>
      <c r="B303" s="2" t="s">
        <v>34348</v>
      </c>
      <c r="C303" s="3">
        <v>42</v>
      </c>
      <c r="D303" s="2" t="s">
        <v>1309</v>
      </c>
      <c r="E303" s="2" t="s">
        <v>664</v>
      </c>
      <c r="F303" s="2"/>
      <c r="G303" s="2" t="s">
        <v>6973</v>
      </c>
      <c r="H303" s="2" t="s">
        <v>1376</v>
      </c>
      <c r="I303" s="2" t="s">
        <v>3939</v>
      </c>
      <c r="J303" s="4" t="s">
        <v>542</v>
      </c>
    </row>
    <row r="304" spans="1:10" ht="15" customHeight="1" x14ac:dyDescent="0.3">
      <c r="A304" s="2" t="s">
        <v>532</v>
      </c>
      <c r="B304" s="2" t="s">
        <v>34348</v>
      </c>
      <c r="C304" s="3">
        <v>42</v>
      </c>
      <c r="D304" s="2" t="s">
        <v>1309</v>
      </c>
      <c r="E304" s="2" t="s">
        <v>664</v>
      </c>
      <c r="F304" s="2" t="s">
        <v>6980</v>
      </c>
      <c r="G304" s="2" t="s">
        <v>6816</v>
      </c>
      <c r="H304" s="2"/>
      <c r="I304" s="2" t="s">
        <v>1293</v>
      </c>
      <c r="J304" s="4" t="s">
        <v>542</v>
      </c>
    </row>
    <row r="305" spans="1:10" ht="15" customHeight="1" x14ac:dyDescent="0.3">
      <c r="A305" s="2" t="s">
        <v>532</v>
      </c>
      <c r="B305" s="2" t="s">
        <v>34348</v>
      </c>
      <c r="C305" s="3">
        <v>42</v>
      </c>
      <c r="D305" s="2" t="s">
        <v>1309</v>
      </c>
      <c r="E305" s="2" t="s">
        <v>664</v>
      </c>
      <c r="F305" s="2" t="s">
        <v>6983</v>
      </c>
      <c r="G305" s="2" t="s">
        <v>6973</v>
      </c>
      <c r="H305" s="2"/>
      <c r="I305" s="2" t="s">
        <v>932</v>
      </c>
      <c r="J305" s="4" t="s">
        <v>6982</v>
      </c>
    </row>
    <row r="306" spans="1:10" ht="15" customHeight="1" x14ac:dyDescent="0.3">
      <c r="A306" s="2" t="s">
        <v>532</v>
      </c>
      <c r="B306" s="2" t="s">
        <v>34348</v>
      </c>
      <c r="C306" s="3">
        <v>42</v>
      </c>
      <c r="D306" s="2" t="s">
        <v>1309</v>
      </c>
      <c r="E306" s="2" t="s">
        <v>664</v>
      </c>
      <c r="F306" s="2" t="s">
        <v>6985</v>
      </c>
      <c r="G306" s="2" t="s">
        <v>6973</v>
      </c>
      <c r="H306" s="2"/>
      <c r="I306" s="2" t="s">
        <v>776</v>
      </c>
      <c r="J306" s="4" t="s">
        <v>6986</v>
      </c>
    </row>
    <row r="307" spans="1:10" ht="15" customHeight="1" x14ac:dyDescent="0.3">
      <c r="A307" s="2" t="s">
        <v>532</v>
      </c>
      <c r="B307" s="2" t="s">
        <v>34348</v>
      </c>
      <c r="C307" s="3">
        <v>42</v>
      </c>
      <c r="D307" s="2" t="s">
        <v>1309</v>
      </c>
      <c r="E307" s="2" t="s">
        <v>664</v>
      </c>
      <c r="F307" s="2" t="s">
        <v>6987</v>
      </c>
      <c r="G307" s="2" t="s">
        <v>6973</v>
      </c>
      <c r="H307" s="2"/>
      <c r="I307" s="2" t="s">
        <v>6988</v>
      </c>
      <c r="J307" s="4" t="s">
        <v>542</v>
      </c>
    </row>
    <row r="308" spans="1:10" ht="15" customHeight="1" x14ac:dyDescent="0.3">
      <c r="A308" s="2" t="s">
        <v>532</v>
      </c>
      <c r="B308" s="2" t="s">
        <v>34348</v>
      </c>
      <c r="C308" s="3">
        <v>42</v>
      </c>
      <c r="D308" s="2" t="s">
        <v>1309</v>
      </c>
      <c r="E308" s="2" t="s">
        <v>664</v>
      </c>
      <c r="F308" s="2" t="s">
        <v>6991</v>
      </c>
      <c r="G308" s="2" t="s">
        <v>6973</v>
      </c>
      <c r="H308" s="2"/>
      <c r="I308" s="2" t="s">
        <v>3484</v>
      </c>
      <c r="J308" s="4" t="s">
        <v>542</v>
      </c>
    </row>
    <row r="309" spans="1:10" ht="15" customHeight="1" x14ac:dyDescent="0.3">
      <c r="A309" s="2" t="s">
        <v>532</v>
      </c>
      <c r="B309" s="2" t="s">
        <v>34348</v>
      </c>
      <c r="C309" s="3">
        <v>42</v>
      </c>
      <c r="D309" s="2" t="s">
        <v>1309</v>
      </c>
      <c r="E309" s="2" t="s">
        <v>664</v>
      </c>
      <c r="F309" s="2" t="s">
        <v>6994</v>
      </c>
      <c r="G309" s="2" t="s">
        <v>6984</v>
      </c>
      <c r="H309" s="2" t="s">
        <v>1451</v>
      </c>
      <c r="I309" s="2" t="s">
        <v>6995</v>
      </c>
      <c r="J309" s="4" t="s">
        <v>542</v>
      </c>
    </row>
    <row r="310" spans="1:10" ht="15" customHeight="1" x14ac:dyDescent="0.3">
      <c r="A310" s="2" t="s">
        <v>532</v>
      </c>
      <c r="B310" s="2" t="s">
        <v>34348</v>
      </c>
      <c r="C310" s="3">
        <v>42</v>
      </c>
      <c r="D310" s="2" t="s">
        <v>1309</v>
      </c>
      <c r="E310" s="2" t="s">
        <v>664</v>
      </c>
      <c r="F310" s="2"/>
      <c r="G310" s="2" t="s">
        <v>6997</v>
      </c>
      <c r="H310" s="2"/>
      <c r="I310" s="2" t="s">
        <v>1414</v>
      </c>
      <c r="J310" s="4" t="s">
        <v>542</v>
      </c>
    </row>
    <row r="311" spans="1:10" ht="15" customHeight="1" x14ac:dyDescent="0.3">
      <c r="A311" s="2" t="s">
        <v>532</v>
      </c>
      <c r="B311" s="2" t="s">
        <v>34348</v>
      </c>
      <c r="C311" s="3">
        <v>42</v>
      </c>
      <c r="D311" s="2" t="s">
        <v>1309</v>
      </c>
      <c r="E311" s="2" t="s">
        <v>664</v>
      </c>
      <c r="F311" s="2"/>
      <c r="G311" s="2" t="s">
        <v>6998</v>
      </c>
      <c r="H311" s="2"/>
      <c r="I311" s="2" t="s">
        <v>790</v>
      </c>
      <c r="J311" s="4" t="s">
        <v>6986</v>
      </c>
    </row>
    <row r="312" spans="1:10" ht="15" customHeight="1" x14ac:dyDescent="0.3">
      <c r="A312" s="2" t="s">
        <v>532</v>
      </c>
      <c r="B312" s="2" t="s">
        <v>34348</v>
      </c>
      <c r="C312" s="3">
        <v>42</v>
      </c>
      <c r="D312" s="2" t="s">
        <v>1309</v>
      </c>
      <c r="E312" s="2" t="s">
        <v>664</v>
      </c>
      <c r="F312" s="2" t="s">
        <v>7001</v>
      </c>
      <c r="G312" s="2" t="s">
        <v>6984</v>
      </c>
      <c r="H312" s="2"/>
      <c r="I312" s="2" t="s">
        <v>851</v>
      </c>
      <c r="J312" s="4" t="s">
        <v>6986</v>
      </c>
    </row>
    <row r="313" spans="1:10" ht="15" customHeight="1" x14ac:dyDescent="0.3">
      <c r="A313" s="2" t="s">
        <v>532</v>
      </c>
      <c r="B313" s="2" t="s">
        <v>34348</v>
      </c>
      <c r="C313" s="3">
        <v>42</v>
      </c>
      <c r="D313" s="2" t="s">
        <v>1309</v>
      </c>
      <c r="E313" s="2" t="s">
        <v>664</v>
      </c>
      <c r="F313" s="2"/>
      <c r="G313" s="2" t="s">
        <v>7002</v>
      </c>
      <c r="H313" s="2"/>
      <c r="I313" s="2" t="s">
        <v>718</v>
      </c>
      <c r="J313" s="4" t="s">
        <v>542</v>
      </c>
    </row>
    <row r="314" spans="1:10" ht="15" customHeight="1" x14ac:dyDescent="0.3">
      <c r="A314" s="2" t="s">
        <v>532</v>
      </c>
      <c r="B314" s="2" t="s">
        <v>34348</v>
      </c>
      <c r="C314" s="3">
        <v>42</v>
      </c>
      <c r="D314" s="2" t="s">
        <v>1309</v>
      </c>
      <c r="E314" s="2" t="s">
        <v>664</v>
      </c>
      <c r="F314" s="2"/>
      <c r="G314" s="2" t="s">
        <v>7003</v>
      </c>
      <c r="H314" s="2"/>
      <c r="I314" s="2" t="s">
        <v>718</v>
      </c>
      <c r="J314" s="4" t="s">
        <v>542</v>
      </c>
    </row>
    <row r="315" spans="1:10" ht="15" customHeight="1" x14ac:dyDescent="0.3">
      <c r="A315" s="2" t="s">
        <v>532</v>
      </c>
      <c r="B315" s="2" t="s">
        <v>34348</v>
      </c>
      <c r="C315" s="3">
        <v>42</v>
      </c>
      <c r="D315" s="2" t="s">
        <v>1309</v>
      </c>
      <c r="E315" s="2" t="s">
        <v>664</v>
      </c>
      <c r="F315" s="2"/>
      <c r="G315" s="2" t="s">
        <v>6971</v>
      </c>
      <c r="H315" s="2"/>
      <c r="I315" s="2" t="s">
        <v>718</v>
      </c>
      <c r="J315" s="4" t="s">
        <v>542</v>
      </c>
    </row>
    <row r="316" spans="1:10" ht="15" customHeight="1" x14ac:dyDescent="0.3">
      <c r="A316" s="2" t="s">
        <v>532</v>
      </c>
      <c r="B316" s="2" t="s">
        <v>34348</v>
      </c>
      <c r="C316" s="3">
        <v>42</v>
      </c>
      <c r="D316" s="2" t="s">
        <v>1309</v>
      </c>
      <c r="E316" s="2" t="s">
        <v>664</v>
      </c>
      <c r="F316" s="2"/>
      <c r="G316" s="2" t="s">
        <v>6981</v>
      </c>
      <c r="H316" s="2"/>
      <c r="I316" s="2" t="s">
        <v>635</v>
      </c>
      <c r="J316" s="4" t="s">
        <v>6986</v>
      </c>
    </row>
    <row r="317" spans="1:10" ht="15" customHeight="1" x14ac:dyDescent="0.3">
      <c r="A317" s="2" t="s">
        <v>532</v>
      </c>
      <c r="B317" s="2" t="s">
        <v>34348</v>
      </c>
      <c r="C317" s="3">
        <v>42</v>
      </c>
      <c r="D317" s="2" t="s">
        <v>1309</v>
      </c>
      <c r="E317" s="2" t="s">
        <v>664</v>
      </c>
      <c r="F317" s="2"/>
      <c r="G317" s="2" t="s">
        <v>7005</v>
      </c>
      <c r="H317" s="2"/>
      <c r="I317" s="2" t="s">
        <v>7006</v>
      </c>
      <c r="J317" s="4" t="s">
        <v>542</v>
      </c>
    </row>
    <row r="318" spans="1:10" ht="15" customHeight="1" x14ac:dyDescent="0.3">
      <c r="A318" s="2" t="s">
        <v>532</v>
      </c>
      <c r="B318" s="2" t="s">
        <v>34348</v>
      </c>
      <c r="C318" s="3">
        <v>42</v>
      </c>
      <c r="D318" s="2" t="s">
        <v>1309</v>
      </c>
      <c r="E318" s="2" t="s">
        <v>664</v>
      </c>
      <c r="F318" s="2"/>
      <c r="G318" s="2" t="s">
        <v>7007</v>
      </c>
      <c r="H318" s="2"/>
      <c r="I318" s="2" t="s">
        <v>743</v>
      </c>
      <c r="J318" s="4" t="s">
        <v>6986</v>
      </c>
    </row>
    <row r="319" spans="1:10" ht="15" customHeight="1" x14ac:dyDescent="0.3">
      <c r="A319" s="2" t="s">
        <v>532</v>
      </c>
      <c r="B319" s="2" t="s">
        <v>34348</v>
      </c>
      <c r="C319" s="3">
        <v>42</v>
      </c>
      <c r="D319" s="2" t="s">
        <v>1309</v>
      </c>
      <c r="E319" s="2" t="s">
        <v>664</v>
      </c>
      <c r="F319" s="2"/>
      <c r="G319" s="2" t="s">
        <v>6984</v>
      </c>
      <c r="H319" s="2"/>
      <c r="I319" s="2" t="s">
        <v>743</v>
      </c>
      <c r="J319" s="4" t="s">
        <v>6986</v>
      </c>
    </row>
    <row r="320" spans="1:10" ht="15" customHeight="1" x14ac:dyDescent="0.3">
      <c r="A320" s="2" t="s">
        <v>532</v>
      </c>
      <c r="B320" s="2" t="s">
        <v>34348</v>
      </c>
      <c r="C320" s="3">
        <v>42</v>
      </c>
      <c r="D320" s="2" t="s">
        <v>1309</v>
      </c>
      <c r="E320" s="2" t="s">
        <v>664</v>
      </c>
      <c r="F320" s="2"/>
      <c r="G320" s="2" t="s">
        <v>7008</v>
      </c>
      <c r="H320" s="2"/>
      <c r="I320" s="2" t="s">
        <v>709</v>
      </c>
      <c r="J320" s="4" t="s">
        <v>542</v>
      </c>
    </row>
    <row r="321" spans="1:10" ht="15" customHeight="1" x14ac:dyDescent="0.3">
      <c r="A321" s="2" t="s">
        <v>532</v>
      </c>
      <c r="B321" s="2" t="s">
        <v>34348</v>
      </c>
      <c r="C321" s="3">
        <v>42</v>
      </c>
      <c r="D321" s="2" t="s">
        <v>1309</v>
      </c>
      <c r="E321" s="2" t="s">
        <v>664</v>
      </c>
      <c r="F321" s="2"/>
      <c r="G321" s="2" t="s">
        <v>7009</v>
      </c>
      <c r="H321" s="2"/>
      <c r="I321" s="2" t="s">
        <v>709</v>
      </c>
      <c r="J321" s="4" t="s">
        <v>542</v>
      </c>
    </row>
    <row r="322" spans="1:10" ht="15" customHeight="1" x14ac:dyDescent="0.3">
      <c r="A322" s="2" t="s">
        <v>532</v>
      </c>
      <c r="B322" s="2" t="s">
        <v>34348</v>
      </c>
      <c r="C322" s="3">
        <v>42</v>
      </c>
      <c r="D322" s="2" t="s">
        <v>1309</v>
      </c>
      <c r="E322" s="2" t="s">
        <v>664</v>
      </c>
      <c r="F322" s="2"/>
      <c r="G322" s="2" t="s">
        <v>7011</v>
      </c>
      <c r="H322" s="2"/>
      <c r="I322" s="2" t="s">
        <v>7012</v>
      </c>
      <c r="J322" s="4" t="s">
        <v>542</v>
      </c>
    </row>
    <row r="323" spans="1:10" ht="15" customHeight="1" x14ac:dyDescent="0.3">
      <c r="A323" s="2" t="s">
        <v>532</v>
      </c>
      <c r="B323" s="2" t="s">
        <v>34348</v>
      </c>
      <c r="C323" s="3">
        <v>42</v>
      </c>
      <c r="D323" s="2" t="s">
        <v>1309</v>
      </c>
      <c r="E323" s="2" t="s">
        <v>664</v>
      </c>
      <c r="F323" s="2" t="s">
        <v>7013</v>
      </c>
      <c r="G323" s="2" t="s">
        <v>6973</v>
      </c>
      <c r="H323" s="2"/>
      <c r="I323" s="2" t="s">
        <v>7012</v>
      </c>
      <c r="J323" s="4" t="s">
        <v>542</v>
      </c>
    </row>
    <row r="324" spans="1:10" ht="15" customHeight="1" x14ac:dyDescent="0.3">
      <c r="A324" s="2" t="s">
        <v>532</v>
      </c>
      <c r="B324" s="2" t="s">
        <v>34348</v>
      </c>
      <c r="C324" s="3">
        <v>42</v>
      </c>
      <c r="D324" s="2" t="s">
        <v>1309</v>
      </c>
      <c r="E324" s="2" t="s">
        <v>664</v>
      </c>
      <c r="F324" s="2" t="s">
        <v>7014</v>
      </c>
      <c r="G324" s="2" t="s">
        <v>6973</v>
      </c>
      <c r="H324" s="2"/>
      <c r="I324" s="2" t="s">
        <v>7012</v>
      </c>
      <c r="J324" s="4" t="s">
        <v>542</v>
      </c>
    </row>
    <row r="325" spans="1:10" ht="15" customHeight="1" x14ac:dyDescent="0.3">
      <c r="A325" s="2" t="s">
        <v>532</v>
      </c>
      <c r="B325" s="2" t="s">
        <v>34348</v>
      </c>
      <c r="C325" s="3">
        <v>42</v>
      </c>
      <c r="D325" s="2" t="s">
        <v>1309</v>
      </c>
      <c r="E325" s="2" t="s">
        <v>664</v>
      </c>
      <c r="F325" s="2"/>
      <c r="G325" s="2" t="s">
        <v>7017</v>
      </c>
      <c r="H325" s="2"/>
      <c r="I325" s="2" t="s">
        <v>7016</v>
      </c>
      <c r="J325" s="4" t="s">
        <v>542</v>
      </c>
    </row>
    <row r="326" spans="1:10" ht="15" customHeight="1" x14ac:dyDescent="0.3">
      <c r="A326" s="2" t="s">
        <v>532</v>
      </c>
      <c r="B326" s="2" t="s">
        <v>34348</v>
      </c>
      <c r="C326" s="3">
        <v>42</v>
      </c>
      <c r="D326" s="2" t="s">
        <v>1309</v>
      </c>
      <c r="E326" s="2" t="s">
        <v>664</v>
      </c>
      <c r="F326" s="2"/>
      <c r="G326" s="2" t="s">
        <v>6978</v>
      </c>
      <c r="H326" s="2"/>
      <c r="I326" s="2" t="s">
        <v>7016</v>
      </c>
      <c r="J326" s="4" t="s">
        <v>542</v>
      </c>
    </row>
    <row r="327" spans="1:10" ht="15" customHeight="1" x14ac:dyDescent="0.3">
      <c r="A327" s="2" t="s">
        <v>532</v>
      </c>
      <c r="B327" s="2" t="s">
        <v>34348</v>
      </c>
      <c r="C327" s="3">
        <v>42</v>
      </c>
      <c r="D327" s="2" t="s">
        <v>1309</v>
      </c>
      <c r="E327" s="2" t="s">
        <v>664</v>
      </c>
      <c r="F327" s="2"/>
      <c r="G327" s="2" t="s">
        <v>6970</v>
      </c>
      <c r="H327" s="2"/>
      <c r="I327" s="2" t="s">
        <v>7016</v>
      </c>
      <c r="J327" s="4" t="s">
        <v>542</v>
      </c>
    </row>
    <row r="328" spans="1:10" ht="15" customHeight="1" x14ac:dyDescent="0.3">
      <c r="A328" s="2" t="s">
        <v>532</v>
      </c>
      <c r="B328" s="2" t="s">
        <v>34348</v>
      </c>
      <c r="C328" s="3">
        <v>42</v>
      </c>
      <c r="D328" s="2" t="s">
        <v>1309</v>
      </c>
      <c r="E328" s="2" t="s">
        <v>664</v>
      </c>
      <c r="F328" s="2"/>
      <c r="G328" s="2" t="s">
        <v>7018</v>
      </c>
      <c r="H328" s="2"/>
      <c r="I328" s="2" t="s">
        <v>7016</v>
      </c>
      <c r="J328" s="4" t="s">
        <v>542</v>
      </c>
    </row>
    <row r="329" spans="1:10" ht="15" customHeight="1" x14ac:dyDescent="0.3">
      <c r="A329" s="2" t="s">
        <v>532</v>
      </c>
      <c r="B329" s="2" t="s">
        <v>34348</v>
      </c>
      <c r="C329" s="3">
        <v>42</v>
      </c>
      <c r="D329" s="2" t="s">
        <v>1309</v>
      </c>
      <c r="E329" s="2" t="s">
        <v>664</v>
      </c>
      <c r="F329" s="2"/>
      <c r="G329" s="2" t="s">
        <v>7019</v>
      </c>
      <c r="H329" s="2"/>
      <c r="I329" s="2" t="s">
        <v>7016</v>
      </c>
      <c r="J329" s="4" t="s">
        <v>542</v>
      </c>
    </row>
    <row r="330" spans="1:10" ht="15" customHeight="1" x14ac:dyDescent="0.3">
      <c r="A330" s="2" t="s">
        <v>532</v>
      </c>
      <c r="B330" s="2" t="s">
        <v>34348</v>
      </c>
      <c r="C330" s="3">
        <v>42</v>
      </c>
      <c r="D330" s="2" t="s">
        <v>1309</v>
      </c>
      <c r="E330" s="2" t="s">
        <v>664</v>
      </c>
      <c r="F330" s="2"/>
      <c r="G330" s="2" t="s">
        <v>7020</v>
      </c>
      <c r="H330" s="2"/>
      <c r="I330" s="2" t="s">
        <v>860</v>
      </c>
      <c r="J330" s="4" t="s">
        <v>7010</v>
      </c>
    </row>
    <row r="331" spans="1:10" ht="15" customHeight="1" x14ac:dyDescent="0.3">
      <c r="A331" s="2" t="s">
        <v>532</v>
      </c>
      <c r="B331" s="2" t="s">
        <v>34348</v>
      </c>
      <c r="C331" s="3">
        <v>42</v>
      </c>
      <c r="D331" s="2" t="s">
        <v>1309</v>
      </c>
      <c r="E331" s="2" t="s">
        <v>664</v>
      </c>
      <c r="F331" s="2"/>
      <c r="G331" s="2" t="s">
        <v>7021</v>
      </c>
      <c r="H331" s="2"/>
      <c r="I331" s="2" t="s">
        <v>860</v>
      </c>
      <c r="J331" s="4" t="s">
        <v>7010</v>
      </c>
    </row>
    <row r="332" spans="1:10" ht="15" customHeight="1" x14ac:dyDescent="0.3">
      <c r="A332" s="2" t="s">
        <v>532</v>
      </c>
      <c r="B332" s="2" t="s">
        <v>34348</v>
      </c>
      <c r="C332" s="3">
        <v>42</v>
      </c>
      <c r="D332" s="2" t="s">
        <v>1309</v>
      </c>
      <c r="E332" s="2" t="s">
        <v>664</v>
      </c>
      <c r="F332" s="2"/>
      <c r="G332" s="2" t="s">
        <v>7003</v>
      </c>
      <c r="H332" s="2"/>
      <c r="I332" s="2" t="s">
        <v>7022</v>
      </c>
      <c r="J332" s="4" t="s">
        <v>542</v>
      </c>
    </row>
    <row r="333" spans="1:10" ht="15" customHeight="1" x14ac:dyDescent="0.3">
      <c r="A333" s="2" t="s">
        <v>532</v>
      </c>
      <c r="B333" s="2" t="s">
        <v>34348</v>
      </c>
      <c r="C333" s="3">
        <v>42</v>
      </c>
      <c r="D333" s="2" t="s">
        <v>1309</v>
      </c>
      <c r="E333" s="2" t="s">
        <v>664</v>
      </c>
      <c r="F333" s="2"/>
      <c r="G333" s="2" t="s">
        <v>7023</v>
      </c>
      <c r="H333" s="2"/>
      <c r="I333" s="2" t="s">
        <v>7022</v>
      </c>
      <c r="J333" s="4" t="s">
        <v>542</v>
      </c>
    </row>
    <row r="334" spans="1:10" ht="15" customHeight="1" x14ac:dyDescent="0.3">
      <c r="A334" s="2" t="s">
        <v>532</v>
      </c>
      <c r="B334" s="2" t="s">
        <v>34348</v>
      </c>
      <c r="C334" s="3">
        <v>42</v>
      </c>
      <c r="D334" s="2" t="s">
        <v>1309</v>
      </c>
      <c r="E334" s="2" t="s">
        <v>664</v>
      </c>
      <c r="F334" s="2"/>
      <c r="G334" s="2" t="s">
        <v>6816</v>
      </c>
      <c r="H334" s="2"/>
      <c r="I334" s="2" t="s">
        <v>7024</v>
      </c>
      <c r="J334" s="4" t="s">
        <v>542</v>
      </c>
    </row>
    <row r="335" spans="1:10" ht="15" customHeight="1" x14ac:dyDescent="0.3">
      <c r="A335" s="2" t="s">
        <v>532</v>
      </c>
      <c r="B335" s="2" t="s">
        <v>34348</v>
      </c>
      <c r="C335" s="3">
        <v>42</v>
      </c>
      <c r="D335" s="2" t="s">
        <v>1309</v>
      </c>
      <c r="E335" s="2" t="s">
        <v>664</v>
      </c>
      <c r="F335" s="2"/>
      <c r="G335" s="2" t="s">
        <v>7025</v>
      </c>
      <c r="H335" s="2"/>
      <c r="I335" s="2" t="s">
        <v>1459</v>
      </c>
      <c r="J335" s="4" t="s">
        <v>542</v>
      </c>
    </row>
    <row r="336" spans="1:10" ht="15" customHeight="1" x14ac:dyDescent="0.3">
      <c r="A336" s="2" t="s">
        <v>532</v>
      </c>
      <c r="B336" s="2" t="s">
        <v>34348</v>
      </c>
      <c r="C336" s="3">
        <v>42</v>
      </c>
      <c r="D336" s="2" t="s">
        <v>1309</v>
      </c>
      <c r="E336" s="2" t="s">
        <v>664</v>
      </c>
      <c r="F336" s="2"/>
      <c r="G336" s="2" t="s">
        <v>7026</v>
      </c>
      <c r="H336" s="2"/>
      <c r="I336" s="2" t="s">
        <v>638</v>
      </c>
      <c r="J336" s="4" t="s">
        <v>7010</v>
      </c>
    </row>
    <row r="337" spans="1:10" ht="15" customHeight="1" x14ac:dyDescent="0.3">
      <c r="A337" s="2" t="s">
        <v>532</v>
      </c>
      <c r="B337" s="2" t="s">
        <v>34348</v>
      </c>
      <c r="C337" s="3">
        <v>42</v>
      </c>
      <c r="D337" s="2" t="s">
        <v>1309</v>
      </c>
      <c r="E337" s="2" t="s">
        <v>681</v>
      </c>
      <c r="F337" s="2"/>
      <c r="G337" s="2" t="s">
        <v>6973</v>
      </c>
      <c r="H337" s="2"/>
      <c r="I337" s="2"/>
      <c r="J337" s="4" t="s">
        <v>1313</v>
      </c>
    </row>
    <row r="338" spans="1:10" ht="15" customHeight="1" x14ac:dyDescent="0.3">
      <c r="A338" s="2" t="s">
        <v>532</v>
      </c>
      <c r="B338" s="2" t="s">
        <v>34348</v>
      </c>
      <c r="C338" s="3">
        <v>42</v>
      </c>
      <c r="D338" s="2" t="s">
        <v>1309</v>
      </c>
      <c r="E338" s="2" t="s">
        <v>681</v>
      </c>
      <c r="F338" s="2"/>
      <c r="G338" s="2" t="s">
        <v>6978</v>
      </c>
      <c r="H338" s="2" t="s">
        <v>1414</v>
      </c>
      <c r="I338" s="2" t="s">
        <v>4646</v>
      </c>
      <c r="J338" s="4" t="s">
        <v>542</v>
      </c>
    </row>
    <row r="339" spans="1:10" ht="15" customHeight="1" x14ac:dyDescent="0.3">
      <c r="A339" s="2" t="s">
        <v>532</v>
      </c>
      <c r="B339" s="2" t="s">
        <v>34348</v>
      </c>
      <c r="C339" s="3">
        <v>42</v>
      </c>
      <c r="D339" s="2" t="s">
        <v>1309</v>
      </c>
      <c r="E339" s="2" t="s">
        <v>942</v>
      </c>
      <c r="F339" s="2" t="s">
        <v>6974</v>
      </c>
      <c r="G339" s="2" t="s">
        <v>6975</v>
      </c>
      <c r="H339" s="2"/>
      <c r="I339" s="2" t="s">
        <v>718</v>
      </c>
      <c r="J339" s="4" t="s">
        <v>542</v>
      </c>
    </row>
    <row r="340" spans="1:10" ht="15" customHeight="1" x14ac:dyDescent="0.3">
      <c r="A340" s="2" t="s">
        <v>532</v>
      </c>
      <c r="B340" s="2" t="s">
        <v>34348</v>
      </c>
      <c r="C340" s="3">
        <v>42</v>
      </c>
      <c r="D340" s="2" t="s">
        <v>1309</v>
      </c>
      <c r="E340" s="2" t="s">
        <v>6990</v>
      </c>
      <c r="F340" s="2"/>
      <c r="G340" s="2" t="s">
        <v>6989</v>
      </c>
      <c r="H340" s="2"/>
      <c r="I340" s="2" t="s">
        <v>3484</v>
      </c>
      <c r="J340" s="4" t="s">
        <v>542</v>
      </c>
    </row>
    <row r="341" spans="1:10" ht="15" customHeight="1" x14ac:dyDescent="0.3">
      <c r="A341" s="2" t="s">
        <v>532</v>
      </c>
      <c r="B341" s="2" t="s">
        <v>34348</v>
      </c>
      <c r="C341" s="3">
        <v>42</v>
      </c>
      <c r="D341" s="2" t="s">
        <v>1309</v>
      </c>
      <c r="E341" s="2" t="s">
        <v>954</v>
      </c>
      <c r="F341" s="2"/>
      <c r="G341" s="2" t="s">
        <v>6989</v>
      </c>
      <c r="H341" s="2"/>
      <c r="I341" s="2" t="s">
        <v>3484</v>
      </c>
      <c r="J341" s="4" t="s">
        <v>542</v>
      </c>
    </row>
    <row r="342" spans="1:10" ht="15" customHeight="1" x14ac:dyDescent="0.3">
      <c r="A342" s="2" t="s">
        <v>532</v>
      </c>
      <c r="B342" s="2" t="s">
        <v>34348</v>
      </c>
      <c r="C342" s="3">
        <v>42</v>
      </c>
      <c r="D342" s="2" t="s">
        <v>1309</v>
      </c>
      <c r="E342" s="2" t="s">
        <v>664</v>
      </c>
      <c r="F342" s="2"/>
      <c r="G342" s="2" t="s">
        <v>7015</v>
      </c>
      <c r="H342" s="2"/>
      <c r="I342" s="2" t="s">
        <v>7016</v>
      </c>
      <c r="J342" s="4" t="s">
        <v>542</v>
      </c>
    </row>
    <row r="343" spans="1:10" ht="15" customHeight="1" x14ac:dyDescent="0.3">
      <c r="A343" s="2" t="s">
        <v>543</v>
      </c>
      <c r="B343" s="2" t="s">
        <v>34349</v>
      </c>
      <c r="C343" s="3">
        <v>43</v>
      </c>
      <c r="D343" s="2" t="s">
        <v>1326</v>
      </c>
      <c r="E343" s="2" t="s">
        <v>2209</v>
      </c>
      <c r="F343" s="2" t="s">
        <v>7027</v>
      </c>
      <c r="G343" s="2" t="s">
        <v>7028</v>
      </c>
      <c r="H343" s="2"/>
      <c r="I343" s="2"/>
      <c r="J343" s="4" t="s">
        <v>1794</v>
      </c>
    </row>
    <row r="344" spans="1:10" ht="15" customHeight="1" x14ac:dyDescent="0.3">
      <c r="A344" s="2" t="s">
        <v>543</v>
      </c>
      <c r="B344" s="2" t="s">
        <v>34349</v>
      </c>
      <c r="C344" s="3">
        <v>43</v>
      </c>
      <c r="D344" s="2" t="s">
        <v>1326</v>
      </c>
      <c r="E344" s="2" t="s">
        <v>664</v>
      </c>
      <c r="F344" s="2" t="s">
        <v>7029</v>
      </c>
      <c r="G344" s="2" t="s">
        <v>7030</v>
      </c>
      <c r="H344" s="2"/>
      <c r="I344" s="2"/>
      <c r="J344" s="4" t="s">
        <v>7031</v>
      </c>
    </row>
    <row r="345" spans="1:10" ht="15" customHeight="1" x14ac:dyDescent="0.3">
      <c r="A345" s="2" t="s">
        <v>543</v>
      </c>
      <c r="B345" s="2" t="s">
        <v>34349</v>
      </c>
      <c r="C345" s="3">
        <v>43</v>
      </c>
      <c r="D345" s="2" t="s">
        <v>1326</v>
      </c>
      <c r="E345" s="2" t="s">
        <v>1001</v>
      </c>
      <c r="F345" s="2" t="s">
        <v>7032</v>
      </c>
      <c r="G345" s="2" t="s">
        <v>7033</v>
      </c>
      <c r="H345" s="2" t="s">
        <v>864</v>
      </c>
      <c r="I345" s="2" t="s">
        <v>1095</v>
      </c>
      <c r="J345" s="4" t="s">
        <v>7034</v>
      </c>
    </row>
    <row r="346" spans="1:10" ht="15" customHeight="1" x14ac:dyDescent="0.3">
      <c r="A346" s="2" t="s">
        <v>557</v>
      </c>
      <c r="B346" s="2" t="s">
        <v>34350</v>
      </c>
      <c r="C346" s="3">
        <v>44</v>
      </c>
      <c r="D346" s="2" t="s">
        <v>1329</v>
      </c>
      <c r="E346" s="2" t="s">
        <v>775</v>
      </c>
      <c r="F346" s="2" t="s">
        <v>7035</v>
      </c>
      <c r="G346" s="2" t="s">
        <v>5013</v>
      </c>
      <c r="H346" s="2"/>
      <c r="I346" s="2"/>
      <c r="J346" s="4" t="s">
        <v>1338</v>
      </c>
    </row>
    <row r="347" spans="1:10" ht="15" customHeight="1" x14ac:dyDescent="0.3">
      <c r="A347" s="2" t="s">
        <v>557</v>
      </c>
      <c r="B347" s="2" t="s">
        <v>34350</v>
      </c>
      <c r="C347" s="3">
        <v>44</v>
      </c>
      <c r="D347" s="2" t="s">
        <v>1329</v>
      </c>
      <c r="E347" s="2" t="s">
        <v>664</v>
      </c>
      <c r="F347" s="2"/>
      <c r="G347" s="2" t="s">
        <v>7037</v>
      </c>
      <c r="H347" s="2"/>
      <c r="I347" s="2"/>
      <c r="J347" s="4" t="s">
        <v>1340</v>
      </c>
    </row>
    <row r="348" spans="1:10" ht="15" customHeight="1" x14ac:dyDescent="0.3">
      <c r="A348" s="2" t="s">
        <v>557</v>
      </c>
      <c r="B348" s="2" t="s">
        <v>34350</v>
      </c>
      <c r="C348" s="3">
        <v>44</v>
      </c>
      <c r="D348" s="2" t="s">
        <v>1329</v>
      </c>
      <c r="E348" s="2" t="s">
        <v>664</v>
      </c>
      <c r="F348" s="2"/>
      <c r="G348" s="2" t="s">
        <v>5078</v>
      </c>
      <c r="H348" s="2"/>
      <c r="I348" s="2"/>
      <c r="J348" s="4" t="s">
        <v>1340</v>
      </c>
    </row>
    <row r="349" spans="1:10" ht="15" customHeight="1" x14ac:dyDescent="0.3">
      <c r="A349" s="2" t="s">
        <v>557</v>
      </c>
      <c r="B349" s="2" t="s">
        <v>34350</v>
      </c>
      <c r="C349" s="3">
        <v>44</v>
      </c>
      <c r="D349" s="2" t="s">
        <v>1329</v>
      </c>
      <c r="E349" s="2" t="s">
        <v>664</v>
      </c>
      <c r="F349" s="2"/>
      <c r="G349" s="2" t="s">
        <v>7038</v>
      </c>
      <c r="H349" s="2"/>
      <c r="I349" s="2"/>
      <c r="J349" s="4" t="s">
        <v>1338</v>
      </c>
    </row>
    <row r="350" spans="1:10" ht="15" customHeight="1" x14ac:dyDescent="0.3">
      <c r="A350" s="2" t="s">
        <v>557</v>
      </c>
      <c r="B350" s="2" t="s">
        <v>34350</v>
      </c>
      <c r="C350" s="3">
        <v>44</v>
      </c>
      <c r="D350" s="2" t="s">
        <v>1329</v>
      </c>
      <c r="E350" s="2" t="s">
        <v>664</v>
      </c>
      <c r="F350" s="2" t="s">
        <v>7039</v>
      </c>
      <c r="G350" s="2" t="s">
        <v>5013</v>
      </c>
      <c r="H350" s="2" t="s">
        <v>1095</v>
      </c>
      <c r="I350" s="2" t="s">
        <v>5032</v>
      </c>
      <c r="J350" s="4" t="s">
        <v>5381</v>
      </c>
    </row>
    <row r="351" spans="1:10" ht="15" customHeight="1" x14ac:dyDescent="0.3">
      <c r="A351" s="2" t="s">
        <v>557</v>
      </c>
      <c r="B351" s="2" t="s">
        <v>34350</v>
      </c>
      <c r="C351" s="3">
        <v>44</v>
      </c>
      <c r="D351" s="2" t="s">
        <v>1329</v>
      </c>
      <c r="E351" s="2" t="s">
        <v>6928</v>
      </c>
      <c r="F351" s="2"/>
      <c r="G351" s="2" t="s">
        <v>5013</v>
      </c>
      <c r="H351" s="2" t="s">
        <v>1095</v>
      </c>
      <c r="I351" s="2" t="s">
        <v>5032</v>
      </c>
      <c r="J351" s="4" t="s">
        <v>5381</v>
      </c>
    </row>
    <row r="352" spans="1:10" ht="15" customHeight="1" x14ac:dyDescent="0.3">
      <c r="A352" s="2" t="s">
        <v>557</v>
      </c>
      <c r="B352" s="2" t="s">
        <v>34350</v>
      </c>
      <c r="C352" s="3">
        <v>44</v>
      </c>
      <c r="D352" s="2" t="s">
        <v>1329</v>
      </c>
      <c r="E352" s="2" t="s">
        <v>6928</v>
      </c>
      <c r="F352" s="2"/>
      <c r="G352" s="2" t="s">
        <v>5013</v>
      </c>
      <c r="H352" s="2" t="s">
        <v>1098</v>
      </c>
      <c r="I352" s="2" t="s">
        <v>3219</v>
      </c>
      <c r="J352" s="4" t="s">
        <v>5381</v>
      </c>
    </row>
    <row r="353" spans="1:10" ht="15" customHeight="1" x14ac:dyDescent="0.3">
      <c r="A353" s="2" t="s">
        <v>557</v>
      </c>
      <c r="B353" s="2" t="s">
        <v>34350</v>
      </c>
      <c r="C353" s="3">
        <v>44</v>
      </c>
      <c r="D353" s="2" t="s">
        <v>1329</v>
      </c>
      <c r="E353" s="2" t="s">
        <v>664</v>
      </c>
      <c r="F353" s="2" t="s">
        <v>7040</v>
      </c>
      <c r="G353" s="2" t="s">
        <v>5013</v>
      </c>
      <c r="H353" s="2" t="s">
        <v>1098</v>
      </c>
      <c r="I353" s="2" t="s">
        <v>3219</v>
      </c>
      <c r="J353" s="4" t="s">
        <v>5381</v>
      </c>
    </row>
    <row r="354" spans="1:10" ht="15" customHeight="1" x14ac:dyDescent="0.3">
      <c r="A354" s="2" t="s">
        <v>557</v>
      </c>
      <c r="B354" s="2" t="s">
        <v>34350</v>
      </c>
      <c r="C354" s="3">
        <v>44</v>
      </c>
      <c r="D354" s="2" t="s">
        <v>1329</v>
      </c>
      <c r="E354" s="2" t="s">
        <v>664</v>
      </c>
      <c r="F354" s="2"/>
      <c r="G354" s="2" t="s">
        <v>7036</v>
      </c>
      <c r="H354" s="2"/>
      <c r="I354" s="2"/>
      <c r="J354" s="4" t="s">
        <v>1340</v>
      </c>
    </row>
    <row r="355" spans="1:10" ht="15" customHeight="1" x14ac:dyDescent="0.3">
      <c r="A355" s="2" t="s">
        <v>570</v>
      </c>
      <c r="B355" s="2" t="s">
        <v>34351</v>
      </c>
      <c r="C355" s="3">
        <v>45</v>
      </c>
      <c r="D355" s="2" t="s">
        <v>1381</v>
      </c>
      <c r="E355" s="2" t="s">
        <v>942</v>
      </c>
      <c r="F355" s="2"/>
      <c r="G355" s="2" t="s">
        <v>7041</v>
      </c>
      <c r="H355" s="2"/>
      <c r="I355" s="2"/>
      <c r="J355" s="4" t="s">
        <v>7042</v>
      </c>
    </row>
    <row r="356" spans="1:10" ht="15" customHeight="1" x14ac:dyDescent="0.3">
      <c r="A356" s="2" t="s">
        <v>570</v>
      </c>
      <c r="B356" s="2" t="s">
        <v>34351</v>
      </c>
      <c r="C356" s="3">
        <v>45</v>
      </c>
      <c r="D356" s="2" t="s">
        <v>1381</v>
      </c>
      <c r="E356" s="2" t="s">
        <v>664</v>
      </c>
      <c r="F356" s="2"/>
      <c r="G356" s="2" t="s">
        <v>6949</v>
      </c>
      <c r="H356" s="2"/>
      <c r="I356" s="2"/>
      <c r="J356" s="4" t="s">
        <v>7044</v>
      </c>
    </row>
    <row r="357" spans="1:10" ht="15" customHeight="1" x14ac:dyDescent="0.3">
      <c r="A357" s="2" t="s">
        <v>570</v>
      </c>
      <c r="B357" s="2" t="s">
        <v>34351</v>
      </c>
      <c r="C357" s="3">
        <v>45</v>
      </c>
      <c r="D357" s="2" t="s">
        <v>1381</v>
      </c>
      <c r="E357" s="2" t="s">
        <v>664</v>
      </c>
      <c r="F357" s="2" t="s">
        <v>7045</v>
      </c>
      <c r="G357" s="2" t="s">
        <v>7046</v>
      </c>
      <c r="H357" s="2"/>
      <c r="I357" s="2"/>
      <c r="J357" s="4" t="s">
        <v>7044</v>
      </c>
    </row>
    <row r="358" spans="1:10" ht="15" customHeight="1" x14ac:dyDescent="0.3">
      <c r="A358" s="2" t="s">
        <v>570</v>
      </c>
      <c r="B358" s="2" t="s">
        <v>34351</v>
      </c>
      <c r="C358" s="3">
        <v>45</v>
      </c>
      <c r="D358" s="2" t="s">
        <v>1381</v>
      </c>
      <c r="E358" s="2" t="s">
        <v>7047</v>
      </c>
      <c r="F358" s="2" t="s">
        <v>7048</v>
      </c>
      <c r="G358" s="2" t="s">
        <v>7046</v>
      </c>
      <c r="H358" s="2"/>
      <c r="I358" s="2"/>
      <c r="J358" s="4" t="s">
        <v>7049</v>
      </c>
    </row>
    <row r="359" spans="1:10" ht="15" customHeight="1" x14ac:dyDescent="0.3">
      <c r="A359" s="2" t="s">
        <v>570</v>
      </c>
      <c r="B359" s="2" t="s">
        <v>34351</v>
      </c>
      <c r="C359" s="3">
        <v>45</v>
      </c>
      <c r="D359" s="2" t="s">
        <v>1381</v>
      </c>
      <c r="E359" s="2" t="s">
        <v>664</v>
      </c>
      <c r="F359" s="2" t="s">
        <v>7050</v>
      </c>
      <c r="G359" s="2" t="s">
        <v>7046</v>
      </c>
      <c r="H359" s="2"/>
      <c r="I359" s="2"/>
      <c r="J359" s="4" t="s">
        <v>7049</v>
      </c>
    </row>
    <row r="360" spans="1:10" ht="15" customHeight="1" x14ac:dyDescent="0.3">
      <c r="A360" s="2" t="s">
        <v>570</v>
      </c>
      <c r="B360" s="2" t="s">
        <v>34351</v>
      </c>
      <c r="C360" s="3">
        <v>45</v>
      </c>
      <c r="D360" s="2" t="s">
        <v>1381</v>
      </c>
      <c r="E360" s="2" t="s">
        <v>664</v>
      </c>
      <c r="F360" s="2"/>
      <c r="G360" s="2" t="s">
        <v>7041</v>
      </c>
      <c r="H360" s="2"/>
      <c r="I360" s="2"/>
      <c r="J360" s="4" t="s">
        <v>7044</v>
      </c>
    </row>
    <row r="361" spans="1:10" ht="15" customHeight="1" x14ac:dyDescent="0.3">
      <c r="A361" s="2" t="s">
        <v>570</v>
      </c>
      <c r="B361" s="2" t="s">
        <v>34351</v>
      </c>
      <c r="C361" s="3">
        <v>45</v>
      </c>
      <c r="D361" s="2" t="s">
        <v>1381</v>
      </c>
      <c r="E361" s="2" t="s">
        <v>765</v>
      </c>
      <c r="F361" s="2"/>
      <c r="G361" s="2" t="s">
        <v>7043</v>
      </c>
      <c r="H361" s="2"/>
      <c r="I361" s="2"/>
      <c r="J361" s="4" t="s">
        <v>7044</v>
      </c>
    </row>
    <row r="362" spans="1:10" ht="15" customHeight="1" x14ac:dyDescent="0.3">
      <c r="A362" s="2" t="s">
        <v>577</v>
      </c>
      <c r="B362" s="2" t="s">
        <v>34352</v>
      </c>
      <c r="C362" s="3">
        <v>46</v>
      </c>
      <c r="D362" s="2" t="s">
        <v>1392</v>
      </c>
      <c r="E362" s="2" t="s">
        <v>708</v>
      </c>
      <c r="F362" s="2"/>
      <c r="G362" s="2" t="s">
        <v>7051</v>
      </c>
      <c r="H362" s="2" t="s">
        <v>7052</v>
      </c>
      <c r="I362" s="2"/>
      <c r="J362" s="4" t="s">
        <v>3497</v>
      </c>
    </row>
    <row r="363" spans="1:10" ht="15" customHeight="1" x14ac:dyDescent="0.3">
      <c r="A363" s="2" t="s">
        <v>577</v>
      </c>
      <c r="B363" s="2" t="s">
        <v>34352</v>
      </c>
      <c r="C363" s="3">
        <v>46</v>
      </c>
      <c r="D363" s="2" t="s">
        <v>1392</v>
      </c>
      <c r="E363" s="2" t="s">
        <v>664</v>
      </c>
      <c r="F363" s="2" t="s">
        <v>7053</v>
      </c>
      <c r="G363" s="2" t="s">
        <v>7054</v>
      </c>
      <c r="H363" s="2" t="s">
        <v>3199</v>
      </c>
      <c r="I363" s="2"/>
      <c r="J363" s="4" t="s">
        <v>3497</v>
      </c>
    </row>
    <row r="364" spans="1:10" ht="15" customHeight="1" x14ac:dyDescent="0.3">
      <c r="A364" s="2" t="s">
        <v>577</v>
      </c>
      <c r="B364" s="2" t="s">
        <v>34352</v>
      </c>
      <c r="C364" s="3">
        <v>46</v>
      </c>
      <c r="D364" s="2" t="s">
        <v>1392</v>
      </c>
      <c r="E364" s="2" t="s">
        <v>664</v>
      </c>
      <c r="F364" s="2" t="s">
        <v>7055</v>
      </c>
      <c r="G364" s="2" t="s">
        <v>7056</v>
      </c>
      <c r="H364" s="2" t="s">
        <v>815</v>
      </c>
      <c r="I364" s="2"/>
      <c r="J364" s="4" t="s">
        <v>3497</v>
      </c>
    </row>
    <row r="365" spans="1:10" ht="15" customHeight="1" x14ac:dyDescent="0.3">
      <c r="A365" s="2" t="s">
        <v>577</v>
      </c>
      <c r="B365" s="2" t="s">
        <v>34352</v>
      </c>
      <c r="C365" s="3">
        <v>46</v>
      </c>
      <c r="D365" s="2" t="s">
        <v>1392</v>
      </c>
      <c r="E365" s="2" t="s">
        <v>664</v>
      </c>
      <c r="F365" s="2" t="s">
        <v>6658</v>
      </c>
      <c r="G365" s="2" t="s">
        <v>7057</v>
      </c>
      <c r="H365" s="2" t="s">
        <v>7058</v>
      </c>
      <c r="I365" s="2"/>
      <c r="J365" s="4" t="s">
        <v>3497</v>
      </c>
    </row>
    <row r="366" spans="1:10" ht="15" customHeight="1" x14ac:dyDescent="0.3">
      <c r="A366" s="2" t="s">
        <v>577</v>
      </c>
      <c r="B366" s="2" t="s">
        <v>34352</v>
      </c>
      <c r="C366" s="3">
        <v>46</v>
      </c>
      <c r="D366" s="2" t="s">
        <v>1392</v>
      </c>
      <c r="E366" s="2" t="s">
        <v>1001</v>
      </c>
      <c r="F366" s="2" t="s">
        <v>7059</v>
      </c>
      <c r="G366" s="2" t="s">
        <v>7057</v>
      </c>
      <c r="H366" s="2" t="s">
        <v>905</v>
      </c>
      <c r="I366" s="2"/>
      <c r="J366" s="4" t="s">
        <v>3497</v>
      </c>
    </row>
    <row r="367" spans="1:10" ht="15" customHeight="1" x14ac:dyDescent="0.3">
      <c r="A367" s="2" t="s">
        <v>577</v>
      </c>
      <c r="B367" s="2" t="s">
        <v>34352</v>
      </c>
      <c r="C367" s="3">
        <v>46</v>
      </c>
      <c r="D367" s="2" t="s">
        <v>1392</v>
      </c>
      <c r="E367" s="2" t="s">
        <v>664</v>
      </c>
      <c r="F367" s="2" t="s">
        <v>7060</v>
      </c>
      <c r="G367" s="2" t="s">
        <v>7061</v>
      </c>
      <c r="H367" s="2"/>
      <c r="I367" s="2"/>
      <c r="J367" s="4" t="s">
        <v>3497</v>
      </c>
    </row>
    <row r="368" spans="1:10" ht="15" customHeight="1" x14ac:dyDescent="0.3">
      <c r="A368" s="2" t="s">
        <v>577</v>
      </c>
      <c r="B368" s="2" t="s">
        <v>34352</v>
      </c>
      <c r="C368" s="3">
        <v>46</v>
      </c>
      <c r="D368" s="2" t="s">
        <v>1392</v>
      </c>
      <c r="E368" s="2" t="s">
        <v>664</v>
      </c>
      <c r="F368" s="2" t="s">
        <v>7062</v>
      </c>
      <c r="G368" s="2" t="s">
        <v>7063</v>
      </c>
      <c r="H368" s="2"/>
      <c r="I368" s="2"/>
      <c r="J368" s="4" t="s">
        <v>3497</v>
      </c>
    </row>
    <row r="369" spans="1:10" ht="15" customHeight="1" x14ac:dyDescent="0.3">
      <c r="A369" s="2" t="s">
        <v>577</v>
      </c>
      <c r="B369" s="2" t="s">
        <v>34352</v>
      </c>
      <c r="C369" s="3">
        <v>46</v>
      </c>
      <c r="D369" s="2" t="s">
        <v>1392</v>
      </c>
      <c r="E369" s="2" t="s">
        <v>7064</v>
      </c>
      <c r="F369" s="2" t="s">
        <v>7065</v>
      </c>
      <c r="G369" s="2" t="s">
        <v>7066</v>
      </c>
      <c r="H369" s="2"/>
      <c r="I369" s="2"/>
      <c r="J369" s="4" t="s">
        <v>3497</v>
      </c>
    </row>
    <row r="370" spans="1:10" ht="15" customHeight="1" x14ac:dyDescent="0.3">
      <c r="A370" s="2" t="s">
        <v>577</v>
      </c>
      <c r="B370" s="2" t="s">
        <v>34352</v>
      </c>
      <c r="C370" s="3">
        <v>46</v>
      </c>
      <c r="D370" s="2" t="s">
        <v>1392</v>
      </c>
      <c r="E370" s="2" t="s">
        <v>664</v>
      </c>
      <c r="F370" s="2" t="s">
        <v>7067</v>
      </c>
      <c r="G370" s="2" t="s">
        <v>7066</v>
      </c>
      <c r="H370" s="2"/>
      <c r="I370" s="2"/>
      <c r="J370" s="4" t="s">
        <v>3497</v>
      </c>
    </row>
    <row r="371" spans="1:10" ht="15" customHeight="1" x14ac:dyDescent="0.3">
      <c r="A371" s="2" t="s">
        <v>577</v>
      </c>
      <c r="B371" s="2" t="s">
        <v>34352</v>
      </c>
      <c r="C371" s="3">
        <v>46</v>
      </c>
      <c r="D371" s="2" t="s">
        <v>1392</v>
      </c>
      <c r="E371" s="2" t="s">
        <v>664</v>
      </c>
      <c r="F371" s="2" t="s">
        <v>6658</v>
      </c>
      <c r="G371" s="2" t="s">
        <v>7068</v>
      </c>
      <c r="H371" s="2"/>
      <c r="I371" s="2"/>
      <c r="J371" s="4" t="s">
        <v>7069</v>
      </c>
    </row>
    <row r="372" spans="1:10" ht="15" customHeight="1" x14ac:dyDescent="0.3">
      <c r="A372" s="2" t="s">
        <v>577</v>
      </c>
      <c r="B372" s="2" t="s">
        <v>34352</v>
      </c>
      <c r="C372" s="3">
        <v>46</v>
      </c>
      <c r="D372" s="2" t="s">
        <v>1392</v>
      </c>
      <c r="E372" s="2" t="s">
        <v>7070</v>
      </c>
      <c r="F372" s="2" t="s">
        <v>7071</v>
      </c>
      <c r="G372" s="2" t="s">
        <v>7057</v>
      </c>
      <c r="H372" s="2"/>
      <c r="I372" s="2"/>
      <c r="J372" s="4" t="s">
        <v>1879</v>
      </c>
    </row>
    <row r="373" spans="1:10" ht="15" customHeight="1" x14ac:dyDescent="0.3">
      <c r="A373" s="2" t="s">
        <v>577</v>
      </c>
      <c r="B373" s="2" t="s">
        <v>34352</v>
      </c>
      <c r="C373" s="3">
        <v>46</v>
      </c>
      <c r="D373" s="2" t="s">
        <v>1392</v>
      </c>
      <c r="E373" s="2" t="s">
        <v>942</v>
      </c>
      <c r="F373" s="2" t="s">
        <v>6658</v>
      </c>
      <c r="G373" s="2" t="s">
        <v>7068</v>
      </c>
      <c r="H373" s="2" t="s">
        <v>7072</v>
      </c>
      <c r="I373" s="2" t="s">
        <v>799</v>
      </c>
      <c r="J373" s="4" t="s">
        <v>3497</v>
      </c>
    </row>
    <row r="374" spans="1:10" ht="15" customHeight="1" x14ac:dyDescent="0.3">
      <c r="A374" s="2" t="s">
        <v>588</v>
      </c>
      <c r="B374" s="2" t="s">
        <v>34353</v>
      </c>
      <c r="C374" s="3">
        <v>47</v>
      </c>
      <c r="D374" s="2" t="s">
        <v>1403</v>
      </c>
      <c r="E374" s="2" t="s">
        <v>6718</v>
      </c>
      <c r="F374" s="2" t="s">
        <v>7073</v>
      </c>
      <c r="G374" s="2" t="s">
        <v>5078</v>
      </c>
      <c r="H374" s="2"/>
      <c r="I374" s="2"/>
      <c r="J374" s="4" t="s">
        <v>1415</v>
      </c>
    </row>
    <row r="375" spans="1:10" ht="15" customHeight="1" x14ac:dyDescent="0.3">
      <c r="A375" s="2" t="s">
        <v>588</v>
      </c>
      <c r="B375" s="2" t="s">
        <v>34353</v>
      </c>
      <c r="C375" s="3">
        <v>47</v>
      </c>
      <c r="D375" s="2" t="s">
        <v>1403</v>
      </c>
      <c r="E375" s="2" t="s">
        <v>664</v>
      </c>
      <c r="F375" s="2" t="s">
        <v>7074</v>
      </c>
      <c r="G375" s="2" t="s">
        <v>5078</v>
      </c>
      <c r="H375" s="2"/>
      <c r="I375" s="2"/>
      <c r="J375" s="4" t="s">
        <v>1415</v>
      </c>
    </row>
    <row r="376" spans="1:10" ht="15" customHeight="1" x14ac:dyDescent="0.3">
      <c r="A376" s="2" t="s">
        <v>588</v>
      </c>
      <c r="B376" s="2" t="s">
        <v>34353</v>
      </c>
      <c r="C376" s="3">
        <v>47</v>
      </c>
      <c r="D376" s="2" t="s">
        <v>1403</v>
      </c>
      <c r="E376" s="2" t="s">
        <v>6692</v>
      </c>
      <c r="F376" s="2" t="s">
        <v>7075</v>
      </c>
      <c r="G376" s="2" t="s">
        <v>5078</v>
      </c>
      <c r="H376" s="2"/>
      <c r="I376" s="2"/>
      <c r="J376" s="4" t="s">
        <v>1415</v>
      </c>
    </row>
    <row r="377" spans="1:10" ht="15" customHeight="1" x14ac:dyDescent="0.3">
      <c r="A377" s="2" t="s">
        <v>588</v>
      </c>
      <c r="B377" s="2" t="s">
        <v>34353</v>
      </c>
      <c r="C377" s="3">
        <v>47</v>
      </c>
      <c r="D377" s="2" t="s">
        <v>1403</v>
      </c>
      <c r="E377" s="2" t="s">
        <v>6885</v>
      </c>
      <c r="F377" s="2" t="s">
        <v>7076</v>
      </c>
      <c r="G377" s="2" t="s">
        <v>5078</v>
      </c>
      <c r="H377" s="2"/>
      <c r="I377" s="2"/>
      <c r="J377" s="4" t="s">
        <v>1415</v>
      </c>
    </row>
    <row r="378" spans="1:10" ht="15" customHeight="1" x14ac:dyDescent="0.3">
      <c r="A378" s="2" t="s">
        <v>588</v>
      </c>
      <c r="B378" s="2" t="s">
        <v>34353</v>
      </c>
      <c r="C378" s="3">
        <v>47</v>
      </c>
      <c r="D378" s="2" t="s">
        <v>1403</v>
      </c>
      <c r="E378" s="2" t="s">
        <v>738</v>
      </c>
      <c r="F378" s="2"/>
      <c r="G378" s="2" t="s">
        <v>5078</v>
      </c>
      <c r="H378" s="2"/>
      <c r="I378" s="2"/>
      <c r="J378" s="4" t="s">
        <v>1411</v>
      </c>
    </row>
    <row r="379" spans="1:10" ht="15" customHeight="1" x14ac:dyDescent="0.3">
      <c r="A379" s="2" t="s">
        <v>598</v>
      </c>
      <c r="B379" s="2" t="s">
        <v>34354</v>
      </c>
      <c r="C379" s="3">
        <v>48</v>
      </c>
      <c r="D379" s="2" t="s">
        <v>1419</v>
      </c>
      <c r="E379" s="2" t="s">
        <v>697</v>
      </c>
      <c r="F379" s="2" t="s">
        <v>7077</v>
      </c>
      <c r="G379" s="2" t="s">
        <v>7078</v>
      </c>
      <c r="H379" s="2"/>
      <c r="I379" s="2"/>
      <c r="J379" s="4" t="s">
        <v>7079</v>
      </c>
    </row>
    <row r="380" spans="1:10" ht="15" customHeight="1" x14ac:dyDescent="0.3">
      <c r="A380" s="2" t="s">
        <v>598</v>
      </c>
      <c r="B380" s="2" t="s">
        <v>34354</v>
      </c>
      <c r="C380" s="3">
        <v>48</v>
      </c>
      <c r="D380" s="2" t="s">
        <v>1419</v>
      </c>
      <c r="E380" s="2" t="s">
        <v>1001</v>
      </c>
      <c r="F380" s="2" t="s">
        <v>7080</v>
      </c>
      <c r="G380" s="2" t="s">
        <v>5078</v>
      </c>
      <c r="H380" s="2"/>
      <c r="I380" s="2"/>
      <c r="J380" s="4" t="s">
        <v>7081</v>
      </c>
    </row>
    <row r="381" spans="1:10" ht="15" customHeight="1" x14ac:dyDescent="0.3">
      <c r="A381" s="2" t="s">
        <v>598</v>
      </c>
      <c r="B381" s="2" t="s">
        <v>34354</v>
      </c>
      <c r="C381" s="3">
        <v>48</v>
      </c>
      <c r="D381" s="2" t="s">
        <v>1419</v>
      </c>
      <c r="E381" s="2" t="s">
        <v>664</v>
      </c>
      <c r="F381" s="2"/>
      <c r="G381" s="2" t="s">
        <v>5013</v>
      </c>
      <c r="H381" s="2"/>
      <c r="I381" s="2"/>
      <c r="J381" s="4" t="s">
        <v>1424</v>
      </c>
    </row>
    <row r="382" spans="1:10" ht="15" customHeight="1" x14ac:dyDescent="0.3">
      <c r="A382" s="2" t="s">
        <v>598</v>
      </c>
      <c r="B382" s="2" t="s">
        <v>34354</v>
      </c>
      <c r="C382" s="3">
        <v>48</v>
      </c>
      <c r="D382" s="2" t="s">
        <v>1419</v>
      </c>
      <c r="E382" s="2" t="s">
        <v>664</v>
      </c>
      <c r="F382" s="2"/>
      <c r="G382" s="2" t="s">
        <v>5078</v>
      </c>
      <c r="H382" s="2"/>
      <c r="I382" s="2"/>
      <c r="J382" s="4" t="s">
        <v>1424</v>
      </c>
    </row>
    <row r="383" spans="1:10" ht="15" customHeight="1" x14ac:dyDescent="0.3">
      <c r="A383" s="2" t="s">
        <v>611</v>
      </c>
      <c r="B383" s="2" t="s">
        <v>34355</v>
      </c>
      <c r="C383" s="3">
        <v>49</v>
      </c>
      <c r="D383" s="2" t="s">
        <v>1444</v>
      </c>
      <c r="E383" s="2" t="s">
        <v>1001</v>
      </c>
      <c r="F383" s="2"/>
      <c r="G383" s="2" t="s">
        <v>7082</v>
      </c>
      <c r="H383" s="2" t="s">
        <v>887</v>
      </c>
      <c r="I383" s="2"/>
      <c r="J383" s="4" t="s">
        <v>1447</v>
      </c>
    </row>
    <row r="384" spans="1:10" ht="15" customHeight="1" x14ac:dyDescent="0.3">
      <c r="A384" s="2" t="s">
        <v>611</v>
      </c>
      <c r="B384" s="2" t="s">
        <v>34355</v>
      </c>
      <c r="C384" s="3">
        <v>49</v>
      </c>
      <c r="D384" s="2" t="s">
        <v>1444</v>
      </c>
      <c r="E384" s="2" t="s">
        <v>664</v>
      </c>
      <c r="F384" s="2" t="s">
        <v>7083</v>
      </c>
      <c r="G384" s="2" t="s">
        <v>6984</v>
      </c>
      <c r="H384" s="2" t="s">
        <v>977</v>
      </c>
      <c r="I384" s="2"/>
      <c r="J384" s="4" t="s">
        <v>1447</v>
      </c>
    </row>
    <row r="385" spans="1:10" ht="15" customHeight="1" x14ac:dyDescent="0.3">
      <c r="A385" s="2" t="s">
        <v>611</v>
      </c>
      <c r="B385" s="2" t="s">
        <v>34355</v>
      </c>
      <c r="C385" s="3">
        <v>49</v>
      </c>
      <c r="D385" s="2" t="s">
        <v>1444</v>
      </c>
      <c r="E385" s="2" t="s">
        <v>6928</v>
      </c>
      <c r="F385" s="2"/>
      <c r="G385" s="2" t="s">
        <v>6984</v>
      </c>
      <c r="H385" s="2" t="s">
        <v>2703</v>
      </c>
      <c r="I385" s="2"/>
      <c r="J385" s="4" t="s">
        <v>1447</v>
      </c>
    </row>
    <row r="386" spans="1:10" ht="15" customHeight="1" x14ac:dyDescent="0.3">
      <c r="A386" s="2" t="s">
        <v>611</v>
      </c>
      <c r="B386" s="2" t="s">
        <v>34355</v>
      </c>
      <c r="C386" s="3">
        <v>49</v>
      </c>
      <c r="D386" s="2" t="s">
        <v>1444</v>
      </c>
      <c r="E386" s="2" t="s">
        <v>6928</v>
      </c>
      <c r="F386" s="2" t="s">
        <v>7084</v>
      </c>
      <c r="G386" s="2" t="s">
        <v>6984</v>
      </c>
      <c r="H386" s="2" t="s">
        <v>7085</v>
      </c>
      <c r="I386" s="2"/>
      <c r="J386" s="4" t="s">
        <v>1447</v>
      </c>
    </row>
    <row r="387" spans="1:10" ht="15" customHeight="1" x14ac:dyDescent="0.3">
      <c r="A387" s="2" t="s">
        <v>611</v>
      </c>
      <c r="B387" s="2" t="s">
        <v>34355</v>
      </c>
      <c r="C387" s="3">
        <v>49</v>
      </c>
      <c r="D387" s="2" t="s">
        <v>1444</v>
      </c>
      <c r="E387" s="2" t="s">
        <v>6928</v>
      </c>
      <c r="F387" s="2"/>
      <c r="G387" s="2" t="s">
        <v>6984</v>
      </c>
      <c r="H387" s="2" t="s">
        <v>1451</v>
      </c>
      <c r="I387" s="2"/>
      <c r="J387" s="4" t="s">
        <v>1447</v>
      </c>
    </row>
    <row r="388" spans="1:10" ht="15" customHeight="1" x14ac:dyDescent="0.3">
      <c r="A388" s="2" t="s">
        <v>611</v>
      </c>
      <c r="B388" s="2" t="s">
        <v>34355</v>
      </c>
      <c r="C388" s="3">
        <v>49</v>
      </c>
      <c r="D388" s="2" t="s">
        <v>1444</v>
      </c>
      <c r="E388" s="2" t="s">
        <v>6928</v>
      </c>
      <c r="F388" s="2" t="s">
        <v>7086</v>
      </c>
      <c r="G388" s="2" t="s">
        <v>6816</v>
      </c>
      <c r="H388" s="2" t="s">
        <v>726</v>
      </c>
      <c r="I388" s="2"/>
      <c r="J388" s="4" t="s">
        <v>1447</v>
      </c>
    </row>
    <row r="389" spans="1:10" ht="15" customHeight="1" x14ac:dyDescent="0.3">
      <c r="A389" s="2" t="s">
        <v>611</v>
      </c>
      <c r="B389" s="2" t="s">
        <v>34355</v>
      </c>
      <c r="C389" s="3">
        <v>49</v>
      </c>
      <c r="D389" s="2" t="s">
        <v>1444</v>
      </c>
      <c r="E389" s="2" t="s">
        <v>6928</v>
      </c>
      <c r="F389" s="2" t="s">
        <v>7087</v>
      </c>
      <c r="G389" s="2" t="s">
        <v>6978</v>
      </c>
      <c r="H389" s="2" t="s">
        <v>7088</v>
      </c>
      <c r="I389" s="2"/>
      <c r="J389" s="4" t="s">
        <v>1447</v>
      </c>
    </row>
    <row r="390" spans="1:10" ht="15" customHeight="1" x14ac:dyDescent="0.3">
      <c r="A390" s="2" t="s">
        <v>611</v>
      </c>
      <c r="B390" s="2" t="s">
        <v>34355</v>
      </c>
      <c r="C390" s="3">
        <v>49</v>
      </c>
      <c r="D390" s="2" t="s">
        <v>1444</v>
      </c>
      <c r="E390" s="2" t="s">
        <v>664</v>
      </c>
      <c r="F390" s="2"/>
      <c r="G390" s="2" t="s">
        <v>7007</v>
      </c>
      <c r="H390" s="2"/>
      <c r="I390" s="2"/>
      <c r="J390" s="4" t="s">
        <v>1447</v>
      </c>
    </row>
    <row r="391" spans="1:10" ht="15" customHeight="1" x14ac:dyDescent="0.3">
      <c r="A391" s="2" t="s">
        <v>611</v>
      </c>
      <c r="B391" s="2" t="s">
        <v>34355</v>
      </c>
      <c r="C391" s="3">
        <v>49</v>
      </c>
      <c r="D391" s="2" t="s">
        <v>1444</v>
      </c>
      <c r="E391" s="2" t="s">
        <v>664</v>
      </c>
      <c r="F391" s="2"/>
      <c r="G391" s="2" t="s">
        <v>7089</v>
      </c>
      <c r="H391" s="2"/>
      <c r="I391" s="2"/>
      <c r="J391" s="4" t="s">
        <v>1447</v>
      </c>
    </row>
    <row r="392" spans="1:10" ht="15" customHeight="1" x14ac:dyDescent="0.3">
      <c r="A392" s="2" t="s">
        <v>611</v>
      </c>
      <c r="B392" s="2" t="s">
        <v>34355</v>
      </c>
      <c r="C392" s="3">
        <v>49</v>
      </c>
      <c r="D392" s="2" t="s">
        <v>1444</v>
      </c>
      <c r="E392" s="2" t="s">
        <v>664</v>
      </c>
      <c r="F392" s="2"/>
      <c r="G392" s="2" t="s">
        <v>7090</v>
      </c>
      <c r="H392" s="2"/>
      <c r="I392" s="2"/>
      <c r="J392" s="4" t="s">
        <v>1447</v>
      </c>
    </row>
    <row r="393" spans="1:10" ht="15" customHeight="1" x14ac:dyDescent="0.3">
      <c r="A393" s="2" t="s">
        <v>611</v>
      </c>
      <c r="B393" s="2" t="s">
        <v>34355</v>
      </c>
      <c r="C393" s="3">
        <v>49</v>
      </c>
      <c r="D393" s="2" t="s">
        <v>1444</v>
      </c>
      <c r="E393" s="2" t="s">
        <v>664</v>
      </c>
      <c r="F393" s="2"/>
      <c r="G393" s="2" t="s">
        <v>7003</v>
      </c>
      <c r="H393" s="2"/>
      <c r="I393" s="2"/>
      <c r="J393" s="4" t="s">
        <v>1447</v>
      </c>
    </row>
    <row r="394" spans="1:10" ht="15" customHeight="1" x14ac:dyDescent="0.3">
      <c r="A394" s="2" t="s">
        <v>611</v>
      </c>
      <c r="B394" s="2" t="s">
        <v>34355</v>
      </c>
      <c r="C394" s="3">
        <v>49</v>
      </c>
      <c r="D394" s="2" t="s">
        <v>1444</v>
      </c>
      <c r="E394" s="2" t="s">
        <v>681</v>
      </c>
      <c r="F394" s="2" t="s">
        <v>7091</v>
      </c>
      <c r="G394" s="2" t="s">
        <v>7008</v>
      </c>
      <c r="H394" s="2"/>
      <c r="I394" s="2"/>
      <c r="J394" s="4" t="s">
        <v>7092</v>
      </c>
    </row>
    <row r="395" spans="1:10" ht="15" customHeight="1" x14ac:dyDescent="0.3">
      <c r="A395" s="2" t="s">
        <v>611</v>
      </c>
      <c r="B395" s="2" t="s">
        <v>34355</v>
      </c>
      <c r="C395" s="3">
        <v>49</v>
      </c>
      <c r="D395" s="2" t="s">
        <v>1444</v>
      </c>
      <c r="E395" s="2" t="s">
        <v>664</v>
      </c>
      <c r="F395" s="2"/>
      <c r="G395" s="2" t="s">
        <v>7093</v>
      </c>
      <c r="H395" s="2"/>
      <c r="I395" s="2"/>
      <c r="J395" s="4" t="s">
        <v>1447</v>
      </c>
    </row>
    <row r="396" spans="1:10" ht="15" customHeight="1" x14ac:dyDescent="0.3">
      <c r="A396" s="2" t="s">
        <v>611</v>
      </c>
      <c r="B396" s="2" t="s">
        <v>34355</v>
      </c>
      <c r="C396" s="3">
        <v>49</v>
      </c>
      <c r="D396" s="2" t="s">
        <v>1444</v>
      </c>
      <c r="E396" s="2" t="s">
        <v>664</v>
      </c>
      <c r="F396" s="2"/>
      <c r="G396" s="2" t="s">
        <v>7094</v>
      </c>
      <c r="H396" s="2"/>
      <c r="I396" s="2"/>
      <c r="J396" s="4" t="s">
        <v>1447</v>
      </c>
    </row>
    <row r="397" spans="1:10" ht="15" customHeight="1" x14ac:dyDescent="0.3">
      <c r="A397" s="2" t="s">
        <v>611</v>
      </c>
      <c r="B397" s="2" t="s">
        <v>34355</v>
      </c>
      <c r="C397" s="3">
        <v>49</v>
      </c>
      <c r="D397" s="2" t="s">
        <v>1444</v>
      </c>
      <c r="E397" s="2" t="s">
        <v>664</v>
      </c>
      <c r="F397" s="2"/>
      <c r="G397" s="2" t="s">
        <v>7095</v>
      </c>
      <c r="H397" s="2"/>
      <c r="I397" s="2"/>
      <c r="J397" s="4" t="s">
        <v>1447</v>
      </c>
    </row>
    <row r="398" spans="1:10" ht="15" customHeight="1" x14ac:dyDescent="0.3">
      <c r="A398" s="2" t="s">
        <v>611</v>
      </c>
      <c r="B398" s="2" t="s">
        <v>34355</v>
      </c>
      <c r="C398" s="3">
        <v>49</v>
      </c>
      <c r="D398" s="2" t="s">
        <v>1444</v>
      </c>
      <c r="E398" s="2" t="s">
        <v>664</v>
      </c>
      <c r="F398" s="2"/>
      <c r="G398" s="2" t="s">
        <v>7096</v>
      </c>
      <c r="H398" s="2"/>
      <c r="I398" s="2"/>
      <c r="J398" s="4" t="s">
        <v>1447</v>
      </c>
    </row>
    <row r="399" spans="1:10" ht="15" customHeight="1" x14ac:dyDescent="0.3">
      <c r="A399" s="2" t="s">
        <v>611</v>
      </c>
      <c r="B399" s="2" t="s">
        <v>34355</v>
      </c>
      <c r="C399" s="3">
        <v>49</v>
      </c>
      <c r="D399" s="2" t="s">
        <v>1444</v>
      </c>
      <c r="E399" s="2" t="s">
        <v>664</v>
      </c>
      <c r="F399" s="2"/>
      <c r="G399" s="2" t="s">
        <v>7097</v>
      </c>
      <c r="H399" s="2"/>
      <c r="I399" s="2"/>
      <c r="J399" s="4" t="s">
        <v>1447</v>
      </c>
    </row>
    <row r="400" spans="1:10" ht="15" customHeight="1" x14ac:dyDescent="0.3">
      <c r="A400" s="2" t="s">
        <v>611</v>
      </c>
      <c r="B400" s="2" t="s">
        <v>34355</v>
      </c>
      <c r="C400" s="3">
        <v>49</v>
      </c>
      <c r="D400" s="2" t="s">
        <v>1444</v>
      </c>
      <c r="E400" s="2" t="s">
        <v>664</v>
      </c>
      <c r="F400" s="2"/>
      <c r="G400" s="2" t="s">
        <v>7018</v>
      </c>
      <c r="H400" s="2"/>
      <c r="I400" s="2"/>
      <c r="J400" s="4" t="s">
        <v>1447</v>
      </c>
    </row>
    <row r="401" spans="1:10" ht="15" customHeight="1" x14ac:dyDescent="0.3">
      <c r="A401" s="2" t="s">
        <v>611</v>
      </c>
      <c r="B401" s="2" t="s">
        <v>34355</v>
      </c>
      <c r="C401" s="3">
        <v>49</v>
      </c>
      <c r="D401" s="2" t="s">
        <v>1444</v>
      </c>
      <c r="E401" s="2" t="s">
        <v>664</v>
      </c>
      <c r="F401" s="2"/>
      <c r="G401" s="2" t="s">
        <v>6973</v>
      </c>
      <c r="H401" s="2"/>
      <c r="I401" s="2"/>
      <c r="J401" s="4" t="s">
        <v>1447</v>
      </c>
    </row>
    <row r="402" spans="1:10" ht="15" customHeight="1" x14ac:dyDescent="0.3">
      <c r="A402" s="2" t="s">
        <v>611</v>
      </c>
      <c r="B402" s="2" t="s">
        <v>34355</v>
      </c>
      <c r="C402" s="3">
        <v>49</v>
      </c>
      <c r="D402" s="2" t="s">
        <v>1444</v>
      </c>
      <c r="E402" s="2" t="s">
        <v>681</v>
      </c>
      <c r="F402" s="2" t="s">
        <v>7098</v>
      </c>
      <c r="G402" s="2" t="s">
        <v>6973</v>
      </c>
      <c r="H402" s="2"/>
      <c r="I402" s="2"/>
      <c r="J402" s="4" t="s">
        <v>7092</v>
      </c>
    </row>
    <row r="403" spans="1:10" ht="15" customHeight="1" x14ac:dyDescent="0.3">
      <c r="A403" s="2" t="s">
        <v>611</v>
      </c>
      <c r="B403" s="2" t="s">
        <v>34355</v>
      </c>
      <c r="C403" s="3">
        <v>49</v>
      </c>
      <c r="D403" s="2" t="s">
        <v>1444</v>
      </c>
      <c r="E403" s="2" t="s">
        <v>664</v>
      </c>
      <c r="F403" s="2"/>
      <c r="G403" s="2" t="s">
        <v>7099</v>
      </c>
      <c r="H403" s="2"/>
      <c r="I403" s="2"/>
      <c r="J403" s="4" t="s">
        <v>1447</v>
      </c>
    </row>
    <row r="404" spans="1:10" ht="15" customHeight="1" x14ac:dyDescent="0.3">
      <c r="A404" s="2" t="s">
        <v>611</v>
      </c>
      <c r="B404" s="2" t="s">
        <v>34355</v>
      </c>
      <c r="C404" s="3">
        <v>49</v>
      </c>
      <c r="D404" s="2" t="s">
        <v>1444</v>
      </c>
      <c r="E404" s="2" t="s">
        <v>664</v>
      </c>
      <c r="F404" s="2"/>
      <c r="G404" s="2" t="s">
        <v>7005</v>
      </c>
      <c r="H404" s="2"/>
      <c r="I404" s="2"/>
      <c r="J404" s="4" t="s">
        <v>1447</v>
      </c>
    </row>
    <row r="405" spans="1:10" ht="15" customHeight="1" x14ac:dyDescent="0.3">
      <c r="A405" s="2" t="s">
        <v>611</v>
      </c>
      <c r="B405" s="2" t="s">
        <v>34355</v>
      </c>
      <c r="C405" s="3">
        <v>49</v>
      </c>
      <c r="D405" s="2" t="s">
        <v>1444</v>
      </c>
      <c r="E405" s="2" t="s">
        <v>7100</v>
      </c>
      <c r="F405" s="2"/>
      <c r="G405" s="2" t="s">
        <v>6816</v>
      </c>
      <c r="H405" s="2"/>
      <c r="I405" s="2"/>
      <c r="J405" s="4" t="s">
        <v>7092</v>
      </c>
    </row>
    <row r="406" spans="1:10" ht="15" customHeight="1" x14ac:dyDescent="0.3">
      <c r="A406" s="2" t="s">
        <v>611</v>
      </c>
      <c r="B406" s="2" t="s">
        <v>34355</v>
      </c>
      <c r="C406" s="3">
        <v>49</v>
      </c>
      <c r="D406" s="2" t="s">
        <v>1444</v>
      </c>
      <c r="E406" s="2" t="s">
        <v>1001</v>
      </c>
      <c r="F406" s="2" t="s">
        <v>7101</v>
      </c>
      <c r="G406" s="2" t="s">
        <v>6816</v>
      </c>
      <c r="H406" s="2" t="s">
        <v>864</v>
      </c>
      <c r="I406" s="2" t="s">
        <v>1125</v>
      </c>
      <c r="J406" s="4" t="s">
        <v>7102</v>
      </c>
    </row>
    <row r="407" spans="1:10" ht="15" customHeight="1" x14ac:dyDescent="0.3">
      <c r="A407" s="2" t="s">
        <v>611</v>
      </c>
      <c r="B407" s="2" t="s">
        <v>34355</v>
      </c>
      <c r="C407" s="3">
        <v>49</v>
      </c>
      <c r="D407" s="2" t="s">
        <v>1444</v>
      </c>
      <c r="E407" s="2" t="s">
        <v>6692</v>
      </c>
      <c r="F407" s="2"/>
      <c r="G407" s="2" t="s">
        <v>7103</v>
      </c>
      <c r="H407" s="2"/>
      <c r="I407" s="2" t="s">
        <v>1096</v>
      </c>
      <c r="J407" s="4" t="s">
        <v>1447</v>
      </c>
    </row>
    <row r="408" spans="1:10" ht="15" customHeight="1" x14ac:dyDescent="0.3">
      <c r="A408" s="2" t="s">
        <v>611</v>
      </c>
      <c r="B408" s="2" t="s">
        <v>34355</v>
      </c>
      <c r="C408" s="3">
        <v>49</v>
      </c>
      <c r="D408" s="2" t="s">
        <v>1444</v>
      </c>
      <c r="E408" s="2" t="s">
        <v>6688</v>
      </c>
      <c r="F408" s="2"/>
      <c r="G408" s="2" t="s">
        <v>6978</v>
      </c>
      <c r="H408" s="2"/>
      <c r="I408" s="2" t="s">
        <v>7072</v>
      </c>
      <c r="J408" s="4" t="s">
        <v>1447</v>
      </c>
    </row>
    <row r="409" spans="1:10" ht="15" customHeight="1" x14ac:dyDescent="0.3">
      <c r="A409" s="2" t="s">
        <v>611</v>
      </c>
      <c r="B409" s="2" t="s">
        <v>34355</v>
      </c>
      <c r="C409" s="3">
        <v>49</v>
      </c>
      <c r="D409" s="2" t="s">
        <v>1444</v>
      </c>
      <c r="E409" s="2" t="s">
        <v>697</v>
      </c>
      <c r="F409" s="2"/>
      <c r="G409" s="2" t="s">
        <v>7104</v>
      </c>
      <c r="H409" s="2"/>
      <c r="I409" s="2" t="s">
        <v>3219</v>
      </c>
      <c r="J409" s="4" t="s">
        <v>1447</v>
      </c>
    </row>
    <row r="410" spans="1:10" ht="15" customHeight="1" x14ac:dyDescent="0.3">
      <c r="A410" s="2" t="s">
        <v>611</v>
      </c>
      <c r="B410" s="2" t="s">
        <v>34355</v>
      </c>
      <c r="C410" s="3">
        <v>49</v>
      </c>
      <c r="D410" s="2" t="s">
        <v>1444</v>
      </c>
      <c r="E410" s="2" t="s">
        <v>664</v>
      </c>
      <c r="F410" s="2" t="s">
        <v>7105</v>
      </c>
      <c r="G410" s="2" t="s">
        <v>6816</v>
      </c>
      <c r="H410" s="2"/>
      <c r="I410" s="2" t="s">
        <v>880</v>
      </c>
      <c r="J410" s="4" t="s">
        <v>1447</v>
      </c>
    </row>
  </sheetData>
  <autoFilter ref="A2:J410" xr:uid="{00000000-0009-0000-0000-00000A000000}"/>
  <mergeCells count="1">
    <mergeCell ref="A1:J1"/>
  </mergeCells>
  <hyperlinks>
    <hyperlink ref="J4" r:id="rId1" xr:uid="{00000000-0004-0000-0A00-000000000000}"/>
    <hyperlink ref="J5" r:id="rId2" xr:uid="{00000000-0004-0000-0A00-000001000000}"/>
    <hyperlink ref="J3" r:id="rId3" xr:uid="{00000000-0004-0000-0A00-000002000000}"/>
    <hyperlink ref="J6" r:id="rId4" location="1501226706418-c1203571-d997" xr:uid="{00000000-0004-0000-0A00-000003000000}"/>
    <hyperlink ref="J7" r:id="rId5" xr:uid="{00000000-0004-0000-0A00-000004000000}"/>
    <hyperlink ref="J9" r:id="rId6" xr:uid="{00000000-0004-0000-0A00-000005000000}"/>
    <hyperlink ref="J10" r:id="rId7" xr:uid="{00000000-0004-0000-0A00-000006000000}"/>
    <hyperlink ref="J15" r:id="rId8" xr:uid="{00000000-0004-0000-0A00-000007000000}"/>
    <hyperlink ref="J11" r:id="rId9" xr:uid="{00000000-0004-0000-0A00-000008000000}"/>
    <hyperlink ref="J12" r:id="rId10" xr:uid="{00000000-0004-0000-0A00-000009000000}"/>
    <hyperlink ref="J13" r:id="rId11" xr:uid="{00000000-0004-0000-0A00-00000A000000}"/>
    <hyperlink ref="J14" r:id="rId12" xr:uid="{00000000-0004-0000-0A00-00000B000000}"/>
    <hyperlink ref="J26" r:id="rId13" xr:uid="{00000000-0004-0000-0A00-00000C000000}"/>
    <hyperlink ref="J16" r:id="rId14" xr:uid="{00000000-0004-0000-0A00-00000D000000}"/>
    <hyperlink ref="J17" r:id="rId15" xr:uid="{00000000-0004-0000-0A00-00000E000000}"/>
    <hyperlink ref="J18" r:id="rId16" xr:uid="{00000000-0004-0000-0A00-00000F000000}"/>
    <hyperlink ref="J19" r:id="rId17" xr:uid="{00000000-0004-0000-0A00-000010000000}"/>
    <hyperlink ref="J20" r:id="rId18" xr:uid="{00000000-0004-0000-0A00-000011000000}"/>
    <hyperlink ref="J21" r:id="rId19" xr:uid="{00000000-0004-0000-0A00-000012000000}"/>
    <hyperlink ref="J22" r:id="rId20" xr:uid="{00000000-0004-0000-0A00-000013000000}"/>
    <hyperlink ref="J23" r:id="rId21" xr:uid="{00000000-0004-0000-0A00-000014000000}"/>
    <hyperlink ref="J24" r:id="rId22" xr:uid="{00000000-0004-0000-0A00-000015000000}"/>
    <hyperlink ref="J25" r:id="rId23" xr:uid="{00000000-0004-0000-0A00-000016000000}"/>
    <hyperlink ref="J28" r:id="rId24" xr:uid="{00000000-0004-0000-0A00-000017000000}"/>
    <hyperlink ref="J27" r:id="rId25" xr:uid="{00000000-0004-0000-0A00-000018000000}"/>
    <hyperlink ref="J33" r:id="rId26" xr:uid="{00000000-0004-0000-0A00-000019000000}"/>
    <hyperlink ref="J29" r:id="rId27" xr:uid="{00000000-0004-0000-0A00-00001A000000}"/>
    <hyperlink ref="J31" r:id="rId28" xr:uid="{00000000-0004-0000-0A00-00001B000000}"/>
    <hyperlink ref="J32" r:id="rId29" xr:uid="{00000000-0004-0000-0A00-00001C000000}"/>
    <hyperlink ref="J34" r:id="rId30" xr:uid="{00000000-0004-0000-0A00-00001D000000}"/>
    <hyperlink ref="J35" r:id="rId31" xr:uid="{00000000-0004-0000-0A00-00001E000000}"/>
    <hyperlink ref="J36" r:id="rId32" xr:uid="{00000000-0004-0000-0A00-00001F000000}"/>
    <hyperlink ref="J37" r:id="rId33" xr:uid="{00000000-0004-0000-0A00-000020000000}"/>
    <hyperlink ref="J38" r:id="rId34" xr:uid="{00000000-0004-0000-0A00-000021000000}"/>
    <hyperlink ref="J39" r:id="rId35" xr:uid="{00000000-0004-0000-0A00-000022000000}"/>
    <hyperlink ref="J40" r:id="rId36" xr:uid="{00000000-0004-0000-0A00-000023000000}"/>
    <hyperlink ref="J41" r:id="rId37" xr:uid="{00000000-0004-0000-0A00-000024000000}"/>
    <hyperlink ref="J42" r:id="rId38" xr:uid="{00000000-0004-0000-0A00-000025000000}"/>
    <hyperlink ref="J43" r:id="rId39" xr:uid="{00000000-0004-0000-0A00-000026000000}"/>
    <hyperlink ref="J44" r:id="rId40" xr:uid="{00000000-0004-0000-0A00-000027000000}"/>
    <hyperlink ref="J45" r:id="rId41" xr:uid="{00000000-0004-0000-0A00-000028000000}"/>
    <hyperlink ref="J46" r:id="rId42" xr:uid="{00000000-0004-0000-0A00-000029000000}"/>
    <hyperlink ref="J47" r:id="rId43" xr:uid="{00000000-0004-0000-0A00-00002A000000}"/>
    <hyperlink ref="J48" r:id="rId44" xr:uid="{00000000-0004-0000-0A00-00002B000000}"/>
    <hyperlink ref="J49" r:id="rId45" xr:uid="{00000000-0004-0000-0A00-00002C000000}"/>
    <hyperlink ref="J50" r:id="rId46" xr:uid="{00000000-0004-0000-0A00-00002D000000}"/>
    <hyperlink ref="J51" r:id="rId47" xr:uid="{00000000-0004-0000-0A00-00002E000000}"/>
    <hyperlink ref="J52" r:id="rId48" xr:uid="{00000000-0004-0000-0A00-00002F000000}"/>
    <hyperlink ref="J53" r:id="rId49" xr:uid="{00000000-0004-0000-0A00-000030000000}"/>
    <hyperlink ref="J54" r:id="rId50" xr:uid="{00000000-0004-0000-0A00-000031000000}"/>
    <hyperlink ref="J55" r:id="rId51" xr:uid="{00000000-0004-0000-0A00-000032000000}"/>
    <hyperlink ref="J56" r:id="rId52" xr:uid="{00000000-0004-0000-0A00-000033000000}"/>
    <hyperlink ref="J57" r:id="rId53" xr:uid="{00000000-0004-0000-0A00-000034000000}"/>
    <hyperlink ref="J58" r:id="rId54" xr:uid="{00000000-0004-0000-0A00-000035000000}"/>
    <hyperlink ref="J59" r:id="rId55" xr:uid="{00000000-0004-0000-0A00-000036000000}"/>
    <hyperlink ref="J61" r:id="rId56" xr:uid="{00000000-0004-0000-0A00-000037000000}"/>
    <hyperlink ref="J62" r:id="rId57" xr:uid="{00000000-0004-0000-0A00-000038000000}"/>
    <hyperlink ref="J70" r:id="rId58" xr:uid="{00000000-0004-0000-0A00-000039000000}"/>
    <hyperlink ref="J71" r:id="rId59" xr:uid="{00000000-0004-0000-0A00-00003A000000}"/>
    <hyperlink ref="J72" r:id="rId60" xr:uid="{00000000-0004-0000-0A00-00003B000000}"/>
    <hyperlink ref="J73" r:id="rId61" xr:uid="{00000000-0004-0000-0A00-00003C000000}"/>
    <hyperlink ref="J74" r:id="rId62" xr:uid="{00000000-0004-0000-0A00-00003D000000}"/>
    <hyperlink ref="J75" r:id="rId63" xr:uid="{00000000-0004-0000-0A00-00003E000000}"/>
    <hyperlink ref="J77" r:id="rId64" xr:uid="{00000000-0004-0000-0A00-00003F000000}"/>
    <hyperlink ref="J78" r:id="rId65" xr:uid="{00000000-0004-0000-0A00-000040000000}"/>
    <hyperlink ref="J79" r:id="rId66" xr:uid="{00000000-0004-0000-0A00-000041000000}"/>
    <hyperlink ref="J80" r:id="rId67" xr:uid="{00000000-0004-0000-0A00-000042000000}"/>
    <hyperlink ref="J81" r:id="rId68" xr:uid="{00000000-0004-0000-0A00-000043000000}"/>
    <hyperlink ref="J82" r:id="rId69" xr:uid="{00000000-0004-0000-0A00-000044000000}"/>
    <hyperlink ref="J83" r:id="rId70" xr:uid="{00000000-0004-0000-0A00-000045000000}"/>
    <hyperlink ref="J84" r:id="rId71" xr:uid="{00000000-0004-0000-0A00-000046000000}"/>
    <hyperlink ref="J85" r:id="rId72" xr:uid="{00000000-0004-0000-0A00-000047000000}"/>
    <hyperlink ref="J86" r:id="rId73" xr:uid="{00000000-0004-0000-0A00-000048000000}"/>
    <hyperlink ref="J87" r:id="rId74" xr:uid="{00000000-0004-0000-0A00-000049000000}"/>
    <hyperlink ref="J88" r:id="rId75" xr:uid="{00000000-0004-0000-0A00-00004A000000}"/>
    <hyperlink ref="J89" r:id="rId76" xr:uid="{00000000-0004-0000-0A00-00004B000000}"/>
    <hyperlink ref="J90" r:id="rId77" xr:uid="{00000000-0004-0000-0A00-00004C000000}"/>
    <hyperlink ref="J91" r:id="rId78" xr:uid="{00000000-0004-0000-0A00-00004D000000}"/>
    <hyperlink ref="J92" r:id="rId79" xr:uid="{00000000-0004-0000-0A00-00004E000000}"/>
    <hyperlink ref="J93" r:id="rId80" xr:uid="{00000000-0004-0000-0A00-00004F000000}"/>
    <hyperlink ref="J94" r:id="rId81" xr:uid="{00000000-0004-0000-0A00-000050000000}"/>
    <hyperlink ref="J95" r:id="rId82" xr:uid="{00000000-0004-0000-0A00-000051000000}"/>
    <hyperlink ref="J96" r:id="rId83" xr:uid="{00000000-0004-0000-0A00-000052000000}"/>
    <hyperlink ref="J97" r:id="rId84" xr:uid="{00000000-0004-0000-0A00-000053000000}"/>
    <hyperlink ref="J98" r:id="rId85" xr:uid="{00000000-0004-0000-0A00-000054000000}"/>
    <hyperlink ref="J99" r:id="rId86" xr:uid="{00000000-0004-0000-0A00-000055000000}"/>
    <hyperlink ref="J100" r:id="rId87" xr:uid="{00000000-0004-0000-0A00-000056000000}"/>
    <hyperlink ref="J101" r:id="rId88" xr:uid="{00000000-0004-0000-0A00-000057000000}"/>
    <hyperlink ref="J102" r:id="rId89" xr:uid="{00000000-0004-0000-0A00-000058000000}"/>
    <hyperlink ref="J103" r:id="rId90" xr:uid="{00000000-0004-0000-0A00-000059000000}"/>
    <hyperlink ref="J104" r:id="rId91" xr:uid="{00000000-0004-0000-0A00-00005A000000}"/>
    <hyperlink ref="J105" r:id="rId92" xr:uid="{00000000-0004-0000-0A00-00005B000000}"/>
    <hyperlink ref="J106" r:id="rId93" xr:uid="{00000000-0004-0000-0A00-00005C000000}"/>
    <hyperlink ref="J107" r:id="rId94" xr:uid="{00000000-0004-0000-0A00-00005D000000}"/>
    <hyperlink ref="J108" r:id="rId95" xr:uid="{00000000-0004-0000-0A00-00005E000000}"/>
    <hyperlink ref="J109" r:id="rId96" xr:uid="{00000000-0004-0000-0A00-00005F000000}"/>
    <hyperlink ref="J110" r:id="rId97" xr:uid="{00000000-0004-0000-0A00-000060000000}"/>
    <hyperlink ref="J111" r:id="rId98" xr:uid="{00000000-0004-0000-0A00-000061000000}"/>
    <hyperlink ref="J112" r:id="rId99" xr:uid="{00000000-0004-0000-0A00-000062000000}"/>
    <hyperlink ref="J113" r:id="rId100" xr:uid="{00000000-0004-0000-0A00-000063000000}"/>
    <hyperlink ref="J114" r:id="rId101" xr:uid="{00000000-0004-0000-0A00-000064000000}"/>
    <hyperlink ref="J115" r:id="rId102" xr:uid="{00000000-0004-0000-0A00-000065000000}"/>
    <hyperlink ref="J116" r:id="rId103" xr:uid="{00000000-0004-0000-0A00-000066000000}"/>
    <hyperlink ref="J117" r:id="rId104" xr:uid="{00000000-0004-0000-0A00-000067000000}"/>
    <hyperlink ref="J120" r:id="rId105" xr:uid="{00000000-0004-0000-0A00-000068000000}"/>
    <hyperlink ref="J121" r:id="rId106" xr:uid="{00000000-0004-0000-0A00-000069000000}"/>
    <hyperlink ref="J122" r:id="rId107" xr:uid="{00000000-0004-0000-0A00-00006A000000}"/>
    <hyperlink ref="J123" r:id="rId108" xr:uid="{00000000-0004-0000-0A00-00006B000000}"/>
    <hyperlink ref="J124" r:id="rId109" xr:uid="{00000000-0004-0000-0A00-00006C000000}"/>
    <hyperlink ref="J125" r:id="rId110" xr:uid="{00000000-0004-0000-0A00-00006D000000}"/>
    <hyperlink ref="J126" r:id="rId111" xr:uid="{00000000-0004-0000-0A00-00006E000000}"/>
    <hyperlink ref="J127" r:id="rId112" xr:uid="{00000000-0004-0000-0A00-00006F000000}"/>
    <hyperlink ref="J128" r:id="rId113" xr:uid="{00000000-0004-0000-0A00-000070000000}"/>
    <hyperlink ref="J129" r:id="rId114" xr:uid="{00000000-0004-0000-0A00-000071000000}"/>
    <hyperlink ref="J130" r:id="rId115" xr:uid="{00000000-0004-0000-0A00-000072000000}"/>
    <hyperlink ref="J131" r:id="rId116" xr:uid="{00000000-0004-0000-0A00-000073000000}"/>
    <hyperlink ref="J132" r:id="rId117" xr:uid="{00000000-0004-0000-0A00-000074000000}"/>
    <hyperlink ref="J133" r:id="rId118" xr:uid="{00000000-0004-0000-0A00-000075000000}"/>
    <hyperlink ref="J134" r:id="rId119" xr:uid="{00000000-0004-0000-0A00-000076000000}"/>
    <hyperlink ref="J135" r:id="rId120" xr:uid="{00000000-0004-0000-0A00-000077000000}"/>
    <hyperlink ref="J136" r:id="rId121" xr:uid="{00000000-0004-0000-0A00-000078000000}"/>
    <hyperlink ref="J137" r:id="rId122" xr:uid="{00000000-0004-0000-0A00-000079000000}"/>
    <hyperlink ref="J138" r:id="rId123" xr:uid="{00000000-0004-0000-0A00-00007A000000}"/>
    <hyperlink ref="J139" r:id="rId124" xr:uid="{00000000-0004-0000-0A00-00007B000000}"/>
    <hyperlink ref="J140" r:id="rId125" xr:uid="{00000000-0004-0000-0A00-00007C000000}"/>
    <hyperlink ref="J141" r:id="rId126" xr:uid="{00000000-0004-0000-0A00-00007D000000}"/>
    <hyperlink ref="J142" r:id="rId127" xr:uid="{00000000-0004-0000-0A00-00007E000000}"/>
    <hyperlink ref="J143" r:id="rId128" xr:uid="{00000000-0004-0000-0A00-00007F000000}"/>
    <hyperlink ref="J144" r:id="rId129" xr:uid="{00000000-0004-0000-0A00-000080000000}"/>
    <hyperlink ref="J146" r:id="rId130" location="comites-cientificos" xr:uid="{00000000-0004-0000-0A00-000081000000}"/>
    <hyperlink ref="J147" r:id="rId131" location="board-of-directors" xr:uid="{00000000-0004-0000-0A00-000082000000}"/>
    <hyperlink ref="J148" r:id="rId132" xr:uid="{00000000-0004-0000-0A00-000083000000}"/>
    <hyperlink ref="J149" r:id="rId133" xr:uid="{00000000-0004-0000-0A00-000084000000}"/>
    <hyperlink ref="J156" r:id="rId134" xr:uid="{00000000-0004-0000-0A00-000085000000}"/>
    <hyperlink ref="J165" r:id="rId135" xr:uid="{00000000-0004-0000-0A00-000086000000}"/>
    <hyperlink ref="J157" r:id="rId136" xr:uid="{00000000-0004-0000-0A00-000087000000}"/>
    <hyperlink ref="J158" r:id="rId137" xr:uid="{00000000-0004-0000-0A00-000088000000}"/>
    <hyperlink ref="J159" r:id="rId138" xr:uid="{00000000-0004-0000-0A00-000089000000}"/>
    <hyperlink ref="J160" r:id="rId139" xr:uid="{00000000-0004-0000-0A00-00008A000000}"/>
    <hyperlink ref="J161" r:id="rId140" xr:uid="{00000000-0004-0000-0A00-00008B000000}"/>
    <hyperlink ref="J162" r:id="rId141" xr:uid="{00000000-0004-0000-0A00-00008C000000}"/>
    <hyperlink ref="J163" r:id="rId142" xr:uid="{00000000-0004-0000-0A00-00008D000000}"/>
    <hyperlink ref="J164" r:id="rId143" xr:uid="{00000000-0004-0000-0A00-00008E000000}"/>
    <hyperlink ref="J168" r:id="rId144" xr:uid="{00000000-0004-0000-0A00-00008F000000}"/>
    <hyperlink ref="J169" r:id="rId145" xr:uid="{00000000-0004-0000-0A00-000090000000}"/>
    <hyperlink ref="J170" r:id="rId146" xr:uid="{00000000-0004-0000-0A00-000091000000}"/>
    <hyperlink ref="J171" r:id="rId147" xr:uid="{00000000-0004-0000-0A00-000092000000}"/>
    <hyperlink ref="J172" r:id="rId148" xr:uid="{00000000-0004-0000-0A00-000093000000}"/>
    <hyperlink ref="J173" r:id="rId149" xr:uid="{00000000-0004-0000-0A00-000094000000}"/>
    <hyperlink ref="J174" r:id="rId150" xr:uid="{00000000-0004-0000-0A00-000095000000}"/>
    <hyperlink ref="J175" r:id="rId151" xr:uid="{00000000-0004-0000-0A00-000096000000}"/>
    <hyperlink ref="J176" r:id="rId152" xr:uid="{00000000-0004-0000-0A00-000097000000}"/>
    <hyperlink ref="J166" r:id="rId153" xr:uid="{00000000-0004-0000-0A00-000098000000}"/>
    <hyperlink ref="J167" r:id="rId154" xr:uid="{00000000-0004-0000-0A00-000099000000}"/>
    <hyperlink ref="J177" r:id="rId155" xr:uid="{00000000-0004-0000-0A00-00009A000000}"/>
    <hyperlink ref="J178" r:id="rId156" xr:uid="{00000000-0004-0000-0A00-00009B000000}"/>
    <hyperlink ref="J179" r:id="rId157" xr:uid="{00000000-0004-0000-0A00-00009C000000}"/>
    <hyperlink ref="J180" r:id="rId158" xr:uid="{00000000-0004-0000-0A00-00009D000000}"/>
    <hyperlink ref="J181" r:id="rId159" xr:uid="{00000000-0004-0000-0A00-00009E000000}"/>
    <hyperlink ref="J182" r:id="rId160" xr:uid="{00000000-0004-0000-0A00-00009F000000}"/>
    <hyperlink ref="J183" r:id="rId161" xr:uid="{00000000-0004-0000-0A00-0000A0000000}"/>
    <hyperlink ref="J184" r:id="rId162" xr:uid="{00000000-0004-0000-0A00-0000A1000000}"/>
    <hyperlink ref="J186" r:id="rId163" xr:uid="{00000000-0004-0000-0A00-0000A2000000}"/>
    <hyperlink ref="J187" r:id="rId164" xr:uid="{00000000-0004-0000-0A00-0000A3000000}"/>
    <hyperlink ref="J188" r:id="rId165" xr:uid="{00000000-0004-0000-0A00-0000A4000000}"/>
    <hyperlink ref="J189" r:id="rId166" xr:uid="{00000000-0004-0000-0A00-0000A5000000}"/>
    <hyperlink ref="J190" r:id="rId167" xr:uid="{00000000-0004-0000-0A00-0000A6000000}"/>
    <hyperlink ref="J191" r:id="rId168" xr:uid="{00000000-0004-0000-0A00-0000A7000000}"/>
    <hyperlink ref="J192" r:id="rId169" xr:uid="{00000000-0004-0000-0A00-0000A8000000}"/>
    <hyperlink ref="J193" r:id="rId170" xr:uid="{00000000-0004-0000-0A00-0000A9000000}"/>
    <hyperlink ref="J185" r:id="rId171" xr:uid="{00000000-0004-0000-0A00-0000AA000000}"/>
    <hyperlink ref="J194" r:id="rId172" xr:uid="{00000000-0004-0000-0A00-0000AB000000}"/>
    <hyperlink ref="J195" r:id="rId173" xr:uid="{00000000-0004-0000-0A00-0000AC000000}"/>
    <hyperlink ref="J196" r:id="rId174" xr:uid="{00000000-0004-0000-0A00-0000AD000000}"/>
    <hyperlink ref="J197" r:id="rId175" xr:uid="{00000000-0004-0000-0A00-0000AE000000}"/>
    <hyperlink ref="J198" r:id="rId176" xr:uid="{00000000-0004-0000-0A00-0000AF000000}"/>
    <hyperlink ref="J199" r:id="rId177" xr:uid="{00000000-0004-0000-0A00-0000B0000000}"/>
    <hyperlink ref="J200" r:id="rId178" xr:uid="{00000000-0004-0000-0A00-0000B1000000}"/>
    <hyperlink ref="J201" r:id="rId179" xr:uid="{00000000-0004-0000-0A00-0000B2000000}"/>
    <hyperlink ref="J202" r:id="rId180" xr:uid="{00000000-0004-0000-0A00-0000B3000000}"/>
    <hyperlink ref="J203" r:id="rId181" xr:uid="{00000000-0004-0000-0A00-0000B4000000}"/>
    <hyperlink ref="J204" r:id="rId182" xr:uid="{00000000-0004-0000-0A00-0000B5000000}"/>
    <hyperlink ref="J205" r:id="rId183" xr:uid="{00000000-0004-0000-0A00-0000B6000000}"/>
    <hyperlink ref="J206" r:id="rId184" xr:uid="{00000000-0004-0000-0A00-0000B7000000}"/>
    <hyperlink ref="J207" r:id="rId185" xr:uid="{00000000-0004-0000-0A00-0000B8000000}"/>
    <hyperlink ref="J208" r:id="rId186" xr:uid="{00000000-0004-0000-0A00-0000B9000000}"/>
    <hyperlink ref="J209" r:id="rId187" xr:uid="{00000000-0004-0000-0A00-0000BA000000}"/>
    <hyperlink ref="J210" r:id="rId188" xr:uid="{00000000-0004-0000-0A00-0000BB000000}"/>
    <hyperlink ref="J211" r:id="rId189" xr:uid="{00000000-0004-0000-0A00-0000BC000000}"/>
    <hyperlink ref="J212" r:id="rId190" xr:uid="{00000000-0004-0000-0A00-0000BD000000}"/>
    <hyperlink ref="J213" r:id="rId191" xr:uid="{00000000-0004-0000-0A00-0000BE000000}"/>
    <hyperlink ref="J214" r:id="rId192" xr:uid="{00000000-0004-0000-0A00-0000BF000000}"/>
    <hyperlink ref="J215" r:id="rId193" xr:uid="{00000000-0004-0000-0A00-0000C0000000}"/>
    <hyperlink ref="J219" r:id="rId194" xr:uid="{00000000-0004-0000-0A00-0000C1000000}"/>
    <hyperlink ref="J220" r:id="rId195" xr:uid="{00000000-0004-0000-0A00-0000C2000000}"/>
    <hyperlink ref="J216" r:id="rId196" xr:uid="{00000000-0004-0000-0A00-0000C3000000}"/>
    <hyperlink ref="J217" r:id="rId197" xr:uid="{00000000-0004-0000-0A00-0000C4000000}"/>
    <hyperlink ref="J218" r:id="rId198" xr:uid="{00000000-0004-0000-0A00-0000C5000000}"/>
    <hyperlink ref="J221" r:id="rId199" xr:uid="{00000000-0004-0000-0A00-0000C6000000}"/>
    <hyperlink ref="J222" r:id="rId200" xr:uid="{00000000-0004-0000-0A00-0000C7000000}"/>
    <hyperlink ref="J223" r:id="rId201" xr:uid="{00000000-0004-0000-0A00-0000C8000000}"/>
    <hyperlink ref="J224" r:id="rId202" xr:uid="{00000000-0004-0000-0A00-0000C9000000}"/>
    <hyperlink ref="J225" r:id="rId203" xr:uid="{00000000-0004-0000-0A00-0000CA000000}"/>
    <hyperlink ref="J226" r:id="rId204" xr:uid="{00000000-0004-0000-0A00-0000CB000000}"/>
    <hyperlink ref="J227" r:id="rId205" xr:uid="{00000000-0004-0000-0A00-0000CC000000}"/>
    <hyperlink ref="J228" r:id="rId206" xr:uid="{00000000-0004-0000-0A00-0000CD000000}"/>
    <hyperlink ref="J229" r:id="rId207" xr:uid="{00000000-0004-0000-0A00-0000CE000000}"/>
    <hyperlink ref="J230" r:id="rId208" xr:uid="{00000000-0004-0000-0A00-0000CF000000}"/>
    <hyperlink ref="J231" r:id="rId209" xr:uid="{00000000-0004-0000-0A00-0000D0000000}"/>
    <hyperlink ref="J232" r:id="rId210" xr:uid="{00000000-0004-0000-0A00-0000D1000000}"/>
    <hyperlink ref="J233" r:id="rId211" xr:uid="{00000000-0004-0000-0A00-0000D2000000}"/>
    <hyperlink ref="J234" r:id="rId212" xr:uid="{00000000-0004-0000-0A00-0000D3000000}"/>
    <hyperlink ref="J235" r:id="rId213" xr:uid="{00000000-0004-0000-0A00-0000D4000000}"/>
    <hyperlink ref="J236" r:id="rId214" xr:uid="{00000000-0004-0000-0A00-0000D5000000}"/>
    <hyperlink ref="J237" r:id="rId215" xr:uid="{00000000-0004-0000-0A00-0000D6000000}"/>
    <hyperlink ref="J238" r:id="rId216" xr:uid="{00000000-0004-0000-0A00-0000D7000000}"/>
    <hyperlink ref="J239" r:id="rId217" xr:uid="{00000000-0004-0000-0A00-0000D8000000}"/>
    <hyperlink ref="J240" r:id="rId218" xr:uid="{00000000-0004-0000-0A00-0000D9000000}"/>
    <hyperlink ref="J241" r:id="rId219" xr:uid="{00000000-0004-0000-0A00-0000DA000000}"/>
    <hyperlink ref="J242" r:id="rId220" xr:uid="{00000000-0004-0000-0A00-0000DB000000}"/>
    <hyperlink ref="J243" r:id="rId221" xr:uid="{00000000-0004-0000-0A00-0000DC000000}"/>
    <hyperlink ref="J244" r:id="rId222" xr:uid="{00000000-0004-0000-0A00-0000DD000000}"/>
    <hyperlink ref="J245" r:id="rId223" xr:uid="{00000000-0004-0000-0A00-0000DE000000}"/>
    <hyperlink ref="J246" r:id="rId224" xr:uid="{00000000-0004-0000-0A00-0000DF000000}"/>
    <hyperlink ref="J247" r:id="rId225" xr:uid="{00000000-0004-0000-0A00-0000E0000000}"/>
    <hyperlink ref="J248" r:id="rId226" xr:uid="{00000000-0004-0000-0A00-0000E1000000}"/>
    <hyperlink ref="J249" r:id="rId227" xr:uid="{00000000-0004-0000-0A00-0000E2000000}"/>
    <hyperlink ref="J250" r:id="rId228" xr:uid="{00000000-0004-0000-0A00-0000E3000000}"/>
    <hyperlink ref="J251" r:id="rId229" xr:uid="{00000000-0004-0000-0A00-0000E4000000}"/>
    <hyperlink ref="J252" r:id="rId230" xr:uid="{00000000-0004-0000-0A00-0000E5000000}"/>
    <hyperlink ref="J253" r:id="rId231" xr:uid="{00000000-0004-0000-0A00-0000E6000000}"/>
    <hyperlink ref="J254" r:id="rId232" xr:uid="{00000000-0004-0000-0A00-0000E7000000}"/>
    <hyperlink ref="J255" r:id="rId233" xr:uid="{00000000-0004-0000-0A00-0000E8000000}"/>
    <hyperlink ref="J256" r:id="rId234" xr:uid="{00000000-0004-0000-0A00-0000E9000000}"/>
    <hyperlink ref="J257" r:id="rId235" xr:uid="{00000000-0004-0000-0A00-0000EA000000}"/>
    <hyperlink ref="J258" r:id="rId236" xr:uid="{00000000-0004-0000-0A00-0000EB000000}"/>
    <hyperlink ref="J259" r:id="rId237" xr:uid="{00000000-0004-0000-0A00-0000EC000000}"/>
    <hyperlink ref="J260" r:id="rId238" xr:uid="{00000000-0004-0000-0A00-0000ED000000}"/>
    <hyperlink ref="J261" r:id="rId239" xr:uid="{00000000-0004-0000-0A00-0000EE000000}"/>
    <hyperlink ref="J262" r:id="rId240" xr:uid="{00000000-0004-0000-0A00-0000EF000000}"/>
    <hyperlink ref="J263" r:id="rId241" xr:uid="{00000000-0004-0000-0A00-0000F0000000}"/>
    <hyperlink ref="J264" r:id="rId242" xr:uid="{00000000-0004-0000-0A00-0000F1000000}"/>
    <hyperlink ref="J265" r:id="rId243" xr:uid="{00000000-0004-0000-0A00-0000F2000000}"/>
    <hyperlink ref="J266" r:id="rId244" xr:uid="{00000000-0004-0000-0A00-0000F3000000}"/>
    <hyperlink ref="J267" r:id="rId245" xr:uid="{00000000-0004-0000-0A00-0000F4000000}"/>
    <hyperlink ref="J268" r:id="rId246" xr:uid="{00000000-0004-0000-0A00-0000F5000000}"/>
    <hyperlink ref="J269" r:id="rId247" xr:uid="{00000000-0004-0000-0A00-0000F6000000}"/>
    <hyperlink ref="J270" r:id="rId248" xr:uid="{00000000-0004-0000-0A00-0000F7000000}"/>
    <hyperlink ref="J271" r:id="rId249" xr:uid="{00000000-0004-0000-0A00-0000F8000000}"/>
    <hyperlink ref="J272" r:id="rId250" xr:uid="{00000000-0004-0000-0A00-0000F9000000}"/>
    <hyperlink ref="J273" r:id="rId251" xr:uid="{00000000-0004-0000-0A00-0000FA000000}"/>
    <hyperlink ref="J274" r:id="rId252" xr:uid="{00000000-0004-0000-0A00-0000FB000000}"/>
    <hyperlink ref="J275" r:id="rId253" xr:uid="{00000000-0004-0000-0A00-0000FC000000}"/>
    <hyperlink ref="J276" r:id="rId254" xr:uid="{00000000-0004-0000-0A00-0000FD000000}"/>
    <hyperlink ref="J277" r:id="rId255" xr:uid="{00000000-0004-0000-0A00-0000FE000000}"/>
    <hyperlink ref="J278" r:id="rId256" xr:uid="{00000000-0004-0000-0A00-0000FF000000}"/>
    <hyperlink ref="J279" r:id="rId257" xr:uid="{00000000-0004-0000-0A00-000000010000}"/>
    <hyperlink ref="J280" r:id="rId258" xr:uid="{00000000-0004-0000-0A00-000001010000}"/>
    <hyperlink ref="J281" r:id="rId259" xr:uid="{00000000-0004-0000-0A00-000002010000}"/>
    <hyperlink ref="J282" r:id="rId260" xr:uid="{00000000-0004-0000-0A00-000003010000}"/>
    <hyperlink ref="J283" r:id="rId261" xr:uid="{00000000-0004-0000-0A00-000004010000}"/>
    <hyperlink ref="J297" r:id="rId262" xr:uid="{00000000-0004-0000-0A00-000005010000}"/>
    <hyperlink ref="J284" r:id="rId263" xr:uid="{00000000-0004-0000-0A00-000006010000}"/>
    <hyperlink ref="J288" r:id="rId264" xr:uid="{00000000-0004-0000-0A00-000007010000}"/>
    <hyperlink ref="J298" r:id="rId265" xr:uid="{00000000-0004-0000-0A00-000008010000}"/>
    <hyperlink ref="J337" r:id="rId266" xr:uid="{00000000-0004-0000-0A00-000009010000}"/>
    <hyperlink ref="J299" r:id="rId267" xr:uid="{00000000-0004-0000-0A00-00000A010000}"/>
    <hyperlink ref="J300" r:id="rId268" xr:uid="{00000000-0004-0000-0A00-00000B010000}"/>
    <hyperlink ref="J301" r:id="rId269" xr:uid="{00000000-0004-0000-0A00-00000C010000}"/>
    <hyperlink ref="J302" r:id="rId270" xr:uid="{00000000-0004-0000-0A00-00000D010000}"/>
    <hyperlink ref="J286" r:id="rId271" xr:uid="{00000000-0004-0000-0A00-00000E010000}"/>
    <hyperlink ref="J303" r:id="rId272" xr:uid="{00000000-0004-0000-0A00-00000F010000}"/>
    <hyperlink ref="J338" r:id="rId273" xr:uid="{00000000-0004-0000-0A00-000010010000}"/>
    <hyperlink ref="J285" r:id="rId274" xr:uid="{00000000-0004-0000-0A00-000011010000}"/>
    <hyperlink ref="J304" r:id="rId275" xr:uid="{00000000-0004-0000-0A00-000012010000}"/>
    <hyperlink ref="J289" r:id="rId276" xr:uid="{00000000-0004-0000-0A00-000013010000}"/>
    <hyperlink ref="J305" r:id="rId277" xr:uid="{00000000-0004-0000-0A00-000014010000}"/>
    <hyperlink ref="J287" r:id="rId278" xr:uid="{00000000-0004-0000-0A00-000015010000}"/>
    <hyperlink ref="J306" r:id="rId279" xr:uid="{00000000-0004-0000-0A00-000016010000}"/>
    <hyperlink ref="J307" r:id="rId280" xr:uid="{00000000-0004-0000-0A00-000017010000}"/>
    <hyperlink ref="J341" r:id="rId281" xr:uid="{00000000-0004-0000-0A00-000018010000}"/>
    <hyperlink ref="J340" r:id="rId282" xr:uid="{00000000-0004-0000-0A00-000019010000}"/>
    <hyperlink ref="J308" r:id="rId283" xr:uid="{00000000-0004-0000-0A00-00001A010000}"/>
    <hyperlink ref="J295" r:id="rId284" xr:uid="{00000000-0004-0000-0A00-00001B010000}"/>
    <hyperlink ref="J290" r:id="rId285" xr:uid="{00000000-0004-0000-0A00-00001C010000}"/>
    <hyperlink ref="J309" r:id="rId286" xr:uid="{00000000-0004-0000-0A00-00001D010000}"/>
    <hyperlink ref="J291" r:id="rId287" xr:uid="{00000000-0004-0000-0A00-00001E010000}"/>
    <hyperlink ref="J310" r:id="rId288" xr:uid="{00000000-0004-0000-0A00-00001F010000}"/>
    <hyperlink ref="J311" r:id="rId289" xr:uid="{00000000-0004-0000-0A00-000020010000}"/>
    <hyperlink ref="J292" r:id="rId290" xr:uid="{00000000-0004-0000-0A00-000021010000}"/>
    <hyperlink ref="J312" r:id="rId291" xr:uid="{00000000-0004-0000-0A00-000022010000}"/>
    <hyperlink ref="J313" r:id="rId292" xr:uid="{00000000-0004-0000-0A00-000023010000}"/>
    <hyperlink ref="J314" r:id="rId293" xr:uid="{00000000-0004-0000-0A00-000024010000}"/>
    <hyperlink ref="J315" r:id="rId294" xr:uid="{00000000-0004-0000-0A00-000025010000}"/>
    <hyperlink ref="J339" r:id="rId295" xr:uid="{00000000-0004-0000-0A00-000026010000}"/>
    <hyperlink ref="J296" r:id="rId296" xr:uid="{00000000-0004-0000-0A00-000027010000}"/>
    <hyperlink ref="J293" r:id="rId297" xr:uid="{00000000-0004-0000-0A00-000028010000}"/>
    <hyperlink ref="J316" r:id="rId298" xr:uid="{00000000-0004-0000-0A00-000029010000}"/>
    <hyperlink ref="J317" r:id="rId299" xr:uid="{00000000-0004-0000-0A00-00002A010000}"/>
    <hyperlink ref="J318" r:id="rId300" xr:uid="{00000000-0004-0000-0A00-00002B010000}"/>
    <hyperlink ref="J319" r:id="rId301" xr:uid="{00000000-0004-0000-0A00-00002C010000}"/>
    <hyperlink ref="J320" r:id="rId302" xr:uid="{00000000-0004-0000-0A00-00002D010000}"/>
    <hyperlink ref="J321" r:id="rId303" xr:uid="{00000000-0004-0000-0A00-00002E010000}"/>
    <hyperlink ref="J294" r:id="rId304" xr:uid="{00000000-0004-0000-0A00-00002F010000}"/>
    <hyperlink ref="J322" r:id="rId305" xr:uid="{00000000-0004-0000-0A00-000030010000}"/>
    <hyperlink ref="J323" r:id="rId306" xr:uid="{00000000-0004-0000-0A00-000031010000}"/>
    <hyperlink ref="J324" r:id="rId307" xr:uid="{00000000-0004-0000-0A00-000032010000}"/>
    <hyperlink ref="J342" r:id="rId308" xr:uid="{00000000-0004-0000-0A00-000033010000}"/>
    <hyperlink ref="J325" r:id="rId309" xr:uid="{00000000-0004-0000-0A00-000034010000}"/>
    <hyperlink ref="J326" r:id="rId310" xr:uid="{00000000-0004-0000-0A00-000035010000}"/>
    <hyperlink ref="J327" r:id="rId311" xr:uid="{00000000-0004-0000-0A00-000036010000}"/>
    <hyperlink ref="J328" r:id="rId312" xr:uid="{00000000-0004-0000-0A00-000037010000}"/>
    <hyperlink ref="J329" r:id="rId313" xr:uid="{00000000-0004-0000-0A00-000038010000}"/>
    <hyperlink ref="J330" r:id="rId314" xr:uid="{00000000-0004-0000-0A00-000039010000}"/>
    <hyperlink ref="J331" r:id="rId315" xr:uid="{00000000-0004-0000-0A00-00003A010000}"/>
    <hyperlink ref="J332" r:id="rId316" xr:uid="{00000000-0004-0000-0A00-00003B010000}"/>
    <hyperlink ref="J333" r:id="rId317" xr:uid="{00000000-0004-0000-0A00-00003C010000}"/>
    <hyperlink ref="J334" r:id="rId318" xr:uid="{00000000-0004-0000-0A00-00003D010000}"/>
    <hyperlink ref="J335" r:id="rId319" xr:uid="{00000000-0004-0000-0A00-00003E010000}"/>
    <hyperlink ref="J336" r:id="rId320" xr:uid="{00000000-0004-0000-0A00-00003F010000}"/>
    <hyperlink ref="J343" r:id="rId321" xr:uid="{00000000-0004-0000-0A00-000040010000}"/>
    <hyperlink ref="J344" r:id="rId322" xr:uid="{00000000-0004-0000-0A00-000041010000}"/>
    <hyperlink ref="J345" r:id="rId323" xr:uid="{00000000-0004-0000-0A00-000042010000}"/>
    <hyperlink ref="J346" r:id="rId324" xr:uid="{00000000-0004-0000-0A00-000043010000}"/>
    <hyperlink ref="J354" r:id="rId325" xr:uid="{00000000-0004-0000-0A00-000044010000}"/>
    <hyperlink ref="J347" r:id="rId326" xr:uid="{00000000-0004-0000-0A00-000045010000}"/>
    <hyperlink ref="J348" r:id="rId327" xr:uid="{00000000-0004-0000-0A00-000046010000}"/>
    <hyperlink ref="J349" r:id="rId328" xr:uid="{00000000-0004-0000-0A00-000047010000}"/>
    <hyperlink ref="J350" r:id="rId329" xr:uid="{00000000-0004-0000-0A00-000048010000}"/>
    <hyperlink ref="J351" r:id="rId330" xr:uid="{00000000-0004-0000-0A00-000049010000}"/>
    <hyperlink ref="J352" r:id="rId331" xr:uid="{00000000-0004-0000-0A00-00004A010000}"/>
    <hyperlink ref="J353" r:id="rId332" xr:uid="{00000000-0004-0000-0A00-00004B010000}"/>
    <hyperlink ref="J355" r:id="rId333" xr:uid="{00000000-0004-0000-0A00-00004C010000}"/>
    <hyperlink ref="J361" r:id="rId334" xr:uid="{00000000-0004-0000-0A00-00004D010000}"/>
    <hyperlink ref="J356" r:id="rId335" xr:uid="{00000000-0004-0000-0A00-00004E010000}"/>
    <hyperlink ref="J357" r:id="rId336" xr:uid="{00000000-0004-0000-0A00-00004F010000}"/>
    <hyperlink ref="J358" r:id="rId337" xr:uid="{00000000-0004-0000-0A00-000050010000}"/>
    <hyperlink ref="J359" r:id="rId338" xr:uid="{00000000-0004-0000-0A00-000051010000}"/>
    <hyperlink ref="J360" r:id="rId339" xr:uid="{00000000-0004-0000-0A00-000052010000}"/>
    <hyperlink ref="J362" r:id="rId340" xr:uid="{00000000-0004-0000-0A00-000053010000}"/>
    <hyperlink ref="J363" r:id="rId341" xr:uid="{00000000-0004-0000-0A00-000054010000}"/>
    <hyperlink ref="J364" r:id="rId342" xr:uid="{00000000-0004-0000-0A00-000055010000}"/>
    <hyperlink ref="J365" r:id="rId343" xr:uid="{00000000-0004-0000-0A00-000056010000}"/>
    <hyperlink ref="J366" r:id="rId344" xr:uid="{00000000-0004-0000-0A00-000057010000}"/>
    <hyperlink ref="J367" r:id="rId345" xr:uid="{00000000-0004-0000-0A00-000058010000}"/>
    <hyperlink ref="J368" r:id="rId346" xr:uid="{00000000-0004-0000-0A00-000059010000}"/>
    <hyperlink ref="J369" r:id="rId347" xr:uid="{00000000-0004-0000-0A00-00005A010000}"/>
    <hyperlink ref="J370" r:id="rId348" xr:uid="{00000000-0004-0000-0A00-00005B010000}"/>
    <hyperlink ref="J371" r:id="rId349" xr:uid="{00000000-0004-0000-0A00-00005C010000}"/>
    <hyperlink ref="J372" r:id="rId350" xr:uid="{00000000-0004-0000-0A00-00005D010000}"/>
    <hyperlink ref="J373" r:id="rId351" xr:uid="{00000000-0004-0000-0A00-00005E010000}"/>
    <hyperlink ref="J374" r:id="rId352" xr:uid="{00000000-0004-0000-0A00-00005F010000}"/>
    <hyperlink ref="J375" r:id="rId353" xr:uid="{00000000-0004-0000-0A00-000060010000}"/>
    <hyperlink ref="J376" r:id="rId354" xr:uid="{00000000-0004-0000-0A00-000061010000}"/>
    <hyperlink ref="J377" r:id="rId355" xr:uid="{00000000-0004-0000-0A00-000062010000}"/>
    <hyperlink ref="J378" r:id="rId356" xr:uid="{00000000-0004-0000-0A00-000063010000}"/>
    <hyperlink ref="J379" r:id="rId357" xr:uid="{00000000-0004-0000-0A00-000064010000}"/>
    <hyperlink ref="J380" r:id="rId358" xr:uid="{00000000-0004-0000-0A00-000065010000}"/>
    <hyperlink ref="J381" r:id="rId359" xr:uid="{00000000-0004-0000-0A00-000066010000}"/>
    <hyperlink ref="J382" r:id="rId360" xr:uid="{00000000-0004-0000-0A00-000067010000}"/>
    <hyperlink ref="J383" r:id="rId361" xr:uid="{00000000-0004-0000-0A00-000068010000}"/>
    <hyperlink ref="J384" r:id="rId362" xr:uid="{00000000-0004-0000-0A00-000069010000}"/>
    <hyperlink ref="J385" r:id="rId363" xr:uid="{00000000-0004-0000-0A00-00006A010000}"/>
    <hyperlink ref="J386" r:id="rId364" xr:uid="{00000000-0004-0000-0A00-00006B010000}"/>
    <hyperlink ref="J387" r:id="rId365" xr:uid="{00000000-0004-0000-0A00-00006C010000}"/>
    <hyperlink ref="J388" r:id="rId366" xr:uid="{00000000-0004-0000-0A00-00006D010000}"/>
    <hyperlink ref="J389" r:id="rId367" xr:uid="{00000000-0004-0000-0A00-00006E010000}"/>
    <hyperlink ref="J390" r:id="rId368" xr:uid="{00000000-0004-0000-0A00-00006F010000}"/>
    <hyperlink ref="J391" r:id="rId369" xr:uid="{00000000-0004-0000-0A00-000070010000}"/>
    <hyperlink ref="J392" r:id="rId370" xr:uid="{00000000-0004-0000-0A00-000071010000}"/>
    <hyperlink ref="J393" r:id="rId371" xr:uid="{00000000-0004-0000-0A00-000072010000}"/>
    <hyperlink ref="J394" r:id="rId372" xr:uid="{00000000-0004-0000-0A00-000073010000}"/>
    <hyperlink ref="J395" r:id="rId373" xr:uid="{00000000-0004-0000-0A00-000074010000}"/>
    <hyperlink ref="J396" r:id="rId374" xr:uid="{00000000-0004-0000-0A00-000075010000}"/>
    <hyperlink ref="J397" r:id="rId375" xr:uid="{00000000-0004-0000-0A00-000076010000}"/>
    <hyperlink ref="J398" r:id="rId376" xr:uid="{00000000-0004-0000-0A00-000077010000}"/>
    <hyperlink ref="J399" r:id="rId377" xr:uid="{00000000-0004-0000-0A00-000078010000}"/>
    <hyperlink ref="J400" r:id="rId378" xr:uid="{00000000-0004-0000-0A00-000079010000}"/>
    <hyperlink ref="J401" r:id="rId379" xr:uid="{00000000-0004-0000-0A00-00007A010000}"/>
    <hyperlink ref="J402" r:id="rId380" xr:uid="{00000000-0004-0000-0A00-00007B010000}"/>
    <hyperlink ref="J403" r:id="rId381" xr:uid="{00000000-0004-0000-0A00-00007C010000}"/>
    <hyperlink ref="J404" r:id="rId382" xr:uid="{00000000-0004-0000-0A00-00007D010000}"/>
    <hyperlink ref="J405" r:id="rId383" xr:uid="{00000000-0004-0000-0A00-00007E010000}"/>
    <hyperlink ref="J406" r:id="rId384" xr:uid="{00000000-0004-0000-0A00-00007F010000}"/>
    <hyperlink ref="J407" r:id="rId385" xr:uid="{00000000-0004-0000-0A00-000080010000}"/>
    <hyperlink ref="J408" r:id="rId386" xr:uid="{00000000-0004-0000-0A00-000081010000}"/>
    <hyperlink ref="J409" r:id="rId387" xr:uid="{00000000-0004-0000-0A00-000082010000}"/>
    <hyperlink ref="J410" r:id="rId388" xr:uid="{00000000-0004-0000-0A00-000083010000}"/>
    <hyperlink ref="J60" r:id="rId389" xr:uid="{00000000-0004-0000-0A00-000084010000}"/>
    <hyperlink ref="J63" r:id="rId390" xr:uid="{00000000-0004-0000-0A00-000085010000}"/>
    <hyperlink ref="J64" r:id="rId391" xr:uid="{00000000-0004-0000-0A00-000086010000}"/>
    <hyperlink ref="J65" r:id="rId392" xr:uid="{00000000-0004-0000-0A00-000087010000}"/>
    <hyperlink ref="J66" r:id="rId393" xr:uid="{00000000-0004-0000-0A00-000088010000}"/>
    <hyperlink ref="J67" r:id="rId394" xr:uid="{00000000-0004-0000-0A00-000089010000}"/>
    <hyperlink ref="J68" r:id="rId395" xr:uid="{00000000-0004-0000-0A00-00008A010000}"/>
    <hyperlink ref="J69" r:id="rId396" xr:uid="{00000000-0004-0000-0A00-00008B010000}"/>
    <hyperlink ref="J145" r:id="rId397" xr:uid="{00000000-0004-0000-0A00-00008C010000}"/>
    <hyperlink ref="J150" r:id="rId398" xr:uid="{00000000-0004-0000-0A00-00008D010000}"/>
    <hyperlink ref="J151" r:id="rId399" xr:uid="{00000000-0004-0000-0A00-00008E010000}"/>
    <hyperlink ref="J152" r:id="rId400" xr:uid="{00000000-0004-0000-0A00-00008F010000}"/>
    <hyperlink ref="J153" r:id="rId401" xr:uid="{00000000-0004-0000-0A00-000090010000}"/>
    <hyperlink ref="J154" r:id="rId402" xr:uid="{00000000-0004-0000-0A00-000091010000}"/>
    <hyperlink ref="J155" r:id="rId403" xr:uid="{00000000-0004-0000-0A00-000092010000}"/>
    <hyperlink ref="J118" r:id="rId404" xr:uid="{00000000-0004-0000-0A00-000093010000}"/>
    <hyperlink ref="J119" r:id="rId405" xr:uid="{00000000-0004-0000-0A00-000094010000}"/>
    <hyperlink ref="J76" r:id="rId406" xr:uid="{00000000-0004-0000-0A00-000095010000}"/>
    <hyperlink ref="J30" r:id="rId407" xr:uid="{00000000-0004-0000-0A00-000096010000}"/>
    <hyperlink ref="J8" r:id="rId408" xr:uid="{00000000-0004-0000-0A00-000097010000}"/>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486"/>
  <sheetViews>
    <sheetView showGridLines="0" workbookViewId="0">
      <pane xSplit="4" ySplit="2" topLeftCell="E3" activePane="bottomRight" state="frozen"/>
      <selection pane="topRight"/>
      <selection pane="bottomLeft"/>
      <selection pane="bottomRight" activeCell="H18" sqref="H18"/>
    </sheetView>
  </sheetViews>
  <sheetFormatPr defaultRowHeight="14.4" x14ac:dyDescent="0.3"/>
  <cols>
    <col min="1" max="1" width="12.6640625" customWidth="1"/>
    <col min="2" max="2" width="15.6640625" hidden="1" customWidth="1"/>
    <col min="3" max="3" width="12.6640625" hidden="1" customWidth="1"/>
    <col min="4" max="4" width="25.6640625" customWidth="1"/>
    <col min="5" max="5" width="30.6640625" customWidth="1"/>
    <col min="6" max="6" width="15.6640625" customWidth="1"/>
    <col min="7" max="7" width="16.6640625" customWidth="1"/>
    <col min="8" max="9" width="15.6640625" customWidth="1"/>
    <col min="10" max="10" width="18.6640625" customWidth="1"/>
  </cols>
  <sheetData>
    <row r="1" spans="1:10" ht="27" x14ac:dyDescent="0.3">
      <c r="A1" s="9" t="s">
        <v>7106</v>
      </c>
      <c r="B1" s="10"/>
      <c r="C1" s="10"/>
      <c r="D1" s="10"/>
      <c r="E1" s="10"/>
      <c r="F1" s="10"/>
      <c r="G1" s="10"/>
      <c r="H1" s="10"/>
      <c r="I1" s="10"/>
      <c r="J1" s="10"/>
    </row>
    <row r="2" spans="1:10" ht="24.9" customHeight="1" x14ac:dyDescent="0.3">
      <c r="A2" s="1" t="s">
        <v>1</v>
      </c>
      <c r="B2" s="1" t="s">
        <v>2</v>
      </c>
      <c r="C2" s="1" t="s">
        <v>3</v>
      </c>
      <c r="D2" s="1" t="s">
        <v>6</v>
      </c>
      <c r="E2" s="1" t="s">
        <v>12</v>
      </c>
      <c r="F2" s="1" t="s">
        <v>626</v>
      </c>
      <c r="G2" s="1" t="s">
        <v>7107</v>
      </c>
      <c r="H2" s="1" t="s">
        <v>627</v>
      </c>
      <c r="I2" s="1" t="s">
        <v>628</v>
      </c>
      <c r="J2" s="1" t="s">
        <v>23</v>
      </c>
    </row>
    <row r="3" spans="1:10" ht="15" customHeight="1" x14ac:dyDescent="0.3">
      <c r="A3" s="2" t="s">
        <v>24</v>
      </c>
      <c r="B3" s="2" t="s">
        <v>34309</v>
      </c>
      <c r="C3" s="3">
        <v>1</v>
      </c>
      <c r="D3" s="2" t="s">
        <v>629</v>
      </c>
      <c r="E3" s="2" t="s">
        <v>7108</v>
      </c>
      <c r="F3" s="2" t="s">
        <v>6872</v>
      </c>
      <c r="G3" s="2"/>
      <c r="H3" s="2"/>
      <c r="I3" s="2"/>
      <c r="J3" s="4" t="s">
        <v>7109</v>
      </c>
    </row>
    <row r="4" spans="1:10" ht="15" customHeight="1" x14ac:dyDescent="0.3">
      <c r="A4" s="2" t="s">
        <v>24</v>
      </c>
      <c r="B4" s="2" t="s">
        <v>34309</v>
      </c>
      <c r="C4" s="3">
        <v>1</v>
      </c>
      <c r="D4" s="2" t="s">
        <v>629</v>
      </c>
      <c r="E4" s="2" t="s">
        <v>7110</v>
      </c>
      <c r="F4" s="2"/>
      <c r="G4" s="2" t="s">
        <v>7111</v>
      </c>
      <c r="H4" s="2"/>
      <c r="I4" s="2"/>
      <c r="J4" s="4" t="s">
        <v>7109</v>
      </c>
    </row>
    <row r="5" spans="1:10" ht="15" customHeight="1" x14ac:dyDescent="0.3">
      <c r="A5" s="2" t="s">
        <v>24</v>
      </c>
      <c r="B5" s="2" t="s">
        <v>34309</v>
      </c>
      <c r="C5" s="3">
        <v>1</v>
      </c>
      <c r="D5" s="2" t="s">
        <v>629</v>
      </c>
      <c r="E5" s="2" t="s">
        <v>3752</v>
      </c>
      <c r="F5" s="2" t="s">
        <v>5323</v>
      </c>
      <c r="G5" s="2"/>
      <c r="H5" s="2"/>
      <c r="I5" s="2"/>
      <c r="J5" s="4" t="s">
        <v>7112</v>
      </c>
    </row>
    <row r="6" spans="1:10" ht="15" customHeight="1" x14ac:dyDescent="0.3">
      <c r="A6" s="2" t="s">
        <v>24</v>
      </c>
      <c r="B6" s="2" t="s">
        <v>34309</v>
      </c>
      <c r="C6" s="3">
        <v>1</v>
      </c>
      <c r="D6" s="2" t="s">
        <v>629</v>
      </c>
      <c r="E6" s="2" t="s">
        <v>2099</v>
      </c>
      <c r="F6" s="2" t="s">
        <v>5323</v>
      </c>
      <c r="G6" s="2" t="s">
        <v>7111</v>
      </c>
      <c r="H6" s="2"/>
      <c r="I6" s="2"/>
      <c r="J6" s="4" t="s">
        <v>7113</v>
      </c>
    </row>
    <row r="7" spans="1:10" ht="15" customHeight="1" x14ac:dyDescent="0.3">
      <c r="A7" s="2" t="s">
        <v>24</v>
      </c>
      <c r="B7" s="2" t="s">
        <v>34309</v>
      </c>
      <c r="C7" s="3">
        <v>1</v>
      </c>
      <c r="D7" s="2" t="s">
        <v>629</v>
      </c>
      <c r="E7" s="2" t="s">
        <v>2099</v>
      </c>
      <c r="F7" s="2" t="s">
        <v>7114</v>
      </c>
      <c r="G7" s="2" t="s">
        <v>7115</v>
      </c>
      <c r="H7" s="2"/>
      <c r="I7" s="2"/>
      <c r="J7" s="4" t="s">
        <v>7113</v>
      </c>
    </row>
    <row r="8" spans="1:10" ht="15" customHeight="1" x14ac:dyDescent="0.3">
      <c r="A8" s="2" t="s">
        <v>24</v>
      </c>
      <c r="B8" s="2" t="s">
        <v>34309</v>
      </c>
      <c r="C8" s="3">
        <v>1</v>
      </c>
      <c r="D8" s="2" t="s">
        <v>629</v>
      </c>
      <c r="E8" s="2" t="s">
        <v>7116</v>
      </c>
      <c r="F8" s="2"/>
      <c r="G8" s="2" t="s">
        <v>7111</v>
      </c>
      <c r="H8" s="2"/>
      <c r="I8" s="2"/>
      <c r="J8" s="4" t="s">
        <v>7109</v>
      </c>
    </row>
    <row r="9" spans="1:10" ht="15" customHeight="1" x14ac:dyDescent="0.3">
      <c r="A9" s="2" t="s">
        <v>24</v>
      </c>
      <c r="B9" s="2" t="s">
        <v>34309</v>
      </c>
      <c r="C9" s="3">
        <v>1</v>
      </c>
      <c r="D9" s="2" t="s">
        <v>629</v>
      </c>
      <c r="E9" s="2" t="s">
        <v>1921</v>
      </c>
      <c r="F9" s="2"/>
      <c r="G9" s="2" t="s">
        <v>7111</v>
      </c>
      <c r="H9" s="2"/>
      <c r="I9" s="2"/>
      <c r="J9" s="4" t="s">
        <v>7113</v>
      </c>
    </row>
    <row r="10" spans="1:10" ht="15" customHeight="1" x14ac:dyDescent="0.3">
      <c r="A10" s="2" t="s">
        <v>24</v>
      </c>
      <c r="B10" s="2" t="s">
        <v>34309</v>
      </c>
      <c r="C10" s="3">
        <v>1</v>
      </c>
      <c r="D10" s="2" t="s">
        <v>629</v>
      </c>
      <c r="E10" s="2" t="s">
        <v>1921</v>
      </c>
      <c r="F10" s="2"/>
      <c r="G10" s="2" t="s">
        <v>7115</v>
      </c>
      <c r="H10" s="2"/>
      <c r="I10" s="2"/>
      <c r="J10" s="4" t="s">
        <v>7113</v>
      </c>
    </row>
    <row r="11" spans="1:10" ht="15" customHeight="1" x14ac:dyDescent="0.3">
      <c r="A11" s="2" t="s">
        <v>24</v>
      </c>
      <c r="B11" s="2" t="s">
        <v>34309</v>
      </c>
      <c r="C11" s="3">
        <v>1</v>
      </c>
      <c r="D11" s="2" t="s">
        <v>629</v>
      </c>
      <c r="E11" s="2" t="s">
        <v>7117</v>
      </c>
      <c r="F11" s="2"/>
      <c r="G11" s="2" t="s">
        <v>7111</v>
      </c>
      <c r="H11" s="2"/>
      <c r="I11" s="2"/>
      <c r="J11" s="4" t="s">
        <v>7113</v>
      </c>
    </row>
    <row r="12" spans="1:10" ht="15" customHeight="1" x14ac:dyDescent="0.3">
      <c r="A12" s="2" t="s">
        <v>24</v>
      </c>
      <c r="B12" s="2" t="s">
        <v>34309</v>
      </c>
      <c r="C12" s="3">
        <v>1</v>
      </c>
      <c r="D12" s="2" t="s">
        <v>629</v>
      </c>
      <c r="E12" s="2" t="s">
        <v>7117</v>
      </c>
      <c r="F12" s="2" t="s">
        <v>7114</v>
      </c>
      <c r="G12" s="2" t="s">
        <v>7115</v>
      </c>
      <c r="H12" s="2"/>
      <c r="I12" s="2"/>
      <c r="J12" s="4" t="s">
        <v>7113</v>
      </c>
    </row>
    <row r="13" spans="1:10" ht="15" customHeight="1" x14ac:dyDescent="0.3">
      <c r="A13" s="2" t="s">
        <v>24</v>
      </c>
      <c r="B13" s="2" t="s">
        <v>34309</v>
      </c>
      <c r="C13" s="3">
        <v>1</v>
      </c>
      <c r="D13" s="2" t="s">
        <v>629</v>
      </c>
      <c r="E13" s="2" t="s">
        <v>7118</v>
      </c>
      <c r="F13" s="2"/>
      <c r="G13" s="2" t="s">
        <v>7111</v>
      </c>
      <c r="H13" s="2"/>
      <c r="I13" s="2"/>
      <c r="J13" s="4" t="s">
        <v>7113</v>
      </c>
    </row>
    <row r="14" spans="1:10" ht="15" customHeight="1" x14ac:dyDescent="0.3">
      <c r="A14" s="2" t="s">
        <v>24</v>
      </c>
      <c r="B14" s="2" t="s">
        <v>34309</v>
      </c>
      <c r="C14" s="3">
        <v>1</v>
      </c>
      <c r="D14" s="2" t="s">
        <v>629</v>
      </c>
      <c r="E14" s="2" t="s">
        <v>7118</v>
      </c>
      <c r="F14" s="2"/>
      <c r="G14" s="2" t="s">
        <v>7115</v>
      </c>
      <c r="H14" s="2"/>
      <c r="I14" s="2"/>
      <c r="J14" s="4" t="s">
        <v>7113</v>
      </c>
    </row>
    <row r="15" spans="1:10" ht="15" customHeight="1" x14ac:dyDescent="0.3">
      <c r="A15" s="2" t="s">
        <v>40</v>
      </c>
      <c r="B15" s="2" t="s">
        <v>34310</v>
      </c>
      <c r="C15" s="3">
        <v>2</v>
      </c>
      <c r="D15" s="2" t="s">
        <v>653</v>
      </c>
      <c r="E15" s="2" t="s">
        <v>2820</v>
      </c>
      <c r="F15" s="2" t="s">
        <v>5323</v>
      </c>
      <c r="G15" s="2"/>
      <c r="H15" s="2"/>
      <c r="I15" s="2"/>
      <c r="J15" s="4" t="s">
        <v>7120</v>
      </c>
    </row>
    <row r="16" spans="1:10" ht="15" customHeight="1" x14ac:dyDescent="0.3">
      <c r="A16" s="2" t="s">
        <v>40</v>
      </c>
      <c r="B16" s="2" t="s">
        <v>34310</v>
      </c>
      <c r="C16" s="3">
        <v>2</v>
      </c>
      <c r="D16" s="2" t="s">
        <v>653</v>
      </c>
      <c r="E16" s="2" t="s">
        <v>2820</v>
      </c>
      <c r="F16" s="2" t="s">
        <v>7114</v>
      </c>
      <c r="G16" s="2"/>
      <c r="H16" s="2"/>
      <c r="I16" s="2"/>
      <c r="J16" s="4" t="s">
        <v>7121</v>
      </c>
    </row>
    <row r="17" spans="1:10" ht="15" customHeight="1" x14ac:dyDescent="0.3">
      <c r="A17" s="2" t="s">
        <v>40</v>
      </c>
      <c r="B17" s="2" t="s">
        <v>34310</v>
      </c>
      <c r="C17" s="3">
        <v>2</v>
      </c>
      <c r="D17" s="2" t="s">
        <v>653</v>
      </c>
      <c r="E17" s="2" t="s">
        <v>2820</v>
      </c>
      <c r="F17" s="2" t="s">
        <v>775</v>
      </c>
      <c r="G17" s="2"/>
      <c r="H17" s="2"/>
      <c r="I17" s="2"/>
      <c r="J17" s="4" t="s">
        <v>7122</v>
      </c>
    </row>
    <row r="18" spans="1:10" ht="15" customHeight="1" x14ac:dyDescent="0.3">
      <c r="A18" s="2" t="s">
        <v>40</v>
      </c>
      <c r="B18" s="2" t="s">
        <v>34310</v>
      </c>
      <c r="C18" s="3">
        <v>2</v>
      </c>
      <c r="D18" s="2" t="s">
        <v>653</v>
      </c>
      <c r="E18" s="2" t="s">
        <v>2099</v>
      </c>
      <c r="F18" s="2" t="s">
        <v>5323</v>
      </c>
      <c r="G18" s="2" t="s">
        <v>7115</v>
      </c>
      <c r="H18" s="2"/>
      <c r="I18" s="2"/>
      <c r="J18" s="4" t="s">
        <v>7123</v>
      </c>
    </row>
    <row r="19" spans="1:10" ht="15" customHeight="1" x14ac:dyDescent="0.3">
      <c r="A19" s="2" t="s">
        <v>40</v>
      </c>
      <c r="B19" s="2" t="s">
        <v>34310</v>
      </c>
      <c r="C19" s="3">
        <v>2</v>
      </c>
      <c r="D19" s="2" t="s">
        <v>653</v>
      </c>
      <c r="E19" s="2" t="s">
        <v>2099</v>
      </c>
      <c r="F19" s="2" t="s">
        <v>7114</v>
      </c>
      <c r="G19" s="2"/>
      <c r="H19" s="2"/>
      <c r="I19" s="2"/>
      <c r="J19" s="4" t="s">
        <v>7121</v>
      </c>
    </row>
    <row r="20" spans="1:10" ht="15" customHeight="1" x14ac:dyDescent="0.3">
      <c r="A20" s="2" t="s">
        <v>40</v>
      </c>
      <c r="B20" s="2" t="s">
        <v>34310</v>
      </c>
      <c r="C20" s="3">
        <v>2</v>
      </c>
      <c r="D20" s="2" t="s">
        <v>653</v>
      </c>
      <c r="E20" s="2" t="s">
        <v>2099</v>
      </c>
      <c r="F20" s="2" t="s">
        <v>775</v>
      </c>
      <c r="G20" s="2"/>
      <c r="H20" s="2"/>
      <c r="I20" s="2"/>
      <c r="J20" s="4" t="s">
        <v>7122</v>
      </c>
    </row>
    <row r="21" spans="1:10" ht="15" customHeight="1" x14ac:dyDescent="0.3">
      <c r="A21" s="2" t="s">
        <v>40</v>
      </c>
      <c r="B21" s="2" t="s">
        <v>34310</v>
      </c>
      <c r="C21" s="3">
        <v>2</v>
      </c>
      <c r="D21" s="2" t="s">
        <v>653</v>
      </c>
      <c r="E21" s="2" t="s">
        <v>7124</v>
      </c>
      <c r="F21" s="2" t="s">
        <v>775</v>
      </c>
      <c r="G21" s="2" t="s">
        <v>7115</v>
      </c>
      <c r="H21" s="2"/>
      <c r="I21" s="2"/>
      <c r="J21" s="4" t="s">
        <v>7120</v>
      </c>
    </row>
    <row r="22" spans="1:10" ht="15" customHeight="1" x14ac:dyDescent="0.3">
      <c r="A22" s="2" t="s">
        <v>40</v>
      </c>
      <c r="B22" s="2" t="s">
        <v>34310</v>
      </c>
      <c r="C22" s="3">
        <v>2</v>
      </c>
      <c r="D22" s="2" t="s">
        <v>653</v>
      </c>
      <c r="E22" s="2" t="s">
        <v>2070</v>
      </c>
      <c r="F22" s="2"/>
      <c r="G22" s="2" t="s">
        <v>7111</v>
      </c>
      <c r="H22" s="2"/>
      <c r="I22" s="2"/>
      <c r="J22" s="4" t="s">
        <v>7120</v>
      </c>
    </row>
    <row r="23" spans="1:10" ht="15" customHeight="1" x14ac:dyDescent="0.3">
      <c r="A23" s="2" t="s">
        <v>40</v>
      </c>
      <c r="B23" s="2" t="s">
        <v>34310</v>
      </c>
      <c r="C23" s="3">
        <v>2</v>
      </c>
      <c r="D23" s="2" t="s">
        <v>653</v>
      </c>
      <c r="E23" s="2" t="s">
        <v>2070</v>
      </c>
      <c r="F23" s="2" t="s">
        <v>7114</v>
      </c>
      <c r="G23" s="2"/>
      <c r="H23" s="2"/>
      <c r="I23" s="2"/>
      <c r="J23" s="4" t="s">
        <v>7121</v>
      </c>
    </row>
    <row r="24" spans="1:10" ht="15" customHeight="1" x14ac:dyDescent="0.3">
      <c r="A24" s="2" t="s">
        <v>40</v>
      </c>
      <c r="B24" s="2" t="s">
        <v>34310</v>
      </c>
      <c r="C24" s="3">
        <v>2</v>
      </c>
      <c r="D24" s="2" t="s">
        <v>653</v>
      </c>
      <c r="E24" s="2" t="s">
        <v>2070</v>
      </c>
      <c r="F24" s="2" t="s">
        <v>5323</v>
      </c>
      <c r="G24" s="2"/>
      <c r="H24" s="2"/>
      <c r="I24" s="2"/>
      <c r="J24" s="4" t="s">
        <v>7121</v>
      </c>
    </row>
    <row r="25" spans="1:10" ht="15" customHeight="1" x14ac:dyDescent="0.3">
      <c r="A25" s="2" t="s">
        <v>40</v>
      </c>
      <c r="B25" s="2" t="s">
        <v>34310</v>
      </c>
      <c r="C25" s="3">
        <v>2</v>
      </c>
      <c r="D25" s="2" t="s">
        <v>653</v>
      </c>
      <c r="E25" s="2" t="s">
        <v>7119</v>
      </c>
      <c r="F25" s="2" t="s">
        <v>664</v>
      </c>
      <c r="G25" s="2"/>
      <c r="H25" s="2" t="s">
        <v>695</v>
      </c>
      <c r="I25" s="2"/>
      <c r="J25" s="4" t="s">
        <v>666</v>
      </c>
    </row>
    <row r="26" spans="1:10" ht="15" customHeight="1" x14ac:dyDescent="0.3">
      <c r="A26" s="2" t="s">
        <v>40</v>
      </c>
      <c r="B26" s="2" t="s">
        <v>34310</v>
      </c>
      <c r="C26" s="3">
        <v>2</v>
      </c>
      <c r="D26" s="2" t="s">
        <v>653</v>
      </c>
      <c r="E26" s="2" t="s">
        <v>7125</v>
      </c>
      <c r="F26" s="2" t="s">
        <v>7114</v>
      </c>
      <c r="G26" s="2"/>
      <c r="H26" s="2"/>
      <c r="I26" s="2"/>
      <c r="J26" s="4" t="s">
        <v>7121</v>
      </c>
    </row>
    <row r="27" spans="1:10" ht="15" customHeight="1" x14ac:dyDescent="0.3">
      <c r="A27" s="2" t="s">
        <v>40</v>
      </c>
      <c r="B27" s="2" t="s">
        <v>34310</v>
      </c>
      <c r="C27" s="3">
        <v>2</v>
      </c>
      <c r="D27" s="2" t="s">
        <v>653</v>
      </c>
      <c r="E27" s="2" t="s">
        <v>7125</v>
      </c>
      <c r="F27" s="2" t="s">
        <v>5323</v>
      </c>
      <c r="G27" s="2" t="s">
        <v>7111</v>
      </c>
      <c r="H27" s="2"/>
      <c r="I27" s="2"/>
      <c r="J27" s="4" t="s">
        <v>7120</v>
      </c>
    </row>
    <row r="28" spans="1:10" ht="15" customHeight="1" x14ac:dyDescent="0.3">
      <c r="A28" s="2" t="s">
        <v>40</v>
      </c>
      <c r="B28" s="2" t="s">
        <v>34310</v>
      </c>
      <c r="C28" s="3">
        <v>2</v>
      </c>
      <c r="D28" s="2" t="s">
        <v>653</v>
      </c>
      <c r="E28" s="2" t="s">
        <v>7117</v>
      </c>
      <c r="F28" s="2" t="s">
        <v>775</v>
      </c>
      <c r="G28" s="2"/>
      <c r="H28" s="2"/>
      <c r="I28" s="2"/>
      <c r="J28" s="4" t="s">
        <v>7122</v>
      </c>
    </row>
    <row r="29" spans="1:10" ht="15" customHeight="1" x14ac:dyDescent="0.3">
      <c r="A29" s="2" t="s">
        <v>40</v>
      </c>
      <c r="B29" s="2" t="s">
        <v>34310</v>
      </c>
      <c r="C29" s="3">
        <v>2</v>
      </c>
      <c r="D29" s="2" t="s">
        <v>653</v>
      </c>
      <c r="E29" s="2" t="s">
        <v>7126</v>
      </c>
      <c r="F29" s="2" t="s">
        <v>7114</v>
      </c>
      <c r="G29" s="2"/>
      <c r="H29" s="2"/>
      <c r="I29" s="2"/>
      <c r="J29" s="4" t="s">
        <v>7121</v>
      </c>
    </row>
    <row r="30" spans="1:10" ht="15" customHeight="1" x14ac:dyDescent="0.3">
      <c r="A30" s="2" t="s">
        <v>40</v>
      </c>
      <c r="B30" s="2" t="s">
        <v>34310</v>
      </c>
      <c r="C30" s="3">
        <v>2</v>
      </c>
      <c r="D30" s="2" t="s">
        <v>653</v>
      </c>
      <c r="E30" s="2" t="s">
        <v>7126</v>
      </c>
      <c r="F30" s="2" t="s">
        <v>5323</v>
      </c>
      <c r="G30" s="2"/>
      <c r="H30" s="2"/>
      <c r="I30" s="2"/>
      <c r="J30" s="4" t="s">
        <v>7121</v>
      </c>
    </row>
    <row r="31" spans="1:10" ht="15" customHeight="1" x14ac:dyDescent="0.3">
      <c r="A31" s="2" t="s">
        <v>40</v>
      </c>
      <c r="B31" s="2" t="s">
        <v>34310</v>
      </c>
      <c r="C31" s="3">
        <v>2</v>
      </c>
      <c r="D31" s="2" t="s">
        <v>653</v>
      </c>
      <c r="E31" s="2" t="s">
        <v>7126</v>
      </c>
      <c r="F31" s="2" t="s">
        <v>775</v>
      </c>
      <c r="G31" s="2"/>
      <c r="H31" s="2"/>
      <c r="I31" s="2"/>
      <c r="J31" s="4" t="s">
        <v>7122</v>
      </c>
    </row>
    <row r="32" spans="1:10" ht="15" customHeight="1" x14ac:dyDescent="0.3">
      <c r="A32" s="2" t="s">
        <v>40</v>
      </c>
      <c r="B32" s="2" t="s">
        <v>34310</v>
      </c>
      <c r="C32" s="3">
        <v>2</v>
      </c>
      <c r="D32" s="2" t="s">
        <v>653</v>
      </c>
      <c r="E32" s="2" t="s">
        <v>7126</v>
      </c>
      <c r="F32" s="2" t="s">
        <v>5323</v>
      </c>
      <c r="G32" s="2" t="s">
        <v>7111</v>
      </c>
      <c r="H32" s="2"/>
      <c r="I32" s="2"/>
      <c r="J32" s="4" t="s">
        <v>7120</v>
      </c>
    </row>
    <row r="33" spans="1:10" ht="15" customHeight="1" x14ac:dyDescent="0.3">
      <c r="A33" s="2" t="s">
        <v>40</v>
      </c>
      <c r="B33" s="2" t="s">
        <v>34310</v>
      </c>
      <c r="C33" s="3">
        <v>2</v>
      </c>
      <c r="D33" s="2" t="s">
        <v>653</v>
      </c>
      <c r="E33" s="2" t="s">
        <v>2061</v>
      </c>
      <c r="F33" s="2" t="s">
        <v>5323</v>
      </c>
      <c r="G33" s="2" t="s">
        <v>7115</v>
      </c>
      <c r="H33" s="2"/>
      <c r="I33" s="2"/>
      <c r="J33" s="4" t="s">
        <v>7123</v>
      </c>
    </row>
    <row r="34" spans="1:10" ht="15" customHeight="1" x14ac:dyDescent="0.3">
      <c r="A34" s="2" t="s">
        <v>40</v>
      </c>
      <c r="B34" s="2" t="s">
        <v>34310</v>
      </c>
      <c r="C34" s="3">
        <v>2</v>
      </c>
      <c r="D34" s="2" t="s">
        <v>653</v>
      </c>
      <c r="E34" s="2" t="s">
        <v>2061</v>
      </c>
      <c r="F34" s="2" t="s">
        <v>7114</v>
      </c>
      <c r="G34" s="2"/>
      <c r="H34" s="2"/>
      <c r="I34" s="2"/>
      <c r="J34" s="4" t="s">
        <v>7121</v>
      </c>
    </row>
    <row r="35" spans="1:10" ht="15" customHeight="1" x14ac:dyDescent="0.3">
      <c r="A35" s="2" t="s">
        <v>40</v>
      </c>
      <c r="B35" s="2" t="s">
        <v>34310</v>
      </c>
      <c r="C35" s="3">
        <v>2</v>
      </c>
      <c r="D35" s="2" t="s">
        <v>653</v>
      </c>
      <c r="E35" s="2" t="s">
        <v>2061</v>
      </c>
      <c r="F35" s="2" t="s">
        <v>775</v>
      </c>
      <c r="G35" s="2"/>
      <c r="H35" s="2"/>
      <c r="I35" s="2"/>
      <c r="J35" s="4" t="s">
        <v>7122</v>
      </c>
    </row>
    <row r="36" spans="1:10" ht="15" customHeight="1" x14ac:dyDescent="0.3">
      <c r="A36" s="2" t="s">
        <v>56</v>
      </c>
      <c r="B36" s="2" t="s">
        <v>34311</v>
      </c>
      <c r="C36" s="3">
        <v>3</v>
      </c>
      <c r="D36" s="2" t="s">
        <v>732</v>
      </c>
      <c r="E36" s="2" t="s">
        <v>7127</v>
      </c>
      <c r="F36" s="2" t="s">
        <v>664</v>
      </c>
      <c r="G36" s="2"/>
      <c r="H36" s="2"/>
      <c r="I36" s="2"/>
      <c r="J36" s="4" t="s">
        <v>7128</v>
      </c>
    </row>
    <row r="37" spans="1:10" ht="15" customHeight="1" x14ac:dyDescent="0.3">
      <c r="A37" s="2" t="s">
        <v>69</v>
      </c>
      <c r="B37" s="2" t="s">
        <v>34312</v>
      </c>
      <c r="C37" s="3">
        <v>4</v>
      </c>
      <c r="D37" s="2" t="s">
        <v>756</v>
      </c>
      <c r="E37" s="2" t="s">
        <v>7110</v>
      </c>
      <c r="F37" s="2"/>
      <c r="G37" s="2" t="s">
        <v>7129</v>
      </c>
      <c r="H37" s="2"/>
      <c r="I37" s="2"/>
      <c r="J37" s="4" t="s">
        <v>7130</v>
      </c>
    </row>
    <row r="38" spans="1:10" ht="15" customHeight="1" x14ac:dyDescent="0.3">
      <c r="A38" s="2" t="s">
        <v>69</v>
      </c>
      <c r="B38" s="2" t="s">
        <v>34312</v>
      </c>
      <c r="C38" s="3">
        <v>4</v>
      </c>
      <c r="D38" s="2" t="s">
        <v>756</v>
      </c>
      <c r="E38" s="2" t="s">
        <v>7110</v>
      </c>
      <c r="F38" s="2"/>
      <c r="G38" s="2" t="s">
        <v>7131</v>
      </c>
      <c r="H38" s="2"/>
      <c r="I38" s="2"/>
      <c r="J38" s="4" t="s">
        <v>7130</v>
      </c>
    </row>
    <row r="39" spans="1:10" ht="15" customHeight="1" x14ac:dyDescent="0.3">
      <c r="A39" s="2" t="s">
        <v>69</v>
      </c>
      <c r="B39" s="2" t="s">
        <v>34312</v>
      </c>
      <c r="C39" s="3">
        <v>4</v>
      </c>
      <c r="D39" s="2" t="s">
        <v>756</v>
      </c>
      <c r="E39" s="2" t="s">
        <v>7110</v>
      </c>
      <c r="F39" s="2"/>
      <c r="G39" s="2" t="s">
        <v>7111</v>
      </c>
      <c r="H39" s="2"/>
      <c r="I39" s="2"/>
      <c r="J39" s="4" t="s">
        <v>7130</v>
      </c>
    </row>
    <row r="40" spans="1:10" ht="15" customHeight="1" x14ac:dyDescent="0.3">
      <c r="A40" s="2" t="s">
        <v>69</v>
      </c>
      <c r="B40" s="2" t="s">
        <v>34312</v>
      </c>
      <c r="C40" s="3">
        <v>4</v>
      </c>
      <c r="D40" s="2" t="s">
        <v>756</v>
      </c>
      <c r="E40" s="2" t="s">
        <v>3752</v>
      </c>
      <c r="F40" s="2" t="s">
        <v>5323</v>
      </c>
      <c r="G40" s="2"/>
      <c r="H40" s="2"/>
      <c r="I40" s="2"/>
      <c r="J40" s="4" t="s">
        <v>7132</v>
      </c>
    </row>
    <row r="41" spans="1:10" ht="15" customHeight="1" x14ac:dyDescent="0.3">
      <c r="A41" s="2" t="s">
        <v>69</v>
      </c>
      <c r="B41" s="2" t="s">
        <v>34312</v>
      </c>
      <c r="C41" s="3">
        <v>4</v>
      </c>
      <c r="D41" s="2" t="s">
        <v>756</v>
      </c>
      <c r="E41" s="2" t="s">
        <v>7133</v>
      </c>
      <c r="F41" s="2" t="s">
        <v>775</v>
      </c>
      <c r="G41" s="2"/>
      <c r="H41" s="2"/>
      <c r="I41" s="2"/>
      <c r="J41" s="4" t="s">
        <v>7134</v>
      </c>
    </row>
    <row r="42" spans="1:10" ht="15" customHeight="1" x14ac:dyDescent="0.3">
      <c r="A42" s="2" t="s">
        <v>69</v>
      </c>
      <c r="B42" s="2" t="s">
        <v>34312</v>
      </c>
      <c r="C42" s="3">
        <v>4</v>
      </c>
      <c r="D42" s="2" t="s">
        <v>756</v>
      </c>
      <c r="E42" s="2" t="s">
        <v>7135</v>
      </c>
      <c r="F42" s="2" t="s">
        <v>775</v>
      </c>
      <c r="G42" s="2"/>
      <c r="H42" s="2"/>
      <c r="I42" s="2"/>
      <c r="J42" s="4" t="s">
        <v>7134</v>
      </c>
    </row>
    <row r="43" spans="1:10" ht="15" customHeight="1" x14ac:dyDescent="0.3">
      <c r="A43" s="2" t="s">
        <v>69</v>
      </c>
      <c r="B43" s="2" t="s">
        <v>34312</v>
      </c>
      <c r="C43" s="3">
        <v>4</v>
      </c>
      <c r="D43" s="2" t="s">
        <v>756</v>
      </c>
      <c r="E43" s="2" t="s">
        <v>2099</v>
      </c>
      <c r="F43" s="2" t="s">
        <v>5323</v>
      </c>
      <c r="G43" s="2" t="s">
        <v>7129</v>
      </c>
      <c r="H43" s="2"/>
      <c r="I43" s="2"/>
      <c r="J43" s="4" t="s">
        <v>7130</v>
      </c>
    </row>
    <row r="44" spans="1:10" ht="15" customHeight="1" x14ac:dyDescent="0.3">
      <c r="A44" s="2" t="s">
        <v>69</v>
      </c>
      <c r="B44" s="2" t="s">
        <v>34312</v>
      </c>
      <c r="C44" s="3">
        <v>4</v>
      </c>
      <c r="D44" s="2" t="s">
        <v>756</v>
      </c>
      <c r="E44" s="2" t="s">
        <v>2099</v>
      </c>
      <c r="F44" s="2"/>
      <c r="G44" s="2" t="s">
        <v>7111</v>
      </c>
      <c r="H44" s="2"/>
      <c r="I44" s="2"/>
      <c r="J44" s="4" t="s">
        <v>7130</v>
      </c>
    </row>
    <row r="45" spans="1:10" ht="15" customHeight="1" x14ac:dyDescent="0.3">
      <c r="A45" s="2" t="s">
        <v>69</v>
      </c>
      <c r="B45" s="2" t="s">
        <v>34312</v>
      </c>
      <c r="C45" s="3">
        <v>4</v>
      </c>
      <c r="D45" s="2" t="s">
        <v>756</v>
      </c>
      <c r="E45" s="2" t="s">
        <v>2099</v>
      </c>
      <c r="F45" s="2"/>
      <c r="G45" s="2" t="s">
        <v>7131</v>
      </c>
      <c r="H45" s="2"/>
      <c r="I45" s="2"/>
      <c r="J45" s="4" t="s">
        <v>7130</v>
      </c>
    </row>
    <row r="46" spans="1:10" ht="15" customHeight="1" x14ac:dyDescent="0.3">
      <c r="A46" s="2" t="s">
        <v>69</v>
      </c>
      <c r="B46" s="2" t="s">
        <v>34312</v>
      </c>
      <c r="C46" s="3">
        <v>4</v>
      </c>
      <c r="D46" s="2" t="s">
        <v>756</v>
      </c>
      <c r="E46" s="2" t="s">
        <v>2099</v>
      </c>
      <c r="F46" s="2" t="s">
        <v>775</v>
      </c>
      <c r="G46" s="2"/>
      <c r="H46" s="2"/>
      <c r="I46" s="2"/>
      <c r="J46" s="4" t="s">
        <v>7134</v>
      </c>
    </row>
    <row r="47" spans="1:10" ht="15" customHeight="1" x14ac:dyDescent="0.3">
      <c r="A47" s="2" t="s">
        <v>69</v>
      </c>
      <c r="B47" s="2" t="s">
        <v>34312</v>
      </c>
      <c r="C47" s="3">
        <v>4</v>
      </c>
      <c r="D47" s="2" t="s">
        <v>756</v>
      </c>
      <c r="E47" s="2" t="s">
        <v>2099</v>
      </c>
      <c r="F47" s="2" t="s">
        <v>7114</v>
      </c>
      <c r="G47" s="2" t="s">
        <v>7111</v>
      </c>
      <c r="H47" s="2"/>
      <c r="I47" s="2"/>
      <c r="J47" s="4" t="s">
        <v>7134</v>
      </c>
    </row>
    <row r="48" spans="1:10" ht="15" customHeight="1" x14ac:dyDescent="0.3">
      <c r="A48" s="2" t="s">
        <v>69</v>
      </c>
      <c r="B48" s="2" t="s">
        <v>34312</v>
      </c>
      <c r="C48" s="3">
        <v>4</v>
      </c>
      <c r="D48" s="2" t="s">
        <v>756</v>
      </c>
      <c r="E48" s="2" t="s">
        <v>7136</v>
      </c>
      <c r="F48" s="2" t="s">
        <v>5323</v>
      </c>
      <c r="G48" s="2"/>
      <c r="H48" s="2"/>
      <c r="I48" s="2"/>
      <c r="J48" s="4" t="s">
        <v>7132</v>
      </c>
    </row>
    <row r="49" spans="1:10" ht="15" customHeight="1" x14ac:dyDescent="0.3">
      <c r="A49" s="2" t="s">
        <v>69</v>
      </c>
      <c r="B49" s="2" t="s">
        <v>34312</v>
      </c>
      <c r="C49" s="3">
        <v>4</v>
      </c>
      <c r="D49" s="2" t="s">
        <v>756</v>
      </c>
      <c r="E49" s="2" t="s">
        <v>7137</v>
      </c>
      <c r="F49" s="2"/>
      <c r="G49" s="2" t="s">
        <v>7129</v>
      </c>
      <c r="H49" s="2"/>
      <c r="I49" s="2"/>
      <c r="J49" s="4" t="s">
        <v>7130</v>
      </c>
    </row>
    <row r="50" spans="1:10" ht="15" customHeight="1" x14ac:dyDescent="0.3">
      <c r="A50" s="2" t="s">
        <v>69</v>
      </c>
      <c r="B50" s="2" t="s">
        <v>34312</v>
      </c>
      <c r="C50" s="3">
        <v>4</v>
      </c>
      <c r="D50" s="2" t="s">
        <v>756</v>
      </c>
      <c r="E50" s="2" t="s">
        <v>7137</v>
      </c>
      <c r="F50" s="2"/>
      <c r="G50" s="2" t="s">
        <v>7111</v>
      </c>
      <c r="H50" s="2"/>
      <c r="I50" s="2"/>
      <c r="J50" s="4" t="s">
        <v>7130</v>
      </c>
    </row>
    <row r="51" spans="1:10" ht="15" customHeight="1" x14ac:dyDescent="0.3">
      <c r="A51" s="2" t="s">
        <v>69</v>
      </c>
      <c r="B51" s="2" t="s">
        <v>34312</v>
      </c>
      <c r="C51" s="3">
        <v>4</v>
      </c>
      <c r="D51" s="2" t="s">
        <v>756</v>
      </c>
      <c r="E51" s="2" t="s">
        <v>7118</v>
      </c>
      <c r="F51" s="2" t="s">
        <v>5323</v>
      </c>
      <c r="G51" s="2" t="s">
        <v>7111</v>
      </c>
      <c r="H51" s="2"/>
      <c r="I51" s="2"/>
      <c r="J51" s="4" t="s">
        <v>7130</v>
      </c>
    </row>
    <row r="52" spans="1:10" ht="15" customHeight="1" x14ac:dyDescent="0.3">
      <c r="A52" s="2" t="s">
        <v>69</v>
      </c>
      <c r="B52" s="2" t="s">
        <v>34312</v>
      </c>
      <c r="C52" s="3">
        <v>4</v>
      </c>
      <c r="D52" s="2" t="s">
        <v>756</v>
      </c>
      <c r="E52" s="2" t="s">
        <v>7118</v>
      </c>
      <c r="F52" s="2"/>
      <c r="G52" s="2" t="s">
        <v>7131</v>
      </c>
      <c r="H52" s="2"/>
      <c r="I52" s="2"/>
      <c r="J52" s="4" t="s">
        <v>7130</v>
      </c>
    </row>
    <row r="53" spans="1:10" ht="15" customHeight="1" x14ac:dyDescent="0.3">
      <c r="A53" s="2" t="s">
        <v>69</v>
      </c>
      <c r="B53" s="2" t="s">
        <v>34312</v>
      </c>
      <c r="C53" s="3">
        <v>4</v>
      </c>
      <c r="D53" s="2" t="s">
        <v>756</v>
      </c>
      <c r="E53" s="2" t="s">
        <v>7118</v>
      </c>
      <c r="F53" s="2" t="s">
        <v>775</v>
      </c>
      <c r="G53" s="2" t="s">
        <v>7129</v>
      </c>
      <c r="H53" s="2"/>
      <c r="I53" s="2"/>
      <c r="J53" s="4" t="s">
        <v>7134</v>
      </c>
    </row>
    <row r="54" spans="1:10" ht="15" customHeight="1" x14ac:dyDescent="0.3">
      <c r="A54" s="2" t="s">
        <v>69</v>
      </c>
      <c r="B54" s="2" t="s">
        <v>34312</v>
      </c>
      <c r="C54" s="3">
        <v>4</v>
      </c>
      <c r="D54" s="2" t="s">
        <v>756</v>
      </c>
      <c r="E54" s="2" t="s">
        <v>7138</v>
      </c>
      <c r="F54" s="2"/>
      <c r="G54" s="2" t="s">
        <v>7111</v>
      </c>
      <c r="H54" s="2"/>
      <c r="I54" s="2"/>
      <c r="J54" s="4" t="s">
        <v>7130</v>
      </c>
    </row>
    <row r="55" spans="1:10" ht="15" customHeight="1" x14ac:dyDescent="0.3">
      <c r="A55" s="2" t="s">
        <v>109</v>
      </c>
      <c r="B55" s="2" t="s">
        <v>34315</v>
      </c>
      <c r="C55" s="3">
        <v>7</v>
      </c>
      <c r="D55" s="2" t="s">
        <v>797</v>
      </c>
      <c r="E55" s="2" t="s">
        <v>7139</v>
      </c>
      <c r="F55" s="2" t="s">
        <v>7114</v>
      </c>
      <c r="G55" s="2"/>
      <c r="H55" s="2"/>
      <c r="I55" s="2"/>
      <c r="J55" s="4" t="s">
        <v>7140</v>
      </c>
    </row>
    <row r="56" spans="1:10" ht="15" customHeight="1" x14ac:dyDescent="0.3">
      <c r="A56" s="2" t="s">
        <v>109</v>
      </c>
      <c r="B56" s="2" t="s">
        <v>34315</v>
      </c>
      <c r="C56" s="3">
        <v>7</v>
      </c>
      <c r="D56" s="2" t="s">
        <v>797</v>
      </c>
      <c r="E56" s="2" t="s">
        <v>2099</v>
      </c>
      <c r="F56" s="2" t="s">
        <v>7114</v>
      </c>
      <c r="G56" s="2"/>
      <c r="H56" s="2"/>
      <c r="I56" s="2"/>
      <c r="J56" s="4" t="s">
        <v>7140</v>
      </c>
    </row>
    <row r="57" spans="1:10" ht="15" customHeight="1" x14ac:dyDescent="0.3">
      <c r="A57" s="2" t="s">
        <v>109</v>
      </c>
      <c r="B57" s="2" t="s">
        <v>34315</v>
      </c>
      <c r="C57" s="3">
        <v>7</v>
      </c>
      <c r="D57" s="2" t="s">
        <v>797</v>
      </c>
      <c r="E57" s="2" t="s">
        <v>7116</v>
      </c>
      <c r="F57" s="2" t="s">
        <v>7114</v>
      </c>
      <c r="G57" s="2"/>
      <c r="H57" s="2"/>
      <c r="I57" s="2"/>
      <c r="J57" s="4" t="s">
        <v>7140</v>
      </c>
    </row>
    <row r="58" spans="1:10" ht="15" customHeight="1" x14ac:dyDescent="0.3">
      <c r="A58" s="2" t="s">
        <v>109</v>
      </c>
      <c r="B58" s="2" t="s">
        <v>34315</v>
      </c>
      <c r="C58" s="3">
        <v>7</v>
      </c>
      <c r="D58" s="2" t="s">
        <v>797</v>
      </c>
      <c r="E58" s="2" t="s">
        <v>2070</v>
      </c>
      <c r="F58" s="2" t="s">
        <v>7114</v>
      </c>
      <c r="G58" s="2"/>
      <c r="H58" s="2"/>
      <c r="I58" s="2"/>
      <c r="J58" s="4" t="s">
        <v>7141</v>
      </c>
    </row>
    <row r="59" spans="1:10" ht="15" customHeight="1" x14ac:dyDescent="0.3">
      <c r="A59" s="2" t="s">
        <v>109</v>
      </c>
      <c r="B59" s="2" t="s">
        <v>34315</v>
      </c>
      <c r="C59" s="3">
        <v>7</v>
      </c>
      <c r="D59" s="2" t="s">
        <v>797</v>
      </c>
      <c r="E59" s="2" t="s">
        <v>1921</v>
      </c>
      <c r="F59" s="2" t="s">
        <v>7114</v>
      </c>
      <c r="G59" s="2"/>
      <c r="H59" s="2"/>
      <c r="I59" s="2"/>
      <c r="J59" s="4" t="s">
        <v>7140</v>
      </c>
    </row>
    <row r="60" spans="1:10" ht="15" customHeight="1" x14ac:dyDescent="0.3">
      <c r="A60" s="2" t="s">
        <v>109</v>
      </c>
      <c r="B60" s="2" t="s">
        <v>34315</v>
      </c>
      <c r="C60" s="3">
        <v>7</v>
      </c>
      <c r="D60" s="2" t="s">
        <v>797</v>
      </c>
      <c r="E60" s="2" t="s">
        <v>7117</v>
      </c>
      <c r="F60" s="2" t="s">
        <v>7114</v>
      </c>
      <c r="G60" s="2"/>
      <c r="H60" s="2"/>
      <c r="I60" s="2"/>
      <c r="J60" s="4" t="s">
        <v>7140</v>
      </c>
    </row>
    <row r="61" spans="1:10" ht="15" customHeight="1" x14ac:dyDescent="0.3">
      <c r="A61" s="2" t="s">
        <v>109</v>
      </c>
      <c r="B61" s="2" t="s">
        <v>34315</v>
      </c>
      <c r="C61" s="3">
        <v>7</v>
      </c>
      <c r="D61" s="2" t="s">
        <v>797</v>
      </c>
      <c r="E61" s="2" t="s">
        <v>2061</v>
      </c>
      <c r="F61" s="2" t="s">
        <v>7114</v>
      </c>
      <c r="G61" s="2"/>
      <c r="H61" s="2"/>
      <c r="I61" s="2"/>
      <c r="J61" s="4" t="s">
        <v>7140</v>
      </c>
    </row>
    <row r="62" spans="1:10" ht="15" customHeight="1" x14ac:dyDescent="0.3">
      <c r="A62" s="2" t="s">
        <v>190</v>
      </c>
      <c r="B62" s="2" t="s">
        <v>34322</v>
      </c>
      <c r="C62" s="3">
        <v>14</v>
      </c>
      <c r="D62" s="2" t="s">
        <v>902</v>
      </c>
      <c r="E62" s="2" t="s">
        <v>7142</v>
      </c>
      <c r="F62" s="2" t="s">
        <v>775</v>
      </c>
      <c r="G62" s="2" t="s">
        <v>7115</v>
      </c>
      <c r="H62" s="2"/>
      <c r="I62" s="2"/>
      <c r="J62" s="4" t="s">
        <v>7143</v>
      </c>
    </row>
    <row r="63" spans="1:10" ht="15" customHeight="1" x14ac:dyDescent="0.3">
      <c r="A63" s="2" t="s">
        <v>190</v>
      </c>
      <c r="B63" s="2" t="s">
        <v>34322</v>
      </c>
      <c r="C63" s="3">
        <v>14</v>
      </c>
      <c r="D63" s="2" t="s">
        <v>902</v>
      </c>
      <c r="E63" s="2" t="s">
        <v>2820</v>
      </c>
      <c r="F63" s="2" t="s">
        <v>5323</v>
      </c>
      <c r="G63" s="2"/>
      <c r="H63" s="2"/>
      <c r="I63" s="2"/>
      <c r="J63" s="4" t="s">
        <v>7144</v>
      </c>
    </row>
    <row r="64" spans="1:10" ht="15" customHeight="1" x14ac:dyDescent="0.3">
      <c r="A64" s="2" t="s">
        <v>190</v>
      </c>
      <c r="B64" s="2" t="s">
        <v>34322</v>
      </c>
      <c r="C64" s="3">
        <v>14</v>
      </c>
      <c r="D64" s="2" t="s">
        <v>902</v>
      </c>
      <c r="E64" s="2" t="s">
        <v>7145</v>
      </c>
      <c r="F64" s="2" t="s">
        <v>5323</v>
      </c>
      <c r="G64" s="2"/>
      <c r="H64" s="2"/>
      <c r="I64" s="2"/>
      <c r="J64" s="4" t="s">
        <v>7146</v>
      </c>
    </row>
    <row r="65" spans="1:10" ht="15" customHeight="1" x14ac:dyDescent="0.3">
      <c r="A65" s="2" t="s">
        <v>190</v>
      </c>
      <c r="B65" s="2" t="s">
        <v>34322</v>
      </c>
      <c r="C65" s="3">
        <v>14</v>
      </c>
      <c r="D65" s="2" t="s">
        <v>902</v>
      </c>
      <c r="E65" s="2" t="s">
        <v>7145</v>
      </c>
      <c r="F65" s="2" t="s">
        <v>7147</v>
      </c>
      <c r="G65" s="2"/>
      <c r="H65" s="2"/>
      <c r="I65" s="2"/>
      <c r="J65" s="4" t="s">
        <v>7146</v>
      </c>
    </row>
    <row r="66" spans="1:10" ht="15" customHeight="1" x14ac:dyDescent="0.3">
      <c r="A66" s="2" t="s">
        <v>190</v>
      </c>
      <c r="B66" s="2" t="s">
        <v>34322</v>
      </c>
      <c r="C66" s="3">
        <v>14</v>
      </c>
      <c r="D66" s="2" t="s">
        <v>902</v>
      </c>
      <c r="E66" s="2" t="s">
        <v>7148</v>
      </c>
      <c r="F66" s="2" t="s">
        <v>7149</v>
      </c>
      <c r="G66" s="2" t="s">
        <v>7115</v>
      </c>
      <c r="H66" s="2"/>
      <c r="I66" s="2"/>
      <c r="J66" s="4" t="s">
        <v>7143</v>
      </c>
    </row>
    <row r="67" spans="1:10" ht="15" customHeight="1" x14ac:dyDescent="0.3">
      <c r="A67" s="2" t="s">
        <v>190</v>
      </c>
      <c r="B67" s="2" t="s">
        <v>34322</v>
      </c>
      <c r="C67" s="3">
        <v>14</v>
      </c>
      <c r="D67" s="2" t="s">
        <v>902</v>
      </c>
      <c r="E67" s="2" t="s">
        <v>2099</v>
      </c>
      <c r="F67" s="2" t="s">
        <v>7149</v>
      </c>
      <c r="G67" s="2"/>
      <c r="H67" s="2"/>
      <c r="I67" s="2"/>
      <c r="J67" s="4" t="s">
        <v>7143</v>
      </c>
    </row>
    <row r="68" spans="1:10" ht="15" customHeight="1" x14ac:dyDescent="0.3">
      <c r="A68" s="2" t="s">
        <v>190</v>
      </c>
      <c r="B68" s="2" t="s">
        <v>34322</v>
      </c>
      <c r="C68" s="3">
        <v>14</v>
      </c>
      <c r="D68" s="2" t="s">
        <v>902</v>
      </c>
      <c r="E68" s="2" t="s">
        <v>2099</v>
      </c>
      <c r="F68" s="2" t="s">
        <v>5323</v>
      </c>
      <c r="G68" s="2"/>
      <c r="H68" s="2"/>
      <c r="I68" s="2"/>
      <c r="J68" s="4" t="s">
        <v>7143</v>
      </c>
    </row>
    <row r="69" spans="1:10" ht="15" customHeight="1" x14ac:dyDescent="0.3">
      <c r="A69" s="2" t="s">
        <v>190</v>
      </c>
      <c r="B69" s="2" t="s">
        <v>34322</v>
      </c>
      <c r="C69" s="3">
        <v>14</v>
      </c>
      <c r="D69" s="2" t="s">
        <v>902</v>
      </c>
      <c r="E69" s="2" t="s">
        <v>2099</v>
      </c>
      <c r="F69" s="2" t="s">
        <v>7114</v>
      </c>
      <c r="G69" s="2" t="s">
        <v>7129</v>
      </c>
      <c r="H69" s="2"/>
      <c r="I69" s="2"/>
      <c r="J69" s="4" t="s">
        <v>7143</v>
      </c>
    </row>
    <row r="70" spans="1:10" ht="15" customHeight="1" x14ac:dyDescent="0.3">
      <c r="A70" s="2" t="s">
        <v>190</v>
      </c>
      <c r="B70" s="2" t="s">
        <v>34322</v>
      </c>
      <c r="C70" s="3">
        <v>14</v>
      </c>
      <c r="D70" s="2" t="s">
        <v>902</v>
      </c>
      <c r="E70" s="2" t="s">
        <v>2099</v>
      </c>
      <c r="F70" s="2" t="s">
        <v>7147</v>
      </c>
      <c r="G70" s="2" t="s">
        <v>7115</v>
      </c>
      <c r="H70" s="2"/>
      <c r="I70" s="2"/>
      <c r="J70" s="4" t="s">
        <v>7143</v>
      </c>
    </row>
    <row r="71" spans="1:10" ht="15" customHeight="1" x14ac:dyDescent="0.3">
      <c r="A71" s="2" t="s">
        <v>190</v>
      </c>
      <c r="B71" s="2" t="s">
        <v>34322</v>
      </c>
      <c r="C71" s="3">
        <v>14</v>
      </c>
      <c r="D71" s="2" t="s">
        <v>902</v>
      </c>
      <c r="E71" s="2" t="s">
        <v>2099</v>
      </c>
      <c r="F71" s="2" t="s">
        <v>775</v>
      </c>
      <c r="G71" s="2" t="s">
        <v>7150</v>
      </c>
      <c r="H71" s="2"/>
      <c r="I71" s="2"/>
      <c r="J71" s="4" t="s">
        <v>7143</v>
      </c>
    </row>
    <row r="72" spans="1:10" ht="15" customHeight="1" x14ac:dyDescent="0.3">
      <c r="A72" s="2" t="s">
        <v>190</v>
      </c>
      <c r="B72" s="2" t="s">
        <v>34322</v>
      </c>
      <c r="C72" s="3">
        <v>14</v>
      </c>
      <c r="D72" s="2" t="s">
        <v>902</v>
      </c>
      <c r="E72" s="2" t="s">
        <v>7151</v>
      </c>
      <c r="F72" s="2" t="s">
        <v>7149</v>
      </c>
      <c r="G72" s="2"/>
      <c r="H72" s="2"/>
      <c r="I72" s="2"/>
      <c r="J72" s="4" t="s">
        <v>7143</v>
      </c>
    </row>
    <row r="73" spans="1:10" ht="15" customHeight="1" x14ac:dyDescent="0.3">
      <c r="A73" s="2" t="s">
        <v>190</v>
      </c>
      <c r="B73" s="2" t="s">
        <v>34322</v>
      </c>
      <c r="C73" s="3">
        <v>14</v>
      </c>
      <c r="D73" s="2" t="s">
        <v>902</v>
      </c>
      <c r="E73" s="2" t="s">
        <v>7152</v>
      </c>
      <c r="F73" s="2" t="s">
        <v>7114</v>
      </c>
      <c r="G73" s="2" t="s">
        <v>7115</v>
      </c>
      <c r="H73" s="2"/>
      <c r="I73" s="2"/>
      <c r="J73" s="4" t="s">
        <v>7143</v>
      </c>
    </row>
    <row r="74" spans="1:10" ht="15" customHeight="1" x14ac:dyDescent="0.3">
      <c r="A74" s="2" t="s">
        <v>190</v>
      </c>
      <c r="B74" s="2" t="s">
        <v>34322</v>
      </c>
      <c r="C74" s="3">
        <v>14</v>
      </c>
      <c r="D74" s="2" t="s">
        <v>902</v>
      </c>
      <c r="E74" s="2" t="s">
        <v>7152</v>
      </c>
      <c r="F74" s="2" t="s">
        <v>5323</v>
      </c>
      <c r="G74" s="2"/>
      <c r="H74" s="2"/>
      <c r="I74" s="2"/>
      <c r="J74" s="4" t="s">
        <v>7153</v>
      </c>
    </row>
    <row r="75" spans="1:10" ht="15" customHeight="1" x14ac:dyDescent="0.3">
      <c r="A75" s="2" t="s">
        <v>190</v>
      </c>
      <c r="B75" s="2" t="s">
        <v>34322</v>
      </c>
      <c r="C75" s="3">
        <v>14</v>
      </c>
      <c r="D75" s="2" t="s">
        <v>902</v>
      </c>
      <c r="E75" s="2" t="s">
        <v>7152</v>
      </c>
      <c r="F75" s="2" t="s">
        <v>7147</v>
      </c>
      <c r="G75" s="2"/>
      <c r="H75" s="2"/>
      <c r="I75" s="2"/>
      <c r="J75" s="4" t="s">
        <v>7143</v>
      </c>
    </row>
    <row r="76" spans="1:10" ht="15" customHeight="1" x14ac:dyDescent="0.3">
      <c r="A76" s="2" t="s">
        <v>190</v>
      </c>
      <c r="B76" s="2" t="s">
        <v>34322</v>
      </c>
      <c r="C76" s="3">
        <v>14</v>
      </c>
      <c r="D76" s="2" t="s">
        <v>902</v>
      </c>
      <c r="E76" s="2" t="s">
        <v>7154</v>
      </c>
      <c r="F76" s="2" t="s">
        <v>5323</v>
      </c>
      <c r="G76" s="2"/>
      <c r="H76" s="2"/>
      <c r="I76" s="2"/>
      <c r="J76" s="4" t="s">
        <v>7144</v>
      </c>
    </row>
    <row r="77" spans="1:10" ht="15" customHeight="1" x14ac:dyDescent="0.3">
      <c r="A77" s="2" t="s">
        <v>190</v>
      </c>
      <c r="B77" s="2" t="s">
        <v>34322</v>
      </c>
      <c r="C77" s="3">
        <v>14</v>
      </c>
      <c r="D77" s="2" t="s">
        <v>902</v>
      </c>
      <c r="E77" s="2" t="s">
        <v>7125</v>
      </c>
      <c r="F77" s="2" t="s">
        <v>5323</v>
      </c>
      <c r="G77" s="2"/>
      <c r="H77" s="2"/>
      <c r="I77" s="2"/>
      <c r="J77" s="4" t="s">
        <v>7143</v>
      </c>
    </row>
    <row r="78" spans="1:10" ht="15" customHeight="1" x14ac:dyDescent="0.3">
      <c r="A78" s="2" t="s">
        <v>190</v>
      </c>
      <c r="B78" s="2" t="s">
        <v>34322</v>
      </c>
      <c r="C78" s="3">
        <v>14</v>
      </c>
      <c r="D78" s="2" t="s">
        <v>902</v>
      </c>
      <c r="E78" s="2" t="s">
        <v>7125</v>
      </c>
      <c r="F78" s="2" t="s">
        <v>7114</v>
      </c>
      <c r="G78" s="2"/>
      <c r="H78" s="2"/>
      <c r="I78" s="2"/>
      <c r="J78" s="4" t="s">
        <v>7143</v>
      </c>
    </row>
    <row r="79" spans="1:10" ht="15" customHeight="1" x14ac:dyDescent="0.3">
      <c r="A79" s="2" t="s">
        <v>190</v>
      </c>
      <c r="B79" s="2" t="s">
        <v>34322</v>
      </c>
      <c r="C79" s="3">
        <v>14</v>
      </c>
      <c r="D79" s="2" t="s">
        <v>902</v>
      </c>
      <c r="E79" s="2" t="s">
        <v>3055</v>
      </c>
      <c r="F79" s="2" t="s">
        <v>775</v>
      </c>
      <c r="G79" s="2"/>
      <c r="H79" s="2"/>
      <c r="I79" s="2"/>
      <c r="J79" s="4" t="s">
        <v>7143</v>
      </c>
    </row>
    <row r="80" spans="1:10" ht="15" customHeight="1" x14ac:dyDescent="0.3">
      <c r="A80" s="2" t="s">
        <v>190</v>
      </c>
      <c r="B80" s="2" t="s">
        <v>34322</v>
      </c>
      <c r="C80" s="3">
        <v>14</v>
      </c>
      <c r="D80" s="2" t="s">
        <v>902</v>
      </c>
      <c r="E80" s="2" t="s">
        <v>3055</v>
      </c>
      <c r="F80" s="2" t="s">
        <v>5323</v>
      </c>
      <c r="G80" s="2"/>
      <c r="H80" s="2"/>
      <c r="I80" s="2"/>
      <c r="J80" s="4" t="s">
        <v>7155</v>
      </c>
    </row>
    <row r="81" spans="1:10" ht="15" customHeight="1" x14ac:dyDescent="0.3">
      <c r="A81" s="2" t="s">
        <v>190</v>
      </c>
      <c r="B81" s="2" t="s">
        <v>34322</v>
      </c>
      <c r="C81" s="3">
        <v>14</v>
      </c>
      <c r="D81" s="2" t="s">
        <v>902</v>
      </c>
      <c r="E81" s="2" t="s">
        <v>7126</v>
      </c>
      <c r="F81" s="2"/>
      <c r="G81" s="2" t="s">
        <v>7150</v>
      </c>
      <c r="H81" s="2"/>
      <c r="I81" s="2"/>
      <c r="J81" s="4" t="s">
        <v>7156</v>
      </c>
    </row>
    <row r="82" spans="1:10" ht="15" customHeight="1" x14ac:dyDescent="0.3">
      <c r="A82" s="2" t="s">
        <v>190</v>
      </c>
      <c r="B82" s="2" t="s">
        <v>34322</v>
      </c>
      <c r="C82" s="3">
        <v>14</v>
      </c>
      <c r="D82" s="2" t="s">
        <v>902</v>
      </c>
      <c r="E82" s="2" t="s">
        <v>7157</v>
      </c>
      <c r="F82" s="2"/>
      <c r="G82" s="2" t="s">
        <v>7150</v>
      </c>
      <c r="H82" s="2"/>
      <c r="I82" s="2"/>
      <c r="J82" s="4" t="s">
        <v>7143</v>
      </c>
    </row>
    <row r="83" spans="1:10" ht="15" customHeight="1" x14ac:dyDescent="0.3">
      <c r="A83" s="2" t="s">
        <v>190</v>
      </c>
      <c r="B83" s="2" t="s">
        <v>34322</v>
      </c>
      <c r="C83" s="3">
        <v>14</v>
      </c>
      <c r="D83" s="2" t="s">
        <v>902</v>
      </c>
      <c r="E83" s="2" t="s">
        <v>7118</v>
      </c>
      <c r="F83" s="2" t="s">
        <v>5323</v>
      </c>
      <c r="G83" s="2" t="s">
        <v>7115</v>
      </c>
      <c r="H83" s="2"/>
      <c r="I83" s="2"/>
      <c r="J83" s="4" t="s">
        <v>7156</v>
      </c>
    </row>
    <row r="84" spans="1:10" ht="15" customHeight="1" x14ac:dyDescent="0.3">
      <c r="A84" s="2" t="s">
        <v>190</v>
      </c>
      <c r="B84" s="2" t="s">
        <v>34322</v>
      </c>
      <c r="C84" s="3">
        <v>14</v>
      </c>
      <c r="D84" s="2" t="s">
        <v>902</v>
      </c>
      <c r="E84" s="2" t="s">
        <v>7118</v>
      </c>
      <c r="F84" s="2" t="s">
        <v>775</v>
      </c>
      <c r="G84" s="2" t="s">
        <v>7149</v>
      </c>
      <c r="H84" s="2"/>
      <c r="I84" s="2"/>
      <c r="J84" s="4" t="s">
        <v>7153</v>
      </c>
    </row>
    <row r="85" spans="1:10" ht="15" customHeight="1" x14ac:dyDescent="0.3">
      <c r="A85" s="2" t="s">
        <v>190</v>
      </c>
      <c r="B85" s="2" t="s">
        <v>34322</v>
      </c>
      <c r="C85" s="3">
        <v>14</v>
      </c>
      <c r="D85" s="2" t="s">
        <v>902</v>
      </c>
      <c r="E85" s="2" t="s">
        <v>7158</v>
      </c>
      <c r="F85" s="2"/>
      <c r="G85" s="2" t="s">
        <v>7150</v>
      </c>
      <c r="H85" s="2"/>
      <c r="I85" s="2"/>
      <c r="J85" s="4" t="s">
        <v>7143</v>
      </c>
    </row>
    <row r="86" spans="1:10" ht="15" customHeight="1" x14ac:dyDescent="0.3">
      <c r="A86" s="2" t="s">
        <v>190</v>
      </c>
      <c r="B86" s="2" t="s">
        <v>34322</v>
      </c>
      <c r="C86" s="3">
        <v>14</v>
      </c>
      <c r="D86" s="2" t="s">
        <v>902</v>
      </c>
      <c r="E86" s="2" t="s">
        <v>2061</v>
      </c>
      <c r="F86" s="2" t="s">
        <v>7114</v>
      </c>
      <c r="G86" s="2"/>
      <c r="H86" s="2"/>
      <c r="I86" s="2"/>
      <c r="J86" s="4" t="s">
        <v>7153</v>
      </c>
    </row>
    <row r="87" spans="1:10" ht="15" customHeight="1" x14ac:dyDescent="0.3">
      <c r="A87" s="2" t="s">
        <v>190</v>
      </c>
      <c r="B87" s="2" t="s">
        <v>34322</v>
      </c>
      <c r="C87" s="3">
        <v>14</v>
      </c>
      <c r="D87" s="2" t="s">
        <v>902</v>
      </c>
      <c r="E87" s="2" t="s">
        <v>2061</v>
      </c>
      <c r="F87" s="2" t="s">
        <v>5323</v>
      </c>
      <c r="G87" s="2"/>
      <c r="H87" s="2"/>
      <c r="I87" s="2"/>
      <c r="J87" s="4" t="s">
        <v>7144</v>
      </c>
    </row>
    <row r="88" spans="1:10" ht="15" customHeight="1" x14ac:dyDescent="0.3">
      <c r="A88" s="2" t="s">
        <v>190</v>
      </c>
      <c r="B88" s="2" t="s">
        <v>34322</v>
      </c>
      <c r="C88" s="3">
        <v>14</v>
      </c>
      <c r="D88" s="2" t="s">
        <v>902</v>
      </c>
      <c r="E88" s="2" t="s">
        <v>7159</v>
      </c>
      <c r="F88" s="2" t="s">
        <v>5323</v>
      </c>
      <c r="G88" s="2"/>
      <c r="H88" s="2"/>
      <c r="I88" s="2"/>
      <c r="J88" s="4" t="s">
        <v>7143</v>
      </c>
    </row>
    <row r="89" spans="1:10" ht="15" customHeight="1" x14ac:dyDescent="0.3">
      <c r="A89" s="2" t="s">
        <v>190</v>
      </c>
      <c r="B89" s="2" t="s">
        <v>34322</v>
      </c>
      <c r="C89" s="3">
        <v>14</v>
      </c>
      <c r="D89" s="2" t="s">
        <v>902</v>
      </c>
      <c r="E89" s="2" t="s">
        <v>7160</v>
      </c>
      <c r="F89" s="2" t="s">
        <v>5323</v>
      </c>
      <c r="G89" s="2"/>
      <c r="H89" s="2"/>
      <c r="I89" s="2"/>
      <c r="J89" s="4" t="s">
        <v>7161</v>
      </c>
    </row>
    <row r="90" spans="1:10" ht="15" customHeight="1" x14ac:dyDescent="0.3">
      <c r="A90" s="2" t="s">
        <v>206</v>
      </c>
      <c r="B90" s="2" t="s">
        <v>34323</v>
      </c>
      <c r="C90" s="3">
        <v>15</v>
      </c>
      <c r="D90" s="2" t="s">
        <v>916</v>
      </c>
      <c r="E90" s="2" t="s">
        <v>7162</v>
      </c>
      <c r="F90" s="2" t="s">
        <v>7114</v>
      </c>
      <c r="G90" s="2"/>
      <c r="H90" s="2"/>
      <c r="I90" s="2"/>
      <c r="J90" s="4" t="s">
        <v>7163</v>
      </c>
    </row>
    <row r="91" spans="1:10" ht="15" customHeight="1" x14ac:dyDescent="0.3">
      <c r="A91" s="2" t="s">
        <v>206</v>
      </c>
      <c r="B91" s="2" t="s">
        <v>34323</v>
      </c>
      <c r="C91" s="3">
        <v>15</v>
      </c>
      <c r="D91" s="2" t="s">
        <v>916</v>
      </c>
      <c r="E91" s="2" t="s">
        <v>2820</v>
      </c>
      <c r="F91" s="2" t="s">
        <v>7114</v>
      </c>
      <c r="G91" s="2"/>
      <c r="H91" s="2"/>
      <c r="I91" s="2"/>
      <c r="J91" s="4" t="s">
        <v>7163</v>
      </c>
    </row>
    <row r="92" spans="1:10" ht="15" customHeight="1" x14ac:dyDescent="0.3">
      <c r="A92" s="2" t="s">
        <v>206</v>
      </c>
      <c r="B92" s="2" t="s">
        <v>34323</v>
      </c>
      <c r="C92" s="3">
        <v>15</v>
      </c>
      <c r="D92" s="2" t="s">
        <v>916</v>
      </c>
      <c r="E92" s="2" t="s">
        <v>2099</v>
      </c>
      <c r="F92" s="2" t="s">
        <v>7114</v>
      </c>
      <c r="G92" s="2"/>
      <c r="H92" s="2"/>
      <c r="I92" s="2"/>
      <c r="J92" s="4" t="s">
        <v>7163</v>
      </c>
    </row>
    <row r="93" spans="1:10" ht="15" customHeight="1" x14ac:dyDescent="0.3">
      <c r="A93" s="2" t="s">
        <v>206</v>
      </c>
      <c r="B93" s="2" t="s">
        <v>34323</v>
      </c>
      <c r="C93" s="3">
        <v>15</v>
      </c>
      <c r="D93" s="2" t="s">
        <v>916</v>
      </c>
      <c r="E93" s="2" t="s">
        <v>2070</v>
      </c>
      <c r="F93" s="2" t="s">
        <v>7114</v>
      </c>
      <c r="G93" s="2"/>
      <c r="H93" s="2"/>
      <c r="I93" s="2"/>
      <c r="J93" s="4" t="s">
        <v>7163</v>
      </c>
    </row>
    <row r="94" spans="1:10" ht="15" customHeight="1" x14ac:dyDescent="0.3">
      <c r="A94" s="2" t="s">
        <v>206</v>
      </c>
      <c r="B94" s="2" t="s">
        <v>34323</v>
      </c>
      <c r="C94" s="3">
        <v>15</v>
      </c>
      <c r="D94" s="2" t="s">
        <v>916</v>
      </c>
      <c r="E94" s="2" t="s">
        <v>7125</v>
      </c>
      <c r="F94" s="2" t="s">
        <v>7114</v>
      </c>
      <c r="G94" s="2"/>
      <c r="H94" s="2"/>
      <c r="I94" s="2"/>
      <c r="J94" s="4" t="s">
        <v>7163</v>
      </c>
    </row>
    <row r="95" spans="1:10" ht="15" customHeight="1" x14ac:dyDescent="0.3">
      <c r="A95" s="2" t="s">
        <v>206</v>
      </c>
      <c r="B95" s="2" t="s">
        <v>34323</v>
      </c>
      <c r="C95" s="3">
        <v>15</v>
      </c>
      <c r="D95" s="2" t="s">
        <v>916</v>
      </c>
      <c r="E95" s="2" t="s">
        <v>7164</v>
      </c>
      <c r="F95" s="2" t="s">
        <v>7114</v>
      </c>
      <c r="G95" s="2"/>
      <c r="H95" s="2"/>
      <c r="I95" s="2"/>
      <c r="J95" s="4" t="s">
        <v>7163</v>
      </c>
    </row>
    <row r="96" spans="1:10" ht="15" customHeight="1" x14ac:dyDescent="0.3">
      <c r="A96" s="2" t="s">
        <v>206</v>
      </c>
      <c r="B96" s="2" t="s">
        <v>34323</v>
      </c>
      <c r="C96" s="3">
        <v>15</v>
      </c>
      <c r="D96" s="2" t="s">
        <v>916</v>
      </c>
      <c r="E96" s="2" t="s">
        <v>7126</v>
      </c>
      <c r="F96" s="2" t="s">
        <v>7114</v>
      </c>
      <c r="G96" s="2"/>
      <c r="H96" s="2"/>
      <c r="I96" s="2"/>
      <c r="J96" s="4" t="s">
        <v>7163</v>
      </c>
    </row>
    <row r="97" spans="1:10" ht="15" customHeight="1" x14ac:dyDescent="0.3">
      <c r="A97" s="2" t="s">
        <v>206</v>
      </c>
      <c r="B97" s="2" t="s">
        <v>34323</v>
      </c>
      <c r="C97" s="3">
        <v>15</v>
      </c>
      <c r="D97" s="2" t="s">
        <v>916</v>
      </c>
      <c r="E97" s="2" t="s">
        <v>7118</v>
      </c>
      <c r="F97" s="2" t="s">
        <v>7114</v>
      </c>
      <c r="G97" s="2"/>
      <c r="H97" s="2"/>
      <c r="I97" s="2"/>
      <c r="J97" s="4" t="s">
        <v>7163</v>
      </c>
    </row>
    <row r="98" spans="1:10" ht="15" customHeight="1" x14ac:dyDescent="0.3">
      <c r="A98" s="2" t="s">
        <v>206</v>
      </c>
      <c r="B98" s="2" t="s">
        <v>34323</v>
      </c>
      <c r="C98" s="3">
        <v>15</v>
      </c>
      <c r="D98" s="2" t="s">
        <v>916</v>
      </c>
      <c r="E98" s="2" t="s">
        <v>2061</v>
      </c>
      <c r="F98" s="2" t="s">
        <v>7114</v>
      </c>
      <c r="G98" s="2"/>
      <c r="H98" s="2"/>
      <c r="I98" s="2"/>
      <c r="J98" s="4" t="s">
        <v>7163</v>
      </c>
    </row>
    <row r="99" spans="1:10" ht="15" customHeight="1" x14ac:dyDescent="0.3">
      <c r="A99" s="2" t="s">
        <v>217</v>
      </c>
      <c r="B99" s="2" t="s">
        <v>34324</v>
      </c>
      <c r="C99" s="3">
        <v>16</v>
      </c>
      <c r="D99" s="2" t="s">
        <v>940</v>
      </c>
      <c r="E99" s="2" t="s">
        <v>7162</v>
      </c>
      <c r="F99" s="2" t="s">
        <v>7114</v>
      </c>
      <c r="G99" s="2"/>
      <c r="H99" s="2"/>
      <c r="I99" s="2"/>
      <c r="J99" s="4" t="s">
        <v>7165</v>
      </c>
    </row>
    <row r="100" spans="1:10" ht="15" customHeight="1" x14ac:dyDescent="0.3">
      <c r="A100" s="2" t="s">
        <v>217</v>
      </c>
      <c r="B100" s="2" t="s">
        <v>34324</v>
      </c>
      <c r="C100" s="3">
        <v>16</v>
      </c>
      <c r="D100" s="2" t="s">
        <v>940</v>
      </c>
      <c r="E100" s="2" t="s">
        <v>7166</v>
      </c>
      <c r="F100" s="2" t="s">
        <v>664</v>
      </c>
      <c r="G100" s="2"/>
      <c r="H100" s="2"/>
      <c r="I100" s="2"/>
      <c r="J100" s="4" t="s">
        <v>7165</v>
      </c>
    </row>
    <row r="101" spans="1:10" ht="15" customHeight="1" x14ac:dyDescent="0.3">
      <c r="A101" s="2" t="s">
        <v>217</v>
      </c>
      <c r="B101" s="2" t="s">
        <v>34324</v>
      </c>
      <c r="C101" s="3">
        <v>16</v>
      </c>
      <c r="D101" s="2" t="s">
        <v>940</v>
      </c>
      <c r="E101" s="2" t="s">
        <v>7142</v>
      </c>
      <c r="F101" s="2" t="s">
        <v>664</v>
      </c>
      <c r="G101" s="2"/>
      <c r="H101" s="2"/>
      <c r="I101" s="2"/>
      <c r="J101" s="4" t="s">
        <v>7165</v>
      </c>
    </row>
    <row r="102" spans="1:10" ht="15" customHeight="1" x14ac:dyDescent="0.3">
      <c r="A102" s="2" t="s">
        <v>217</v>
      </c>
      <c r="B102" s="2" t="s">
        <v>34324</v>
      </c>
      <c r="C102" s="3">
        <v>16</v>
      </c>
      <c r="D102" s="2" t="s">
        <v>940</v>
      </c>
      <c r="E102" s="2" t="s">
        <v>7139</v>
      </c>
      <c r="F102" s="2" t="s">
        <v>664</v>
      </c>
      <c r="G102" s="2"/>
      <c r="H102" s="2"/>
      <c r="I102" s="2"/>
      <c r="J102" s="4" t="s">
        <v>7165</v>
      </c>
    </row>
    <row r="103" spans="1:10" ht="15" customHeight="1" x14ac:dyDescent="0.3">
      <c r="A103" s="2" t="s">
        <v>217</v>
      </c>
      <c r="B103" s="2" t="s">
        <v>34324</v>
      </c>
      <c r="C103" s="3">
        <v>16</v>
      </c>
      <c r="D103" s="2" t="s">
        <v>940</v>
      </c>
      <c r="E103" s="2" t="s">
        <v>7167</v>
      </c>
      <c r="F103" s="2" t="s">
        <v>664</v>
      </c>
      <c r="G103" s="2"/>
      <c r="H103" s="2"/>
      <c r="I103" s="2"/>
      <c r="J103" s="4" t="s">
        <v>7165</v>
      </c>
    </row>
    <row r="104" spans="1:10" ht="15" customHeight="1" x14ac:dyDescent="0.3">
      <c r="A104" s="2" t="s">
        <v>217</v>
      </c>
      <c r="B104" s="2" t="s">
        <v>34324</v>
      </c>
      <c r="C104" s="3">
        <v>16</v>
      </c>
      <c r="D104" s="2" t="s">
        <v>940</v>
      </c>
      <c r="E104" s="2" t="s">
        <v>7168</v>
      </c>
      <c r="F104" s="2" t="s">
        <v>664</v>
      </c>
      <c r="G104" s="2"/>
      <c r="H104" s="2"/>
      <c r="I104" s="2"/>
      <c r="J104" s="4" t="s">
        <v>7165</v>
      </c>
    </row>
    <row r="105" spans="1:10" ht="15" customHeight="1" x14ac:dyDescent="0.3">
      <c r="A105" s="2" t="s">
        <v>217</v>
      </c>
      <c r="B105" s="2" t="s">
        <v>34324</v>
      </c>
      <c r="C105" s="3">
        <v>16</v>
      </c>
      <c r="D105" s="2" t="s">
        <v>940</v>
      </c>
      <c r="E105" s="2" t="s">
        <v>7168</v>
      </c>
      <c r="F105" s="2"/>
      <c r="G105" s="2" t="s">
        <v>7115</v>
      </c>
      <c r="H105" s="2"/>
      <c r="I105" s="2"/>
      <c r="J105" s="4" t="s">
        <v>7165</v>
      </c>
    </row>
    <row r="106" spans="1:10" ht="15" customHeight="1" x14ac:dyDescent="0.3">
      <c r="A106" s="2" t="s">
        <v>217</v>
      </c>
      <c r="B106" s="2" t="s">
        <v>34324</v>
      </c>
      <c r="C106" s="3">
        <v>16</v>
      </c>
      <c r="D106" s="2" t="s">
        <v>940</v>
      </c>
      <c r="E106" s="2" t="s">
        <v>7169</v>
      </c>
      <c r="F106" s="2" t="s">
        <v>664</v>
      </c>
      <c r="G106" s="2"/>
      <c r="H106" s="2"/>
      <c r="I106" s="2"/>
      <c r="J106" s="4" t="s">
        <v>7165</v>
      </c>
    </row>
    <row r="107" spans="1:10" ht="15" customHeight="1" x14ac:dyDescent="0.3">
      <c r="A107" s="2" t="s">
        <v>217</v>
      </c>
      <c r="B107" s="2" t="s">
        <v>34324</v>
      </c>
      <c r="C107" s="3">
        <v>16</v>
      </c>
      <c r="D107" s="2" t="s">
        <v>940</v>
      </c>
      <c r="E107" s="2" t="s">
        <v>7169</v>
      </c>
      <c r="F107" s="2" t="s">
        <v>7114</v>
      </c>
      <c r="G107" s="2"/>
      <c r="H107" s="2"/>
      <c r="I107" s="2"/>
      <c r="J107" s="4" t="s">
        <v>7165</v>
      </c>
    </row>
    <row r="108" spans="1:10" ht="15" customHeight="1" x14ac:dyDescent="0.3">
      <c r="A108" s="2" t="s">
        <v>217</v>
      </c>
      <c r="B108" s="2" t="s">
        <v>34324</v>
      </c>
      <c r="C108" s="3">
        <v>16</v>
      </c>
      <c r="D108" s="2" t="s">
        <v>940</v>
      </c>
      <c r="E108" s="2" t="s">
        <v>3026</v>
      </c>
      <c r="F108" s="2" t="s">
        <v>664</v>
      </c>
      <c r="G108" s="2"/>
      <c r="H108" s="2"/>
      <c r="I108" s="2"/>
      <c r="J108" s="4" t="s">
        <v>7165</v>
      </c>
    </row>
    <row r="109" spans="1:10" ht="15" customHeight="1" x14ac:dyDescent="0.3">
      <c r="A109" s="2" t="s">
        <v>217</v>
      </c>
      <c r="B109" s="2" t="s">
        <v>34324</v>
      </c>
      <c r="C109" s="3">
        <v>16</v>
      </c>
      <c r="D109" s="2" t="s">
        <v>940</v>
      </c>
      <c r="E109" s="2" t="s">
        <v>2070</v>
      </c>
      <c r="F109" s="2" t="s">
        <v>664</v>
      </c>
      <c r="G109" s="2"/>
      <c r="H109" s="2"/>
      <c r="I109" s="2"/>
      <c r="J109" s="4" t="s">
        <v>7165</v>
      </c>
    </row>
    <row r="110" spans="1:10" ht="15" customHeight="1" x14ac:dyDescent="0.3">
      <c r="A110" s="2" t="s">
        <v>217</v>
      </c>
      <c r="B110" s="2" t="s">
        <v>34324</v>
      </c>
      <c r="C110" s="3">
        <v>16</v>
      </c>
      <c r="D110" s="2" t="s">
        <v>940</v>
      </c>
      <c r="E110" s="2" t="s">
        <v>7170</v>
      </c>
      <c r="F110" s="2" t="s">
        <v>7114</v>
      </c>
      <c r="G110" s="2"/>
      <c r="H110" s="2"/>
      <c r="I110" s="2"/>
      <c r="J110" s="4" t="s">
        <v>7165</v>
      </c>
    </row>
    <row r="111" spans="1:10" ht="15" customHeight="1" x14ac:dyDescent="0.3">
      <c r="A111" s="2" t="s">
        <v>217</v>
      </c>
      <c r="B111" s="2" t="s">
        <v>34324</v>
      </c>
      <c r="C111" s="3">
        <v>16</v>
      </c>
      <c r="D111" s="2" t="s">
        <v>940</v>
      </c>
      <c r="E111" s="2" t="s">
        <v>7171</v>
      </c>
      <c r="F111" s="2" t="s">
        <v>7114</v>
      </c>
      <c r="G111" s="2"/>
      <c r="H111" s="2"/>
      <c r="I111" s="2"/>
      <c r="J111" s="4" t="s">
        <v>7165</v>
      </c>
    </row>
    <row r="112" spans="1:10" ht="15" customHeight="1" x14ac:dyDescent="0.3">
      <c r="A112" s="2" t="s">
        <v>217</v>
      </c>
      <c r="B112" s="2" t="s">
        <v>34324</v>
      </c>
      <c r="C112" s="3">
        <v>16</v>
      </c>
      <c r="D112" s="2" t="s">
        <v>940</v>
      </c>
      <c r="E112" s="2" t="s">
        <v>3055</v>
      </c>
      <c r="F112" s="2" t="s">
        <v>664</v>
      </c>
      <c r="G112" s="2"/>
      <c r="H112" s="2"/>
      <c r="I112" s="2"/>
      <c r="J112" s="4" t="s">
        <v>7165</v>
      </c>
    </row>
    <row r="113" spans="1:10" ht="15" customHeight="1" x14ac:dyDescent="0.3">
      <c r="A113" s="2" t="s">
        <v>230</v>
      </c>
      <c r="B113" s="2" t="s">
        <v>34325</v>
      </c>
      <c r="C113" s="3">
        <v>17</v>
      </c>
      <c r="D113" s="2" t="s">
        <v>958</v>
      </c>
      <c r="E113" s="2" t="s">
        <v>7117</v>
      </c>
      <c r="F113" s="2" t="s">
        <v>5323</v>
      </c>
      <c r="G113" s="2"/>
      <c r="H113" s="2"/>
      <c r="I113" s="2"/>
      <c r="J113" s="4" t="s">
        <v>7172</v>
      </c>
    </row>
    <row r="114" spans="1:10" ht="15" customHeight="1" x14ac:dyDescent="0.3">
      <c r="A114" s="2" t="s">
        <v>230</v>
      </c>
      <c r="B114" s="2" t="s">
        <v>34325</v>
      </c>
      <c r="C114" s="3">
        <v>17</v>
      </c>
      <c r="D114" s="2" t="s">
        <v>958</v>
      </c>
      <c r="E114" s="2" t="s">
        <v>2061</v>
      </c>
      <c r="F114" s="2" t="s">
        <v>5323</v>
      </c>
      <c r="G114" s="2" t="s">
        <v>7115</v>
      </c>
      <c r="H114" s="2"/>
      <c r="I114" s="2"/>
      <c r="J114" s="4" t="s">
        <v>7172</v>
      </c>
    </row>
    <row r="115" spans="1:10" ht="15" customHeight="1" x14ac:dyDescent="0.3">
      <c r="A115" s="2" t="s">
        <v>243</v>
      </c>
      <c r="B115" s="2" t="s">
        <v>34326</v>
      </c>
      <c r="C115" s="3">
        <v>18</v>
      </c>
      <c r="D115" s="2" t="s">
        <v>981</v>
      </c>
      <c r="E115" s="2" t="s">
        <v>2212</v>
      </c>
      <c r="F115" s="2" t="s">
        <v>7147</v>
      </c>
      <c r="G115" s="2" t="s">
        <v>7111</v>
      </c>
      <c r="H115" s="2"/>
      <c r="I115" s="2"/>
      <c r="J115" s="4" t="s">
        <v>7173</v>
      </c>
    </row>
    <row r="116" spans="1:10" ht="15" customHeight="1" x14ac:dyDescent="0.3">
      <c r="A116" s="2" t="s">
        <v>243</v>
      </c>
      <c r="B116" s="2" t="s">
        <v>34326</v>
      </c>
      <c r="C116" s="3">
        <v>18</v>
      </c>
      <c r="D116" s="2" t="s">
        <v>981</v>
      </c>
      <c r="E116" s="2" t="s">
        <v>2212</v>
      </c>
      <c r="F116" s="2"/>
      <c r="G116" s="2" t="s">
        <v>7115</v>
      </c>
      <c r="H116" s="2"/>
      <c r="I116" s="2"/>
      <c r="J116" s="4" t="s">
        <v>7173</v>
      </c>
    </row>
    <row r="117" spans="1:10" ht="15" customHeight="1" x14ac:dyDescent="0.3">
      <c r="A117" s="2" t="s">
        <v>243</v>
      </c>
      <c r="B117" s="2" t="s">
        <v>34326</v>
      </c>
      <c r="C117" s="3">
        <v>18</v>
      </c>
      <c r="D117" s="2" t="s">
        <v>981</v>
      </c>
      <c r="E117" s="2" t="s">
        <v>7167</v>
      </c>
      <c r="F117" s="2" t="s">
        <v>7147</v>
      </c>
      <c r="G117" s="2" t="s">
        <v>7111</v>
      </c>
      <c r="H117" s="2"/>
      <c r="I117" s="2"/>
      <c r="J117" s="4" t="s">
        <v>7173</v>
      </c>
    </row>
    <row r="118" spans="1:10" ht="15" customHeight="1" x14ac:dyDescent="0.3">
      <c r="A118" s="2" t="s">
        <v>243</v>
      </c>
      <c r="B118" s="2" t="s">
        <v>34326</v>
      </c>
      <c r="C118" s="3">
        <v>18</v>
      </c>
      <c r="D118" s="2" t="s">
        <v>981</v>
      </c>
      <c r="E118" s="2" t="s">
        <v>7167</v>
      </c>
      <c r="F118" s="2"/>
      <c r="G118" s="2" t="s">
        <v>7115</v>
      </c>
      <c r="H118" s="2"/>
      <c r="I118" s="2"/>
      <c r="J118" s="4" t="s">
        <v>7173</v>
      </c>
    </row>
    <row r="119" spans="1:10" ht="15" customHeight="1" x14ac:dyDescent="0.3">
      <c r="A119" s="2" t="s">
        <v>243</v>
      </c>
      <c r="B119" s="2" t="s">
        <v>34326</v>
      </c>
      <c r="C119" s="3">
        <v>18</v>
      </c>
      <c r="D119" s="2" t="s">
        <v>981</v>
      </c>
      <c r="E119" s="2" t="s">
        <v>2099</v>
      </c>
      <c r="F119" s="2" t="s">
        <v>7147</v>
      </c>
      <c r="G119" s="2" t="s">
        <v>7111</v>
      </c>
      <c r="H119" s="2"/>
      <c r="I119" s="2"/>
      <c r="J119" s="4" t="s">
        <v>7173</v>
      </c>
    </row>
    <row r="120" spans="1:10" ht="15" customHeight="1" x14ac:dyDescent="0.3">
      <c r="A120" s="2" t="s">
        <v>243</v>
      </c>
      <c r="B120" s="2" t="s">
        <v>34326</v>
      </c>
      <c r="C120" s="3">
        <v>18</v>
      </c>
      <c r="D120" s="2" t="s">
        <v>981</v>
      </c>
      <c r="E120" s="2" t="s">
        <v>2099</v>
      </c>
      <c r="F120" s="2"/>
      <c r="G120" s="2" t="s">
        <v>7115</v>
      </c>
      <c r="H120" s="2"/>
      <c r="I120" s="2"/>
      <c r="J120" s="4" t="s">
        <v>7173</v>
      </c>
    </row>
    <row r="121" spans="1:10" ht="15" customHeight="1" x14ac:dyDescent="0.3">
      <c r="A121" s="2" t="s">
        <v>243</v>
      </c>
      <c r="B121" s="2" t="s">
        <v>34326</v>
      </c>
      <c r="C121" s="3">
        <v>18</v>
      </c>
      <c r="D121" s="2" t="s">
        <v>981</v>
      </c>
      <c r="E121" s="2" t="s">
        <v>7174</v>
      </c>
      <c r="F121" s="2" t="s">
        <v>7147</v>
      </c>
      <c r="G121" s="2" t="s">
        <v>7111</v>
      </c>
      <c r="H121" s="2"/>
      <c r="I121" s="2"/>
      <c r="J121" s="4" t="s">
        <v>7173</v>
      </c>
    </row>
    <row r="122" spans="1:10" ht="15" customHeight="1" x14ac:dyDescent="0.3">
      <c r="A122" s="2" t="s">
        <v>243</v>
      </c>
      <c r="B122" s="2" t="s">
        <v>34326</v>
      </c>
      <c r="C122" s="3">
        <v>18</v>
      </c>
      <c r="D122" s="2" t="s">
        <v>981</v>
      </c>
      <c r="E122" s="2" t="s">
        <v>7174</v>
      </c>
      <c r="F122" s="2"/>
      <c r="G122" s="2" t="s">
        <v>7115</v>
      </c>
      <c r="H122" s="2"/>
      <c r="I122" s="2"/>
      <c r="J122" s="4" t="s">
        <v>7173</v>
      </c>
    </row>
    <row r="123" spans="1:10" ht="15" customHeight="1" x14ac:dyDescent="0.3">
      <c r="A123" s="2" t="s">
        <v>243</v>
      </c>
      <c r="B123" s="2" t="s">
        <v>34326</v>
      </c>
      <c r="C123" s="3">
        <v>18</v>
      </c>
      <c r="D123" s="2" t="s">
        <v>981</v>
      </c>
      <c r="E123" s="2" t="s">
        <v>7175</v>
      </c>
      <c r="F123" s="2" t="s">
        <v>6872</v>
      </c>
      <c r="G123" s="2"/>
      <c r="H123" s="2"/>
      <c r="I123" s="2"/>
      <c r="J123" s="4" t="s">
        <v>7176</v>
      </c>
    </row>
    <row r="124" spans="1:10" ht="15" customHeight="1" x14ac:dyDescent="0.3">
      <c r="A124" s="2" t="s">
        <v>243</v>
      </c>
      <c r="B124" s="2" t="s">
        <v>34326</v>
      </c>
      <c r="C124" s="3">
        <v>18</v>
      </c>
      <c r="D124" s="2" t="s">
        <v>981</v>
      </c>
      <c r="E124" s="2" t="s">
        <v>7116</v>
      </c>
      <c r="F124" s="2"/>
      <c r="G124" s="2" t="s">
        <v>7115</v>
      </c>
      <c r="H124" s="2"/>
      <c r="I124" s="2"/>
      <c r="J124" s="4" t="s">
        <v>7176</v>
      </c>
    </row>
    <row r="125" spans="1:10" ht="15" customHeight="1" x14ac:dyDescent="0.3">
      <c r="A125" s="2" t="s">
        <v>243</v>
      </c>
      <c r="B125" s="2" t="s">
        <v>34326</v>
      </c>
      <c r="C125" s="3">
        <v>18</v>
      </c>
      <c r="D125" s="2" t="s">
        <v>981</v>
      </c>
      <c r="E125" s="2" t="s">
        <v>7151</v>
      </c>
      <c r="F125" s="2"/>
      <c r="G125" s="2" t="s">
        <v>7115</v>
      </c>
      <c r="H125" s="2"/>
      <c r="I125" s="2"/>
      <c r="J125" s="4" t="s">
        <v>7173</v>
      </c>
    </row>
    <row r="126" spans="1:10" ht="15" customHeight="1" x14ac:dyDescent="0.3">
      <c r="A126" s="2" t="s">
        <v>243</v>
      </c>
      <c r="B126" s="2" t="s">
        <v>34326</v>
      </c>
      <c r="C126" s="3">
        <v>18</v>
      </c>
      <c r="D126" s="2" t="s">
        <v>981</v>
      </c>
      <c r="E126" s="2" t="s">
        <v>7151</v>
      </c>
      <c r="F126" s="2" t="s">
        <v>7147</v>
      </c>
      <c r="G126" s="2"/>
      <c r="H126" s="2"/>
      <c r="I126" s="2"/>
      <c r="J126" s="4" t="s">
        <v>7173</v>
      </c>
    </row>
    <row r="127" spans="1:10" ht="15" customHeight="1" x14ac:dyDescent="0.3">
      <c r="A127" s="2" t="s">
        <v>243</v>
      </c>
      <c r="B127" s="2" t="s">
        <v>34326</v>
      </c>
      <c r="C127" s="3">
        <v>18</v>
      </c>
      <c r="D127" s="2" t="s">
        <v>981</v>
      </c>
      <c r="E127" s="2" t="s">
        <v>7151</v>
      </c>
      <c r="F127" s="2"/>
      <c r="G127" s="2" t="s">
        <v>7111</v>
      </c>
      <c r="H127" s="2"/>
      <c r="I127" s="2"/>
      <c r="J127" s="4" t="s">
        <v>7173</v>
      </c>
    </row>
    <row r="128" spans="1:10" ht="15" customHeight="1" x14ac:dyDescent="0.3">
      <c r="A128" s="2" t="s">
        <v>243</v>
      </c>
      <c r="B128" s="2" t="s">
        <v>34326</v>
      </c>
      <c r="C128" s="3">
        <v>18</v>
      </c>
      <c r="D128" s="2" t="s">
        <v>981</v>
      </c>
      <c r="E128" s="2" t="s">
        <v>7177</v>
      </c>
      <c r="F128" s="2" t="s">
        <v>7147</v>
      </c>
      <c r="G128" s="2" t="s">
        <v>7111</v>
      </c>
      <c r="H128" s="2"/>
      <c r="I128" s="2"/>
      <c r="J128" s="4" t="s">
        <v>7173</v>
      </c>
    </row>
    <row r="129" spans="1:10" ht="15" customHeight="1" x14ac:dyDescent="0.3">
      <c r="A129" s="2" t="s">
        <v>243</v>
      </c>
      <c r="B129" s="2" t="s">
        <v>34326</v>
      </c>
      <c r="C129" s="3">
        <v>18</v>
      </c>
      <c r="D129" s="2" t="s">
        <v>981</v>
      </c>
      <c r="E129" s="2" t="s">
        <v>7177</v>
      </c>
      <c r="F129" s="2"/>
      <c r="G129" s="2" t="s">
        <v>7115</v>
      </c>
      <c r="H129" s="2"/>
      <c r="I129" s="2"/>
      <c r="J129" s="4" t="s">
        <v>7173</v>
      </c>
    </row>
    <row r="130" spans="1:10" ht="15" customHeight="1" x14ac:dyDescent="0.3">
      <c r="A130" s="2" t="s">
        <v>243</v>
      </c>
      <c r="B130" s="2" t="s">
        <v>34326</v>
      </c>
      <c r="C130" s="3">
        <v>18</v>
      </c>
      <c r="D130" s="2" t="s">
        <v>981</v>
      </c>
      <c r="E130" s="2" t="s">
        <v>7178</v>
      </c>
      <c r="F130" s="2"/>
      <c r="G130" s="2" t="s">
        <v>7115</v>
      </c>
      <c r="H130" s="2"/>
      <c r="I130" s="2"/>
      <c r="J130" s="4" t="s">
        <v>7173</v>
      </c>
    </row>
    <row r="131" spans="1:10" ht="15" customHeight="1" x14ac:dyDescent="0.3">
      <c r="A131" s="2" t="s">
        <v>243</v>
      </c>
      <c r="B131" s="2" t="s">
        <v>34326</v>
      </c>
      <c r="C131" s="3">
        <v>18</v>
      </c>
      <c r="D131" s="2" t="s">
        <v>981</v>
      </c>
      <c r="E131" s="2" t="s">
        <v>7159</v>
      </c>
      <c r="F131" s="2" t="s">
        <v>7147</v>
      </c>
      <c r="G131" s="2" t="s">
        <v>7111</v>
      </c>
      <c r="H131" s="2"/>
      <c r="I131" s="2"/>
      <c r="J131" s="4" t="s">
        <v>7173</v>
      </c>
    </row>
    <row r="132" spans="1:10" ht="15" customHeight="1" x14ac:dyDescent="0.3">
      <c r="A132" s="2" t="s">
        <v>243</v>
      </c>
      <c r="B132" s="2" t="s">
        <v>34326</v>
      </c>
      <c r="C132" s="3">
        <v>18</v>
      </c>
      <c r="D132" s="2" t="s">
        <v>981</v>
      </c>
      <c r="E132" s="2" t="s">
        <v>7159</v>
      </c>
      <c r="F132" s="2"/>
      <c r="G132" s="2" t="s">
        <v>7115</v>
      </c>
      <c r="H132" s="2"/>
      <c r="I132" s="2"/>
      <c r="J132" s="4" t="s">
        <v>7173</v>
      </c>
    </row>
    <row r="133" spans="1:10" ht="15" customHeight="1" x14ac:dyDescent="0.3">
      <c r="A133" s="2" t="s">
        <v>254</v>
      </c>
      <c r="B133" s="2" t="s">
        <v>34327</v>
      </c>
      <c r="C133" s="3">
        <v>19</v>
      </c>
      <c r="D133" s="2" t="s">
        <v>991</v>
      </c>
      <c r="E133" s="2" t="s">
        <v>7110</v>
      </c>
      <c r="F133" s="2" t="s">
        <v>775</v>
      </c>
      <c r="G133" s="2" t="s">
        <v>7131</v>
      </c>
      <c r="H133" s="2"/>
      <c r="I133" s="2"/>
      <c r="J133" s="4" t="s">
        <v>7179</v>
      </c>
    </row>
    <row r="134" spans="1:10" ht="15" customHeight="1" x14ac:dyDescent="0.3">
      <c r="A134" s="2" t="s">
        <v>254</v>
      </c>
      <c r="B134" s="2" t="s">
        <v>34327</v>
      </c>
      <c r="C134" s="3">
        <v>19</v>
      </c>
      <c r="D134" s="2" t="s">
        <v>991</v>
      </c>
      <c r="E134" s="2" t="s">
        <v>3752</v>
      </c>
      <c r="F134" s="2" t="s">
        <v>775</v>
      </c>
      <c r="G134" s="2" t="s">
        <v>7131</v>
      </c>
      <c r="H134" s="2"/>
      <c r="I134" s="2"/>
      <c r="J134" s="4" t="s">
        <v>7179</v>
      </c>
    </row>
    <row r="135" spans="1:10" ht="15" customHeight="1" x14ac:dyDescent="0.3">
      <c r="A135" s="2" t="s">
        <v>254</v>
      </c>
      <c r="B135" s="2" t="s">
        <v>34327</v>
      </c>
      <c r="C135" s="3">
        <v>19</v>
      </c>
      <c r="D135" s="2" t="s">
        <v>991</v>
      </c>
      <c r="E135" s="2" t="s">
        <v>2099</v>
      </c>
      <c r="F135" s="2"/>
      <c r="G135" s="2" t="s">
        <v>7131</v>
      </c>
      <c r="H135" s="2"/>
      <c r="I135" s="2"/>
      <c r="J135" s="4" t="s">
        <v>7179</v>
      </c>
    </row>
    <row r="136" spans="1:10" ht="15" customHeight="1" x14ac:dyDescent="0.3">
      <c r="A136" s="2" t="s">
        <v>254</v>
      </c>
      <c r="B136" s="2" t="s">
        <v>34327</v>
      </c>
      <c r="C136" s="3">
        <v>19</v>
      </c>
      <c r="D136" s="2" t="s">
        <v>991</v>
      </c>
      <c r="E136" s="2" t="s">
        <v>7117</v>
      </c>
      <c r="F136" s="2"/>
      <c r="G136" s="2" t="s">
        <v>7129</v>
      </c>
      <c r="H136" s="2"/>
      <c r="I136" s="2"/>
      <c r="J136" s="4" t="s">
        <v>7180</v>
      </c>
    </row>
    <row r="137" spans="1:10" ht="15" customHeight="1" x14ac:dyDescent="0.3">
      <c r="A137" s="2" t="s">
        <v>254</v>
      </c>
      <c r="B137" s="2" t="s">
        <v>34327</v>
      </c>
      <c r="C137" s="3">
        <v>19</v>
      </c>
      <c r="D137" s="2" t="s">
        <v>991</v>
      </c>
      <c r="E137" s="2" t="s">
        <v>7118</v>
      </c>
      <c r="F137" s="2"/>
      <c r="G137" s="2" t="s">
        <v>7129</v>
      </c>
      <c r="H137" s="2"/>
      <c r="I137" s="2"/>
      <c r="J137" s="4" t="s">
        <v>7180</v>
      </c>
    </row>
    <row r="138" spans="1:10" ht="15" customHeight="1" x14ac:dyDescent="0.3">
      <c r="A138" s="2" t="s">
        <v>254</v>
      </c>
      <c r="B138" s="2" t="s">
        <v>34327</v>
      </c>
      <c r="C138" s="3">
        <v>19</v>
      </c>
      <c r="D138" s="2" t="s">
        <v>991</v>
      </c>
      <c r="E138" s="2" t="s">
        <v>2061</v>
      </c>
      <c r="F138" s="2" t="s">
        <v>5323</v>
      </c>
      <c r="G138" s="2"/>
      <c r="H138" s="2"/>
      <c r="I138" s="2"/>
      <c r="J138" s="4" t="s">
        <v>7181</v>
      </c>
    </row>
    <row r="139" spans="1:10" ht="15" customHeight="1" x14ac:dyDescent="0.3">
      <c r="A139" s="2" t="s">
        <v>254</v>
      </c>
      <c r="B139" s="2" t="s">
        <v>34327</v>
      </c>
      <c r="C139" s="3">
        <v>19</v>
      </c>
      <c r="D139" s="2" t="s">
        <v>991</v>
      </c>
      <c r="E139" s="2" t="s">
        <v>2061</v>
      </c>
      <c r="F139" s="2"/>
      <c r="G139" s="2" t="s">
        <v>7129</v>
      </c>
      <c r="H139" s="2"/>
      <c r="I139" s="2"/>
      <c r="J139" s="4" t="s">
        <v>7182</v>
      </c>
    </row>
    <row r="140" spans="1:10" ht="15" customHeight="1" x14ac:dyDescent="0.3">
      <c r="A140" s="2" t="s">
        <v>267</v>
      </c>
      <c r="B140" s="2" t="s">
        <v>34328</v>
      </c>
      <c r="C140" s="3">
        <v>20</v>
      </c>
      <c r="D140" s="2" t="s">
        <v>1011</v>
      </c>
      <c r="E140" s="2" t="s">
        <v>3039</v>
      </c>
      <c r="F140" s="2"/>
      <c r="G140" s="2" t="s">
        <v>7129</v>
      </c>
      <c r="H140" s="2"/>
      <c r="I140" s="2" t="s">
        <v>6014</v>
      </c>
      <c r="J140" s="4" t="s">
        <v>7184</v>
      </c>
    </row>
    <row r="141" spans="1:10" ht="15" customHeight="1" x14ac:dyDescent="0.3">
      <c r="A141" s="2" t="s">
        <v>267</v>
      </c>
      <c r="B141" s="2" t="s">
        <v>34328</v>
      </c>
      <c r="C141" s="3">
        <v>20</v>
      </c>
      <c r="D141" s="2" t="s">
        <v>1011</v>
      </c>
      <c r="E141" s="2" t="s">
        <v>3039</v>
      </c>
      <c r="F141" s="2"/>
      <c r="G141" s="2" t="s">
        <v>7129</v>
      </c>
      <c r="H141" s="2"/>
      <c r="I141" s="2" t="s">
        <v>7185</v>
      </c>
      <c r="J141" s="4" t="s">
        <v>7184</v>
      </c>
    </row>
    <row r="142" spans="1:10" ht="15" customHeight="1" x14ac:dyDescent="0.3">
      <c r="A142" s="2" t="s">
        <v>267</v>
      </c>
      <c r="B142" s="2" t="s">
        <v>34328</v>
      </c>
      <c r="C142" s="3">
        <v>20</v>
      </c>
      <c r="D142" s="2" t="s">
        <v>1011</v>
      </c>
      <c r="E142" s="2" t="s">
        <v>2499</v>
      </c>
      <c r="F142" s="2"/>
      <c r="G142" s="2" t="s">
        <v>7129</v>
      </c>
      <c r="H142" s="2"/>
      <c r="I142" s="2" t="s">
        <v>7183</v>
      </c>
      <c r="J142" s="4" t="s">
        <v>7184</v>
      </c>
    </row>
    <row r="143" spans="1:10" ht="15" customHeight="1" x14ac:dyDescent="0.3">
      <c r="A143" s="2" t="s">
        <v>267</v>
      </c>
      <c r="B143" s="2" t="s">
        <v>34328</v>
      </c>
      <c r="C143" s="3">
        <v>20</v>
      </c>
      <c r="D143" s="2" t="s">
        <v>1011</v>
      </c>
      <c r="E143" s="2" t="s">
        <v>2499</v>
      </c>
      <c r="F143" s="2"/>
      <c r="G143" s="2" t="s">
        <v>7129</v>
      </c>
      <c r="H143" s="2"/>
      <c r="I143" s="2" t="s">
        <v>7186</v>
      </c>
      <c r="J143" s="4" t="s">
        <v>7184</v>
      </c>
    </row>
    <row r="144" spans="1:10" ht="15" customHeight="1" x14ac:dyDescent="0.3">
      <c r="A144" s="2" t="s">
        <v>267</v>
      </c>
      <c r="B144" s="2" t="s">
        <v>34328</v>
      </c>
      <c r="C144" s="3">
        <v>20</v>
      </c>
      <c r="D144" s="2" t="s">
        <v>1011</v>
      </c>
      <c r="E144" s="2" t="s">
        <v>2499</v>
      </c>
      <c r="F144" s="2"/>
      <c r="G144" s="2" t="s">
        <v>7129</v>
      </c>
      <c r="H144" s="2"/>
      <c r="I144" s="2" t="s">
        <v>6629</v>
      </c>
      <c r="J144" s="4" t="s">
        <v>7184</v>
      </c>
    </row>
    <row r="145" spans="1:10" ht="15" customHeight="1" x14ac:dyDescent="0.3">
      <c r="A145" s="2" t="s">
        <v>267</v>
      </c>
      <c r="B145" s="2" t="s">
        <v>34328</v>
      </c>
      <c r="C145" s="3">
        <v>20</v>
      </c>
      <c r="D145" s="2" t="s">
        <v>1011</v>
      </c>
      <c r="E145" s="2" t="s">
        <v>2499</v>
      </c>
      <c r="F145" s="2"/>
      <c r="G145" s="2" t="s">
        <v>7187</v>
      </c>
      <c r="H145" s="2"/>
      <c r="I145" s="2" t="s">
        <v>7188</v>
      </c>
      <c r="J145" s="4" t="s">
        <v>7184</v>
      </c>
    </row>
    <row r="146" spans="1:10" ht="15" customHeight="1" x14ac:dyDescent="0.3">
      <c r="A146" s="2" t="s">
        <v>267</v>
      </c>
      <c r="B146" s="2" t="s">
        <v>34328</v>
      </c>
      <c r="C146" s="3">
        <v>20</v>
      </c>
      <c r="D146" s="2" t="s">
        <v>1011</v>
      </c>
      <c r="E146" s="2" t="s">
        <v>2499</v>
      </c>
      <c r="F146" s="2" t="s">
        <v>7114</v>
      </c>
      <c r="G146" s="2"/>
      <c r="H146" s="2"/>
      <c r="I146" s="2" t="s">
        <v>7189</v>
      </c>
      <c r="J146" s="4" t="s">
        <v>7184</v>
      </c>
    </row>
    <row r="147" spans="1:10" ht="15" customHeight="1" x14ac:dyDescent="0.3">
      <c r="A147" s="2" t="s">
        <v>267</v>
      </c>
      <c r="B147" s="2" t="s">
        <v>34328</v>
      </c>
      <c r="C147" s="3">
        <v>20</v>
      </c>
      <c r="D147" s="2" t="s">
        <v>1011</v>
      </c>
      <c r="E147" s="2" t="s">
        <v>2499</v>
      </c>
      <c r="F147" s="2"/>
      <c r="G147" s="2" t="s">
        <v>7111</v>
      </c>
      <c r="H147" s="2"/>
      <c r="I147" s="2" t="s">
        <v>7189</v>
      </c>
      <c r="J147" s="4" t="s">
        <v>7184</v>
      </c>
    </row>
    <row r="148" spans="1:10" ht="15" customHeight="1" x14ac:dyDescent="0.3">
      <c r="A148" s="2" t="s">
        <v>282</v>
      </c>
      <c r="B148" s="2" t="s">
        <v>34329</v>
      </c>
      <c r="C148" s="3">
        <v>21</v>
      </c>
      <c r="D148" s="2" t="s">
        <v>1024</v>
      </c>
      <c r="E148" s="2" t="s">
        <v>7190</v>
      </c>
      <c r="F148" s="2" t="s">
        <v>6872</v>
      </c>
      <c r="G148" s="2"/>
      <c r="H148" s="2"/>
      <c r="I148" s="2"/>
      <c r="J148" s="4" t="s">
        <v>7191</v>
      </c>
    </row>
    <row r="149" spans="1:10" ht="15" customHeight="1" x14ac:dyDescent="0.3">
      <c r="A149" s="2" t="s">
        <v>295</v>
      </c>
      <c r="B149" s="2" t="s">
        <v>34330</v>
      </c>
      <c r="C149" s="3">
        <v>22</v>
      </c>
      <c r="D149" s="2" t="s">
        <v>1029</v>
      </c>
      <c r="E149" s="2" t="s">
        <v>7162</v>
      </c>
      <c r="F149" s="2"/>
      <c r="G149" s="2" t="s">
        <v>7111</v>
      </c>
      <c r="H149" s="2"/>
      <c r="I149" s="2"/>
      <c r="J149" s="4" t="s">
        <v>7192</v>
      </c>
    </row>
    <row r="150" spans="1:10" ht="15" customHeight="1" x14ac:dyDescent="0.3">
      <c r="A150" s="2" t="s">
        <v>295</v>
      </c>
      <c r="B150" s="2" t="s">
        <v>34330</v>
      </c>
      <c r="C150" s="3">
        <v>22</v>
      </c>
      <c r="D150" s="2" t="s">
        <v>1029</v>
      </c>
      <c r="E150" s="2" t="s">
        <v>7162</v>
      </c>
      <c r="F150" s="2"/>
      <c r="G150" s="2" t="s">
        <v>7115</v>
      </c>
      <c r="H150" s="2"/>
      <c r="I150" s="2"/>
      <c r="J150" s="4" t="s">
        <v>7193</v>
      </c>
    </row>
    <row r="151" spans="1:10" ht="15" customHeight="1" x14ac:dyDescent="0.3">
      <c r="A151" s="2" t="s">
        <v>295</v>
      </c>
      <c r="B151" s="2" t="s">
        <v>34330</v>
      </c>
      <c r="C151" s="3">
        <v>22</v>
      </c>
      <c r="D151" s="2" t="s">
        <v>1029</v>
      </c>
      <c r="E151" s="2" t="s">
        <v>7162</v>
      </c>
      <c r="F151" s="2" t="s">
        <v>7114</v>
      </c>
      <c r="G151" s="2" t="s">
        <v>7111</v>
      </c>
      <c r="H151" s="2"/>
      <c r="I151" s="2"/>
      <c r="J151" s="4" t="s">
        <v>7193</v>
      </c>
    </row>
    <row r="152" spans="1:10" ht="15" customHeight="1" x14ac:dyDescent="0.3">
      <c r="A152" s="2" t="s">
        <v>295</v>
      </c>
      <c r="B152" s="2" t="s">
        <v>34330</v>
      </c>
      <c r="C152" s="3">
        <v>22</v>
      </c>
      <c r="D152" s="2" t="s">
        <v>1029</v>
      </c>
      <c r="E152" s="2" t="s">
        <v>7139</v>
      </c>
      <c r="F152" s="2"/>
      <c r="G152" s="2" t="s">
        <v>7111</v>
      </c>
      <c r="H152" s="2"/>
      <c r="I152" s="2"/>
      <c r="J152" s="4" t="s">
        <v>7192</v>
      </c>
    </row>
    <row r="153" spans="1:10" ht="15" customHeight="1" x14ac:dyDescent="0.3">
      <c r="A153" s="2" t="s">
        <v>295</v>
      </c>
      <c r="B153" s="2" t="s">
        <v>34330</v>
      </c>
      <c r="C153" s="3">
        <v>22</v>
      </c>
      <c r="D153" s="2" t="s">
        <v>1029</v>
      </c>
      <c r="E153" s="2" t="s">
        <v>7139</v>
      </c>
      <c r="F153" s="2"/>
      <c r="G153" s="2" t="s">
        <v>7115</v>
      </c>
      <c r="H153" s="2"/>
      <c r="I153" s="2"/>
      <c r="J153" s="4" t="s">
        <v>7193</v>
      </c>
    </row>
    <row r="154" spans="1:10" ht="15" customHeight="1" x14ac:dyDescent="0.3">
      <c r="A154" s="2" t="s">
        <v>295</v>
      </c>
      <c r="B154" s="2" t="s">
        <v>34330</v>
      </c>
      <c r="C154" s="3">
        <v>22</v>
      </c>
      <c r="D154" s="2" t="s">
        <v>1029</v>
      </c>
      <c r="E154" s="2" t="s">
        <v>7167</v>
      </c>
      <c r="F154" s="2"/>
      <c r="G154" s="2" t="s">
        <v>7115</v>
      </c>
      <c r="H154" s="2"/>
      <c r="I154" s="2"/>
      <c r="J154" s="4" t="s">
        <v>7192</v>
      </c>
    </row>
    <row r="155" spans="1:10" ht="15" customHeight="1" x14ac:dyDescent="0.3">
      <c r="A155" s="2" t="s">
        <v>295</v>
      </c>
      <c r="B155" s="2" t="s">
        <v>34330</v>
      </c>
      <c r="C155" s="3">
        <v>22</v>
      </c>
      <c r="D155" s="2" t="s">
        <v>1029</v>
      </c>
      <c r="E155" s="2" t="s">
        <v>7167</v>
      </c>
      <c r="F155" s="2"/>
      <c r="G155" s="2" t="s">
        <v>7111</v>
      </c>
      <c r="H155" s="2"/>
      <c r="I155" s="2"/>
      <c r="J155" s="4" t="s">
        <v>7192</v>
      </c>
    </row>
    <row r="156" spans="1:10" ht="15" customHeight="1" x14ac:dyDescent="0.3">
      <c r="A156" s="2" t="s">
        <v>295</v>
      </c>
      <c r="B156" s="2" t="s">
        <v>34330</v>
      </c>
      <c r="C156" s="3">
        <v>22</v>
      </c>
      <c r="D156" s="2" t="s">
        <v>1029</v>
      </c>
      <c r="E156" s="2" t="s">
        <v>7194</v>
      </c>
      <c r="F156" s="2"/>
      <c r="G156" s="2" t="s">
        <v>7115</v>
      </c>
      <c r="H156" s="2"/>
      <c r="I156" s="2"/>
      <c r="J156" s="4" t="s">
        <v>7192</v>
      </c>
    </row>
    <row r="157" spans="1:10" ht="15" customHeight="1" x14ac:dyDescent="0.3">
      <c r="A157" s="2" t="s">
        <v>295</v>
      </c>
      <c r="B157" s="2" t="s">
        <v>34330</v>
      </c>
      <c r="C157" s="3">
        <v>22</v>
      </c>
      <c r="D157" s="2" t="s">
        <v>1029</v>
      </c>
      <c r="E157" s="2" t="s">
        <v>7194</v>
      </c>
      <c r="F157" s="2"/>
      <c r="G157" s="2" t="s">
        <v>7111</v>
      </c>
      <c r="H157" s="2"/>
      <c r="I157" s="2"/>
      <c r="J157" s="4" t="s">
        <v>7192</v>
      </c>
    </row>
    <row r="158" spans="1:10" ht="15" customHeight="1" x14ac:dyDescent="0.3">
      <c r="A158" s="2" t="s">
        <v>295</v>
      </c>
      <c r="B158" s="2" t="s">
        <v>34330</v>
      </c>
      <c r="C158" s="3">
        <v>22</v>
      </c>
      <c r="D158" s="2" t="s">
        <v>1029</v>
      </c>
      <c r="E158" s="2" t="s">
        <v>3026</v>
      </c>
      <c r="F158" s="2"/>
      <c r="G158" s="2" t="s">
        <v>7111</v>
      </c>
      <c r="H158" s="2"/>
      <c r="I158" s="2"/>
      <c r="J158" s="4" t="s">
        <v>7192</v>
      </c>
    </row>
    <row r="159" spans="1:10" ht="15" customHeight="1" x14ac:dyDescent="0.3">
      <c r="A159" s="2" t="s">
        <v>295</v>
      </c>
      <c r="B159" s="2" t="s">
        <v>34330</v>
      </c>
      <c r="C159" s="3">
        <v>22</v>
      </c>
      <c r="D159" s="2" t="s">
        <v>1029</v>
      </c>
      <c r="E159" s="2" t="s">
        <v>3026</v>
      </c>
      <c r="F159" s="2"/>
      <c r="G159" s="2" t="s">
        <v>7115</v>
      </c>
      <c r="H159" s="2"/>
      <c r="I159" s="2"/>
      <c r="J159" s="4" t="s">
        <v>7193</v>
      </c>
    </row>
    <row r="160" spans="1:10" ht="15" customHeight="1" x14ac:dyDescent="0.3">
      <c r="A160" s="2" t="s">
        <v>295</v>
      </c>
      <c r="B160" s="2" t="s">
        <v>34330</v>
      </c>
      <c r="C160" s="3">
        <v>22</v>
      </c>
      <c r="D160" s="2" t="s">
        <v>1029</v>
      </c>
      <c r="E160" s="2" t="s">
        <v>2070</v>
      </c>
      <c r="F160" s="2" t="s">
        <v>7114</v>
      </c>
      <c r="G160" s="2"/>
      <c r="H160" s="2"/>
      <c r="I160" s="2"/>
      <c r="J160" s="4" t="s">
        <v>7195</v>
      </c>
    </row>
    <row r="161" spans="1:10" ht="15" customHeight="1" x14ac:dyDescent="0.3">
      <c r="A161" s="2" t="s">
        <v>295</v>
      </c>
      <c r="B161" s="2" t="s">
        <v>34330</v>
      </c>
      <c r="C161" s="3">
        <v>22</v>
      </c>
      <c r="D161" s="2" t="s">
        <v>1029</v>
      </c>
      <c r="E161" s="2" t="s">
        <v>7151</v>
      </c>
      <c r="F161" s="2"/>
      <c r="G161" s="2" t="s">
        <v>7111</v>
      </c>
      <c r="H161" s="2"/>
      <c r="I161" s="2"/>
      <c r="J161" s="4" t="s">
        <v>7192</v>
      </c>
    </row>
    <row r="162" spans="1:10" ht="15" customHeight="1" x14ac:dyDescent="0.3">
      <c r="A162" s="2" t="s">
        <v>295</v>
      </c>
      <c r="B162" s="2" t="s">
        <v>34330</v>
      </c>
      <c r="C162" s="3">
        <v>22</v>
      </c>
      <c r="D162" s="2" t="s">
        <v>1029</v>
      </c>
      <c r="E162" s="2" t="s">
        <v>7151</v>
      </c>
      <c r="F162" s="2"/>
      <c r="G162" s="2" t="s">
        <v>7115</v>
      </c>
      <c r="H162" s="2"/>
      <c r="I162" s="2"/>
      <c r="J162" s="4" t="s">
        <v>7193</v>
      </c>
    </row>
    <row r="163" spans="1:10" ht="15" customHeight="1" x14ac:dyDescent="0.3">
      <c r="A163" s="2" t="s">
        <v>295</v>
      </c>
      <c r="B163" s="2" t="s">
        <v>34330</v>
      </c>
      <c r="C163" s="3">
        <v>22</v>
      </c>
      <c r="D163" s="2" t="s">
        <v>1029</v>
      </c>
      <c r="E163" s="2" t="s">
        <v>7196</v>
      </c>
      <c r="F163" s="2"/>
      <c r="G163" s="2" t="s">
        <v>7111</v>
      </c>
      <c r="H163" s="2"/>
      <c r="I163" s="2"/>
      <c r="J163" s="4" t="s">
        <v>7192</v>
      </c>
    </row>
    <row r="164" spans="1:10" ht="15" customHeight="1" x14ac:dyDescent="0.3">
      <c r="A164" s="2" t="s">
        <v>295</v>
      </c>
      <c r="B164" s="2" t="s">
        <v>34330</v>
      </c>
      <c r="C164" s="3">
        <v>22</v>
      </c>
      <c r="D164" s="2" t="s">
        <v>1029</v>
      </c>
      <c r="E164" s="2" t="s">
        <v>7196</v>
      </c>
      <c r="F164" s="2"/>
      <c r="G164" s="2" t="s">
        <v>7115</v>
      </c>
      <c r="H164" s="2"/>
      <c r="I164" s="2"/>
      <c r="J164" s="4" t="s">
        <v>7193</v>
      </c>
    </row>
    <row r="165" spans="1:10" ht="15" customHeight="1" x14ac:dyDescent="0.3">
      <c r="A165" s="2" t="s">
        <v>295</v>
      </c>
      <c r="B165" s="2" t="s">
        <v>34330</v>
      </c>
      <c r="C165" s="3">
        <v>22</v>
      </c>
      <c r="D165" s="2" t="s">
        <v>1029</v>
      </c>
      <c r="E165" s="2" t="s">
        <v>7197</v>
      </c>
      <c r="F165" s="2"/>
      <c r="G165" s="2" t="s">
        <v>7111</v>
      </c>
      <c r="H165" s="2"/>
      <c r="I165" s="2"/>
      <c r="J165" s="4" t="s">
        <v>7192</v>
      </c>
    </row>
    <row r="166" spans="1:10" ht="15" customHeight="1" x14ac:dyDescent="0.3">
      <c r="A166" s="2" t="s">
        <v>295</v>
      </c>
      <c r="B166" s="2" t="s">
        <v>34330</v>
      </c>
      <c r="C166" s="3">
        <v>22</v>
      </c>
      <c r="D166" s="2" t="s">
        <v>1029</v>
      </c>
      <c r="E166" s="2" t="s">
        <v>3055</v>
      </c>
      <c r="F166" s="2"/>
      <c r="G166" s="2" t="s">
        <v>7111</v>
      </c>
      <c r="H166" s="2"/>
      <c r="I166" s="2"/>
      <c r="J166" s="4" t="s">
        <v>7192</v>
      </c>
    </row>
    <row r="167" spans="1:10" ht="15" customHeight="1" x14ac:dyDescent="0.3">
      <c r="A167" s="2" t="s">
        <v>295</v>
      </c>
      <c r="B167" s="2" t="s">
        <v>34330</v>
      </c>
      <c r="C167" s="3">
        <v>22</v>
      </c>
      <c r="D167" s="2" t="s">
        <v>1029</v>
      </c>
      <c r="E167" s="2" t="s">
        <v>3055</v>
      </c>
      <c r="F167" s="2"/>
      <c r="G167" s="2" t="s">
        <v>7115</v>
      </c>
      <c r="H167" s="2"/>
      <c r="I167" s="2"/>
      <c r="J167" s="4" t="s">
        <v>7193</v>
      </c>
    </row>
    <row r="168" spans="1:10" ht="15" customHeight="1" x14ac:dyDescent="0.3">
      <c r="A168" s="2" t="s">
        <v>295</v>
      </c>
      <c r="B168" s="2" t="s">
        <v>34330</v>
      </c>
      <c r="C168" s="3">
        <v>22</v>
      </c>
      <c r="D168" s="2" t="s">
        <v>1029</v>
      </c>
      <c r="E168" s="2" t="s">
        <v>7198</v>
      </c>
      <c r="F168" s="2"/>
      <c r="G168" s="2" t="s">
        <v>7115</v>
      </c>
      <c r="H168" s="2"/>
      <c r="I168" s="2"/>
      <c r="J168" s="4" t="s">
        <v>7193</v>
      </c>
    </row>
    <row r="169" spans="1:10" ht="15" customHeight="1" x14ac:dyDescent="0.3">
      <c r="A169" s="2" t="s">
        <v>295</v>
      </c>
      <c r="B169" s="2" t="s">
        <v>34330</v>
      </c>
      <c r="C169" s="3">
        <v>22</v>
      </c>
      <c r="D169" s="2" t="s">
        <v>1029</v>
      </c>
      <c r="E169" s="2" t="s">
        <v>7198</v>
      </c>
      <c r="F169" s="2"/>
      <c r="G169" s="2" t="s">
        <v>7111</v>
      </c>
      <c r="H169" s="2"/>
      <c r="I169" s="2"/>
      <c r="J169" s="4" t="s">
        <v>7193</v>
      </c>
    </row>
    <row r="170" spans="1:10" ht="15" customHeight="1" x14ac:dyDescent="0.3">
      <c r="A170" s="2" t="s">
        <v>295</v>
      </c>
      <c r="B170" s="2" t="s">
        <v>34330</v>
      </c>
      <c r="C170" s="3">
        <v>22</v>
      </c>
      <c r="D170" s="2" t="s">
        <v>1029</v>
      </c>
      <c r="E170" s="2" t="s">
        <v>7159</v>
      </c>
      <c r="F170" s="2"/>
      <c r="G170" s="2" t="s">
        <v>7111</v>
      </c>
      <c r="H170" s="2"/>
      <c r="I170" s="2"/>
      <c r="J170" s="4" t="s">
        <v>7192</v>
      </c>
    </row>
    <row r="171" spans="1:10" ht="15" customHeight="1" x14ac:dyDescent="0.3">
      <c r="A171" s="2" t="s">
        <v>295</v>
      </c>
      <c r="B171" s="2" t="s">
        <v>34330</v>
      </c>
      <c r="C171" s="3">
        <v>22</v>
      </c>
      <c r="D171" s="2" t="s">
        <v>1029</v>
      </c>
      <c r="E171" s="2" t="s">
        <v>7159</v>
      </c>
      <c r="F171" s="2"/>
      <c r="G171" s="2" t="s">
        <v>7115</v>
      </c>
      <c r="H171" s="2"/>
      <c r="I171" s="2"/>
      <c r="J171" s="4" t="s">
        <v>7193</v>
      </c>
    </row>
    <row r="172" spans="1:10" ht="15" customHeight="1" x14ac:dyDescent="0.3">
      <c r="A172" s="2" t="s">
        <v>310</v>
      </c>
      <c r="B172" s="2" t="s">
        <v>34331</v>
      </c>
      <c r="C172" s="3">
        <v>23</v>
      </c>
      <c r="D172" s="2" t="s">
        <v>1052</v>
      </c>
      <c r="E172" s="2" t="s">
        <v>7199</v>
      </c>
      <c r="F172" s="2" t="s">
        <v>775</v>
      </c>
      <c r="G172" s="2"/>
      <c r="H172" s="2"/>
      <c r="I172" s="2"/>
      <c r="J172" s="4" t="s">
        <v>7200</v>
      </c>
    </row>
    <row r="173" spans="1:10" ht="15" customHeight="1" x14ac:dyDescent="0.3">
      <c r="A173" s="2" t="s">
        <v>310</v>
      </c>
      <c r="B173" s="2" t="s">
        <v>34331</v>
      </c>
      <c r="C173" s="3">
        <v>23</v>
      </c>
      <c r="D173" s="2" t="s">
        <v>1052</v>
      </c>
      <c r="E173" s="2" t="s">
        <v>7199</v>
      </c>
      <c r="F173" s="2" t="s">
        <v>5323</v>
      </c>
      <c r="G173" s="2"/>
      <c r="H173" s="2"/>
      <c r="I173" s="2"/>
      <c r="J173" s="4" t="s">
        <v>7201</v>
      </c>
    </row>
    <row r="174" spans="1:10" ht="15" customHeight="1" x14ac:dyDescent="0.3">
      <c r="A174" s="2" t="s">
        <v>310</v>
      </c>
      <c r="B174" s="2" t="s">
        <v>34331</v>
      </c>
      <c r="C174" s="3">
        <v>23</v>
      </c>
      <c r="D174" s="2" t="s">
        <v>1052</v>
      </c>
      <c r="E174" s="2" t="s">
        <v>7199</v>
      </c>
      <c r="F174" s="2" t="s">
        <v>6872</v>
      </c>
      <c r="G174" s="2"/>
      <c r="H174" s="2"/>
      <c r="I174" s="2"/>
      <c r="J174" s="4" t="s">
        <v>7202</v>
      </c>
    </row>
    <row r="175" spans="1:10" ht="15" customHeight="1" x14ac:dyDescent="0.3">
      <c r="A175" s="2" t="s">
        <v>310</v>
      </c>
      <c r="B175" s="2" t="s">
        <v>34331</v>
      </c>
      <c r="C175" s="3">
        <v>23</v>
      </c>
      <c r="D175" s="2" t="s">
        <v>1052</v>
      </c>
      <c r="E175" s="2" t="s">
        <v>7203</v>
      </c>
      <c r="F175" s="2" t="s">
        <v>775</v>
      </c>
      <c r="G175" s="2"/>
      <c r="H175" s="2"/>
      <c r="I175" s="2"/>
      <c r="J175" s="4" t="s">
        <v>7201</v>
      </c>
    </row>
    <row r="176" spans="1:10" ht="15" customHeight="1" x14ac:dyDescent="0.3">
      <c r="A176" s="2" t="s">
        <v>310</v>
      </c>
      <c r="B176" s="2" t="s">
        <v>34331</v>
      </c>
      <c r="C176" s="3">
        <v>23</v>
      </c>
      <c r="D176" s="2" t="s">
        <v>1052</v>
      </c>
      <c r="E176" s="2" t="s">
        <v>7203</v>
      </c>
      <c r="F176" s="2" t="s">
        <v>5323</v>
      </c>
      <c r="G176" s="2"/>
      <c r="H176" s="2"/>
      <c r="I176" s="2"/>
      <c r="J176" s="4" t="s">
        <v>7201</v>
      </c>
    </row>
    <row r="177" spans="1:10" ht="15" customHeight="1" x14ac:dyDescent="0.3">
      <c r="A177" s="2" t="s">
        <v>310</v>
      </c>
      <c r="B177" s="2" t="s">
        <v>34331</v>
      </c>
      <c r="C177" s="3">
        <v>23</v>
      </c>
      <c r="D177" s="2" t="s">
        <v>1052</v>
      </c>
      <c r="E177" s="2" t="s">
        <v>7204</v>
      </c>
      <c r="F177" s="2" t="s">
        <v>6872</v>
      </c>
      <c r="G177" s="2"/>
      <c r="H177" s="2"/>
      <c r="I177" s="2"/>
      <c r="J177" s="4" t="s">
        <v>7202</v>
      </c>
    </row>
    <row r="178" spans="1:10" ht="15" customHeight="1" x14ac:dyDescent="0.3">
      <c r="A178" s="2" t="s">
        <v>310</v>
      </c>
      <c r="B178" s="2" t="s">
        <v>34331</v>
      </c>
      <c r="C178" s="3">
        <v>23</v>
      </c>
      <c r="D178" s="2" t="s">
        <v>1052</v>
      </c>
      <c r="E178" s="2" t="s">
        <v>7205</v>
      </c>
      <c r="F178" s="2" t="s">
        <v>7206</v>
      </c>
      <c r="G178" s="2"/>
      <c r="H178" s="2"/>
      <c r="I178" s="2"/>
      <c r="J178" s="4" t="s">
        <v>7207</v>
      </c>
    </row>
    <row r="179" spans="1:10" ht="15" customHeight="1" x14ac:dyDescent="0.3">
      <c r="A179" s="2" t="s">
        <v>310</v>
      </c>
      <c r="B179" s="2" t="s">
        <v>34331</v>
      </c>
      <c r="C179" s="3">
        <v>23</v>
      </c>
      <c r="D179" s="2" t="s">
        <v>1052</v>
      </c>
      <c r="E179" s="2" t="s">
        <v>2491</v>
      </c>
      <c r="F179" s="2" t="s">
        <v>907</v>
      </c>
      <c r="G179" s="2" t="s">
        <v>7115</v>
      </c>
      <c r="H179" s="2"/>
      <c r="I179" s="2"/>
      <c r="J179" s="4" t="s">
        <v>7200</v>
      </c>
    </row>
    <row r="180" spans="1:10" ht="15" customHeight="1" x14ac:dyDescent="0.3">
      <c r="A180" s="2" t="s">
        <v>310</v>
      </c>
      <c r="B180" s="2" t="s">
        <v>34331</v>
      </c>
      <c r="C180" s="3">
        <v>23</v>
      </c>
      <c r="D180" s="2" t="s">
        <v>1052</v>
      </c>
      <c r="E180" s="2" t="s">
        <v>2540</v>
      </c>
      <c r="F180" s="2" t="s">
        <v>5323</v>
      </c>
      <c r="G180" s="2"/>
      <c r="H180" s="2"/>
      <c r="I180" s="2"/>
      <c r="J180" s="4" t="s">
        <v>7200</v>
      </c>
    </row>
    <row r="181" spans="1:10" ht="15" customHeight="1" x14ac:dyDescent="0.3">
      <c r="A181" s="2" t="s">
        <v>310</v>
      </c>
      <c r="B181" s="2" t="s">
        <v>34331</v>
      </c>
      <c r="C181" s="3">
        <v>23</v>
      </c>
      <c r="D181" s="2" t="s">
        <v>1052</v>
      </c>
      <c r="E181" s="2" t="s">
        <v>2540</v>
      </c>
      <c r="F181" s="2" t="s">
        <v>775</v>
      </c>
      <c r="G181" s="2"/>
      <c r="H181" s="2"/>
      <c r="I181" s="2"/>
      <c r="J181" s="4" t="s">
        <v>7201</v>
      </c>
    </row>
    <row r="182" spans="1:10" ht="15" customHeight="1" x14ac:dyDescent="0.3">
      <c r="A182" s="2" t="s">
        <v>310</v>
      </c>
      <c r="B182" s="2" t="s">
        <v>34331</v>
      </c>
      <c r="C182" s="3">
        <v>23</v>
      </c>
      <c r="D182" s="2" t="s">
        <v>1052</v>
      </c>
      <c r="E182" s="2" t="s">
        <v>2540</v>
      </c>
      <c r="F182" s="2" t="s">
        <v>6872</v>
      </c>
      <c r="G182" s="2"/>
      <c r="H182" s="2"/>
      <c r="I182" s="2"/>
      <c r="J182" s="4" t="s">
        <v>7202</v>
      </c>
    </row>
    <row r="183" spans="1:10" ht="15" customHeight="1" x14ac:dyDescent="0.3">
      <c r="A183" s="2" t="s">
        <v>310</v>
      </c>
      <c r="B183" s="2" t="s">
        <v>34331</v>
      </c>
      <c r="C183" s="3">
        <v>23</v>
      </c>
      <c r="D183" s="2" t="s">
        <v>1052</v>
      </c>
      <c r="E183" s="2" t="s">
        <v>7208</v>
      </c>
      <c r="F183" s="2" t="s">
        <v>775</v>
      </c>
      <c r="G183" s="2"/>
      <c r="H183" s="2"/>
      <c r="I183" s="2"/>
      <c r="J183" s="4" t="s">
        <v>7209</v>
      </c>
    </row>
    <row r="184" spans="1:10" ht="15" customHeight="1" x14ac:dyDescent="0.3">
      <c r="A184" s="2" t="s">
        <v>310</v>
      </c>
      <c r="B184" s="2" t="s">
        <v>34331</v>
      </c>
      <c r="C184" s="3">
        <v>23</v>
      </c>
      <c r="D184" s="2" t="s">
        <v>1052</v>
      </c>
      <c r="E184" s="2" t="s">
        <v>7208</v>
      </c>
      <c r="F184" s="2" t="s">
        <v>5323</v>
      </c>
      <c r="G184" s="2"/>
      <c r="H184" s="2"/>
      <c r="I184" s="2"/>
      <c r="J184" s="4" t="s">
        <v>7209</v>
      </c>
    </row>
    <row r="185" spans="1:10" ht="15" customHeight="1" x14ac:dyDescent="0.3">
      <c r="A185" s="2" t="s">
        <v>310</v>
      </c>
      <c r="B185" s="2" t="s">
        <v>34331</v>
      </c>
      <c r="C185" s="3">
        <v>23</v>
      </c>
      <c r="D185" s="2" t="s">
        <v>1052</v>
      </c>
      <c r="E185" s="2" t="s">
        <v>4131</v>
      </c>
      <c r="F185" s="2" t="s">
        <v>775</v>
      </c>
      <c r="G185" s="2"/>
      <c r="H185" s="2"/>
      <c r="I185" s="2"/>
      <c r="J185" s="4" t="s">
        <v>7207</v>
      </c>
    </row>
    <row r="186" spans="1:10" ht="15" customHeight="1" x14ac:dyDescent="0.3">
      <c r="A186" s="2" t="s">
        <v>324</v>
      </c>
      <c r="B186" s="2" t="s">
        <v>34332</v>
      </c>
      <c r="C186" s="3">
        <v>24</v>
      </c>
      <c r="D186" s="2" t="s">
        <v>1074</v>
      </c>
      <c r="E186" s="2" t="s">
        <v>7116</v>
      </c>
      <c r="F186" s="2"/>
      <c r="G186" s="2" t="s">
        <v>7129</v>
      </c>
      <c r="H186" s="2"/>
      <c r="I186" s="2" t="s">
        <v>7224</v>
      </c>
      <c r="J186" s="4" t="s">
        <v>7211</v>
      </c>
    </row>
    <row r="187" spans="1:10" ht="15" customHeight="1" x14ac:dyDescent="0.3">
      <c r="A187" s="2" t="s">
        <v>324</v>
      </c>
      <c r="B187" s="2" t="s">
        <v>34332</v>
      </c>
      <c r="C187" s="3">
        <v>24</v>
      </c>
      <c r="D187" s="2" t="s">
        <v>1074</v>
      </c>
      <c r="E187" s="2" t="s">
        <v>7222</v>
      </c>
      <c r="F187" s="2"/>
      <c r="G187" s="2" t="s">
        <v>7129</v>
      </c>
      <c r="H187" s="2"/>
      <c r="I187" s="2" t="s">
        <v>7223</v>
      </c>
      <c r="J187" s="4" t="s">
        <v>7211</v>
      </c>
    </row>
    <row r="188" spans="1:10" ht="15" customHeight="1" x14ac:dyDescent="0.3">
      <c r="A188" s="2" t="s">
        <v>324</v>
      </c>
      <c r="B188" s="2" t="s">
        <v>34332</v>
      </c>
      <c r="C188" s="3">
        <v>24</v>
      </c>
      <c r="D188" s="2" t="s">
        <v>1074</v>
      </c>
      <c r="E188" s="2" t="s">
        <v>7215</v>
      </c>
      <c r="F188" s="2"/>
      <c r="G188" s="2" t="s">
        <v>7129</v>
      </c>
      <c r="H188" s="2"/>
      <c r="I188" s="2" t="s">
        <v>5662</v>
      </c>
      <c r="J188" s="4" t="s">
        <v>7211</v>
      </c>
    </row>
    <row r="189" spans="1:10" ht="15" customHeight="1" x14ac:dyDescent="0.3">
      <c r="A189" s="2" t="s">
        <v>324</v>
      </c>
      <c r="B189" s="2" t="s">
        <v>34332</v>
      </c>
      <c r="C189" s="3">
        <v>24</v>
      </c>
      <c r="D189" s="2" t="s">
        <v>1074</v>
      </c>
      <c r="E189" s="2" t="s">
        <v>7215</v>
      </c>
      <c r="F189" s="2"/>
      <c r="G189" s="2" t="s">
        <v>7129</v>
      </c>
      <c r="H189" s="2"/>
      <c r="I189" s="2" t="s">
        <v>7219</v>
      </c>
      <c r="J189" s="4" t="s">
        <v>7211</v>
      </c>
    </row>
    <row r="190" spans="1:10" ht="15" customHeight="1" x14ac:dyDescent="0.3">
      <c r="A190" s="2" t="s">
        <v>324</v>
      </c>
      <c r="B190" s="2" t="s">
        <v>34332</v>
      </c>
      <c r="C190" s="3">
        <v>24</v>
      </c>
      <c r="D190" s="2" t="s">
        <v>1074</v>
      </c>
      <c r="E190" s="2" t="s">
        <v>2540</v>
      </c>
      <c r="F190" s="2"/>
      <c r="G190" s="2" t="s">
        <v>7129</v>
      </c>
      <c r="H190" s="2"/>
      <c r="I190" s="2" t="s">
        <v>6180</v>
      </c>
      <c r="J190" s="4" t="s">
        <v>7211</v>
      </c>
    </row>
    <row r="191" spans="1:10" ht="15" customHeight="1" x14ac:dyDescent="0.3">
      <c r="A191" s="2" t="s">
        <v>324</v>
      </c>
      <c r="B191" s="2" t="s">
        <v>34332</v>
      </c>
      <c r="C191" s="3">
        <v>24</v>
      </c>
      <c r="D191" s="2" t="s">
        <v>1074</v>
      </c>
      <c r="E191" s="2" t="s">
        <v>2540</v>
      </c>
      <c r="F191" s="2"/>
      <c r="G191" s="2" t="s">
        <v>7129</v>
      </c>
      <c r="H191" s="2"/>
      <c r="I191" s="2" t="s">
        <v>7225</v>
      </c>
      <c r="J191" s="4" t="s">
        <v>7211</v>
      </c>
    </row>
    <row r="192" spans="1:10" ht="15" customHeight="1" x14ac:dyDescent="0.3">
      <c r="A192" s="2" t="s">
        <v>324</v>
      </c>
      <c r="B192" s="2" t="s">
        <v>34332</v>
      </c>
      <c r="C192" s="3">
        <v>24</v>
      </c>
      <c r="D192" s="2" t="s">
        <v>1074</v>
      </c>
      <c r="E192" s="2" t="s">
        <v>7125</v>
      </c>
      <c r="F192" s="2"/>
      <c r="G192" s="2" t="s">
        <v>7111</v>
      </c>
      <c r="H192" s="2"/>
      <c r="I192" s="2" t="s">
        <v>2565</v>
      </c>
      <c r="J192" s="4" t="s">
        <v>7211</v>
      </c>
    </row>
    <row r="193" spans="1:10" ht="15" customHeight="1" x14ac:dyDescent="0.3">
      <c r="A193" s="2" t="s">
        <v>324</v>
      </c>
      <c r="B193" s="2" t="s">
        <v>34332</v>
      </c>
      <c r="C193" s="3">
        <v>24</v>
      </c>
      <c r="D193" s="2" t="s">
        <v>1074</v>
      </c>
      <c r="E193" s="2" t="s">
        <v>7220</v>
      </c>
      <c r="F193" s="2"/>
      <c r="G193" s="2" t="s">
        <v>7129</v>
      </c>
      <c r="H193" s="2"/>
      <c r="I193" s="2" t="s">
        <v>7221</v>
      </c>
      <c r="J193" s="4" t="s">
        <v>7211</v>
      </c>
    </row>
    <row r="194" spans="1:10" ht="15" customHeight="1" x14ac:dyDescent="0.3">
      <c r="A194" s="2" t="s">
        <v>324</v>
      </c>
      <c r="B194" s="2" t="s">
        <v>34332</v>
      </c>
      <c r="C194" s="3">
        <v>24</v>
      </c>
      <c r="D194" s="2" t="s">
        <v>1074</v>
      </c>
      <c r="E194" s="2" t="s">
        <v>2499</v>
      </c>
      <c r="F194" s="2"/>
      <c r="G194" s="2" t="s">
        <v>7129</v>
      </c>
      <c r="H194" s="2"/>
      <c r="I194" s="2" t="s">
        <v>7210</v>
      </c>
      <c r="J194" s="4" t="s">
        <v>7211</v>
      </c>
    </row>
    <row r="195" spans="1:10" ht="15" customHeight="1" x14ac:dyDescent="0.3">
      <c r="A195" s="2" t="s">
        <v>324</v>
      </c>
      <c r="B195" s="2" t="s">
        <v>34332</v>
      </c>
      <c r="C195" s="3">
        <v>24</v>
      </c>
      <c r="D195" s="2" t="s">
        <v>1074</v>
      </c>
      <c r="E195" s="2" t="s">
        <v>2499</v>
      </c>
      <c r="F195" s="2"/>
      <c r="G195" s="2" t="s">
        <v>7111</v>
      </c>
      <c r="H195" s="2"/>
      <c r="I195" s="2" t="s">
        <v>7212</v>
      </c>
      <c r="J195" s="4" t="s">
        <v>7211</v>
      </c>
    </row>
    <row r="196" spans="1:10" ht="15" customHeight="1" x14ac:dyDescent="0.3">
      <c r="A196" s="2" t="s">
        <v>324</v>
      </c>
      <c r="B196" s="2" t="s">
        <v>34332</v>
      </c>
      <c r="C196" s="3">
        <v>24</v>
      </c>
      <c r="D196" s="2" t="s">
        <v>1074</v>
      </c>
      <c r="E196" s="2" t="s">
        <v>2499</v>
      </c>
      <c r="F196" s="2"/>
      <c r="G196" s="2" t="s">
        <v>7129</v>
      </c>
      <c r="H196" s="2"/>
      <c r="I196" s="2" t="s">
        <v>7212</v>
      </c>
      <c r="J196" s="4" t="s">
        <v>7211</v>
      </c>
    </row>
    <row r="197" spans="1:10" ht="15" customHeight="1" x14ac:dyDescent="0.3">
      <c r="A197" s="2" t="s">
        <v>324</v>
      </c>
      <c r="B197" s="2" t="s">
        <v>34332</v>
      </c>
      <c r="C197" s="3">
        <v>24</v>
      </c>
      <c r="D197" s="2" t="s">
        <v>1074</v>
      </c>
      <c r="E197" s="2" t="s">
        <v>2499</v>
      </c>
      <c r="F197" s="2"/>
      <c r="G197" s="2" t="s">
        <v>7129</v>
      </c>
      <c r="H197" s="2"/>
      <c r="I197" s="2" t="s">
        <v>7213</v>
      </c>
      <c r="J197" s="4" t="s">
        <v>7211</v>
      </c>
    </row>
    <row r="198" spans="1:10" ht="15" customHeight="1" x14ac:dyDescent="0.3">
      <c r="A198" s="2" t="s">
        <v>324</v>
      </c>
      <c r="B198" s="2" t="s">
        <v>34332</v>
      </c>
      <c r="C198" s="3">
        <v>24</v>
      </c>
      <c r="D198" s="2" t="s">
        <v>1074</v>
      </c>
      <c r="E198" s="2" t="s">
        <v>2499</v>
      </c>
      <c r="F198" s="2"/>
      <c r="G198" s="2" t="s">
        <v>7129</v>
      </c>
      <c r="H198" s="2"/>
      <c r="I198" s="2" t="s">
        <v>5873</v>
      </c>
      <c r="J198" s="4" t="s">
        <v>7211</v>
      </c>
    </row>
    <row r="199" spans="1:10" ht="15" customHeight="1" x14ac:dyDescent="0.3">
      <c r="A199" s="2" t="s">
        <v>324</v>
      </c>
      <c r="B199" s="2" t="s">
        <v>34332</v>
      </c>
      <c r="C199" s="3">
        <v>24</v>
      </c>
      <c r="D199" s="2" t="s">
        <v>1074</v>
      </c>
      <c r="E199" s="2" t="s">
        <v>2499</v>
      </c>
      <c r="F199" s="2"/>
      <c r="G199" s="2" t="s">
        <v>7129</v>
      </c>
      <c r="H199" s="2"/>
      <c r="I199" s="2" t="s">
        <v>7216</v>
      </c>
      <c r="J199" s="4" t="s">
        <v>7211</v>
      </c>
    </row>
    <row r="200" spans="1:10" ht="15" customHeight="1" x14ac:dyDescent="0.3">
      <c r="A200" s="2" t="s">
        <v>324</v>
      </c>
      <c r="B200" s="2" t="s">
        <v>34332</v>
      </c>
      <c r="C200" s="3">
        <v>24</v>
      </c>
      <c r="D200" s="2" t="s">
        <v>1074</v>
      </c>
      <c r="E200" s="2" t="s">
        <v>2499</v>
      </c>
      <c r="F200" s="2"/>
      <c r="G200" s="2" t="s">
        <v>7111</v>
      </c>
      <c r="H200" s="2"/>
      <c r="I200" s="2" t="s">
        <v>5939</v>
      </c>
      <c r="J200" s="4" t="s">
        <v>7211</v>
      </c>
    </row>
    <row r="201" spans="1:10" ht="15" customHeight="1" x14ac:dyDescent="0.3">
      <c r="A201" s="2" t="s">
        <v>324</v>
      </c>
      <c r="B201" s="2" t="s">
        <v>34332</v>
      </c>
      <c r="C201" s="3">
        <v>24</v>
      </c>
      <c r="D201" s="2" t="s">
        <v>1074</v>
      </c>
      <c r="E201" s="2" t="s">
        <v>2499</v>
      </c>
      <c r="F201" s="2"/>
      <c r="G201" s="2" t="s">
        <v>7129</v>
      </c>
      <c r="H201" s="2"/>
      <c r="I201" s="2" t="s">
        <v>5939</v>
      </c>
      <c r="J201" s="4" t="s">
        <v>7211</v>
      </c>
    </row>
    <row r="202" spans="1:10" ht="15" customHeight="1" x14ac:dyDescent="0.3">
      <c r="A202" s="2" t="s">
        <v>324</v>
      </c>
      <c r="B202" s="2" t="s">
        <v>34332</v>
      </c>
      <c r="C202" s="3">
        <v>24</v>
      </c>
      <c r="D202" s="2" t="s">
        <v>1074</v>
      </c>
      <c r="E202" s="2" t="s">
        <v>2499</v>
      </c>
      <c r="F202" s="2"/>
      <c r="G202" s="2" t="s">
        <v>7111</v>
      </c>
      <c r="H202" s="2"/>
      <c r="I202" s="2" t="s">
        <v>7217</v>
      </c>
      <c r="J202" s="4" t="s">
        <v>7211</v>
      </c>
    </row>
    <row r="203" spans="1:10" ht="15" customHeight="1" x14ac:dyDescent="0.3">
      <c r="A203" s="2" t="s">
        <v>324</v>
      </c>
      <c r="B203" s="2" t="s">
        <v>34332</v>
      </c>
      <c r="C203" s="3">
        <v>24</v>
      </c>
      <c r="D203" s="2" t="s">
        <v>1074</v>
      </c>
      <c r="E203" s="2" t="s">
        <v>2499</v>
      </c>
      <c r="F203" s="2"/>
      <c r="G203" s="2" t="s">
        <v>7129</v>
      </c>
      <c r="H203" s="2"/>
      <c r="I203" s="2" t="s">
        <v>7217</v>
      </c>
      <c r="J203" s="4" t="s">
        <v>7211</v>
      </c>
    </row>
    <row r="204" spans="1:10" ht="15" customHeight="1" x14ac:dyDescent="0.3">
      <c r="A204" s="2" t="s">
        <v>324</v>
      </c>
      <c r="B204" s="2" t="s">
        <v>34332</v>
      </c>
      <c r="C204" s="3">
        <v>24</v>
      </c>
      <c r="D204" s="2" t="s">
        <v>1074</v>
      </c>
      <c r="E204" s="2" t="s">
        <v>2499</v>
      </c>
      <c r="F204" s="2" t="s">
        <v>7114</v>
      </c>
      <c r="G204" s="2"/>
      <c r="H204" s="2"/>
      <c r="I204" s="2" t="s">
        <v>7218</v>
      </c>
      <c r="J204" s="4" t="s">
        <v>7211</v>
      </c>
    </row>
    <row r="205" spans="1:10" ht="15" customHeight="1" x14ac:dyDescent="0.3">
      <c r="A205" s="2" t="s">
        <v>324</v>
      </c>
      <c r="B205" s="2" t="s">
        <v>34332</v>
      </c>
      <c r="C205" s="3">
        <v>24</v>
      </c>
      <c r="D205" s="2" t="s">
        <v>1074</v>
      </c>
      <c r="E205" s="2" t="s">
        <v>2061</v>
      </c>
      <c r="F205" s="2"/>
      <c r="G205" s="2" t="s">
        <v>7129</v>
      </c>
      <c r="H205" s="2"/>
      <c r="I205" s="2" t="s">
        <v>7214</v>
      </c>
      <c r="J205" s="4" t="s">
        <v>7211</v>
      </c>
    </row>
    <row r="206" spans="1:10" ht="15" customHeight="1" x14ac:dyDescent="0.3">
      <c r="A206" s="2" t="s">
        <v>336</v>
      </c>
      <c r="B206" s="2" t="s">
        <v>41</v>
      </c>
      <c r="C206" s="3">
        <v>25</v>
      </c>
      <c r="D206" s="2" t="s">
        <v>1088</v>
      </c>
      <c r="E206" s="2" t="s">
        <v>2099</v>
      </c>
      <c r="F206" s="2"/>
      <c r="G206" s="2" t="s">
        <v>7115</v>
      </c>
      <c r="H206" s="2"/>
      <c r="I206" s="2"/>
      <c r="J206" s="4" t="s">
        <v>7141</v>
      </c>
    </row>
    <row r="207" spans="1:10" ht="15" customHeight="1" x14ac:dyDescent="0.3">
      <c r="A207" s="2" t="s">
        <v>336</v>
      </c>
      <c r="B207" s="2" t="s">
        <v>41</v>
      </c>
      <c r="C207" s="3">
        <v>25</v>
      </c>
      <c r="D207" s="2" t="s">
        <v>1088</v>
      </c>
      <c r="E207" s="2" t="s">
        <v>2099</v>
      </c>
      <c r="F207" s="2" t="s">
        <v>7114</v>
      </c>
      <c r="G207" s="2" t="s">
        <v>7111</v>
      </c>
      <c r="H207" s="2"/>
      <c r="I207" s="2"/>
      <c r="J207" s="4" t="s">
        <v>7226</v>
      </c>
    </row>
    <row r="208" spans="1:10" ht="15" customHeight="1" x14ac:dyDescent="0.3">
      <c r="A208" s="2" t="s">
        <v>336</v>
      </c>
      <c r="B208" s="2" t="s">
        <v>41</v>
      </c>
      <c r="C208" s="3">
        <v>25</v>
      </c>
      <c r="D208" s="2" t="s">
        <v>1088</v>
      </c>
      <c r="E208" s="2" t="s">
        <v>2061</v>
      </c>
      <c r="F208" s="2" t="s">
        <v>7114</v>
      </c>
      <c r="G208" s="2" t="s">
        <v>7111</v>
      </c>
      <c r="H208" s="2"/>
      <c r="I208" s="2"/>
      <c r="J208" s="4" t="s">
        <v>7226</v>
      </c>
    </row>
    <row r="209" spans="1:10" ht="15" customHeight="1" x14ac:dyDescent="0.3">
      <c r="A209" s="2" t="s">
        <v>348</v>
      </c>
      <c r="B209" s="2" t="s">
        <v>34333</v>
      </c>
      <c r="C209" s="3">
        <v>26</v>
      </c>
      <c r="D209" s="2" t="s">
        <v>1099</v>
      </c>
      <c r="E209" s="2" t="s">
        <v>4112</v>
      </c>
      <c r="F209" s="2" t="s">
        <v>775</v>
      </c>
      <c r="G209" s="2" t="s">
        <v>7115</v>
      </c>
      <c r="H209" s="2"/>
      <c r="I209" s="2"/>
      <c r="J209" s="4" t="s">
        <v>7227</v>
      </c>
    </row>
    <row r="210" spans="1:10" ht="15" customHeight="1" x14ac:dyDescent="0.3">
      <c r="A210" s="2" t="s">
        <v>348</v>
      </c>
      <c r="B210" s="2" t="s">
        <v>34333</v>
      </c>
      <c r="C210" s="3">
        <v>26</v>
      </c>
      <c r="D210" s="2" t="s">
        <v>1099</v>
      </c>
      <c r="E210" s="2" t="s">
        <v>4112</v>
      </c>
      <c r="F210" s="2" t="s">
        <v>7233</v>
      </c>
      <c r="G210" s="2" t="s">
        <v>7129</v>
      </c>
      <c r="H210" s="2"/>
      <c r="I210" s="2" t="s">
        <v>3930</v>
      </c>
      <c r="J210" s="4" t="s">
        <v>7234</v>
      </c>
    </row>
    <row r="211" spans="1:10" ht="15" customHeight="1" x14ac:dyDescent="0.3">
      <c r="A211" s="2" t="s">
        <v>348</v>
      </c>
      <c r="B211" s="2" t="s">
        <v>34333</v>
      </c>
      <c r="C211" s="3">
        <v>26</v>
      </c>
      <c r="D211" s="2" t="s">
        <v>1099</v>
      </c>
      <c r="E211" s="2" t="s">
        <v>4112</v>
      </c>
      <c r="F211" s="2"/>
      <c r="G211" s="2" t="s">
        <v>7111</v>
      </c>
      <c r="H211" s="2"/>
      <c r="I211" s="2" t="s">
        <v>7236</v>
      </c>
      <c r="J211" s="4" t="s">
        <v>7234</v>
      </c>
    </row>
    <row r="212" spans="1:10" ht="15" customHeight="1" x14ac:dyDescent="0.3">
      <c r="A212" s="2" t="s">
        <v>348</v>
      </c>
      <c r="B212" s="2" t="s">
        <v>34333</v>
      </c>
      <c r="C212" s="3">
        <v>26</v>
      </c>
      <c r="D212" s="2" t="s">
        <v>1099</v>
      </c>
      <c r="E212" s="2" t="s">
        <v>7228</v>
      </c>
      <c r="F212" s="2" t="s">
        <v>775</v>
      </c>
      <c r="G212" s="2" t="s">
        <v>7115</v>
      </c>
      <c r="H212" s="2"/>
      <c r="I212" s="2"/>
      <c r="J212" s="4" t="s">
        <v>7229</v>
      </c>
    </row>
    <row r="213" spans="1:10" ht="15" customHeight="1" x14ac:dyDescent="0.3">
      <c r="A213" s="2" t="s">
        <v>348</v>
      </c>
      <c r="B213" s="2" t="s">
        <v>34333</v>
      </c>
      <c r="C213" s="3">
        <v>26</v>
      </c>
      <c r="D213" s="2" t="s">
        <v>1099</v>
      </c>
      <c r="E213" s="2" t="s">
        <v>7222</v>
      </c>
      <c r="F213" s="2" t="s">
        <v>7233</v>
      </c>
      <c r="G213" s="2" t="s">
        <v>7129</v>
      </c>
      <c r="H213" s="2"/>
      <c r="I213" s="2" t="s">
        <v>7235</v>
      </c>
      <c r="J213" s="4" t="s">
        <v>7234</v>
      </c>
    </row>
    <row r="214" spans="1:10" ht="15" customHeight="1" x14ac:dyDescent="0.3">
      <c r="A214" s="2" t="s">
        <v>348</v>
      </c>
      <c r="B214" s="2" t="s">
        <v>34333</v>
      </c>
      <c r="C214" s="3">
        <v>26</v>
      </c>
      <c r="D214" s="2" t="s">
        <v>1099</v>
      </c>
      <c r="E214" s="2" t="s">
        <v>4127</v>
      </c>
      <c r="F214" s="2" t="s">
        <v>775</v>
      </c>
      <c r="G214" s="2" t="s">
        <v>7115</v>
      </c>
      <c r="H214" s="2"/>
      <c r="I214" s="2"/>
      <c r="J214" s="4" t="s">
        <v>7230</v>
      </c>
    </row>
    <row r="215" spans="1:10" ht="15" customHeight="1" x14ac:dyDescent="0.3">
      <c r="A215" s="2" t="s">
        <v>348</v>
      </c>
      <c r="B215" s="2" t="s">
        <v>34333</v>
      </c>
      <c r="C215" s="3">
        <v>26</v>
      </c>
      <c r="D215" s="2" t="s">
        <v>1099</v>
      </c>
      <c r="E215" s="2" t="s">
        <v>4127</v>
      </c>
      <c r="F215" s="2" t="s">
        <v>7233</v>
      </c>
      <c r="G215" s="2" t="s">
        <v>7129</v>
      </c>
      <c r="H215" s="2"/>
      <c r="I215" s="2" t="s">
        <v>7237</v>
      </c>
      <c r="J215" s="4" t="s">
        <v>7234</v>
      </c>
    </row>
    <row r="216" spans="1:10" ht="15" customHeight="1" x14ac:dyDescent="0.3">
      <c r="A216" s="2" t="s">
        <v>348</v>
      </c>
      <c r="B216" s="2" t="s">
        <v>34333</v>
      </c>
      <c r="C216" s="3">
        <v>26</v>
      </c>
      <c r="D216" s="2" t="s">
        <v>1099</v>
      </c>
      <c r="E216" s="2" t="s">
        <v>4127</v>
      </c>
      <c r="F216" s="2"/>
      <c r="G216" s="2" t="s">
        <v>7111</v>
      </c>
      <c r="H216" s="2"/>
      <c r="I216" s="2" t="s">
        <v>7238</v>
      </c>
      <c r="J216" s="4" t="s">
        <v>7234</v>
      </c>
    </row>
    <row r="217" spans="1:10" ht="15" customHeight="1" x14ac:dyDescent="0.3">
      <c r="A217" s="2" t="s">
        <v>348</v>
      </c>
      <c r="B217" s="2" t="s">
        <v>34333</v>
      </c>
      <c r="C217" s="3">
        <v>26</v>
      </c>
      <c r="D217" s="2" t="s">
        <v>1099</v>
      </c>
      <c r="E217" s="2" t="s">
        <v>4131</v>
      </c>
      <c r="F217" s="2"/>
      <c r="G217" s="2" t="s">
        <v>7231</v>
      </c>
      <c r="H217" s="2"/>
      <c r="I217" s="2"/>
      <c r="J217" s="4" t="s">
        <v>7230</v>
      </c>
    </row>
    <row r="218" spans="1:10" ht="15" customHeight="1" x14ac:dyDescent="0.3">
      <c r="A218" s="2" t="s">
        <v>348</v>
      </c>
      <c r="B218" s="2" t="s">
        <v>34333</v>
      </c>
      <c r="C218" s="3">
        <v>26</v>
      </c>
      <c r="D218" s="2" t="s">
        <v>1099</v>
      </c>
      <c r="E218" s="2" t="s">
        <v>7232</v>
      </c>
      <c r="F218" s="2" t="s">
        <v>775</v>
      </c>
      <c r="G218" s="2"/>
      <c r="H218" s="2"/>
      <c r="I218" s="2"/>
      <c r="J218" s="4" t="s">
        <v>7229</v>
      </c>
    </row>
    <row r="219" spans="1:10" ht="15" customHeight="1" x14ac:dyDescent="0.3">
      <c r="A219" s="2" t="s">
        <v>386</v>
      </c>
      <c r="B219" s="2" t="s">
        <v>34336</v>
      </c>
      <c r="C219" s="3">
        <v>29</v>
      </c>
      <c r="D219" s="2" t="s">
        <v>1139</v>
      </c>
      <c r="E219" s="2" t="s">
        <v>7167</v>
      </c>
      <c r="F219" s="2" t="s">
        <v>7147</v>
      </c>
      <c r="G219" s="2" t="s">
        <v>7115</v>
      </c>
      <c r="H219" s="2"/>
      <c r="I219" s="2"/>
      <c r="J219" s="4" t="s">
        <v>7239</v>
      </c>
    </row>
    <row r="220" spans="1:10" ht="15" customHeight="1" x14ac:dyDescent="0.3">
      <c r="A220" s="2" t="s">
        <v>386</v>
      </c>
      <c r="B220" s="2" t="s">
        <v>34336</v>
      </c>
      <c r="C220" s="3">
        <v>29</v>
      </c>
      <c r="D220" s="2" t="s">
        <v>1139</v>
      </c>
      <c r="E220" s="2" t="s">
        <v>7126</v>
      </c>
      <c r="F220" s="2" t="s">
        <v>775</v>
      </c>
      <c r="G220" s="2"/>
      <c r="H220" s="2"/>
      <c r="I220" s="2"/>
      <c r="J220" s="4" t="s">
        <v>7240</v>
      </c>
    </row>
    <row r="221" spans="1:10" ht="15" customHeight="1" x14ac:dyDescent="0.3">
      <c r="A221" s="2" t="s">
        <v>386</v>
      </c>
      <c r="B221" s="2" t="s">
        <v>34336</v>
      </c>
      <c r="C221" s="3">
        <v>29</v>
      </c>
      <c r="D221" s="2" t="s">
        <v>1139</v>
      </c>
      <c r="E221" s="2" t="s">
        <v>7241</v>
      </c>
      <c r="F221" s="2" t="s">
        <v>775</v>
      </c>
      <c r="G221" s="2"/>
      <c r="H221" s="2"/>
      <c r="I221" s="2"/>
      <c r="J221" s="4" t="s">
        <v>7240</v>
      </c>
    </row>
    <row r="222" spans="1:10" ht="15" customHeight="1" x14ac:dyDescent="0.3">
      <c r="A222" s="2" t="s">
        <v>386</v>
      </c>
      <c r="B222" s="2" t="s">
        <v>34336</v>
      </c>
      <c r="C222" s="3">
        <v>29</v>
      </c>
      <c r="D222" s="2" t="s">
        <v>1139</v>
      </c>
      <c r="E222" s="2" t="s">
        <v>7241</v>
      </c>
      <c r="F222" s="2" t="s">
        <v>7114</v>
      </c>
      <c r="G222" s="2"/>
      <c r="H222" s="2"/>
      <c r="I222" s="2"/>
      <c r="J222" s="4" t="s">
        <v>7242</v>
      </c>
    </row>
    <row r="223" spans="1:10" ht="15" customHeight="1" x14ac:dyDescent="0.3">
      <c r="A223" s="2" t="s">
        <v>386</v>
      </c>
      <c r="B223" s="2" t="s">
        <v>34336</v>
      </c>
      <c r="C223" s="3">
        <v>29</v>
      </c>
      <c r="D223" s="2" t="s">
        <v>1139</v>
      </c>
      <c r="E223" s="2" t="s">
        <v>7241</v>
      </c>
      <c r="F223" s="2" t="s">
        <v>7147</v>
      </c>
      <c r="G223" s="2"/>
      <c r="H223" s="2"/>
      <c r="I223" s="2"/>
      <c r="J223" s="4" t="s">
        <v>7242</v>
      </c>
    </row>
    <row r="224" spans="1:10" ht="15" customHeight="1" x14ac:dyDescent="0.3">
      <c r="A224" s="2" t="s">
        <v>398</v>
      </c>
      <c r="B224" s="2" t="s">
        <v>34337</v>
      </c>
      <c r="C224" s="3">
        <v>30</v>
      </c>
      <c r="D224" s="2" t="s">
        <v>1163</v>
      </c>
      <c r="E224" s="2" t="s">
        <v>7243</v>
      </c>
      <c r="F224" s="2" t="s">
        <v>5323</v>
      </c>
      <c r="G224" s="2"/>
      <c r="H224" s="2"/>
      <c r="I224" s="2"/>
      <c r="J224" s="4" t="s">
        <v>7244</v>
      </c>
    </row>
    <row r="225" spans="1:10" ht="15" customHeight="1" x14ac:dyDescent="0.3">
      <c r="A225" s="2" t="s">
        <v>420</v>
      </c>
      <c r="B225" s="2" t="s">
        <v>34339</v>
      </c>
      <c r="C225" s="3">
        <v>32</v>
      </c>
      <c r="D225" s="2" t="s">
        <v>1183</v>
      </c>
      <c r="E225" s="2" t="s">
        <v>7245</v>
      </c>
      <c r="F225" s="2" t="s">
        <v>664</v>
      </c>
      <c r="G225" s="2"/>
      <c r="H225" s="2"/>
      <c r="I225" s="2"/>
      <c r="J225" s="4" t="s">
        <v>1186</v>
      </c>
    </row>
    <row r="226" spans="1:10" ht="15" customHeight="1" x14ac:dyDescent="0.3">
      <c r="A226" s="2" t="s">
        <v>420</v>
      </c>
      <c r="B226" s="2" t="s">
        <v>34339</v>
      </c>
      <c r="C226" s="3">
        <v>32</v>
      </c>
      <c r="D226" s="2" t="s">
        <v>1183</v>
      </c>
      <c r="E226" s="2" t="s">
        <v>7205</v>
      </c>
      <c r="F226" s="2" t="s">
        <v>5323</v>
      </c>
      <c r="G226" s="2"/>
      <c r="H226" s="2"/>
      <c r="I226" s="2"/>
      <c r="J226" s="4" t="s">
        <v>7246</v>
      </c>
    </row>
    <row r="227" spans="1:10" ht="15" customHeight="1" x14ac:dyDescent="0.3">
      <c r="A227" s="2" t="s">
        <v>420</v>
      </c>
      <c r="B227" s="2" t="s">
        <v>34339</v>
      </c>
      <c r="C227" s="3">
        <v>32</v>
      </c>
      <c r="D227" s="2" t="s">
        <v>1183</v>
      </c>
      <c r="E227" s="2" t="s">
        <v>7205</v>
      </c>
      <c r="F227" s="2" t="s">
        <v>907</v>
      </c>
      <c r="G227" s="2" t="s">
        <v>7115</v>
      </c>
      <c r="H227" s="2"/>
      <c r="I227" s="2"/>
      <c r="J227" s="4" t="s">
        <v>7246</v>
      </c>
    </row>
    <row r="228" spans="1:10" ht="15" customHeight="1" x14ac:dyDescent="0.3">
      <c r="A228" s="2" t="s">
        <v>420</v>
      </c>
      <c r="B228" s="2" t="s">
        <v>34339</v>
      </c>
      <c r="C228" s="3">
        <v>32</v>
      </c>
      <c r="D228" s="2" t="s">
        <v>1183</v>
      </c>
      <c r="E228" s="2" t="s">
        <v>7205</v>
      </c>
      <c r="F228" s="2" t="s">
        <v>775</v>
      </c>
      <c r="G228" s="2" t="s">
        <v>7115</v>
      </c>
      <c r="H228" s="2"/>
      <c r="I228" s="2"/>
      <c r="J228" s="4" t="s">
        <v>7246</v>
      </c>
    </row>
    <row r="229" spans="1:10" ht="15" customHeight="1" x14ac:dyDescent="0.3">
      <c r="A229" s="2" t="s">
        <v>420</v>
      </c>
      <c r="B229" s="2" t="s">
        <v>34339</v>
      </c>
      <c r="C229" s="3">
        <v>32</v>
      </c>
      <c r="D229" s="2" t="s">
        <v>1183</v>
      </c>
      <c r="E229" s="2" t="s">
        <v>7116</v>
      </c>
      <c r="F229" s="2" t="s">
        <v>664</v>
      </c>
      <c r="G229" s="2"/>
      <c r="H229" s="2"/>
      <c r="I229" s="2"/>
      <c r="J229" s="4" t="s">
        <v>1186</v>
      </c>
    </row>
    <row r="230" spans="1:10" ht="15" customHeight="1" x14ac:dyDescent="0.3">
      <c r="A230" s="2" t="s">
        <v>420</v>
      </c>
      <c r="B230" s="2" t="s">
        <v>34339</v>
      </c>
      <c r="C230" s="3">
        <v>32</v>
      </c>
      <c r="D230" s="2" t="s">
        <v>1183</v>
      </c>
      <c r="E230" s="2" t="s">
        <v>7222</v>
      </c>
      <c r="F230" s="2" t="s">
        <v>664</v>
      </c>
      <c r="G230" s="2"/>
      <c r="H230" s="2"/>
      <c r="I230" s="2"/>
      <c r="J230" s="4" t="s">
        <v>1186</v>
      </c>
    </row>
    <row r="231" spans="1:10" ht="15" customHeight="1" x14ac:dyDescent="0.3">
      <c r="A231" s="2" t="s">
        <v>430</v>
      </c>
      <c r="B231" s="2" t="s">
        <v>34340</v>
      </c>
      <c r="C231" s="3">
        <v>33</v>
      </c>
      <c r="D231" s="2" t="s">
        <v>1193</v>
      </c>
      <c r="E231" s="2" t="s">
        <v>7162</v>
      </c>
      <c r="F231" s="2"/>
      <c r="G231" s="2" t="s">
        <v>7129</v>
      </c>
      <c r="H231" s="2"/>
      <c r="I231" s="2" t="s">
        <v>7263</v>
      </c>
      <c r="J231" s="4" t="s">
        <v>7247</v>
      </c>
    </row>
    <row r="232" spans="1:10" ht="15" customHeight="1" x14ac:dyDescent="0.3">
      <c r="A232" s="2" t="s">
        <v>430</v>
      </c>
      <c r="B232" s="2" t="s">
        <v>34340</v>
      </c>
      <c r="C232" s="3">
        <v>33</v>
      </c>
      <c r="D232" s="2" t="s">
        <v>1193</v>
      </c>
      <c r="E232" s="2" t="s">
        <v>7245</v>
      </c>
      <c r="F232" s="2"/>
      <c r="G232" s="2" t="s">
        <v>7129</v>
      </c>
      <c r="H232" s="2"/>
      <c r="I232" s="2" t="s">
        <v>7253</v>
      </c>
      <c r="J232" s="4" t="s">
        <v>7247</v>
      </c>
    </row>
    <row r="233" spans="1:10" ht="15" customHeight="1" x14ac:dyDescent="0.3">
      <c r="A233" s="2" t="s">
        <v>430</v>
      </c>
      <c r="B233" s="2" t="s">
        <v>34340</v>
      </c>
      <c r="C233" s="3">
        <v>33</v>
      </c>
      <c r="D233" s="2" t="s">
        <v>1193</v>
      </c>
      <c r="E233" s="2" t="s">
        <v>2820</v>
      </c>
      <c r="F233" s="2"/>
      <c r="G233" s="2" t="s">
        <v>7129</v>
      </c>
      <c r="H233" s="2"/>
      <c r="I233" s="2" t="s">
        <v>7251</v>
      </c>
      <c r="J233" s="4" t="s">
        <v>7247</v>
      </c>
    </row>
    <row r="234" spans="1:10" ht="15" customHeight="1" x14ac:dyDescent="0.3">
      <c r="A234" s="2" t="s">
        <v>430</v>
      </c>
      <c r="B234" s="2" t="s">
        <v>34340</v>
      </c>
      <c r="C234" s="3">
        <v>33</v>
      </c>
      <c r="D234" s="2" t="s">
        <v>1193</v>
      </c>
      <c r="E234" s="2" t="s">
        <v>2820</v>
      </c>
      <c r="F234" s="2"/>
      <c r="G234" s="2" t="s">
        <v>7129</v>
      </c>
      <c r="H234" s="2"/>
      <c r="I234" s="2" t="s">
        <v>7260</v>
      </c>
      <c r="J234" s="4" t="s">
        <v>7247</v>
      </c>
    </row>
    <row r="235" spans="1:10" ht="15" customHeight="1" x14ac:dyDescent="0.3">
      <c r="A235" s="2" t="s">
        <v>430</v>
      </c>
      <c r="B235" s="2" t="s">
        <v>34340</v>
      </c>
      <c r="C235" s="3">
        <v>33</v>
      </c>
      <c r="D235" s="2" t="s">
        <v>1193</v>
      </c>
      <c r="E235" s="2" t="s">
        <v>2820</v>
      </c>
      <c r="F235" s="2"/>
      <c r="G235" s="2" t="s">
        <v>7129</v>
      </c>
      <c r="H235" s="2"/>
      <c r="I235" s="2" t="s">
        <v>7273</v>
      </c>
      <c r="J235" s="4" t="s">
        <v>7247</v>
      </c>
    </row>
    <row r="236" spans="1:10" ht="15" customHeight="1" x14ac:dyDescent="0.3">
      <c r="A236" s="2" t="s">
        <v>430</v>
      </c>
      <c r="B236" s="2" t="s">
        <v>34340</v>
      </c>
      <c r="C236" s="3">
        <v>33</v>
      </c>
      <c r="D236" s="2" t="s">
        <v>1193</v>
      </c>
      <c r="E236" s="2" t="s">
        <v>2820</v>
      </c>
      <c r="F236" s="2"/>
      <c r="G236" s="2" t="s">
        <v>7129</v>
      </c>
      <c r="H236" s="2"/>
      <c r="I236" s="2" t="s">
        <v>7274</v>
      </c>
      <c r="J236" s="4" t="s">
        <v>7247</v>
      </c>
    </row>
    <row r="237" spans="1:10" ht="15" customHeight="1" x14ac:dyDescent="0.3">
      <c r="A237" s="2" t="s">
        <v>430</v>
      </c>
      <c r="B237" s="2" t="s">
        <v>34340</v>
      </c>
      <c r="C237" s="3">
        <v>33</v>
      </c>
      <c r="D237" s="2" t="s">
        <v>1193</v>
      </c>
      <c r="E237" s="2" t="s">
        <v>7249</v>
      </c>
      <c r="F237" s="2"/>
      <c r="G237" s="2" t="s">
        <v>7129</v>
      </c>
      <c r="H237" s="2"/>
      <c r="I237" s="2" t="s">
        <v>5431</v>
      </c>
      <c r="J237" s="4" t="s">
        <v>7247</v>
      </c>
    </row>
    <row r="238" spans="1:10" ht="15" customHeight="1" x14ac:dyDescent="0.3">
      <c r="A238" s="2" t="s">
        <v>430</v>
      </c>
      <c r="B238" s="2" t="s">
        <v>34340</v>
      </c>
      <c r="C238" s="3">
        <v>33</v>
      </c>
      <c r="D238" s="2" t="s">
        <v>1193</v>
      </c>
      <c r="E238" s="2" t="s">
        <v>7256</v>
      </c>
      <c r="F238" s="2"/>
      <c r="G238" s="2" t="s">
        <v>7129</v>
      </c>
      <c r="H238" s="2"/>
      <c r="I238" s="2" t="s">
        <v>7257</v>
      </c>
      <c r="J238" s="4" t="s">
        <v>7247</v>
      </c>
    </row>
    <row r="239" spans="1:10" ht="15" customHeight="1" x14ac:dyDescent="0.3">
      <c r="A239" s="2" t="s">
        <v>430</v>
      </c>
      <c r="B239" s="2" t="s">
        <v>34340</v>
      </c>
      <c r="C239" s="3">
        <v>33</v>
      </c>
      <c r="D239" s="2" t="s">
        <v>1193</v>
      </c>
      <c r="E239" s="2" t="s">
        <v>2099</v>
      </c>
      <c r="F239" s="2"/>
      <c r="G239" s="2" t="s">
        <v>7129</v>
      </c>
      <c r="H239" s="2"/>
      <c r="I239" s="2" t="s">
        <v>7252</v>
      </c>
      <c r="J239" s="4" t="s">
        <v>7247</v>
      </c>
    </row>
    <row r="240" spans="1:10" ht="15" customHeight="1" x14ac:dyDescent="0.3">
      <c r="A240" s="2" t="s">
        <v>430</v>
      </c>
      <c r="B240" s="2" t="s">
        <v>34340</v>
      </c>
      <c r="C240" s="3">
        <v>33</v>
      </c>
      <c r="D240" s="2" t="s">
        <v>1193</v>
      </c>
      <c r="E240" s="2" t="s">
        <v>2099</v>
      </c>
      <c r="F240" s="2"/>
      <c r="G240" s="2" t="s">
        <v>7129</v>
      </c>
      <c r="H240" s="2"/>
      <c r="I240" s="2" t="s">
        <v>7262</v>
      </c>
      <c r="J240" s="4" t="s">
        <v>7247</v>
      </c>
    </row>
    <row r="241" spans="1:10" ht="15" customHeight="1" x14ac:dyDescent="0.3">
      <c r="A241" s="2" t="s">
        <v>430</v>
      </c>
      <c r="B241" s="2" t="s">
        <v>34340</v>
      </c>
      <c r="C241" s="3">
        <v>33</v>
      </c>
      <c r="D241" s="2" t="s">
        <v>1193</v>
      </c>
      <c r="E241" s="2" t="s">
        <v>2099</v>
      </c>
      <c r="F241" s="2"/>
      <c r="G241" s="2" t="s">
        <v>7129</v>
      </c>
      <c r="H241" s="2"/>
      <c r="I241" s="2" t="s">
        <v>7267</v>
      </c>
      <c r="J241" s="4" t="s">
        <v>7247</v>
      </c>
    </row>
    <row r="242" spans="1:10" ht="15" customHeight="1" x14ac:dyDescent="0.3">
      <c r="A242" s="2" t="s">
        <v>430</v>
      </c>
      <c r="B242" s="2" t="s">
        <v>34340</v>
      </c>
      <c r="C242" s="3">
        <v>33</v>
      </c>
      <c r="D242" s="2" t="s">
        <v>1193</v>
      </c>
      <c r="E242" s="2" t="s">
        <v>2099</v>
      </c>
      <c r="F242" s="2"/>
      <c r="G242" s="2" t="s">
        <v>7129</v>
      </c>
      <c r="H242" s="2"/>
      <c r="I242" s="2" t="s">
        <v>7269</v>
      </c>
      <c r="J242" s="4" t="s">
        <v>7247</v>
      </c>
    </row>
    <row r="243" spans="1:10" ht="15" customHeight="1" x14ac:dyDescent="0.3">
      <c r="A243" s="2" t="s">
        <v>430</v>
      </c>
      <c r="B243" s="2" t="s">
        <v>34340</v>
      </c>
      <c r="C243" s="3">
        <v>33</v>
      </c>
      <c r="D243" s="2" t="s">
        <v>1193</v>
      </c>
      <c r="E243" s="2" t="s">
        <v>2099</v>
      </c>
      <c r="F243" s="2"/>
      <c r="G243" s="2" t="s">
        <v>7129</v>
      </c>
      <c r="H243" s="2"/>
      <c r="I243" s="2" t="s">
        <v>7270</v>
      </c>
      <c r="J243" s="4" t="s">
        <v>7247</v>
      </c>
    </row>
    <row r="244" spans="1:10" ht="15" customHeight="1" x14ac:dyDescent="0.3">
      <c r="A244" s="2" t="s">
        <v>430</v>
      </c>
      <c r="B244" s="2" t="s">
        <v>34340</v>
      </c>
      <c r="C244" s="3">
        <v>33</v>
      </c>
      <c r="D244" s="2" t="s">
        <v>1193</v>
      </c>
      <c r="E244" s="2" t="s">
        <v>7259</v>
      </c>
      <c r="F244" s="2"/>
      <c r="G244" s="2" t="s">
        <v>7129</v>
      </c>
      <c r="H244" s="2"/>
      <c r="I244" s="2" t="s">
        <v>6199</v>
      </c>
      <c r="J244" s="4" t="s">
        <v>7247</v>
      </c>
    </row>
    <row r="245" spans="1:10" ht="15" customHeight="1" x14ac:dyDescent="0.3">
      <c r="A245" s="2" t="s">
        <v>430</v>
      </c>
      <c r="B245" s="2" t="s">
        <v>34340</v>
      </c>
      <c r="C245" s="3">
        <v>33</v>
      </c>
      <c r="D245" s="2" t="s">
        <v>1193</v>
      </c>
      <c r="E245" s="2" t="s">
        <v>7116</v>
      </c>
      <c r="F245" s="2"/>
      <c r="G245" s="2" t="s">
        <v>7129</v>
      </c>
      <c r="H245" s="2"/>
      <c r="I245" s="2" t="s">
        <v>7248</v>
      </c>
      <c r="J245" s="4" t="s">
        <v>7247</v>
      </c>
    </row>
    <row r="246" spans="1:10" ht="15" customHeight="1" x14ac:dyDescent="0.3">
      <c r="A246" s="2" t="s">
        <v>430</v>
      </c>
      <c r="B246" s="2" t="s">
        <v>34340</v>
      </c>
      <c r="C246" s="3">
        <v>33</v>
      </c>
      <c r="D246" s="2" t="s">
        <v>1193</v>
      </c>
      <c r="E246" s="2" t="s">
        <v>7116</v>
      </c>
      <c r="F246" s="2"/>
      <c r="G246" s="2" t="s">
        <v>7129</v>
      </c>
      <c r="H246" s="2"/>
      <c r="I246" s="2" t="s">
        <v>7258</v>
      </c>
      <c r="J246" s="4" t="s">
        <v>7247</v>
      </c>
    </row>
    <row r="247" spans="1:10" ht="15" customHeight="1" x14ac:dyDescent="0.3">
      <c r="A247" s="2" t="s">
        <v>430</v>
      </c>
      <c r="B247" s="2" t="s">
        <v>34340</v>
      </c>
      <c r="C247" s="3">
        <v>33</v>
      </c>
      <c r="D247" s="2" t="s">
        <v>1193</v>
      </c>
      <c r="E247" s="2" t="s">
        <v>7116</v>
      </c>
      <c r="F247" s="2"/>
      <c r="G247" s="2" t="s">
        <v>7129</v>
      </c>
      <c r="H247" s="2"/>
      <c r="I247" s="2" t="s">
        <v>7265</v>
      </c>
      <c r="J247" s="4" t="s">
        <v>7247</v>
      </c>
    </row>
    <row r="248" spans="1:10" ht="15" customHeight="1" x14ac:dyDescent="0.3">
      <c r="A248" s="2" t="s">
        <v>430</v>
      </c>
      <c r="B248" s="2" t="s">
        <v>34340</v>
      </c>
      <c r="C248" s="3">
        <v>33</v>
      </c>
      <c r="D248" s="2" t="s">
        <v>1193</v>
      </c>
      <c r="E248" s="2" t="s">
        <v>2070</v>
      </c>
      <c r="F248" s="2"/>
      <c r="G248" s="2" t="s">
        <v>7129</v>
      </c>
      <c r="H248" s="2"/>
      <c r="I248" s="2" t="s">
        <v>7255</v>
      </c>
      <c r="J248" s="4" t="s">
        <v>7247</v>
      </c>
    </row>
    <row r="249" spans="1:10" ht="15" customHeight="1" x14ac:dyDescent="0.3">
      <c r="A249" s="2" t="s">
        <v>430</v>
      </c>
      <c r="B249" s="2" t="s">
        <v>34340</v>
      </c>
      <c r="C249" s="3">
        <v>33</v>
      </c>
      <c r="D249" s="2" t="s">
        <v>1193</v>
      </c>
      <c r="E249" s="2" t="s">
        <v>7222</v>
      </c>
      <c r="F249" s="2"/>
      <c r="G249" s="2" t="s">
        <v>7129</v>
      </c>
      <c r="H249" s="2"/>
      <c r="I249" s="2" t="s">
        <v>7271</v>
      </c>
      <c r="J249" s="4" t="s">
        <v>7247</v>
      </c>
    </row>
    <row r="250" spans="1:10" ht="15" customHeight="1" x14ac:dyDescent="0.3">
      <c r="A250" s="2" t="s">
        <v>430</v>
      </c>
      <c r="B250" s="2" t="s">
        <v>34340</v>
      </c>
      <c r="C250" s="3">
        <v>33</v>
      </c>
      <c r="D250" s="2" t="s">
        <v>1193</v>
      </c>
      <c r="E250" s="2" t="s">
        <v>7222</v>
      </c>
      <c r="F250" s="2"/>
      <c r="G250" s="2" t="s">
        <v>7129</v>
      </c>
      <c r="H250" s="2"/>
      <c r="I250" s="2" t="s">
        <v>7274</v>
      </c>
      <c r="J250" s="4" t="s">
        <v>7247</v>
      </c>
    </row>
    <row r="251" spans="1:10" ht="15" customHeight="1" x14ac:dyDescent="0.3">
      <c r="A251" s="2" t="s">
        <v>430</v>
      </c>
      <c r="B251" s="2" t="s">
        <v>34340</v>
      </c>
      <c r="C251" s="3">
        <v>33</v>
      </c>
      <c r="D251" s="2" t="s">
        <v>1193</v>
      </c>
      <c r="E251" s="2" t="s">
        <v>7222</v>
      </c>
      <c r="F251" s="2"/>
      <c r="G251" s="2" t="s">
        <v>7129</v>
      </c>
      <c r="H251" s="2"/>
      <c r="I251" s="2" t="s">
        <v>5017</v>
      </c>
      <c r="J251" s="4" t="s">
        <v>7247</v>
      </c>
    </row>
    <row r="252" spans="1:10" ht="15" customHeight="1" x14ac:dyDescent="0.3">
      <c r="A252" s="2" t="s">
        <v>430</v>
      </c>
      <c r="B252" s="2" t="s">
        <v>34340</v>
      </c>
      <c r="C252" s="3">
        <v>33</v>
      </c>
      <c r="D252" s="2" t="s">
        <v>1193</v>
      </c>
      <c r="E252" s="2" t="s">
        <v>7278</v>
      </c>
      <c r="F252" s="2"/>
      <c r="G252" s="2" t="s">
        <v>7129</v>
      </c>
      <c r="H252" s="2"/>
      <c r="I252" s="2" t="s">
        <v>7279</v>
      </c>
      <c r="J252" s="4" t="s">
        <v>7247</v>
      </c>
    </row>
    <row r="253" spans="1:10" ht="15" customHeight="1" x14ac:dyDescent="0.3">
      <c r="A253" s="2" t="s">
        <v>430</v>
      </c>
      <c r="B253" s="2" t="s">
        <v>34340</v>
      </c>
      <c r="C253" s="3">
        <v>33</v>
      </c>
      <c r="D253" s="2" t="s">
        <v>1193</v>
      </c>
      <c r="E253" s="2" t="s">
        <v>4127</v>
      </c>
      <c r="F253" s="2"/>
      <c r="G253" s="2" t="s">
        <v>7129</v>
      </c>
      <c r="H253" s="2"/>
      <c r="I253" s="2" t="s">
        <v>7272</v>
      </c>
      <c r="J253" s="4" t="s">
        <v>7247</v>
      </c>
    </row>
    <row r="254" spans="1:10" ht="15" customHeight="1" x14ac:dyDescent="0.3">
      <c r="A254" s="2" t="s">
        <v>430</v>
      </c>
      <c r="B254" s="2" t="s">
        <v>34340</v>
      </c>
      <c r="C254" s="3">
        <v>33</v>
      </c>
      <c r="D254" s="2" t="s">
        <v>1193</v>
      </c>
      <c r="E254" s="2" t="s">
        <v>7137</v>
      </c>
      <c r="F254" s="2"/>
      <c r="G254" s="2" t="s">
        <v>7129</v>
      </c>
      <c r="H254" s="2"/>
      <c r="I254" s="2" t="s">
        <v>7277</v>
      </c>
      <c r="J254" s="4" t="s">
        <v>7247</v>
      </c>
    </row>
    <row r="255" spans="1:10" ht="15" customHeight="1" x14ac:dyDescent="0.3">
      <c r="A255" s="2" t="s">
        <v>430</v>
      </c>
      <c r="B255" s="2" t="s">
        <v>34340</v>
      </c>
      <c r="C255" s="3">
        <v>33</v>
      </c>
      <c r="D255" s="2" t="s">
        <v>1193</v>
      </c>
      <c r="E255" s="2" t="s">
        <v>7198</v>
      </c>
      <c r="F255" s="2"/>
      <c r="G255" s="2" t="s">
        <v>7129</v>
      </c>
      <c r="H255" s="2"/>
      <c r="I255" s="2" t="s">
        <v>7254</v>
      </c>
      <c r="J255" s="4" t="s">
        <v>7247</v>
      </c>
    </row>
    <row r="256" spans="1:10" ht="15" customHeight="1" x14ac:dyDescent="0.3">
      <c r="A256" s="2" t="s">
        <v>430</v>
      </c>
      <c r="B256" s="2" t="s">
        <v>34340</v>
      </c>
      <c r="C256" s="3">
        <v>33</v>
      </c>
      <c r="D256" s="2" t="s">
        <v>1193</v>
      </c>
      <c r="E256" s="2" t="s">
        <v>7126</v>
      </c>
      <c r="F256" s="2"/>
      <c r="G256" s="2" t="s">
        <v>7129</v>
      </c>
      <c r="H256" s="2"/>
      <c r="I256" s="2" t="s">
        <v>7268</v>
      </c>
      <c r="J256" s="4" t="s">
        <v>7247</v>
      </c>
    </row>
    <row r="257" spans="1:10" ht="15" customHeight="1" x14ac:dyDescent="0.3">
      <c r="A257" s="2" t="s">
        <v>430</v>
      </c>
      <c r="B257" s="2" t="s">
        <v>34340</v>
      </c>
      <c r="C257" s="3">
        <v>33</v>
      </c>
      <c r="D257" s="2" t="s">
        <v>1193</v>
      </c>
      <c r="E257" s="2" t="s">
        <v>7126</v>
      </c>
      <c r="F257" s="2"/>
      <c r="G257" s="2" t="s">
        <v>7129</v>
      </c>
      <c r="H257" s="2"/>
      <c r="I257" s="2" t="s">
        <v>7275</v>
      </c>
      <c r="J257" s="4" t="s">
        <v>7247</v>
      </c>
    </row>
    <row r="258" spans="1:10" ht="15" customHeight="1" x14ac:dyDescent="0.3">
      <c r="A258" s="2" t="s">
        <v>430</v>
      </c>
      <c r="B258" s="2" t="s">
        <v>34340</v>
      </c>
      <c r="C258" s="3">
        <v>33</v>
      </c>
      <c r="D258" s="2" t="s">
        <v>1193</v>
      </c>
      <c r="E258" s="2" t="s">
        <v>7126</v>
      </c>
      <c r="F258" s="2"/>
      <c r="G258" s="2" t="s">
        <v>7129</v>
      </c>
      <c r="H258" s="2"/>
      <c r="I258" s="2" t="s">
        <v>7281</v>
      </c>
      <c r="J258" s="4" t="s">
        <v>7247</v>
      </c>
    </row>
    <row r="259" spans="1:10" ht="15" customHeight="1" x14ac:dyDescent="0.3">
      <c r="A259" s="2" t="s">
        <v>430</v>
      </c>
      <c r="B259" s="2" t="s">
        <v>34340</v>
      </c>
      <c r="C259" s="3">
        <v>33</v>
      </c>
      <c r="D259" s="2" t="s">
        <v>1193</v>
      </c>
      <c r="E259" s="2" t="s">
        <v>7220</v>
      </c>
      <c r="F259" s="2"/>
      <c r="G259" s="2" t="s">
        <v>7129</v>
      </c>
      <c r="H259" s="2"/>
      <c r="I259" s="2" t="s">
        <v>2473</v>
      </c>
      <c r="J259" s="4" t="s">
        <v>7247</v>
      </c>
    </row>
    <row r="260" spans="1:10" ht="15" customHeight="1" x14ac:dyDescent="0.3">
      <c r="A260" s="2" t="s">
        <v>430</v>
      </c>
      <c r="B260" s="2" t="s">
        <v>34340</v>
      </c>
      <c r="C260" s="3">
        <v>33</v>
      </c>
      <c r="D260" s="2" t="s">
        <v>1193</v>
      </c>
      <c r="E260" s="2" t="s">
        <v>7220</v>
      </c>
      <c r="F260" s="2"/>
      <c r="G260" s="2" t="s">
        <v>7129</v>
      </c>
      <c r="H260" s="2"/>
      <c r="I260" s="2" t="s">
        <v>7276</v>
      </c>
      <c r="J260" s="4" t="s">
        <v>7247</v>
      </c>
    </row>
    <row r="261" spans="1:10" ht="15" customHeight="1" x14ac:dyDescent="0.3">
      <c r="A261" s="2" t="s">
        <v>430</v>
      </c>
      <c r="B261" s="2" t="s">
        <v>34340</v>
      </c>
      <c r="C261" s="3">
        <v>33</v>
      </c>
      <c r="D261" s="2" t="s">
        <v>1193</v>
      </c>
      <c r="E261" s="2" t="s">
        <v>7220</v>
      </c>
      <c r="F261" s="2"/>
      <c r="G261" s="2" t="s">
        <v>7129</v>
      </c>
      <c r="H261" s="2"/>
      <c r="I261" s="2" t="s">
        <v>7280</v>
      </c>
      <c r="J261" s="4" t="s">
        <v>7247</v>
      </c>
    </row>
    <row r="262" spans="1:10" ht="15" customHeight="1" x14ac:dyDescent="0.3">
      <c r="A262" s="2" t="s">
        <v>430</v>
      </c>
      <c r="B262" s="2" t="s">
        <v>34340</v>
      </c>
      <c r="C262" s="3">
        <v>33</v>
      </c>
      <c r="D262" s="2" t="s">
        <v>1193</v>
      </c>
      <c r="E262" s="2" t="s">
        <v>2061</v>
      </c>
      <c r="F262" s="2"/>
      <c r="G262" s="2" t="s">
        <v>7129</v>
      </c>
      <c r="H262" s="2"/>
      <c r="I262" s="2" t="s">
        <v>3537</v>
      </c>
      <c r="J262" s="4" t="s">
        <v>7247</v>
      </c>
    </row>
    <row r="263" spans="1:10" ht="15" customHeight="1" x14ac:dyDescent="0.3">
      <c r="A263" s="2" t="s">
        <v>430</v>
      </c>
      <c r="B263" s="2" t="s">
        <v>34340</v>
      </c>
      <c r="C263" s="3">
        <v>33</v>
      </c>
      <c r="D263" s="2" t="s">
        <v>1193</v>
      </c>
      <c r="E263" s="2" t="s">
        <v>2061</v>
      </c>
      <c r="F263" s="2"/>
      <c r="G263" s="2" t="s">
        <v>7129</v>
      </c>
      <c r="H263" s="2"/>
      <c r="I263" s="2" t="s">
        <v>7250</v>
      </c>
      <c r="J263" s="4" t="s">
        <v>7247</v>
      </c>
    </row>
    <row r="264" spans="1:10" ht="15" customHeight="1" x14ac:dyDescent="0.3">
      <c r="A264" s="2" t="s">
        <v>430</v>
      </c>
      <c r="B264" s="2" t="s">
        <v>34340</v>
      </c>
      <c r="C264" s="3">
        <v>33</v>
      </c>
      <c r="D264" s="2" t="s">
        <v>1193</v>
      </c>
      <c r="E264" s="2" t="s">
        <v>2061</v>
      </c>
      <c r="F264" s="2"/>
      <c r="G264" s="2" t="s">
        <v>7129</v>
      </c>
      <c r="H264" s="2"/>
      <c r="I264" s="2" t="s">
        <v>7261</v>
      </c>
      <c r="J264" s="4" t="s">
        <v>7247</v>
      </c>
    </row>
    <row r="265" spans="1:10" ht="15" customHeight="1" x14ac:dyDescent="0.3">
      <c r="A265" s="2" t="s">
        <v>430</v>
      </c>
      <c r="B265" s="2" t="s">
        <v>34340</v>
      </c>
      <c r="C265" s="3">
        <v>33</v>
      </c>
      <c r="D265" s="2" t="s">
        <v>1193</v>
      </c>
      <c r="E265" s="2" t="s">
        <v>2061</v>
      </c>
      <c r="F265" s="2"/>
      <c r="G265" s="2" t="s">
        <v>7129</v>
      </c>
      <c r="H265" s="2"/>
      <c r="I265" s="2" t="s">
        <v>7264</v>
      </c>
      <c r="J265" s="4" t="s">
        <v>7247</v>
      </c>
    </row>
    <row r="266" spans="1:10" ht="15" customHeight="1" x14ac:dyDescent="0.3">
      <c r="A266" s="2" t="s">
        <v>430</v>
      </c>
      <c r="B266" s="2" t="s">
        <v>34340</v>
      </c>
      <c r="C266" s="3">
        <v>33</v>
      </c>
      <c r="D266" s="2" t="s">
        <v>1193</v>
      </c>
      <c r="E266" s="2" t="s">
        <v>2061</v>
      </c>
      <c r="F266" s="2"/>
      <c r="G266" s="2" t="s">
        <v>7129</v>
      </c>
      <c r="H266" s="2"/>
      <c r="I266" s="2" t="s">
        <v>7266</v>
      </c>
      <c r="J266" s="4" t="s">
        <v>7247</v>
      </c>
    </row>
    <row r="267" spans="1:10" ht="15" customHeight="1" x14ac:dyDescent="0.3">
      <c r="A267" s="2" t="s">
        <v>443</v>
      </c>
      <c r="B267" s="2" t="s">
        <v>34341</v>
      </c>
      <c r="C267" s="3">
        <v>34</v>
      </c>
      <c r="D267" s="2" t="s">
        <v>1204</v>
      </c>
      <c r="E267" s="2" t="s">
        <v>7294</v>
      </c>
      <c r="F267" s="2" t="s">
        <v>7233</v>
      </c>
      <c r="G267" s="2" t="s">
        <v>7129</v>
      </c>
      <c r="H267" s="2"/>
      <c r="I267" s="2" t="s">
        <v>3931</v>
      </c>
      <c r="J267" s="4" t="s">
        <v>7283</v>
      </c>
    </row>
    <row r="268" spans="1:10" ht="15" customHeight="1" x14ac:dyDescent="0.3">
      <c r="A268" s="2" t="s">
        <v>443</v>
      </c>
      <c r="B268" s="2" t="s">
        <v>34341</v>
      </c>
      <c r="C268" s="3">
        <v>34</v>
      </c>
      <c r="D268" s="2" t="s">
        <v>1204</v>
      </c>
      <c r="E268" s="2" t="s">
        <v>7298</v>
      </c>
      <c r="F268" s="2" t="s">
        <v>7233</v>
      </c>
      <c r="G268" s="2" t="s">
        <v>7129</v>
      </c>
      <c r="H268" s="2"/>
      <c r="I268" s="2" t="s">
        <v>7299</v>
      </c>
      <c r="J268" s="4" t="s">
        <v>7283</v>
      </c>
    </row>
    <row r="269" spans="1:10" ht="15" customHeight="1" x14ac:dyDescent="0.3">
      <c r="A269" s="2" t="s">
        <v>443</v>
      </c>
      <c r="B269" s="2" t="s">
        <v>34341</v>
      </c>
      <c r="C269" s="3">
        <v>34</v>
      </c>
      <c r="D269" s="2" t="s">
        <v>1204</v>
      </c>
      <c r="E269" s="2" t="s">
        <v>7245</v>
      </c>
      <c r="F269" s="2" t="s">
        <v>7233</v>
      </c>
      <c r="G269" s="2" t="s">
        <v>7129</v>
      </c>
      <c r="H269" s="2"/>
      <c r="I269" s="2" t="s">
        <v>7297</v>
      </c>
      <c r="J269" s="4" t="s">
        <v>7283</v>
      </c>
    </row>
    <row r="270" spans="1:10" ht="15" customHeight="1" x14ac:dyDescent="0.3">
      <c r="A270" s="2" t="s">
        <v>443</v>
      </c>
      <c r="B270" s="2" t="s">
        <v>34341</v>
      </c>
      <c r="C270" s="3">
        <v>34</v>
      </c>
      <c r="D270" s="2" t="s">
        <v>1204</v>
      </c>
      <c r="E270" s="2" t="s">
        <v>2820</v>
      </c>
      <c r="F270" s="2" t="s">
        <v>7233</v>
      </c>
      <c r="G270" s="2" t="s">
        <v>7129</v>
      </c>
      <c r="H270" s="2"/>
      <c r="I270" s="2" t="s">
        <v>7285</v>
      </c>
      <c r="J270" s="4" t="s">
        <v>7283</v>
      </c>
    </row>
    <row r="271" spans="1:10" ht="15" customHeight="1" x14ac:dyDescent="0.3">
      <c r="A271" s="2" t="s">
        <v>443</v>
      </c>
      <c r="B271" s="2" t="s">
        <v>34341</v>
      </c>
      <c r="C271" s="3">
        <v>34</v>
      </c>
      <c r="D271" s="2" t="s">
        <v>1204</v>
      </c>
      <c r="E271" s="2" t="s">
        <v>7133</v>
      </c>
      <c r="F271" s="2" t="s">
        <v>7233</v>
      </c>
      <c r="G271" s="2" t="s">
        <v>7129</v>
      </c>
      <c r="H271" s="2"/>
      <c r="I271" s="2" t="s">
        <v>7289</v>
      </c>
      <c r="J271" s="4" t="s">
        <v>7283</v>
      </c>
    </row>
    <row r="272" spans="1:10" ht="15" customHeight="1" x14ac:dyDescent="0.3">
      <c r="A272" s="2" t="s">
        <v>443</v>
      </c>
      <c r="B272" s="2" t="s">
        <v>34341</v>
      </c>
      <c r="C272" s="3">
        <v>34</v>
      </c>
      <c r="D272" s="2" t="s">
        <v>1204</v>
      </c>
      <c r="E272" s="2" t="s">
        <v>7293</v>
      </c>
      <c r="F272" s="2" t="s">
        <v>7233</v>
      </c>
      <c r="G272" s="2" t="s">
        <v>7129</v>
      </c>
      <c r="H272" s="2"/>
      <c r="I272" s="2" t="s">
        <v>7186</v>
      </c>
      <c r="J272" s="4" t="s">
        <v>7283</v>
      </c>
    </row>
    <row r="273" spans="1:10" ht="15" customHeight="1" x14ac:dyDescent="0.3">
      <c r="A273" s="2" t="s">
        <v>443</v>
      </c>
      <c r="B273" s="2" t="s">
        <v>34341</v>
      </c>
      <c r="C273" s="3">
        <v>34</v>
      </c>
      <c r="D273" s="2" t="s">
        <v>1204</v>
      </c>
      <c r="E273" s="2" t="s">
        <v>7139</v>
      </c>
      <c r="F273" s="2" t="s">
        <v>7233</v>
      </c>
      <c r="G273" s="2" t="s">
        <v>7129</v>
      </c>
      <c r="H273" s="2"/>
      <c r="I273" s="2" t="s">
        <v>7282</v>
      </c>
      <c r="J273" s="4" t="s">
        <v>7283</v>
      </c>
    </row>
    <row r="274" spans="1:10" ht="15" customHeight="1" x14ac:dyDescent="0.3">
      <c r="A274" s="2" t="s">
        <v>443</v>
      </c>
      <c r="B274" s="2" t="s">
        <v>34341</v>
      </c>
      <c r="C274" s="3">
        <v>34</v>
      </c>
      <c r="D274" s="2" t="s">
        <v>1204</v>
      </c>
      <c r="E274" s="2" t="s">
        <v>2099</v>
      </c>
      <c r="F274" s="2" t="s">
        <v>7233</v>
      </c>
      <c r="G274" s="2" t="s">
        <v>7129</v>
      </c>
      <c r="H274" s="2"/>
      <c r="I274" s="2" t="s">
        <v>7291</v>
      </c>
      <c r="J274" s="4" t="s">
        <v>7283</v>
      </c>
    </row>
    <row r="275" spans="1:10" ht="15" customHeight="1" x14ac:dyDescent="0.3">
      <c r="A275" s="2" t="s">
        <v>443</v>
      </c>
      <c r="B275" s="2" t="s">
        <v>34341</v>
      </c>
      <c r="C275" s="3">
        <v>34</v>
      </c>
      <c r="D275" s="2" t="s">
        <v>1204</v>
      </c>
      <c r="E275" s="2" t="s">
        <v>7286</v>
      </c>
      <c r="F275" s="2" t="s">
        <v>7233</v>
      </c>
      <c r="G275" s="2" t="s">
        <v>7129</v>
      </c>
      <c r="H275" s="2"/>
      <c r="I275" s="2" t="s">
        <v>5564</v>
      </c>
      <c r="J275" s="4" t="s">
        <v>7283</v>
      </c>
    </row>
    <row r="276" spans="1:10" ht="15" customHeight="1" x14ac:dyDescent="0.3">
      <c r="A276" s="2" t="s">
        <v>443</v>
      </c>
      <c r="B276" s="2" t="s">
        <v>34341</v>
      </c>
      <c r="C276" s="3">
        <v>34</v>
      </c>
      <c r="D276" s="2" t="s">
        <v>1204</v>
      </c>
      <c r="E276" s="2" t="s">
        <v>7259</v>
      </c>
      <c r="F276" s="2" t="s">
        <v>7233</v>
      </c>
      <c r="G276" s="2" t="s">
        <v>7129</v>
      </c>
      <c r="H276" s="2"/>
      <c r="I276" s="2" t="s">
        <v>7296</v>
      </c>
      <c r="J276" s="4" t="s">
        <v>7283</v>
      </c>
    </row>
    <row r="277" spans="1:10" ht="15" customHeight="1" x14ac:dyDescent="0.3">
      <c r="A277" s="2" t="s">
        <v>443</v>
      </c>
      <c r="B277" s="2" t="s">
        <v>34341</v>
      </c>
      <c r="C277" s="3">
        <v>34</v>
      </c>
      <c r="D277" s="2" t="s">
        <v>1204</v>
      </c>
      <c r="E277" s="2" t="s">
        <v>7116</v>
      </c>
      <c r="F277" s="2" t="s">
        <v>7233</v>
      </c>
      <c r="G277" s="2" t="s">
        <v>7129</v>
      </c>
      <c r="H277" s="2"/>
      <c r="I277" s="2" t="s">
        <v>7295</v>
      </c>
      <c r="J277" s="4" t="s">
        <v>7283</v>
      </c>
    </row>
    <row r="278" spans="1:10" ht="15" customHeight="1" x14ac:dyDescent="0.3">
      <c r="A278" s="2" t="s">
        <v>443</v>
      </c>
      <c r="B278" s="2" t="s">
        <v>34341</v>
      </c>
      <c r="C278" s="3">
        <v>34</v>
      </c>
      <c r="D278" s="2" t="s">
        <v>1204</v>
      </c>
      <c r="E278" s="2" t="s">
        <v>2070</v>
      </c>
      <c r="F278" s="2" t="s">
        <v>7233</v>
      </c>
      <c r="G278" s="2" t="s">
        <v>7129</v>
      </c>
      <c r="H278" s="2"/>
      <c r="I278" s="2" t="s">
        <v>7292</v>
      </c>
      <c r="J278" s="4" t="s">
        <v>7283</v>
      </c>
    </row>
    <row r="279" spans="1:10" ht="15" customHeight="1" x14ac:dyDescent="0.3">
      <c r="A279" s="2" t="s">
        <v>443</v>
      </c>
      <c r="B279" s="2" t="s">
        <v>34341</v>
      </c>
      <c r="C279" s="3">
        <v>34</v>
      </c>
      <c r="D279" s="2" t="s">
        <v>1204</v>
      </c>
      <c r="E279" s="2" t="s">
        <v>7222</v>
      </c>
      <c r="F279" s="2" t="s">
        <v>7233</v>
      </c>
      <c r="G279" s="2" t="s">
        <v>7129</v>
      </c>
      <c r="H279" s="2"/>
      <c r="I279" s="2" t="s">
        <v>4072</v>
      </c>
      <c r="J279" s="4" t="s">
        <v>7283</v>
      </c>
    </row>
    <row r="280" spans="1:10" ht="15" customHeight="1" x14ac:dyDescent="0.3">
      <c r="A280" s="2" t="s">
        <v>443</v>
      </c>
      <c r="B280" s="2" t="s">
        <v>34341</v>
      </c>
      <c r="C280" s="3">
        <v>34</v>
      </c>
      <c r="D280" s="2" t="s">
        <v>1204</v>
      </c>
      <c r="E280" s="2" t="s">
        <v>7287</v>
      </c>
      <c r="F280" s="2" t="s">
        <v>7233</v>
      </c>
      <c r="G280" s="2" t="s">
        <v>7129</v>
      </c>
      <c r="H280" s="2"/>
      <c r="I280" s="2" t="s">
        <v>7288</v>
      </c>
      <c r="J280" s="4" t="s">
        <v>7283</v>
      </c>
    </row>
    <row r="281" spans="1:10" ht="15" customHeight="1" x14ac:dyDescent="0.3">
      <c r="A281" s="2" t="s">
        <v>443</v>
      </c>
      <c r="B281" s="2" t="s">
        <v>34341</v>
      </c>
      <c r="C281" s="3">
        <v>34</v>
      </c>
      <c r="D281" s="2" t="s">
        <v>1204</v>
      </c>
      <c r="E281" s="2" t="s">
        <v>7198</v>
      </c>
      <c r="F281" s="2" t="s">
        <v>7233</v>
      </c>
      <c r="G281" s="2" t="s">
        <v>7129</v>
      </c>
      <c r="H281" s="2"/>
      <c r="I281" s="2" t="s">
        <v>7284</v>
      </c>
      <c r="J281" s="4" t="s">
        <v>7283</v>
      </c>
    </row>
    <row r="282" spans="1:10" ht="15" customHeight="1" x14ac:dyDescent="0.3">
      <c r="A282" s="2" t="s">
        <v>443</v>
      </c>
      <c r="B282" s="2" t="s">
        <v>34341</v>
      </c>
      <c r="C282" s="3">
        <v>34</v>
      </c>
      <c r="D282" s="2" t="s">
        <v>1204</v>
      </c>
      <c r="E282" s="2" t="s">
        <v>2061</v>
      </c>
      <c r="F282" s="2" t="s">
        <v>7233</v>
      </c>
      <c r="G282" s="2" t="s">
        <v>7129</v>
      </c>
      <c r="H282" s="2"/>
      <c r="I282" s="2" t="s">
        <v>7290</v>
      </c>
      <c r="J282" s="4" t="s">
        <v>7283</v>
      </c>
    </row>
    <row r="283" spans="1:10" ht="15" customHeight="1" x14ac:dyDescent="0.3">
      <c r="A283" s="2" t="s">
        <v>454</v>
      </c>
      <c r="B283" s="2" t="s">
        <v>34342</v>
      </c>
      <c r="C283" s="3">
        <v>35</v>
      </c>
      <c r="D283" s="2" t="s">
        <v>1213</v>
      </c>
      <c r="E283" s="2" t="s">
        <v>7162</v>
      </c>
      <c r="F283" s="2"/>
      <c r="G283" s="2" t="s">
        <v>7115</v>
      </c>
      <c r="H283" s="2"/>
      <c r="I283" s="2"/>
      <c r="J283" s="4" t="s">
        <v>7300</v>
      </c>
    </row>
    <row r="284" spans="1:10" ht="15" customHeight="1" x14ac:dyDescent="0.3">
      <c r="A284" s="2" t="s">
        <v>454</v>
      </c>
      <c r="B284" s="2" t="s">
        <v>34342</v>
      </c>
      <c r="C284" s="3">
        <v>35</v>
      </c>
      <c r="D284" s="2" t="s">
        <v>1213</v>
      </c>
      <c r="E284" s="2" t="s">
        <v>7245</v>
      </c>
      <c r="F284" s="2" t="s">
        <v>7147</v>
      </c>
      <c r="G284" s="2"/>
      <c r="H284" s="2"/>
      <c r="I284" s="2"/>
      <c r="J284" s="4" t="s">
        <v>7300</v>
      </c>
    </row>
    <row r="285" spans="1:10" ht="15" customHeight="1" x14ac:dyDescent="0.3">
      <c r="A285" s="2" t="s">
        <v>454</v>
      </c>
      <c r="B285" s="2" t="s">
        <v>34342</v>
      </c>
      <c r="C285" s="3">
        <v>35</v>
      </c>
      <c r="D285" s="2" t="s">
        <v>1213</v>
      </c>
      <c r="E285" s="2" t="s">
        <v>2820</v>
      </c>
      <c r="F285" s="2"/>
      <c r="G285" s="2" t="s">
        <v>7129</v>
      </c>
      <c r="H285" s="2"/>
      <c r="I285" s="2"/>
      <c r="J285" s="4" t="s">
        <v>7300</v>
      </c>
    </row>
    <row r="286" spans="1:10" ht="15" customHeight="1" x14ac:dyDescent="0.3">
      <c r="A286" s="2" t="s">
        <v>454</v>
      </c>
      <c r="B286" s="2" t="s">
        <v>34342</v>
      </c>
      <c r="C286" s="3">
        <v>35</v>
      </c>
      <c r="D286" s="2" t="s">
        <v>1213</v>
      </c>
      <c r="E286" s="2" t="s">
        <v>2099</v>
      </c>
      <c r="F286" s="2" t="s">
        <v>7147</v>
      </c>
      <c r="G286" s="2"/>
      <c r="H286" s="2"/>
      <c r="I286" s="2"/>
      <c r="J286" s="4" t="s">
        <v>7301</v>
      </c>
    </row>
    <row r="287" spans="1:10" ht="15" customHeight="1" x14ac:dyDescent="0.3">
      <c r="A287" s="2" t="s">
        <v>454</v>
      </c>
      <c r="B287" s="2" t="s">
        <v>34342</v>
      </c>
      <c r="C287" s="3">
        <v>35</v>
      </c>
      <c r="D287" s="2" t="s">
        <v>1213</v>
      </c>
      <c r="E287" s="2" t="s">
        <v>2862</v>
      </c>
      <c r="F287" s="2"/>
      <c r="G287" s="2" t="s">
        <v>7115</v>
      </c>
      <c r="H287" s="2"/>
      <c r="I287" s="2"/>
      <c r="J287" s="4" t="s">
        <v>7300</v>
      </c>
    </row>
    <row r="288" spans="1:10" ht="15" customHeight="1" x14ac:dyDescent="0.3">
      <c r="A288" s="2" t="s">
        <v>497</v>
      </c>
      <c r="B288" s="2" t="s">
        <v>34346</v>
      </c>
      <c r="C288" s="3">
        <v>39</v>
      </c>
      <c r="D288" s="2" t="s">
        <v>1266</v>
      </c>
      <c r="E288" s="2" t="s">
        <v>7124</v>
      </c>
      <c r="F288" s="2"/>
      <c r="G288" s="2" t="s">
        <v>7115</v>
      </c>
      <c r="H288" s="2"/>
      <c r="I288" s="2"/>
      <c r="J288" s="4" t="s">
        <v>7302</v>
      </c>
    </row>
    <row r="289" spans="1:10" ht="15" customHeight="1" x14ac:dyDescent="0.3">
      <c r="A289" s="2" t="s">
        <v>497</v>
      </c>
      <c r="B289" s="2" t="s">
        <v>34346</v>
      </c>
      <c r="C289" s="3">
        <v>39</v>
      </c>
      <c r="D289" s="2" t="s">
        <v>1266</v>
      </c>
      <c r="E289" s="2" t="s">
        <v>7303</v>
      </c>
      <c r="F289" s="2"/>
      <c r="G289" s="2" t="s">
        <v>7129</v>
      </c>
      <c r="H289" s="2"/>
      <c r="I289" s="2"/>
      <c r="J289" s="4" t="s">
        <v>7304</v>
      </c>
    </row>
    <row r="290" spans="1:10" ht="15" customHeight="1" x14ac:dyDescent="0.3">
      <c r="A290" s="2" t="s">
        <v>497</v>
      </c>
      <c r="B290" s="2" t="s">
        <v>34346</v>
      </c>
      <c r="C290" s="3">
        <v>39</v>
      </c>
      <c r="D290" s="2" t="s">
        <v>1266</v>
      </c>
      <c r="E290" s="2" t="s">
        <v>3055</v>
      </c>
      <c r="F290" s="2"/>
      <c r="G290" s="2" t="s">
        <v>7115</v>
      </c>
      <c r="H290" s="2"/>
      <c r="I290" s="2"/>
      <c r="J290" s="4" t="s">
        <v>7302</v>
      </c>
    </row>
    <row r="291" spans="1:10" ht="15" customHeight="1" x14ac:dyDescent="0.3">
      <c r="A291" s="2" t="s">
        <v>510</v>
      </c>
      <c r="B291" s="2" t="s">
        <v>25</v>
      </c>
      <c r="C291" s="3">
        <v>40</v>
      </c>
      <c r="D291" s="2" t="s">
        <v>1286</v>
      </c>
      <c r="E291" s="2" t="s">
        <v>7162</v>
      </c>
      <c r="F291" s="2" t="s">
        <v>7114</v>
      </c>
      <c r="G291" s="2" t="s">
        <v>7115</v>
      </c>
      <c r="H291" s="2"/>
      <c r="I291" s="2"/>
      <c r="J291" s="4" t="s">
        <v>7305</v>
      </c>
    </row>
    <row r="292" spans="1:10" ht="15" customHeight="1" x14ac:dyDescent="0.3">
      <c r="A292" s="2" t="s">
        <v>510</v>
      </c>
      <c r="B292" s="2" t="s">
        <v>25</v>
      </c>
      <c r="C292" s="3">
        <v>40</v>
      </c>
      <c r="D292" s="2" t="s">
        <v>1286</v>
      </c>
      <c r="E292" s="2" t="s">
        <v>7162</v>
      </c>
      <c r="F292" s="2" t="s">
        <v>775</v>
      </c>
      <c r="G292" s="2" t="s">
        <v>7129</v>
      </c>
      <c r="H292" s="2"/>
      <c r="I292" s="2"/>
      <c r="J292" s="4" t="s">
        <v>7305</v>
      </c>
    </row>
    <row r="293" spans="1:10" ht="15" customHeight="1" x14ac:dyDescent="0.3">
      <c r="A293" s="2" t="s">
        <v>510</v>
      </c>
      <c r="B293" s="2" t="s">
        <v>25</v>
      </c>
      <c r="C293" s="3">
        <v>40</v>
      </c>
      <c r="D293" s="2" t="s">
        <v>1286</v>
      </c>
      <c r="E293" s="2" t="s">
        <v>7162</v>
      </c>
      <c r="F293" s="2" t="s">
        <v>7147</v>
      </c>
      <c r="G293" s="2"/>
      <c r="H293" s="2"/>
      <c r="I293" s="2"/>
      <c r="J293" s="4" t="s">
        <v>7306</v>
      </c>
    </row>
    <row r="294" spans="1:10" ht="15" customHeight="1" x14ac:dyDescent="0.3">
      <c r="A294" s="2" t="s">
        <v>510</v>
      </c>
      <c r="B294" s="2" t="s">
        <v>25</v>
      </c>
      <c r="C294" s="3">
        <v>40</v>
      </c>
      <c r="D294" s="2" t="s">
        <v>1286</v>
      </c>
      <c r="E294" s="2" t="s">
        <v>7307</v>
      </c>
      <c r="F294" s="2"/>
      <c r="G294" s="2" t="s">
        <v>7129</v>
      </c>
      <c r="H294" s="2"/>
      <c r="I294" s="2"/>
      <c r="J294" s="4" t="s">
        <v>7308</v>
      </c>
    </row>
    <row r="295" spans="1:10" ht="15" customHeight="1" x14ac:dyDescent="0.3">
      <c r="A295" s="2" t="s">
        <v>510</v>
      </c>
      <c r="B295" s="2" t="s">
        <v>25</v>
      </c>
      <c r="C295" s="3">
        <v>40</v>
      </c>
      <c r="D295" s="2" t="s">
        <v>1286</v>
      </c>
      <c r="E295" s="2" t="s">
        <v>7309</v>
      </c>
      <c r="F295" s="2" t="s">
        <v>7114</v>
      </c>
      <c r="G295" s="2" t="s">
        <v>7115</v>
      </c>
      <c r="H295" s="2"/>
      <c r="I295" s="2"/>
      <c r="J295" s="4" t="s">
        <v>7305</v>
      </c>
    </row>
    <row r="296" spans="1:10" ht="15" customHeight="1" x14ac:dyDescent="0.3">
      <c r="A296" s="2" t="s">
        <v>510</v>
      </c>
      <c r="B296" s="2" t="s">
        <v>25</v>
      </c>
      <c r="C296" s="3">
        <v>40</v>
      </c>
      <c r="D296" s="2" t="s">
        <v>1286</v>
      </c>
      <c r="E296" s="2" t="s">
        <v>7309</v>
      </c>
      <c r="F296" s="2" t="s">
        <v>775</v>
      </c>
      <c r="G296" s="2" t="s">
        <v>7129</v>
      </c>
      <c r="H296" s="2"/>
      <c r="I296" s="2"/>
      <c r="J296" s="4" t="s">
        <v>7305</v>
      </c>
    </row>
    <row r="297" spans="1:10" ht="15" customHeight="1" x14ac:dyDescent="0.3">
      <c r="A297" s="2" t="s">
        <v>510</v>
      </c>
      <c r="B297" s="2" t="s">
        <v>25</v>
      </c>
      <c r="C297" s="3">
        <v>40</v>
      </c>
      <c r="D297" s="2" t="s">
        <v>1286</v>
      </c>
      <c r="E297" s="2" t="s">
        <v>7310</v>
      </c>
      <c r="F297" s="2"/>
      <c r="G297" s="2" t="s">
        <v>7129</v>
      </c>
      <c r="H297" s="2"/>
      <c r="I297" s="2"/>
      <c r="J297" s="4" t="s">
        <v>7311</v>
      </c>
    </row>
    <row r="298" spans="1:10" ht="15" customHeight="1" x14ac:dyDescent="0.3">
      <c r="A298" s="2" t="s">
        <v>510</v>
      </c>
      <c r="B298" s="2" t="s">
        <v>25</v>
      </c>
      <c r="C298" s="3">
        <v>40</v>
      </c>
      <c r="D298" s="2" t="s">
        <v>1286</v>
      </c>
      <c r="E298" s="2" t="s">
        <v>7166</v>
      </c>
      <c r="F298" s="2" t="s">
        <v>7147</v>
      </c>
      <c r="G298" s="2" t="s">
        <v>7129</v>
      </c>
      <c r="H298" s="2"/>
      <c r="I298" s="2"/>
      <c r="J298" s="4" t="s">
        <v>7306</v>
      </c>
    </row>
    <row r="299" spans="1:10" ht="15" customHeight="1" x14ac:dyDescent="0.3">
      <c r="A299" s="2" t="s">
        <v>510</v>
      </c>
      <c r="B299" s="2" t="s">
        <v>25</v>
      </c>
      <c r="C299" s="3">
        <v>40</v>
      </c>
      <c r="D299" s="2" t="s">
        <v>1286</v>
      </c>
      <c r="E299" s="2" t="s">
        <v>7142</v>
      </c>
      <c r="F299" s="2" t="s">
        <v>7147</v>
      </c>
      <c r="G299" s="2"/>
      <c r="H299" s="2"/>
      <c r="I299" s="2"/>
      <c r="J299" s="4" t="s">
        <v>7306</v>
      </c>
    </row>
    <row r="300" spans="1:10" ht="15" customHeight="1" x14ac:dyDescent="0.3">
      <c r="A300" s="2" t="s">
        <v>510</v>
      </c>
      <c r="B300" s="2" t="s">
        <v>25</v>
      </c>
      <c r="C300" s="3">
        <v>40</v>
      </c>
      <c r="D300" s="2" t="s">
        <v>1286</v>
      </c>
      <c r="E300" s="2" t="s">
        <v>7142</v>
      </c>
      <c r="F300" s="2" t="s">
        <v>775</v>
      </c>
      <c r="G300" s="2" t="s">
        <v>7129</v>
      </c>
      <c r="H300" s="2"/>
      <c r="I300" s="2"/>
      <c r="J300" s="4" t="s">
        <v>7308</v>
      </c>
    </row>
    <row r="301" spans="1:10" ht="15" customHeight="1" x14ac:dyDescent="0.3">
      <c r="A301" s="2" t="s">
        <v>510</v>
      </c>
      <c r="B301" s="2" t="s">
        <v>25</v>
      </c>
      <c r="C301" s="3">
        <v>40</v>
      </c>
      <c r="D301" s="2" t="s">
        <v>1286</v>
      </c>
      <c r="E301" s="2" t="s">
        <v>7167</v>
      </c>
      <c r="F301" s="2"/>
      <c r="G301" s="2" t="s">
        <v>7129</v>
      </c>
      <c r="H301" s="2"/>
      <c r="I301" s="2"/>
      <c r="J301" s="4" t="s">
        <v>7311</v>
      </c>
    </row>
    <row r="302" spans="1:10" ht="15" customHeight="1" x14ac:dyDescent="0.3">
      <c r="A302" s="2" t="s">
        <v>510</v>
      </c>
      <c r="B302" s="2" t="s">
        <v>25</v>
      </c>
      <c r="C302" s="3">
        <v>40</v>
      </c>
      <c r="D302" s="2" t="s">
        <v>1286</v>
      </c>
      <c r="E302" s="2" t="s">
        <v>7167</v>
      </c>
      <c r="F302" s="2" t="s">
        <v>775</v>
      </c>
      <c r="G302" s="2"/>
      <c r="H302" s="2"/>
      <c r="I302" s="2"/>
      <c r="J302" s="4" t="s">
        <v>7305</v>
      </c>
    </row>
    <row r="303" spans="1:10" ht="15" customHeight="1" x14ac:dyDescent="0.3">
      <c r="A303" s="2" t="s">
        <v>510</v>
      </c>
      <c r="B303" s="2" t="s">
        <v>25</v>
      </c>
      <c r="C303" s="3">
        <v>40</v>
      </c>
      <c r="D303" s="2" t="s">
        <v>1286</v>
      </c>
      <c r="E303" s="2" t="s">
        <v>7167</v>
      </c>
      <c r="F303" s="2" t="s">
        <v>7114</v>
      </c>
      <c r="G303" s="2"/>
      <c r="H303" s="2"/>
      <c r="I303" s="2"/>
      <c r="J303" s="4" t="s">
        <v>7305</v>
      </c>
    </row>
    <row r="304" spans="1:10" ht="15" customHeight="1" x14ac:dyDescent="0.3">
      <c r="A304" s="2" t="s">
        <v>510</v>
      </c>
      <c r="B304" s="2" t="s">
        <v>25</v>
      </c>
      <c r="C304" s="3">
        <v>40</v>
      </c>
      <c r="D304" s="2" t="s">
        <v>1286</v>
      </c>
      <c r="E304" s="2" t="s">
        <v>7312</v>
      </c>
      <c r="F304" s="2" t="s">
        <v>7114</v>
      </c>
      <c r="G304" s="2" t="s">
        <v>7129</v>
      </c>
      <c r="H304" s="2"/>
      <c r="I304" s="2"/>
      <c r="J304" s="4" t="s">
        <v>7305</v>
      </c>
    </row>
    <row r="305" spans="1:10" ht="15" customHeight="1" x14ac:dyDescent="0.3">
      <c r="A305" s="2" t="s">
        <v>510</v>
      </c>
      <c r="B305" s="2" t="s">
        <v>25</v>
      </c>
      <c r="C305" s="3">
        <v>40</v>
      </c>
      <c r="D305" s="2" t="s">
        <v>1286</v>
      </c>
      <c r="E305" s="2" t="s">
        <v>7312</v>
      </c>
      <c r="F305" s="2" t="s">
        <v>775</v>
      </c>
      <c r="G305" s="2"/>
      <c r="H305" s="2"/>
      <c r="I305" s="2"/>
      <c r="J305" s="4" t="s">
        <v>7305</v>
      </c>
    </row>
    <row r="306" spans="1:10" ht="15" customHeight="1" x14ac:dyDescent="0.3">
      <c r="A306" s="2" t="s">
        <v>510</v>
      </c>
      <c r="B306" s="2" t="s">
        <v>25</v>
      </c>
      <c r="C306" s="3">
        <v>40</v>
      </c>
      <c r="D306" s="2" t="s">
        <v>1286</v>
      </c>
      <c r="E306" s="2" t="s">
        <v>7312</v>
      </c>
      <c r="F306" s="2" t="s">
        <v>7147</v>
      </c>
      <c r="G306" s="2"/>
      <c r="H306" s="2"/>
      <c r="I306" s="2"/>
      <c r="J306" s="4" t="s">
        <v>7306</v>
      </c>
    </row>
    <row r="307" spans="1:10" ht="15" customHeight="1" x14ac:dyDescent="0.3">
      <c r="A307" s="2" t="s">
        <v>510</v>
      </c>
      <c r="B307" s="2" t="s">
        <v>25</v>
      </c>
      <c r="C307" s="3">
        <v>40</v>
      </c>
      <c r="D307" s="2" t="s">
        <v>1286</v>
      </c>
      <c r="E307" s="2" t="s">
        <v>7313</v>
      </c>
      <c r="F307" s="2" t="s">
        <v>7114</v>
      </c>
      <c r="G307" s="2" t="s">
        <v>7129</v>
      </c>
      <c r="H307" s="2"/>
      <c r="I307" s="2"/>
      <c r="J307" s="4" t="s">
        <v>7305</v>
      </c>
    </row>
    <row r="308" spans="1:10" ht="15" customHeight="1" x14ac:dyDescent="0.3">
      <c r="A308" s="2" t="s">
        <v>510</v>
      </c>
      <c r="B308" s="2" t="s">
        <v>25</v>
      </c>
      <c r="C308" s="3">
        <v>40</v>
      </c>
      <c r="D308" s="2" t="s">
        <v>1286</v>
      </c>
      <c r="E308" s="2" t="s">
        <v>7314</v>
      </c>
      <c r="F308" s="2" t="s">
        <v>775</v>
      </c>
      <c r="G308" s="2" t="s">
        <v>7115</v>
      </c>
      <c r="H308" s="2"/>
      <c r="I308" s="2"/>
      <c r="J308" s="4" t="s">
        <v>7305</v>
      </c>
    </row>
    <row r="309" spans="1:10" ht="15" customHeight="1" x14ac:dyDescent="0.3">
      <c r="A309" s="2" t="s">
        <v>510</v>
      </c>
      <c r="B309" s="2" t="s">
        <v>25</v>
      </c>
      <c r="C309" s="3">
        <v>40</v>
      </c>
      <c r="D309" s="2" t="s">
        <v>1286</v>
      </c>
      <c r="E309" s="2" t="s">
        <v>7314</v>
      </c>
      <c r="F309" s="2" t="s">
        <v>7114</v>
      </c>
      <c r="G309" s="2" t="s">
        <v>7129</v>
      </c>
      <c r="H309" s="2"/>
      <c r="I309" s="2"/>
      <c r="J309" s="4" t="s">
        <v>7305</v>
      </c>
    </row>
    <row r="310" spans="1:10" ht="15" customHeight="1" x14ac:dyDescent="0.3">
      <c r="A310" s="2" t="s">
        <v>510</v>
      </c>
      <c r="B310" s="2" t="s">
        <v>25</v>
      </c>
      <c r="C310" s="3">
        <v>40</v>
      </c>
      <c r="D310" s="2" t="s">
        <v>1286</v>
      </c>
      <c r="E310" s="2" t="s">
        <v>7314</v>
      </c>
      <c r="F310" s="2" t="s">
        <v>7147</v>
      </c>
      <c r="G310" s="2"/>
      <c r="H310" s="2"/>
      <c r="I310" s="2"/>
      <c r="J310" s="4" t="s">
        <v>7306</v>
      </c>
    </row>
    <row r="311" spans="1:10" ht="15" customHeight="1" x14ac:dyDescent="0.3">
      <c r="A311" s="2" t="s">
        <v>510</v>
      </c>
      <c r="B311" s="2" t="s">
        <v>25</v>
      </c>
      <c r="C311" s="3">
        <v>40</v>
      </c>
      <c r="D311" s="2" t="s">
        <v>1286</v>
      </c>
      <c r="E311" s="2" t="s">
        <v>7315</v>
      </c>
      <c r="F311" s="2" t="s">
        <v>775</v>
      </c>
      <c r="G311" s="2"/>
      <c r="H311" s="2"/>
      <c r="I311" s="2"/>
      <c r="J311" s="4" t="s">
        <v>7305</v>
      </c>
    </row>
    <row r="312" spans="1:10" ht="15" customHeight="1" x14ac:dyDescent="0.3">
      <c r="A312" s="2" t="s">
        <v>510</v>
      </c>
      <c r="B312" s="2" t="s">
        <v>25</v>
      </c>
      <c r="C312" s="3">
        <v>40</v>
      </c>
      <c r="D312" s="2" t="s">
        <v>1286</v>
      </c>
      <c r="E312" s="2" t="s">
        <v>7315</v>
      </c>
      <c r="F312" s="2" t="s">
        <v>7114</v>
      </c>
      <c r="G312" s="2"/>
      <c r="H312" s="2"/>
      <c r="I312" s="2"/>
      <c r="J312" s="4" t="s">
        <v>7305</v>
      </c>
    </row>
    <row r="313" spans="1:10" ht="15" customHeight="1" x14ac:dyDescent="0.3">
      <c r="A313" s="2" t="s">
        <v>510</v>
      </c>
      <c r="B313" s="2" t="s">
        <v>25</v>
      </c>
      <c r="C313" s="3">
        <v>40</v>
      </c>
      <c r="D313" s="2" t="s">
        <v>1286</v>
      </c>
      <c r="E313" s="2" t="s">
        <v>7169</v>
      </c>
      <c r="F313" s="2"/>
      <c r="G313" s="2" t="s">
        <v>7129</v>
      </c>
      <c r="H313" s="2"/>
      <c r="I313" s="2"/>
      <c r="J313" s="4" t="s">
        <v>7308</v>
      </c>
    </row>
    <row r="314" spans="1:10" ht="15" customHeight="1" x14ac:dyDescent="0.3">
      <c r="A314" s="2" t="s">
        <v>510</v>
      </c>
      <c r="B314" s="2" t="s">
        <v>25</v>
      </c>
      <c r="C314" s="3">
        <v>40</v>
      </c>
      <c r="D314" s="2" t="s">
        <v>1286</v>
      </c>
      <c r="E314" s="2" t="s">
        <v>3026</v>
      </c>
      <c r="F314" s="2" t="s">
        <v>7114</v>
      </c>
      <c r="G314" s="2" t="s">
        <v>7129</v>
      </c>
      <c r="H314" s="2"/>
      <c r="I314" s="2"/>
      <c r="J314" s="4" t="s">
        <v>7305</v>
      </c>
    </row>
    <row r="315" spans="1:10" ht="15" customHeight="1" x14ac:dyDescent="0.3">
      <c r="A315" s="2" t="s">
        <v>510</v>
      </c>
      <c r="B315" s="2" t="s">
        <v>25</v>
      </c>
      <c r="C315" s="3">
        <v>40</v>
      </c>
      <c r="D315" s="2" t="s">
        <v>1286</v>
      </c>
      <c r="E315" s="2" t="s">
        <v>3026</v>
      </c>
      <c r="F315" s="2" t="s">
        <v>775</v>
      </c>
      <c r="G315" s="2"/>
      <c r="H315" s="2"/>
      <c r="I315" s="2"/>
      <c r="J315" s="4" t="s">
        <v>7305</v>
      </c>
    </row>
    <row r="316" spans="1:10" ht="15" customHeight="1" x14ac:dyDescent="0.3">
      <c r="A316" s="2" t="s">
        <v>510</v>
      </c>
      <c r="B316" s="2" t="s">
        <v>25</v>
      </c>
      <c r="C316" s="3">
        <v>40</v>
      </c>
      <c r="D316" s="2" t="s">
        <v>1286</v>
      </c>
      <c r="E316" s="2" t="s">
        <v>3026</v>
      </c>
      <c r="F316" s="2" t="s">
        <v>7147</v>
      </c>
      <c r="G316" s="2"/>
      <c r="H316" s="2"/>
      <c r="I316" s="2"/>
      <c r="J316" s="4" t="s">
        <v>7306</v>
      </c>
    </row>
    <row r="317" spans="1:10" ht="15" customHeight="1" x14ac:dyDescent="0.3">
      <c r="A317" s="2" t="s">
        <v>510</v>
      </c>
      <c r="B317" s="2" t="s">
        <v>25</v>
      </c>
      <c r="C317" s="3">
        <v>40</v>
      </c>
      <c r="D317" s="2" t="s">
        <v>1286</v>
      </c>
      <c r="E317" s="2" t="s">
        <v>7316</v>
      </c>
      <c r="F317" s="2" t="s">
        <v>7114</v>
      </c>
      <c r="G317" s="2" t="s">
        <v>7129</v>
      </c>
      <c r="H317" s="2"/>
      <c r="I317" s="2"/>
      <c r="J317" s="4" t="s">
        <v>7305</v>
      </c>
    </row>
    <row r="318" spans="1:10" ht="15" customHeight="1" x14ac:dyDescent="0.3">
      <c r="A318" s="2" t="s">
        <v>510</v>
      </c>
      <c r="B318" s="2" t="s">
        <v>25</v>
      </c>
      <c r="C318" s="3">
        <v>40</v>
      </c>
      <c r="D318" s="2" t="s">
        <v>1286</v>
      </c>
      <c r="E318" s="2" t="s">
        <v>7316</v>
      </c>
      <c r="F318" s="2" t="s">
        <v>775</v>
      </c>
      <c r="G318" s="2"/>
      <c r="H318" s="2"/>
      <c r="I318" s="2"/>
      <c r="J318" s="4" t="s">
        <v>7305</v>
      </c>
    </row>
    <row r="319" spans="1:10" ht="15" customHeight="1" x14ac:dyDescent="0.3">
      <c r="A319" s="2" t="s">
        <v>510</v>
      </c>
      <c r="B319" s="2" t="s">
        <v>25</v>
      </c>
      <c r="C319" s="3">
        <v>40</v>
      </c>
      <c r="D319" s="2" t="s">
        <v>1286</v>
      </c>
      <c r="E319" s="2" t="s">
        <v>7316</v>
      </c>
      <c r="F319" s="2" t="s">
        <v>7147</v>
      </c>
      <c r="G319" s="2"/>
      <c r="H319" s="2"/>
      <c r="I319" s="2"/>
      <c r="J319" s="4" t="s">
        <v>7306</v>
      </c>
    </row>
    <row r="320" spans="1:10" ht="15" customHeight="1" x14ac:dyDescent="0.3">
      <c r="A320" s="2" t="s">
        <v>510</v>
      </c>
      <c r="B320" s="2" t="s">
        <v>25</v>
      </c>
      <c r="C320" s="3">
        <v>40</v>
      </c>
      <c r="D320" s="2" t="s">
        <v>1286</v>
      </c>
      <c r="E320" s="2" t="s">
        <v>7317</v>
      </c>
      <c r="F320" s="2"/>
      <c r="G320" s="2" t="s">
        <v>7129</v>
      </c>
      <c r="H320" s="2"/>
      <c r="I320" s="2"/>
      <c r="J320" s="4" t="s">
        <v>7308</v>
      </c>
    </row>
    <row r="321" spans="1:10" ht="15" customHeight="1" x14ac:dyDescent="0.3">
      <c r="A321" s="2" t="s">
        <v>510</v>
      </c>
      <c r="B321" s="2" t="s">
        <v>25</v>
      </c>
      <c r="C321" s="3">
        <v>40</v>
      </c>
      <c r="D321" s="2" t="s">
        <v>1286</v>
      </c>
      <c r="E321" s="2" t="s">
        <v>7318</v>
      </c>
      <c r="F321" s="2" t="s">
        <v>7114</v>
      </c>
      <c r="G321" s="2" t="s">
        <v>7129</v>
      </c>
      <c r="H321" s="2"/>
      <c r="I321" s="2"/>
      <c r="J321" s="4" t="s">
        <v>7305</v>
      </c>
    </row>
    <row r="322" spans="1:10" ht="15" customHeight="1" x14ac:dyDescent="0.3">
      <c r="A322" s="2" t="s">
        <v>510</v>
      </c>
      <c r="B322" s="2" t="s">
        <v>25</v>
      </c>
      <c r="C322" s="3">
        <v>40</v>
      </c>
      <c r="D322" s="2" t="s">
        <v>1286</v>
      </c>
      <c r="E322" s="2" t="s">
        <v>7318</v>
      </c>
      <c r="F322" s="2" t="s">
        <v>775</v>
      </c>
      <c r="G322" s="2"/>
      <c r="H322" s="2"/>
      <c r="I322" s="2"/>
      <c r="J322" s="4" t="s">
        <v>7305</v>
      </c>
    </row>
    <row r="323" spans="1:10" ht="15" customHeight="1" x14ac:dyDescent="0.3">
      <c r="A323" s="2" t="s">
        <v>510</v>
      </c>
      <c r="B323" s="2" t="s">
        <v>25</v>
      </c>
      <c r="C323" s="3">
        <v>40</v>
      </c>
      <c r="D323" s="2" t="s">
        <v>1286</v>
      </c>
      <c r="E323" s="2" t="s">
        <v>7318</v>
      </c>
      <c r="F323" s="2" t="s">
        <v>7147</v>
      </c>
      <c r="G323" s="2"/>
      <c r="H323" s="2"/>
      <c r="I323" s="2"/>
      <c r="J323" s="4" t="s">
        <v>7306</v>
      </c>
    </row>
    <row r="324" spans="1:10" ht="15" customHeight="1" x14ac:dyDescent="0.3">
      <c r="A324" s="2" t="s">
        <v>510</v>
      </c>
      <c r="B324" s="2" t="s">
        <v>25</v>
      </c>
      <c r="C324" s="3">
        <v>40</v>
      </c>
      <c r="D324" s="2" t="s">
        <v>1286</v>
      </c>
      <c r="E324" s="2" t="s">
        <v>7151</v>
      </c>
      <c r="F324" s="2" t="s">
        <v>7114</v>
      </c>
      <c r="G324" s="2" t="s">
        <v>7129</v>
      </c>
      <c r="H324" s="2"/>
      <c r="I324" s="2"/>
      <c r="J324" s="4" t="s">
        <v>7305</v>
      </c>
    </row>
    <row r="325" spans="1:10" ht="15" customHeight="1" x14ac:dyDescent="0.3">
      <c r="A325" s="2" t="s">
        <v>510</v>
      </c>
      <c r="B325" s="2" t="s">
        <v>25</v>
      </c>
      <c r="C325" s="3">
        <v>40</v>
      </c>
      <c r="D325" s="2" t="s">
        <v>1286</v>
      </c>
      <c r="E325" s="2" t="s">
        <v>7151</v>
      </c>
      <c r="F325" s="2" t="s">
        <v>775</v>
      </c>
      <c r="G325" s="2"/>
      <c r="H325" s="2"/>
      <c r="I325" s="2"/>
      <c r="J325" s="4" t="s">
        <v>7305</v>
      </c>
    </row>
    <row r="326" spans="1:10" ht="15" customHeight="1" x14ac:dyDescent="0.3">
      <c r="A326" s="2" t="s">
        <v>510</v>
      </c>
      <c r="B326" s="2" t="s">
        <v>25</v>
      </c>
      <c r="C326" s="3">
        <v>40</v>
      </c>
      <c r="D326" s="2" t="s">
        <v>1286</v>
      </c>
      <c r="E326" s="2" t="s">
        <v>7151</v>
      </c>
      <c r="F326" s="2" t="s">
        <v>7147</v>
      </c>
      <c r="G326" s="2"/>
      <c r="H326" s="2"/>
      <c r="I326" s="2"/>
      <c r="J326" s="4" t="s">
        <v>7306</v>
      </c>
    </row>
    <row r="327" spans="1:10" ht="15" customHeight="1" x14ac:dyDescent="0.3">
      <c r="A327" s="2" t="s">
        <v>510</v>
      </c>
      <c r="B327" s="2" t="s">
        <v>25</v>
      </c>
      <c r="C327" s="3">
        <v>40</v>
      </c>
      <c r="D327" s="2" t="s">
        <v>1286</v>
      </c>
      <c r="E327" s="2" t="s">
        <v>7319</v>
      </c>
      <c r="F327" s="2" t="s">
        <v>7114</v>
      </c>
      <c r="G327" s="2" t="s">
        <v>7129</v>
      </c>
      <c r="H327" s="2"/>
      <c r="I327" s="2"/>
      <c r="J327" s="4" t="s">
        <v>7308</v>
      </c>
    </row>
    <row r="328" spans="1:10" ht="15" customHeight="1" x14ac:dyDescent="0.3">
      <c r="A328" s="2" t="s">
        <v>510</v>
      </c>
      <c r="B328" s="2" t="s">
        <v>25</v>
      </c>
      <c r="C328" s="3">
        <v>40</v>
      </c>
      <c r="D328" s="2" t="s">
        <v>1286</v>
      </c>
      <c r="E328" s="2" t="s">
        <v>7319</v>
      </c>
      <c r="F328" s="2" t="s">
        <v>775</v>
      </c>
      <c r="G328" s="2"/>
      <c r="H328" s="2"/>
      <c r="I328" s="2"/>
      <c r="J328" s="4" t="s">
        <v>7305</v>
      </c>
    </row>
    <row r="329" spans="1:10" ht="15" customHeight="1" x14ac:dyDescent="0.3">
      <c r="A329" s="2" t="s">
        <v>510</v>
      </c>
      <c r="B329" s="2" t="s">
        <v>25</v>
      </c>
      <c r="C329" s="3">
        <v>40</v>
      </c>
      <c r="D329" s="2" t="s">
        <v>1286</v>
      </c>
      <c r="E329" s="2" t="s">
        <v>7319</v>
      </c>
      <c r="F329" s="2" t="s">
        <v>7147</v>
      </c>
      <c r="G329" s="2"/>
      <c r="H329" s="2"/>
      <c r="I329" s="2"/>
      <c r="J329" s="4" t="s">
        <v>7306</v>
      </c>
    </row>
    <row r="330" spans="1:10" ht="15" customHeight="1" x14ac:dyDescent="0.3">
      <c r="A330" s="2" t="s">
        <v>510</v>
      </c>
      <c r="B330" s="2" t="s">
        <v>25</v>
      </c>
      <c r="C330" s="3">
        <v>40</v>
      </c>
      <c r="D330" s="2" t="s">
        <v>1286</v>
      </c>
      <c r="E330" s="2" t="s">
        <v>7320</v>
      </c>
      <c r="F330" s="2" t="s">
        <v>775</v>
      </c>
      <c r="G330" s="2"/>
      <c r="H330" s="2"/>
      <c r="I330" s="2"/>
      <c r="J330" s="4" t="s">
        <v>7305</v>
      </c>
    </row>
    <row r="331" spans="1:10" ht="15" customHeight="1" x14ac:dyDescent="0.3">
      <c r="A331" s="2" t="s">
        <v>510</v>
      </c>
      <c r="B331" s="2" t="s">
        <v>25</v>
      </c>
      <c r="C331" s="3">
        <v>40</v>
      </c>
      <c r="D331" s="2" t="s">
        <v>1286</v>
      </c>
      <c r="E331" s="2" t="s">
        <v>7321</v>
      </c>
      <c r="F331" s="2" t="s">
        <v>775</v>
      </c>
      <c r="G331" s="2" t="s">
        <v>7115</v>
      </c>
      <c r="H331" s="2"/>
      <c r="I331" s="2"/>
      <c r="J331" s="4" t="s">
        <v>7305</v>
      </c>
    </row>
    <row r="332" spans="1:10" ht="15" customHeight="1" x14ac:dyDescent="0.3">
      <c r="A332" s="2" t="s">
        <v>510</v>
      </c>
      <c r="B332" s="2" t="s">
        <v>25</v>
      </c>
      <c r="C332" s="3">
        <v>40</v>
      </c>
      <c r="D332" s="2" t="s">
        <v>1286</v>
      </c>
      <c r="E332" s="2" t="s">
        <v>7321</v>
      </c>
      <c r="F332" s="2" t="s">
        <v>7114</v>
      </c>
      <c r="G332" s="2" t="s">
        <v>7129</v>
      </c>
      <c r="H332" s="2"/>
      <c r="I332" s="2"/>
      <c r="J332" s="4" t="s">
        <v>7305</v>
      </c>
    </row>
    <row r="333" spans="1:10" ht="15" customHeight="1" x14ac:dyDescent="0.3">
      <c r="A333" s="2" t="s">
        <v>510</v>
      </c>
      <c r="B333" s="2" t="s">
        <v>25</v>
      </c>
      <c r="C333" s="3">
        <v>40</v>
      </c>
      <c r="D333" s="2" t="s">
        <v>1286</v>
      </c>
      <c r="E333" s="2" t="s">
        <v>7321</v>
      </c>
      <c r="F333" s="2" t="s">
        <v>7147</v>
      </c>
      <c r="G333" s="2"/>
      <c r="H333" s="2"/>
      <c r="I333" s="2"/>
      <c r="J333" s="4" t="s">
        <v>7306</v>
      </c>
    </row>
    <row r="334" spans="1:10" ht="15" customHeight="1" x14ac:dyDescent="0.3">
      <c r="A334" s="2" t="s">
        <v>510</v>
      </c>
      <c r="B334" s="2" t="s">
        <v>25</v>
      </c>
      <c r="C334" s="3">
        <v>40</v>
      </c>
      <c r="D334" s="2" t="s">
        <v>1286</v>
      </c>
      <c r="E334" s="2" t="s">
        <v>7322</v>
      </c>
      <c r="F334" s="2" t="s">
        <v>7147</v>
      </c>
      <c r="G334" s="2"/>
      <c r="H334" s="2"/>
      <c r="I334" s="2"/>
      <c r="J334" s="4" t="s">
        <v>7306</v>
      </c>
    </row>
    <row r="335" spans="1:10" ht="15" customHeight="1" x14ac:dyDescent="0.3">
      <c r="A335" s="2" t="s">
        <v>510</v>
      </c>
      <c r="B335" s="2" t="s">
        <v>25</v>
      </c>
      <c r="C335" s="3">
        <v>40</v>
      </c>
      <c r="D335" s="2" t="s">
        <v>1286</v>
      </c>
      <c r="E335" s="2" t="s">
        <v>7170</v>
      </c>
      <c r="F335" s="2" t="s">
        <v>7114</v>
      </c>
      <c r="G335" s="2" t="s">
        <v>7115</v>
      </c>
      <c r="H335" s="2"/>
      <c r="I335" s="2"/>
      <c r="J335" s="4" t="s">
        <v>7305</v>
      </c>
    </row>
    <row r="336" spans="1:10" ht="15" customHeight="1" x14ac:dyDescent="0.3">
      <c r="A336" s="2" t="s">
        <v>510</v>
      </c>
      <c r="B336" s="2" t="s">
        <v>25</v>
      </c>
      <c r="C336" s="3">
        <v>40</v>
      </c>
      <c r="D336" s="2" t="s">
        <v>1286</v>
      </c>
      <c r="E336" s="2" t="s">
        <v>7170</v>
      </c>
      <c r="F336" s="2" t="s">
        <v>775</v>
      </c>
      <c r="G336" s="2" t="s">
        <v>7129</v>
      </c>
      <c r="H336" s="2"/>
      <c r="I336" s="2"/>
      <c r="J336" s="4" t="s">
        <v>7305</v>
      </c>
    </row>
    <row r="337" spans="1:10" ht="15" customHeight="1" x14ac:dyDescent="0.3">
      <c r="A337" s="2" t="s">
        <v>510</v>
      </c>
      <c r="B337" s="2" t="s">
        <v>25</v>
      </c>
      <c r="C337" s="3">
        <v>40</v>
      </c>
      <c r="D337" s="2" t="s">
        <v>1286</v>
      </c>
      <c r="E337" s="2" t="s">
        <v>7170</v>
      </c>
      <c r="F337" s="2" t="s">
        <v>7147</v>
      </c>
      <c r="G337" s="2"/>
      <c r="H337" s="2"/>
      <c r="I337" s="2"/>
      <c r="J337" s="4" t="s">
        <v>7306</v>
      </c>
    </row>
    <row r="338" spans="1:10" ht="15" customHeight="1" x14ac:dyDescent="0.3">
      <c r="A338" s="2" t="s">
        <v>510</v>
      </c>
      <c r="B338" s="2" t="s">
        <v>25</v>
      </c>
      <c r="C338" s="3">
        <v>40</v>
      </c>
      <c r="D338" s="2" t="s">
        <v>1286</v>
      </c>
      <c r="E338" s="2" t="s">
        <v>7323</v>
      </c>
      <c r="F338" s="2" t="s">
        <v>7114</v>
      </c>
      <c r="G338" s="2" t="s">
        <v>7115</v>
      </c>
      <c r="H338" s="2"/>
      <c r="I338" s="2"/>
      <c r="J338" s="4" t="s">
        <v>7305</v>
      </c>
    </row>
    <row r="339" spans="1:10" ht="15" customHeight="1" x14ac:dyDescent="0.3">
      <c r="A339" s="2" t="s">
        <v>510</v>
      </c>
      <c r="B339" s="2" t="s">
        <v>25</v>
      </c>
      <c r="C339" s="3">
        <v>40</v>
      </c>
      <c r="D339" s="2" t="s">
        <v>1286</v>
      </c>
      <c r="E339" s="2" t="s">
        <v>7323</v>
      </c>
      <c r="F339" s="2" t="s">
        <v>775</v>
      </c>
      <c r="G339" s="2" t="s">
        <v>7129</v>
      </c>
      <c r="H339" s="2"/>
      <c r="I339" s="2"/>
      <c r="J339" s="4" t="s">
        <v>7305</v>
      </c>
    </row>
    <row r="340" spans="1:10" ht="15" customHeight="1" x14ac:dyDescent="0.3">
      <c r="A340" s="2" t="s">
        <v>510</v>
      </c>
      <c r="B340" s="2" t="s">
        <v>25</v>
      </c>
      <c r="C340" s="3">
        <v>40</v>
      </c>
      <c r="D340" s="2" t="s">
        <v>1286</v>
      </c>
      <c r="E340" s="2" t="s">
        <v>7323</v>
      </c>
      <c r="F340" s="2" t="s">
        <v>7147</v>
      </c>
      <c r="G340" s="2"/>
      <c r="H340" s="2"/>
      <c r="I340" s="2"/>
      <c r="J340" s="4" t="s">
        <v>7306</v>
      </c>
    </row>
    <row r="341" spans="1:10" ht="15" customHeight="1" x14ac:dyDescent="0.3">
      <c r="A341" s="2" t="s">
        <v>510</v>
      </c>
      <c r="B341" s="2" t="s">
        <v>25</v>
      </c>
      <c r="C341" s="3">
        <v>40</v>
      </c>
      <c r="D341" s="2" t="s">
        <v>1286</v>
      </c>
      <c r="E341" s="2" t="s">
        <v>7324</v>
      </c>
      <c r="F341" s="2" t="s">
        <v>7114</v>
      </c>
      <c r="G341" s="2" t="s">
        <v>7115</v>
      </c>
      <c r="H341" s="2"/>
      <c r="I341" s="2"/>
      <c r="J341" s="4" t="s">
        <v>7305</v>
      </c>
    </row>
    <row r="342" spans="1:10" ht="15" customHeight="1" x14ac:dyDescent="0.3">
      <c r="A342" s="2" t="s">
        <v>510</v>
      </c>
      <c r="B342" s="2" t="s">
        <v>25</v>
      </c>
      <c r="C342" s="3">
        <v>40</v>
      </c>
      <c r="D342" s="2" t="s">
        <v>1286</v>
      </c>
      <c r="E342" s="2" t="s">
        <v>7324</v>
      </c>
      <c r="F342" s="2" t="s">
        <v>775</v>
      </c>
      <c r="G342" s="2" t="s">
        <v>7129</v>
      </c>
      <c r="H342" s="2"/>
      <c r="I342" s="2"/>
      <c r="J342" s="4" t="s">
        <v>7305</v>
      </c>
    </row>
    <row r="343" spans="1:10" ht="15" customHeight="1" x14ac:dyDescent="0.3">
      <c r="A343" s="2" t="s">
        <v>510</v>
      </c>
      <c r="B343" s="2" t="s">
        <v>25</v>
      </c>
      <c r="C343" s="3">
        <v>40</v>
      </c>
      <c r="D343" s="2" t="s">
        <v>1286</v>
      </c>
      <c r="E343" s="2" t="s">
        <v>7324</v>
      </c>
      <c r="F343" s="2" t="s">
        <v>7147</v>
      </c>
      <c r="G343" s="2"/>
      <c r="H343" s="2"/>
      <c r="I343" s="2"/>
      <c r="J343" s="4" t="s">
        <v>7306</v>
      </c>
    </row>
    <row r="344" spans="1:10" ht="15" customHeight="1" x14ac:dyDescent="0.3">
      <c r="A344" s="2" t="s">
        <v>510</v>
      </c>
      <c r="B344" s="2" t="s">
        <v>25</v>
      </c>
      <c r="C344" s="3">
        <v>40</v>
      </c>
      <c r="D344" s="2" t="s">
        <v>1286</v>
      </c>
      <c r="E344" s="2" t="s">
        <v>7325</v>
      </c>
      <c r="F344" s="2"/>
      <c r="G344" s="2" t="s">
        <v>7115</v>
      </c>
      <c r="H344" s="2"/>
      <c r="I344" s="2"/>
      <c r="J344" s="4" t="s">
        <v>7311</v>
      </c>
    </row>
    <row r="345" spans="1:10" ht="15" customHeight="1" x14ac:dyDescent="0.3">
      <c r="A345" s="2" t="s">
        <v>510</v>
      </c>
      <c r="B345" s="2" t="s">
        <v>25</v>
      </c>
      <c r="C345" s="3">
        <v>40</v>
      </c>
      <c r="D345" s="2" t="s">
        <v>1286</v>
      </c>
      <c r="E345" s="2" t="s">
        <v>3055</v>
      </c>
      <c r="F345" s="2" t="s">
        <v>7114</v>
      </c>
      <c r="G345" s="2" t="s">
        <v>7115</v>
      </c>
      <c r="H345" s="2"/>
      <c r="I345" s="2"/>
      <c r="J345" s="4" t="s">
        <v>7305</v>
      </c>
    </row>
    <row r="346" spans="1:10" ht="15" customHeight="1" x14ac:dyDescent="0.3">
      <c r="A346" s="2" t="s">
        <v>510</v>
      </c>
      <c r="B346" s="2" t="s">
        <v>25</v>
      </c>
      <c r="C346" s="3">
        <v>40</v>
      </c>
      <c r="D346" s="2" t="s">
        <v>1286</v>
      </c>
      <c r="E346" s="2" t="s">
        <v>3055</v>
      </c>
      <c r="F346" s="2" t="s">
        <v>775</v>
      </c>
      <c r="G346" s="2" t="s">
        <v>7129</v>
      </c>
      <c r="H346" s="2"/>
      <c r="I346" s="2"/>
      <c r="J346" s="4" t="s">
        <v>7305</v>
      </c>
    </row>
    <row r="347" spans="1:10" ht="15" customHeight="1" x14ac:dyDescent="0.3">
      <c r="A347" s="2" t="s">
        <v>510</v>
      </c>
      <c r="B347" s="2" t="s">
        <v>25</v>
      </c>
      <c r="C347" s="3">
        <v>40</v>
      </c>
      <c r="D347" s="2" t="s">
        <v>1286</v>
      </c>
      <c r="E347" s="2" t="s">
        <v>3055</v>
      </c>
      <c r="F347" s="2" t="s">
        <v>7147</v>
      </c>
      <c r="G347" s="2"/>
      <c r="H347" s="2"/>
      <c r="I347" s="2"/>
      <c r="J347" s="4" t="s">
        <v>7306</v>
      </c>
    </row>
    <row r="348" spans="1:10" ht="15" customHeight="1" x14ac:dyDescent="0.3">
      <c r="A348" s="2" t="s">
        <v>510</v>
      </c>
      <c r="B348" s="2" t="s">
        <v>25</v>
      </c>
      <c r="C348" s="3">
        <v>40</v>
      </c>
      <c r="D348" s="2" t="s">
        <v>1286</v>
      </c>
      <c r="E348" s="2" t="s">
        <v>7326</v>
      </c>
      <c r="F348" s="2" t="s">
        <v>7114</v>
      </c>
      <c r="G348" s="2" t="s">
        <v>7115</v>
      </c>
      <c r="H348" s="2"/>
      <c r="I348" s="2"/>
      <c r="J348" s="4" t="s">
        <v>7305</v>
      </c>
    </row>
    <row r="349" spans="1:10" ht="15" customHeight="1" x14ac:dyDescent="0.3">
      <c r="A349" s="2" t="s">
        <v>510</v>
      </c>
      <c r="B349" s="2" t="s">
        <v>25</v>
      </c>
      <c r="C349" s="3">
        <v>40</v>
      </c>
      <c r="D349" s="2" t="s">
        <v>1286</v>
      </c>
      <c r="E349" s="2" t="s">
        <v>7326</v>
      </c>
      <c r="F349" s="2" t="s">
        <v>775</v>
      </c>
      <c r="G349" s="2" t="s">
        <v>7129</v>
      </c>
      <c r="H349" s="2"/>
      <c r="I349" s="2"/>
      <c r="J349" s="4" t="s">
        <v>7305</v>
      </c>
    </row>
    <row r="350" spans="1:10" ht="15" customHeight="1" x14ac:dyDescent="0.3">
      <c r="A350" s="2" t="s">
        <v>510</v>
      </c>
      <c r="B350" s="2" t="s">
        <v>25</v>
      </c>
      <c r="C350" s="3">
        <v>40</v>
      </c>
      <c r="D350" s="2" t="s">
        <v>1286</v>
      </c>
      <c r="E350" s="2" t="s">
        <v>2061</v>
      </c>
      <c r="F350" s="2" t="s">
        <v>775</v>
      </c>
      <c r="G350" s="2" t="s">
        <v>7129</v>
      </c>
      <c r="H350" s="2"/>
      <c r="I350" s="2"/>
      <c r="J350" s="4" t="s">
        <v>7308</v>
      </c>
    </row>
    <row r="351" spans="1:10" ht="15" customHeight="1" x14ac:dyDescent="0.3">
      <c r="A351" s="2" t="s">
        <v>510</v>
      </c>
      <c r="B351" s="2" t="s">
        <v>25</v>
      </c>
      <c r="C351" s="3">
        <v>40</v>
      </c>
      <c r="D351" s="2" t="s">
        <v>1286</v>
      </c>
      <c r="E351" s="2" t="s">
        <v>2061</v>
      </c>
      <c r="F351" s="2" t="s">
        <v>7114</v>
      </c>
      <c r="G351" s="2"/>
      <c r="H351" s="2"/>
      <c r="I351" s="2"/>
      <c r="J351" s="4" t="s">
        <v>7305</v>
      </c>
    </row>
    <row r="352" spans="1:10" ht="15" customHeight="1" x14ac:dyDescent="0.3">
      <c r="A352" s="2" t="s">
        <v>510</v>
      </c>
      <c r="B352" s="2" t="s">
        <v>25</v>
      </c>
      <c r="C352" s="3">
        <v>40</v>
      </c>
      <c r="D352" s="2" t="s">
        <v>1286</v>
      </c>
      <c r="E352" s="2" t="s">
        <v>2061</v>
      </c>
      <c r="F352" s="2" t="s">
        <v>7147</v>
      </c>
      <c r="G352" s="2"/>
      <c r="H352" s="2"/>
      <c r="I352" s="2"/>
      <c r="J352" s="4" t="s">
        <v>7306</v>
      </c>
    </row>
    <row r="353" spans="1:10" ht="15" customHeight="1" x14ac:dyDescent="0.3">
      <c r="A353" s="2" t="s">
        <v>510</v>
      </c>
      <c r="B353" s="2" t="s">
        <v>25</v>
      </c>
      <c r="C353" s="3">
        <v>40</v>
      </c>
      <c r="D353" s="2" t="s">
        <v>1286</v>
      </c>
      <c r="E353" s="2" t="s">
        <v>7327</v>
      </c>
      <c r="F353" s="2"/>
      <c r="G353" s="2" t="s">
        <v>7129</v>
      </c>
      <c r="H353" s="2"/>
      <c r="I353" s="2"/>
      <c r="J353" s="4" t="s">
        <v>7308</v>
      </c>
    </row>
    <row r="354" spans="1:10" ht="15" customHeight="1" x14ac:dyDescent="0.3">
      <c r="A354" s="2" t="s">
        <v>510</v>
      </c>
      <c r="B354" s="2" t="s">
        <v>25</v>
      </c>
      <c r="C354" s="3">
        <v>40</v>
      </c>
      <c r="D354" s="2" t="s">
        <v>1286</v>
      </c>
      <c r="E354" s="2" t="s">
        <v>7327</v>
      </c>
      <c r="F354" s="2" t="s">
        <v>7147</v>
      </c>
      <c r="G354" s="2" t="s">
        <v>7115</v>
      </c>
      <c r="H354" s="2"/>
      <c r="I354" s="2"/>
      <c r="J354" s="4" t="s">
        <v>7308</v>
      </c>
    </row>
    <row r="355" spans="1:10" ht="15" customHeight="1" x14ac:dyDescent="0.3">
      <c r="A355" s="2" t="s">
        <v>510</v>
      </c>
      <c r="B355" s="2" t="s">
        <v>25</v>
      </c>
      <c r="C355" s="3">
        <v>40</v>
      </c>
      <c r="D355" s="2" t="s">
        <v>1286</v>
      </c>
      <c r="E355" s="2" t="s">
        <v>7328</v>
      </c>
      <c r="F355" s="2" t="s">
        <v>7114</v>
      </c>
      <c r="G355" s="2" t="s">
        <v>7115</v>
      </c>
      <c r="H355" s="2"/>
      <c r="I355" s="2"/>
      <c r="J355" s="4" t="s">
        <v>7305</v>
      </c>
    </row>
    <row r="356" spans="1:10" ht="15" customHeight="1" x14ac:dyDescent="0.3">
      <c r="A356" s="2" t="s">
        <v>510</v>
      </c>
      <c r="B356" s="2" t="s">
        <v>25</v>
      </c>
      <c r="C356" s="3">
        <v>40</v>
      </c>
      <c r="D356" s="2" t="s">
        <v>1286</v>
      </c>
      <c r="E356" s="2" t="s">
        <v>7328</v>
      </c>
      <c r="F356" s="2" t="s">
        <v>775</v>
      </c>
      <c r="G356" s="2" t="s">
        <v>7129</v>
      </c>
      <c r="H356" s="2"/>
      <c r="I356" s="2"/>
      <c r="J356" s="4" t="s">
        <v>7305</v>
      </c>
    </row>
    <row r="357" spans="1:10" ht="15" customHeight="1" x14ac:dyDescent="0.3">
      <c r="A357" s="2" t="s">
        <v>510</v>
      </c>
      <c r="B357" s="2" t="s">
        <v>25</v>
      </c>
      <c r="C357" s="3">
        <v>40</v>
      </c>
      <c r="D357" s="2" t="s">
        <v>1286</v>
      </c>
      <c r="E357" s="2" t="s">
        <v>7328</v>
      </c>
      <c r="F357" s="2" t="s">
        <v>7147</v>
      </c>
      <c r="G357" s="2"/>
      <c r="H357" s="2"/>
      <c r="I357" s="2"/>
      <c r="J357" s="4" t="s">
        <v>7306</v>
      </c>
    </row>
    <row r="358" spans="1:10" ht="15" customHeight="1" x14ac:dyDescent="0.3">
      <c r="A358" s="2" t="s">
        <v>570</v>
      </c>
      <c r="B358" s="2" t="s">
        <v>34351</v>
      </c>
      <c r="C358" s="3">
        <v>45</v>
      </c>
      <c r="D358" s="2" t="s">
        <v>1381</v>
      </c>
      <c r="E358" s="2" t="s">
        <v>7329</v>
      </c>
      <c r="F358" s="2" t="s">
        <v>7147</v>
      </c>
      <c r="G358" s="2" t="s">
        <v>7111</v>
      </c>
      <c r="H358" s="2"/>
      <c r="I358" s="2"/>
      <c r="J358" s="4" t="s">
        <v>7330</v>
      </c>
    </row>
    <row r="359" spans="1:10" ht="15" customHeight="1" x14ac:dyDescent="0.3">
      <c r="A359" s="2" t="s">
        <v>570</v>
      </c>
      <c r="B359" s="2" t="s">
        <v>34351</v>
      </c>
      <c r="C359" s="3">
        <v>45</v>
      </c>
      <c r="D359" s="2" t="s">
        <v>1381</v>
      </c>
      <c r="E359" s="2" t="s">
        <v>7329</v>
      </c>
      <c r="F359" s="2"/>
      <c r="G359" s="2" t="s">
        <v>7115</v>
      </c>
      <c r="H359" s="2"/>
      <c r="I359" s="2"/>
      <c r="J359" s="4" t="s">
        <v>7330</v>
      </c>
    </row>
    <row r="360" spans="1:10" ht="15" customHeight="1" x14ac:dyDescent="0.3">
      <c r="A360" s="2" t="s">
        <v>570</v>
      </c>
      <c r="B360" s="2" t="s">
        <v>34351</v>
      </c>
      <c r="C360" s="3">
        <v>45</v>
      </c>
      <c r="D360" s="2" t="s">
        <v>1381</v>
      </c>
      <c r="E360" s="2" t="s">
        <v>7329</v>
      </c>
      <c r="F360" s="2"/>
      <c r="G360" s="2" t="s">
        <v>7129</v>
      </c>
      <c r="H360" s="2"/>
      <c r="I360" s="2"/>
      <c r="J360" s="4" t="s">
        <v>7331</v>
      </c>
    </row>
    <row r="361" spans="1:10" ht="15" customHeight="1" x14ac:dyDescent="0.3">
      <c r="A361" s="2" t="s">
        <v>570</v>
      </c>
      <c r="B361" s="2" t="s">
        <v>34351</v>
      </c>
      <c r="C361" s="3">
        <v>45</v>
      </c>
      <c r="D361" s="2" t="s">
        <v>1381</v>
      </c>
      <c r="E361" s="2" t="s">
        <v>7329</v>
      </c>
      <c r="F361" s="2"/>
      <c r="G361" s="2" t="s">
        <v>7131</v>
      </c>
      <c r="H361" s="2"/>
      <c r="I361" s="2"/>
      <c r="J361" s="4" t="s">
        <v>7332</v>
      </c>
    </row>
    <row r="362" spans="1:10" ht="15" customHeight="1" x14ac:dyDescent="0.3">
      <c r="A362" s="2" t="s">
        <v>570</v>
      </c>
      <c r="B362" s="2" t="s">
        <v>34351</v>
      </c>
      <c r="C362" s="3">
        <v>45</v>
      </c>
      <c r="D362" s="2" t="s">
        <v>1381</v>
      </c>
      <c r="E362" s="2" t="s">
        <v>7162</v>
      </c>
      <c r="F362" s="2" t="s">
        <v>7147</v>
      </c>
      <c r="G362" s="2" t="s">
        <v>7111</v>
      </c>
      <c r="H362" s="2"/>
      <c r="I362" s="2"/>
      <c r="J362" s="4" t="s">
        <v>7330</v>
      </c>
    </row>
    <row r="363" spans="1:10" ht="15" customHeight="1" x14ac:dyDescent="0.3">
      <c r="A363" s="2" t="s">
        <v>570</v>
      </c>
      <c r="B363" s="2" t="s">
        <v>34351</v>
      </c>
      <c r="C363" s="3">
        <v>45</v>
      </c>
      <c r="D363" s="2" t="s">
        <v>1381</v>
      </c>
      <c r="E363" s="2" t="s">
        <v>7162</v>
      </c>
      <c r="F363" s="2"/>
      <c r="G363" s="2" t="s">
        <v>7115</v>
      </c>
      <c r="H363" s="2"/>
      <c r="I363" s="2"/>
      <c r="J363" s="4" t="s">
        <v>7330</v>
      </c>
    </row>
    <row r="364" spans="1:10" ht="15" customHeight="1" x14ac:dyDescent="0.3">
      <c r="A364" s="2" t="s">
        <v>570</v>
      </c>
      <c r="B364" s="2" t="s">
        <v>34351</v>
      </c>
      <c r="C364" s="3">
        <v>45</v>
      </c>
      <c r="D364" s="2" t="s">
        <v>1381</v>
      </c>
      <c r="E364" s="2" t="s">
        <v>7162</v>
      </c>
      <c r="F364" s="2"/>
      <c r="G364" s="2" t="s">
        <v>7129</v>
      </c>
      <c r="H364" s="2"/>
      <c r="I364" s="2"/>
      <c r="J364" s="4" t="s">
        <v>7331</v>
      </c>
    </row>
    <row r="365" spans="1:10" ht="15" customHeight="1" x14ac:dyDescent="0.3">
      <c r="A365" s="2" t="s">
        <v>570</v>
      </c>
      <c r="B365" s="2" t="s">
        <v>34351</v>
      </c>
      <c r="C365" s="3">
        <v>45</v>
      </c>
      <c r="D365" s="2" t="s">
        <v>1381</v>
      </c>
      <c r="E365" s="2" t="s">
        <v>7162</v>
      </c>
      <c r="F365" s="2"/>
      <c r="G365" s="2" t="s">
        <v>7131</v>
      </c>
      <c r="H365" s="2"/>
      <c r="I365" s="2"/>
      <c r="J365" s="4" t="s">
        <v>7332</v>
      </c>
    </row>
    <row r="366" spans="1:10" ht="15" customHeight="1" x14ac:dyDescent="0.3">
      <c r="A366" s="2" t="s">
        <v>570</v>
      </c>
      <c r="B366" s="2" t="s">
        <v>34351</v>
      </c>
      <c r="C366" s="3">
        <v>45</v>
      </c>
      <c r="D366" s="2" t="s">
        <v>1381</v>
      </c>
      <c r="E366" s="2" t="s">
        <v>3136</v>
      </c>
      <c r="F366" s="2"/>
      <c r="G366" s="2" t="s">
        <v>7111</v>
      </c>
      <c r="H366" s="2"/>
      <c r="I366" s="2"/>
      <c r="J366" s="4" t="s">
        <v>7330</v>
      </c>
    </row>
    <row r="367" spans="1:10" ht="15" customHeight="1" x14ac:dyDescent="0.3">
      <c r="A367" s="2" t="s">
        <v>570</v>
      </c>
      <c r="B367" s="2" t="s">
        <v>34351</v>
      </c>
      <c r="C367" s="3">
        <v>45</v>
      </c>
      <c r="D367" s="2" t="s">
        <v>1381</v>
      </c>
      <c r="E367" s="2" t="s">
        <v>3136</v>
      </c>
      <c r="F367" s="2"/>
      <c r="G367" s="2" t="s">
        <v>7115</v>
      </c>
      <c r="H367" s="2"/>
      <c r="I367" s="2"/>
      <c r="J367" s="4" t="s">
        <v>7330</v>
      </c>
    </row>
    <row r="368" spans="1:10" ht="15" customHeight="1" x14ac:dyDescent="0.3">
      <c r="A368" s="2" t="s">
        <v>570</v>
      </c>
      <c r="B368" s="2" t="s">
        <v>34351</v>
      </c>
      <c r="C368" s="3">
        <v>45</v>
      </c>
      <c r="D368" s="2" t="s">
        <v>1381</v>
      </c>
      <c r="E368" s="2" t="s">
        <v>3136</v>
      </c>
      <c r="F368" s="2"/>
      <c r="G368" s="2" t="s">
        <v>7131</v>
      </c>
      <c r="H368" s="2"/>
      <c r="I368" s="2"/>
      <c r="J368" s="4" t="s">
        <v>7332</v>
      </c>
    </row>
    <row r="369" spans="1:10" ht="15" customHeight="1" x14ac:dyDescent="0.3">
      <c r="A369" s="2" t="s">
        <v>570</v>
      </c>
      <c r="B369" s="2" t="s">
        <v>34351</v>
      </c>
      <c r="C369" s="3">
        <v>45</v>
      </c>
      <c r="D369" s="2" t="s">
        <v>1381</v>
      </c>
      <c r="E369" s="2" t="s">
        <v>7333</v>
      </c>
      <c r="F369" s="2"/>
      <c r="G369" s="2" t="s">
        <v>7111</v>
      </c>
      <c r="H369" s="2"/>
      <c r="I369" s="2"/>
      <c r="J369" s="4" t="s">
        <v>7330</v>
      </c>
    </row>
    <row r="370" spans="1:10" ht="15" customHeight="1" x14ac:dyDescent="0.3">
      <c r="A370" s="2" t="s">
        <v>570</v>
      </c>
      <c r="B370" s="2" t="s">
        <v>34351</v>
      </c>
      <c r="C370" s="3">
        <v>45</v>
      </c>
      <c r="D370" s="2" t="s">
        <v>1381</v>
      </c>
      <c r="E370" s="2" t="s">
        <v>7333</v>
      </c>
      <c r="F370" s="2"/>
      <c r="G370" s="2" t="s">
        <v>7115</v>
      </c>
      <c r="H370" s="2"/>
      <c r="I370" s="2"/>
      <c r="J370" s="4" t="s">
        <v>7330</v>
      </c>
    </row>
    <row r="371" spans="1:10" ht="15" customHeight="1" x14ac:dyDescent="0.3">
      <c r="A371" s="2" t="s">
        <v>570</v>
      </c>
      <c r="B371" s="2" t="s">
        <v>34351</v>
      </c>
      <c r="C371" s="3">
        <v>45</v>
      </c>
      <c r="D371" s="2" t="s">
        <v>1381</v>
      </c>
      <c r="E371" s="2" t="s">
        <v>7334</v>
      </c>
      <c r="F371" s="2"/>
      <c r="G371" s="2" t="s">
        <v>7111</v>
      </c>
      <c r="H371" s="2"/>
      <c r="I371" s="2"/>
      <c r="J371" s="4" t="s">
        <v>7330</v>
      </c>
    </row>
    <row r="372" spans="1:10" ht="15" customHeight="1" x14ac:dyDescent="0.3">
      <c r="A372" s="2" t="s">
        <v>570</v>
      </c>
      <c r="B372" s="2" t="s">
        <v>34351</v>
      </c>
      <c r="C372" s="3">
        <v>45</v>
      </c>
      <c r="D372" s="2" t="s">
        <v>1381</v>
      </c>
      <c r="E372" s="2" t="s">
        <v>7334</v>
      </c>
      <c r="F372" s="2"/>
      <c r="G372" s="2" t="s">
        <v>7115</v>
      </c>
      <c r="H372" s="2"/>
      <c r="I372" s="2"/>
      <c r="J372" s="4" t="s">
        <v>7330</v>
      </c>
    </row>
    <row r="373" spans="1:10" ht="15" customHeight="1" x14ac:dyDescent="0.3">
      <c r="A373" s="2" t="s">
        <v>570</v>
      </c>
      <c r="B373" s="2" t="s">
        <v>34351</v>
      </c>
      <c r="C373" s="3">
        <v>45</v>
      </c>
      <c r="D373" s="2" t="s">
        <v>1381</v>
      </c>
      <c r="E373" s="2" t="s">
        <v>7194</v>
      </c>
      <c r="F373" s="2" t="s">
        <v>7147</v>
      </c>
      <c r="G373" s="2" t="s">
        <v>7111</v>
      </c>
      <c r="H373" s="2"/>
      <c r="I373" s="2"/>
      <c r="J373" s="4" t="s">
        <v>7330</v>
      </c>
    </row>
    <row r="374" spans="1:10" ht="15" customHeight="1" x14ac:dyDescent="0.3">
      <c r="A374" s="2" t="s">
        <v>570</v>
      </c>
      <c r="B374" s="2" t="s">
        <v>34351</v>
      </c>
      <c r="C374" s="3">
        <v>45</v>
      </c>
      <c r="D374" s="2" t="s">
        <v>1381</v>
      </c>
      <c r="E374" s="2" t="s">
        <v>7194</v>
      </c>
      <c r="F374" s="2"/>
      <c r="G374" s="2" t="s">
        <v>7115</v>
      </c>
      <c r="H374" s="2"/>
      <c r="I374" s="2"/>
      <c r="J374" s="4" t="s">
        <v>7330</v>
      </c>
    </row>
    <row r="375" spans="1:10" ht="15" customHeight="1" x14ac:dyDescent="0.3">
      <c r="A375" s="2" t="s">
        <v>570</v>
      </c>
      <c r="B375" s="2" t="s">
        <v>34351</v>
      </c>
      <c r="C375" s="3">
        <v>45</v>
      </c>
      <c r="D375" s="2" t="s">
        <v>1381</v>
      </c>
      <c r="E375" s="2" t="s">
        <v>7312</v>
      </c>
      <c r="F375" s="2" t="s">
        <v>7147</v>
      </c>
      <c r="G375" s="2" t="s">
        <v>7111</v>
      </c>
      <c r="H375" s="2"/>
      <c r="I375" s="2"/>
      <c r="J375" s="4" t="s">
        <v>7330</v>
      </c>
    </row>
    <row r="376" spans="1:10" ht="15" customHeight="1" x14ac:dyDescent="0.3">
      <c r="A376" s="2" t="s">
        <v>570</v>
      </c>
      <c r="B376" s="2" t="s">
        <v>34351</v>
      </c>
      <c r="C376" s="3">
        <v>45</v>
      </c>
      <c r="D376" s="2" t="s">
        <v>1381</v>
      </c>
      <c r="E376" s="2" t="s">
        <v>7312</v>
      </c>
      <c r="F376" s="2"/>
      <c r="G376" s="2" t="s">
        <v>7115</v>
      </c>
      <c r="H376" s="2"/>
      <c r="I376" s="2"/>
      <c r="J376" s="4" t="s">
        <v>7330</v>
      </c>
    </row>
    <row r="377" spans="1:10" ht="15" customHeight="1" x14ac:dyDescent="0.3">
      <c r="A377" s="2" t="s">
        <v>570</v>
      </c>
      <c r="B377" s="2" t="s">
        <v>34351</v>
      </c>
      <c r="C377" s="3">
        <v>45</v>
      </c>
      <c r="D377" s="2" t="s">
        <v>1381</v>
      </c>
      <c r="E377" s="2" t="s">
        <v>7312</v>
      </c>
      <c r="F377" s="2"/>
      <c r="G377" s="2" t="s">
        <v>7129</v>
      </c>
      <c r="H377" s="2"/>
      <c r="I377" s="2"/>
      <c r="J377" s="4" t="s">
        <v>7331</v>
      </c>
    </row>
    <row r="378" spans="1:10" ht="15" customHeight="1" x14ac:dyDescent="0.3">
      <c r="A378" s="2" t="s">
        <v>570</v>
      </c>
      <c r="B378" s="2" t="s">
        <v>34351</v>
      </c>
      <c r="C378" s="3">
        <v>45</v>
      </c>
      <c r="D378" s="2" t="s">
        <v>1381</v>
      </c>
      <c r="E378" s="2" t="s">
        <v>7335</v>
      </c>
      <c r="F378" s="2" t="s">
        <v>7147</v>
      </c>
      <c r="G378" s="2" t="s">
        <v>7111</v>
      </c>
      <c r="H378" s="2"/>
      <c r="I378" s="2"/>
      <c r="J378" s="4" t="s">
        <v>7330</v>
      </c>
    </row>
    <row r="379" spans="1:10" ht="15" customHeight="1" x14ac:dyDescent="0.3">
      <c r="A379" s="2" t="s">
        <v>570</v>
      </c>
      <c r="B379" s="2" t="s">
        <v>34351</v>
      </c>
      <c r="C379" s="3">
        <v>45</v>
      </c>
      <c r="D379" s="2" t="s">
        <v>1381</v>
      </c>
      <c r="E379" s="2" t="s">
        <v>7335</v>
      </c>
      <c r="F379" s="2"/>
      <c r="G379" s="2" t="s">
        <v>7115</v>
      </c>
      <c r="H379" s="2"/>
      <c r="I379" s="2"/>
      <c r="J379" s="4" t="s">
        <v>7330</v>
      </c>
    </row>
    <row r="380" spans="1:10" ht="15" customHeight="1" x14ac:dyDescent="0.3">
      <c r="A380" s="2" t="s">
        <v>570</v>
      </c>
      <c r="B380" s="2" t="s">
        <v>34351</v>
      </c>
      <c r="C380" s="3">
        <v>45</v>
      </c>
      <c r="D380" s="2" t="s">
        <v>1381</v>
      </c>
      <c r="E380" s="2" t="s">
        <v>7335</v>
      </c>
      <c r="F380" s="2"/>
      <c r="G380" s="2" t="s">
        <v>7129</v>
      </c>
      <c r="H380" s="2"/>
      <c r="I380" s="2"/>
      <c r="J380" s="4" t="s">
        <v>7331</v>
      </c>
    </row>
    <row r="381" spans="1:10" ht="15" customHeight="1" x14ac:dyDescent="0.3">
      <c r="A381" s="2" t="s">
        <v>570</v>
      </c>
      <c r="B381" s="2" t="s">
        <v>34351</v>
      </c>
      <c r="C381" s="3">
        <v>45</v>
      </c>
      <c r="D381" s="2" t="s">
        <v>1381</v>
      </c>
      <c r="E381" s="2" t="s">
        <v>3026</v>
      </c>
      <c r="F381" s="2"/>
      <c r="G381" s="2" t="s">
        <v>7111</v>
      </c>
      <c r="H381" s="2"/>
      <c r="I381" s="2"/>
      <c r="J381" s="4" t="s">
        <v>7336</v>
      </c>
    </row>
    <row r="382" spans="1:10" ht="15" customHeight="1" x14ac:dyDescent="0.3">
      <c r="A382" s="2" t="s">
        <v>570</v>
      </c>
      <c r="B382" s="2" t="s">
        <v>34351</v>
      </c>
      <c r="C382" s="3">
        <v>45</v>
      </c>
      <c r="D382" s="2" t="s">
        <v>1381</v>
      </c>
      <c r="E382" s="2" t="s">
        <v>3026</v>
      </c>
      <c r="F382" s="2"/>
      <c r="G382" s="2" t="s">
        <v>7115</v>
      </c>
      <c r="H382" s="2"/>
      <c r="I382" s="2"/>
      <c r="J382" s="4" t="s">
        <v>7336</v>
      </c>
    </row>
    <row r="383" spans="1:10" ht="15" customHeight="1" x14ac:dyDescent="0.3">
      <c r="A383" s="2" t="s">
        <v>570</v>
      </c>
      <c r="B383" s="2" t="s">
        <v>34351</v>
      </c>
      <c r="C383" s="3">
        <v>45</v>
      </c>
      <c r="D383" s="2" t="s">
        <v>1381</v>
      </c>
      <c r="E383" s="2" t="s">
        <v>7124</v>
      </c>
      <c r="F383" s="2" t="s">
        <v>7147</v>
      </c>
      <c r="G383" s="2" t="s">
        <v>7111</v>
      </c>
      <c r="H383" s="2"/>
      <c r="I383" s="2"/>
      <c r="J383" s="4" t="s">
        <v>7330</v>
      </c>
    </row>
    <row r="384" spans="1:10" ht="15" customHeight="1" x14ac:dyDescent="0.3">
      <c r="A384" s="2" t="s">
        <v>570</v>
      </c>
      <c r="B384" s="2" t="s">
        <v>34351</v>
      </c>
      <c r="C384" s="3">
        <v>45</v>
      </c>
      <c r="D384" s="2" t="s">
        <v>1381</v>
      </c>
      <c r="E384" s="2" t="s">
        <v>7124</v>
      </c>
      <c r="F384" s="2"/>
      <c r="G384" s="2" t="s">
        <v>7115</v>
      </c>
      <c r="H384" s="2"/>
      <c r="I384" s="2"/>
      <c r="J384" s="4" t="s">
        <v>7330</v>
      </c>
    </row>
    <row r="385" spans="1:10" ht="15" customHeight="1" x14ac:dyDescent="0.3">
      <c r="A385" s="2" t="s">
        <v>570</v>
      </c>
      <c r="B385" s="2" t="s">
        <v>34351</v>
      </c>
      <c r="C385" s="3">
        <v>45</v>
      </c>
      <c r="D385" s="2" t="s">
        <v>1381</v>
      </c>
      <c r="E385" s="2" t="s">
        <v>7337</v>
      </c>
      <c r="F385" s="2" t="s">
        <v>7147</v>
      </c>
      <c r="G385" s="2" t="s">
        <v>7111</v>
      </c>
      <c r="H385" s="2"/>
      <c r="I385" s="2"/>
      <c r="J385" s="4" t="s">
        <v>7330</v>
      </c>
    </row>
    <row r="386" spans="1:10" ht="15" customHeight="1" x14ac:dyDescent="0.3">
      <c r="A386" s="2" t="s">
        <v>570</v>
      </c>
      <c r="B386" s="2" t="s">
        <v>34351</v>
      </c>
      <c r="C386" s="3">
        <v>45</v>
      </c>
      <c r="D386" s="2" t="s">
        <v>1381</v>
      </c>
      <c r="E386" s="2" t="s">
        <v>7337</v>
      </c>
      <c r="F386" s="2"/>
      <c r="G386" s="2" t="s">
        <v>7115</v>
      </c>
      <c r="H386" s="2"/>
      <c r="I386" s="2"/>
      <c r="J386" s="4" t="s">
        <v>7330</v>
      </c>
    </row>
    <row r="387" spans="1:10" ht="15" customHeight="1" x14ac:dyDescent="0.3">
      <c r="A387" s="2" t="s">
        <v>570</v>
      </c>
      <c r="B387" s="2" t="s">
        <v>34351</v>
      </c>
      <c r="C387" s="3">
        <v>45</v>
      </c>
      <c r="D387" s="2" t="s">
        <v>1381</v>
      </c>
      <c r="E387" s="2" t="s">
        <v>7316</v>
      </c>
      <c r="F387" s="2" t="s">
        <v>7147</v>
      </c>
      <c r="G387" s="2" t="s">
        <v>7111</v>
      </c>
      <c r="H387" s="2"/>
      <c r="I387" s="2"/>
      <c r="J387" s="4" t="s">
        <v>7330</v>
      </c>
    </row>
    <row r="388" spans="1:10" ht="15" customHeight="1" x14ac:dyDescent="0.3">
      <c r="A388" s="2" t="s">
        <v>570</v>
      </c>
      <c r="B388" s="2" t="s">
        <v>34351</v>
      </c>
      <c r="C388" s="3">
        <v>45</v>
      </c>
      <c r="D388" s="2" t="s">
        <v>1381</v>
      </c>
      <c r="E388" s="2" t="s">
        <v>7316</v>
      </c>
      <c r="F388" s="2"/>
      <c r="G388" s="2" t="s">
        <v>7115</v>
      </c>
      <c r="H388" s="2"/>
      <c r="I388" s="2"/>
      <c r="J388" s="4" t="s">
        <v>7330</v>
      </c>
    </row>
    <row r="389" spans="1:10" ht="15" customHeight="1" x14ac:dyDescent="0.3">
      <c r="A389" s="2" t="s">
        <v>570</v>
      </c>
      <c r="B389" s="2" t="s">
        <v>34351</v>
      </c>
      <c r="C389" s="3">
        <v>45</v>
      </c>
      <c r="D389" s="2" t="s">
        <v>1381</v>
      </c>
      <c r="E389" s="2" t="s">
        <v>7338</v>
      </c>
      <c r="F389" s="2"/>
      <c r="G389" s="2" t="s">
        <v>7111</v>
      </c>
      <c r="H389" s="2"/>
      <c r="I389" s="2"/>
      <c r="J389" s="4" t="s">
        <v>7330</v>
      </c>
    </row>
    <row r="390" spans="1:10" ht="15" customHeight="1" x14ac:dyDescent="0.3">
      <c r="A390" s="2" t="s">
        <v>570</v>
      </c>
      <c r="B390" s="2" t="s">
        <v>34351</v>
      </c>
      <c r="C390" s="3">
        <v>45</v>
      </c>
      <c r="D390" s="2" t="s">
        <v>1381</v>
      </c>
      <c r="E390" s="2" t="s">
        <v>7338</v>
      </c>
      <c r="F390" s="2"/>
      <c r="G390" s="2" t="s">
        <v>7115</v>
      </c>
      <c r="H390" s="2"/>
      <c r="I390" s="2"/>
      <c r="J390" s="4" t="s">
        <v>7330</v>
      </c>
    </row>
    <row r="391" spans="1:10" ht="15" customHeight="1" x14ac:dyDescent="0.3">
      <c r="A391" s="2" t="s">
        <v>570</v>
      </c>
      <c r="B391" s="2" t="s">
        <v>34351</v>
      </c>
      <c r="C391" s="3">
        <v>45</v>
      </c>
      <c r="D391" s="2" t="s">
        <v>1381</v>
      </c>
      <c r="E391" s="2" t="s">
        <v>7339</v>
      </c>
      <c r="F391" s="2"/>
      <c r="G391" s="2" t="s">
        <v>7111</v>
      </c>
      <c r="H391" s="2"/>
      <c r="I391" s="2"/>
      <c r="J391" s="4" t="s">
        <v>7330</v>
      </c>
    </row>
    <row r="392" spans="1:10" ht="15" customHeight="1" x14ac:dyDescent="0.3">
      <c r="A392" s="2" t="s">
        <v>570</v>
      </c>
      <c r="B392" s="2" t="s">
        <v>34351</v>
      </c>
      <c r="C392" s="3">
        <v>45</v>
      </c>
      <c r="D392" s="2" t="s">
        <v>1381</v>
      </c>
      <c r="E392" s="2" t="s">
        <v>7339</v>
      </c>
      <c r="F392" s="2"/>
      <c r="G392" s="2" t="s">
        <v>7115</v>
      </c>
      <c r="H392" s="2"/>
      <c r="I392" s="2"/>
      <c r="J392" s="4" t="s">
        <v>7330</v>
      </c>
    </row>
    <row r="393" spans="1:10" ht="15" customHeight="1" x14ac:dyDescent="0.3">
      <c r="A393" s="2" t="s">
        <v>570</v>
      </c>
      <c r="B393" s="2" t="s">
        <v>34351</v>
      </c>
      <c r="C393" s="3">
        <v>45</v>
      </c>
      <c r="D393" s="2" t="s">
        <v>1381</v>
      </c>
      <c r="E393" s="2" t="s">
        <v>7340</v>
      </c>
      <c r="F393" s="2"/>
      <c r="G393" s="2" t="s">
        <v>7111</v>
      </c>
      <c r="H393" s="2"/>
      <c r="I393" s="2"/>
      <c r="J393" s="4" t="s">
        <v>7330</v>
      </c>
    </row>
    <row r="394" spans="1:10" ht="15" customHeight="1" x14ac:dyDescent="0.3">
      <c r="A394" s="2" t="s">
        <v>570</v>
      </c>
      <c r="B394" s="2" t="s">
        <v>34351</v>
      </c>
      <c r="C394" s="3">
        <v>45</v>
      </c>
      <c r="D394" s="2" t="s">
        <v>1381</v>
      </c>
      <c r="E394" s="2" t="s">
        <v>7340</v>
      </c>
      <c r="F394" s="2"/>
      <c r="G394" s="2" t="s">
        <v>7115</v>
      </c>
      <c r="H394" s="2"/>
      <c r="I394" s="2"/>
      <c r="J394" s="4" t="s">
        <v>7330</v>
      </c>
    </row>
    <row r="395" spans="1:10" ht="15" customHeight="1" x14ac:dyDescent="0.3">
      <c r="A395" s="2" t="s">
        <v>570</v>
      </c>
      <c r="B395" s="2" t="s">
        <v>34351</v>
      </c>
      <c r="C395" s="3">
        <v>45</v>
      </c>
      <c r="D395" s="2" t="s">
        <v>1381</v>
      </c>
      <c r="E395" s="2" t="s">
        <v>7151</v>
      </c>
      <c r="F395" s="2" t="s">
        <v>7147</v>
      </c>
      <c r="G395" s="2" t="s">
        <v>7111</v>
      </c>
      <c r="H395" s="2"/>
      <c r="I395" s="2"/>
      <c r="J395" s="4" t="s">
        <v>7330</v>
      </c>
    </row>
    <row r="396" spans="1:10" ht="15" customHeight="1" x14ac:dyDescent="0.3">
      <c r="A396" s="2" t="s">
        <v>570</v>
      </c>
      <c r="B396" s="2" t="s">
        <v>34351</v>
      </c>
      <c r="C396" s="3">
        <v>45</v>
      </c>
      <c r="D396" s="2" t="s">
        <v>1381</v>
      </c>
      <c r="E396" s="2" t="s">
        <v>7151</v>
      </c>
      <c r="F396" s="2"/>
      <c r="G396" s="2" t="s">
        <v>7115</v>
      </c>
      <c r="H396" s="2"/>
      <c r="I396" s="2"/>
      <c r="J396" s="4" t="s">
        <v>7330</v>
      </c>
    </row>
    <row r="397" spans="1:10" ht="15" customHeight="1" x14ac:dyDescent="0.3">
      <c r="A397" s="2" t="s">
        <v>570</v>
      </c>
      <c r="B397" s="2" t="s">
        <v>34351</v>
      </c>
      <c r="C397" s="3">
        <v>45</v>
      </c>
      <c r="D397" s="2" t="s">
        <v>1381</v>
      </c>
      <c r="E397" s="2" t="s">
        <v>7151</v>
      </c>
      <c r="F397" s="2"/>
      <c r="G397" s="2" t="s">
        <v>7131</v>
      </c>
      <c r="H397" s="2"/>
      <c r="I397" s="2"/>
      <c r="J397" s="4" t="s">
        <v>7332</v>
      </c>
    </row>
    <row r="398" spans="1:10" ht="15" customHeight="1" x14ac:dyDescent="0.3">
      <c r="A398" s="2" t="s">
        <v>570</v>
      </c>
      <c r="B398" s="2" t="s">
        <v>34351</v>
      </c>
      <c r="C398" s="3">
        <v>45</v>
      </c>
      <c r="D398" s="2" t="s">
        <v>1381</v>
      </c>
      <c r="E398" s="2" t="s">
        <v>7341</v>
      </c>
      <c r="F398" s="2"/>
      <c r="G398" s="2" t="s">
        <v>7129</v>
      </c>
      <c r="H398" s="2"/>
      <c r="I398" s="2"/>
      <c r="J398" s="4" t="s">
        <v>7331</v>
      </c>
    </row>
    <row r="399" spans="1:10" ht="15" customHeight="1" x14ac:dyDescent="0.3">
      <c r="A399" s="2" t="s">
        <v>570</v>
      </c>
      <c r="B399" s="2" t="s">
        <v>34351</v>
      </c>
      <c r="C399" s="3">
        <v>45</v>
      </c>
      <c r="D399" s="2" t="s">
        <v>1381</v>
      </c>
      <c r="E399" s="2" t="s">
        <v>7341</v>
      </c>
      <c r="F399" s="2"/>
      <c r="G399" s="2" t="s">
        <v>7111</v>
      </c>
      <c r="H399" s="2"/>
      <c r="I399" s="2"/>
      <c r="J399" s="4" t="s">
        <v>7330</v>
      </c>
    </row>
    <row r="400" spans="1:10" ht="15" customHeight="1" x14ac:dyDescent="0.3">
      <c r="A400" s="2" t="s">
        <v>570</v>
      </c>
      <c r="B400" s="2" t="s">
        <v>34351</v>
      </c>
      <c r="C400" s="3">
        <v>45</v>
      </c>
      <c r="D400" s="2" t="s">
        <v>1381</v>
      </c>
      <c r="E400" s="2" t="s">
        <v>7341</v>
      </c>
      <c r="F400" s="2"/>
      <c r="G400" s="2" t="s">
        <v>7115</v>
      </c>
      <c r="H400" s="2"/>
      <c r="I400" s="2"/>
      <c r="J400" s="4" t="s">
        <v>7330</v>
      </c>
    </row>
    <row r="401" spans="1:10" ht="15" customHeight="1" x14ac:dyDescent="0.3">
      <c r="A401" s="2" t="s">
        <v>570</v>
      </c>
      <c r="B401" s="2" t="s">
        <v>34351</v>
      </c>
      <c r="C401" s="3">
        <v>45</v>
      </c>
      <c r="D401" s="2" t="s">
        <v>1381</v>
      </c>
      <c r="E401" s="2" t="s">
        <v>7342</v>
      </c>
      <c r="F401" s="2"/>
      <c r="G401" s="2" t="s">
        <v>7111</v>
      </c>
      <c r="H401" s="2"/>
      <c r="I401" s="2"/>
      <c r="J401" s="4" t="s">
        <v>7330</v>
      </c>
    </row>
    <row r="402" spans="1:10" ht="15" customHeight="1" x14ac:dyDescent="0.3">
      <c r="A402" s="2" t="s">
        <v>570</v>
      </c>
      <c r="B402" s="2" t="s">
        <v>34351</v>
      </c>
      <c r="C402" s="3">
        <v>45</v>
      </c>
      <c r="D402" s="2" t="s">
        <v>1381</v>
      </c>
      <c r="E402" s="2" t="s">
        <v>7342</v>
      </c>
      <c r="F402" s="2"/>
      <c r="G402" s="2" t="s">
        <v>7115</v>
      </c>
      <c r="H402" s="2"/>
      <c r="I402" s="2"/>
      <c r="J402" s="4" t="s">
        <v>7330</v>
      </c>
    </row>
    <row r="403" spans="1:10" ht="15" customHeight="1" x14ac:dyDescent="0.3">
      <c r="A403" s="2" t="s">
        <v>570</v>
      </c>
      <c r="B403" s="2" t="s">
        <v>34351</v>
      </c>
      <c r="C403" s="3">
        <v>45</v>
      </c>
      <c r="D403" s="2" t="s">
        <v>1381</v>
      </c>
      <c r="E403" s="2" t="s">
        <v>7152</v>
      </c>
      <c r="F403" s="2" t="s">
        <v>7147</v>
      </c>
      <c r="G403" s="2" t="s">
        <v>7111</v>
      </c>
      <c r="H403" s="2"/>
      <c r="I403" s="2"/>
      <c r="J403" s="4" t="s">
        <v>7330</v>
      </c>
    </row>
    <row r="404" spans="1:10" ht="15" customHeight="1" x14ac:dyDescent="0.3">
      <c r="A404" s="2" t="s">
        <v>570</v>
      </c>
      <c r="B404" s="2" t="s">
        <v>34351</v>
      </c>
      <c r="C404" s="3">
        <v>45</v>
      </c>
      <c r="D404" s="2" t="s">
        <v>1381</v>
      </c>
      <c r="E404" s="2" t="s">
        <v>7152</v>
      </c>
      <c r="F404" s="2"/>
      <c r="G404" s="2" t="s">
        <v>7115</v>
      </c>
      <c r="H404" s="2"/>
      <c r="I404" s="2"/>
      <c r="J404" s="4" t="s">
        <v>7330</v>
      </c>
    </row>
    <row r="405" spans="1:10" ht="15" customHeight="1" x14ac:dyDescent="0.3">
      <c r="A405" s="2" t="s">
        <v>570</v>
      </c>
      <c r="B405" s="2" t="s">
        <v>34351</v>
      </c>
      <c r="C405" s="3">
        <v>45</v>
      </c>
      <c r="D405" s="2" t="s">
        <v>1381</v>
      </c>
      <c r="E405" s="2" t="s">
        <v>7152</v>
      </c>
      <c r="F405" s="2"/>
      <c r="G405" s="2" t="s">
        <v>7129</v>
      </c>
      <c r="H405" s="2"/>
      <c r="I405" s="2"/>
      <c r="J405" s="4" t="s">
        <v>7331</v>
      </c>
    </row>
    <row r="406" spans="1:10" ht="15" customHeight="1" x14ac:dyDescent="0.3">
      <c r="A406" s="2" t="s">
        <v>570</v>
      </c>
      <c r="B406" s="2" t="s">
        <v>34351</v>
      </c>
      <c r="C406" s="3">
        <v>45</v>
      </c>
      <c r="D406" s="2" t="s">
        <v>1381</v>
      </c>
      <c r="E406" s="2" t="s">
        <v>7343</v>
      </c>
      <c r="F406" s="2"/>
      <c r="G406" s="2" t="s">
        <v>7131</v>
      </c>
      <c r="H406" s="2"/>
      <c r="I406" s="2"/>
      <c r="J406" s="4" t="s">
        <v>7332</v>
      </c>
    </row>
    <row r="407" spans="1:10" ht="15" customHeight="1" x14ac:dyDescent="0.3">
      <c r="A407" s="2" t="s">
        <v>570</v>
      </c>
      <c r="B407" s="2" t="s">
        <v>34351</v>
      </c>
      <c r="C407" s="3">
        <v>45</v>
      </c>
      <c r="D407" s="2" t="s">
        <v>1381</v>
      </c>
      <c r="E407" s="2" t="s">
        <v>7343</v>
      </c>
      <c r="F407" s="2"/>
      <c r="G407" s="2" t="s">
        <v>7129</v>
      </c>
      <c r="H407" s="2"/>
      <c r="I407" s="2"/>
      <c r="J407" s="4" t="s">
        <v>7331</v>
      </c>
    </row>
    <row r="408" spans="1:10" ht="15" customHeight="1" x14ac:dyDescent="0.3">
      <c r="A408" s="2" t="s">
        <v>570</v>
      </c>
      <c r="B408" s="2" t="s">
        <v>34351</v>
      </c>
      <c r="C408" s="3">
        <v>45</v>
      </c>
      <c r="D408" s="2" t="s">
        <v>1381</v>
      </c>
      <c r="E408" s="2" t="s">
        <v>7343</v>
      </c>
      <c r="F408" s="2"/>
      <c r="G408" s="2" t="s">
        <v>7111</v>
      </c>
      <c r="H408" s="2"/>
      <c r="I408" s="2"/>
      <c r="J408" s="4" t="s">
        <v>7330</v>
      </c>
    </row>
    <row r="409" spans="1:10" ht="15" customHeight="1" x14ac:dyDescent="0.3">
      <c r="A409" s="2" t="s">
        <v>570</v>
      </c>
      <c r="B409" s="2" t="s">
        <v>34351</v>
      </c>
      <c r="C409" s="3">
        <v>45</v>
      </c>
      <c r="D409" s="2" t="s">
        <v>1381</v>
      </c>
      <c r="E409" s="2" t="s">
        <v>7343</v>
      </c>
      <c r="F409" s="2"/>
      <c r="G409" s="2" t="s">
        <v>7115</v>
      </c>
      <c r="H409" s="2"/>
      <c r="I409" s="2"/>
      <c r="J409" s="4" t="s">
        <v>7330</v>
      </c>
    </row>
    <row r="410" spans="1:10" ht="15" customHeight="1" x14ac:dyDescent="0.3">
      <c r="A410" s="2" t="s">
        <v>570</v>
      </c>
      <c r="B410" s="2" t="s">
        <v>34351</v>
      </c>
      <c r="C410" s="3">
        <v>45</v>
      </c>
      <c r="D410" s="2" t="s">
        <v>1381</v>
      </c>
      <c r="E410" s="2" t="s">
        <v>7344</v>
      </c>
      <c r="F410" s="2"/>
      <c r="G410" s="2" t="s">
        <v>7131</v>
      </c>
      <c r="H410" s="2"/>
      <c r="I410" s="2"/>
      <c r="J410" s="4" t="s">
        <v>7332</v>
      </c>
    </row>
    <row r="411" spans="1:10" ht="15" customHeight="1" x14ac:dyDescent="0.3">
      <c r="A411" s="2" t="s">
        <v>570</v>
      </c>
      <c r="B411" s="2" t="s">
        <v>34351</v>
      </c>
      <c r="C411" s="3">
        <v>45</v>
      </c>
      <c r="D411" s="2" t="s">
        <v>1381</v>
      </c>
      <c r="E411" s="2" t="s">
        <v>7345</v>
      </c>
      <c r="F411" s="2" t="s">
        <v>7147</v>
      </c>
      <c r="G411" s="2" t="s">
        <v>7111</v>
      </c>
      <c r="H411" s="2"/>
      <c r="I411" s="2"/>
      <c r="J411" s="4" t="s">
        <v>7330</v>
      </c>
    </row>
    <row r="412" spans="1:10" ht="15" customHeight="1" x14ac:dyDescent="0.3">
      <c r="A412" s="2" t="s">
        <v>570</v>
      </c>
      <c r="B412" s="2" t="s">
        <v>34351</v>
      </c>
      <c r="C412" s="3">
        <v>45</v>
      </c>
      <c r="D412" s="2" t="s">
        <v>1381</v>
      </c>
      <c r="E412" s="2" t="s">
        <v>7345</v>
      </c>
      <c r="F412" s="2"/>
      <c r="G412" s="2" t="s">
        <v>7115</v>
      </c>
      <c r="H412" s="2"/>
      <c r="I412" s="2"/>
      <c r="J412" s="4" t="s">
        <v>7330</v>
      </c>
    </row>
    <row r="413" spans="1:10" ht="15" customHeight="1" x14ac:dyDescent="0.3">
      <c r="A413" s="2" t="s">
        <v>570</v>
      </c>
      <c r="B413" s="2" t="s">
        <v>34351</v>
      </c>
      <c r="C413" s="3">
        <v>45</v>
      </c>
      <c r="D413" s="2" t="s">
        <v>1381</v>
      </c>
      <c r="E413" s="2" t="s">
        <v>7346</v>
      </c>
      <c r="F413" s="2"/>
      <c r="G413" s="2" t="s">
        <v>7111</v>
      </c>
      <c r="H413" s="2"/>
      <c r="I413" s="2"/>
      <c r="J413" s="4" t="s">
        <v>7330</v>
      </c>
    </row>
    <row r="414" spans="1:10" ht="15" customHeight="1" x14ac:dyDescent="0.3">
      <c r="A414" s="2" t="s">
        <v>570</v>
      </c>
      <c r="B414" s="2" t="s">
        <v>34351</v>
      </c>
      <c r="C414" s="3">
        <v>45</v>
      </c>
      <c r="D414" s="2" t="s">
        <v>1381</v>
      </c>
      <c r="E414" s="2" t="s">
        <v>7346</v>
      </c>
      <c r="F414" s="2"/>
      <c r="G414" s="2" t="s">
        <v>7115</v>
      </c>
      <c r="H414" s="2"/>
      <c r="I414" s="2"/>
      <c r="J414" s="4" t="s">
        <v>7330</v>
      </c>
    </row>
    <row r="415" spans="1:10" ht="15" customHeight="1" x14ac:dyDescent="0.3">
      <c r="A415" s="2" t="s">
        <v>570</v>
      </c>
      <c r="B415" s="2" t="s">
        <v>34351</v>
      </c>
      <c r="C415" s="3">
        <v>45</v>
      </c>
      <c r="D415" s="2" t="s">
        <v>1381</v>
      </c>
      <c r="E415" s="2" t="s">
        <v>7325</v>
      </c>
      <c r="F415" s="2"/>
      <c r="G415" s="2" t="s">
        <v>7111</v>
      </c>
      <c r="H415" s="2"/>
      <c r="I415" s="2"/>
      <c r="J415" s="4" t="s">
        <v>7330</v>
      </c>
    </row>
    <row r="416" spans="1:10" ht="15" customHeight="1" x14ac:dyDescent="0.3">
      <c r="A416" s="2" t="s">
        <v>570</v>
      </c>
      <c r="B416" s="2" t="s">
        <v>34351</v>
      </c>
      <c r="C416" s="3">
        <v>45</v>
      </c>
      <c r="D416" s="2" t="s">
        <v>1381</v>
      </c>
      <c r="E416" s="2" t="s">
        <v>7325</v>
      </c>
      <c r="F416" s="2"/>
      <c r="G416" s="2" t="s">
        <v>7115</v>
      </c>
      <c r="H416" s="2"/>
      <c r="I416" s="2"/>
      <c r="J416" s="4" t="s">
        <v>7330</v>
      </c>
    </row>
    <row r="417" spans="1:10" ht="15" customHeight="1" x14ac:dyDescent="0.3">
      <c r="A417" s="2" t="s">
        <v>570</v>
      </c>
      <c r="B417" s="2" t="s">
        <v>34351</v>
      </c>
      <c r="C417" s="3">
        <v>45</v>
      </c>
      <c r="D417" s="2" t="s">
        <v>1381</v>
      </c>
      <c r="E417" s="2" t="s">
        <v>7325</v>
      </c>
      <c r="F417" s="2"/>
      <c r="G417" s="2" t="s">
        <v>7129</v>
      </c>
      <c r="H417" s="2"/>
      <c r="I417" s="2"/>
      <c r="J417" s="4" t="s">
        <v>7331</v>
      </c>
    </row>
    <row r="418" spans="1:10" ht="15" customHeight="1" x14ac:dyDescent="0.3">
      <c r="A418" s="2" t="s">
        <v>570</v>
      </c>
      <c r="B418" s="2" t="s">
        <v>34351</v>
      </c>
      <c r="C418" s="3">
        <v>45</v>
      </c>
      <c r="D418" s="2" t="s">
        <v>1381</v>
      </c>
      <c r="E418" s="2" t="s">
        <v>7347</v>
      </c>
      <c r="F418" s="2"/>
      <c r="G418" s="2" t="s">
        <v>7111</v>
      </c>
      <c r="H418" s="2"/>
      <c r="I418" s="2"/>
      <c r="J418" s="4" t="s">
        <v>7330</v>
      </c>
    </row>
    <row r="419" spans="1:10" ht="15" customHeight="1" x14ac:dyDescent="0.3">
      <c r="A419" s="2" t="s">
        <v>570</v>
      </c>
      <c r="B419" s="2" t="s">
        <v>34351</v>
      </c>
      <c r="C419" s="3">
        <v>45</v>
      </c>
      <c r="D419" s="2" t="s">
        <v>1381</v>
      </c>
      <c r="E419" s="2" t="s">
        <v>7347</v>
      </c>
      <c r="F419" s="2"/>
      <c r="G419" s="2" t="s">
        <v>7115</v>
      </c>
      <c r="H419" s="2"/>
      <c r="I419" s="2"/>
      <c r="J419" s="4" t="s">
        <v>7330</v>
      </c>
    </row>
    <row r="420" spans="1:10" ht="15" customHeight="1" x14ac:dyDescent="0.3">
      <c r="A420" s="2" t="s">
        <v>570</v>
      </c>
      <c r="B420" s="2" t="s">
        <v>34351</v>
      </c>
      <c r="C420" s="3">
        <v>45</v>
      </c>
      <c r="D420" s="2" t="s">
        <v>1381</v>
      </c>
      <c r="E420" s="2" t="s">
        <v>7348</v>
      </c>
      <c r="F420" s="2"/>
      <c r="G420" s="2" t="s">
        <v>7111</v>
      </c>
      <c r="H420" s="2"/>
      <c r="I420" s="2"/>
      <c r="J420" s="4" t="s">
        <v>7330</v>
      </c>
    </row>
    <row r="421" spans="1:10" ht="15" customHeight="1" x14ac:dyDescent="0.3">
      <c r="A421" s="2" t="s">
        <v>570</v>
      </c>
      <c r="B421" s="2" t="s">
        <v>34351</v>
      </c>
      <c r="C421" s="3">
        <v>45</v>
      </c>
      <c r="D421" s="2" t="s">
        <v>1381</v>
      </c>
      <c r="E421" s="2" t="s">
        <v>7348</v>
      </c>
      <c r="F421" s="2"/>
      <c r="G421" s="2" t="s">
        <v>7115</v>
      </c>
      <c r="H421" s="2"/>
      <c r="I421" s="2"/>
      <c r="J421" s="4" t="s">
        <v>7330</v>
      </c>
    </row>
    <row r="422" spans="1:10" ht="15" customHeight="1" x14ac:dyDescent="0.3">
      <c r="A422" s="2" t="s">
        <v>577</v>
      </c>
      <c r="B422" s="2" t="s">
        <v>34352</v>
      </c>
      <c r="C422" s="3">
        <v>46</v>
      </c>
      <c r="D422" s="2" t="s">
        <v>1392</v>
      </c>
      <c r="E422" s="2" t="s">
        <v>7245</v>
      </c>
      <c r="F422" s="2"/>
      <c r="G422" s="2" t="s">
        <v>7111</v>
      </c>
      <c r="H422" s="2"/>
      <c r="I422" s="2"/>
      <c r="J422" s="4" t="s">
        <v>7349</v>
      </c>
    </row>
    <row r="423" spans="1:10" ht="15" customHeight="1" x14ac:dyDescent="0.3">
      <c r="A423" s="2" t="s">
        <v>577</v>
      </c>
      <c r="B423" s="2" t="s">
        <v>34352</v>
      </c>
      <c r="C423" s="3">
        <v>46</v>
      </c>
      <c r="D423" s="2" t="s">
        <v>1392</v>
      </c>
      <c r="E423" s="2" t="s">
        <v>7245</v>
      </c>
      <c r="F423" s="2" t="s">
        <v>5323</v>
      </c>
      <c r="G423" s="2" t="s">
        <v>7115</v>
      </c>
      <c r="H423" s="2"/>
      <c r="I423" s="2"/>
      <c r="J423" s="4" t="s">
        <v>7350</v>
      </c>
    </row>
    <row r="424" spans="1:10" ht="15" customHeight="1" x14ac:dyDescent="0.3">
      <c r="A424" s="2" t="s">
        <v>577</v>
      </c>
      <c r="B424" s="2" t="s">
        <v>34352</v>
      </c>
      <c r="C424" s="3">
        <v>46</v>
      </c>
      <c r="D424" s="2" t="s">
        <v>1392</v>
      </c>
      <c r="E424" s="2" t="s">
        <v>7245</v>
      </c>
      <c r="F424" s="2" t="s">
        <v>7114</v>
      </c>
      <c r="G424" s="2"/>
      <c r="H424" s="2"/>
      <c r="I424" s="2"/>
      <c r="J424" s="4" t="s">
        <v>7350</v>
      </c>
    </row>
    <row r="425" spans="1:10" ht="15" customHeight="1" x14ac:dyDescent="0.3">
      <c r="A425" s="2" t="s">
        <v>577</v>
      </c>
      <c r="B425" s="2" t="s">
        <v>34352</v>
      </c>
      <c r="C425" s="3">
        <v>46</v>
      </c>
      <c r="D425" s="2" t="s">
        <v>1392</v>
      </c>
      <c r="E425" s="2" t="s">
        <v>3207</v>
      </c>
      <c r="F425" s="2"/>
      <c r="G425" s="2" t="s">
        <v>7111</v>
      </c>
      <c r="H425" s="2"/>
      <c r="I425" s="2"/>
      <c r="J425" s="4" t="s">
        <v>7349</v>
      </c>
    </row>
    <row r="426" spans="1:10" ht="15" customHeight="1" x14ac:dyDescent="0.3">
      <c r="A426" s="2" t="s">
        <v>577</v>
      </c>
      <c r="B426" s="2" t="s">
        <v>34352</v>
      </c>
      <c r="C426" s="3">
        <v>46</v>
      </c>
      <c r="D426" s="2" t="s">
        <v>1392</v>
      </c>
      <c r="E426" s="2" t="s">
        <v>7139</v>
      </c>
      <c r="F426" s="2" t="s">
        <v>5323</v>
      </c>
      <c r="G426" s="2"/>
      <c r="H426" s="2"/>
      <c r="I426" s="2"/>
      <c r="J426" s="4" t="s">
        <v>7350</v>
      </c>
    </row>
    <row r="427" spans="1:10" ht="15" customHeight="1" x14ac:dyDescent="0.3">
      <c r="A427" s="2" t="s">
        <v>577</v>
      </c>
      <c r="B427" s="2" t="s">
        <v>34352</v>
      </c>
      <c r="C427" s="3">
        <v>46</v>
      </c>
      <c r="D427" s="2" t="s">
        <v>1392</v>
      </c>
      <c r="E427" s="2" t="s">
        <v>7139</v>
      </c>
      <c r="F427" s="2" t="s">
        <v>7114</v>
      </c>
      <c r="G427" s="2"/>
      <c r="H427" s="2"/>
      <c r="I427" s="2"/>
      <c r="J427" s="4" t="s">
        <v>7350</v>
      </c>
    </row>
    <row r="428" spans="1:10" ht="15" customHeight="1" x14ac:dyDescent="0.3">
      <c r="A428" s="2" t="s">
        <v>577</v>
      </c>
      <c r="B428" s="2" t="s">
        <v>34352</v>
      </c>
      <c r="C428" s="3">
        <v>46</v>
      </c>
      <c r="D428" s="2" t="s">
        <v>1392</v>
      </c>
      <c r="E428" s="2" t="s">
        <v>2099</v>
      </c>
      <c r="F428" s="2"/>
      <c r="G428" s="2" t="s">
        <v>7111</v>
      </c>
      <c r="H428" s="2"/>
      <c r="I428" s="2"/>
      <c r="J428" s="4" t="s">
        <v>7349</v>
      </c>
    </row>
    <row r="429" spans="1:10" ht="15" customHeight="1" x14ac:dyDescent="0.3">
      <c r="A429" s="2" t="s">
        <v>577</v>
      </c>
      <c r="B429" s="2" t="s">
        <v>34352</v>
      </c>
      <c r="C429" s="3">
        <v>46</v>
      </c>
      <c r="D429" s="2" t="s">
        <v>1392</v>
      </c>
      <c r="E429" s="2" t="s">
        <v>7124</v>
      </c>
      <c r="F429" s="2"/>
      <c r="G429" s="2" t="s">
        <v>7111</v>
      </c>
      <c r="H429" s="2"/>
      <c r="I429" s="2"/>
      <c r="J429" s="4" t="s">
        <v>7349</v>
      </c>
    </row>
    <row r="430" spans="1:10" ht="15" customHeight="1" x14ac:dyDescent="0.3">
      <c r="A430" s="2" t="s">
        <v>577</v>
      </c>
      <c r="B430" s="2" t="s">
        <v>34352</v>
      </c>
      <c r="C430" s="3">
        <v>46</v>
      </c>
      <c r="D430" s="2" t="s">
        <v>1392</v>
      </c>
      <c r="E430" s="2" t="s">
        <v>7116</v>
      </c>
      <c r="F430" s="2" t="s">
        <v>5323</v>
      </c>
      <c r="G430" s="2"/>
      <c r="H430" s="2"/>
      <c r="I430" s="2"/>
      <c r="J430" s="4" t="s">
        <v>7350</v>
      </c>
    </row>
    <row r="431" spans="1:10" ht="15" customHeight="1" x14ac:dyDescent="0.3">
      <c r="A431" s="2" t="s">
        <v>577</v>
      </c>
      <c r="B431" s="2" t="s">
        <v>34352</v>
      </c>
      <c r="C431" s="3">
        <v>46</v>
      </c>
      <c r="D431" s="2" t="s">
        <v>1392</v>
      </c>
      <c r="E431" s="2" t="s">
        <v>7116</v>
      </c>
      <c r="F431" s="2" t="s">
        <v>7114</v>
      </c>
      <c r="G431" s="2"/>
      <c r="H431" s="2"/>
      <c r="I431" s="2"/>
      <c r="J431" s="4" t="s">
        <v>7350</v>
      </c>
    </row>
    <row r="432" spans="1:10" ht="15" customHeight="1" x14ac:dyDescent="0.3">
      <c r="A432" s="2" t="s">
        <v>577</v>
      </c>
      <c r="B432" s="2" t="s">
        <v>34352</v>
      </c>
      <c r="C432" s="3">
        <v>46</v>
      </c>
      <c r="D432" s="2" t="s">
        <v>1392</v>
      </c>
      <c r="E432" s="2" t="s">
        <v>7125</v>
      </c>
      <c r="F432" s="2"/>
      <c r="G432" s="2" t="s">
        <v>7111</v>
      </c>
      <c r="H432" s="2"/>
      <c r="I432" s="2"/>
      <c r="J432" s="4" t="s">
        <v>7349</v>
      </c>
    </row>
    <row r="433" spans="1:10" ht="15" customHeight="1" x14ac:dyDescent="0.3">
      <c r="A433" s="2" t="s">
        <v>577</v>
      </c>
      <c r="B433" s="2" t="s">
        <v>34352</v>
      </c>
      <c r="C433" s="3">
        <v>46</v>
      </c>
      <c r="D433" s="2" t="s">
        <v>1392</v>
      </c>
      <c r="E433" s="2" t="s">
        <v>7125</v>
      </c>
      <c r="F433" s="2" t="s">
        <v>5323</v>
      </c>
      <c r="G433" s="2" t="s">
        <v>7115</v>
      </c>
      <c r="H433" s="2"/>
      <c r="I433" s="2"/>
      <c r="J433" s="4" t="s">
        <v>7350</v>
      </c>
    </row>
    <row r="434" spans="1:10" ht="15" customHeight="1" x14ac:dyDescent="0.3">
      <c r="A434" s="2" t="s">
        <v>577</v>
      </c>
      <c r="B434" s="2" t="s">
        <v>34352</v>
      </c>
      <c r="C434" s="3">
        <v>46</v>
      </c>
      <c r="D434" s="2" t="s">
        <v>1392</v>
      </c>
      <c r="E434" s="2" t="s">
        <v>7125</v>
      </c>
      <c r="F434" s="2" t="s">
        <v>7114</v>
      </c>
      <c r="G434" s="2"/>
      <c r="H434" s="2"/>
      <c r="I434" s="2"/>
      <c r="J434" s="4" t="s">
        <v>7350</v>
      </c>
    </row>
    <row r="435" spans="1:10" ht="15" customHeight="1" x14ac:dyDescent="0.3">
      <c r="A435" s="2" t="s">
        <v>577</v>
      </c>
      <c r="B435" s="2" t="s">
        <v>34352</v>
      </c>
      <c r="C435" s="3">
        <v>46</v>
      </c>
      <c r="D435" s="2" t="s">
        <v>1392</v>
      </c>
      <c r="E435" s="2" t="s">
        <v>7351</v>
      </c>
      <c r="F435" s="2"/>
      <c r="G435" s="2" t="s">
        <v>7111</v>
      </c>
      <c r="H435" s="2"/>
      <c r="I435" s="2"/>
      <c r="J435" s="4" t="s">
        <v>7349</v>
      </c>
    </row>
    <row r="436" spans="1:10" ht="15" customHeight="1" x14ac:dyDescent="0.3">
      <c r="A436" s="2" t="s">
        <v>577</v>
      </c>
      <c r="B436" s="2" t="s">
        <v>34352</v>
      </c>
      <c r="C436" s="3">
        <v>46</v>
      </c>
      <c r="D436" s="2" t="s">
        <v>1392</v>
      </c>
      <c r="E436" s="2" t="s">
        <v>7351</v>
      </c>
      <c r="F436" s="2" t="s">
        <v>7114</v>
      </c>
      <c r="G436" s="2" t="s">
        <v>7115</v>
      </c>
      <c r="H436" s="2"/>
      <c r="I436" s="2"/>
      <c r="J436" s="4" t="s">
        <v>7350</v>
      </c>
    </row>
    <row r="437" spans="1:10" ht="15" customHeight="1" x14ac:dyDescent="0.3">
      <c r="A437" s="2" t="s">
        <v>577</v>
      </c>
      <c r="B437" s="2" t="s">
        <v>34352</v>
      </c>
      <c r="C437" s="3">
        <v>46</v>
      </c>
      <c r="D437" s="2" t="s">
        <v>1392</v>
      </c>
      <c r="E437" s="2" t="s">
        <v>7351</v>
      </c>
      <c r="F437" s="2" t="s">
        <v>5323</v>
      </c>
      <c r="G437" s="2"/>
      <c r="H437" s="2"/>
      <c r="I437" s="2"/>
      <c r="J437" s="4" t="s">
        <v>7350</v>
      </c>
    </row>
    <row r="438" spans="1:10" ht="15" customHeight="1" x14ac:dyDescent="0.3">
      <c r="A438" s="2" t="s">
        <v>577</v>
      </c>
      <c r="B438" s="2" t="s">
        <v>34352</v>
      </c>
      <c r="C438" s="3">
        <v>46</v>
      </c>
      <c r="D438" s="2" t="s">
        <v>1392</v>
      </c>
      <c r="E438" s="2" t="s">
        <v>7126</v>
      </c>
      <c r="F438" s="2" t="s">
        <v>5323</v>
      </c>
      <c r="G438" s="2" t="s">
        <v>7115</v>
      </c>
      <c r="H438" s="2"/>
      <c r="I438" s="2"/>
      <c r="J438" s="4" t="s">
        <v>7350</v>
      </c>
    </row>
    <row r="439" spans="1:10" ht="15" customHeight="1" x14ac:dyDescent="0.3">
      <c r="A439" s="2" t="s">
        <v>577</v>
      </c>
      <c r="B439" s="2" t="s">
        <v>34352</v>
      </c>
      <c r="C439" s="3">
        <v>46</v>
      </c>
      <c r="D439" s="2" t="s">
        <v>1392</v>
      </c>
      <c r="E439" s="2" t="s">
        <v>7126</v>
      </c>
      <c r="F439" s="2" t="s">
        <v>7114</v>
      </c>
      <c r="G439" s="2"/>
      <c r="H439" s="2"/>
      <c r="I439" s="2"/>
      <c r="J439" s="4" t="s">
        <v>7350</v>
      </c>
    </row>
    <row r="440" spans="1:10" ht="15" customHeight="1" x14ac:dyDescent="0.3">
      <c r="A440" s="2" t="s">
        <v>577</v>
      </c>
      <c r="B440" s="2" t="s">
        <v>34352</v>
      </c>
      <c r="C440" s="3">
        <v>46</v>
      </c>
      <c r="D440" s="2" t="s">
        <v>1392</v>
      </c>
      <c r="E440" s="2" t="s">
        <v>7352</v>
      </c>
      <c r="F440" s="2" t="s">
        <v>5323</v>
      </c>
      <c r="G440" s="2"/>
      <c r="H440" s="2"/>
      <c r="I440" s="2"/>
      <c r="J440" s="4" t="s">
        <v>7350</v>
      </c>
    </row>
    <row r="441" spans="1:10" ht="15" customHeight="1" x14ac:dyDescent="0.3">
      <c r="A441" s="2" t="s">
        <v>577</v>
      </c>
      <c r="B441" s="2" t="s">
        <v>34352</v>
      </c>
      <c r="C441" s="3">
        <v>46</v>
      </c>
      <c r="D441" s="2" t="s">
        <v>1392</v>
      </c>
      <c r="E441" s="2" t="s">
        <v>7352</v>
      </c>
      <c r="F441" s="2" t="s">
        <v>7114</v>
      </c>
      <c r="G441" s="2"/>
      <c r="H441" s="2"/>
      <c r="I441" s="2"/>
      <c r="J441" s="4" t="s">
        <v>7350</v>
      </c>
    </row>
    <row r="442" spans="1:10" ht="15" customHeight="1" x14ac:dyDescent="0.3">
      <c r="A442" s="2" t="s">
        <v>577</v>
      </c>
      <c r="B442" s="2" t="s">
        <v>34352</v>
      </c>
      <c r="C442" s="3">
        <v>46</v>
      </c>
      <c r="D442" s="2" t="s">
        <v>1392</v>
      </c>
      <c r="E442" s="2" t="s">
        <v>2499</v>
      </c>
      <c r="F442" s="2"/>
      <c r="G442" s="2" t="s">
        <v>7111</v>
      </c>
      <c r="H442" s="2"/>
      <c r="I442" s="2"/>
      <c r="J442" s="4" t="s">
        <v>7349</v>
      </c>
    </row>
    <row r="443" spans="1:10" ht="15" customHeight="1" x14ac:dyDescent="0.3">
      <c r="A443" s="2" t="s">
        <v>577</v>
      </c>
      <c r="B443" s="2" t="s">
        <v>34352</v>
      </c>
      <c r="C443" s="3">
        <v>46</v>
      </c>
      <c r="D443" s="2" t="s">
        <v>1392</v>
      </c>
      <c r="E443" s="2" t="s">
        <v>2499</v>
      </c>
      <c r="F443" s="2" t="s">
        <v>5323</v>
      </c>
      <c r="G443" s="2"/>
      <c r="H443" s="2"/>
      <c r="I443" s="2"/>
      <c r="J443" s="4" t="s">
        <v>7350</v>
      </c>
    </row>
    <row r="444" spans="1:10" ht="15" customHeight="1" x14ac:dyDescent="0.3">
      <c r="A444" s="2" t="s">
        <v>577</v>
      </c>
      <c r="B444" s="2" t="s">
        <v>34352</v>
      </c>
      <c r="C444" s="3">
        <v>46</v>
      </c>
      <c r="D444" s="2" t="s">
        <v>1392</v>
      </c>
      <c r="E444" s="2" t="s">
        <v>2499</v>
      </c>
      <c r="F444" s="2" t="s">
        <v>7114</v>
      </c>
      <c r="G444" s="2"/>
      <c r="H444" s="2"/>
      <c r="I444" s="2"/>
      <c r="J444" s="4" t="s">
        <v>7350</v>
      </c>
    </row>
    <row r="445" spans="1:10" ht="15" customHeight="1" x14ac:dyDescent="0.3">
      <c r="A445" s="2" t="s">
        <v>577</v>
      </c>
      <c r="B445" s="2" t="s">
        <v>34352</v>
      </c>
      <c r="C445" s="3">
        <v>46</v>
      </c>
      <c r="D445" s="2" t="s">
        <v>1392</v>
      </c>
      <c r="E445" s="2" t="s">
        <v>2061</v>
      </c>
      <c r="F445" s="2"/>
      <c r="G445" s="2" t="s">
        <v>7111</v>
      </c>
      <c r="H445" s="2"/>
      <c r="I445" s="2"/>
      <c r="J445" s="4" t="s">
        <v>7349</v>
      </c>
    </row>
    <row r="446" spans="1:10" ht="15" customHeight="1" x14ac:dyDescent="0.3">
      <c r="A446" s="2" t="s">
        <v>577</v>
      </c>
      <c r="B446" s="2" t="s">
        <v>34352</v>
      </c>
      <c r="C446" s="3">
        <v>46</v>
      </c>
      <c r="D446" s="2" t="s">
        <v>1392</v>
      </c>
      <c r="E446" s="2" t="s">
        <v>2061</v>
      </c>
      <c r="F446" s="2" t="s">
        <v>5323</v>
      </c>
      <c r="G446" s="2" t="s">
        <v>7115</v>
      </c>
      <c r="H446" s="2"/>
      <c r="I446" s="2"/>
      <c r="J446" s="4" t="s">
        <v>7350</v>
      </c>
    </row>
    <row r="447" spans="1:10" ht="15" customHeight="1" x14ac:dyDescent="0.3">
      <c r="A447" s="2" t="s">
        <v>577</v>
      </c>
      <c r="B447" s="2" t="s">
        <v>34352</v>
      </c>
      <c r="C447" s="3">
        <v>46</v>
      </c>
      <c r="D447" s="2" t="s">
        <v>1392</v>
      </c>
      <c r="E447" s="2" t="s">
        <v>2061</v>
      </c>
      <c r="F447" s="2" t="s">
        <v>7114</v>
      </c>
      <c r="G447" s="2"/>
      <c r="H447" s="2"/>
      <c r="I447" s="2"/>
      <c r="J447" s="4" t="s">
        <v>7350</v>
      </c>
    </row>
    <row r="448" spans="1:10" ht="15" customHeight="1" x14ac:dyDescent="0.3">
      <c r="A448" s="2" t="s">
        <v>588</v>
      </c>
      <c r="B448" s="2" t="s">
        <v>34353</v>
      </c>
      <c r="C448" s="3">
        <v>47</v>
      </c>
      <c r="D448" s="2" t="s">
        <v>1403</v>
      </c>
      <c r="E448" s="2" t="s">
        <v>7353</v>
      </c>
      <c r="F448" s="2" t="s">
        <v>7114</v>
      </c>
      <c r="G448" s="2" t="s">
        <v>7111</v>
      </c>
      <c r="H448" s="2"/>
      <c r="I448" s="2"/>
      <c r="J448" s="4" t="s">
        <v>7354</v>
      </c>
    </row>
    <row r="449" spans="1:10" ht="15" customHeight="1" x14ac:dyDescent="0.3">
      <c r="A449" s="2" t="s">
        <v>588</v>
      </c>
      <c r="B449" s="2" t="s">
        <v>34353</v>
      </c>
      <c r="C449" s="3">
        <v>47</v>
      </c>
      <c r="D449" s="2" t="s">
        <v>1403</v>
      </c>
      <c r="E449" s="2" t="s">
        <v>3207</v>
      </c>
      <c r="F449" s="2" t="s">
        <v>7114</v>
      </c>
      <c r="G449" s="2" t="s">
        <v>7111</v>
      </c>
      <c r="H449" s="2"/>
      <c r="I449" s="2"/>
      <c r="J449" s="4" t="s">
        <v>7355</v>
      </c>
    </row>
    <row r="450" spans="1:10" ht="15" customHeight="1" x14ac:dyDescent="0.3">
      <c r="A450" s="2" t="s">
        <v>588</v>
      </c>
      <c r="B450" s="2" t="s">
        <v>34353</v>
      </c>
      <c r="C450" s="3">
        <v>47</v>
      </c>
      <c r="D450" s="2" t="s">
        <v>1403</v>
      </c>
      <c r="E450" s="2" t="s">
        <v>3207</v>
      </c>
      <c r="F450" s="2" t="s">
        <v>7147</v>
      </c>
      <c r="G450" s="2" t="s">
        <v>7131</v>
      </c>
      <c r="H450" s="2"/>
      <c r="I450" s="2"/>
      <c r="J450" s="4" t="s">
        <v>7355</v>
      </c>
    </row>
    <row r="451" spans="1:10" ht="15" customHeight="1" x14ac:dyDescent="0.3">
      <c r="A451" s="2" t="s">
        <v>588</v>
      </c>
      <c r="B451" s="2" t="s">
        <v>34353</v>
      </c>
      <c r="C451" s="3">
        <v>47</v>
      </c>
      <c r="D451" s="2" t="s">
        <v>1403</v>
      </c>
      <c r="E451" s="2" t="s">
        <v>7205</v>
      </c>
      <c r="F451" s="2" t="s">
        <v>7114</v>
      </c>
      <c r="G451" s="2" t="s">
        <v>7111</v>
      </c>
      <c r="H451" s="2"/>
      <c r="I451" s="2"/>
      <c r="J451" s="4" t="s">
        <v>7355</v>
      </c>
    </row>
    <row r="452" spans="1:10" ht="15" customHeight="1" x14ac:dyDescent="0.3">
      <c r="A452" s="2" t="s">
        <v>588</v>
      </c>
      <c r="B452" s="2" t="s">
        <v>34353</v>
      </c>
      <c r="C452" s="3">
        <v>47</v>
      </c>
      <c r="D452" s="2" t="s">
        <v>1403</v>
      </c>
      <c r="E452" s="2" t="s">
        <v>7205</v>
      </c>
      <c r="F452" s="2" t="s">
        <v>7147</v>
      </c>
      <c r="G452" s="2" t="s">
        <v>7131</v>
      </c>
      <c r="H452" s="2"/>
      <c r="I452" s="2"/>
      <c r="J452" s="4" t="s">
        <v>7355</v>
      </c>
    </row>
    <row r="453" spans="1:10" ht="15" customHeight="1" x14ac:dyDescent="0.3">
      <c r="A453" s="2" t="s">
        <v>588</v>
      </c>
      <c r="B453" s="2" t="s">
        <v>34353</v>
      </c>
      <c r="C453" s="3">
        <v>47</v>
      </c>
      <c r="D453" s="2" t="s">
        <v>1403</v>
      </c>
      <c r="E453" s="2" t="s">
        <v>2099</v>
      </c>
      <c r="F453" s="2" t="s">
        <v>7114</v>
      </c>
      <c r="G453" s="2" t="s">
        <v>7111</v>
      </c>
      <c r="H453" s="2"/>
      <c r="I453" s="2"/>
      <c r="J453" s="4" t="s">
        <v>7354</v>
      </c>
    </row>
    <row r="454" spans="1:10" ht="15" customHeight="1" x14ac:dyDescent="0.3">
      <c r="A454" s="2" t="s">
        <v>588</v>
      </c>
      <c r="B454" s="2" t="s">
        <v>34353</v>
      </c>
      <c r="C454" s="3">
        <v>47</v>
      </c>
      <c r="D454" s="2" t="s">
        <v>1403</v>
      </c>
      <c r="E454" s="2" t="s">
        <v>2099</v>
      </c>
      <c r="F454" s="2"/>
      <c r="G454" s="2" t="s">
        <v>7129</v>
      </c>
      <c r="H454" s="2"/>
      <c r="I454" s="2"/>
      <c r="J454" s="4" t="s">
        <v>7354</v>
      </c>
    </row>
    <row r="455" spans="1:10" ht="15" customHeight="1" x14ac:dyDescent="0.3">
      <c r="A455" s="2" t="s">
        <v>588</v>
      </c>
      <c r="B455" s="2" t="s">
        <v>34353</v>
      </c>
      <c r="C455" s="3">
        <v>47</v>
      </c>
      <c r="D455" s="2" t="s">
        <v>1403</v>
      </c>
      <c r="E455" s="2" t="s">
        <v>7356</v>
      </c>
      <c r="F455" s="2" t="s">
        <v>7114</v>
      </c>
      <c r="G455" s="2" t="s">
        <v>7111</v>
      </c>
      <c r="H455" s="2"/>
      <c r="I455" s="2"/>
      <c r="J455" s="4" t="s">
        <v>7354</v>
      </c>
    </row>
    <row r="456" spans="1:10" ht="15" customHeight="1" x14ac:dyDescent="0.3">
      <c r="A456" s="2" t="s">
        <v>588</v>
      </c>
      <c r="B456" s="2" t="s">
        <v>34353</v>
      </c>
      <c r="C456" s="3">
        <v>47</v>
      </c>
      <c r="D456" s="2" t="s">
        <v>1403</v>
      </c>
      <c r="E456" s="2" t="s">
        <v>7318</v>
      </c>
      <c r="F456" s="2" t="s">
        <v>7114</v>
      </c>
      <c r="G456" s="2" t="s">
        <v>7111</v>
      </c>
      <c r="H456" s="2"/>
      <c r="I456" s="2"/>
      <c r="J456" s="4" t="s">
        <v>7354</v>
      </c>
    </row>
    <row r="457" spans="1:10" ht="15" customHeight="1" x14ac:dyDescent="0.3">
      <c r="A457" s="2" t="s">
        <v>588</v>
      </c>
      <c r="B457" s="2" t="s">
        <v>34353</v>
      </c>
      <c r="C457" s="3">
        <v>47</v>
      </c>
      <c r="D457" s="2" t="s">
        <v>1403</v>
      </c>
      <c r="E457" s="2" t="s">
        <v>7116</v>
      </c>
      <c r="F457" s="2" t="s">
        <v>7114</v>
      </c>
      <c r="G457" s="2" t="s">
        <v>7115</v>
      </c>
      <c r="H457" s="2"/>
      <c r="I457" s="2"/>
      <c r="J457" s="4" t="s">
        <v>7355</v>
      </c>
    </row>
    <row r="458" spans="1:10" ht="15" customHeight="1" x14ac:dyDescent="0.3">
      <c r="A458" s="2" t="s">
        <v>588</v>
      </c>
      <c r="B458" s="2" t="s">
        <v>34353</v>
      </c>
      <c r="C458" s="3">
        <v>47</v>
      </c>
      <c r="D458" s="2" t="s">
        <v>1403</v>
      </c>
      <c r="E458" s="2" t="s">
        <v>7116</v>
      </c>
      <c r="F458" s="2" t="s">
        <v>7147</v>
      </c>
      <c r="G458" s="2" t="s">
        <v>7131</v>
      </c>
      <c r="H458" s="2"/>
      <c r="I458" s="2"/>
      <c r="J458" s="4" t="s">
        <v>7355</v>
      </c>
    </row>
    <row r="459" spans="1:10" ht="15" customHeight="1" x14ac:dyDescent="0.3">
      <c r="A459" s="2" t="s">
        <v>588</v>
      </c>
      <c r="B459" s="2" t="s">
        <v>34353</v>
      </c>
      <c r="C459" s="3">
        <v>47</v>
      </c>
      <c r="D459" s="2" t="s">
        <v>1403</v>
      </c>
      <c r="E459" s="2" t="s">
        <v>7116</v>
      </c>
      <c r="F459" s="2"/>
      <c r="G459" s="2" t="s">
        <v>7111</v>
      </c>
      <c r="H459" s="2"/>
      <c r="I459" s="2"/>
      <c r="J459" s="4" t="s">
        <v>7354</v>
      </c>
    </row>
    <row r="460" spans="1:10" ht="15" customHeight="1" x14ac:dyDescent="0.3">
      <c r="A460" s="2" t="s">
        <v>588</v>
      </c>
      <c r="B460" s="2" t="s">
        <v>34353</v>
      </c>
      <c r="C460" s="3">
        <v>47</v>
      </c>
      <c r="D460" s="2" t="s">
        <v>1403</v>
      </c>
      <c r="E460" s="2" t="s">
        <v>2070</v>
      </c>
      <c r="F460" s="2" t="s">
        <v>7147</v>
      </c>
      <c r="G460" s="2" t="s">
        <v>7131</v>
      </c>
      <c r="H460" s="2"/>
      <c r="I460" s="2"/>
      <c r="J460" s="4" t="s">
        <v>7355</v>
      </c>
    </row>
    <row r="461" spans="1:10" ht="15" customHeight="1" x14ac:dyDescent="0.3">
      <c r="A461" s="2" t="s">
        <v>588</v>
      </c>
      <c r="B461" s="2" t="s">
        <v>34353</v>
      </c>
      <c r="C461" s="3">
        <v>47</v>
      </c>
      <c r="D461" s="2" t="s">
        <v>1403</v>
      </c>
      <c r="E461" s="2" t="s">
        <v>2070</v>
      </c>
      <c r="F461" s="2" t="s">
        <v>7114</v>
      </c>
      <c r="G461" s="2" t="s">
        <v>7111</v>
      </c>
      <c r="H461" s="2"/>
      <c r="I461" s="2"/>
      <c r="J461" s="4" t="s">
        <v>7355</v>
      </c>
    </row>
    <row r="462" spans="1:10" ht="15" customHeight="1" x14ac:dyDescent="0.3">
      <c r="A462" s="2" t="s">
        <v>588</v>
      </c>
      <c r="B462" s="2" t="s">
        <v>34353</v>
      </c>
      <c r="C462" s="3">
        <v>47</v>
      </c>
      <c r="D462" s="2" t="s">
        <v>1403</v>
      </c>
      <c r="E462" s="2" t="s">
        <v>7357</v>
      </c>
      <c r="F462" s="2" t="s">
        <v>7114</v>
      </c>
      <c r="G462" s="2" t="s">
        <v>7111</v>
      </c>
      <c r="H462" s="2"/>
      <c r="I462" s="2"/>
      <c r="J462" s="4" t="s">
        <v>7355</v>
      </c>
    </row>
    <row r="463" spans="1:10" ht="15" customHeight="1" x14ac:dyDescent="0.3">
      <c r="A463" s="2" t="s">
        <v>588</v>
      </c>
      <c r="B463" s="2" t="s">
        <v>34353</v>
      </c>
      <c r="C463" s="3">
        <v>47</v>
      </c>
      <c r="D463" s="2" t="s">
        <v>1403</v>
      </c>
      <c r="E463" s="2" t="s">
        <v>7357</v>
      </c>
      <c r="F463" s="2" t="s">
        <v>7147</v>
      </c>
      <c r="G463" s="2" t="s">
        <v>7131</v>
      </c>
      <c r="H463" s="2"/>
      <c r="I463" s="2"/>
      <c r="J463" s="4" t="s">
        <v>7355</v>
      </c>
    </row>
    <row r="464" spans="1:10" ht="15" customHeight="1" x14ac:dyDescent="0.3">
      <c r="A464" s="2" t="s">
        <v>588</v>
      </c>
      <c r="B464" s="2" t="s">
        <v>34353</v>
      </c>
      <c r="C464" s="3">
        <v>47</v>
      </c>
      <c r="D464" s="2" t="s">
        <v>1403</v>
      </c>
      <c r="E464" s="2" t="s">
        <v>7357</v>
      </c>
      <c r="F464" s="2"/>
      <c r="G464" s="2" t="s">
        <v>7129</v>
      </c>
      <c r="H464" s="2"/>
      <c r="I464" s="2"/>
      <c r="J464" s="4" t="s">
        <v>7355</v>
      </c>
    </row>
    <row r="465" spans="1:10" ht="15" customHeight="1" x14ac:dyDescent="0.3">
      <c r="A465" s="2" t="s">
        <v>588</v>
      </c>
      <c r="B465" s="2" t="s">
        <v>34353</v>
      </c>
      <c r="C465" s="3">
        <v>47</v>
      </c>
      <c r="D465" s="2" t="s">
        <v>1403</v>
      </c>
      <c r="E465" s="2" t="s">
        <v>7358</v>
      </c>
      <c r="F465" s="2" t="s">
        <v>7147</v>
      </c>
      <c r="G465" s="2" t="s">
        <v>7131</v>
      </c>
      <c r="H465" s="2"/>
      <c r="I465" s="2"/>
      <c r="J465" s="4" t="s">
        <v>7355</v>
      </c>
    </row>
    <row r="466" spans="1:10" ht="15" customHeight="1" x14ac:dyDescent="0.3">
      <c r="A466" s="2" t="s">
        <v>588</v>
      </c>
      <c r="B466" s="2" t="s">
        <v>34353</v>
      </c>
      <c r="C466" s="3">
        <v>47</v>
      </c>
      <c r="D466" s="2" t="s">
        <v>1403</v>
      </c>
      <c r="E466" s="2" t="s">
        <v>7358</v>
      </c>
      <c r="F466" s="2" t="s">
        <v>7114</v>
      </c>
      <c r="G466" s="2"/>
      <c r="H466" s="2"/>
      <c r="I466" s="2"/>
      <c r="J466" s="4" t="s">
        <v>7355</v>
      </c>
    </row>
    <row r="467" spans="1:10" ht="15" customHeight="1" x14ac:dyDescent="0.3">
      <c r="A467" s="2" t="s">
        <v>588</v>
      </c>
      <c r="B467" s="2" t="s">
        <v>34353</v>
      </c>
      <c r="C467" s="3">
        <v>47</v>
      </c>
      <c r="D467" s="2" t="s">
        <v>1403</v>
      </c>
      <c r="E467" s="2" t="s">
        <v>7154</v>
      </c>
      <c r="F467" s="2" t="s">
        <v>7114</v>
      </c>
      <c r="G467" s="2" t="s">
        <v>7129</v>
      </c>
      <c r="H467" s="2"/>
      <c r="I467" s="2"/>
      <c r="J467" s="4" t="s">
        <v>7355</v>
      </c>
    </row>
    <row r="468" spans="1:10" ht="15" customHeight="1" x14ac:dyDescent="0.3">
      <c r="A468" s="2" t="s">
        <v>588</v>
      </c>
      <c r="B468" s="2" t="s">
        <v>34353</v>
      </c>
      <c r="C468" s="3">
        <v>47</v>
      </c>
      <c r="D468" s="2" t="s">
        <v>1403</v>
      </c>
      <c r="E468" s="2" t="s">
        <v>7154</v>
      </c>
      <c r="F468" s="2" t="s">
        <v>7114</v>
      </c>
      <c r="G468" s="2" t="s">
        <v>7111</v>
      </c>
      <c r="H468" s="2"/>
      <c r="I468" s="2"/>
      <c r="J468" s="4" t="s">
        <v>7354</v>
      </c>
    </row>
    <row r="469" spans="1:10" ht="15" customHeight="1" x14ac:dyDescent="0.3">
      <c r="A469" s="2" t="s">
        <v>588</v>
      </c>
      <c r="B469" s="2" t="s">
        <v>34353</v>
      </c>
      <c r="C469" s="3">
        <v>47</v>
      </c>
      <c r="D469" s="2" t="s">
        <v>1403</v>
      </c>
      <c r="E469" s="2" t="s">
        <v>3055</v>
      </c>
      <c r="F469" s="2"/>
      <c r="G469" s="2" t="s">
        <v>7129</v>
      </c>
      <c r="H469" s="2"/>
      <c r="I469" s="2"/>
      <c r="J469" s="4" t="s">
        <v>7355</v>
      </c>
    </row>
    <row r="470" spans="1:10" ht="15" customHeight="1" x14ac:dyDescent="0.3">
      <c r="A470" s="2" t="s">
        <v>588</v>
      </c>
      <c r="B470" s="2" t="s">
        <v>34353</v>
      </c>
      <c r="C470" s="3">
        <v>47</v>
      </c>
      <c r="D470" s="2" t="s">
        <v>1403</v>
      </c>
      <c r="E470" s="2" t="s">
        <v>3055</v>
      </c>
      <c r="F470" s="2" t="s">
        <v>7114</v>
      </c>
      <c r="G470" s="2" t="s">
        <v>7111</v>
      </c>
      <c r="H470" s="2"/>
      <c r="I470" s="2"/>
      <c r="J470" s="4" t="s">
        <v>7354</v>
      </c>
    </row>
    <row r="471" spans="1:10" ht="15" customHeight="1" x14ac:dyDescent="0.3">
      <c r="A471" s="2" t="s">
        <v>588</v>
      </c>
      <c r="B471" s="2" t="s">
        <v>34353</v>
      </c>
      <c r="C471" s="3">
        <v>47</v>
      </c>
      <c r="D471" s="2" t="s">
        <v>1403</v>
      </c>
      <c r="E471" s="2" t="s">
        <v>3227</v>
      </c>
      <c r="F471" s="2" t="s">
        <v>7114</v>
      </c>
      <c r="G471" s="2" t="s">
        <v>7111</v>
      </c>
      <c r="H471" s="2"/>
      <c r="I471" s="2"/>
      <c r="J471" s="4" t="s">
        <v>7359</v>
      </c>
    </row>
    <row r="472" spans="1:10" ht="15" customHeight="1" x14ac:dyDescent="0.3">
      <c r="A472" s="2" t="s">
        <v>588</v>
      </c>
      <c r="B472" s="2" t="s">
        <v>34353</v>
      </c>
      <c r="C472" s="3">
        <v>47</v>
      </c>
      <c r="D472" s="2" t="s">
        <v>1403</v>
      </c>
      <c r="E472" s="2" t="s">
        <v>7118</v>
      </c>
      <c r="F472" s="2" t="s">
        <v>7114</v>
      </c>
      <c r="G472" s="2" t="s">
        <v>7111</v>
      </c>
      <c r="H472" s="2"/>
      <c r="I472" s="2"/>
      <c r="J472" s="4" t="s">
        <v>7359</v>
      </c>
    </row>
    <row r="473" spans="1:10" ht="15" customHeight="1" x14ac:dyDescent="0.3">
      <c r="A473" s="2" t="s">
        <v>588</v>
      </c>
      <c r="B473" s="2" t="s">
        <v>34353</v>
      </c>
      <c r="C473" s="3">
        <v>47</v>
      </c>
      <c r="D473" s="2" t="s">
        <v>1403</v>
      </c>
      <c r="E473" s="2" t="s">
        <v>7360</v>
      </c>
      <c r="F473" s="2" t="s">
        <v>7114</v>
      </c>
      <c r="G473" s="2" t="s">
        <v>7111</v>
      </c>
      <c r="H473" s="2"/>
      <c r="I473" s="2"/>
      <c r="J473" s="4" t="s">
        <v>7354</v>
      </c>
    </row>
    <row r="474" spans="1:10" ht="15" customHeight="1" x14ac:dyDescent="0.3">
      <c r="A474" s="2" t="s">
        <v>588</v>
      </c>
      <c r="B474" s="2" t="s">
        <v>34353</v>
      </c>
      <c r="C474" s="3">
        <v>47</v>
      </c>
      <c r="D474" s="2" t="s">
        <v>1403</v>
      </c>
      <c r="E474" s="2" t="s">
        <v>7361</v>
      </c>
      <c r="F474" s="2" t="s">
        <v>7114</v>
      </c>
      <c r="G474" s="2" t="s">
        <v>7111</v>
      </c>
      <c r="H474" s="2"/>
      <c r="I474" s="2"/>
      <c r="J474" s="4" t="s">
        <v>7354</v>
      </c>
    </row>
    <row r="475" spans="1:10" ht="15" customHeight="1" x14ac:dyDescent="0.3">
      <c r="A475" s="2" t="s">
        <v>588</v>
      </c>
      <c r="B475" s="2" t="s">
        <v>34353</v>
      </c>
      <c r="C475" s="3">
        <v>47</v>
      </c>
      <c r="D475" s="2" t="s">
        <v>1403</v>
      </c>
      <c r="E475" s="2" t="s">
        <v>7361</v>
      </c>
      <c r="F475" s="2" t="s">
        <v>7147</v>
      </c>
      <c r="G475" s="2"/>
      <c r="H475" s="2"/>
      <c r="I475" s="2"/>
      <c r="J475" s="4" t="s">
        <v>7359</v>
      </c>
    </row>
    <row r="476" spans="1:10" ht="15" customHeight="1" x14ac:dyDescent="0.3">
      <c r="A476" s="2" t="s">
        <v>588</v>
      </c>
      <c r="B476" s="2" t="s">
        <v>34353</v>
      </c>
      <c r="C476" s="3">
        <v>47</v>
      </c>
      <c r="D476" s="2" t="s">
        <v>1403</v>
      </c>
      <c r="E476" s="2" t="s">
        <v>7348</v>
      </c>
      <c r="F476" s="2" t="s">
        <v>7147</v>
      </c>
      <c r="G476" s="2" t="s">
        <v>7111</v>
      </c>
      <c r="H476" s="2"/>
      <c r="I476" s="2"/>
      <c r="J476" s="4" t="s">
        <v>7355</v>
      </c>
    </row>
    <row r="477" spans="1:10" ht="15" customHeight="1" x14ac:dyDescent="0.3">
      <c r="A477" s="2" t="s">
        <v>588</v>
      </c>
      <c r="B477" s="2" t="s">
        <v>34353</v>
      </c>
      <c r="C477" s="3">
        <v>47</v>
      </c>
      <c r="D477" s="2" t="s">
        <v>1403</v>
      </c>
      <c r="E477" s="2" t="s">
        <v>7348</v>
      </c>
      <c r="F477" s="2" t="s">
        <v>7114</v>
      </c>
      <c r="G477" s="2" t="s">
        <v>7131</v>
      </c>
      <c r="H477" s="2"/>
      <c r="I477" s="2"/>
      <c r="J477" s="4" t="s">
        <v>7355</v>
      </c>
    </row>
    <row r="478" spans="1:10" ht="15" customHeight="1" x14ac:dyDescent="0.3">
      <c r="A478" s="2" t="s">
        <v>598</v>
      </c>
      <c r="B478" s="2" t="s">
        <v>34354</v>
      </c>
      <c r="C478" s="3">
        <v>48</v>
      </c>
      <c r="D478" s="2" t="s">
        <v>1419</v>
      </c>
      <c r="E478" s="2" t="s">
        <v>7162</v>
      </c>
      <c r="F478" s="2" t="s">
        <v>7147</v>
      </c>
      <c r="G478" s="2"/>
      <c r="H478" s="2"/>
      <c r="I478" s="2"/>
      <c r="J478" s="4" t="s">
        <v>7362</v>
      </c>
    </row>
    <row r="479" spans="1:10" ht="15" customHeight="1" x14ac:dyDescent="0.3">
      <c r="A479" s="2" t="s">
        <v>598</v>
      </c>
      <c r="B479" s="2" t="s">
        <v>34354</v>
      </c>
      <c r="C479" s="3">
        <v>48</v>
      </c>
      <c r="D479" s="2" t="s">
        <v>1419</v>
      </c>
      <c r="E479" s="2" t="s">
        <v>7162</v>
      </c>
      <c r="F479" s="2" t="s">
        <v>7114</v>
      </c>
      <c r="G479" s="2"/>
      <c r="H479" s="2"/>
      <c r="I479" s="2"/>
      <c r="J479" s="4" t="s">
        <v>7362</v>
      </c>
    </row>
    <row r="480" spans="1:10" ht="15" customHeight="1" x14ac:dyDescent="0.3">
      <c r="A480" s="2" t="s">
        <v>598</v>
      </c>
      <c r="B480" s="2" t="s">
        <v>34354</v>
      </c>
      <c r="C480" s="3">
        <v>48</v>
      </c>
      <c r="D480" s="2" t="s">
        <v>1419</v>
      </c>
      <c r="E480" s="2" t="s">
        <v>7318</v>
      </c>
      <c r="F480" s="2" t="s">
        <v>7147</v>
      </c>
      <c r="G480" s="2"/>
      <c r="H480" s="2"/>
      <c r="I480" s="2"/>
      <c r="J480" s="4" t="s">
        <v>7362</v>
      </c>
    </row>
    <row r="481" spans="1:10" ht="15" customHeight="1" x14ac:dyDescent="0.3">
      <c r="A481" s="2" t="s">
        <v>598</v>
      </c>
      <c r="B481" s="2" t="s">
        <v>34354</v>
      </c>
      <c r="C481" s="3">
        <v>48</v>
      </c>
      <c r="D481" s="2" t="s">
        <v>1419</v>
      </c>
      <c r="E481" s="2" t="s">
        <v>7318</v>
      </c>
      <c r="F481" s="2" t="s">
        <v>7114</v>
      </c>
      <c r="G481" s="2"/>
      <c r="H481" s="2"/>
      <c r="I481" s="2"/>
      <c r="J481" s="4" t="s">
        <v>7362</v>
      </c>
    </row>
    <row r="482" spans="1:10" ht="15" customHeight="1" x14ac:dyDescent="0.3">
      <c r="A482" s="2" t="s">
        <v>611</v>
      </c>
      <c r="B482" s="2" t="s">
        <v>34355</v>
      </c>
      <c r="C482" s="3">
        <v>49</v>
      </c>
      <c r="D482" s="2" t="s">
        <v>1444</v>
      </c>
      <c r="E482" s="2" t="s">
        <v>7167</v>
      </c>
      <c r="F482" s="2" t="s">
        <v>7147</v>
      </c>
      <c r="G482" s="2" t="s">
        <v>7115</v>
      </c>
      <c r="H482" s="2"/>
      <c r="I482" s="2"/>
      <c r="J482" s="4" t="s">
        <v>7363</v>
      </c>
    </row>
    <row r="483" spans="1:10" ht="15" customHeight="1" x14ac:dyDescent="0.3">
      <c r="A483" s="2" t="s">
        <v>611</v>
      </c>
      <c r="B483" s="2" t="s">
        <v>34355</v>
      </c>
      <c r="C483" s="3">
        <v>49</v>
      </c>
      <c r="D483" s="2" t="s">
        <v>1444</v>
      </c>
      <c r="E483" s="2" t="s">
        <v>7168</v>
      </c>
      <c r="F483" s="2"/>
      <c r="G483" s="2" t="s">
        <v>7115</v>
      </c>
      <c r="H483" s="2"/>
      <c r="I483" s="2"/>
      <c r="J483" s="4" t="s">
        <v>7363</v>
      </c>
    </row>
    <row r="484" spans="1:10" ht="15" customHeight="1" x14ac:dyDescent="0.3">
      <c r="A484" s="2" t="s">
        <v>611</v>
      </c>
      <c r="B484" s="2" t="s">
        <v>34355</v>
      </c>
      <c r="C484" s="3">
        <v>49</v>
      </c>
      <c r="D484" s="2" t="s">
        <v>1444</v>
      </c>
      <c r="E484" s="2" t="s">
        <v>7318</v>
      </c>
      <c r="F484" s="2" t="s">
        <v>7147</v>
      </c>
      <c r="G484" s="2" t="s">
        <v>7115</v>
      </c>
      <c r="H484" s="2"/>
      <c r="I484" s="2"/>
      <c r="J484" s="4" t="s">
        <v>7363</v>
      </c>
    </row>
    <row r="485" spans="1:10" ht="15" customHeight="1" x14ac:dyDescent="0.3">
      <c r="A485" s="2" t="s">
        <v>611</v>
      </c>
      <c r="B485" s="2" t="s">
        <v>34355</v>
      </c>
      <c r="C485" s="3">
        <v>49</v>
      </c>
      <c r="D485" s="2" t="s">
        <v>1444</v>
      </c>
      <c r="E485" s="2" t="s">
        <v>7364</v>
      </c>
      <c r="F485" s="2" t="s">
        <v>7147</v>
      </c>
      <c r="G485" s="2" t="s">
        <v>7115</v>
      </c>
      <c r="H485" s="2"/>
      <c r="I485" s="2"/>
      <c r="J485" s="4" t="s">
        <v>7363</v>
      </c>
    </row>
    <row r="486" spans="1:10" ht="15" customHeight="1" x14ac:dyDescent="0.3">
      <c r="A486" s="2" t="s">
        <v>611</v>
      </c>
      <c r="B486" s="2" t="s">
        <v>34355</v>
      </c>
      <c r="C486" s="3">
        <v>49</v>
      </c>
      <c r="D486" s="2" t="s">
        <v>1444</v>
      </c>
      <c r="E486" s="2" t="s">
        <v>7126</v>
      </c>
      <c r="F486" s="2" t="s">
        <v>7147</v>
      </c>
      <c r="G486" s="2"/>
      <c r="H486" s="2"/>
      <c r="I486" s="2"/>
      <c r="J486" s="4" t="s">
        <v>7363</v>
      </c>
    </row>
  </sheetData>
  <autoFilter ref="A2:J486" xr:uid="{00000000-0009-0000-0000-00000B000000}"/>
  <mergeCells count="1">
    <mergeCell ref="A1:J1"/>
  </mergeCells>
  <hyperlinks>
    <hyperlink ref="J3" r:id="rId1" xr:uid="{00000000-0004-0000-0B00-000000000000}"/>
    <hyperlink ref="J4" r:id="rId2" xr:uid="{00000000-0004-0000-0B00-000001000000}"/>
    <hyperlink ref="J5" r:id="rId3" xr:uid="{00000000-0004-0000-0B00-000002000000}"/>
    <hyperlink ref="J6" r:id="rId4" xr:uid="{00000000-0004-0000-0B00-000003000000}"/>
    <hyperlink ref="J7" r:id="rId5" xr:uid="{00000000-0004-0000-0B00-000004000000}"/>
    <hyperlink ref="J8" r:id="rId6" xr:uid="{00000000-0004-0000-0B00-000005000000}"/>
    <hyperlink ref="J9" r:id="rId7" xr:uid="{00000000-0004-0000-0B00-000006000000}"/>
    <hyperlink ref="J10" r:id="rId8" xr:uid="{00000000-0004-0000-0B00-000007000000}"/>
    <hyperlink ref="J11" r:id="rId9" xr:uid="{00000000-0004-0000-0B00-000008000000}"/>
    <hyperlink ref="J12" r:id="rId10" xr:uid="{00000000-0004-0000-0B00-000009000000}"/>
    <hyperlink ref="J13" r:id="rId11" xr:uid="{00000000-0004-0000-0B00-00000A000000}"/>
    <hyperlink ref="J14" r:id="rId12" xr:uid="{00000000-0004-0000-0B00-00000B000000}"/>
    <hyperlink ref="J25" r:id="rId13" xr:uid="{00000000-0004-0000-0B00-00000C000000}"/>
    <hyperlink ref="J15" r:id="rId14" xr:uid="{00000000-0004-0000-0B00-00000D000000}"/>
    <hyperlink ref="J16" r:id="rId15" xr:uid="{00000000-0004-0000-0B00-00000E000000}"/>
    <hyperlink ref="J17" r:id="rId16" xr:uid="{00000000-0004-0000-0B00-00000F000000}"/>
    <hyperlink ref="J18" r:id="rId17" xr:uid="{00000000-0004-0000-0B00-000010000000}"/>
    <hyperlink ref="J19" r:id="rId18" xr:uid="{00000000-0004-0000-0B00-000011000000}"/>
    <hyperlink ref="J20" r:id="rId19" xr:uid="{00000000-0004-0000-0B00-000012000000}"/>
    <hyperlink ref="J21" r:id="rId20" xr:uid="{00000000-0004-0000-0B00-000013000000}"/>
    <hyperlink ref="J22" r:id="rId21" xr:uid="{00000000-0004-0000-0B00-000014000000}"/>
    <hyperlink ref="J23" r:id="rId22" xr:uid="{00000000-0004-0000-0B00-000015000000}"/>
    <hyperlink ref="J24" r:id="rId23" xr:uid="{00000000-0004-0000-0B00-000016000000}"/>
    <hyperlink ref="J26" r:id="rId24" xr:uid="{00000000-0004-0000-0B00-000017000000}"/>
    <hyperlink ref="J27" r:id="rId25" xr:uid="{00000000-0004-0000-0B00-000018000000}"/>
    <hyperlink ref="J28" r:id="rId26" xr:uid="{00000000-0004-0000-0B00-000019000000}"/>
    <hyperlink ref="J29" r:id="rId27" xr:uid="{00000000-0004-0000-0B00-00001A000000}"/>
    <hyperlink ref="J30" r:id="rId28" xr:uid="{00000000-0004-0000-0B00-00001B000000}"/>
    <hyperlink ref="J31" r:id="rId29" xr:uid="{00000000-0004-0000-0B00-00001C000000}"/>
    <hyperlink ref="J32" r:id="rId30" xr:uid="{00000000-0004-0000-0B00-00001D000000}"/>
    <hyperlink ref="J33" r:id="rId31" xr:uid="{00000000-0004-0000-0B00-00001E000000}"/>
    <hyperlink ref="J34" r:id="rId32" xr:uid="{00000000-0004-0000-0B00-00001F000000}"/>
    <hyperlink ref="J35" r:id="rId33" xr:uid="{00000000-0004-0000-0B00-000020000000}"/>
    <hyperlink ref="J36" r:id="rId34" xr:uid="{00000000-0004-0000-0B00-000021000000}"/>
    <hyperlink ref="J37" r:id="rId35" xr:uid="{00000000-0004-0000-0B00-000022000000}"/>
    <hyperlink ref="J38" r:id="rId36" xr:uid="{00000000-0004-0000-0B00-000023000000}"/>
    <hyperlink ref="J39" r:id="rId37" xr:uid="{00000000-0004-0000-0B00-000024000000}"/>
    <hyperlink ref="J40" r:id="rId38" xr:uid="{00000000-0004-0000-0B00-000025000000}"/>
    <hyperlink ref="J41" r:id="rId39" xr:uid="{00000000-0004-0000-0B00-000026000000}"/>
    <hyperlink ref="J42" r:id="rId40" xr:uid="{00000000-0004-0000-0B00-000027000000}"/>
    <hyperlink ref="J43" r:id="rId41" xr:uid="{00000000-0004-0000-0B00-000028000000}"/>
    <hyperlink ref="J44" r:id="rId42" xr:uid="{00000000-0004-0000-0B00-000029000000}"/>
    <hyperlink ref="J45" r:id="rId43" xr:uid="{00000000-0004-0000-0B00-00002A000000}"/>
    <hyperlink ref="J46" r:id="rId44" xr:uid="{00000000-0004-0000-0B00-00002B000000}"/>
    <hyperlink ref="J47" r:id="rId45" xr:uid="{00000000-0004-0000-0B00-00002C000000}"/>
    <hyperlink ref="J48" r:id="rId46" xr:uid="{00000000-0004-0000-0B00-00002D000000}"/>
    <hyperlink ref="J49" r:id="rId47" xr:uid="{00000000-0004-0000-0B00-00002E000000}"/>
    <hyperlink ref="J50" r:id="rId48" xr:uid="{00000000-0004-0000-0B00-00002F000000}"/>
    <hyperlink ref="J51" r:id="rId49" xr:uid="{00000000-0004-0000-0B00-000030000000}"/>
    <hyperlink ref="J52" r:id="rId50" xr:uid="{00000000-0004-0000-0B00-000031000000}"/>
    <hyperlink ref="J53" r:id="rId51" xr:uid="{00000000-0004-0000-0B00-000032000000}"/>
    <hyperlink ref="J54" r:id="rId52" xr:uid="{00000000-0004-0000-0B00-000033000000}"/>
    <hyperlink ref="J55" r:id="rId53" location="d1e550" xr:uid="{00000000-0004-0000-0B00-000034000000}"/>
    <hyperlink ref="J56" r:id="rId54" location="d1e550" xr:uid="{00000000-0004-0000-0B00-000035000000}"/>
    <hyperlink ref="J57" r:id="rId55" location="d1e550" xr:uid="{00000000-0004-0000-0B00-000036000000}"/>
    <hyperlink ref="J58" r:id="rId56" location="coi0010" xr:uid="{00000000-0004-0000-0B00-000037000000}"/>
    <hyperlink ref="J59" r:id="rId57" location="d1e550" xr:uid="{00000000-0004-0000-0B00-000038000000}"/>
    <hyperlink ref="J60" r:id="rId58" location="d1e550" xr:uid="{00000000-0004-0000-0B00-000039000000}"/>
    <hyperlink ref="J61" r:id="rId59" location="d1e550" xr:uid="{00000000-0004-0000-0B00-00003A000000}"/>
    <hyperlink ref="J62" r:id="rId60" xr:uid="{00000000-0004-0000-0B00-00003B000000}"/>
    <hyperlink ref="J63" r:id="rId61" xr:uid="{00000000-0004-0000-0B00-00003C000000}"/>
    <hyperlink ref="J64" r:id="rId62" xr:uid="{00000000-0004-0000-0B00-00003D000000}"/>
    <hyperlink ref="J65" r:id="rId63" xr:uid="{00000000-0004-0000-0B00-00003E000000}"/>
    <hyperlink ref="J66" r:id="rId64" xr:uid="{00000000-0004-0000-0B00-00003F000000}"/>
    <hyperlink ref="J67" r:id="rId65" xr:uid="{00000000-0004-0000-0B00-000040000000}"/>
    <hyperlink ref="J68" r:id="rId66" xr:uid="{00000000-0004-0000-0B00-000041000000}"/>
    <hyperlink ref="J69" r:id="rId67" xr:uid="{00000000-0004-0000-0B00-000042000000}"/>
    <hyperlink ref="J70" r:id="rId68" xr:uid="{00000000-0004-0000-0B00-000043000000}"/>
    <hyperlink ref="J71" r:id="rId69" xr:uid="{00000000-0004-0000-0B00-000044000000}"/>
    <hyperlink ref="J72" r:id="rId70" xr:uid="{00000000-0004-0000-0B00-000045000000}"/>
    <hyperlink ref="J73" r:id="rId71" xr:uid="{00000000-0004-0000-0B00-000046000000}"/>
    <hyperlink ref="J74" r:id="rId72" location="coi-statement" xr:uid="{00000000-0004-0000-0B00-000047000000}"/>
    <hyperlink ref="J75" r:id="rId73" xr:uid="{00000000-0004-0000-0B00-000048000000}"/>
    <hyperlink ref="J76" r:id="rId74" xr:uid="{00000000-0004-0000-0B00-000049000000}"/>
    <hyperlink ref="J77" r:id="rId75" xr:uid="{00000000-0004-0000-0B00-00004A000000}"/>
    <hyperlink ref="J78" r:id="rId76" xr:uid="{00000000-0004-0000-0B00-00004B000000}"/>
    <hyperlink ref="J79" r:id="rId77" xr:uid="{00000000-0004-0000-0B00-00004C000000}"/>
    <hyperlink ref="J80" r:id="rId78" xr:uid="{00000000-0004-0000-0B00-00004D000000}"/>
    <hyperlink ref="J81" r:id="rId79" xr:uid="{00000000-0004-0000-0B00-00004E000000}"/>
    <hyperlink ref="J82" r:id="rId80" xr:uid="{00000000-0004-0000-0B00-00004F000000}"/>
    <hyperlink ref="J83" r:id="rId81" xr:uid="{00000000-0004-0000-0B00-000050000000}"/>
    <hyperlink ref="J84" r:id="rId82" location="coi-statement" xr:uid="{00000000-0004-0000-0B00-000051000000}"/>
    <hyperlink ref="J85" r:id="rId83" xr:uid="{00000000-0004-0000-0B00-000052000000}"/>
    <hyperlink ref="J86" r:id="rId84" location="coi-statement" xr:uid="{00000000-0004-0000-0B00-000053000000}"/>
    <hyperlink ref="J87" r:id="rId85" xr:uid="{00000000-0004-0000-0B00-000054000000}"/>
    <hyperlink ref="J88" r:id="rId86" xr:uid="{00000000-0004-0000-0B00-000055000000}"/>
    <hyperlink ref="J89" r:id="rId87" xr:uid="{00000000-0004-0000-0B00-000056000000}"/>
    <hyperlink ref="J90" r:id="rId88" xr:uid="{00000000-0004-0000-0B00-000057000000}"/>
    <hyperlink ref="J91" r:id="rId89" xr:uid="{00000000-0004-0000-0B00-000058000000}"/>
    <hyperlink ref="J92" r:id="rId90" xr:uid="{00000000-0004-0000-0B00-000059000000}"/>
    <hyperlink ref="J93" r:id="rId91" xr:uid="{00000000-0004-0000-0B00-00005A000000}"/>
    <hyperlink ref="J94" r:id="rId92" xr:uid="{00000000-0004-0000-0B00-00005B000000}"/>
    <hyperlink ref="J95" r:id="rId93" xr:uid="{00000000-0004-0000-0B00-00005C000000}"/>
    <hyperlink ref="J96" r:id="rId94" xr:uid="{00000000-0004-0000-0B00-00005D000000}"/>
    <hyperlink ref="J97" r:id="rId95" xr:uid="{00000000-0004-0000-0B00-00005E000000}"/>
    <hyperlink ref="J98" r:id="rId96" xr:uid="{00000000-0004-0000-0B00-00005F000000}"/>
    <hyperlink ref="J99" r:id="rId97" xr:uid="{00000000-0004-0000-0B00-000060000000}"/>
    <hyperlink ref="J100" r:id="rId98" xr:uid="{00000000-0004-0000-0B00-000061000000}"/>
    <hyperlink ref="J101" r:id="rId99" xr:uid="{00000000-0004-0000-0B00-000062000000}"/>
    <hyperlink ref="J102" r:id="rId100" xr:uid="{00000000-0004-0000-0B00-000063000000}"/>
    <hyperlink ref="J103" r:id="rId101" xr:uid="{00000000-0004-0000-0B00-000064000000}"/>
    <hyperlink ref="J104" r:id="rId102" xr:uid="{00000000-0004-0000-0B00-000065000000}"/>
    <hyperlink ref="J105" r:id="rId103" xr:uid="{00000000-0004-0000-0B00-000066000000}"/>
    <hyperlink ref="J106" r:id="rId104" xr:uid="{00000000-0004-0000-0B00-000067000000}"/>
    <hyperlink ref="J107" r:id="rId105" xr:uid="{00000000-0004-0000-0B00-000068000000}"/>
    <hyperlink ref="J108" r:id="rId106" xr:uid="{00000000-0004-0000-0B00-000069000000}"/>
    <hyperlink ref="J109" r:id="rId107" xr:uid="{00000000-0004-0000-0B00-00006A000000}"/>
    <hyperlink ref="J110" r:id="rId108" xr:uid="{00000000-0004-0000-0B00-00006B000000}"/>
    <hyperlink ref="J111" r:id="rId109" xr:uid="{00000000-0004-0000-0B00-00006C000000}"/>
    <hyperlink ref="J112" r:id="rId110" xr:uid="{00000000-0004-0000-0B00-00006D000000}"/>
    <hyperlink ref="J113" r:id="rId111" xr:uid="{00000000-0004-0000-0B00-00006E000000}"/>
    <hyperlink ref="J114" r:id="rId112" xr:uid="{00000000-0004-0000-0B00-00006F000000}"/>
    <hyperlink ref="J115" r:id="rId113" xr:uid="{00000000-0004-0000-0B00-000070000000}"/>
    <hyperlink ref="J116" r:id="rId114" xr:uid="{00000000-0004-0000-0B00-000071000000}"/>
    <hyperlink ref="J117" r:id="rId115" xr:uid="{00000000-0004-0000-0B00-000072000000}"/>
    <hyperlink ref="J118" r:id="rId116" xr:uid="{00000000-0004-0000-0B00-000073000000}"/>
    <hyperlink ref="J119" r:id="rId117" xr:uid="{00000000-0004-0000-0B00-000074000000}"/>
    <hyperlink ref="J120" r:id="rId118" xr:uid="{00000000-0004-0000-0B00-000075000000}"/>
    <hyperlink ref="J121" r:id="rId119" xr:uid="{00000000-0004-0000-0B00-000076000000}"/>
    <hyperlink ref="J122" r:id="rId120" xr:uid="{00000000-0004-0000-0B00-000077000000}"/>
    <hyperlink ref="J123" r:id="rId121" xr:uid="{00000000-0004-0000-0B00-000078000000}"/>
    <hyperlink ref="J124" r:id="rId122" xr:uid="{00000000-0004-0000-0B00-000079000000}"/>
    <hyperlink ref="J125" r:id="rId123" xr:uid="{00000000-0004-0000-0B00-00007A000000}"/>
    <hyperlink ref="J126" r:id="rId124" xr:uid="{00000000-0004-0000-0B00-00007B000000}"/>
    <hyperlink ref="J127" r:id="rId125" xr:uid="{00000000-0004-0000-0B00-00007C000000}"/>
    <hyperlink ref="J128" r:id="rId126" xr:uid="{00000000-0004-0000-0B00-00007D000000}"/>
    <hyperlink ref="J129" r:id="rId127" xr:uid="{00000000-0004-0000-0B00-00007E000000}"/>
    <hyperlink ref="J130" r:id="rId128" xr:uid="{00000000-0004-0000-0B00-00007F000000}"/>
    <hyperlink ref="J131" r:id="rId129" xr:uid="{00000000-0004-0000-0B00-000080000000}"/>
    <hyperlink ref="J132" r:id="rId130" xr:uid="{00000000-0004-0000-0B00-000081000000}"/>
    <hyperlink ref="J133" r:id="rId131" xr:uid="{00000000-0004-0000-0B00-000082000000}"/>
    <hyperlink ref="J134" r:id="rId132" xr:uid="{00000000-0004-0000-0B00-000083000000}"/>
    <hyperlink ref="J135" r:id="rId133" xr:uid="{00000000-0004-0000-0B00-000084000000}"/>
    <hyperlink ref="J136" r:id="rId134" xr:uid="{00000000-0004-0000-0B00-000085000000}"/>
    <hyperlink ref="J137" r:id="rId135" xr:uid="{00000000-0004-0000-0B00-000086000000}"/>
    <hyperlink ref="J138" r:id="rId136" xr:uid="{00000000-0004-0000-0B00-000087000000}"/>
    <hyperlink ref="J139" r:id="rId137" xr:uid="{00000000-0004-0000-0B00-000088000000}"/>
    <hyperlink ref="J142" r:id="rId138" xr:uid="{00000000-0004-0000-0B00-000089000000}"/>
    <hyperlink ref="J140" r:id="rId139" xr:uid="{00000000-0004-0000-0B00-00008A000000}"/>
    <hyperlink ref="J141" r:id="rId140" xr:uid="{00000000-0004-0000-0B00-00008B000000}"/>
    <hyperlink ref="J143" r:id="rId141" xr:uid="{00000000-0004-0000-0B00-00008C000000}"/>
    <hyperlink ref="J144" r:id="rId142" xr:uid="{00000000-0004-0000-0B00-00008D000000}"/>
    <hyperlink ref="J145" r:id="rId143" xr:uid="{00000000-0004-0000-0B00-00008E000000}"/>
    <hyperlink ref="J146" r:id="rId144" xr:uid="{00000000-0004-0000-0B00-00008F000000}"/>
    <hyperlink ref="J147" r:id="rId145" xr:uid="{00000000-0004-0000-0B00-000090000000}"/>
    <hyperlink ref="J148" r:id="rId146" xr:uid="{00000000-0004-0000-0B00-000091000000}"/>
    <hyperlink ref="J149" r:id="rId147" xr:uid="{00000000-0004-0000-0B00-000092000000}"/>
    <hyperlink ref="J150" r:id="rId148" xr:uid="{00000000-0004-0000-0B00-000093000000}"/>
    <hyperlink ref="J151" r:id="rId149" xr:uid="{00000000-0004-0000-0B00-000094000000}"/>
    <hyperlink ref="J152" r:id="rId150" xr:uid="{00000000-0004-0000-0B00-000095000000}"/>
    <hyperlink ref="J153" r:id="rId151" xr:uid="{00000000-0004-0000-0B00-000096000000}"/>
    <hyperlink ref="J154" r:id="rId152" xr:uid="{00000000-0004-0000-0B00-000097000000}"/>
    <hyperlink ref="J155" r:id="rId153" xr:uid="{00000000-0004-0000-0B00-000098000000}"/>
    <hyperlink ref="J156" r:id="rId154" xr:uid="{00000000-0004-0000-0B00-000099000000}"/>
    <hyperlink ref="J157" r:id="rId155" xr:uid="{00000000-0004-0000-0B00-00009A000000}"/>
    <hyperlink ref="J158" r:id="rId156" xr:uid="{00000000-0004-0000-0B00-00009B000000}"/>
    <hyperlink ref="J159" r:id="rId157" xr:uid="{00000000-0004-0000-0B00-00009C000000}"/>
    <hyperlink ref="J160" r:id="rId158" xr:uid="{00000000-0004-0000-0B00-00009D000000}"/>
    <hyperlink ref="J161" r:id="rId159" xr:uid="{00000000-0004-0000-0B00-00009E000000}"/>
    <hyperlink ref="J162" r:id="rId160" xr:uid="{00000000-0004-0000-0B00-00009F000000}"/>
    <hyperlink ref="J163" r:id="rId161" xr:uid="{00000000-0004-0000-0B00-0000A0000000}"/>
    <hyperlink ref="J164" r:id="rId162" xr:uid="{00000000-0004-0000-0B00-0000A1000000}"/>
    <hyperlink ref="J165" r:id="rId163" xr:uid="{00000000-0004-0000-0B00-0000A2000000}"/>
    <hyperlink ref="J166" r:id="rId164" xr:uid="{00000000-0004-0000-0B00-0000A3000000}"/>
    <hyperlink ref="J167" r:id="rId165" xr:uid="{00000000-0004-0000-0B00-0000A4000000}"/>
    <hyperlink ref="J168" r:id="rId166" xr:uid="{00000000-0004-0000-0B00-0000A5000000}"/>
    <hyperlink ref="J169" r:id="rId167" xr:uid="{00000000-0004-0000-0B00-0000A6000000}"/>
    <hyperlink ref="J170" r:id="rId168" xr:uid="{00000000-0004-0000-0B00-0000A7000000}"/>
    <hyperlink ref="J171" r:id="rId169" xr:uid="{00000000-0004-0000-0B00-0000A8000000}"/>
    <hyperlink ref="J172" r:id="rId170" xr:uid="{00000000-0004-0000-0B00-0000A9000000}"/>
    <hyperlink ref="J173" r:id="rId171" xr:uid="{00000000-0004-0000-0B00-0000AA000000}"/>
    <hyperlink ref="J174" r:id="rId172" xr:uid="{00000000-0004-0000-0B00-0000AB000000}"/>
    <hyperlink ref="J175" r:id="rId173" xr:uid="{00000000-0004-0000-0B00-0000AC000000}"/>
    <hyperlink ref="J176" r:id="rId174" xr:uid="{00000000-0004-0000-0B00-0000AD000000}"/>
    <hyperlink ref="J177" r:id="rId175" xr:uid="{00000000-0004-0000-0B00-0000AE000000}"/>
    <hyperlink ref="J178" r:id="rId176" xr:uid="{00000000-0004-0000-0B00-0000AF000000}"/>
    <hyperlink ref="J179" r:id="rId177" xr:uid="{00000000-0004-0000-0B00-0000B0000000}"/>
    <hyperlink ref="J180" r:id="rId178" xr:uid="{00000000-0004-0000-0B00-0000B1000000}"/>
    <hyperlink ref="J181" r:id="rId179" xr:uid="{00000000-0004-0000-0B00-0000B2000000}"/>
    <hyperlink ref="J182" r:id="rId180" xr:uid="{00000000-0004-0000-0B00-0000B3000000}"/>
    <hyperlink ref="J183" r:id="rId181" xr:uid="{00000000-0004-0000-0B00-0000B4000000}"/>
    <hyperlink ref="J184" r:id="rId182" xr:uid="{00000000-0004-0000-0B00-0000B5000000}"/>
    <hyperlink ref="J185" r:id="rId183" xr:uid="{00000000-0004-0000-0B00-0000B6000000}"/>
    <hyperlink ref="J194" r:id="rId184" xr:uid="{00000000-0004-0000-0B00-0000B7000000}"/>
    <hyperlink ref="J195" r:id="rId185" xr:uid="{00000000-0004-0000-0B00-0000B8000000}"/>
    <hyperlink ref="J196" r:id="rId186" xr:uid="{00000000-0004-0000-0B00-0000B9000000}"/>
    <hyperlink ref="J197" r:id="rId187" xr:uid="{00000000-0004-0000-0B00-0000BA000000}"/>
    <hyperlink ref="J190" r:id="rId188" xr:uid="{00000000-0004-0000-0B00-0000BB000000}"/>
    <hyperlink ref="J205" r:id="rId189" xr:uid="{00000000-0004-0000-0B00-0000BC000000}"/>
    <hyperlink ref="J198" r:id="rId190" xr:uid="{00000000-0004-0000-0B00-0000BD000000}"/>
    <hyperlink ref="J188" r:id="rId191" xr:uid="{00000000-0004-0000-0B00-0000BE000000}"/>
    <hyperlink ref="J199" r:id="rId192" xr:uid="{00000000-0004-0000-0B00-0000BF000000}"/>
    <hyperlink ref="J200" r:id="rId193" xr:uid="{00000000-0004-0000-0B00-0000C0000000}"/>
    <hyperlink ref="J201" r:id="rId194" xr:uid="{00000000-0004-0000-0B00-0000C1000000}"/>
    <hyperlink ref="J202" r:id="rId195" xr:uid="{00000000-0004-0000-0B00-0000C2000000}"/>
    <hyperlink ref="J203" r:id="rId196" xr:uid="{00000000-0004-0000-0B00-0000C3000000}"/>
    <hyperlink ref="J204" r:id="rId197" xr:uid="{00000000-0004-0000-0B00-0000C4000000}"/>
    <hyperlink ref="J192" r:id="rId198" xr:uid="{00000000-0004-0000-0B00-0000C5000000}"/>
    <hyperlink ref="J189" r:id="rId199" xr:uid="{00000000-0004-0000-0B00-0000C6000000}"/>
    <hyperlink ref="J193" r:id="rId200" xr:uid="{00000000-0004-0000-0B00-0000C7000000}"/>
    <hyperlink ref="J187" r:id="rId201" xr:uid="{00000000-0004-0000-0B00-0000C8000000}"/>
    <hyperlink ref="J186" r:id="rId202" xr:uid="{00000000-0004-0000-0B00-0000C9000000}"/>
    <hyperlink ref="J191" r:id="rId203" xr:uid="{00000000-0004-0000-0B00-0000CA000000}"/>
    <hyperlink ref="J206" r:id="rId204" location="coi0010" xr:uid="{00000000-0004-0000-0B00-0000CB000000}"/>
    <hyperlink ref="J207" r:id="rId205" xr:uid="{00000000-0004-0000-0B00-0000CC000000}"/>
    <hyperlink ref="J208" r:id="rId206" xr:uid="{00000000-0004-0000-0B00-0000CD000000}"/>
    <hyperlink ref="J209" r:id="rId207" xr:uid="{00000000-0004-0000-0B00-0000CE000000}"/>
    <hyperlink ref="J212" r:id="rId208" xr:uid="{00000000-0004-0000-0B00-0000CF000000}"/>
    <hyperlink ref="J214" r:id="rId209" xr:uid="{00000000-0004-0000-0B00-0000D0000000}"/>
    <hyperlink ref="J217" r:id="rId210" xr:uid="{00000000-0004-0000-0B00-0000D1000000}"/>
    <hyperlink ref="J218" r:id="rId211" xr:uid="{00000000-0004-0000-0B00-0000D2000000}"/>
    <hyperlink ref="J210" r:id="rId212" xr:uid="{00000000-0004-0000-0B00-0000D3000000}"/>
    <hyperlink ref="J213" r:id="rId213" xr:uid="{00000000-0004-0000-0B00-0000D4000000}"/>
    <hyperlink ref="J211" r:id="rId214" xr:uid="{00000000-0004-0000-0B00-0000D5000000}"/>
    <hyperlink ref="J215" r:id="rId215" xr:uid="{00000000-0004-0000-0B00-0000D6000000}"/>
    <hyperlink ref="J216" r:id="rId216" xr:uid="{00000000-0004-0000-0B00-0000D7000000}"/>
    <hyperlink ref="J219" r:id="rId217" xr:uid="{00000000-0004-0000-0B00-0000D8000000}"/>
    <hyperlink ref="J220" r:id="rId218" xr:uid="{00000000-0004-0000-0B00-0000D9000000}"/>
    <hyperlink ref="J221" r:id="rId219" xr:uid="{00000000-0004-0000-0B00-0000DA000000}"/>
    <hyperlink ref="J222" r:id="rId220" xr:uid="{00000000-0004-0000-0B00-0000DB000000}"/>
    <hyperlink ref="J223" r:id="rId221" xr:uid="{00000000-0004-0000-0B00-0000DC000000}"/>
    <hyperlink ref="J224" r:id="rId222" xr:uid="{00000000-0004-0000-0B00-0000DD000000}"/>
    <hyperlink ref="J225" r:id="rId223" xr:uid="{00000000-0004-0000-0B00-0000DE000000}"/>
    <hyperlink ref="J229" r:id="rId224" xr:uid="{00000000-0004-0000-0B00-0000DF000000}"/>
    <hyperlink ref="J230" r:id="rId225" xr:uid="{00000000-0004-0000-0B00-0000E0000000}"/>
    <hyperlink ref="J226" r:id="rId226" xr:uid="{00000000-0004-0000-0B00-0000E1000000}"/>
    <hyperlink ref="J227" r:id="rId227" xr:uid="{00000000-0004-0000-0B00-0000E2000000}"/>
    <hyperlink ref="J228" r:id="rId228" xr:uid="{00000000-0004-0000-0B00-0000E3000000}"/>
    <hyperlink ref="J262" r:id="rId229" xr:uid="{00000000-0004-0000-0B00-0000E4000000}"/>
    <hyperlink ref="J245" r:id="rId230" xr:uid="{00000000-0004-0000-0B00-0000E5000000}"/>
    <hyperlink ref="J237" r:id="rId231" xr:uid="{00000000-0004-0000-0B00-0000E6000000}"/>
    <hyperlink ref="J263" r:id="rId232" xr:uid="{00000000-0004-0000-0B00-0000E7000000}"/>
    <hyperlink ref="J233" r:id="rId233" xr:uid="{00000000-0004-0000-0B00-0000E8000000}"/>
    <hyperlink ref="J239" r:id="rId234" xr:uid="{00000000-0004-0000-0B00-0000E9000000}"/>
    <hyperlink ref="J232" r:id="rId235" xr:uid="{00000000-0004-0000-0B00-0000EA000000}"/>
    <hyperlink ref="J255" r:id="rId236" xr:uid="{00000000-0004-0000-0B00-0000EB000000}"/>
    <hyperlink ref="J248" r:id="rId237" xr:uid="{00000000-0004-0000-0B00-0000EC000000}"/>
    <hyperlink ref="J238" r:id="rId238" xr:uid="{00000000-0004-0000-0B00-0000ED000000}"/>
    <hyperlink ref="J246" r:id="rId239" xr:uid="{00000000-0004-0000-0B00-0000EE000000}"/>
    <hyperlink ref="J244" r:id="rId240" xr:uid="{00000000-0004-0000-0B00-0000EF000000}"/>
    <hyperlink ref="J234" r:id="rId241" xr:uid="{00000000-0004-0000-0B00-0000F0000000}"/>
    <hyperlink ref="J264" r:id="rId242" xr:uid="{00000000-0004-0000-0B00-0000F1000000}"/>
    <hyperlink ref="J240" r:id="rId243" xr:uid="{00000000-0004-0000-0B00-0000F2000000}"/>
    <hyperlink ref="J231" r:id="rId244" xr:uid="{00000000-0004-0000-0B00-0000F3000000}"/>
    <hyperlink ref="J265" r:id="rId245" xr:uid="{00000000-0004-0000-0B00-0000F4000000}"/>
    <hyperlink ref="J247" r:id="rId246" xr:uid="{00000000-0004-0000-0B00-0000F5000000}"/>
    <hyperlink ref="J266" r:id="rId247" xr:uid="{00000000-0004-0000-0B00-0000F6000000}"/>
    <hyperlink ref="J241" r:id="rId248" xr:uid="{00000000-0004-0000-0B00-0000F7000000}"/>
    <hyperlink ref="J259" r:id="rId249" xr:uid="{00000000-0004-0000-0B00-0000F8000000}"/>
    <hyperlink ref="J256" r:id="rId250" xr:uid="{00000000-0004-0000-0B00-0000F9000000}"/>
    <hyperlink ref="J242" r:id="rId251" xr:uid="{00000000-0004-0000-0B00-0000FA000000}"/>
    <hyperlink ref="J243" r:id="rId252" xr:uid="{00000000-0004-0000-0B00-0000FB000000}"/>
    <hyperlink ref="J249" r:id="rId253" xr:uid="{00000000-0004-0000-0B00-0000FC000000}"/>
    <hyperlink ref="J253" r:id="rId254" xr:uid="{00000000-0004-0000-0B00-0000FD000000}"/>
    <hyperlink ref="J235" r:id="rId255" xr:uid="{00000000-0004-0000-0B00-0000FE000000}"/>
    <hyperlink ref="J236" r:id="rId256" xr:uid="{00000000-0004-0000-0B00-0000FF000000}"/>
    <hyperlink ref="J250" r:id="rId257" xr:uid="{00000000-0004-0000-0B00-000000010000}"/>
    <hyperlink ref="J257" r:id="rId258" xr:uid="{00000000-0004-0000-0B00-000001010000}"/>
    <hyperlink ref="J260" r:id="rId259" xr:uid="{00000000-0004-0000-0B00-000002010000}"/>
    <hyperlink ref="J254" r:id="rId260" xr:uid="{00000000-0004-0000-0B00-000003010000}"/>
    <hyperlink ref="J252" r:id="rId261" xr:uid="{00000000-0004-0000-0B00-000004010000}"/>
    <hyperlink ref="J261" r:id="rId262" xr:uid="{00000000-0004-0000-0B00-000005010000}"/>
    <hyperlink ref="J251" r:id="rId263" xr:uid="{00000000-0004-0000-0B00-000006010000}"/>
    <hyperlink ref="J258" r:id="rId264" xr:uid="{00000000-0004-0000-0B00-000007010000}"/>
    <hyperlink ref="J273" r:id="rId265" xr:uid="{00000000-0004-0000-0B00-000008010000}"/>
    <hyperlink ref="J281" r:id="rId266" xr:uid="{00000000-0004-0000-0B00-000009010000}"/>
    <hyperlink ref="J270" r:id="rId267" xr:uid="{00000000-0004-0000-0B00-00000A010000}"/>
    <hyperlink ref="J275" r:id="rId268" xr:uid="{00000000-0004-0000-0B00-00000B010000}"/>
    <hyperlink ref="J280" r:id="rId269" xr:uid="{00000000-0004-0000-0B00-00000C010000}"/>
    <hyperlink ref="J271" r:id="rId270" xr:uid="{00000000-0004-0000-0B00-00000D010000}"/>
    <hyperlink ref="J282" r:id="rId271" xr:uid="{00000000-0004-0000-0B00-00000E010000}"/>
    <hyperlink ref="J279" r:id="rId272" xr:uid="{00000000-0004-0000-0B00-00000F010000}"/>
    <hyperlink ref="J274" r:id="rId273" xr:uid="{00000000-0004-0000-0B00-000010010000}"/>
    <hyperlink ref="J278" r:id="rId274" xr:uid="{00000000-0004-0000-0B00-000011010000}"/>
    <hyperlink ref="J272" r:id="rId275" xr:uid="{00000000-0004-0000-0B00-000012010000}"/>
    <hyperlink ref="J267" r:id="rId276" xr:uid="{00000000-0004-0000-0B00-000013010000}"/>
    <hyperlink ref="J277" r:id="rId277" xr:uid="{00000000-0004-0000-0B00-000014010000}"/>
    <hyperlink ref="J276" r:id="rId278" xr:uid="{00000000-0004-0000-0B00-000015010000}"/>
    <hyperlink ref="J269" r:id="rId279" xr:uid="{00000000-0004-0000-0B00-000016010000}"/>
    <hyperlink ref="J268" r:id="rId280" xr:uid="{00000000-0004-0000-0B00-000017010000}"/>
    <hyperlink ref="J283" r:id="rId281" xr:uid="{00000000-0004-0000-0B00-000018010000}"/>
    <hyperlink ref="J284" r:id="rId282" xr:uid="{00000000-0004-0000-0B00-000019010000}"/>
    <hyperlink ref="J285" r:id="rId283" xr:uid="{00000000-0004-0000-0B00-00001A010000}"/>
    <hyperlink ref="J286" r:id="rId284" xr:uid="{00000000-0004-0000-0B00-00001B010000}"/>
    <hyperlink ref="J287" r:id="rId285" xr:uid="{00000000-0004-0000-0B00-00001C010000}"/>
    <hyperlink ref="J288" r:id="rId286" xr:uid="{00000000-0004-0000-0B00-00001D010000}"/>
    <hyperlink ref="J289" r:id="rId287" xr:uid="{00000000-0004-0000-0B00-00001E010000}"/>
    <hyperlink ref="J290" r:id="rId288" xr:uid="{00000000-0004-0000-0B00-00001F010000}"/>
    <hyperlink ref="J291" r:id="rId289" xr:uid="{00000000-0004-0000-0B00-000020010000}"/>
    <hyperlink ref="J292" r:id="rId290" xr:uid="{00000000-0004-0000-0B00-000021010000}"/>
    <hyperlink ref="J293" r:id="rId291" xr:uid="{00000000-0004-0000-0B00-000022010000}"/>
    <hyperlink ref="J294" r:id="rId292" xr:uid="{00000000-0004-0000-0B00-000023010000}"/>
    <hyperlink ref="J295" r:id="rId293" xr:uid="{00000000-0004-0000-0B00-000024010000}"/>
    <hyperlink ref="J296" r:id="rId294" xr:uid="{00000000-0004-0000-0B00-000025010000}"/>
    <hyperlink ref="J297" r:id="rId295" xr:uid="{00000000-0004-0000-0B00-000026010000}"/>
    <hyperlink ref="J298" r:id="rId296" xr:uid="{00000000-0004-0000-0B00-000027010000}"/>
    <hyperlink ref="J299" r:id="rId297" xr:uid="{00000000-0004-0000-0B00-000028010000}"/>
    <hyperlink ref="J300" r:id="rId298" xr:uid="{00000000-0004-0000-0B00-000029010000}"/>
    <hyperlink ref="J301" r:id="rId299" xr:uid="{00000000-0004-0000-0B00-00002A010000}"/>
    <hyperlink ref="J302" r:id="rId300" xr:uid="{00000000-0004-0000-0B00-00002B010000}"/>
    <hyperlink ref="J303" r:id="rId301" xr:uid="{00000000-0004-0000-0B00-00002C010000}"/>
    <hyperlink ref="J304" r:id="rId302" xr:uid="{00000000-0004-0000-0B00-00002D010000}"/>
    <hyperlink ref="J305" r:id="rId303" xr:uid="{00000000-0004-0000-0B00-00002E010000}"/>
    <hyperlink ref="J306" r:id="rId304" xr:uid="{00000000-0004-0000-0B00-00002F010000}"/>
    <hyperlink ref="J307" r:id="rId305" xr:uid="{00000000-0004-0000-0B00-000030010000}"/>
    <hyperlink ref="J308" r:id="rId306" xr:uid="{00000000-0004-0000-0B00-000031010000}"/>
    <hyperlink ref="J309" r:id="rId307" xr:uid="{00000000-0004-0000-0B00-000032010000}"/>
    <hyperlink ref="J310" r:id="rId308" xr:uid="{00000000-0004-0000-0B00-000033010000}"/>
    <hyperlink ref="J311" r:id="rId309" xr:uid="{00000000-0004-0000-0B00-000034010000}"/>
    <hyperlink ref="J312" r:id="rId310" xr:uid="{00000000-0004-0000-0B00-000035010000}"/>
    <hyperlink ref="J313" r:id="rId311" xr:uid="{00000000-0004-0000-0B00-000036010000}"/>
    <hyperlink ref="J314" r:id="rId312" xr:uid="{00000000-0004-0000-0B00-000037010000}"/>
    <hyperlink ref="J315" r:id="rId313" xr:uid="{00000000-0004-0000-0B00-000038010000}"/>
    <hyperlink ref="J316" r:id="rId314" xr:uid="{00000000-0004-0000-0B00-000039010000}"/>
    <hyperlink ref="J317" r:id="rId315" xr:uid="{00000000-0004-0000-0B00-00003A010000}"/>
    <hyperlink ref="J318" r:id="rId316" xr:uid="{00000000-0004-0000-0B00-00003B010000}"/>
    <hyperlink ref="J319" r:id="rId317" xr:uid="{00000000-0004-0000-0B00-00003C010000}"/>
    <hyperlink ref="J320" r:id="rId318" xr:uid="{00000000-0004-0000-0B00-00003D010000}"/>
    <hyperlink ref="J321" r:id="rId319" xr:uid="{00000000-0004-0000-0B00-00003E010000}"/>
    <hyperlink ref="J322" r:id="rId320" xr:uid="{00000000-0004-0000-0B00-00003F010000}"/>
    <hyperlink ref="J323" r:id="rId321" xr:uid="{00000000-0004-0000-0B00-000040010000}"/>
    <hyperlink ref="J324" r:id="rId322" xr:uid="{00000000-0004-0000-0B00-000041010000}"/>
    <hyperlink ref="J325" r:id="rId323" xr:uid="{00000000-0004-0000-0B00-000042010000}"/>
    <hyperlink ref="J326" r:id="rId324" xr:uid="{00000000-0004-0000-0B00-000043010000}"/>
    <hyperlink ref="J327" r:id="rId325" xr:uid="{00000000-0004-0000-0B00-000044010000}"/>
    <hyperlink ref="J328" r:id="rId326" xr:uid="{00000000-0004-0000-0B00-000045010000}"/>
    <hyperlink ref="J329" r:id="rId327" xr:uid="{00000000-0004-0000-0B00-000046010000}"/>
    <hyperlink ref="J330" r:id="rId328" xr:uid="{00000000-0004-0000-0B00-000047010000}"/>
    <hyperlink ref="J331" r:id="rId329" xr:uid="{00000000-0004-0000-0B00-000048010000}"/>
    <hyperlink ref="J332" r:id="rId330" xr:uid="{00000000-0004-0000-0B00-000049010000}"/>
    <hyperlink ref="J333" r:id="rId331" xr:uid="{00000000-0004-0000-0B00-00004A010000}"/>
    <hyperlink ref="J334" r:id="rId332" xr:uid="{00000000-0004-0000-0B00-00004B010000}"/>
    <hyperlink ref="J335" r:id="rId333" xr:uid="{00000000-0004-0000-0B00-00004C010000}"/>
    <hyperlink ref="J336" r:id="rId334" xr:uid="{00000000-0004-0000-0B00-00004D010000}"/>
    <hyperlink ref="J337" r:id="rId335" xr:uid="{00000000-0004-0000-0B00-00004E010000}"/>
    <hyperlink ref="J338" r:id="rId336" xr:uid="{00000000-0004-0000-0B00-00004F010000}"/>
    <hyperlink ref="J339" r:id="rId337" xr:uid="{00000000-0004-0000-0B00-000050010000}"/>
    <hyperlink ref="J340" r:id="rId338" xr:uid="{00000000-0004-0000-0B00-000051010000}"/>
    <hyperlink ref="J341" r:id="rId339" xr:uid="{00000000-0004-0000-0B00-000052010000}"/>
    <hyperlink ref="J342" r:id="rId340" xr:uid="{00000000-0004-0000-0B00-000053010000}"/>
    <hyperlink ref="J343" r:id="rId341" xr:uid="{00000000-0004-0000-0B00-000054010000}"/>
    <hyperlink ref="J344" r:id="rId342" xr:uid="{00000000-0004-0000-0B00-000055010000}"/>
    <hyperlink ref="J345" r:id="rId343" xr:uid="{00000000-0004-0000-0B00-000056010000}"/>
    <hyperlink ref="J346" r:id="rId344" xr:uid="{00000000-0004-0000-0B00-000057010000}"/>
    <hyperlink ref="J347" r:id="rId345" xr:uid="{00000000-0004-0000-0B00-000058010000}"/>
    <hyperlink ref="J348" r:id="rId346" xr:uid="{00000000-0004-0000-0B00-000059010000}"/>
    <hyperlink ref="J349" r:id="rId347" xr:uid="{00000000-0004-0000-0B00-00005A010000}"/>
    <hyperlink ref="J350" r:id="rId348" xr:uid="{00000000-0004-0000-0B00-00005B010000}"/>
    <hyperlink ref="J351" r:id="rId349" xr:uid="{00000000-0004-0000-0B00-00005C010000}"/>
    <hyperlink ref="J352" r:id="rId350" xr:uid="{00000000-0004-0000-0B00-00005D010000}"/>
    <hyperlink ref="J353" r:id="rId351" xr:uid="{00000000-0004-0000-0B00-00005E010000}"/>
    <hyperlink ref="J354" r:id="rId352" xr:uid="{00000000-0004-0000-0B00-00005F010000}"/>
    <hyperlink ref="J355" r:id="rId353" xr:uid="{00000000-0004-0000-0B00-000060010000}"/>
    <hyperlink ref="J356" r:id="rId354" xr:uid="{00000000-0004-0000-0B00-000061010000}"/>
    <hyperlink ref="J357" r:id="rId355" xr:uid="{00000000-0004-0000-0B00-000062010000}"/>
    <hyperlink ref="J358" r:id="rId356" xr:uid="{00000000-0004-0000-0B00-000063010000}"/>
    <hyperlink ref="J359" r:id="rId357" xr:uid="{00000000-0004-0000-0B00-000064010000}"/>
    <hyperlink ref="J360" r:id="rId358" xr:uid="{00000000-0004-0000-0B00-000065010000}"/>
    <hyperlink ref="J361" r:id="rId359" xr:uid="{00000000-0004-0000-0B00-000066010000}"/>
    <hyperlink ref="J362" r:id="rId360" xr:uid="{00000000-0004-0000-0B00-000067010000}"/>
    <hyperlink ref="J363" r:id="rId361" xr:uid="{00000000-0004-0000-0B00-000068010000}"/>
    <hyperlink ref="J364" r:id="rId362" xr:uid="{00000000-0004-0000-0B00-000069010000}"/>
    <hyperlink ref="J365" r:id="rId363" xr:uid="{00000000-0004-0000-0B00-00006A010000}"/>
    <hyperlink ref="J366" r:id="rId364" xr:uid="{00000000-0004-0000-0B00-00006B010000}"/>
    <hyperlink ref="J367" r:id="rId365" xr:uid="{00000000-0004-0000-0B00-00006C010000}"/>
    <hyperlink ref="J368" r:id="rId366" xr:uid="{00000000-0004-0000-0B00-00006D010000}"/>
    <hyperlink ref="J369" r:id="rId367" xr:uid="{00000000-0004-0000-0B00-00006E010000}"/>
    <hyperlink ref="J370" r:id="rId368" xr:uid="{00000000-0004-0000-0B00-00006F010000}"/>
    <hyperlink ref="J371" r:id="rId369" xr:uid="{00000000-0004-0000-0B00-000070010000}"/>
    <hyperlink ref="J372" r:id="rId370" xr:uid="{00000000-0004-0000-0B00-000071010000}"/>
    <hyperlink ref="J373" r:id="rId371" xr:uid="{00000000-0004-0000-0B00-000072010000}"/>
    <hyperlink ref="J374" r:id="rId372" xr:uid="{00000000-0004-0000-0B00-000073010000}"/>
    <hyperlink ref="J375" r:id="rId373" xr:uid="{00000000-0004-0000-0B00-000074010000}"/>
    <hyperlink ref="J376" r:id="rId374" xr:uid="{00000000-0004-0000-0B00-000075010000}"/>
    <hyperlink ref="J377" r:id="rId375" xr:uid="{00000000-0004-0000-0B00-000076010000}"/>
    <hyperlink ref="J378" r:id="rId376" xr:uid="{00000000-0004-0000-0B00-000077010000}"/>
    <hyperlink ref="J379" r:id="rId377" xr:uid="{00000000-0004-0000-0B00-000078010000}"/>
    <hyperlink ref="J380" r:id="rId378" xr:uid="{00000000-0004-0000-0B00-000079010000}"/>
    <hyperlink ref="J381" r:id="rId379" xr:uid="{00000000-0004-0000-0B00-00007A010000}"/>
    <hyperlink ref="J382" r:id="rId380" xr:uid="{00000000-0004-0000-0B00-00007B010000}"/>
    <hyperlink ref="J383" r:id="rId381" xr:uid="{00000000-0004-0000-0B00-00007C010000}"/>
    <hyperlink ref="J384" r:id="rId382" xr:uid="{00000000-0004-0000-0B00-00007D010000}"/>
    <hyperlink ref="J385" r:id="rId383" xr:uid="{00000000-0004-0000-0B00-00007E010000}"/>
    <hyperlink ref="J386" r:id="rId384" xr:uid="{00000000-0004-0000-0B00-00007F010000}"/>
    <hyperlink ref="J387" r:id="rId385" xr:uid="{00000000-0004-0000-0B00-000080010000}"/>
    <hyperlink ref="J388" r:id="rId386" xr:uid="{00000000-0004-0000-0B00-000081010000}"/>
    <hyperlink ref="J389" r:id="rId387" xr:uid="{00000000-0004-0000-0B00-000082010000}"/>
    <hyperlink ref="J390" r:id="rId388" xr:uid="{00000000-0004-0000-0B00-000083010000}"/>
    <hyperlink ref="J391" r:id="rId389" xr:uid="{00000000-0004-0000-0B00-000084010000}"/>
    <hyperlink ref="J392" r:id="rId390" xr:uid="{00000000-0004-0000-0B00-000085010000}"/>
    <hyperlink ref="J393" r:id="rId391" xr:uid="{00000000-0004-0000-0B00-000086010000}"/>
    <hyperlink ref="J394" r:id="rId392" xr:uid="{00000000-0004-0000-0B00-000087010000}"/>
    <hyperlink ref="J395" r:id="rId393" xr:uid="{00000000-0004-0000-0B00-000088010000}"/>
    <hyperlink ref="J396" r:id="rId394" xr:uid="{00000000-0004-0000-0B00-000089010000}"/>
    <hyperlink ref="J397" r:id="rId395" xr:uid="{00000000-0004-0000-0B00-00008A010000}"/>
    <hyperlink ref="J398" r:id="rId396" xr:uid="{00000000-0004-0000-0B00-00008B010000}"/>
    <hyperlink ref="J399" r:id="rId397" xr:uid="{00000000-0004-0000-0B00-00008C010000}"/>
    <hyperlink ref="J400" r:id="rId398" xr:uid="{00000000-0004-0000-0B00-00008D010000}"/>
    <hyperlink ref="J401" r:id="rId399" xr:uid="{00000000-0004-0000-0B00-00008E010000}"/>
    <hyperlink ref="J402" r:id="rId400" xr:uid="{00000000-0004-0000-0B00-00008F010000}"/>
    <hyperlink ref="J403" r:id="rId401" xr:uid="{00000000-0004-0000-0B00-000090010000}"/>
    <hyperlink ref="J404" r:id="rId402" xr:uid="{00000000-0004-0000-0B00-000091010000}"/>
    <hyperlink ref="J405" r:id="rId403" xr:uid="{00000000-0004-0000-0B00-000092010000}"/>
    <hyperlink ref="J406" r:id="rId404" xr:uid="{00000000-0004-0000-0B00-000093010000}"/>
    <hyperlink ref="J407" r:id="rId405" xr:uid="{00000000-0004-0000-0B00-000094010000}"/>
    <hyperlink ref="J408" r:id="rId406" xr:uid="{00000000-0004-0000-0B00-000095010000}"/>
    <hyperlink ref="J409" r:id="rId407" xr:uid="{00000000-0004-0000-0B00-000096010000}"/>
    <hyperlink ref="J410" r:id="rId408" xr:uid="{00000000-0004-0000-0B00-000097010000}"/>
    <hyperlink ref="J411" r:id="rId409" xr:uid="{00000000-0004-0000-0B00-000098010000}"/>
    <hyperlink ref="J412" r:id="rId410" xr:uid="{00000000-0004-0000-0B00-000099010000}"/>
    <hyperlink ref="J413" r:id="rId411" xr:uid="{00000000-0004-0000-0B00-00009A010000}"/>
    <hyperlink ref="J414" r:id="rId412" xr:uid="{00000000-0004-0000-0B00-00009B010000}"/>
    <hyperlink ref="J415" r:id="rId413" xr:uid="{00000000-0004-0000-0B00-00009C010000}"/>
    <hyperlink ref="J416" r:id="rId414" xr:uid="{00000000-0004-0000-0B00-00009D010000}"/>
    <hyperlink ref="J417" r:id="rId415" xr:uid="{00000000-0004-0000-0B00-00009E010000}"/>
    <hyperlink ref="J418" r:id="rId416" xr:uid="{00000000-0004-0000-0B00-00009F010000}"/>
    <hyperlink ref="J419" r:id="rId417" xr:uid="{00000000-0004-0000-0B00-0000A0010000}"/>
    <hyperlink ref="J420" r:id="rId418" xr:uid="{00000000-0004-0000-0B00-0000A1010000}"/>
    <hyperlink ref="J421" r:id="rId419" xr:uid="{00000000-0004-0000-0B00-0000A2010000}"/>
    <hyperlink ref="J422" r:id="rId420" xr:uid="{00000000-0004-0000-0B00-0000A3010000}"/>
    <hyperlink ref="J423" r:id="rId421" xr:uid="{00000000-0004-0000-0B00-0000A4010000}"/>
    <hyperlink ref="J424" r:id="rId422" xr:uid="{00000000-0004-0000-0B00-0000A5010000}"/>
    <hyperlink ref="J425" r:id="rId423" xr:uid="{00000000-0004-0000-0B00-0000A6010000}"/>
    <hyperlink ref="J426" r:id="rId424" xr:uid="{00000000-0004-0000-0B00-0000A7010000}"/>
    <hyperlink ref="J427" r:id="rId425" xr:uid="{00000000-0004-0000-0B00-0000A8010000}"/>
    <hyperlink ref="J428" r:id="rId426" xr:uid="{00000000-0004-0000-0B00-0000A9010000}"/>
    <hyperlink ref="J429" r:id="rId427" xr:uid="{00000000-0004-0000-0B00-0000AA010000}"/>
    <hyperlink ref="J430" r:id="rId428" xr:uid="{00000000-0004-0000-0B00-0000AB010000}"/>
    <hyperlink ref="J431" r:id="rId429" xr:uid="{00000000-0004-0000-0B00-0000AC010000}"/>
    <hyperlink ref="J432" r:id="rId430" xr:uid="{00000000-0004-0000-0B00-0000AD010000}"/>
    <hyperlink ref="J433" r:id="rId431" xr:uid="{00000000-0004-0000-0B00-0000AE010000}"/>
    <hyperlink ref="J434" r:id="rId432" xr:uid="{00000000-0004-0000-0B00-0000AF010000}"/>
    <hyperlink ref="J435" r:id="rId433" xr:uid="{00000000-0004-0000-0B00-0000B0010000}"/>
    <hyperlink ref="J436" r:id="rId434" xr:uid="{00000000-0004-0000-0B00-0000B1010000}"/>
    <hyperlink ref="J437" r:id="rId435" xr:uid="{00000000-0004-0000-0B00-0000B2010000}"/>
    <hyperlink ref="J438" r:id="rId436" xr:uid="{00000000-0004-0000-0B00-0000B3010000}"/>
    <hyperlink ref="J439" r:id="rId437" xr:uid="{00000000-0004-0000-0B00-0000B4010000}"/>
    <hyperlink ref="J440" r:id="rId438" xr:uid="{00000000-0004-0000-0B00-0000B5010000}"/>
    <hyperlink ref="J441" r:id="rId439" xr:uid="{00000000-0004-0000-0B00-0000B6010000}"/>
    <hyperlink ref="J442" r:id="rId440" xr:uid="{00000000-0004-0000-0B00-0000B7010000}"/>
    <hyperlink ref="J443" r:id="rId441" xr:uid="{00000000-0004-0000-0B00-0000B8010000}"/>
    <hyperlink ref="J444" r:id="rId442" xr:uid="{00000000-0004-0000-0B00-0000B9010000}"/>
    <hyperlink ref="J445" r:id="rId443" xr:uid="{00000000-0004-0000-0B00-0000BA010000}"/>
    <hyperlink ref="J446" r:id="rId444" xr:uid="{00000000-0004-0000-0B00-0000BB010000}"/>
    <hyperlink ref="J447" r:id="rId445" xr:uid="{00000000-0004-0000-0B00-0000BC010000}"/>
    <hyperlink ref="J448" r:id="rId446" xr:uid="{00000000-0004-0000-0B00-0000BD010000}"/>
    <hyperlink ref="J449" r:id="rId447" xr:uid="{00000000-0004-0000-0B00-0000BE010000}"/>
    <hyperlink ref="J450" r:id="rId448" xr:uid="{00000000-0004-0000-0B00-0000BF010000}"/>
    <hyperlink ref="J451" r:id="rId449" xr:uid="{00000000-0004-0000-0B00-0000C0010000}"/>
    <hyperlink ref="J452" r:id="rId450" xr:uid="{00000000-0004-0000-0B00-0000C1010000}"/>
    <hyperlink ref="J453" r:id="rId451" xr:uid="{00000000-0004-0000-0B00-0000C2010000}"/>
    <hyperlink ref="J454" r:id="rId452" xr:uid="{00000000-0004-0000-0B00-0000C3010000}"/>
    <hyperlink ref="J455" r:id="rId453" xr:uid="{00000000-0004-0000-0B00-0000C4010000}"/>
    <hyperlink ref="J456" r:id="rId454" xr:uid="{00000000-0004-0000-0B00-0000C5010000}"/>
    <hyperlink ref="J457" r:id="rId455" xr:uid="{00000000-0004-0000-0B00-0000C6010000}"/>
    <hyperlink ref="J458" r:id="rId456" xr:uid="{00000000-0004-0000-0B00-0000C7010000}"/>
    <hyperlink ref="J459" r:id="rId457" xr:uid="{00000000-0004-0000-0B00-0000C8010000}"/>
    <hyperlink ref="J460" r:id="rId458" xr:uid="{00000000-0004-0000-0B00-0000C9010000}"/>
    <hyperlink ref="J461" r:id="rId459" xr:uid="{00000000-0004-0000-0B00-0000CA010000}"/>
    <hyperlink ref="J462" r:id="rId460" xr:uid="{00000000-0004-0000-0B00-0000CB010000}"/>
    <hyperlink ref="J463" r:id="rId461" xr:uid="{00000000-0004-0000-0B00-0000CC010000}"/>
    <hyperlink ref="J464" r:id="rId462" xr:uid="{00000000-0004-0000-0B00-0000CD010000}"/>
    <hyperlink ref="J465" r:id="rId463" xr:uid="{00000000-0004-0000-0B00-0000CE010000}"/>
    <hyperlink ref="J466" r:id="rId464" xr:uid="{00000000-0004-0000-0B00-0000CF010000}"/>
    <hyperlink ref="J467" r:id="rId465" xr:uid="{00000000-0004-0000-0B00-0000D0010000}"/>
    <hyperlink ref="J468" r:id="rId466" xr:uid="{00000000-0004-0000-0B00-0000D1010000}"/>
    <hyperlink ref="J469" r:id="rId467" xr:uid="{00000000-0004-0000-0B00-0000D2010000}"/>
    <hyperlink ref="J470" r:id="rId468" xr:uid="{00000000-0004-0000-0B00-0000D3010000}"/>
    <hyperlink ref="J471" r:id="rId469" xr:uid="{00000000-0004-0000-0B00-0000D4010000}"/>
    <hyperlink ref="J472" r:id="rId470" xr:uid="{00000000-0004-0000-0B00-0000D5010000}"/>
    <hyperlink ref="J473" r:id="rId471" xr:uid="{00000000-0004-0000-0B00-0000D6010000}"/>
    <hyperlink ref="J474" r:id="rId472" xr:uid="{00000000-0004-0000-0B00-0000D7010000}"/>
    <hyperlink ref="J475" r:id="rId473" xr:uid="{00000000-0004-0000-0B00-0000D8010000}"/>
    <hyperlink ref="J476" r:id="rId474" xr:uid="{00000000-0004-0000-0B00-0000D9010000}"/>
    <hyperlink ref="J477" r:id="rId475" xr:uid="{00000000-0004-0000-0B00-0000DA010000}"/>
    <hyperlink ref="J478" r:id="rId476" xr:uid="{00000000-0004-0000-0B00-0000DB010000}"/>
    <hyperlink ref="J479" r:id="rId477" xr:uid="{00000000-0004-0000-0B00-0000DC010000}"/>
    <hyperlink ref="J480" r:id="rId478" xr:uid="{00000000-0004-0000-0B00-0000DD010000}"/>
    <hyperlink ref="J481" r:id="rId479" xr:uid="{00000000-0004-0000-0B00-0000DE010000}"/>
    <hyperlink ref="J482" r:id="rId480" xr:uid="{00000000-0004-0000-0B00-0000DF010000}"/>
    <hyperlink ref="J483" r:id="rId481" xr:uid="{00000000-0004-0000-0B00-0000E0010000}"/>
    <hyperlink ref="J484" r:id="rId482" xr:uid="{00000000-0004-0000-0B00-0000E1010000}"/>
    <hyperlink ref="J485" r:id="rId483" xr:uid="{00000000-0004-0000-0B00-0000E2010000}"/>
    <hyperlink ref="J486" r:id="rId484" xr:uid="{00000000-0004-0000-0B00-0000E3010000}"/>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dimension ref="A1:O4836"/>
  <sheetViews>
    <sheetView showGridLines="0" workbookViewId="0">
      <pane xSplit="4" ySplit="2" topLeftCell="E2591" activePane="bottomRight" state="frozen"/>
      <selection pane="topRight"/>
      <selection pane="bottomLeft"/>
      <selection pane="bottomRight" activeCell="K3" sqref="K3"/>
    </sheetView>
  </sheetViews>
  <sheetFormatPr defaultRowHeight="14.4" x14ac:dyDescent="0.3"/>
  <cols>
    <col min="1" max="1" width="12.6640625" customWidth="1"/>
    <col min="2" max="2" width="15.6640625" hidden="1" customWidth="1"/>
    <col min="3" max="3" width="12.6640625" hidden="1" customWidth="1"/>
    <col min="4" max="4" width="25.6640625" customWidth="1"/>
    <col min="5" max="8" width="15.6640625" customWidth="1"/>
    <col min="9" max="10" width="21.6640625" customWidth="1"/>
    <col min="11" max="11" width="143" bestFit="1" customWidth="1"/>
    <col min="12" max="13" width="15.6640625" customWidth="1"/>
    <col min="14" max="15" width="18.6640625" customWidth="1"/>
  </cols>
  <sheetData>
    <row r="1" spans="1:15" ht="27" x14ac:dyDescent="0.3">
      <c r="A1" s="9" t="s">
        <v>7365</v>
      </c>
      <c r="B1" s="10"/>
      <c r="C1" s="10"/>
      <c r="D1" s="10"/>
      <c r="E1" s="10"/>
      <c r="F1" s="10"/>
      <c r="G1" s="10"/>
      <c r="H1" s="10"/>
      <c r="I1" s="10"/>
      <c r="J1" s="10"/>
      <c r="K1" s="10"/>
      <c r="L1" s="10"/>
      <c r="M1" s="10"/>
      <c r="N1" s="10"/>
      <c r="O1" s="10"/>
    </row>
    <row r="2" spans="1:15" ht="24.9" customHeight="1" x14ac:dyDescent="0.3">
      <c r="A2" s="1" t="s">
        <v>1</v>
      </c>
      <c r="B2" s="1" t="s">
        <v>2</v>
      </c>
      <c r="C2" s="1" t="s">
        <v>3</v>
      </c>
      <c r="D2" s="1" t="s">
        <v>6</v>
      </c>
      <c r="E2" s="1" t="s">
        <v>7366</v>
      </c>
      <c r="F2" s="1" t="s">
        <v>7367</v>
      </c>
      <c r="G2" s="1" t="s">
        <v>7368</v>
      </c>
      <c r="H2" s="1" t="s">
        <v>7369</v>
      </c>
      <c r="I2" s="1" t="s">
        <v>7370</v>
      </c>
      <c r="J2" s="1" t="s">
        <v>7371</v>
      </c>
      <c r="K2" s="1" t="s">
        <v>7372</v>
      </c>
      <c r="L2" s="1" t="s">
        <v>7373</v>
      </c>
      <c r="M2" s="1" t="s">
        <v>7374</v>
      </c>
      <c r="N2" s="1" t="s">
        <v>7375</v>
      </c>
      <c r="O2" s="1" t="s">
        <v>7376</v>
      </c>
    </row>
    <row r="3" spans="1:15" ht="15" hidden="1" customHeight="1" x14ac:dyDescent="0.3">
      <c r="A3" s="2" t="s">
        <v>24</v>
      </c>
      <c r="B3" s="2" t="s">
        <v>34309</v>
      </c>
      <c r="C3" s="3">
        <v>1</v>
      </c>
      <c r="D3" s="2" t="s">
        <v>629</v>
      </c>
      <c r="E3" s="2" t="s">
        <v>7377</v>
      </c>
      <c r="F3" s="2">
        <v>38994591</v>
      </c>
      <c r="G3" s="2" t="s">
        <v>7399</v>
      </c>
      <c r="H3" s="2" t="s">
        <v>7400</v>
      </c>
      <c r="I3" s="2" t="s">
        <v>850</v>
      </c>
      <c r="J3" s="2" t="s">
        <v>7401</v>
      </c>
      <c r="K3" s="2" t="s">
        <v>7402</v>
      </c>
      <c r="L3" s="2" t="s">
        <v>7403</v>
      </c>
      <c r="M3" s="2" t="s">
        <v>7404</v>
      </c>
      <c r="N3" s="4" t="s">
        <v>7405</v>
      </c>
      <c r="O3" s="4" t="s">
        <v>7406</v>
      </c>
    </row>
    <row r="4" spans="1:15" ht="15" hidden="1" customHeight="1" x14ac:dyDescent="0.3">
      <c r="A4" s="2" t="s">
        <v>24</v>
      </c>
      <c r="B4" s="2" t="s">
        <v>34309</v>
      </c>
      <c r="C4" s="3">
        <v>1</v>
      </c>
      <c r="D4" s="2" t="s">
        <v>629</v>
      </c>
      <c r="E4" s="2" t="s">
        <v>7377</v>
      </c>
      <c r="F4" s="2">
        <v>38873612</v>
      </c>
      <c r="G4" s="2" t="s">
        <v>7407</v>
      </c>
      <c r="H4" s="2" t="s">
        <v>7408</v>
      </c>
      <c r="I4" s="2" t="s">
        <v>945</v>
      </c>
      <c r="J4" s="2" t="s">
        <v>7409</v>
      </c>
      <c r="K4" s="2" t="s">
        <v>7410</v>
      </c>
      <c r="L4" s="2" t="s">
        <v>7411</v>
      </c>
      <c r="M4" s="2" t="s">
        <v>7388</v>
      </c>
      <c r="N4" s="4" t="s">
        <v>7412</v>
      </c>
      <c r="O4" s="4" t="s">
        <v>7413</v>
      </c>
    </row>
    <row r="5" spans="1:15" ht="15" hidden="1" customHeight="1" x14ac:dyDescent="0.3">
      <c r="A5" s="2" t="s">
        <v>24</v>
      </c>
      <c r="B5" s="2" t="s">
        <v>34309</v>
      </c>
      <c r="C5" s="3">
        <v>1</v>
      </c>
      <c r="D5" s="2" t="s">
        <v>629</v>
      </c>
      <c r="E5" s="2" t="s">
        <v>7377</v>
      </c>
      <c r="F5" s="2">
        <v>39055704</v>
      </c>
      <c r="G5" s="2" t="s">
        <v>7414</v>
      </c>
      <c r="H5" s="2" t="s">
        <v>7415</v>
      </c>
      <c r="I5" s="2" t="s">
        <v>945</v>
      </c>
      <c r="J5" s="2" t="s">
        <v>6477</v>
      </c>
      <c r="K5" s="2" t="s">
        <v>7410</v>
      </c>
      <c r="L5" s="2" t="s">
        <v>7416</v>
      </c>
      <c r="M5" s="2" t="s">
        <v>7417</v>
      </c>
      <c r="N5" s="4" t="s">
        <v>7418</v>
      </c>
      <c r="O5" s="4" t="s">
        <v>7419</v>
      </c>
    </row>
    <row r="6" spans="1:15" ht="15" hidden="1" customHeight="1" x14ac:dyDescent="0.3">
      <c r="A6" s="2" t="s">
        <v>24</v>
      </c>
      <c r="B6" s="2" t="s">
        <v>34309</v>
      </c>
      <c r="C6" s="3">
        <v>1</v>
      </c>
      <c r="D6" s="2" t="s">
        <v>629</v>
      </c>
      <c r="E6" s="2" t="s">
        <v>7377</v>
      </c>
      <c r="F6" s="2">
        <v>39116841</v>
      </c>
      <c r="G6" s="2" t="s">
        <v>7420</v>
      </c>
      <c r="H6" s="2" t="s">
        <v>7421</v>
      </c>
      <c r="I6" s="2" t="s">
        <v>945</v>
      </c>
      <c r="J6" s="2" t="s">
        <v>5605</v>
      </c>
      <c r="K6" s="2" t="s">
        <v>7422</v>
      </c>
      <c r="L6" s="2" t="s">
        <v>7423</v>
      </c>
      <c r="M6" s="2" t="s">
        <v>7388</v>
      </c>
      <c r="N6" s="4" t="s">
        <v>7424</v>
      </c>
      <c r="O6" s="4" t="s">
        <v>7425</v>
      </c>
    </row>
    <row r="7" spans="1:15" ht="15" hidden="1" customHeight="1" x14ac:dyDescent="0.3">
      <c r="A7" s="2" t="s">
        <v>24</v>
      </c>
      <c r="B7" s="2" t="s">
        <v>34309</v>
      </c>
      <c r="C7" s="3">
        <v>1</v>
      </c>
      <c r="D7" s="2" t="s">
        <v>629</v>
      </c>
      <c r="E7" s="2" t="s">
        <v>7377</v>
      </c>
      <c r="F7" s="2">
        <v>39157176</v>
      </c>
      <c r="G7" s="2" t="s">
        <v>7426</v>
      </c>
      <c r="H7" s="2" t="s">
        <v>7427</v>
      </c>
      <c r="I7" s="2" t="s">
        <v>945</v>
      </c>
      <c r="J7" s="2" t="s">
        <v>7428</v>
      </c>
      <c r="K7" s="2" t="s">
        <v>7429</v>
      </c>
      <c r="L7" s="2" t="s">
        <v>7430</v>
      </c>
      <c r="M7" s="2" t="s">
        <v>7431</v>
      </c>
      <c r="N7" s="4" t="s">
        <v>7432</v>
      </c>
      <c r="O7" s="4" t="s">
        <v>7433</v>
      </c>
    </row>
    <row r="8" spans="1:15" ht="15" hidden="1" customHeight="1" x14ac:dyDescent="0.3">
      <c r="A8" s="2" t="s">
        <v>24</v>
      </c>
      <c r="B8" s="2" t="s">
        <v>34309</v>
      </c>
      <c r="C8" s="3">
        <v>1</v>
      </c>
      <c r="D8" s="2" t="s">
        <v>629</v>
      </c>
      <c r="E8" s="2" t="s">
        <v>7377</v>
      </c>
      <c r="F8" s="2">
        <v>39502688</v>
      </c>
      <c r="G8" s="2" t="s">
        <v>7434</v>
      </c>
      <c r="H8" s="2" t="s">
        <v>7435</v>
      </c>
      <c r="I8" s="2" t="s">
        <v>945</v>
      </c>
      <c r="J8" s="2" t="s">
        <v>7436</v>
      </c>
      <c r="K8" s="2" t="s">
        <v>7410</v>
      </c>
      <c r="L8" s="2" t="s">
        <v>7437</v>
      </c>
      <c r="M8" s="2" t="s">
        <v>7438</v>
      </c>
      <c r="N8" s="4" t="s">
        <v>7439</v>
      </c>
      <c r="O8" s="4" t="s">
        <v>7440</v>
      </c>
    </row>
    <row r="9" spans="1:15" ht="15" hidden="1" customHeight="1" x14ac:dyDescent="0.3">
      <c r="A9" s="2" t="s">
        <v>24</v>
      </c>
      <c r="B9" s="2" t="s">
        <v>34309</v>
      </c>
      <c r="C9" s="3">
        <v>1</v>
      </c>
      <c r="D9" s="2" t="s">
        <v>629</v>
      </c>
      <c r="E9" s="2" t="s">
        <v>7377</v>
      </c>
      <c r="F9" s="2">
        <v>38137412</v>
      </c>
      <c r="G9" s="2" t="s">
        <v>7441</v>
      </c>
      <c r="H9" s="2" t="s">
        <v>7442</v>
      </c>
      <c r="I9" s="2" t="s">
        <v>3537</v>
      </c>
      <c r="J9" s="2" t="s">
        <v>3537</v>
      </c>
      <c r="K9" s="2" t="s">
        <v>5197</v>
      </c>
      <c r="L9" s="2" t="s">
        <v>7443</v>
      </c>
      <c r="M9" s="2" t="s">
        <v>7444</v>
      </c>
      <c r="N9" s="4" t="s">
        <v>7445</v>
      </c>
      <c r="O9" s="4" t="s">
        <v>7446</v>
      </c>
    </row>
    <row r="10" spans="1:15" ht="15" hidden="1" customHeight="1" x14ac:dyDescent="0.3">
      <c r="A10" s="2" t="s">
        <v>24</v>
      </c>
      <c r="B10" s="2" t="s">
        <v>34309</v>
      </c>
      <c r="C10" s="3">
        <v>1</v>
      </c>
      <c r="D10" s="2" t="s">
        <v>629</v>
      </c>
      <c r="E10" s="2" t="s">
        <v>7377</v>
      </c>
      <c r="F10" s="2">
        <v>38068276</v>
      </c>
      <c r="G10" s="2" t="s">
        <v>7447</v>
      </c>
      <c r="H10" s="2" t="s">
        <v>7448</v>
      </c>
      <c r="I10" s="2" t="s">
        <v>7449</v>
      </c>
      <c r="J10" s="2" t="s">
        <v>7449</v>
      </c>
      <c r="K10" s="2" t="s">
        <v>7450</v>
      </c>
      <c r="L10" s="2" t="s">
        <v>7451</v>
      </c>
      <c r="M10" s="2" t="s">
        <v>7388</v>
      </c>
      <c r="N10" s="4" t="s">
        <v>7452</v>
      </c>
      <c r="O10" s="4" t="s">
        <v>7453</v>
      </c>
    </row>
    <row r="11" spans="1:15" ht="15" hidden="1" customHeight="1" x14ac:dyDescent="0.3">
      <c r="A11" s="2" t="s">
        <v>24</v>
      </c>
      <c r="B11" s="2" t="s">
        <v>34309</v>
      </c>
      <c r="C11" s="3">
        <v>1</v>
      </c>
      <c r="D11" s="2" t="s">
        <v>629</v>
      </c>
      <c r="E11" s="2" t="s">
        <v>7377</v>
      </c>
      <c r="F11" s="2">
        <v>37119135</v>
      </c>
      <c r="G11" s="2" t="s">
        <v>7454</v>
      </c>
      <c r="H11" s="2" t="s">
        <v>7455</v>
      </c>
      <c r="I11" s="2" t="s">
        <v>7456</v>
      </c>
      <c r="J11" s="2" t="s">
        <v>7457</v>
      </c>
      <c r="K11" s="2" t="s">
        <v>7458</v>
      </c>
      <c r="L11" s="2" t="s">
        <v>7459</v>
      </c>
      <c r="M11" s="2" t="s">
        <v>7460</v>
      </c>
      <c r="N11" s="4" t="s">
        <v>7461</v>
      </c>
      <c r="O11" s="4" t="s">
        <v>7462</v>
      </c>
    </row>
    <row r="12" spans="1:15" ht="15" hidden="1" customHeight="1" x14ac:dyDescent="0.3">
      <c r="A12" s="2" t="s">
        <v>24</v>
      </c>
      <c r="B12" s="2" t="s">
        <v>34309</v>
      </c>
      <c r="C12" s="3">
        <v>1</v>
      </c>
      <c r="D12" s="2" t="s">
        <v>629</v>
      </c>
      <c r="E12" s="2" t="s">
        <v>7377</v>
      </c>
      <c r="F12" s="2">
        <v>37081481</v>
      </c>
      <c r="G12" s="2" t="s">
        <v>7463</v>
      </c>
      <c r="H12" s="2" t="s">
        <v>7464</v>
      </c>
      <c r="I12" s="2" t="s">
        <v>7465</v>
      </c>
      <c r="J12" s="2" t="s">
        <v>7465</v>
      </c>
      <c r="K12" s="2" t="s">
        <v>7466</v>
      </c>
      <c r="L12" s="2" t="s">
        <v>7467</v>
      </c>
      <c r="M12" s="2" t="s">
        <v>7388</v>
      </c>
      <c r="N12" s="4" t="s">
        <v>7468</v>
      </c>
      <c r="O12" s="4" t="s">
        <v>7469</v>
      </c>
    </row>
    <row r="13" spans="1:15" ht="15" hidden="1" customHeight="1" x14ac:dyDescent="0.3">
      <c r="A13" s="2" t="s">
        <v>24</v>
      </c>
      <c r="B13" s="2" t="s">
        <v>34309</v>
      </c>
      <c r="C13" s="3">
        <v>1</v>
      </c>
      <c r="D13" s="2" t="s">
        <v>629</v>
      </c>
      <c r="E13" s="2" t="s">
        <v>7377</v>
      </c>
      <c r="F13" s="2">
        <v>36374363</v>
      </c>
      <c r="G13" s="2" t="s">
        <v>7470</v>
      </c>
      <c r="H13" s="2" t="s">
        <v>7471</v>
      </c>
      <c r="I13" s="2" t="s">
        <v>806</v>
      </c>
      <c r="J13" s="2" t="s">
        <v>6629</v>
      </c>
      <c r="K13" s="2" t="s">
        <v>7472</v>
      </c>
      <c r="L13" s="2" t="s">
        <v>7473</v>
      </c>
      <c r="M13" s="2" t="s">
        <v>7382</v>
      </c>
      <c r="N13" s="4" t="s">
        <v>7474</v>
      </c>
      <c r="O13" s="4" t="s">
        <v>7475</v>
      </c>
    </row>
    <row r="14" spans="1:15" ht="15" hidden="1" customHeight="1" x14ac:dyDescent="0.3">
      <c r="A14" s="2" t="s">
        <v>24</v>
      </c>
      <c r="B14" s="2" t="s">
        <v>34309</v>
      </c>
      <c r="C14" s="3">
        <v>1</v>
      </c>
      <c r="D14" s="2" t="s">
        <v>629</v>
      </c>
      <c r="E14" s="2" t="s">
        <v>7377</v>
      </c>
      <c r="F14" s="2">
        <v>36280136</v>
      </c>
      <c r="G14" s="2" t="s">
        <v>7476</v>
      </c>
      <c r="H14" s="2" t="s">
        <v>7477</v>
      </c>
      <c r="I14" s="2" t="s">
        <v>3185</v>
      </c>
      <c r="J14" s="2" t="s">
        <v>7478</v>
      </c>
      <c r="K14" s="2" t="s">
        <v>7479</v>
      </c>
      <c r="L14" s="2" t="s">
        <v>7480</v>
      </c>
      <c r="M14" s="2" t="s">
        <v>7481</v>
      </c>
      <c r="N14" s="4" t="s">
        <v>7482</v>
      </c>
      <c r="O14" s="4" t="s">
        <v>7483</v>
      </c>
    </row>
    <row r="15" spans="1:15" ht="15" hidden="1" customHeight="1" x14ac:dyDescent="0.3">
      <c r="A15" s="2" t="s">
        <v>24</v>
      </c>
      <c r="B15" s="2" t="s">
        <v>34309</v>
      </c>
      <c r="C15" s="3">
        <v>1</v>
      </c>
      <c r="D15" s="2" t="s">
        <v>629</v>
      </c>
      <c r="E15" s="2" t="s">
        <v>7377</v>
      </c>
      <c r="F15" s="2">
        <v>36845159</v>
      </c>
      <c r="G15" s="2" t="s">
        <v>7484</v>
      </c>
      <c r="H15" s="2" t="s">
        <v>7485</v>
      </c>
      <c r="I15" s="2" t="s">
        <v>1117</v>
      </c>
      <c r="J15" s="2" t="s">
        <v>7486</v>
      </c>
      <c r="K15" s="2" t="s">
        <v>7410</v>
      </c>
      <c r="L15" s="2" t="s">
        <v>7487</v>
      </c>
      <c r="M15" s="2" t="s">
        <v>7488</v>
      </c>
      <c r="N15" s="4" t="s">
        <v>7489</v>
      </c>
      <c r="O15" s="4" t="s">
        <v>7490</v>
      </c>
    </row>
    <row r="16" spans="1:15" ht="15" hidden="1" customHeight="1" x14ac:dyDescent="0.3">
      <c r="A16" s="2" t="s">
        <v>24</v>
      </c>
      <c r="B16" s="2" t="s">
        <v>34309</v>
      </c>
      <c r="C16" s="3">
        <v>1</v>
      </c>
      <c r="D16" s="2" t="s">
        <v>629</v>
      </c>
      <c r="E16" s="2" t="s">
        <v>7377</v>
      </c>
      <c r="F16" s="2">
        <v>37207212</v>
      </c>
      <c r="G16" s="2" t="s">
        <v>7491</v>
      </c>
      <c r="H16" s="2" t="s">
        <v>7492</v>
      </c>
      <c r="I16" s="2" t="s">
        <v>1117</v>
      </c>
      <c r="J16" s="2" t="s">
        <v>7493</v>
      </c>
      <c r="K16" s="2" t="s">
        <v>7410</v>
      </c>
      <c r="L16" s="2" t="s">
        <v>7494</v>
      </c>
      <c r="M16" s="2" t="s">
        <v>7495</v>
      </c>
      <c r="N16" s="4" t="s">
        <v>7496</v>
      </c>
      <c r="O16" s="4" t="s">
        <v>7497</v>
      </c>
    </row>
    <row r="17" spans="1:15" ht="15" hidden="1" customHeight="1" x14ac:dyDescent="0.3">
      <c r="A17" s="2" t="s">
        <v>24</v>
      </c>
      <c r="B17" s="2" t="s">
        <v>34309</v>
      </c>
      <c r="C17" s="3">
        <v>1</v>
      </c>
      <c r="D17" s="2" t="s">
        <v>629</v>
      </c>
      <c r="E17" s="2" t="s">
        <v>7377</v>
      </c>
      <c r="F17" s="2">
        <v>37304298</v>
      </c>
      <c r="G17" s="2" t="s">
        <v>7498</v>
      </c>
      <c r="H17" s="2" t="s">
        <v>7499</v>
      </c>
      <c r="I17" s="2" t="s">
        <v>1117</v>
      </c>
      <c r="J17" s="2" t="s">
        <v>5581</v>
      </c>
      <c r="K17" s="2" t="s">
        <v>7410</v>
      </c>
      <c r="L17" s="2" t="s">
        <v>7500</v>
      </c>
      <c r="M17" s="2" t="s">
        <v>7460</v>
      </c>
      <c r="N17" s="4" t="s">
        <v>7501</v>
      </c>
      <c r="O17" s="4" t="s">
        <v>7502</v>
      </c>
    </row>
    <row r="18" spans="1:15" ht="15" hidden="1" customHeight="1" x14ac:dyDescent="0.3">
      <c r="A18" s="2" t="s">
        <v>24</v>
      </c>
      <c r="B18" s="2" t="s">
        <v>34309</v>
      </c>
      <c r="C18" s="3">
        <v>1</v>
      </c>
      <c r="D18" s="2" t="s">
        <v>629</v>
      </c>
      <c r="E18" s="2" t="s">
        <v>7377</v>
      </c>
      <c r="F18" s="2">
        <v>37868983</v>
      </c>
      <c r="G18" s="2" t="s">
        <v>7503</v>
      </c>
      <c r="H18" s="2" t="s">
        <v>7504</v>
      </c>
      <c r="I18" s="2" t="s">
        <v>1117</v>
      </c>
      <c r="J18" s="2" t="s">
        <v>5843</v>
      </c>
      <c r="K18" s="2" t="s">
        <v>7410</v>
      </c>
      <c r="L18" s="2" t="s">
        <v>7505</v>
      </c>
      <c r="M18" s="2" t="s">
        <v>7460</v>
      </c>
      <c r="N18" s="4" t="s">
        <v>7506</v>
      </c>
      <c r="O18" s="4" t="s">
        <v>7507</v>
      </c>
    </row>
    <row r="19" spans="1:15" ht="15" hidden="1" customHeight="1" x14ac:dyDescent="0.3">
      <c r="A19" s="2" t="s">
        <v>24</v>
      </c>
      <c r="B19" s="2" t="s">
        <v>34309</v>
      </c>
      <c r="C19" s="3">
        <v>1</v>
      </c>
      <c r="D19" s="2" t="s">
        <v>629</v>
      </c>
      <c r="E19" s="2" t="s">
        <v>7377</v>
      </c>
      <c r="F19" s="2">
        <v>37954618</v>
      </c>
      <c r="G19" s="2" t="s">
        <v>7508</v>
      </c>
      <c r="H19" s="2" t="s">
        <v>7509</v>
      </c>
      <c r="I19" s="2" t="s">
        <v>1117</v>
      </c>
      <c r="J19" s="2" t="s">
        <v>7510</v>
      </c>
      <c r="K19" s="2" t="s">
        <v>7410</v>
      </c>
      <c r="L19" s="2" t="s">
        <v>7511</v>
      </c>
      <c r="M19" s="2" t="s">
        <v>7460</v>
      </c>
      <c r="N19" s="4" t="s">
        <v>7512</v>
      </c>
      <c r="O19" s="4" t="s">
        <v>7513</v>
      </c>
    </row>
    <row r="20" spans="1:15" ht="15" hidden="1" customHeight="1" x14ac:dyDescent="0.3">
      <c r="A20" s="2" t="s">
        <v>24</v>
      </c>
      <c r="B20" s="2" t="s">
        <v>34309</v>
      </c>
      <c r="C20" s="3">
        <v>1</v>
      </c>
      <c r="D20" s="2" t="s">
        <v>629</v>
      </c>
      <c r="E20" s="2" t="s">
        <v>7377</v>
      </c>
      <c r="F20" s="2">
        <v>36233573</v>
      </c>
      <c r="G20" s="2" t="s">
        <v>7447</v>
      </c>
      <c r="H20" s="2" t="s">
        <v>7514</v>
      </c>
      <c r="I20" s="2" t="s">
        <v>7515</v>
      </c>
      <c r="J20" s="2" t="s">
        <v>7515</v>
      </c>
      <c r="K20" s="2" t="s">
        <v>7450</v>
      </c>
      <c r="L20" s="2" t="s">
        <v>7516</v>
      </c>
      <c r="M20" s="2" t="s">
        <v>7388</v>
      </c>
      <c r="N20" s="4" t="s">
        <v>7517</v>
      </c>
      <c r="O20" s="4" t="s">
        <v>7518</v>
      </c>
    </row>
    <row r="21" spans="1:15" ht="15" hidden="1" customHeight="1" x14ac:dyDescent="0.3">
      <c r="A21" s="2" t="s">
        <v>24</v>
      </c>
      <c r="B21" s="2" t="s">
        <v>34309</v>
      </c>
      <c r="C21" s="3">
        <v>1</v>
      </c>
      <c r="D21" s="2" t="s">
        <v>629</v>
      </c>
      <c r="E21" s="2" t="s">
        <v>7377</v>
      </c>
      <c r="F21" s="2">
        <v>35445287</v>
      </c>
      <c r="G21" s="2" t="s">
        <v>7519</v>
      </c>
      <c r="H21" s="2" t="s">
        <v>7520</v>
      </c>
      <c r="I21" s="2" t="s">
        <v>1475</v>
      </c>
      <c r="J21" s="2" t="s">
        <v>7521</v>
      </c>
      <c r="K21" s="2" t="s">
        <v>7472</v>
      </c>
      <c r="L21" s="2" t="s">
        <v>7522</v>
      </c>
      <c r="M21" s="2" t="s">
        <v>7460</v>
      </c>
      <c r="N21" s="4" t="s">
        <v>7523</v>
      </c>
      <c r="O21" s="4" t="s">
        <v>7524</v>
      </c>
    </row>
    <row r="22" spans="1:15" ht="15" hidden="1" customHeight="1" x14ac:dyDescent="0.3">
      <c r="A22" s="2" t="s">
        <v>24</v>
      </c>
      <c r="B22" s="2" t="s">
        <v>34309</v>
      </c>
      <c r="C22" s="3">
        <v>1</v>
      </c>
      <c r="D22" s="2" t="s">
        <v>629</v>
      </c>
      <c r="E22" s="2" t="s">
        <v>7377</v>
      </c>
      <c r="F22" s="2">
        <v>35741048</v>
      </c>
      <c r="G22" s="2" t="s">
        <v>7525</v>
      </c>
      <c r="H22" s="2" t="s">
        <v>7526</v>
      </c>
      <c r="I22" s="2" t="s">
        <v>7527</v>
      </c>
      <c r="J22" s="2" t="s">
        <v>7527</v>
      </c>
      <c r="K22" s="2" t="s">
        <v>7528</v>
      </c>
      <c r="L22" s="2" t="s">
        <v>7529</v>
      </c>
      <c r="M22" s="2" t="s">
        <v>7460</v>
      </c>
      <c r="N22" s="4" t="s">
        <v>7530</v>
      </c>
      <c r="O22" s="4" t="s">
        <v>7531</v>
      </c>
    </row>
    <row r="23" spans="1:15" ht="15" hidden="1" customHeight="1" x14ac:dyDescent="0.3">
      <c r="A23" s="2" t="s">
        <v>24</v>
      </c>
      <c r="B23" s="2" t="s">
        <v>34309</v>
      </c>
      <c r="C23" s="3">
        <v>1</v>
      </c>
      <c r="D23" s="2" t="s">
        <v>629</v>
      </c>
      <c r="E23" s="2" t="s">
        <v>7377</v>
      </c>
      <c r="F23" s="2">
        <v>35783543</v>
      </c>
      <c r="G23" s="2" t="s">
        <v>7532</v>
      </c>
      <c r="H23" s="2" t="s">
        <v>7533</v>
      </c>
      <c r="I23" s="2" t="s">
        <v>2236</v>
      </c>
      <c r="J23" s="2" t="s">
        <v>6458</v>
      </c>
      <c r="K23" s="2" t="s">
        <v>7534</v>
      </c>
      <c r="L23" s="2" t="s">
        <v>7535</v>
      </c>
      <c r="M23" s="2" t="s">
        <v>7388</v>
      </c>
      <c r="N23" s="4" t="s">
        <v>7536</v>
      </c>
      <c r="O23" s="4" t="s">
        <v>7537</v>
      </c>
    </row>
    <row r="24" spans="1:15" ht="15" hidden="1" customHeight="1" x14ac:dyDescent="0.3">
      <c r="A24" s="2" t="s">
        <v>24</v>
      </c>
      <c r="B24" s="2" t="s">
        <v>34309</v>
      </c>
      <c r="C24" s="3">
        <v>1</v>
      </c>
      <c r="D24" s="2" t="s">
        <v>629</v>
      </c>
      <c r="E24" s="2" t="s">
        <v>7377</v>
      </c>
      <c r="F24" s="2">
        <v>35257272</v>
      </c>
      <c r="G24" s="2" t="s">
        <v>7538</v>
      </c>
      <c r="H24" s="2" t="s">
        <v>7539</v>
      </c>
      <c r="I24" s="2" t="s">
        <v>656</v>
      </c>
      <c r="J24" s="2" t="s">
        <v>7540</v>
      </c>
      <c r="K24" s="2" t="s">
        <v>7472</v>
      </c>
      <c r="L24" s="2" t="s">
        <v>7541</v>
      </c>
      <c r="M24" s="2" t="s">
        <v>7460</v>
      </c>
      <c r="N24" s="4" t="s">
        <v>7542</v>
      </c>
      <c r="O24" s="4" t="s">
        <v>7543</v>
      </c>
    </row>
    <row r="25" spans="1:15" ht="15" hidden="1" customHeight="1" x14ac:dyDescent="0.3">
      <c r="A25" s="2" t="s">
        <v>24</v>
      </c>
      <c r="B25" s="2" t="s">
        <v>34309</v>
      </c>
      <c r="C25" s="3">
        <v>1</v>
      </c>
      <c r="D25" s="2" t="s">
        <v>629</v>
      </c>
      <c r="E25" s="2" t="s">
        <v>7377</v>
      </c>
      <c r="F25" s="2">
        <v>35625763</v>
      </c>
      <c r="G25" s="2" t="s">
        <v>7544</v>
      </c>
      <c r="H25" s="2" t="s">
        <v>7545</v>
      </c>
      <c r="I25" s="2" t="s">
        <v>5713</v>
      </c>
      <c r="J25" s="2" t="s">
        <v>5713</v>
      </c>
      <c r="K25" s="2" t="s">
        <v>5197</v>
      </c>
      <c r="L25" s="2" t="s">
        <v>7546</v>
      </c>
      <c r="M25" s="2" t="s">
        <v>7388</v>
      </c>
      <c r="N25" s="4" t="s">
        <v>7547</v>
      </c>
      <c r="O25" s="4" t="s">
        <v>7548</v>
      </c>
    </row>
    <row r="26" spans="1:15" ht="15" hidden="1" customHeight="1" x14ac:dyDescent="0.3">
      <c r="A26" s="2" t="s">
        <v>24</v>
      </c>
      <c r="B26" s="2" t="s">
        <v>34309</v>
      </c>
      <c r="C26" s="3">
        <v>1</v>
      </c>
      <c r="D26" s="2" t="s">
        <v>629</v>
      </c>
      <c r="E26" s="2" t="s">
        <v>7377</v>
      </c>
      <c r="F26" s="2">
        <v>34746954</v>
      </c>
      <c r="G26" s="2" t="s">
        <v>7549</v>
      </c>
      <c r="H26" s="2" t="s">
        <v>7550</v>
      </c>
      <c r="I26" s="2" t="s">
        <v>7551</v>
      </c>
      <c r="J26" s="2"/>
      <c r="K26" s="2" t="s">
        <v>7552</v>
      </c>
      <c r="L26" s="2" t="s">
        <v>7553</v>
      </c>
      <c r="M26" s="2" t="s">
        <v>7460</v>
      </c>
      <c r="N26" s="4" t="s">
        <v>7554</v>
      </c>
      <c r="O26" s="4" t="s">
        <v>7555</v>
      </c>
    </row>
    <row r="27" spans="1:15" ht="15" hidden="1" customHeight="1" x14ac:dyDescent="0.3">
      <c r="A27" s="2" t="s">
        <v>24</v>
      </c>
      <c r="B27" s="2" t="s">
        <v>34309</v>
      </c>
      <c r="C27" s="3">
        <v>1</v>
      </c>
      <c r="D27" s="2" t="s">
        <v>629</v>
      </c>
      <c r="E27" s="2" t="s">
        <v>7377</v>
      </c>
      <c r="F27" s="2">
        <v>34893946</v>
      </c>
      <c r="G27" s="2" t="s">
        <v>7556</v>
      </c>
      <c r="H27" s="2" t="s">
        <v>7557</v>
      </c>
      <c r="I27" s="2" t="s">
        <v>5380</v>
      </c>
      <c r="J27" s="2" t="s">
        <v>5939</v>
      </c>
      <c r="K27" s="2" t="s">
        <v>7472</v>
      </c>
      <c r="L27" s="2" t="s">
        <v>7558</v>
      </c>
      <c r="M27" s="2" t="s">
        <v>7460</v>
      </c>
      <c r="N27" s="4" t="s">
        <v>7559</v>
      </c>
      <c r="O27" s="4" t="s">
        <v>7560</v>
      </c>
    </row>
    <row r="28" spans="1:15" ht="15" hidden="1" customHeight="1" x14ac:dyDescent="0.3">
      <c r="A28" s="2" t="s">
        <v>24</v>
      </c>
      <c r="B28" s="2" t="s">
        <v>34309</v>
      </c>
      <c r="C28" s="3">
        <v>1</v>
      </c>
      <c r="D28" s="2" t="s">
        <v>629</v>
      </c>
      <c r="E28" s="2" t="s">
        <v>7377</v>
      </c>
      <c r="F28" s="2">
        <v>34674857</v>
      </c>
      <c r="G28" s="2" t="s">
        <v>7561</v>
      </c>
      <c r="H28" s="2" t="s">
        <v>7562</v>
      </c>
      <c r="I28" s="2" t="s">
        <v>659</v>
      </c>
      <c r="J28" s="2" t="s">
        <v>7563</v>
      </c>
      <c r="K28" s="2" t="s">
        <v>7380</v>
      </c>
      <c r="L28" s="2" t="s">
        <v>7564</v>
      </c>
      <c r="M28" s="2" t="s">
        <v>7565</v>
      </c>
      <c r="N28" s="4" t="s">
        <v>7566</v>
      </c>
      <c r="O28" s="4" t="s">
        <v>7567</v>
      </c>
    </row>
    <row r="29" spans="1:15" ht="15" hidden="1" customHeight="1" x14ac:dyDescent="0.3">
      <c r="A29" s="2" t="s">
        <v>24</v>
      </c>
      <c r="B29" s="2" t="s">
        <v>34309</v>
      </c>
      <c r="C29" s="3">
        <v>1</v>
      </c>
      <c r="D29" s="2" t="s">
        <v>629</v>
      </c>
      <c r="E29" s="2" t="s">
        <v>7377</v>
      </c>
      <c r="F29" s="2">
        <v>35711458</v>
      </c>
      <c r="G29" s="2" t="s">
        <v>7568</v>
      </c>
      <c r="H29" s="2" t="s">
        <v>7569</v>
      </c>
      <c r="I29" s="2" t="s">
        <v>695</v>
      </c>
      <c r="J29" s="2" t="s">
        <v>7570</v>
      </c>
      <c r="K29" s="2" t="s">
        <v>7410</v>
      </c>
      <c r="L29" s="2" t="s">
        <v>7571</v>
      </c>
      <c r="M29" s="2" t="s">
        <v>7460</v>
      </c>
      <c r="N29" s="4" t="s">
        <v>7572</v>
      </c>
      <c r="O29" s="4" t="s">
        <v>7573</v>
      </c>
    </row>
    <row r="30" spans="1:15" ht="15" hidden="1" customHeight="1" x14ac:dyDescent="0.3">
      <c r="A30" s="2" t="s">
        <v>24</v>
      </c>
      <c r="B30" s="2" t="s">
        <v>34309</v>
      </c>
      <c r="C30" s="3">
        <v>1</v>
      </c>
      <c r="D30" s="2" t="s">
        <v>629</v>
      </c>
      <c r="E30" s="2" t="s">
        <v>7377</v>
      </c>
      <c r="F30" s="2">
        <v>35967382</v>
      </c>
      <c r="G30" s="2" t="s">
        <v>7574</v>
      </c>
      <c r="H30" s="2" t="s">
        <v>7575</v>
      </c>
      <c r="I30" s="2" t="s">
        <v>695</v>
      </c>
      <c r="J30" s="2" t="s">
        <v>7576</v>
      </c>
      <c r="K30" s="2" t="s">
        <v>7410</v>
      </c>
      <c r="L30" s="2" t="s">
        <v>7577</v>
      </c>
      <c r="M30" s="2" t="s">
        <v>7388</v>
      </c>
      <c r="N30" s="4" t="s">
        <v>7578</v>
      </c>
      <c r="O30" s="4" t="s">
        <v>7579</v>
      </c>
    </row>
    <row r="31" spans="1:15" ht="15" hidden="1" customHeight="1" x14ac:dyDescent="0.3">
      <c r="A31" s="2" t="s">
        <v>24</v>
      </c>
      <c r="B31" s="2" t="s">
        <v>34309</v>
      </c>
      <c r="C31" s="3">
        <v>1</v>
      </c>
      <c r="D31" s="2" t="s">
        <v>629</v>
      </c>
      <c r="E31" s="2" t="s">
        <v>7377</v>
      </c>
      <c r="F31" s="2">
        <v>36466890</v>
      </c>
      <c r="G31" s="2" t="s">
        <v>7580</v>
      </c>
      <c r="H31" s="2" t="s">
        <v>7581</v>
      </c>
      <c r="I31" s="2" t="s">
        <v>695</v>
      </c>
      <c r="J31" s="2" t="s">
        <v>7260</v>
      </c>
      <c r="K31" s="2" t="s">
        <v>7410</v>
      </c>
      <c r="L31" s="2" t="s">
        <v>7582</v>
      </c>
      <c r="M31" s="2" t="s">
        <v>7460</v>
      </c>
      <c r="N31" s="4" t="s">
        <v>7583</v>
      </c>
      <c r="O31" s="4" t="s">
        <v>7584</v>
      </c>
    </row>
    <row r="32" spans="1:15" ht="15" hidden="1" customHeight="1" x14ac:dyDescent="0.3">
      <c r="A32" s="2" t="s">
        <v>24</v>
      </c>
      <c r="B32" s="2" t="s">
        <v>34309</v>
      </c>
      <c r="C32" s="3">
        <v>1</v>
      </c>
      <c r="D32" s="2" t="s">
        <v>629</v>
      </c>
      <c r="E32" s="2" t="s">
        <v>7377</v>
      </c>
      <c r="F32" s="2">
        <v>36591287</v>
      </c>
      <c r="G32" s="2" t="s">
        <v>7585</v>
      </c>
      <c r="H32" s="2" t="s">
        <v>7586</v>
      </c>
      <c r="I32" s="2" t="s">
        <v>695</v>
      </c>
      <c r="J32" s="2" t="s">
        <v>6199</v>
      </c>
      <c r="K32" s="2" t="s">
        <v>7410</v>
      </c>
      <c r="L32" s="2" t="s">
        <v>7587</v>
      </c>
      <c r="M32" s="2" t="s">
        <v>7460</v>
      </c>
      <c r="N32" s="4" t="s">
        <v>7588</v>
      </c>
      <c r="O32" s="4" t="s">
        <v>7589</v>
      </c>
    </row>
    <row r="33" spans="1:15" ht="15" hidden="1" customHeight="1" x14ac:dyDescent="0.3">
      <c r="A33" s="2" t="s">
        <v>24</v>
      </c>
      <c r="B33" s="2" t="s">
        <v>34309</v>
      </c>
      <c r="C33" s="3">
        <v>1</v>
      </c>
      <c r="D33" s="2" t="s">
        <v>629</v>
      </c>
      <c r="E33" s="2" t="s">
        <v>7377</v>
      </c>
      <c r="F33" s="2">
        <v>34944098</v>
      </c>
      <c r="G33" s="2" t="s">
        <v>7590</v>
      </c>
      <c r="H33" s="2" t="s">
        <v>7591</v>
      </c>
      <c r="I33" s="2" t="s">
        <v>7592</v>
      </c>
      <c r="J33" s="2" t="s">
        <v>7592</v>
      </c>
      <c r="K33" s="2" t="s">
        <v>7528</v>
      </c>
      <c r="L33" s="2" t="s">
        <v>7593</v>
      </c>
      <c r="M33" s="2" t="s">
        <v>7444</v>
      </c>
      <c r="N33" s="4" t="s">
        <v>7594</v>
      </c>
      <c r="O33" s="4" t="s">
        <v>7595</v>
      </c>
    </row>
    <row r="34" spans="1:15" ht="15" hidden="1" customHeight="1" x14ac:dyDescent="0.3">
      <c r="A34" s="2" t="s">
        <v>24</v>
      </c>
      <c r="B34" s="2" t="s">
        <v>34309</v>
      </c>
      <c r="C34" s="3">
        <v>1</v>
      </c>
      <c r="D34" s="2" t="s">
        <v>629</v>
      </c>
      <c r="E34" s="2" t="s">
        <v>7377</v>
      </c>
      <c r="F34" s="2">
        <v>34580250</v>
      </c>
      <c r="G34" s="2" t="s">
        <v>7596</v>
      </c>
      <c r="H34" s="2" t="s">
        <v>7597</v>
      </c>
      <c r="I34" s="2" t="s">
        <v>6517</v>
      </c>
      <c r="J34" s="2"/>
      <c r="K34" s="2" t="s">
        <v>7598</v>
      </c>
      <c r="L34" s="2" t="s">
        <v>7599</v>
      </c>
      <c r="M34" s="2" t="s">
        <v>7600</v>
      </c>
      <c r="N34" s="4" t="s">
        <v>7601</v>
      </c>
      <c r="O34" s="4" t="s">
        <v>7602</v>
      </c>
    </row>
    <row r="35" spans="1:15" ht="15" hidden="1" customHeight="1" x14ac:dyDescent="0.3">
      <c r="A35" s="2" t="s">
        <v>24</v>
      </c>
      <c r="B35" s="2" t="s">
        <v>34309</v>
      </c>
      <c r="C35" s="3">
        <v>1</v>
      </c>
      <c r="D35" s="2" t="s">
        <v>629</v>
      </c>
      <c r="E35" s="2" t="s">
        <v>7377</v>
      </c>
      <c r="F35" s="2">
        <v>34037990</v>
      </c>
      <c r="G35" s="2" t="s">
        <v>7603</v>
      </c>
      <c r="H35" s="2" t="s">
        <v>7604</v>
      </c>
      <c r="I35" s="2" t="s">
        <v>5032</v>
      </c>
      <c r="J35" s="2" t="s">
        <v>7605</v>
      </c>
      <c r="K35" s="2" t="s">
        <v>1194</v>
      </c>
      <c r="L35" s="2" t="s">
        <v>7606</v>
      </c>
      <c r="M35" s="2" t="s">
        <v>7460</v>
      </c>
      <c r="N35" s="4" t="s">
        <v>7607</v>
      </c>
      <c r="O35" s="4" t="s">
        <v>7608</v>
      </c>
    </row>
    <row r="36" spans="1:15" ht="15" hidden="1" customHeight="1" x14ac:dyDescent="0.3">
      <c r="A36" s="2" t="s">
        <v>24</v>
      </c>
      <c r="B36" s="2" t="s">
        <v>34309</v>
      </c>
      <c r="C36" s="3">
        <v>1</v>
      </c>
      <c r="D36" s="2" t="s">
        <v>629</v>
      </c>
      <c r="E36" s="2" t="s">
        <v>7377</v>
      </c>
      <c r="F36" s="2">
        <v>34828448</v>
      </c>
      <c r="G36" s="2" t="s">
        <v>7609</v>
      </c>
      <c r="H36" s="2" t="s">
        <v>7610</v>
      </c>
      <c r="I36" s="2" t="s">
        <v>7611</v>
      </c>
      <c r="J36" s="2" t="s">
        <v>7611</v>
      </c>
      <c r="K36" s="2" t="s">
        <v>7612</v>
      </c>
      <c r="L36" s="2" t="s">
        <v>7613</v>
      </c>
      <c r="M36" s="2" t="s">
        <v>7460</v>
      </c>
      <c r="N36" s="4" t="s">
        <v>7614</v>
      </c>
      <c r="O36" s="4" t="s">
        <v>7615</v>
      </c>
    </row>
    <row r="37" spans="1:15" ht="15" hidden="1" customHeight="1" x14ac:dyDescent="0.3">
      <c r="A37" s="2" t="s">
        <v>24</v>
      </c>
      <c r="B37" s="2" t="s">
        <v>34309</v>
      </c>
      <c r="C37" s="3">
        <v>1</v>
      </c>
      <c r="D37" s="2" t="s">
        <v>629</v>
      </c>
      <c r="E37" s="2" t="s">
        <v>7377</v>
      </c>
      <c r="F37" s="2">
        <v>34669144</v>
      </c>
      <c r="G37" s="2" t="s">
        <v>7616</v>
      </c>
      <c r="H37" s="2" t="s">
        <v>7617</v>
      </c>
      <c r="I37" s="2" t="s">
        <v>1162</v>
      </c>
      <c r="J37" s="2" t="s">
        <v>7618</v>
      </c>
      <c r="K37" s="2" t="s">
        <v>7472</v>
      </c>
      <c r="L37" s="2" t="s">
        <v>7619</v>
      </c>
      <c r="M37" s="2" t="s">
        <v>7460</v>
      </c>
      <c r="N37" s="4" t="s">
        <v>7620</v>
      </c>
      <c r="O37" s="4" t="s">
        <v>7621</v>
      </c>
    </row>
    <row r="38" spans="1:15" ht="15" hidden="1" customHeight="1" x14ac:dyDescent="0.3">
      <c r="A38" s="2" t="s">
        <v>24</v>
      </c>
      <c r="B38" s="2" t="s">
        <v>34309</v>
      </c>
      <c r="C38" s="3">
        <v>1</v>
      </c>
      <c r="D38" s="2" t="s">
        <v>629</v>
      </c>
      <c r="E38" s="2" t="s">
        <v>7377</v>
      </c>
      <c r="F38" s="2">
        <v>34831138</v>
      </c>
      <c r="G38" s="2" t="s">
        <v>7622</v>
      </c>
      <c r="H38" s="2" t="s">
        <v>7623</v>
      </c>
      <c r="I38" s="2" t="s">
        <v>7624</v>
      </c>
      <c r="J38" s="2" t="s">
        <v>7624</v>
      </c>
      <c r="K38" s="2" t="s">
        <v>7528</v>
      </c>
      <c r="L38" s="2" t="s">
        <v>7625</v>
      </c>
      <c r="M38" s="2" t="s">
        <v>7460</v>
      </c>
      <c r="N38" s="4" t="s">
        <v>7626</v>
      </c>
      <c r="O38" s="4" t="s">
        <v>7627</v>
      </c>
    </row>
    <row r="39" spans="1:15" ht="15" hidden="1" customHeight="1" x14ac:dyDescent="0.3">
      <c r="A39" s="2" t="s">
        <v>24</v>
      </c>
      <c r="B39" s="2" t="s">
        <v>34309</v>
      </c>
      <c r="C39" s="3">
        <v>1</v>
      </c>
      <c r="D39" s="2" t="s">
        <v>629</v>
      </c>
      <c r="E39" s="2" t="s">
        <v>7377</v>
      </c>
      <c r="F39" s="2">
        <v>34881327</v>
      </c>
      <c r="G39" s="2" t="s">
        <v>7628</v>
      </c>
      <c r="H39" s="2" t="s">
        <v>7629</v>
      </c>
      <c r="I39" s="2" t="s">
        <v>1206</v>
      </c>
      <c r="J39" s="2" t="s">
        <v>7630</v>
      </c>
      <c r="K39" s="2" t="s">
        <v>7631</v>
      </c>
      <c r="L39" s="2" t="s">
        <v>7632</v>
      </c>
      <c r="M39" s="2" t="s">
        <v>7388</v>
      </c>
      <c r="N39" s="4" t="s">
        <v>7633</v>
      </c>
      <c r="O39" s="4" t="s">
        <v>7634</v>
      </c>
    </row>
    <row r="40" spans="1:15" ht="15" hidden="1" customHeight="1" x14ac:dyDescent="0.3">
      <c r="A40" s="2" t="s">
        <v>24</v>
      </c>
      <c r="B40" s="2" t="s">
        <v>34309</v>
      </c>
      <c r="C40" s="3">
        <v>1</v>
      </c>
      <c r="D40" s="2" t="s">
        <v>629</v>
      </c>
      <c r="E40" s="2" t="s">
        <v>7377</v>
      </c>
      <c r="F40" s="2">
        <v>34572349</v>
      </c>
      <c r="G40" s="2" t="s">
        <v>7635</v>
      </c>
      <c r="H40" s="2" t="s">
        <v>7636</v>
      </c>
      <c r="I40" s="2" t="s">
        <v>7637</v>
      </c>
      <c r="J40" s="2" t="s">
        <v>7637</v>
      </c>
      <c r="K40" s="2" t="s">
        <v>5197</v>
      </c>
      <c r="L40" s="2" t="s">
        <v>7638</v>
      </c>
      <c r="M40" s="2" t="s">
        <v>7438</v>
      </c>
      <c r="N40" s="4" t="s">
        <v>7639</v>
      </c>
      <c r="O40" s="4" t="s">
        <v>7640</v>
      </c>
    </row>
    <row r="41" spans="1:15" ht="15" hidden="1" customHeight="1" x14ac:dyDescent="0.3">
      <c r="A41" s="2" t="s">
        <v>24</v>
      </c>
      <c r="B41" s="2" t="s">
        <v>34309</v>
      </c>
      <c r="C41" s="3">
        <v>1</v>
      </c>
      <c r="D41" s="2" t="s">
        <v>629</v>
      </c>
      <c r="E41" s="2" t="s">
        <v>7377</v>
      </c>
      <c r="F41" s="2">
        <v>33722695</v>
      </c>
      <c r="G41" s="2" t="s">
        <v>7641</v>
      </c>
      <c r="H41" s="2" t="s">
        <v>7642</v>
      </c>
      <c r="I41" s="2" t="s">
        <v>4040</v>
      </c>
      <c r="J41" s="2" t="s">
        <v>7643</v>
      </c>
      <c r="K41" s="2" t="s">
        <v>7479</v>
      </c>
      <c r="L41" s="2" t="s">
        <v>7644</v>
      </c>
      <c r="M41" s="2" t="s">
        <v>7645</v>
      </c>
      <c r="N41" s="4" t="s">
        <v>7646</v>
      </c>
      <c r="O41" s="4" t="s">
        <v>7647</v>
      </c>
    </row>
    <row r="42" spans="1:15" ht="15" hidden="1" customHeight="1" x14ac:dyDescent="0.3">
      <c r="A42" s="2" t="s">
        <v>24</v>
      </c>
      <c r="B42" s="2" t="s">
        <v>34309</v>
      </c>
      <c r="C42" s="3">
        <v>1</v>
      </c>
      <c r="D42" s="2" t="s">
        <v>629</v>
      </c>
      <c r="E42" s="2" t="s">
        <v>7377</v>
      </c>
      <c r="F42" s="2">
        <v>33894392</v>
      </c>
      <c r="G42" s="2" t="s">
        <v>7648</v>
      </c>
      <c r="H42" s="2" t="s">
        <v>7649</v>
      </c>
      <c r="I42" s="2" t="s">
        <v>4040</v>
      </c>
      <c r="J42" s="2" t="s">
        <v>7650</v>
      </c>
      <c r="K42" s="2" t="s">
        <v>7479</v>
      </c>
      <c r="L42" s="2" t="s">
        <v>7651</v>
      </c>
      <c r="M42" s="2" t="s">
        <v>7388</v>
      </c>
      <c r="N42" s="4" t="s">
        <v>7652</v>
      </c>
      <c r="O42" s="4" t="s">
        <v>7653</v>
      </c>
    </row>
    <row r="43" spans="1:15" ht="15" hidden="1" customHeight="1" x14ac:dyDescent="0.3">
      <c r="A43" s="2" t="s">
        <v>24</v>
      </c>
      <c r="B43" s="2" t="s">
        <v>34309</v>
      </c>
      <c r="C43" s="3">
        <v>1</v>
      </c>
      <c r="D43" s="2" t="s">
        <v>629</v>
      </c>
      <c r="E43" s="2" t="s">
        <v>7377</v>
      </c>
      <c r="F43" s="2">
        <v>33629970</v>
      </c>
      <c r="G43" s="2" t="s">
        <v>7654</v>
      </c>
      <c r="H43" s="2" t="s">
        <v>7655</v>
      </c>
      <c r="I43" s="2" t="s">
        <v>4308</v>
      </c>
      <c r="J43" s="2"/>
      <c r="K43" s="2" t="s">
        <v>7656</v>
      </c>
      <c r="L43" s="2" t="s">
        <v>7657</v>
      </c>
      <c r="M43" s="2" t="s">
        <v>7600</v>
      </c>
      <c r="N43" s="4" t="s">
        <v>7658</v>
      </c>
      <c r="O43" s="4" t="s">
        <v>7659</v>
      </c>
    </row>
    <row r="44" spans="1:15" ht="15" hidden="1" customHeight="1" x14ac:dyDescent="0.3">
      <c r="A44" s="2" t="s">
        <v>24</v>
      </c>
      <c r="B44" s="2" t="s">
        <v>34309</v>
      </c>
      <c r="C44" s="3">
        <v>1</v>
      </c>
      <c r="D44" s="2" t="s">
        <v>629</v>
      </c>
      <c r="E44" s="2" t="s">
        <v>7377</v>
      </c>
      <c r="F44" s="2">
        <v>32980424</v>
      </c>
      <c r="G44" s="2" t="s">
        <v>7660</v>
      </c>
      <c r="H44" s="2" t="s">
        <v>7661</v>
      </c>
      <c r="I44" s="2" t="s">
        <v>2101</v>
      </c>
      <c r="J44" s="2" t="s">
        <v>7662</v>
      </c>
      <c r="K44" s="2" t="s">
        <v>7380</v>
      </c>
      <c r="L44" s="2" t="s">
        <v>7663</v>
      </c>
      <c r="M44" s="2" t="s">
        <v>7488</v>
      </c>
      <c r="N44" s="4" t="s">
        <v>7664</v>
      </c>
      <c r="O44" s="4" t="s">
        <v>7665</v>
      </c>
    </row>
    <row r="45" spans="1:15" ht="15" hidden="1" customHeight="1" x14ac:dyDescent="0.3">
      <c r="A45" s="2" t="s">
        <v>24</v>
      </c>
      <c r="B45" s="2" t="s">
        <v>34309</v>
      </c>
      <c r="C45" s="3">
        <v>1</v>
      </c>
      <c r="D45" s="2" t="s">
        <v>629</v>
      </c>
      <c r="E45" s="2" t="s">
        <v>7377</v>
      </c>
      <c r="F45" s="2">
        <v>33412960</v>
      </c>
      <c r="G45" s="2" t="s">
        <v>7666</v>
      </c>
      <c r="H45" s="2" t="s">
        <v>7667</v>
      </c>
      <c r="I45" s="2" t="s">
        <v>2101</v>
      </c>
      <c r="J45" s="2" t="s">
        <v>7668</v>
      </c>
      <c r="K45" s="2" t="s">
        <v>7402</v>
      </c>
      <c r="L45" s="2" t="s">
        <v>7669</v>
      </c>
      <c r="M45" s="2" t="s">
        <v>7460</v>
      </c>
      <c r="N45" s="4" t="s">
        <v>7670</v>
      </c>
      <c r="O45" s="4" t="s">
        <v>7671</v>
      </c>
    </row>
    <row r="46" spans="1:15" ht="15" hidden="1" customHeight="1" x14ac:dyDescent="0.3">
      <c r="A46" s="2" t="s">
        <v>24</v>
      </c>
      <c r="B46" s="2" t="s">
        <v>34309</v>
      </c>
      <c r="C46" s="3">
        <v>1</v>
      </c>
      <c r="D46" s="2" t="s">
        <v>629</v>
      </c>
      <c r="E46" s="2" t="s">
        <v>7377</v>
      </c>
      <c r="F46" s="2">
        <v>32767783</v>
      </c>
      <c r="G46" s="2" t="s">
        <v>7672</v>
      </c>
      <c r="H46" s="2" t="s">
        <v>7673</v>
      </c>
      <c r="I46" s="2" t="s">
        <v>3190</v>
      </c>
      <c r="J46" s="2" t="s">
        <v>7674</v>
      </c>
      <c r="K46" s="2" t="s">
        <v>7675</v>
      </c>
      <c r="L46" s="2" t="s">
        <v>7676</v>
      </c>
      <c r="M46" s="2" t="s">
        <v>7677</v>
      </c>
      <c r="N46" s="4" t="s">
        <v>7678</v>
      </c>
      <c r="O46" s="4" t="s">
        <v>7679</v>
      </c>
    </row>
    <row r="47" spans="1:15" ht="15" hidden="1" customHeight="1" x14ac:dyDescent="0.3">
      <c r="A47" s="2" t="s">
        <v>24</v>
      </c>
      <c r="B47" s="2" t="s">
        <v>34309</v>
      </c>
      <c r="C47" s="3">
        <v>1</v>
      </c>
      <c r="D47" s="2" t="s">
        <v>629</v>
      </c>
      <c r="E47" s="2" t="s">
        <v>7377</v>
      </c>
      <c r="F47" s="2">
        <v>33777011</v>
      </c>
      <c r="G47" s="2" t="s">
        <v>7680</v>
      </c>
      <c r="H47" s="2" t="s">
        <v>7681</v>
      </c>
      <c r="I47" s="2" t="s">
        <v>759</v>
      </c>
      <c r="J47" s="2" t="s">
        <v>7682</v>
      </c>
      <c r="K47" s="2" t="s">
        <v>7410</v>
      </c>
      <c r="L47" s="2" t="s">
        <v>7683</v>
      </c>
      <c r="M47" s="2" t="s">
        <v>7645</v>
      </c>
      <c r="N47" s="4" t="s">
        <v>7684</v>
      </c>
      <c r="O47" s="4" t="s">
        <v>7685</v>
      </c>
    </row>
    <row r="48" spans="1:15" ht="15" hidden="1" customHeight="1" x14ac:dyDescent="0.3">
      <c r="A48" s="2" t="s">
        <v>24</v>
      </c>
      <c r="B48" s="2" t="s">
        <v>34309</v>
      </c>
      <c r="C48" s="3">
        <v>1</v>
      </c>
      <c r="D48" s="2" t="s">
        <v>629</v>
      </c>
      <c r="E48" s="2" t="s">
        <v>7377</v>
      </c>
      <c r="F48" s="2">
        <v>33889552</v>
      </c>
      <c r="G48" s="2" t="s">
        <v>7686</v>
      </c>
      <c r="H48" s="2" t="s">
        <v>7687</v>
      </c>
      <c r="I48" s="2" t="s">
        <v>759</v>
      </c>
      <c r="J48" s="2" t="s">
        <v>7688</v>
      </c>
      <c r="K48" s="2" t="s">
        <v>7429</v>
      </c>
      <c r="L48" s="2" t="s">
        <v>7689</v>
      </c>
      <c r="M48" s="2" t="s">
        <v>7600</v>
      </c>
      <c r="N48" s="4" t="s">
        <v>7690</v>
      </c>
      <c r="O48" s="4" t="s">
        <v>7691</v>
      </c>
    </row>
    <row r="49" spans="1:15" ht="15" hidden="1" customHeight="1" x14ac:dyDescent="0.3">
      <c r="A49" s="2" t="s">
        <v>24</v>
      </c>
      <c r="B49" s="2" t="s">
        <v>34309</v>
      </c>
      <c r="C49" s="3">
        <v>1</v>
      </c>
      <c r="D49" s="2" t="s">
        <v>629</v>
      </c>
      <c r="E49" s="2" t="s">
        <v>7377</v>
      </c>
      <c r="F49" s="2">
        <v>33968027</v>
      </c>
      <c r="G49" s="2" t="s">
        <v>7692</v>
      </c>
      <c r="H49" s="2" t="s">
        <v>7693</v>
      </c>
      <c r="I49" s="2" t="s">
        <v>759</v>
      </c>
      <c r="J49" s="2" t="s">
        <v>7650</v>
      </c>
      <c r="K49" s="2" t="s">
        <v>7410</v>
      </c>
      <c r="L49" s="2" t="s">
        <v>7694</v>
      </c>
      <c r="M49" s="2" t="s">
        <v>7695</v>
      </c>
      <c r="N49" s="4" t="s">
        <v>7696</v>
      </c>
      <c r="O49" s="4" t="s">
        <v>7697</v>
      </c>
    </row>
    <row r="50" spans="1:15" ht="15" hidden="1" customHeight="1" x14ac:dyDescent="0.3">
      <c r="A50" s="2" t="s">
        <v>24</v>
      </c>
      <c r="B50" s="2" t="s">
        <v>34309</v>
      </c>
      <c r="C50" s="3">
        <v>1</v>
      </c>
      <c r="D50" s="2" t="s">
        <v>629</v>
      </c>
      <c r="E50" s="2" t="s">
        <v>7377</v>
      </c>
      <c r="F50" s="2">
        <v>34249020</v>
      </c>
      <c r="G50" s="2" t="s">
        <v>7698</v>
      </c>
      <c r="H50" s="2" t="s">
        <v>7699</v>
      </c>
      <c r="I50" s="2" t="s">
        <v>759</v>
      </c>
      <c r="J50" s="2" t="s">
        <v>7700</v>
      </c>
      <c r="K50" s="2" t="s">
        <v>7410</v>
      </c>
      <c r="L50" s="2" t="s">
        <v>7701</v>
      </c>
      <c r="M50" s="2" t="s">
        <v>7431</v>
      </c>
      <c r="N50" s="4" t="s">
        <v>7702</v>
      </c>
      <c r="O50" s="4" t="s">
        <v>7703</v>
      </c>
    </row>
    <row r="51" spans="1:15" ht="15" hidden="1" customHeight="1" x14ac:dyDescent="0.3">
      <c r="A51" s="2" t="s">
        <v>24</v>
      </c>
      <c r="B51" s="2" t="s">
        <v>34309</v>
      </c>
      <c r="C51" s="3">
        <v>1</v>
      </c>
      <c r="D51" s="2" t="s">
        <v>629</v>
      </c>
      <c r="E51" s="2" t="s">
        <v>7377</v>
      </c>
      <c r="F51" s="2">
        <v>34540765</v>
      </c>
      <c r="G51" s="2" t="s">
        <v>7704</v>
      </c>
      <c r="H51" s="2" t="s">
        <v>7705</v>
      </c>
      <c r="I51" s="2" t="s">
        <v>759</v>
      </c>
      <c r="J51" s="2" t="s">
        <v>7706</v>
      </c>
      <c r="K51" s="2" t="s">
        <v>7707</v>
      </c>
      <c r="L51" s="2" t="s">
        <v>7708</v>
      </c>
      <c r="M51" s="2" t="s">
        <v>7709</v>
      </c>
      <c r="N51" s="4" t="s">
        <v>7710</v>
      </c>
      <c r="O51" s="4" t="s">
        <v>7711</v>
      </c>
    </row>
    <row r="52" spans="1:15" ht="15" hidden="1" customHeight="1" x14ac:dyDescent="0.3">
      <c r="A52" s="2" t="s">
        <v>24</v>
      </c>
      <c r="B52" s="2" t="s">
        <v>34309</v>
      </c>
      <c r="C52" s="3">
        <v>1</v>
      </c>
      <c r="D52" s="2" t="s">
        <v>629</v>
      </c>
      <c r="E52" s="2" t="s">
        <v>7377</v>
      </c>
      <c r="F52" s="2">
        <v>35126372</v>
      </c>
      <c r="G52" s="2" t="s">
        <v>7712</v>
      </c>
      <c r="H52" s="2" t="s">
        <v>7713</v>
      </c>
      <c r="I52" s="2" t="s">
        <v>759</v>
      </c>
      <c r="J52" s="2" t="s">
        <v>7714</v>
      </c>
      <c r="K52" s="2" t="s">
        <v>7410</v>
      </c>
      <c r="L52" s="2" t="s">
        <v>7715</v>
      </c>
      <c r="M52" s="2" t="s">
        <v>7460</v>
      </c>
      <c r="N52" s="4" t="s">
        <v>7716</v>
      </c>
      <c r="O52" s="4" t="s">
        <v>7717</v>
      </c>
    </row>
    <row r="53" spans="1:15" ht="15" hidden="1" customHeight="1" x14ac:dyDescent="0.3">
      <c r="A53" s="2" t="s">
        <v>24</v>
      </c>
      <c r="B53" s="2" t="s">
        <v>34309</v>
      </c>
      <c r="C53" s="3">
        <v>1</v>
      </c>
      <c r="D53" s="2" t="s">
        <v>629</v>
      </c>
      <c r="E53" s="2" t="s">
        <v>7377</v>
      </c>
      <c r="F53" s="2">
        <v>32803625</v>
      </c>
      <c r="G53" s="2" t="s">
        <v>7718</v>
      </c>
      <c r="H53" s="2" t="s">
        <v>7719</v>
      </c>
      <c r="I53" s="2" t="s">
        <v>7052</v>
      </c>
      <c r="J53" s="2" t="s">
        <v>7720</v>
      </c>
      <c r="K53" s="2" t="s">
        <v>7472</v>
      </c>
      <c r="L53" s="2" t="s">
        <v>7721</v>
      </c>
      <c r="M53" s="2" t="s">
        <v>7722</v>
      </c>
      <c r="N53" s="4" t="s">
        <v>7723</v>
      </c>
      <c r="O53" s="4" t="s">
        <v>7724</v>
      </c>
    </row>
    <row r="54" spans="1:15" ht="15" hidden="1" customHeight="1" x14ac:dyDescent="0.3">
      <c r="A54" s="2" t="s">
        <v>24</v>
      </c>
      <c r="B54" s="2" t="s">
        <v>34309</v>
      </c>
      <c r="C54" s="3">
        <v>1</v>
      </c>
      <c r="D54" s="2" t="s">
        <v>629</v>
      </c>
      <c r="E54" s="2" t="s">
        <v>7377</v>
      </c>
      <c r="F54" s="2">
        <v>32169379</v>
      </c>
      <c r="G54" s="2" t="s">
        <v>7725</v>
      </c>
      <c r="H54" s="2" t="s">
        <v>7726</v>
      </c>
      <c r="I54" s="2" t="s">
        <v>1474</v>
      </c>
      <c r="J54" s="2" t="s">
        <v>7727</v>
      </c>
      <c r="K54" s="2" t="s">
        <v>7380</v>
      </c>
      <c r="L54" s="2" t="s">
        <v>7728</v>
      </c>
      <c r="M54" s="2" t="s">
        <v>7488</v>
      </c>
      <c r="N54" s="4" t="s">
        <v>7729</v>
      </c>
      <c r="O54" s="4" t="s">
        <v>7730</v>
      </c>
    </row>
    <row r="55" spans="1:15" ht="15" hidden="1" customHeight="1" x14ac:dyDescent="0.3">
      <c r="A55" s="2" t="s">
        <v>24</v>
      </c>
      <c r="B55" s="2" t="s">
        <v>34309</v>
      </c>
      <c r="C55" s="3">
        <v>1</v>
      </c>
      <c r="D55" s="2" t="s">
        <v>629</v>
      </c>
      <c r="E55" s="2" t="s">
        <v>7377</v>
      </c>
      <c r="F55" s="2">
        <v>32333914</v>
      </c>
      <c r="G55" s="2" t="s">
        <v>7731</v>
      </c>
      <c r="H55" s="2" t="s">
        <v>7732</v>
      </c>
      <c r="I55" s="2" t="s">
        <v>5043</v>
      </c>
      <c r="J55" s="2" t="s">
        <v>7733</v>
      </c>
      <c r="K55" s="2" t="s">
        <v>7380</v>
      </c>
      <c r="L55" s="2" t="s">
        <v>7734</v>
      </c>
      <c r="M55" s="2" t="s">
        <v>7735</v>
      </c>
      <c r="N55" s="4" t="s">
        <v>7736</v>
      </c>
      <c r="O55" s="4" t="s">
        <v>7737</v>
      </c>
    </row>
    <row r="56" spans="1:15" ht="15" hidden="1" customHeight="1" x14ac:dyDescent="0.3">
      <c r="A56" s="2" t="s">
        <v>24</v>
      </c>
      <c r="B56" s="2" t="s">
        <v>34309</v>
      </c>
      <c r="C56" s="3">
        <v>1</v>
      </c>
      <c r="D56" s="2" t="s">
        <v>629</v>
      </c>
      <c r="E56" s="2" t="s">
        <v>7377</v>
      </c>
      <c r="F56" s="2">
        <v>32278865</v>
      </c>
      <c r="G56" s="2" t="s">
        <v>7738</v>
      </c>
      <c r="H56" s="2" t="s">
        <v>7739</v>
      </c>
      <c r="I56" s="2" t="s">
        <v>7740</v>
      </c>
      <c r="J56" s="2" t="s">
        <v>7741</v>
      </c>
      <c r="K56" s="2" t="s">
        <v>7479</v>
      </c>
      <c r="L56" s="2" t="s">
        <v>7742</v>
      </c>
      <c r="M56" s="2" t="s">
        <v>7388</v>
      </c>
      <c r="N56" s="4" t="s">
        <v>7743</v>
      </c>
      <c r="O56" s="4" t="s">
        <v>7744</v>
      </c>
    </row>
    <row r="57" spans="1:15" ht="15" hidden="1" customHeight="1" x14ac:dyDescent="0.3">
      <c r="A57" s="2" t="s">
        <v>24</v>
      </c>
      <c r="B57" s="2" t="s">
        <v>34309</v>
      </c>
      <c r="C57" s="3">
        <v>1</v>
      </c>
      <c r="D57" s="2" t="s">
        <v>629</v>
      </c>
      <c r="E57" s="2" t="s">
        <v>7377</v>
      </c>
      <c r="F57" s="2">
        <v>32458804</v>
      </c>
      <c r="G57" s="2" t="s">
        <v>7745</v>
      </c>
      <c r="H57" s="2" t="s">
        <v>7746</v>
      </c>
      <c r="I57" s="2" t="s">
        <v>7740</v>
      </c>
      <c r="J57" s="2" t="s">
        <v>7747</v>
      </c>
      <c r="K57" s="2" t="s">
        <v>7748</v>
      </c>
      <c r="L57" s="2" t="s">
        <v>7749</v>
      </c>
      <c r="M57" s="2" t="s">
        <v>7388</v>
      </c>
      <c r="N57" s="4" t="s">
        <v>7750</v>
      </c>
      <c r="O57" s="4" t="s">
        <v>7751</v>
      </c>
    </row>
    <row r="58" spans="1:15" ht="15" hidden="1" customHeight="1" x14ac:dyDescent="0.3">
      <c r="A58" s="2" t="s">
        <v>24</v>
      </c>
      <c r="B58" s="2" t="s">
        <v>34309</v>
      </c>
      <c r="C58" s="3">
        <v>1</v>
      </c>
      <c r="D58" s="2" t="s">
        <v>629</v>
      </c>
      <c r="E58" s="2" t="s">
        <v>7377</v>
      </c>
      <c r="F58" s="2">
        <v>32235478</v>
      </c>
      <c r="G58" s="2" t="s">
        <v>7752</v>
      </c>
      <c r="H58" s="2" t="s">
        <v>7753</v>
      </c>
      <c r="I58" s="2" t="s">
        <v>7754</v>
      </c>
      <c r="J58" s="2" t="s">
        <v>7754</v>
      </c>
      <c r="K58" s="2" t="s">
        <v>7450</v>
      </c>
      <c r="L58" s="2" t="s">
        <v>7755</v>
      </c>
      <c r="M58" s="2" t="s">
        <v>7388</v>
      </c>
      <c r="N58" s="4" t="s">
        <v>7756</v>
      </c>
      <c r="O58" s="4" t="s">
        <v>7757</v>
      </c>
    </row>
    <row r="59" spans="1:15" ht="15" hidden="1" customHeight="1" x14ac:dyDescent="0.3">
      <c r="A59" s="2" t="s">
        <v>24</v>
      </c>
      <c r="B59" s="2" t="s">
        <v>34309</v>
      </c>
      <c r="C59" s="3">
        <v>1</v>
      </c>
      <c r="D59" s="2" t="s">
        <v>629</v>
      </c>
      <c r="E59" s="2" t="s">
        <v>7377</v>
      </c>
      <c r="F59" s="2">
        <v>31863244</v>
      </c>
      <c r="G59" s="2" t="s">
        <v>7758</v>
      </c>
      <c r="H59" s="2" t="s">
        <v>7759</v>
      </c>
      <c r="I59" s="2" t="s">
        <v>960</v>
      </c>
      <c r="J59" s="2" t="s">
        <v>7760</v>
      </c>
      <c r="K59" s="2" t="s">
        <v>7472</v>
      </c>
      <c r="L59" s="2" t="s">
        <v>7761</v>
      </c>
      <c r="M59" s="2" t="s">
        <v>7488</v>
      </c>
      <c r="N59" s="4" t="s">
        <v>7762</v>
      </c>
      <c r="O59" s="4" t="s">
        <v>7763</v>
      </c>
    </row>
    <row r="60" spans="1:15" ht="15" hidden="1" customHeight="1" x14ac:dyDescent="0.3">
      <c r="A60" s="2" t="s">
        <v>24</v>
      </c>
      <c r="B60" s="2" t="s">
        <v>34309</v>
      </c>
      <c r="C60" s="3">
        <v>1</v>
      </c>
      <c r="D60" s="2" t="s">
        <v>629</v>
      </c>
      <c r="E60" s="2" t="s">
        <v>7377</v>
      </c>
      <c r="F60" s="2">
        <v>32296413</v>
      </c>
      <c r="G60" s="2" t="s">
        <v>7764</v>
      </c>
      <c r="H60" s="2" t="s">
        <v>7765</v>
      </c>
      <c r="I60" s="2" t="s">
        <v>1123</v>
      </c>
      <c r="J60" s="2" t="s">
        <v>3939</v>
      </c>
      <c r="K60" s="2" t="s">
        <v>7410</v>
      </c>
      <c r="L60" s="2" t="s">
        <v>7766</v>
      </c>
      <c r="M60" s="2" t="s">
        <v>7382</v>
      </c>
      <c r="N60" s="4" t="s">
        <v>7767</v>
      </c>
      <c r="O60" s="4" t="s">
        <v>7768</v>
      </c>
    </row>
    <row r="61" spans="1:15" ht="15" hidden="1" customHeight="1" x14ac:dyDescent="0.3">
      <c r="A61" s="2" t="s">
        <v>24</v>
      </c>
      <c r="B61" s="2" t="s">
        <v>34309</v>
      </c>
      <c r="C61" s="3">
        <v>1</v>
      </c>
      <c r="D61" s="2" t="s">
        <v>629</v>
      </c>
      <c r="E61" s="2" t="s">
        <v>7377</v>
      </c>
      <c r="F61" s="2">
        <v>32695106</v>
      </c>
      <c r="G61" s="2" t="s">
        <v>7769</v>
      </c>
      <c r="H61" s="2" t="s">
        <v>7770</v>
      </c>
      <c r="I61" s="2" t="s">
        <v>1123</v>
      </c>
      <c r="J61" s="2" t="s">
        <v>7771</v>
      </c>
      <c r="K61" s="2" t="s">
        <v>7410</v>
      </c>
      <c r="L61" s="2" t="s">
        <v>7772</v>
      </c>
      <c r="M61" s="2" t="s">
        <v>7460</v>
      </c>
      <c r="N61" s="4" t="s">
        <v>7773</v>
      </c>
      <c r="O61" s="4" t="s">
        <v>7774</v>
      </c>
    </row>
    <row r="62" spans="1:15" ht="15" hidden="1" customHeight="1" x14ac:dyDescent="0.3">
      <c r="A62" s="2" t="s">
        <v>24</v>
      </c>
      <c r="B62" s="2" t="s">
        <v>34309</v>
      </c>
      <c r="C62" s="3">
        <v>1</v>
      </c>
      <c r="D62" s="2" t="s">
        <v>629</v>
      </c>
      <c r="E62" s="2" t="s">
        <v>7377</v>
      </c>
      <c r="F62" s="2">
        <v>33324422</v>
      </c>
      <c r="G62" s="2" t="s">
        <v>7775</v>
      </c>
      <c r="H62" s="2" t="s">
        <v>7776</v>
      </c>
      <c r="I62" s="2" t="s">
        <v>1123</v>
      </c>
      <c r="J62" s="2" t="s">
        <v>7777</v>
      </c>
      <c r="K62" s="2" t="s">
        <v>7410</v>
      </c>
      <c r="L62" s="2" t="s">
        <v>7778</v>
      </c>
      <c r="M62" s="2" t="s">
        <v>7645</v>
      </c>
      <c r="N62" s="4" t="s">
        <v>7779</v>
      </c>
      <c r="O62" s="4" t="s">
        <v>7780</v>
      </c>
    </row>
    <row r="63" spans="1:15" ht="15" hidden="1" customHeight="1" x14ac:dyDescent="0.3">
      <c r="A63" s="2" t="s">
        <v>24</v>
      </c>
      <c r="B63" s="2" t="s">
        <v>34309</v>
      </c>
      <c r="C63" s="3">
        <v>1</v>
      </c>
      <c r="D63" s="2" t="s">
        <v>629</v>
      </c>
      <c r="E63" s="2" t="s">
        <v>7377</v>
      </c>
      <c r="F63" s="2">
        <v>31639635</v>
      </c>
      <c r="G63" s="2" t="s">
        <v>7781</v>
      </c>
      <c r="H63" s="2" t="s">
        <v>7782</v>
      </c>
      <c r="I63" s="2" t="s">
        <v>4043</v>
      </c>
      <c r="J63" s="2" t="s">
        <v>7783</v>
      </c>
      <c r="K63" s="2" t="s">
        <v>7784</v>
      </c>
      <c r="L63" s="2" t="s">
        <v>7785</v>
      </c>
      <c r="M63" s="2" t="s">
        <v>7460</v>
      </c>
      <c r="N63" s="4" t="s">
        <v>7786</v>
      </c>
      <c r="O63" s="4" t="s">
        <v>7787</v>
      </c>
    </row>
    <row r="64" spans="1:15" ht="15" hidden="1" customHeight="1" x14ac:dyDescent="0.3">
      <c r="A64" s="2" t="s">
        <v>24</v>
      </c>
      <c r="B64" s="2" t="s">
        <v>34309</v>
      </c>
      <c r="C64" s="3">
        <v>1</v>
      </c>
      <c r="D64" s="2" t="s">
        <v>629</v>
      </c>
      <c r="E64" s="2" t="s">
        <v>7377</v>
      </c>
      <c r="F64" s="2">
        <v>31196799</v>
      </c>
      <c r="G64" s="2" t="s">
        <v>7788</v>
      </c>
      <c r="H64" s="2" t="s">
        <v>7789</v>
      </c>
      <c r="I64" s="2" t="s">
        <v>2367</v>
      </c>
      <c r="J64" s="2" t="s">
        <v>7790</v>
      </c>
      <c r="K64" s="2" t="s">
        <v>7791</v>
      </c>
      <c r="L64" s="2" t="s">
        <v>7792</v>
      </c>
      <c r="M64" s="2" t="s">
        <v>7388</v>
      </c>
      <c r="N64" s="4" t="s">
        <v>7793</v>
      </c>
      <c r="O64" s="4" t="s">
        <v>7794</v>
      </c>
    </row>
    <row r="65" spans="1:15" ht="15" hidden="1" customHeight="1" x14ac:dyDescent="0.3">
      <c r="A65" s="2" t="s">
        <v>24</v>
      </c>
      <c r="B65" s="2" t="s">
        <v>34309</v>
      </c>
      <c r="C65" s="3">
        <v>1</v>
      </c>
      <c r="D65" s="2" t="s">
        <v>629</v>
      </c>
      <c r="E65" s="2" t="s">
        <v>7377</v>
      </c>
      <c r="F65" s="2">
        <v>31846609</v>
      </c>
      <c r="G65" s="2" t="s">
        <v>7795</v>
      </c>
      <c r="H65" s="2" t="s">
        <v>7796</v>
      </c>
      <c r="I65" s="2" t="s">
        <v>2367</v>
      </c>
      <c r="J65" s="2" t="s">
        <v>7797</v>
      </c>
      <c r="K65" s="2" t="s">
        <v>7798</v>
      </c>
      <c r="L65" s="2" t="s">
        <v>7799</v>
      </c>
      <c r="M65" s="2" t="s">
        <v>7438</v>
      </c>
      <c r="N65" s="4" t="s">
        <v>7800</v>
      </c>
      <c r="O65" s="4" t="s">
        <v>7801</v>
      </c>
    </row>
    <row r="66" spans="1:15" ht="15" hidden="1" customHeight="1" x14ac:dyDescent="0.3">
      <c r="A66" s="2" t="s">
        <v>24</v>
      </c>
      <c r="B66" s="2" t="s">
        <v>34309</v>
      </c>
      <c r="C66" s="3">
        <v>1</v>
      </c>
      <c r="D66" s="2" t="s">
        <v>629</v>
      </c>
      <c r="E66" s="2" t="s">
        <v>7377</v>
      </c>
      <c r="F66" s="2">
        <v>31361157</v>
      </c>
      <c r="G66" s="2" t="s">
        <v>7802</v>
      </c>
      <c r="H66" s="2" t="s">
        <v>7803</v>
      </c>
      <c r="I66" s="2" t="s">
        <v>1141</v>
      </c>
      <c r="J66" s="2" t="s">
        <v>7804</v>
      </c>
      <c r="K66" s="2" t="s">
        <v>7805</v>
      </c>
      <c r="L66" s="2" t="s">
        <v>7806</v>
      </c>
      <c r="M66" s="2" t="s">
        <v>7438</v>
      </c>
      <c r="N66" s="4" t="s">
        <v>7807</v>
      </c>
      <c r="O66" s="4" t="s">
        <v>7808</v>
      </c>
    </row>
    <row r="67" spans="1:15" ht="15" hidden="1" customHeight="1" x14ac:dyDescent="0.3">
      <c r="A67" s="2" t="s">
        <v>24</v>
      </c>
      <c r="B67" s="2" t="s">
        <v>34309</v>
      </c>
      <c r="C67" s="3">
        <v>1</v>
      </c>
      <c r="D67" s="2" t="s">
        <v>629</v>
      </c>
      <c r="E67" s="2" t="s">
        <v>7377</v>
      </c>
      <c r="F67" s="2">
        <v>30776527</v>
      </c>
      <c r="G67" s="2" t="s">
        <v>7809</v>
      </c>
      <c r="H67" s="2" t="s">
        <v>7810</v>
      </c>
      <c r="I67" s="2" t="s">
        <v>1916</v>
      </c>
      <c r="J67" s="2" t="s">
        <v>7811</v>
      </c>
      <c r="K67" s="2" t="s">
        <v>7479</v>
      </c>
      <c r="L67" s="2" t="s">
        <v>7812</v>
      </c>
      <c r="M67" s="2" t="s">
        <v>7460</v>
      </c>
      <c r="N67" s="4" t="s">
        <v>7813</v>
      </c>
      <c r="O67" s="4" t="s">
        <v>7814</v>
      </c>
    </row>
    <row r="68" spans="1:15" ht="15" hidden="1" customHeight="1" x14ac:dyDescent="0.3">
      <c r="A68" s="2" t="s">
        <v>24</v>
      </c>
      <c r="B68" s="2" t="s">
        <v>34309</v>
      </c>
      <c r="C68" s="3">
        <v>1</v>
      </c>
      <c r="D68" s="2" t="s">
        <v>629</v>
      </c>
      <c r="E68" s="2" t="s">
        <v>7377</v>
      </c>
      <c r="F68" s="2">
        <v>30797077</v>
      </c>
      <c r="G68" s="2" t="s">
        <v>7815</v>
      </c>
      <c r="H68" s="2" t="s">
        <v>7816</v>
      </c>
      <c r="I68" s="2" t="s">
        <v>1916</v>
      </c>
      <c r="J68" s="2" t="s">
        <v>7817</v>
      </c>
      <c r="K68" s="2" t="s">
        <v>7479</v>
      </c>
      <c r="L68" s="2" t="s">
        <v>7818</v>
      </c>
      <c r="M68" s="2" t="s">
        <v>7819</v>
      </c>
      <c r="N68" s="4" t="s">
        <v>7820</v>
      </c>
      <c r="O68" s="4" t="s">
        <v>7821</v>
      </c>
    </row>
    <row r="69" spans="1:15" ht="15" hidden="1" customHeight="1" x14ac:dyDescent="0.3">
      <c r="A69" s="2" t="s">
        <v>24</v>
      </c>
      <c r="B69" s="2" t="s">
        <v>34309</v>
      </c>
      <c r="C69" s="3">
        <v>1</v>
      </c>
      <c r="D69" s="2" t="s">
        <v>629</v>
      </c>
      <c r="E69" s="2" t="s">
        <v>7377</v>
      </c>
      <c r="F69" s="2">
        <v>30497836</v>
      </c>
      <c r="G69" s="2" t="s">
        <v>7822</v>
      </c>
      <c r="H69" s="2" t="s">
        <v>7823</v>
      </c>
      <c r="I69" s="2" t="s">
        <v>7824</v>
      </c>
      <c r="J69" s="2" t="s">
        <v>7825</v>
      </c>
      <c r="K69" s="2" t="s">
        <v>5143</v>
      </c>
      <c r="L69" s="2" t="s">
        <v>7826</v>
      </c>
      <c r="M69" s="2" t="s">
        <v>7677</v>
      </c>
      <c r="N69" s="4" t="s">
        <v>7827</v>
      </c>
      <c r="O69" s="4" t="s">
        <v>7828</v>
      </c>
    </row>
    <row r="70" spans="1:15" ht="15" hidden="1" customHeight="1" x14ac:dyDescent="0.3">
      <c r="A70" s="2" t="s">
        <v>24</v>
      </c>
      <c r="B70" s="2" t="s">
        <v>34309</v>
      </c>
      <c r="C70" s="3">
        <v>1</v>
      </c>
      <c r="D70" s="2" t="s">
        <v>629</v>
      </c>
      <c r="E70" s="2" t="s">
        <v>7377</v>
      </c>
      <c r="F70" s="2">
        <v>30801785</v>
      </c>
      <c r="G70" s="2" t="s">
        <v>7829</v>
      </c>
      <c r="H70" s="2" t="s">
        <v>7830</v>
      </c>
      <c r="I70" s="2" t="s">
        <v>2586</v>
      </c>
      <c r="J70" s="2" t="s">
        <v>7831</v>
      </c>
      <c r="K70" s="2" t="s">
        <v>7832</v>
      </c>
      <c r="L70" s="2" t="s">
        <v>7833</v>
      </c>
      <c r="M70" s="2" t="s">
        <v>7388</v>
      </c>
      <c r="N70" s="4" t="s">
        <v>7834</v>
      </c>
      <c r="O70" s="4" t="s">
        <v>7835</v>
      </c>
    </row>
    <row r="71" spans="1:15" ht="15" hidden="1" customHeight="1" x14ac:dyDescent="0.3">
      <c r="A71" s="2" t="s">
        <v>24</v>
      </c>
      <c r="B71" s="2" t="s">
        <v>34309</v>
      </c>
      <c r="C71" s="3">
        <v>1</v>
      </c>
      <c r="D71" s="2" t="s">
        <v>629</v>
      </c>
      <c r="E71" s="2" t="s">
        <v>7377</v>
      </c>
      <c r="F71" s="2">
        <v>30928482</v>
      </c>
      <c r="G71" s="2" t="s">
        <v>7836</v>
      </c>
      <c r="H71" s="2" t="s">
        <v>7837</v>
      </c>
      <c r="I71" s="2" t="s">
        <v>2586</v>
      </c>
      <c r="J71" s="2" t="s">
        <v>7838</v>
      </c>
      <c r="K71" s="2" t="s">
        <v>7479</v>
      </c>
      <c r="L71" s="2" t="s">
        <v>7839</v>
      </c>
      <c r="M71" s="2" t="s">
        <v>7565</v>
      </c>
      <c r="N71" s="4" t="s">
        <v>7840</v>
      </c>
      <c r="O71" s="4" t="s">
        <v>7841</v>
      </c>
    </row>
    <row r="72" spans="1:15" ht="15" hidden="1" customHeight="1" x14ac:dyDescent="0.3">
      <c r="A72" s="2" t="s">
        <v>24</v>
      </c>
      <c r="B72" s="2" t="s">
        <v>34309</v>
      </c>
      <c r="C72" s="3">
        <v>1</v>
      </c>
      <c r="D72" s="2" t="s">
        <v>629</v>
      </c>
      <c r="E72" s="2" t="s">
        <v>7377</v>
      </c>
      <c r="F72" s="2">
        <v>30036181</v>
      </c>
      <c r="G72" s="2" t="s">
        <v>7842</v>
      </c>
      <c r="H72" s="2" t="s">
        <v>7843</v>
      </c>
      <c r="I72" s="2" t="s">
        <v>2987</v>
      </c>
      <c r="J72" s="2" t="s">
        <v>7844</v>
      </c>
      <c r="K72" s="2" t="s">
        <v>7798</v>
      </c>
      <c r="L72" s="2" t="s">
        <v>7845</v>
      </c>
      <c r="M72" s="2" t="s">
        <v>7388</v>
      </c>
      <c r="N72" s="4" t="s">
        <v>7846</v>
      </c>
      <c r="O72" s="4" t="s">
        <v>7847</v>
      </c>
    </row>
    <row r="73" spans="1:15" ht="15" hidden="1" customHeight="1" x14ac:dyDescent="0.3">
      <c r="A73" s="2" t="s">
        <v>24</v>
      </c>
      <c r="B73" s="2" t="s">
        <v>34309</v>
      </c>
      <c r="C73" s="3">
        <v>1</v>
      </c>
      <c r="D73" s="2" t="s">
        <v>629</v>
      </c>
      <c r="E73" s="2" t="s">
        <v>7377</v>
      </c>
      <c r="F73" s="2">
        <v>30644015</v>
      </c>
      <c r="G73" s="2" t="s">
        <v>7848</v>
      </c>
      <c r="H73" s="2" t="s">
        <v>7849</v>
      </c>
      <c r="I73" s="2" t="s">
        <v>1346</v>
      </c>
      <c r="J73" s="2" t="s">
        <v>7850</v>
      </c>
      <c r="K73" s="2" t="s">
        <v>7472</v>
      </c>
      <c r="L73" s="2" t="s">
        <v>7851</v>
      </c>
      <c r="M73" s="2" t="s">
        <v>7852</v>
      </c>
      <c r="N73" s="4" t="s">
        <v>7853</v>
      </c>
      <c r="O73" s="4" t="s">
        <v>7854</v>
      </c>
    </row>
    <row r="74" spans="1:15" ht="15" hidden="1" customHeight="1" x14ac:dyDescent="0.3">
      <c r="A74" s="2" t="s">
        <v>24</v>
      </c>
      <c r="B74" s="2" t="s">
        <v>34309</v>
      </c>
      <c r="C74" s="3">
        <v>1</v>
      </c>
      <c r="D74" s="2" t="s">
        <v>629</v>
      </c>
      <c r="E74" s="2" t="s">
        <v>7377</v>
      </c>
      <c r="F74" s="2">
        <v>30905051</v>
      </c>
      <c r="G74" s="2" t="s">
        <v>7855</v>
      </c>
      <c r="H74" s="2" t="s">
        <v>7856</v>
      </c>
      <c r="I74" s="2" t="s">
        <v>1346</v>
      </c>
      <c r="J74" s="2"/>
      <c r="K74" s="2" t="s">
        <v>7472</v>
      </c>
      <c r="L74" s="2" t="s">
        <v>7857</v>
      </c>
      <c r="M74" s="2" t="s">
        <v>7858</v>
      </c>
      <c r="N74" s="4" t="s">
        <v>3262</v>
      </c>
      <c r="O74" s="4" t="s">
        <v>7859</v>
      </c>
    </row>
    <row r="75" spans="1:15" ht="15" hidden="1" customHeight="1" x14ac:dyDescent="0.3">
      <c r="A75" s="2" t="s">
        <v>24</v>
      </c>
      <c r="B75" s="2" t="s">
        <v>34309</v>
      </c>
      <c r="C75" s="3">
        <v>1</v>
      </c>
      <c r="D75" s="2" t="s">
        <v>629</v>
      </c>
      <c r="E75" s="2" t="s">
        <v>7377</v>
      </c>
      <c r="F75" s="2">
        <v>31006294</v>
      </c>
      <c r="G75" s="2" t="s">
        <v>7860</v>
      </c>
      <c r="H75" s="2" t="s">
        <v>7861</v>
      </c>
      <c r="I75" s="2" t="s">
        <v>1346</v>
      </c>
      <c r="J75" s="2" t="s">
        <v>7862</v>
      </c>
      <c r="K75" s="2" t="s">
        <v>7863</v>
      </c>
      <c r="L75" s="2" t="s">
        <v>7864</v>
      </c>
      <c r="M75" s="2" t="s">
        <v>7388</v>
      </c>
      <c r="N75" s="4" t="s">
        <v>7865</v>
      </c>
      <c r="O75" s="4" t="s">
        <v>7866</v>
      </c>
    </row>
    <row r="76" spans="1:15" ht="15" hidden="1" customHeight="1" x14ac:dyDescent="0.3">
      <c r="A76" s="2" t="s">
        <v>24</v>
      </c>
      <c r="B76" s="2" t="s">
        <v>34309</v>
      </c>
      <c r="C76" s="3">
        <v>1</v>
      </c>
      <c r="D76" s="2" t="s">
        <v>629</v>
      </c>
      <c r="E76" s="2" t="s">
        <v>7377</v>
      </c>
      <c r="F76" s="2">
        <v>30547383</v>
      </c>
      <c r="G76" s="2" t="s">
        <v>7867</v>
      </c>
      <c r="H76" s="2" t="s">
        <v>7868</v>
      </c>
      <c r="I76" s="2" t="s">
        <v>876</v>
      </c>
      <c r="J76" s="2" t="s">
        <v>7274</v>
      </c>
      <c r="K76" s="2" t="s">
        <v>7472</v>
      </c>
      <c r="L76" s="2" t="s">
        <v>7869</v>
      </c>
      <c r="M76" s="2" t="s">
        <v>7645</v>
      </c>
      <c r="N76" s="4" t="s">
        <v>3449</v>
      </c>
      <c r="O76" s="4" t="s">
        <v>7870</v>
      </c>
    </row>
    <row r="77" spans="1:15" ht="15" hidden="1" customHeight="1" x14ac:dyDescent="0.3">
      <c r="A77" s="2" t="s">
        <v>24</v>
      </c>
      <c r="B77" s="2" t="s">
        <v>34309</v>
      </c>
      <c r="C77" s="3">
        <v>1</v>
      </c>
      <c r="D77" s="2" t="s">
        <v>629</v>
      </c>
      <c r="E77" s="2" t="s">
        <v>7377</v>
      </c>
      <c r="F77" s="2">
        <v>31969880</v>
      </c>
      <c r="G77" s="2" t="s">
        <v>7871</v>
      </c>
      <c r="H77" s="2" t="s">
        <v>7872</v>
      </c>
      <c r="I77" s="2" t="s">
        <v>1125</v>
      </c>
      <c r="J77" s="2" t="s">
        <v>7873</v>
      </c>
      <c r="K77" s="2" t="s">
        <v>7410</v>
      </c>
      <c r="L77" s="2" t="s">
        <v>7874</v>
      </c>
      <c r="M77" s="2" t="s">
        <v>7460</v>
      </c>
      <c r="N77" s="4" t="s">
        <v>7875</v>
      </c>
      <c r="O77" s="4" t="s">
        <v>7876</v>
      </c>
    </row>
    <row r="78" spans="1:15" ht="15" hidden="1" customHeight="1" x14ac:dyDescent="0.3">
      <c r="A78" s="2" t="s">
        <v>24</v>
      </c>
      <c r="B78" s="2" t="s">
        <v>34309</v>
      </c>
      <c r="C78" s="3">
        <v>1</v>
      </c>
      <c r="D78" s="2" t="s">
        <v>629</v>
      </c>
      <c r="E78" s="2" t="s">
        <v>7377</v>
      </c>
      <c r="F78" s="2">
        <v>30170126</v>
      </c>
      <c r="G78" s="2" t="s">
        <v>7877</v>
      </c>
      <c r="H78" s="2" t="s">
        <v>7878</v>
      </c>
      <c r="I78" s="2" t="s">
        <v>1359</v>
      </c>
      <c r="J78" s="2" t="s">
        <v>7879</v>
      </c>
      <c r="K78" s="2" t="s">
        <v>7380</v>
      </c>
      <c r="L78" s="2" t="s">
        <v>7880</v>
      </c>
      <c r="M78" s="2" t="s">
        <v>7881</v>
      </c>
      <c r="N78" s="4" t="s">
        <v>7882</v>
      </c>
      <c r="O78" s="4" t="s">
        <v>7883</v>
      </c>
    </row>
    <row r="79" spans="1:15" ht="15" hidden="1" customHeight="1" x14ac:dyDescent="0.3">
      <c r="A79" s="2" t="s">
        <v>24</v>
      </c>
      <c r="B79" s="2" t="s">
        <v>34309</v>
      </c>
      <c r="C79" s="3">
        <v>1</v>
      </c>
      <c r="D79" s="2" t="s">
        <v>629</v>
      </c>
      <c r="E79" s="2" t="s">
        <v>7377</v>
      </c>
      <c r="F79" s="2">
        <v>30419968</v>
      </c>
      <c r="G79" s="2" t="s">
        <v>7884</v>
      </c>
      <c r="H79" s="2" t="s">
        <v>7885</v>
      </c>
      <c r="I79" s="2" t="s">
        <v>7886</v>
      </c>
      <c r="J79" s="2" t="s">
        <v>7886</v>
      </c>
      <c r="K79" s="2" t="s">
        <v>7887</v>
      </c>
      <c r="L79" s="2" t="s">
        <v>7888</v>
      </c>
      <c r="M79" s="2" t="s">
        <v>7460</v>
      </c>
      <c r="N79" s="4" t="s">
        <v>7889</v>
      </c>
      <c r="O79" s="4" t="s">
        <v>7890</v>
      </c>
    </row>
    <row r="80" spans="1:15" ht="15" hidden="1" customHeight="1" x14ac:dyDescent="0.3">
      <c r="A80" s="2" t="s">
        <v>24</v>
      </c>
      <c r="B80" s="2" t="s">
        <v>34309</v>
      </c>
      <c r="C80" s="3">
        <v>1</v>
      </c>
      <c r="D80" s="2" t="s">
        <v>629</v>
      </c>
      <c r="E80" s="2" t="s">
        <v>7377</v>
      </c>
      <c r="F80" s="2">
        <v>30043993</v>
      </c>
      <c r="G80" s="2" t="s">
        <v>7891</v>
      </c>
      <c r="H80" s="2" t="s">
        <v>7892</v>
      </c>
      <c r="I80" s="2" t="s">
        <v>1659</v>
      </c>
      <c r="J80" s="2" t="s">
        <v>7893</v>
      </c>
      <c r="K80" s="2" t="s">
        <v>1194</v>
      </c>
      <c r="L80" s="2" t="s">
        <v>7894</v>
      </c>
      <c r="M80" s="2" t="s">
        <v>7895</v>
      </c>
      <c r="N80" s="4" t="s">
        <v>7896</v>
      </c>
      <c r="O80" s="4" t="s">
        <v>7897</v>
      </c>
    </row>
    <row r="81" spans="1:15" ht="15" hidden="1" customHeight="1" x14ac:dyDescent="0.3">
      <c r="A81" s="2" t="s">
        <v>24</v>
      </c>
      <c r="B81" s="2" t="s">
        <v>34309</v>
      </c>
      <c r="C81" s="3">
        <v>1</v>
      </c>
      <c r="D81" s="2" t="s">
        <v>629</v>
      </c>
      <c r="E81" s="2" t="s">
        <v>7377</v>
      </c>
      <c r="F81" s="2">
        <v>29089244</v>
      </c>
      <c r="G81" s="2" t="s">
        <v>7898</v>
      </c>
      <c r="H81" s="2" t="s">
        <v>7899</v>
      </c>
      <c r="I81" s="2" t="s">
        <v>875</v>
      </c>
      <c r="J81" s="2" t="s">
        <v>7900</v>
      </c>
      <c r="K81" s="2" t="s">
        <v>7901</v>
      </c>
      <c r="L81" s="2" t="s">
        <v>7902</v>
      </c>
      <c r="M81" s="2" t="s">
        <v>7903</v>
      </c>
      <c r="N81" s="4" t="s">
        <v>7904</v>
      </c>
      <c r="O81" s="4" t="s">
        <v>7905</v>
      </c>
    </row>
    <row r="82" spans="1:15" ht="15" hidden="1" customHeight="1" x14ac:dyDescent="0.3">
      <c r="A82" s="2" t="s">
        <v>24</v>
      </c>
      <c r="B82" s="2" t="s">
        <v>34309</v>
      </c>
      <c r="C82" s="3">
        <v>1</v>
      </c>
      <c r="D82" s="2" t="s">
        <v>629</v>
      </c>
      <c r="E82" s="2" t="s">
        <v>7377</v>
      </c>
      <c r="F82" s="2">
        <v>30455695</v>
      </c>
      <c r="G82" s="2" t="s">
        <v>7906</v>
      </c>
      <c r="H82" s="2" t="s">
        <v>7907</v>
      </c>
      <c r="I82" s="2" t="s">
        <v>781</v>
      </c>
      <c r="J82" s="2" t="s">
        <v>7908</v>
      </c>
      <c r="K82" s="2" t="s">
        <v>7410</v>
      </c>
      <c r="L82" s="2" t="s">
        <v>7909</v>
      </c>
      <c r="M82" s="2" t="s">
        <v>7460</v>
      </c>
      <c r="N82" s="4" t="s">
        <v>7910</v>
      </c>
      <c r="O82" s="4" t="s">
        <v>7911</v>
      </c>
    </row>
    <row r="83" spans="1:15" ht="15" hidden="1" customHeight="1" x14ac:dyDescent="0.3">
      <c r="A83" s="2" t="s">
        <v>24</v>
      </c>
      <c r="B83" s="2" t="s">
        <v>34309</v>
      </c>
      <c r="C83" s="3">
        <v>1</v>
      </c>
      <c r="D83" s="2" t="s">
        <v>629</v>
      </c>
      <c r="E83" s="2" t="s">
        <v>7377</v>
      </c>
      <c r="F83" s="2">
        <v>30619276</v>
      </c>
      <c r="G83" s="2" t="s">
        <v>7912</v>
      </c>
      <c r="H83" s="2" t="s">
        <v>7913</v>
      </c>
      <c r="I83" s="2" t="s">
        <v>781</v>
      </c>
      <c r="J83" s="2" t="s">
        <v>7914</v>
      </c>
      <c r="K83" s="2" t="s">
        <v>7410</v>
      </c>
      <c r="L83" s="2" t="s">
        <v>7915</v>
      </c>
      <c r="M83" s="2" t="s">
        <v>7438</v>
      </c>
      <c r="N83" s="4" t="s">
        <v>7916</v>
      </c>
      <c r="O83" s="4" t="s">
        <v>7917</v>
      </c>
    </row>
    <row r="84" spans="1:15" ht="15" hidden="1" customHeight="1" x14ac:dyDescent="0.3">
      <c r="A84" s="2" t="s">
        <v>24</v>
      </c>
      <c r="B84" s="2" t="s">
        <v>34309</v>
      </c>
      <c r="C84" s="3">
        <v>1</v>
      </c>
      <c r="D84" s="2" t="s">
        <v>629</v>
      </c>
      <c r="E84" s="2" t="s">
        <v>7377</v>
      </c>
      <c r="F84" s="2">
        <v>28708268</v>
      </c>
      <c r="G84" s="2" t="s">
        <v>7918</v>
      </c>
      <c r="H84" s="2" t="s">
        <v>7919</v>
      </c>
      <c r="I84" s="2" t="s">
        <v>1096</v>
      </c>
      <c r="J84" s="2" t="s">
        <v>7920</v>
      </c>
      <c r="K84" s="2" t="s">
        <v>7921</v>
      </c>
      <c r="L84" s="2" t="s">
        <v>7922</v>
      </c>
      <c r="M84" s="2" t="s">
        <v>7460</v>
      </c>
      <c r="N84" s="4" t="s">
        <v>7923</v>
      </c>
      <c r="O84" s="4" t="s">
        <v>7924</v>
      </c>
    </row>
    <row r="85" spans="1:15" ht="15" hidden="1" customHeight="1" x14ac:dyDescent="0.3">
      <c r="A85" s="2" t="s">
        <v>24</v>
      </c>
      <c r="B85" s="2" t="s">
        <v>34309</v>
      </c>
      <c r="C85" s="3">
        <v>1</v>
      </c>
      <c r="D85" s="2" t="s">
        <v>629</v>
      </c>
      <c r="E85" s="2" t="s">
        <v>7377</v>
      </c>
      <c r="F85" s="2">
        <v>28819871</v>
      </c>
      <c r="G85" s="2" t="s">
        <v>7925</v>
      </c>
      <c r="H85" s="2" t="s">
        <v>7926</v>
      </c>
      <c r="I85" s="2" t="s">
        <v>1363</v>
      </c>
      <c r="J85" s="2" t="s">
        <v>4596</v>
      </c>
      <c r="K85" s="2" t="s">
        <v>7472</v>
      </c>
      <c r="L85" s="2" t="s">
        <v>7927</v>
      </c>
      <c r="M85" s="2" t="s">
        <v>7444</v>
      </c>
      <c r="N85" s="4" t="s">
        <v>7928</v>
      </c>
      <c r="O85" s="4" t="s">
        <v>7929</v>
      </c>
    </row>
    <row r="86" spans="1:15" ht="15" hidden="1" customHeight="1" x14ac:dyDescent="0.3">
      <c r="A86" s="2" t="s">
        <v>24</v>
      </c>
      <c r="B86" s="2" t="s">
        <v>34309</v>
      </c>
      <c r="C86" s="3">
        <v>1</v>
      </c>
      <c r="D86" s="2" t="s">
        <v>629</v>
      </c>
      <c r="E86" s="2" t="s">
        <v>7377</v>
      </c>
      <c r="F86" s="2">
        <v>28422989</v>
      </c>
      <c r="G86" s="2" t="s">
        <v>7930</v>
      </c>
      <c r="H86" s="2" t="s">
        <v>7931</v>
      </c>
      <c r="I86" s="2" t="s">
        <v>815</v>
      </c>
      <c r="J86" s="2" t="s">
        <v>7932</v>
      </c>
      <c r="K86" s="2" t="s">
        <v>7933</v>
      </c>
      <c r="L86" s="2" t="s">
        <v>7934</v>
      </c>
      <c r="M86" s="2" t="s">
        <v>7388</v>
      </c>
      <c r="N86" s="4" t="s">
        <v>7935</v>
      </c>
      <c r="O86" s="4" t="s">
        <v>7936</v>
      </c>
    </row>
    <row r="87" spans="1:15" ht="15" hidden="1" customHeight="1" x14ac:dyDescent="0.3">
      <c r="A87" s="2" t="s">
        <v>24</v>
      </c>
      <c r="B87" s="2" t="s">
        <v>34309</v>
      </c>
      <c r="C87" s="3">
        <v>1</v>
      </c>
      <c r="D87" s="2" t="s">
        <v>629</v>
      </c>
      <c r="E87" s="2" t="s">
        <v>7377</v>
      </c>
      <c r="F87" s="2">
        <v>28670314</v>
      </c>
      <c r="G87" s="2" t="s">
        <v>7937</v>
      </c>
      <c r="H87" s="2" t="s">
        <v>7938</v>
      </c>
      <c r="I87" s="2" t="s">
        <v>815</v>
      </c>
      <c r="J87" s="2" t="s">
        <v>7939</v>
      </c>
      <c r="K87" s="2" t="s">
        <v>7410</v>
      </c>
      <c r="L87" s="2" t="s">
        <v>7940</v>
      </c>
      <c r="M87" s="2" t="s">
        <v>7388</v>
      </c>
      <c r="N87" s="4" t="s">
        <v>7941</v>
      </c>
      <c r="O87" s="4" t="s">
        <v>7942</v>
      </c>
    </row>
    <row r="88" spans="1:15" ht="15" hidden="1" customHeight="1" x14ac:dyDescent="0.3">
      <c r="A88" s="2" t="s">
        <v>24</v>
      </c>
      <c r="B88" s="2" t="s">
        <v>34309</v>
      </c>
      <c r="C88" s="3">
        <v>1</v>
      </c>
      <c r="D88" s="2" t="s">
        <v>629</v>
      </c>
      <c r="E88" s="2" t="s">
        <v>7377</v>
      </c>
      <c r="F88" s="2">
        <v>27665385</v>
      </c>
      <c r="G88" s="2" t="s">
        <v>7943</v>
      </c>
      <c r="H88" s="2" t="s">
        <v>7944</v>
      </c>
      <c r="I88" s="2" t="s">
        <v>3219</v>
      </c>
      <c r="J88" s="2" t="s">
        <v>7945</v>
      </c>
      <c r="K88" s="2" t="s">
        <v>7479</v>
      </c>
      <c r="L88" s="2" t="s">
        <v>7946</v>
      </c>
      <c r="M88" s="2" t="s">
        <v>7460</v>
      </c>
      <c r="N88" s="4" t="s">
        <v>7947</v>
      </c>
      <c r="O88" s="4" t="s">
        <v>7948</v>
      </c>
    </row>
    <row r="89" spans="1:15" ht="15" hidden="1" customHeight="1" x14ac:dyDescent="0.3">
      <c r="A89" s="2" t="s">
        <v>24</v>
      </c>
      <c r="B89" s="2" t="s">
        <v>34309</v>
      </c>
      <c r="C89" s="3">
        <v>1</v>
      </c>
      <c r="D89" s="2" t="s">
        <v>629</v>
      </c>
      <c r="E89" s="2" t="s">
        <v>7377</v>
      </c>
      <c r="F89" s="2">
        <v>26935054</v>
      </c>
      <c r="G89" s="2" t="s">
        <v>7949</v>
      </c>
      <c r="H89" s="2" t="s">
        <v>7950</v>
      </c>
      <c r="I89" s="2" t="s">
        <v>1227</v>
      </c>
      <c r="J89" s="2" t="s">
        <v>7951</v>
      </c>
      <c r="K89" s="2" t="s">
        <v>7952</v>
      </c>
      <c r="L89" s="2" t="s">
        <v>7953</v>
      </c>
      <c r="M89" s="2" t="s">
        <v>7388</v>
      </c>
      <c r="N89" s="4" t="s">
        <v>7954</v>
      </c>
      <c r="O89" s="4" t="s">
        <v>7955</v>
      </c>
    </row>
    <row r="90" spans="1:15" ht="15" hidden="1" customHeight="1" x14ac:dyDescent="0.3">
      <c r="A90" s="2" t="s">
        <v>24</v>
      </c>
      <c r="B90" s="2" t="s">
        <v>34309</v>
      </c>
      <c r="C90" s="3">
        <v>1</v>
      </c>
      <c r="D90" s="2" t="s">
        <v>629</v>
      </c>
      <c r="E90" s="2" t="s">
        <v>7377</v>
      </c>
      <c r="F90" s="2">
        <v>27264689</v>
      </c>
      <c r="G90" s="2" t="s">
        <v>7956</v>
      </c>
      <c r="H90" s="2" t="s">
        <v>7957</v>
      </c>
      <c r="I90" s="2" t="s">
        <v>7958</v>
      </c>
      <c r="J90" s="2" t="s">
        <v>7959</v>
      </c>
      <c r="K90" s="2" t="s">
        <v>7960</v>
      </c>
      <c r="L90" s="2" t="s">
        <v>7961</v>
      </c>
      <c r="M90" s="2" t="s">
        <v>7388</v>
      </c>
      <c r="N90" s="4" t="s">
        <v>7962</v>
      </c>
      <c r="O90" s="4" t="s">
        <v>7963</v>
      </c>
    </row>
    <row r="91" spans="1:15" ht="15" hidden="1" customHeight="1" x14ac:dyDescent="0.3">
      <c r="A91" s="2" t="s">
        <v>24</v>
      </c>
      <c r="B91" s="2" t="s">
        <v>34309</v>
      </c>
      <c r="C91" s="3">
        <v>1</v>
      </c>
      <c r="D91" s="2" t="s">
        <v>629</v>
      </c>
      <c r="E91" s="2" t="s">
        <v>7377</v>
      </c>
      <c r="F91" s="2">
        <v>27485073</v>
      </c>
      <c r="G91" s="2" t="s">
        <v>7964</v>
      </c>
      <c r="H91" s="2" t="s">
        <v>7965</v>
      </c>
      <c r="I91" s="2" t="s">
        <v>7958</v>
      </c>
      <c r="J91" s="2"/>
      <c r="K91" s="2" t="s">
        <v>7966</v>
      </c>
      <c r="L91" s="2" t="s">
        <v>7967</v>
      </c>
      <c r="M91" s="2" t="s">
        <v>7968</v>
      </c>
      <c r="N91" s="4" t="s">
        <v>7969</v>
      </c>
      <c r="O91" s="4" t="s">
        <v>7970</v>
      </c>
    </row>
    <row r="92" spans="1:15" ht="15" hidden="1" customHeight="1" x14ac:dyDescent="0.3">
      <c r="A92" s="2" t="s">
        <v>24</v>
      </c>
      <c r="B92" s="2" t="s">
        <v>34309</v>
      </c>
      <c r="C92" s="3">
        <v>1</v>
      </c>
      <c r="D92" s="2" t="s">
        <v>629</v>
      </c>
      <c r="E92" s="2" t="s">
        <v>7377</v>
      </c>
      <c r="F92" s="2">
        <v>26854522</v>
      </c>
      <c r="G92" s="2" t="s">
        <v>7971</v>
      </c>
      <c r="H92" s="2" t="s">
        <v>7972</v>
      </c>
      <c r="I92" s="2" t="s">
        <v>3105</v>
      </c>
      <c r="J92" s="2" t="s">
        <v>7973</v>
      </c>
      <c r="K92" s="2" t="s">
        <v>7402</v>
      </c>
      <c r="L92" s="2" t="s">
        <v>7974</v>
      </c>
      <c r="M92" s="2" t="s">
        <v>7438</v>
      </c>
      <c r="N92" s="4" t="s">
        <v>7975</v>
      </c>
      <c r="O92" s="4" t="s">
        <v>7976</v>
      </c>
    </row>
    <row r="93" spans="1:15" ht="15" hidden="1" customHeight="1" x14ac:dyDescent="0.3">
      <c r="A93" s="2" t="s">
        <v>24</v>
      </c>
      <c r="B93" s="2" t="s">
        <v>34309</v>
      </c>
      <c r="C93" s="3">
        <v>1</v>
      </c>
      <c r="D93" s="2" t="s">
        <v>629</v>
      </c>
      <c r="E93" s="2" t="s">
        <v>7377</v>
      </c>
      <c r="F93" s="2">
        <v>27221134</v>
      </c>
      <c r="G93" s="2" t="s">
        <v>7977</v>
      </c>
      <c r="H93" s="2" t="s">
        <v>7978</v>
      </c>
      <c r="I93" s="2" t="s">
        <v>3105</v>
      </c>
      <c r="J93" s="2" t="s">
        <v>7979</v>
      </c>
      <c r="K93" s="2" t="s">
        <v>7380</v>
      </c>
      <c r="L93" s="2" t="s">
        <v>7980</v>
      </c>
      <c r="M93" s="2" t="s">
        <v>7388</v>
      </c>
      <c r="N93" s="4" t="s">
        <v>7981</v>
      </c>
      <c r="O93" s="4" t="s">
        <v>7982</v>
      </c>
    </row>
    <row r="94" spans="1:15" ht="15" hidden="1" customHeight="1" x14ac:dyDescent="0.3">
      <c r="A94" s="2" t="s">
        <v>24</v>
      </c>
      <c r="B94" s="2" t="s">
        <v>34309</v>
      </c>
      <c r="C94" s="3">
        <v>1</v>
      </c>
      <c r="D94" s="2" t="s">
        <v>629</v>
      </c>
      <c r="E94" s="2" t="s">
        <v>7377</v>
      </c>
      <c r="F94" s="2">
        <v>26233927</v>
      </c>
      <c r="G94" s="2" t="s">
        <v>7983</v>
      </c>
      <c r="H94" s="2" t="s">
        <v>7984</v>
      </c>
      <c r="I94" s="2" t="s">
        <v>7985</v>
      </c>
      <c r="J94" s="2" t="s">
        <v>7986</v>
      </c>
      <c r="K94" s="2" t="s">
        <v>7380</v>
      </c>
      <c r="L94" s="2" t="s">
        <v>7987</v>
      </c>
      <c r="M94" s="2" t="s">
        <v>7677</v>
      </c>
      <c r="N94" s="4" t="s">
        <v>7988</v>
      </c>
      <c r="O94" s="4" t="s">
        <v>7989</v>
      </c>
    </row>
    <row r="95" spans="1:15" ht="15" hidden="1" customHeight="1" x14ac:dyDescent="0.3">
      <c r="A95" s="2" t="s">
        <v>24</v>
      </c>
      <c r="B95" s="2" t="s">
        <v>34309</v>
      </c>
      <c r="C95" s="3">
        <v>1</v>
      </c>
      <c r="D95" s="2" t="s">
        <v>629</v>
      </c>
      <c r="E95" s="2" t="s">
        <v>7377</v>
      </c>
      <c r="F95" s="2">
        <v>27123465</v>
      </c>
      <c r="G95" s="2" t="s">
        <v>7990</v>
      </c>
      <c r="H95" s="2" t="s">
        <v>7991</v>
      </c>
      <c r="I95" s="2" t="s">
        <v>864</v>
      </c>
      <c r="J95" s="2" t="s">
        <v>7992</v>
      </c>
      <c r="K95" s="2" t="s">
        <v>7993</v>
      </c>
      <c r="L95" s="2" t="s">
        <v>7994</v>
      </c>
      <c r="M95" s="2" t="s">
        <v>7460</v>
      </c>
      <c r="N95" s="4" t="s">
        <v>7995</v>
      </c>
      <c r="O95" s="4" t="s">
        <v>7996</v>
      </c>
    </row>
    <row r="96" spans="1:15" ht="15" hidden="1" customHeight="1" x14ac:dyDescent="0.3">
      <c r="A96" s="2" t="s">
        <v>24</v>
      </c>
      <c r="B96" s="2" t="s">
        <v>34309</v>
      </c>
      <c r="C96" s="3">
        <v>1</v>
      </c>
      <c r="D96" s="2" t="s">
        <v>629</v>
      </c>
      <c r="E96" s="2" t="s">
        <v>7377</v>
      </c>
      <c r="F96" s="2">
        <v>26307434</v>
      </c>
      <c r="G96" s="2" t="s">
        <v>7997</v>
      </c>
      <c r="H96" s="2" t="s">
        <v>7998</v>
      </c>
      <c r="I96" s="2" t="s">
        <v>1974</v>
      </c>
      <c r="J96" s="2" t="s">
        <v>7999</v>
      </c>
      <c r="K96" s="2" t="s">
        <v>8000</v>
      </c>
      <c r="L96" s="2" t="s">
        <v>8001</v>
      </c>
      <c r="M96" s="2" t="s">
        <v>7388</v>
      </c>
      <c r="N96" s="4" t="s">
        <v>8002</v>
      </c>
      <c r="O96" s="4" t="s">
        <v>8003</v>
      </c>
    </row>
    <row r="97" spans="1:15" ht="15" hidden="1" customHeight="1" x14ac:dyDescent="0.3">
      <c r="A97" s="2" t="s">
        <v>24</v>
      </c>
      <c r="B97" s="2" t="s">
        <v>34309</v>
      </c>
      <c r="C97" s="3">
        <v>1</v>
      </c>
      <c r="D97" s="2" t="s">
        <v>629</v>
      </c>
      <c r="E97" s="2" t="s">
        <v>7377</v>
      </c>
      <c r="F97" s="2">
        <v>26067227</v>
      </c>
      <c r="G97" s="2" t="s">
        <v>8004</v>
      </c>
      <c r="H97" s="2" t="s">
        <v>8005</v>
      </c>
      <c r="I97" s="2" t="s">
        <v>1613</v>
      </c>
      <c r="J97" s="2" t="s">
        <v>8006</v>
      </c>
      <c r="K97" s="2" t="s">
        <v>7472</v>
      </c>
      <c r="L97" s="2" t="s">
        <v>8007</v>
      </c>
      <c r="M97" s="2" t="s">
        <v>7460</v>
      </c>
      <c r="N97" s="4" t="s">
        <v>8008</v>
      </c>
      <c r="O97" s="4" t="s">
        <v>8009</v>
      </c>
    </row>
    <row r="98" spans="1:15" ht="15" hidden="1" customHeight="1" x14ac:dyDescent="0.3">
      <c r="A98" s="2" t="s">
        <v>24</v>
      </c>
      <c r="B98" s="2" t="s">
        <v>34309</v>
      </c>
      <c r="C98" s="3">
        <v>1</v>
      </c>
      <c r="D98" s="2" t="s">
        <v>629</v>
      </c>
      <c r="E98" s="2" t="s">
        <v>7377</v>
      </c>
      <c r="F98" s="2">
        <v>25884015</v>
      </c>
      <c r="G98" s="2" t="s">
        <v>8010</v>
      </c>
      <c r="H98" s="2" t="s">
        <v>8011</v>
      </c>
      <c r="I98" s="2" t="s">
        <v>963</v>
      </c>
      <c r="J98" s="2" t="s">
        <v>5483</v>
      </c>
      <c r="K98" s="2" t="s">
        <v>8012</v>
      </c>
      <c r="L98" s="2" t="s">
        <v>8013</v>
      </c>
      <c r="M98" s="2" t="s">
        <v>7388</v>
      </c>
      <c r="N98" s="4" t="s">
        <v>8014</v>
      </c>
      <c r="O98" s="4" t="s">
        <v>8015</v>
      </c>
    </row>
    <row r="99" spans="1:15" ht="15" hidden="1" customHeight="1" x14ac:dyDescent="0.3">
      <c r="A99" s="2" t="s">
        <v>24</v>
      </c>
      <c r="B99" s="2" t="s">
        <v>34309</v>
      </c>
      <c r="C99" s="3">
        <v>1</v>
      </c>
      <c r="D99" s="2" t="s">
        <v>629</v>
      </c>
      <c r="E99" s="2" t="s">
        <v>7377</v>
      </c>
      <c r="F99" s="2">
        <v>25532440</v>
      </c>
      <c r="G99" s="2" t="s">
        <v>8016</v>
      </c>
      <c r="H99" s="2" t="s">
        <v>8017</v>
      </c>
      <c r="I99" s="2" t="s">
        <v>2431</v>
      </c>
      <c r="J99" s="2" t="s">
        <v>8018</v>
      </c>
      <c r="K99" s="2" t="s">
        <v>8019</v>
      </c>
      <c r="L99" s="2" t="s">
        <v>8020</v>
      </c>
      <c r="M99" s="2" t="s">
        <v>7460</v>
      </c>
      <c r="N99" s="4" t="s">
        <v>8021</v>
      </c>
      <c r="O99" s="4" t="s">
        <v>8022</v>
      </c>
    </row>
    <row r="100" spans="1:15" ht="15" hidden="1" customHeight="1" x14ac:dyDescent="0.3">
      <c r="A100" s="2" t="s">
        <v>24</v>
      </c>
      <c r="B100" s="2" t="s">
        <v>34309</v>
      </c>
      <c r="C100" s="3">
        <v>1</v>
      </c>
      <c r="D100" s="2" t="s">
        <v>629</v>
      </c>
      <c r="E100" s="2" t="s">
        <v>7377</v>
      </c>
      <c r="F100" s="2">
        <v>25302402</v>
      </c>
      <c r="G100" s="2" t="s">
        <v>8023</v>
      </c>
      <c r="H100" s="2" t="s">
        <v>8024</v>
      </c>
      <c r="I100" s="2" t="s">
        <v>1515</v>
      </c>
      <c r="J100" s="2" t="s">
        <v>8025</v>
      </c>
      <c r="K100" s="2" t="s">
        <v>8026</v>
      </c>
      <c r="L100" s="2" t="s">
        <v>8027</v>
      </c>
      <c r="M100" s="2" t="s">
        <v>7709</v>
      </c>
      <c r="N100" s="4" t="s">
        <v>8028</v>
      </c>
      <c r="O100" s="4" t="s">
        <v>8029</v>
      </c>
    </row>
    <row r="101" spans="1:15" ht="15" hidden="1" customHeight="1" x14ac:dyDescent="0.3">
      <c r="A101" s="2" t="s">
        <v>24</v>
      </c>
      <c r="B101" s="2" t="s">
        <v>34309</v>
      </c>
      <c r="C101" s="3">
        <v>1</v>
      </c>
      <c r="D101" s="2" t="s">
        <v>629</v>
      </c>
      <c r="E101" s="2" t="s">
        <v>7377</v>
      </c>
      <c r="F101" s="2">
        <v>25569260</v>
      </c>
      <c r="G101" s="2" t="s">
        <v>8030</v>
      </c>
      <c r="H101" s="2" t="s">
        <v>8031</v>
      </c>
      <c r="I101" s="2" t="s">
        <v>1515</v>
      </c>
      <c r="J101" s="2" t="s">
        <v>8032</v>
      </c>
      <c r="K101" s="2" t="s">
        <v>8033</v>
      </c>
      <c r="L101" s="2" t="s">
        <v>8034</v>
      </c>
      <c r="M101" s="2" t="s">
        <v>7460</v>
      </c>
      <c r="N101" s="4" t="s">
        <v>8035</v>
      </c>
      <c r="O101" s="4" t="s">
        <v>8036</v>
      </c>
    </row>
    <row r="102" spans="1:15" ht="15" hidden="1" customHeight="1" x14ac:dyDescent="0.3">
      <c r="A102" s="2" t="s">
        <v>24</v>
      </c>
      <c r="B102" s="2" t="s">
        <v>34309</v>
      </c>
      <c r="C102" s="3">
        <v>1</v>
      </c>
      <c r="D102" s="2" t="s">
        <v>629</v>
      </c>
      <c r="E102" s="2" t="s">
        <v>7377</v>
      </c>
      <c r="F102" s="2">
        <v>25699039</v>
      </c>
      <c r="G102" s="2" t="s">
        <v>8037</v>
      </c>
      <c r="H102" s="2" t="s">
        <v>8038</v>
      </c>
      <c r="I102" s="2" t="s">
        <v>632</v>
      </c>
      <c r="J102" s="2" t="s">
        <v>8039</v>
      </c>
      <c r="K102" s="2" t="s">
        <v>7410</v>
      </c>
      <c r="L102" s="2" t="s">
        <v>8040</v>
      </c>
      <c r="M102" s="2" t="s">
        <v>7438</v>
      </c>
      <c r="N102" s="4" t="s">
        <v>8041</v>
      </c>
      <c r="O102" s="4" t="s">
        <v>8042</v>
      </c>
    </row>
    <row r="103" spans="1:15" ht="15" hidden="1" customHeight="1" x14ac:dyDescent="0.3">
      <c r="A103" s="2" t="s">
        <v>24</v>
      </c>
      <c r="B103" s="2" t="s">
        <v>34309</v>
      </c>
      <c r="C103" s="3">
        <v>1</v>
      </c>
      <c r="D103" s="2" t="s">
        <v>629</v>
      </c>
      <c r="E103" s="2" t="s">
        <v>7377</v>
      </c>
      <c r="F103" s="2">
        <v>26379671</v>
      </c>
      <c r="G103" s="2" t="s">
        <v>8043</v>
      </c>
      <c r="H103" s="2" t="s">
        <v>8044</v>
      </c>
      <c r="I103" s="2" t="s">
        <v>632</v>
      </c>
      <c r="J103" s="2" t="s">
        <v>8045</v>
      </c>
      <c r="K103" s="2" t="s">
        <v>7410</v>
      </c>
      <c r="L103" s="2" t="s">
        <v>8046</v>
      </c>
      <c r="M103" s="2" t="s">
        <v>7388</v>
      </c>
      <c r="N103" s="4" t="s">
        <v>8047</v>
      </c>
      <c r="O103" s="4" t="s">
        <v>8048</v>
      </c>
    </row>
    <row r="104" spans="1:15" ht="15" hidden="1" customHeight="1" x14ac:dyDescent="0.3">
      <c r="A104" s="2" t="s">
        <v>24</v>
      </c>
      <c r="B104" s="2" t="s">
        <v>34309</v>
      </c>
      <c r="C104" s="3">
        <v>1</v>
      </c>
      <c r="D104" s="2" t="s">
        <v>629</v>
      </c>
      <c r="E104" s="2" t="s">
        <v>7377</v>
      </c>
      <c r="F104" s="2">
        <v>25407649</v>
      </c>
      <c r="G104" s="2" t="s">
        <v>8049</v>
      </c>
      <c r="H104" s="2" t="s">
        <v>8050</v>
      </c>
      <c r="I104" s="2" t="s">
        <v>2126</v>
      </c>
      <c r="J104" s="2"/>
      <c r="K104" s="2" t="s">
        <v>8051</v>
      </c>
      <c r="L104" s="2" t="s">
        <v>8052</v>
      </c>
      <c r="M104" s="2" t="s">
        <v>7460</v>
      </c>
      <c r="N104" s="4" t="s">
        <v>8053</v>
      </c>
      <c r="O104" s="4" t="s">
        <v>8054</v>
      </c>
    </row>
    <row r="105" spans="1:15" ht="15" hidden="1" customHeight="1" x14ac:dyDescent="0.3">
      <c r="A105" s="2" t="s">
        <v>24</v>
      </c>
      <c r="B105" s="2" t="s">
        <v>34309</v>
      </c>
      <c r="C105" s="3">
        <v>1</v>
      </c>
      <c r="D105" s="2" t="s">
        <v>629</v>
      </c>
      <c r="E105" s="2" t="s">
        <v>7377</v>
      </c>
      <c r="F105" s="2">
        <v>25047154</v>
      </c>
      <c r="G105" s="2" t="s">
        <v>8055</v>
      </c>
      <c r="H105" s="2" t="s">
        <v>8056</v>
      </c>
      <c r="I105" s="2" t="s">
        <v>4053</v>
      </c>
      <c r="J105" s="2" t="s">
        <v>8057</v>
      </c>
      <c r="K105" s="2" t="s">
        <v>7472</v>
      </c>
      <c r="L105" s="2" t="s">
        <v>8058</v>
      </c>
      <c r="M105" s="2" t="s">
        <v>7460</v>
      </c>
      <c r="N105" s="4" t="s">
        <v>8059</v>
      </c>
      <c r="O105" s="4" t="s">
        <v>8060</v>
      </c>
    </row>
    <row r="106" spans="1:15" ht="15" hidden="1" customHeight="1" x14ac:dyDescent="0.3">
      <c r="A106" s="2" t="s">
        <v>24</v>
      </c>
      <c r="B106" s="2" t="s">
        <v>34309</v>
      </c>
      <c r="C106" s="3">
        <v>1</v>
      </c>
      <c r="D106" s="2" t="s">
        <v>629</v>
      </c>
      <c r="E106" s="2" t="s">
        <v>7377</v>
      </c>
      <c r="F106" s="2">
        <v>24792875</v>
      </c>
      <c r="G106" s="2" t="s">
        <v>8061</v>
      </c>
      <c r="H106" s="2" t="s">
        <v>8062</v>
      </c>
      <c r="I106" s="2" t="s">
        <v>8063</v>
      </c>
      <c r="J106" s="2" t="s">
        <v>3635</v>
      </c>
      <c r="K106" s="2" t="s">
        <v>7380</v>
      </c>
      <c r="L106" s="2" t="s">
        <v>8064</v>
      </c>
      <c r="M106" s="2" t="s">
        <v>7460</v>
      </c>
      <c r="N106" s="4" t="s">
        <v>8065</v>
      </c>
      <c r="O106" s="4" t="s">
        <v>8066</v>
      </c>
    </row>
    <row r="107" spans="1:15" ht="15" hidden="1" customHeight="1" x14ac:dyDescent="0.3">
      <c r="A107" s="2" t="s">
        <v>24</v>
      </c>
      <c r="B107" s="2" t="s">
        <v>34309</v>
      </c>
      <c r="C107" s="3">
        <v>1</v>
      </c>
      <c r="D107" s="2" t="s">
        <v>629</v>
      </c>
      <c r="E107" s="2" t="s">
        <v>7377</v>
      </c>
      <c r="F107" s="2">
        <v>24741616</v>
      </c>
      <c r="G107" s="2" t="s">
        <v>8067</v>
      </c>
      <c r="H107" s="2" t="s">
        <v>8068</v>
      </c>
      <c r="I107" s="2" t="s">
        <v>1043</v>
      </c>
      <c r="J107" s="2" t="s">
        <v>4661</v>
      </c>
      <c r="K107" s="2" t="s">
        <v>7993</v>
      </c>
      <c r="L107" s="2" t="s">
        <v>8069</v>
      </c>
      <c r="M107" s="2" t="s">
        <v>7481</v>
      </c>
      <c r="N107" s="4" t="s">
        <v>8070</v>
      </c>
      <c r="O107" s="4" t="s">
        <v>8071</v>
      </c>
    </row>
    <row r="108" spans="1:15" ht="15" hidden="1" customHeight="1" x14ac:dyDescent="0.3">
      <c r="A108" s="2" t="s">
        <v>24</v>
      </c>
      <c r="B108" s="2" t="s">
        <v>34309</v>
      </c>
      <c r="C108" s="3">
        <v>1</v>
      </c>
      <c r="D108" s="2" t="s">
        <v>629</v>
      </c>
      <c r="E108" s="2" t="s">
        <v>7377</v>
      </c>
      <c r="F108" s="2">
        <v>25505470</v>
      </c>
      <c r="G108" s="2" t="s">
        <v>8072</v>
      </c>
      <c r="H108" s="2" t="s">
        <v>8073</v>
      </c>
      <c r="I108" s="2" t="s">
        <v>1043</v>
      </c>
      <c r="J108" s="2" t="s">
        <v>8074</v>
      </c>
      <c r="K108" s="2" t="s">
        <v>7410</v>
      </c>
      <c r="L108" s="2" t="s">
        <v>8075</v>
      </c>
      <c r="M108" s="2" t="s">
        <v>7388</v>
      </c>
      <c r="N108" s="4" t="s">
        <v>8076</v>
      </c>
      <c r="O108" s="4" t="s">
        <v>8077</v>
      </c>
    </row>
    <row r="109" spans="1:15" ht="15" hidden="1" customHeight="1" x14ac:dyDescent="0.3">
      <c r="A109" s="2" t="s">
        <v>24</v>
      </c>
      <c r="B109" s="2" t="s">
        <v>34309</v>
      </c>
      <c r="C109" s="3">
        <v>1</v>
      </c>
      <c r="D109" s="2" t="s">
        <v>629</v>
      </c>
      <c r="E109" s="2" t="s">
        <v>7377</v>
      </c>
      <c r="F109" s="2">
        <v>25566244</v>
      </c>
      <c r="G109" s="2" t="s">
        <v>8078</v>
      </c>
      <c r="H109" s="2" t="s">
        <v>8079</v>
      </c>
      <c r="I109" s="2" t="s">
        <v>1043</v>
      </c>
      <c r="J109" s="2" t="s">
        <v>8080</v>
      </c>
      <c r="K109" s="2" t="s">
        <v>7410</v>
      </c>
      <c r="L109" s="2" t="s">
        <v>8081</v>
      </c>
      <c r="M109" s="2" t="s">
        <v>7438</v>
      </c>
      <c r="N109" s="4" t="s">
        <v>8082</v>
      </c>
      <c r="O109" s="4" t="s">
        <v>8083</v>
      </c>
    </row>
    <row r="110" spans="1:15" ht="15" hidden="1" customHeight="1" x14ac:dyDescent="0.3">
      <c r="A110" s="2" t="s">
        <v>24</v>
      </c>
      <c r="B110" s="2" t="s">
        <v>34309</v>
      </c>
      <c r="C110" s="3">
        <v>1</v>
      </c>
      <c r="D110" s="2" t="s">
        <v>629</v>
      </c>
      <c r="E110" s="2" t="s">
        <v>7377</v>
      </c>
      <c r="F110" s="2">
        <v>25566269</v>
      </c>
      <c r="G110" s="2" t="s">
        <v>7822</v>
      </c>
      <c r="H110" s="2" t="s">
        <v>8084</v>
      </c>
      <c r="I110" s="2" t="s">
        <v>1043</v>
      </c>
      <c r="J110" s="2" t="s">
        <v>8085</v>
      </c>
      <c r="K110" s="2" t="s">
        <v>7410</v>
      </c>
      <c r="L110" s="2" t="s">
        <v>8086</v>
      </c>
      <c r="M110" s="2" t="s">
        <v>7438</v>
      </c>
      <c r="N110" s="4" t="s">
        <v>8087</v>
      </c>
      <c r="O110" s="4" t="s">
        <v>8088</v>
      </c>
    </row>
    <row r="111" spans="1:15" ht="15" hidden="1" customHeight="1" x14ac:dyDescent="0.3">
      <c r="A111" s="2" t="s">
        <v>24</v>
      </c>
      <c r="B111" s="2" t="s">
        <v>34309</v>
      </c>
      <c r="C111" s="3">
        <v>1</v>
      </c>
      <c r="D111" s="2" t="s">
        <v>629</v>
      </c>
      <c r="E111" s="2" t="s">
        <v>7377</v>
      </c>
      <c r="F111" s="2">
        <v>24382174</v>
      </c>
      <c r="G111" s="2" t="s">
        <v>8089</v>
      </c>
      <c r="H111" s="2" t="s">
        <v>8090</v>
      </c>
      <c r="I111" s="2" t="s">
        <v>1098</v>
      </c>
      <c r="J111" s="2"/>
      <c r="K111" s="2" t="s">
        <v>8091</v>
      </c>
      <c r="L111" s="2" t="s">
        <v>8092</v>
      </c>
      <c r="M111" s="2" t="s">
        <v>8093</v>
      </c>
      <c r="N111" s="4" t="s">
        <v>8094</v>
      </c>
      <c r="O111" s="2"/>
    </row>
    <row r="112" spans="1:15" ht="15" hidden="1" customHeight="1" x14ac:dyDescent="0.3">
      <c r="A112" s="2" t="s">
        <v>24</v>
      </c>
      <c r="B112" s="2" t="s">
        <v>34309</v>
      </c>
      <c r="C112" s="3">
        <v>1</v>
      </c>
      <c r="D112" s="2" t="s">
        <v>629</v>
      </c>
      <c r="E112" s="2" t="s">
        <v>7377</v>
      </c>
      <c r="F112" s="2">
        <v>24333311</v>
      </c>
      <c r="G112" s="2" t="s">
        <v>8095</v>
      </c>
      <c r="H112" s="2" t="s">
        <v>8096</v>
      </c>
      <c r="I112" s="2" t="s">
        <v>2685</v>
      </c>
      <c r="J112" s="2"/>
      <c r="K112" s="2" t="s">
        <v>7798</v>
      </c>
      <c r="L112" s="2" t="s">
        <v>8097</v>
      </c>
      <c r="M112" s="2" t="s">
        <v>7438</v>
      </c>
      <c r="N112" s="4" t="s">
        <v>8098</v>
      </c>
      <c r="O112" s="4" t="s">
        <v>8099</v>
      </c>
    </row>
    <row r="113" spans="1:15" ht="15" hidden="1" customHeight="1" x14ac:dyDescent="0.3">
      <c r="A113" s="2" t="s">
        <v>24</v>
      </c>
      <c r="B113" s="2" t="s">
        <v>34309</v>
      </c>
      <c r="C113" s="3">
        <v>1</v>
      </c>
      <c r="D113" s="2" t="s">
        <v>629</v>
      </c>
      <c r="E113" s="2" t="s">
        <v>7377</v>
      </c>
      <c r="F113" s="2">
        <v>24333312</v>
      </c>
      <c r="G113" s="2" t="s">
        <v>8100</v>
      </c>
      <c r="H113" s="2" t="s">
        <v>8101</v>
      </c>
      <c r="I113" s="2" t="s">
        <v>2685</v>
      </c>
      <c r="J113" s="2"/>
      <c r="K113" s="2" t="s">
        <v>7798</v>
      </c>
      <c r="L113" s="2" t="s">
        <v>8102</v>
      </c>
      <c r="M113" s="2" t="s">
        <v>7438</v>
      </c>
      <c r="N113" s="4" t="s">
        <v>8103</v>
      </c>
      <c r="O113" s="4" t="s">
        <v>8104</v>
      </c>
    </row>
    <row r="114" spans="1:15" ht="15" hidden="1" customHeight="1" x14ac:dyDescent="0.3">
      <c r="A114" s="2" t="s">
        <v>24</v>
      </c>
      <c r="B114" s="2" t="s">
        <v>34309</v>
      </c>
      <c r="C114" s="3">
        <v>1</v>
      </c>
      <c r="D114" s="2" t="s">
        <v>629</v>
      </c>
      <c r="E114" s="2" t="s">
        <v>7377</v>
      </c>
      <c r="F114" s="2">
        <v>23830379</v>
      </c>
      <c r="G114" s="2" t="s">
        <v>8105</v>
      </c>
      <c r="H114" s="2" t="s">
        <v>8106</v>
      </c>
      <c r="I114" s="2" t="s">
        <v>3120</v>
      </c>
      <c r="J114" s="2"/>
      <c r="K114" s="2" t="s">
        <v>8091</v>
      </c>
      <c r="L114" s="2" t="s">
        <v>8107</v>
      </c>
      <c r="M114" s="2" t="s">
        <v>8108</v>
      </c>
      <c r="N114" s="4" t="s">
        <v>8109</v>
      </c>
      <c r="O114" s="2"/>
    </row>
    <row r="115" spans="1:15" ht="15" hidden="1" customHeight="1" x14ac:dyDescent="0.3">
      <c r="A115" s="2" t="s">
        <v>24</v>
      </c>
      <c r="B115" s="2" t="s">
        <v>34309</v>
      </c>
      <c r="C115" s="3">
        <v>1</v>
      </c>
      <c r="D115" s="2" t="s">
        <v>629</v>
      </c>
      <c r="E115" s="2" t="s">
        <v>7377</v>
      </c>
      <c r="F115" s="2">
        <v>23274802</v>
      </c>
      <c r="G115" s="2" t="s">
        <v>8110</v>
      </c>
      <c r="H115" s="2" t="s">
        <v>8111</v>
      </c>
      <c r="I115" s="2" t="s">
        <v>887</v>
      </c>
      <c r="J115" s="2" t="s">
        <v>8112</v>
      </c>
      <c r="K115" s="2" t="s">
        <v>7472</v>
      </c>
      <c r="L115" s="2" t="s">
        <v>8113</v>
      </c>
      <c r="M115" s="2" t="s">
        <v>8114</v>
      </c>
      <c r="N115" s="4" t="s">
        <v>8115</v>
      </c>
      <c r="O115" s="4" t="s">
        <v>8116</v>
      </c>
    </row>
    <row r="116" spans="1:15" ht="15" hidden="1" customHeight="1" x14ac:dyDescent="0.3">
      <c r="A116" s="2" t="s">
        <v>24</v>
      </c>
      <c r="B116" s="2" t="s">
        <v>34309</v>
      </c>
      <c r="C116" s="3">
        <v>1</v>
      </c>
      <c r="D116" s="2" t="s">
        <v>629</v>
      </c>
      <c r="E116" s="2" t="s">
        <v>7377</v>
      </c>
      <c r="F116" s="2">
        <v>23467774</v>
      </c>
      <c r="G116" s="2" t="s">
        <v>8117</v>
      </c>
      <c r="H116" s="2" t="s">
        <v>8118</v>
      </c>
      <c r="I116" s="2" t="s">
        <v>887</v>
      </c>
      <c r="J116" s="2" t="s">
        <v>8119</v>
      </c>
      <c r="K116" s="2" t="s">
        <v>8120</v>
      </c>
      <c r="L116" s="2" t="s">
        <v>8121</v>
      </c>
      <c r="M116" s="2" t="s">
        <v>7709</v>
      </c>
      <c r="N116" s="4" t="s">
        <v>8122</v>
      </c>
      <c r="O116" s="4" t="s">
        <v>8123</v>
      </c>
    </row>
    <row r="117" spans="1:15" ht="15" hidden="1" customHeight="1" x14ac:dyDescent="0.3">
      <c r="A117" s="2" t="s">
        <v>24</v>
      </c>
      <c r="B117" s="2" t="s">
        <v>34309</v>
      </c>
      <c r="C117" s="3">
        <v>1</v>
      </c>
      <c r="D117" s="2" t="s">
        <v>629</v>
      </c>
      <c r="E117" s="2" t="s">
        <v>7377</v>
      </c>
      <c r="F117" s="2">
        <v>23480186</v>
      </c>
      <c r="G117" s="2" t="s">
        <v>8124</v>
      </c>
      <c r="H117" s="2" t="s">
        <v>8125</v>
      </c>
      <c r="I117" s="2" t="s">
        <v>1293</v>
      </c>
      <c r="J117" s="2"/>
      <c r="K117" s="2" t="s">
        <v>7921</v>
      </c>
      <c r="L117" s="2" t="s">
        <v>8126</v>
      </c>
      <c r="M117" s="2" t="s">
        <v>7460</v>
      </c>
      <c r="N117" s="4" t="s">
        <v>8127</v>
      </c>
      <c r="O117" s="4" t="s">
        <v>8128</v>
      </c>
    </row>
    <row r="118" spans="1:15" ht="15" hidden="1" customHeight="1" x14ac:dyDescent="0.3">
      <c r="A118" s="2" t="s">
        <v>24</v>
      </c>
      <c r="B118" s="2" t="s">
        <v>34309</v>
      </c>
      <c r="C118" s="3">
        <v>1</v>
      </c>
      <c r="D118" s="2" t="s">
        <v>629</v>
      </c>
      <c r="E118" s="2" t="s">
        <v>7377</v>
      </c>
      <c r="F118" s="2">
        <v>23007236</v>
      </c>
      <c r="G118" s="2" t="s">
        <v>8129</v>
      </c>
      <c r="H118" s="2" t="s">
        <v>8130</v>
      </c>
      <c r="I118" s="2" t="s">
        <v>965</v>
      </c>
      <c r="J118" s="2" t="s">
        <v>8131</v>
      </c>
      <c r="K118" s="2" t="s">
        <v>7472</v>
      </c>
      <c r="L118" s="2" t="s">
        <v>8132</v>
      </c>
      <c r="M118" s="2" t="s">
        <v>8133</v>
      </c>
      <c r="N118" s="4" t="s">
        <v>8134</v>
      </c>
      <c r="O118" s="4" t="s">
        <v>8135</v>
      </c>
    </row>
    <row r="119" spans="1:15" ht="15" hidden="1" customHeight="1" x14ac:dyDescent="0.3">
      <c r="A119" s="2" t="s">
        <v>24</v>
      </c>
      <c r="B119" s="2" t="s">
        <v>34309</v>
      </c>
      <c r="C119" s="3">
        <v>1</v>
      </c>
      <c r="D119" s="2" t="s">
        <v>629</v>
      </c>
      <c r="E119" s="2" t="s">
        <v>7377</v>
      </c>
      <c r="F119" s="2">
        <v>22936739</v>
      </c>
      <c r="G119" s="2" t="s">
        <v>8136</v>
      </c>
      <c r="H119" s="2" t="s">
        <v>8137</v>
      </c>
      <c r="I119" s="2" t="s">
        <v>8138</v>
      </c>
      <c r="J119" s="2"/>
      <c r="K119" s="2" t="s">
        <v>5284</v>
      </c>
      <c r="L119" s="2" t="s">
        <v>8139</v>
      </c>
      <c r="M119" s="2" t="s">
        <v>7565</v>
      </c>
      <c r="N119" s="4" t="s">
        <v>8140</v>
      </c>
      <c r="O119" s="4" t="s">
        <v>8141</v>
      </c>
    </row>
    <row r="120" spans="1:15" ht="15" hidden="1" customHeight="1" x14ac:dyDescent="0.3">
      <c r="A120" s="2" t="s">
        <v>24</v>
      </c>
      <c r="B120" s="2" t="s">
        <v>34309</v>
      </c>
      <c r="C120" s="3">
        <v>1</v>
      </c>
      <c r="D120" s="2" t="s">
        <v>629</v>
      </c>
      <c r="E120" s="2" t="s">
        <v>7377</v>
      </c>
      <c r="F120" s="2">
        <v>22477006</v>
      </c>
      <c r="G120" s="2" t="s">
        <v>8142</v>
      </c>
      <c r="H120" s="2" t="s">
        <v>8143</v>
      </c>
      <c r="I120" s="2" t="s">
        <v>898</v>
      </c>
      <c r="J120" s="2"/>
      <c r="K120" s="2" t="s">
        <v>8144</v>
      </c>
      <c r="L120" s="2" t="s">
        <v>8145</v>
      </c>
      <c r="M120" s="2" t="s">
        <v>7460</v>
      </c>
      <c r="N120" s="4" t="s">
        <v>8146</v>
      </c>
      <c r="O120" s="4" t="s">
        <v>8147</v>
      </c>
    </row>
    <row r="121" spans="1:15" ht="15" hidden="1" customHeight="1" x14ac:dyDescent="0.3">
      <c r="A121" s="2" t="s">
        <v>24</v>
      </c>
      <c r="B121" s="2" t="s">
        <v>34309</v>
      </c>
      <c r="C121" s="3">
        <v>1</v>
      </c>
      <c r="D121" s="2" t="s">
        <v>629</v>
      </c>
      <c r="E121" s="2" t="s">
        <v>7377</v>
      </c>
      <c r="F121" s="2">
        <v>22006993</v>
      </c>
      <c r="G121" s="2" t="s">
        <v>8148</v>
      </c>
      <c r="H121" s="2" t="s">
        <v>8149</v>
      </c>
      <c r="I121" s="2" t="s">
        <v>8150</v>
      </c>
      <c r="J121" s="2" t="s">
        <v>8151</v>
      </c>
      <c r="K121" s="2" t="s">
        <v>7552</v>
      </c>
      <c r="L121" s="2" t="s">
        <v>8152</v>
      </c>
      <c r="M121" s="2" t="s">
        <v>8153</v>
      </c>
      <c r="N121" s="4" t="s">
        <v>8154</v>
      </c>
      <c r="O121" s="4" t="s">
        <v>8155</v>
      </c>
    </row>
    <row r="122" spans="1:15" ht="15" hidden="1" customHeight="1" x14ac:dyDescent="0.3">
      <c r="A122" s="2" t="s">
        <v>24</v>
      </c>
      <c r="B122" s="2" t="s">
        <v>34309</v>
      </c>
      <c r="C122" s="3">
        <v>1</v>
      </c>
      <c r="D122" s="2" t="s">
        <v>629</v>
      </c>
      <c r="E122" s="2" t="s">
        <v>7377</v>
      </c>
      <c r="F122" s="2">
        <v>21622550</v>
      </c>
      <c r="G122" s="2" t="s">
        <v>8156</v>
      </c>
      <c r="H122" s="2" t="s">
        <v>8157</v>
      </c>
      <c r="I122" s="2" t="s">
        <v>1317</v>
      </c>
      <c r="J122" s="2" t="s">
        <v>8158</v>
      </c>
      <c r="K122" s="2" t="s">
        <v>5193</v>
      </c>
      <c r="L122" s="2" t="s">
        <v>8159</v>
      </c>
      <c r="M122" s="2" t="s">
        <v>8160</v>
      </c>
      <c r="N122" s="4" t="s">
        <v>8161</v>
      </c>
      <c r="O122" s="4" t="s">
        <v>8162</v>
      </c>
    </row>
    <row r="123" spans="1:15" ht="15" hidden="1" customHeight="1" x14ac:dyDescent="0.3">
      <c r="A123" s="2" t="s">
        <v>24</v>
      </c>
      <c r="B123" s="2" t="s">
        <v>34309</v>
      </c>
      <c r="C123" s="3">
        <v>1</v>
      </c>
      <c r="D123" s="2" t="s">
        <v>629</v>
      </c>
      <c r="E123" s="2" t="s">
        <v>7377</v>
      </c>
      <c r="F123" s="2">
        <v>21358549</v>
      </c>
      <c r="G123" s="2" t="s">
        <v>8163</v>
      </c>
      <c r="H123" s="2" t="s">
        <v>8164</v>
      </c>
      <c r="I123" s="2" t="s">
        <v>1949</v>
      </c>
      <c r="J123" s="2"/>
      <c r="K123" s="2" t="s">
        <v>8165</v>
      </c>
      <c r="L123" s="2" t="s">
        <v>8166</v>
      </c>
      <c r="M123" s="2" t="s">
        <v>8167</v>
      </c>
      <c r="N123" s="4" t="s">
        <v>8168</v>
      </c>
      <c r="O123" s="4" t="s">
        <v>8169</v>
      </c>
    </row>
    <row r="124" spans="1:15" ht="15" hidden="1" customHeight="1" x14ac:dyDescent="0.3">
      <c r="A124" s="2" t="s">
        <v>24</v>
      </c>
      <c r="B124" s="2" t="s">
        <v>34309</v>
      </c>
      <c r="C124" s="3">
        <v>1</v>
      </c>
      <c r="D124" s="2" t="s">
        <v>629</v>
      </c>
      <c r="E124" s="2" t="s">
        <v>7377</v>
      </c>
      <c r="F124" s="2">
        <v>21488866</v>
      </c>
      <c r="G124" s="2" t="s">
        <v>8170</v>
      </c>
      <c r="H124" s="2" t="s">
        <v>8171</v>
      </c>
      <c r="I124" s="2" t="s">
        <v>1949</v>
      </c>
      <c r="J124" s="2" t="s">
        <v>8172</v>
      </c>
      <c r="K124" s="2" t="s">
        <v>7921</v>
      </c>
      <c r="L124" s="2" t="s">
        <v>8173</v>
      </c>
      <c r="M124" s="2" t="s">
        <v>8160</v>
      </c>
      <c r="N124" s="4" t="s">
        <v>8174</v>
      </c>
      <c r="O124" s="4" t="s">
        <v>8175</v>
      </c>
    </row>
    <row r="125" spans="1:15" ht="15" hidden="1" customHeight="1" x14ac:dyDescent="0.3">
      <c r="A125" s="2" t="s">
        <v>24</v>
      </c>
      <c r="B125" s="2" t="s">
        <v>34309</v>
      </c>
      <c r="C125" s="3">
        <v>1</v>
      </c>
      <c r="D125" s="2" t="s">
        <v>629</v>
      </c>
      <c r="E125" s="2" t="s">
        <v>7377</v>
      </c>
      <c r="F125" s="2">
        <v>21287551</v>
      </c>
      <c r="G125" s="2" t="s">
        <v>8176</v>
      </c>
      <c r="H125" s="2" t="s">
        <v>8177</v>
      </c>
      <c r="I125" s="2" t="s">
        <v>838</v>
      </c>
      <c r="J125" s="2" t="s">
        <v>8178</v>
      </c>
      <c r="K125" s="2" t="s">
        <v>8179</v>
      </c>
      <c r="L125" s="2" t="s">
        <v>8180</v>
      </c>
      <c r="M125" s="2" t="s">
        <v>7460</v>
      </c>
      <c r="N125" s="4" t="s">
        <v>8181</v>
      </c>
      <c r="O125" s="4" t="s">
        <v>8182</v>
      </c>
    </row>
    <row r="126" spans="1:15" ht="15" hidden="1" customHeight="1" x14ac:dyDescent="0.3">
      <c r="A126" s="2" t="s">
        <v>24</v>
      </c>
      <c r="B126" s="2" t="s">
        <v>34309</v>
      </c>
      <c r="C126" s="3">
        <v>1</v>
      </c>
      <c r="D126" s="2" t="s">
        <v>629</v>
      </c>
      <c r="E126" s="2" t="s">
        <v>7377</v>
      </c>
      <c r="F126" s="2">
        <v>20378010</v>
      </c>
      <c r="G126" s="2" t="s">
        <v>8183</v>
      </c>
      <c r="H126" s="2" t="s">
        <v>8184</v>
      </c>
      <c r="I126" s="2" t="s">
        <v>665</v>
      </c>
      <c r="J126" s="2"/>
      <c r="K126" s="2" t="s">
        <v>8185</v>
      </c>
      <c r="L126" s="2" t="s">
        <v>8186</v>
      </c>
      <c r="M126" s="2" t="s">
        <v>7388</v>
      </c>
      <c r="N126" s="4" t="s">
        <v>8187</v>
      </c>
      <c r="O126" s="4" t="s">
        <v>8188</v>
      </c>
    </row>
    <row r="127" spans="1:15" ht="15" hidden="1" customHeight="1" x14ac:dyDescent="0.3">
      <c r="A127" s="2" t="s">
        <v>24</v>
      </c>
      <c r="B127" s="2" t="s">
        <v>34309</v>
      </c>
      <c r="C127" s="3">
        <v>1</v>
      </c>
      <c r="D127" s="2" t="s">
        <v>629</v>
      </c>
      <c r="E127" s="2" t="s">
        <v>7377</v>
      </c>
      <c r="F127" s="2">
        <v>19883425</v>
      </c>
      <c r="G127" s="2" t="s">
        <v>8189</v>
      </c>
      <c r="H127" s="2" t="s">
        <v>8190</v>
      </c>
      <c r="I127" s="2" t="s">
        <v>2699</v>
      </c>
      <c r="J127" s="2"/>
      <c r="K127" s="2" t="s">
        <v>7921</v>
      </c>
      <c r="L127" s="2" t="s">
        <v>8191</v>
      </c>
      <c r="M127" s="2" t="s">
        <v>7388</v>
      </c>
      <c r="N127" s="4" t="s">
        <v>8192</v>
      </c>
      <c r="O127" s="4" t="s">
        <v>8193</v>
      </c>
    </row>
    <row r="128" spans="1:15" ht="15" hidden="1" customHeight="1" x14ac:dyDescent="0.3">
      <c r="A128" s="2" t="s">
        <v>24</v>
      </c>
      <c r="B128" s="2" t="s">
        <v>34309</v>
      </c>
      <c r="C128" s="3">
        <v>1</v>
      </c>
      <c r="D128" s="2" t="s">
        <v>629</v>
      </c>
      <c r="E128" s="2" t="s">
        <v>7377</v>
      </c>
      <c r="F128" s="2">
        <v>19494827</v>
      </c>
      <c r="G128" s="2" t="s">
        <v>8194</v>
      </c>
      <c r="H128" s="2" t="s">
        <v>8195</v>
      </c>
      <c r="I128" s="2" t="s">
        <v>977</v>
      </c>
      <c r="J128" s="2" t="s">
        <v>8196</v>
      </c>
      <c r="K128" s="2" t="s">
        <v>8033</v>
      </c>
      <c r="L128" s="2" t="s">
        <v>8197</v>
      </c>
      <c r="M128" s="2" t="s">
        <v>8160</v>
      </c>
      <c r="N128" s="4" t="s">
        <v>8198</v>
      </c>
      <c r="O128" s="4" t="s">
        <v>8199</v>
      </c>
    </row>
    <row r="129" spans="1:15" ht="15" hidden="1" customHeight="1" x14ac:dyDescent="0.3">
      <c r="A129" s="2" t="s">
        <v>24</v>
      </c>
      <c r="B129" s="2" t="s">
        <v>34309</v>
      </c>
      <c r="C129" s="3">
        <v>1</v>
      </c>
      <c r="D129" s="2" t="s">
        <v>629</v>
      </c>
      <c r="E129" s="2" t="s">
        <v>7377</v>
      </c>
      <c r="F129" s="2">
        <v>19714644</v>
      </c>
      <c r="G129" s="2" t="s">
        <v>8200</v>
      </c>
      <c r="H129" s="2" t="s">
        <v>8201</v>
      </c>
      <c r="I129" s="2" t="s">
        <v>977</v>
      </c>
      <c r="J129" s="2"/>
      <c r="K129" s="2" t="s">
        <v>8202</v>
      </c>
      <c r="L129" s="2" t="s">
        <v>8203</v>
      </c>
      <c r="M129" s="2" t="s">
        <v>7495</v>
      </c>
      <c r="N129" s="4" t="s">
        <v>8204</v>
      </c>
      <c r="O129" s="4" t="s">
        <v>8205</v>
      </c>
    </row>
    <row r="130" spans="1:15" ht="15" hidden="1" customHeight="1" x14ac:dyDescent="0.3">
      <c r="A130" s="2" t="s">
        <v>24</v>
      </c>
      <c r="B130" s="2" t="s">
        <v>34309</v>
      </c>
      <c r="C130" s="3">
        <v>1</v>
      </c>
      <c r="D130" s="2" t="s">
        <v>629</v>
      </c>
      <c r="E130" s="2" t="s">
        <v>7377</v>
      </c>
      <c r="F130" s="2">
        <v>19666505</v>
      </c>
      <c r="G130" s="2" t="s">
        <v>8206</v>
      </c>
      <c r="H130" s="2" t="s">
        <v>8207</v>
      </c>
      <c r="I130" s="2" t="s">
        <v>8208</v>
      </c>
      <c r="J130" s="2" t="s">
        <v>8209</v>
      </c>
      <c r="K130" s="2" t="s">
        <v>8210</v>
      </c>
      <c r="L130" s="2" t="s">
        <v>8211</v>
      </c>
      <c r="M130" s="2" t="s">
        <v>7460</v>
      </c>
      <c r="N130" s="4" t="s">
        <v>8212</v>
      </c>
      <c r="O130" s="4" t="s">
        <v>8213</v>
      </c>
    </row>
    <row r="131" spans="1:15" ht="15" hidden="1" customHeight="1" x14ac:dyDescent="0.3">
      <c r="A131" s="2" t="s">
        <v>24</v>
      </c>
      <c r="B131" s="2" t="s">
        <v>34309</v>
      </c>
      <c r="C131" s="3">
        <v>1</v>
      </c>
      <c r="D131" s="2" t="s">
        <v>629</v>
      </c>
      <c r="E131" s="2" t="s">
        <v>7377</v>
      </c>
      <c r="F131" s="2">
        <v>18536576</v>
      </c>
      <c r="G131" s="2" t="s">
        <v>8214</v>
      </c>
      <c r="H131" s="2" t="s">
        <v>8215</v>
      </c>
      <c r="I131" s="2" t="s">
        <v>2708</v>
      </c>
      <c r="J131" s="2"/>
      <c r="K131" s="2" t="s">
        <v>8216</v>
      </c>
      <c r="L131" s="2" t="s">
        <v>8217</v>
      </c>
      <c r="M131" s="2" t="s">
        <v>7438</v>
      </c>
      <c r="N131" s="4" t="s">
        <v>8218</v>
      </c>
      <c r="O131" s="4" t="s">
        <v>8219</v>
      </c>
    </row>
    <row r="132" spans="1:15" ht="15" hidden="1" customHeight="1" x14ac:dyDescent="0.3">
      <c r="A132" s="2" t="s">
        <v>24</v>
      </c>
      <c r="B132" s="2" t="s">
        <v>34309</v>
      </c>
      <c r="C132" s="3">
        <v>1</v>
      </c>
      <c r="D132" s="2" t="s">
        <v>629</v>
      </c>
      <c r="E132" s="2" t="s">
        <v>7377</v>
      </c>
      <c r="F132" s="2">
        <v>18547478</v>
      </c>
      <c r="G132" s="2" t="s">
        <v>8220</v>
      </c>
      <c r="H132" s="2" t="s">
        <v>8221</v>
      </c>
      <c r="I132" s="2" t="s">
        <v>777</v>
      </c>
      <c r="J132" s="2"/>
      <c r="K132" s="2" t="s">
        <v>8185</v>
      </c>
      <c r="L132" s="2" t="s">
        <v>8222</v>
      </c>
      <c r="M132" s="2" t="s">
        <v>7460</v>
      </c>
      <c r="N132" s="4" t="s">
        <v>8223</v>
      </c>
      <c r="O132" s="4" t="s">
        <v>8224</v>
      </c>
    </row>
    <row r="133" spans="1:15" ht="15" hidden="1" customHeight="1" x14ac:dyDescent="0.3">
      <c r="A133" s="2" t="s">
        <v>24</v>
      </c>
      <c r="B133" s="2" t="s">
        <v>34309</v>
      </c>
      <c r="C133" s="3">
        <v>1</v>
      </c>
      <c r="D133" s="2" t="s">
        <v>629</v>
      </c>
      <c r="E133" s="2" t="s">
        <v>7377</v>
      </c>
      <c r="F133" s="2">
        <v>18214651</v>
      </c>
      <c r="G133" s="2" t="s">
        <v>8225</v>
      </c>
      <c r="H133" s="2" t="s">
        <v>8226</v>
      </c>
      <c r="I133" s="2" t="s">
        <v>8227</v>
      </c>
      <c r="J133" s="2"/>
      <c r="K133" s="2" t="s">
        <v>7472</v>
      </c>
      <c r="L133" s="2" t="s">
        <v>8228</v>
      </c>
      <c r="M133" s="2" t="s">
        <v>8229</v>
      </c>
      <c r="N133" s="4" t="s">
        <v>8230</v>
      </c>
      <c r="O133" s="4" t="s">
        <v>8231</v>
      </c>
    </row>
    <row r="134" spans="1:15" ht="15" hidden="1" customHeight="1" x14ac:dyDescent="0.3">
      <c r="A134" s="2" t="s">
        <v>24</v>
      </c>
      <c r="B134" s="2" t="s">
        <v>34309</v>
      </c>
      <c r="C134" s="3">
        <v>1</v>
      </c>
      <c r="D134" s="2" t="s">
        <v>629</v>
      </c>
      <c r="E134" s="2" t="s">
        <v>7377</v>
      </c>
      <c r="F134" s="2">
        <v>18178818</v>
      </c>
      <c r="G134" s="2" t="s">
        <v>8232</v>
      </c>
      <c r="H134" s="2" t="s">
        <v>8233</v>
      </c>
      <c r="I134" s="2" t="s">
        <v>8234</v>
      </c>
      <c r="J134" s="2"/>
      <c r="K134" s="2" t="s">
        <v>8235</v>
      </c>
      <c r="L134" s="2" t="s">
        <v>8236</v>
      </c>
      <c r="M134" s="2" t="s">
        <v>7388</v>
      </c>
      <c r="N134" s="4" t="s">
        <v>8237</v>
      </c>
      <c r="O134" s="4" t="s">
        <v>8238</v>
      </c>
    </row>
    <row r="135" spans="1:15" ht="15" hidden="1" customHeight="1" x14ac:dyDescent="0.3">
      <c r="A135" s="2" t="s">
        <v>24</v>
      </c>
      <c r="B135" s="2" t="s">
        <v>34309</v>
      </c>
      <c r="C135" s="3">
        <v>1</v>
      </c>
      <c r="D135" s="2" t="s">
        <v>629</v>
      </c>
      <c r="E135" s="2" t="s">
        <v>7377</v>
      </c>
      <c r="F135" s="2">
        <v>17898316</v>
      </c>
      <c r="G135" s="2" t="s">
        <v>8239</v>
      </c>
      <c r="H135" s="2" t="s">
        <v>8240</v>
      </c>
      <c r="I135" s="2" t="s">
        <v>8241</v>
      </c>
      <c r="J135" s="2" t="s">
        <v>8242</v>
      </c>
      <c r="K135" s="2" t="s">
        <v>5284</v>
      </c>
      <c r="L135" s="2" t="s">
        <v>8243</v>
      </c>
      <c r="M135" s="2" t="s">
        <v>7645</v>
      </c>
      <c r="N135" s="4" t="s">
        <v>8244</v>
      </c>
      <c r="O135" s="4" t="s">
        <v>8245</v>
      </c>
    </row>
    <row r="136" spans="1:15" ht="15" hidden="1" customHeight="1" x14ac:dyDescent="0.3">
      <c r="A136" s="2" t="s">
        <v>24</v>
      </c>
      <c r="B136" s="2" t="s">
        <v>34309</v>
      </c>
      <c r="C136" s="3">
        <v>1</v>
      </c>
      <c r="D136" s="2" t="s">
        <v>629</v>
      </c>
      <c r="E136" s="2" t="s">
        <v>7377</v>
      </c>
      <c r="F136" s="2">
        <v>17313486</v>
      </c>
      <c r="G136" s="2" t="s">
        <v>8246</v>
      </c>
      <c r="H136" s="2" t="s">
        <v>8247</v>
      </c>
      <c r="I136" s="2" t="s">
        <v>8248</v>
      </c>
      <c r="J136" s="2" t="s">
        <v>8249</v>
      </c>
      <c r="K136" s="2" t="s">
        <v>140</v>
      </c>
      <c r="L136" s="2" t="s">
        <v>8250</v>
      </c>
      <c r="M136" s="2" t="s">
        <v>7495</v>
      </c>
      <c r="N136" s="4" t="s">
        <v>8251</v>
      </c>
      <c r="O136" s="4" t="s">
        <v>8252</v>
      </c>
    </row>
    <row r="137" spans="1:15" ht="15" hidden="1" customHeight="1" x14ac:dyDescent="0.3">
      <c r="A137" s="2" t="s">
        <v>24</v>
      </c>
      <c r="B137" s="2" t="s">
        <v>34309</v>
      </c>
      <c r="C137" s="3">
        <v>1</v>
      </c>
      <c r="D137" s="2" t="s">
        <v>629</v>
      </c>
      <c r="E137" s="2" t="s">
        <v>7377</v>
      </c>
      <c r="F137" s="2">
        <v>17410177</v>
      </c>
      <c r="G137" s="2" t="s">
        <v>8253</v>
      </c>
      <c r="H137" s="2" t="s">
        <v>8254</v>
      </c>
      <c r="I137" s="2" t="s">
        <v>8248</v>
      </c>
      <c r="J137" s="2" t="s">
        <v>8255</v>
      </c>
      <c r="K137" s="2" t="s">
        <v>8033</v>
      </c>
      <c r="L137" s="2" t="s">
        <v>8256</v>
      </c>
      <c r="M137" s="2" t="s">
        <v>7460</v>
      </c>
      <c r="N137" s="4" t="s">
        <v>8257</v>
      </c>
      <c r="O137" s="4" t="s">
        <v>8258</v>
      </c>
    </row>
    <row r="138" spans="1:15" ht="15" hidden="1" customHeight="1" x14ac:dyDescent="0.3">
      <c r="A138" s="2" t="s">
        <v>24</v>
      </c>
      <c r="B138" s="2" t="s">
        <v>34309</v>
      </c>
      <c r="C138" s="3">
        <v>1</v>
      </c>
      <c r="D138" s="2" t="s">
        <v>629</v>
      </c>
      <c r="E138" s="2" t="s">
        <v>7377</v>
      </c>
      <c r="F138" s="2">
        <v>17510807</v>
      </c>
      <c r="G138" s="2" t="s">
        <v>8259</v>
      </c>
      <c r="H138" s="2" t="s">
        <v>8260</v>
      </c>
      <c r="I138" s="2" t="s">
        <v>901</v>
      </c>
      <c r="J138" s="2" t="s">
        <v>8261</v>
      </c>
      <c r="K138" s="2" t="s">
        <v>7472</v>
      </c>
      <c r="L138" s="2" t="s">
        <v>8262</v>
      </c>
      <c r="M138" s="2" t="s">
        <v>7488</v>
      </c>
      <c r="N138" s="4" t="s">
        <v>8263</v>
      </c>
      <c r="O138" s="4" t="s">
        <v>8264</v>
      </c>
    </row>
    <row r="139" spans="1:15" ht="15" hidden="1" customHeight="1" x14ac:dyDescent="0.3">
      <c r="A139" s="2" t="s">
        <v>24</v>
      </c>
      <c r="B139" s="2" t="s">
        <v>34309</v>
      </c>
      <c r="C139" s="3">
        <v>1</v>
      </c>
      <c r="D139" s="2" t="s">
        <v>629</v>
      </c>
      <c r="E139" s="2" t="s">
        <v>7377</v>
      </c>
      <c r="F139" s="2">
        <v>16707577</v>
      </c>
      <c r="G139" s="2" t="s">
        <v>8265</v>
      </c>
      <c r="H139" s="2" t="s">
        <v>8266</v>
      </c>
      <c r="I139" s="2" t="s">
        <v>8267</v>
      </c>
      <c r="J139" s="2" t="s">
        <v>8268</v>
      </c>
      <c r="K139" s="2" t="s">
        <v>8210</v>
      </c>
      <c r="L139" s="2" t="s">
        <v>8269</v>
      </c>
      <c r="M139" s="2" t="s">
        <v>7460</v>
      </c>
      <c r="N139" s="4" t="s">
        <v>8270</v>
      </c>
      <c r="O139" s="4" t="s">
        <v>8271</v>
      </c>
    </row>
    <row r="140" spans="1:15" ht="15" hidden="1" customHeight="1" x14ac:dyDescent="0.3">
      <c r="A140" s="2" t="s">
        <v>24</v>
      </c>
      <c r="B140" s="2" t="s">
        <v>34309</v>
      </c>
      <c r="C140" s="3">
        <v>1</v>
      </c>
      <c r="D140" s="2" t="s">
        <v>629</v>
      </c>
      <c r="E140" s="2" t="s">
        <v>7377</v>
      </c>
      <c r="F140" s="2">
        <v>16544264</v>
      </c>
      <c r="G140" s="2" t="s">
        <v>8272</v>
      </c>
      <c r="H140" s="2" t="s">
        <v>8273</v>
      </c>
      <c r="I140" s="2" t="s">
        <v>8274</v>
      </c>
      <c r="J140" s="2"/>
      <c r="K140" s="2" t="s">
        <v>7552</v>
      </c>
      <c r="L140" s="2" t="s">
        <v>8275</v>
      </c>
      <c r="M140" s="2" t="s">
        <v>7565</v>
      </c>
      <c r="N140" s="4" t="s">
        <v>8276</v>
      </c>
      <c r="O140" s="4" t="s">
        <v>8277</v>
      </c>
    </row>
    <row r="141" spans="1:15" ht="15" hidden="1" customHeight="1" x14ac:dyDescent="0.3">
      <c r="A141" s="2" t="s">
        <v>24</v>
      </c>
      <c r="B141" s="2" t="s">
        <v>34309</v>
      </c>
      <c r="C141" s="3">
        <v>1</v>
      </c>
      <c r="D141" s="2" t="s">
        <v>629</v>
      </c>
      <c r="E141" s="2" t="s">
        <v>7377</v>
      </c>
      <c r="F141" s="2">
        <v>16157660</v>
      </c>
      <c r="G141" s="2" t="s">
        <v>8278</v>
      </c>
      <c r="H141" s="2" t="s">
        <v>8279</v>
      </c>
      <c r="I141" s="2" t="s">
        <v>8280</v>
      </c>
      <c r="J141" s="2" t="s">
        <v>8281</v>
      </c>
      <c r="K141" s="2" t="s">
        <v>8282</v>
      </c>
      <c r="L141" s="2" t="s">
        <v>8283</v>
      </c>
      <c r="M141" s="2" t="s">
        <v>7460</v>
      </c>
      <c r="N141" s="4" t="s">
        <v>8284</v>
      </c>
      <c r="O141" s="4" t="s">
        <v>8285</v>
      </c>
    </row>
    <row r="142" spans="1:15" ht="15" hidden="1" customHeight="1" x14ac:dyDescent="0.3">
      <c r="A142" s="2" t="s">
        <v>24</v>
      </c>
      <c r="B142" s="2" t="s">
        <v>34309</v>
      </c>
      <c r="C142" s="3">
        <v>1</v>
      </c>
      <c r="D142" s="2" t="s">
        <v>629</v>
      </c>
      <c r="E142" s="2" t="s">
        <v>7377</v>
      </c>
      <c r="F142" s="2">
        <v>15696104</v>
      </c>
      <c r="G142" s="2" t="s">
        <v>8286</v>
      </c>
      <c r="H142" s="2" t="s">
        <v>8287</v>
      </c>
      <c r="I142" s="2" t="s">
        <v>673</v>
      </c>
      <c r="J142" s="2"/>
      <c r="K142" s="2" t="s">
        <v>7380</v>
      </c>
      <c r="L142" s="2" t="s">
        <v>8288</v>
      </c>
      <c r="M142" s="2" t="s">
        <v>7460</v>
      </c>
      <c r="N142" s="4" t="s">
        <v>8289</v>
      </c>
      <c r="O142" s="4" t="s">
        <v>8290</v>
      </c>
    </row>
    <row r="143" spans="1:15" ht="15" hidden="1" customHeight="1" x14ac:dyDescent="0.3">
      <c r="A143" s="2" t="s">
        <v>24</v>
      </c>
      <c r="B143" s="2" t="s">
        <v>34309</v>
      </c>
      <c r="C143" s="3">
        <v>1</v>
      </c>
      <c r="D143" s="2" t="s">
        <v>629</v>
      </c>
      <c r="E143" s="2" t="s">
        <v>7377</v>
      </c>
      <c r="F143" s="2">
        <v>17301409</v>
      </c>
      <c r="G143" s="2" t="s">
        <v>8291</v>
      </c>
      <c r="H143" s="2" t="s">
        <v>8292</v>
      </c>
      <c r="I143" s="2" t="s">
        <v>706</v>
      </c>
      <c r="J143" s="2"/>
      <c r="K143" s="2" t="s">
        <v>8293</v>
      </c>
      <c r="L143" s="2" t="s">
        <v>8294</v>
      </c>
      <c r="M143" s="2" t="s">
        <v>7388</v>
      </c>
      <c r="N143" s="4" t="s">
        <v>8295</v>
      </c>
      <c r="O143" s="4" t="s">
        <v>8296</v>
      </c>
    </row>
    <row r="144" spans="1:15" ht="15" hidden="1" customHeight="1" x14ac:dyDescent="0.3">
      <c r="A144" s="2" t="s">
        <v>24</v>
      </c>
      <c r="B144" s="2" t="s">
        <v>34309</v>
      </c>
      <c r="C144" s="3">
        <v>1</v>
      </c>
      <c r="D144" s="2" t="s">
        <v>629</v>
      </c>
      <c r="E144" s="2" t="s">
        <v>7377</v>
      </c>
      <c r="F144" s="2">
        <v>12682112</v>
      </c>
      <c r="G144" s="2" t="s">
        <v>8297</v>
      </c>
      <c r="H144" s="2" t="s">
        <v>8298</v>
      </c>
      <c r="I144" s="2" t="s">
        <v>8299</v>
      </c>
      <c r="J144" s="2"/>
      <c r="K144" s="2" t="s">
        <v>8300</v>
      </c>
      <c r="L144" s="2" t="s">
        <v>8301</v>
      </c>
      <c r="M144" s="2" t="s">
        <v>7460</v>
      </c>
      <c r="N144" s="4" t="s">
        <v>8302</v>
      </c>
      <c r="O144" s="4" t="s">
        <v>8303</v>
      </c>
    </row>
    <row r="145" spans="1:15" ht="15" hidden="1" customHeight="1" x14ac:dyDescent="0.3">
      <c r="A145" s="2" t="s">
        <v>24</v>
      </c>
      <c r="B145" s="2" t="s">
        <v>34309</v>
      </c>
      <c r="C145" s="3">
        <v>1</v>
      </c>
      <c r="D145" s="2" t="s">
        <v>629</v>
      </c>
      <c r="E145" s="2" t="s">
        <v>7377</v>
      </c>
      <c r="F145" s="2">
        <v>12683407</v>
      </c>
      <c r="G145" s="2" t="s">
        <v>8304</v>
      </c>
      <c r="H145" s="2" t="s">
        <v>8305</v>
      </c>
      <c r="I145" s="2" t="s">
        <v>8306</v>
      </c>
      <c r="J145" s="2"/>
      <c r="K145" s="2" t="s">
        <v>8307</v>
      </c>
      <c r="L145" s="2" t="s">
        <v>8308</v>
      </c>
      <c r="M145" s="2" t="s">
        <v>8309</v>
      </c>
      <c r="N145" s="4" t="s">
        <v>3264</v>
      </c>
      <c r="O145" s="4" t="s">
        <v>8310</v>
      </c>
    </row>
    <row r="146" spans="1:15" ht="15" hidden="1" customHeight="1" x14ac:dyDescent="0.3">
      <c r="A146" s="2" t="s">
        <v>24</v>
      </c>
      <c r="B146" s="2" t="s">
        <v>34309</v>
      </c>
      <c r="C146" s="3">
        <v>1</v>
      </c>
      <c r="D146" s="2" t="s">
        <v>629</v>
      </c>
      <c r="E146" s="2" t="s">
        <v>7377</v>
      </c>
      <c r="F146" s="2">
        <v>12393664</v>
      </c>
      <c r="G146" s="2" t="s">
        <v>8311</v>
      </c>
      <c r="H146" s="2" t="s">
        <v>8312</v>
      </c>
      <c r="I146" s="2" t="s">
        <v>8313</v>
      </c>
      <c r="J146" s="2" t="s">
        <v>8314</v>
      </c>
      <c r="K146" s="2" t="s">
        <v>5284</v>
      </c>
      <c r="L146" s="2" t="s">
        <v>8315</v>
      </c>
      <c r="M146" s="2" t="s">
        <v>7460</v>
      </c>
      <c r="N146" s="4" t="s">
        <v>8316</v>
      </c>
      <c r="O146" s="4" t="s">
        <v>8317</v>
      </c>
    </row>
    <row r="147" spans="1:15" ht="15" hidden="1" customHeight="1" x14ac:dyDescent="0.3">
      <c r="A147" s="2" t="s">
        <v>24</v>
      </c>
      <c r="B147" s="2" t="s">
        <v>34309</v>
      </c>
      <c r="C147" s="3">
        <v>1</v>
      </c>
      <c r="D147" s="2" t="s">
        <v>629</v>
      </c>
      <c r="E147" s="2" t="s">
        <v>7377</v>
      </c>
      <c r="F147" s="2">
        <v>12217331</v>
      </c>
      <c r="G147" s="2" t="s">
        <v>8318</v>
      </c>
      <c r="H147" s="2" t="s">
        <v>8319</v>
      </c>
      <c r="I147" s="2" t="s">
        <v>712</v>
      </c>
      <c r="J147" s="2"/>
      <c r="K147" s="2" t="s">
        <v>8000</v>
      </c>
      <c r="L147" s="2" t="s">
        <v>8320</v>
      </c>
      <c r="M147" s="2" t="s">
        <v>7645</v>
      </c>
      <c r="N147" s="4" t="s">
        <v>8321</v>
      </c>
      <c r="O147" s="4" t="s">
        <v>8322</v>
      </c>
    </row>
    <row r="148" spans="1:15" ht="15" hidden="1" customHeight="1" x14ac:dyDescent="0.3">
      <c r="A148" s="2" t="s">
        <v>24</v>
      </c>
      <c r="B148" s="2" t="s">
        <v>34309</v>
      </c>
      <c r="C148" s="3">
        <v>1</v>
      </c>
      <c r="D148" s="2" t="s">
        <v>629</v>
      </c>
      <c r="E148" s="2" t="s">
        <v>7377</v>
      </c>
      <c r="F148" s="2">
        <v>12217332</v>
      </c>
      <c r="G148" s="2" t="s">
        <v>8323</v>
      </c>
      <c r="H148" s="2" t="s">
        <v>8324</v>
      </c>
      <c r="I148" s="2" t="s">
        <v>712</v>
      </c>
      <c r="J148" s="2"/>
      <c r="K148" s="2" t="s">
        <v>8000</v>
      </c>
      <c r="L148" s="2" t="s">
        <v>8325</v>
      </c>
      <c r="M148" s="2" t="s">
        <v>7460</v>
      </c>
      <c r="N148" s="4" t="s">
        <v>3266</v>
      </c>
      <c r="O148" s="4" t="s">
        <v>8326</v>
      </c>
    </row>
    <row r="149" spans="1:15" ht="15" hidden="1" customHeight="1" x14ac:dyDescent="0.3">
      <c r="A149" s="2" t="s">
        <v>24</v>
      </c>
      <c r="B149" s="2" t="s">
        <v>34309</v>
      </c>
      <c r="C149" s="3">
        <v>1</v>
      </c>
      <c r="D149" s="2" t="s">
        <v>629</v>
      </c>
      <c r="E149" s="2" t="s">
        <v>7377</v>
      </c>
      <c r="F149" s="2">
        <v>11398812</v>
      </c>
      <c r="G149" s="2" t="s">
        <v>8327</v>
      </c>
      <c r="H149" s="2" t="s">
        <v>8328</v>
      </c>
      <c r="I149" s="2" t="s">
        <v>635</v>
      </c>
      <c r="J149" s="2"/>
      <c r="K149" s="2" t="s">
        <v>8329</v>
      </c>
      <c r="L149" s="2" t="s">
        <v>8330</v>
      </c>
      <c r="M149" s="2" t="s">
        <v>7460</v>
      </c>
      <c r="N149" s="4" t="s">
        <v>8331</v>
      </c>
      <c r="O149" s="4" t="s">
        <v>8332</v>
      </c>
    </row>
    <row r="150" spans="1:15" ht="15" hidden="1" customHeight="1" x14ac:dyDescent="0.3">
      <c r="A150" s="2" t="s">
        <v>24</v>
      </c>
      <c r="B150" s="2" t="s">
        <v>34309</v>
      </c>
      <c r="C150" s="3">
        <v>1</v>
      </c>
      <c r="D150" s="2" t="s">
        <v>629</v>
      </c>
      <c r="E150" s="2" t="s">
        <v>7377</v>
      </c>
      <c r="F150" s="2">
        <v>9575053</v>
      </c>
      <c r="G150" s="2" t="s">
        <v>8333</v>
      </c>
      <c r="H150" s="2" t="s">
        <v>8334</v>
      </c>
      <c r="I150" s="2" t="s">
        <v>8335</v>
      </c>
      <c r="J150" s="2"/>
      <c r="K150" s="2" t="s">
        <v>8336</v>
      </c>
      <c r="L150" s="2" t="s">
        <v>8337</v>
      </c>
      <c r="M150" s="2" t="s">
        <v>7735</v>
      </c>
      <c r="N150" s="4" t="s">
        <v>8338</v>
      </c>
      <c r="O150" s="4" t="s">
        <v>8339</v>
      </c>
    </row>
    <row r="151" spans="1:15" ht="15" hidden="1" customHeight="1" x14ac:dyDescent="0.3">
      <c r="A151" s="2" t="s">
        <v>24</v>
      </c>
      <c r="B151" s="2" t="s">
        <v>34309</v>
      </c>
      <c r="C151" s="3">
        <v>1</v>
      </c>
      <c r="D151" s="2" t="s">
        <v>629</v>
      </c>
      <c r="E151" s="2" t="s">
        <v>7377</v>
      </c>
      <c r="F151" s="2">
        <v>9365128</v>
      </c>
      <c r="G151" s="2" t="s">
        <v>8340</v>
      </c>
      <c r="H151" s="2" t="s">
        <v>8341</v>
      </c>
      <c r="I151" s="2" t="s">
        <v>8342</v>
      </c>
      <c r="J151" s="2"/>
      <c r="K151" s="2" t="s">
        <v>8343</v>
      </c>
      <c r="L151" s="2" t="s">
        <v>8344</v>
      </c>
      <c r="M151" s="2" t="s">
        <v>8345</v>
      </c>
      <c r="N151" s="4" t="s">
        <v>8346</v>
      </c>
      <c r="O151" s="4" t="s">
        <v>8347</v>
      </c>
    </row>
    <row r="152" spans="1:15" ht="15" hidden="1" customHeight="1" x14ac:dyDescent="0.3">
      <c r="A152" s="2" t="s">
        <v>24</v>
      </c>
      <c r="B152" s="2" t="s">
        <v>34309</v>
      </c>
      <c r="C152" s="3">
        <v>1</v>
      </c>
      <c r="D152" s="2" t="s">
        <v>629</v>
      </c>
      <c r="E152" s="2" t="s">
        <v>7377</v>
      </c>
      <c r="F152" s="2">
        <v>9260793</v>
      </c>
      <c r="G152" s="2" t="s">
        <v>8348</v>
      </c>
      <c r="H152" s="2" t="s">
        <v>8349</v>
      </c>
      <c r="I152" s="2" t="s">
        <v>705</v>
      </c>
      <c r="J152" s="2"/>
      <c r="K152" s="2" t="s">
        <v>8350</v>
      </c>
      <c r="L152" s="2" t="s">
        <v>8351</v>
      </c>
      <c r="M152" s="2" t="s">
        <v>7388</v>
      </c>
      <c r="N152" s="4" t="s">
        <v>8352</v>
      </c>
      <c r="O152" s="2"/>
    </row>
    <row r="153" spans="1:15" ht="15" hidden="1" customHeight="1" x14ac:dyDescent="0.3">
      <c r="A153" s="2" t="s">
        <v>24</v>
      </c>
      <c r="B153" s="2" t="s">
        <v>34309</v>
      </c>
      <c r="C153" s="3">
        <v>1</v>
      </c>
      <c r="D153" s="2" t="s">
        <v>629</v>
      </c>
      <c r="E153" s="2" t="s">
        <v>7377</v>
      </c>
      <c r="F153" s="2">
        <v>9225994</v>
      </c>
      <c r="G153" s="2" t="s">
        <v>8353</v>
      </c>
      <c r="H153" s="2" t="s">
        <v>8354</v>
      </c>
      <c r="I153" s="2" t="s">
        <v>723</v>
      </c>
      <c r="J153" s="2"/>
      <c r="K153" s="2" t="s">
        <v>8355</v>
      </c>
      <c r="L153" s="2" t="s">
        <v>8356</v>
      </c>
      <c r="M153" s="2" t="s">
        <v>8160</v>
      </c>
      <c r="N153" s="4" t="s">
        <v>8357</v>
      </c>
      <c r="O153" s="4" t="s">
        <v>8358</v>
      </c>
    </row>
    <row r="154" spans="1:15" ht="15" hidden="1" customHeight="1" x14ac:dyDescent="0.3">
      <c r="A154" s="2" t="s">
        <v>24</v>
      </c>
      <c r="B154" s="2" t="s">
        <v>34309</v>
      </c>
      <c r="C154" s="3">
        <v>1</v>
      </c>
      <c r="D154" s="2" t="s">
        <v>629</v>
      </c>
      <c r="E154" s="2" t="s">
        <v>7377</v>
      </c>
      <c r="F154" s="2">
        <v>9246212</v>
      </c>
      <c r="G154" s="2" t="s">
        <v>8359</v>
      </c>
      <c r="H154" s="2" t="s">
        <v>8360</v>
      </c>
      <c r="I154" s="2" t="s">
        <v>723</v>
      </c>
      <c r="J154" s="2"/>
      <c r="K154" s="2" t="s">
        <v>7675</v>
      </c>
      <c r="L154" s="2" t="s">
        <v>8361</v>
      </c>
      <c r="M154" s="2" t="s">
        <v>7460</v>
      </c>
      <c r="N154" s="4" t="s">
        <v>8362</v>
      </c>
      <c r="O154" s="4" t="s">
        <v>8363</v>
      </c>
    </row>
    <row r="155" spans="1:15" ht="15" hidden="1" customHeight="1" x14ac:dyDescent="0.3">
      <c r="A155" s="2" t="s">
        <v>24</v>
      </c>
      <c r="B155" s="2" t="s">
        <v>34309</v>
      </c>
      <c r="C155" s="3">
        <v>1</v>
      </c>
      <c r="D155" s="2" t="s">
        <v>629</v>
      </c>
      <c r="E155" s="2" t="s">
        <v>7377</v>
      </c>
      <c r="F155" s="2">
        <v>9067516</v>
      </c>
      <c r="G155" s="2" t="s">
        <v>8364</v>
      </c>
      <c r="H155" s="2" t="s">
        <v>8365</v>
      </c>
      <c r="I155" s="2" t="s">
        <v>831</v>
      </c>
      <c r="J155" s="2"/>
      <c r="K155" s="2" t="s">
        <v>7921</v>
      </c>
      <c r="L155" s="2" t="s">
        <v>8366</v>
      </c>
      <c r="M155" s="2" t="s">
        <v>7460</v>
      </c>
      <c r="N155" s="4" t="s">
        <v>8367</v>
      </c>
      <c r="O155" s="4" t="s">
        <v>8368</v>
      </c>
    </row>
    <row r="156" spans="1:15" ht="15" hidden="1" customHeight="1" x14ac:dyDescent="0.3">
      <c r="A156" s="2" t="s">
        <v>24</v>
      </c>
      <c r="B156" s="2" t="s">
        <v>34309</v>
      </c>
      <c r="C156" s="3">
        <v>1</v>
      </c>
      <c r="D156" s="2" t="s">
        <v>629</v>
      </c>
      <c r="E156" s="2" t="s">
        <v>7377</v>
      </c>
      <c r="F156" s="2">
        <v>9143921</v>
      </c>
      <c r="G156" s="2" t="s">
        <v>8369</v>
      </c>
      <c r="H156" s="2" t="s">
        <v>8370</v>
      </c>
      <c r="I156" s="2" t="s">
        <v>796</v>
      </c>
      <c r="J156" s="2"/>
      <c r="K156" s="2" t="s">
        <v>8371</v>
      </c>
      <c r="L156" s="2" t="s">
        <v>8372</v>
      </c>
      <c r="M156" s="2" t="s">
        <v>7460</v>
      </c>
      <c r="N156" s="4" t="s">
        <v>8373</v>
      </c>
      <c r="O156" s="4" t="s">
        <v>8374</v>
      </c>
    </row>
    <row r="157" spans="1:15" ht="15" hidden="1" customHeight="1" x14ac:dyDescent="0.3">
      <c r="A157" s="2" t="s">
        <v>24</v>
      </c>
      <c r="B157" s="2" t="s">
        <v>34309</v>
      </c>
      <c r="C157" s="3">
        <v>1</v>
      </c>
      <c r="D157" s="2" t="s">
        <v>629</v>
      </c>
      <c r="E157" s="2" t="s">
        <v>7377</v>
      </c>
      <c r="F157" s="2">
        <v>9286301</v>
      </c>
      <c r="G157" s="2" t="s">
        <v>8375</v>
      </c>
      <c r="H157" s="2" t="s">
        <v>8376</v>
      </c>
      <c r="I157" s="2" t="s">
        <v>796</v>
      </c>
      <c r="J157" s="2"/>
      <c r="K157" s="2" t="s">
        <v>8377</v>
      </c>
      <c r="L157" s="2" t="s">
        <v>8378</v>
      </c>
      <c r="M157" s="2" t="s">
        <v>7460</v>
      </c>
      <c r="N157" s="4" t="s">
        <v>8379</v>
      </c>
      <c r="O157" s="4" t="s">
        <v>8380</v>
      </c>
    </row>
    <row r="158" spans="1:15" ht="15" hidden="1" customHeight="1" x14ac:dyDescent="0.3">
      <c r="A158" s="2" t="s">
        <v>24</v>
      </c>
      <c r="B158" s="2" t="s">
        <v>34309</v>
      </c>
      <c r="C158" s="3">
        <v>1</v>
      </c>
      <c r="D158" s="2" t="s">
        <v>629</v>
      </c>
      <c r="E158" s="2" t="s">
        <v>7377</v>
      </c>
      <c r="F158" s="2">
        <v>8946276</v>
      </c>
      <c r="G158" s="2" t="s">
        <v>8381</v>
      </c>
      <c r="H158" s="2" t="s">
        <v>8382</v>
      </c>
      <c r="I158" s="2" t="s">
        <v>2841</v>
      </c>
      <c r="J158" s="2"/>
      <c r="K158" s="2" t="s">
        <v>7472</v>
      </c>
      <c r="L158" s="2" t="s">
        <v>8383</v>
      </c>
      <c r="M158" s="2" t="s">
        <v>7495</v>
      </c>
      <c r="N158" s="4" t="s">
        <v>8384</v>
      </c>
      <c r="O158" s="4" t="s">
        <v>8385</v>
      </c>
    </row>
    <row r="159" spans="1:15" ht="15" hidden="1" customHeight="1" x14ac:dyDescent="0.3">
      <c r="A159" s="2" t="s">
        <v>24</v>
      </c>
      <c r="B159" s="2" t="s">
        <v>34309</v>
      </c>
      <c r="C159" s="3">
        <v>1</v>
      </c>
      <c r="D159" s="2" t="s">
        <v>629</v>
      </c>
      <c r="E159" s="2" t="s">
        <v>7377</v>
      </c>
      <c r="F159" s="2">
        <v>8816162</v>
      </c>
      <c r="G159" s="2" t="s">
        <v>8386</v>
      </c>
      <c r="H159" s="2" t="s">
        <v>8387</v>
      </c>
      <c r="I159" s="2" t="s">
        <v>8388</v>
      </c>
      <c r="J159" s="2"/>
      <c r="K159" s="2" t="s">
        <v>8389</v>
      </c>
      <c r="L159" s="2" t="s">
        <v>8390</v>
      </c>
      <c r="M159" s="2" t="s">
        <v>7388</v>
      </c>
      <c r="N159" s="4" t="s">
        <v>8391</v>
      </c>
      <c r="O159" s="4" t="s">
        <v>8392</v>
      </c>
    </row>
    <row r="160" spans="1:15" ht="15" hidden="1" customHeight="1" x14ac:dyDescent="0.3">
      <c r="A160" s="2" t="s">
        <v>24</v>
      </c>
      <c r="B160" s="2" t="s">
        <v>34309</v>
      </c>
      <c r="C160" s="3">
        <v>1</v>
      </c>
      <c r="D160" s="2" t="s">
        <v>629</v>
      </c>
      <c r="E160" s="2" t="s">
        <v>7377</v>
      </c>
      <c r="F160" s="2">
        <v>8550193</v>
      </c>
      <c r="G160" s="2" t="s">
        <v>8393</v>
      </c>
      <c r="H160" s="2" t="s">
        <v>8394</v>
      </c>
      <c r="I160" s="2" t="s">
        <v>8395</v>
      </c>
      <c r="J160" s="2"/>
      <c r="K160" s="2" t="s">
        <v>8396</v>
      </c>
      <c r="L160" s="2" t="s">
        <v>8397</v>
      </c>
      <c r="M160" s="2" t="s">
        <v>7460</v>
      </c>
      <c r="N160" s="4" t="s">
        <v>8398</v>
      </c>
      <c r="O160" s="4" t="s">
        <v>8399</v>
      </c>
    </row>
    <row r="161" spans="1:15" ht="15" hidden="1" customHeight="1" x14ac:dyDescent="0.3">
      <c r="A161" s="2" t="s">
        <v>24</v>
      </c>
      <c r="B161" s="2" t="s">
        <v>34309</v>
      </c>
      <c r="C161" s="3">
        <v>1</v>
      </c>
      <c r="D161" s="2" t="s">
        <v>629</v>
      </c>
      <c r="E161" s="2" t="s">
        <v>7377</v>
      </c>
      <c r="F161" s="2">
        <v>8930447</v>
      </c>
      <c r="G161" s="2" t="s">
        <v>8400</v>
      </c>
      <c r="H161" s="2" t="s">
        <v>8401</v>
      </c>
      <c r="I161" s="2" t="s">
        <v>929</v>
      </c>
      <c r="J161" s="2"/>
      <c r="K161" s="2" t="s">
        <v>8402</v>
      </c>
      <c r="L161" s="2" t="s">
        <v>8403</v>
      </c>
      <c r="M161" s="2" t="s">
        <v>7460</v>
      </c>
      <c r="N161" s="4" t="s">
        <v>8404</v>
      </c>
      <c r="O161" s="4" t="s">
        <v>8405</v>
      </c>
    </row>
    <row r="162" spans="1:15" ht="15" hidden="1" customHeight="1" x14ac:dyDescent="0.3">
      <c r="A162" s="2" t="s">
        <v>24</v>
      </c>
      <c r="B162" s="2" t="s">
        <v>34309</v>
      </c>
      <c r="C162" s="3">
        <v>1</v>
      </c>
      <c r="D162" s="2" t="s">
        <v>629</v>
      </c>
      <c r="E162" s="2" t="s">
        <v>7377</v>
      </c>
      <c r="F162" s="2">
        <v>8750161</v>
      </c>
      <c r="G162" s="2" t="s">
        <v>8406</v>
      </c>
      <c r="H162" s="2" t="s">
        <v>8407</v>
      </c>
      <c r="I162" s="2" t="s">
        <v>728</v>
      </c>
      <c r="J162" s="2"/>
      <c r="K162" s="2" t="s">
        <v>8408</v>
      </c>
      <c r="L162" s="2" t="s">
        <v>8409</v>
      </c>
      <c r="M162" s="2" t="s">
        <v>8410</v>
      </c>
      <c r="N162" s="4" t="s">
        <v>8411</v>
      </c>
      <c r="O162" s="4" t="s">
        <v>8412</v>
      </c>
    </row>
    <row r="163" spans="1:15" ht="15" hidden="1" customHeight="1" x14ac:dyDescent="0.3">
      <c r="A163" s="2" t="s">
        <v>24</v>
      </c>
      <c r="B163" s="2" t="s">
        <v>34309</v>
      </c>
      <c r="C163" s="3">
        <v>1</v>
      </c>
      <c r="D163" s="2" t="s">
        <v>629</v>
      </c>
      <c r="E163" s="2" t="s">
        <v>7377</v>
      </c>
      <c r="F163" s="2">
        <v>8825115</v>
      </c>
      <c r="G163" s="2" t="s">
        <v>8413</v>
      </c>
      <c r="H163" s="2" t="s">
        <v>8414</v>
      </c>
      <c r="I163" s="2" t="s">
        <v>728</v>
      </c>
      <c r="J163" s="2"/>
      <c r="K163" s="2" t="s">
        <v>8415</v>
      </c>
      <c r="L163" s="2" t="s">
        <v>8416</v>
      </c>
      <c r="M163" s="2" t="s">
        <v>7460</v>
      </c>
      <c r="N163" s="4" t="s">
        <v>8417</v>
      </c>
      <c r="O163" s="2"/>
    </row>
    <row r="164" spans="1:15" ht="15" hidden="1" customHeight="1" x14ac:dyDescent="0.3">
      <c r="A164" s="2" t="s">
        <v>24</v>
      </c>
      <c r="B164" s="2" t="s">
        <v>34309</v>
      </c>
      <c r="C164" s="3">
        <v>1</v>
      </c>
      <c r="D164" s="2" t="s">
        <v>629</v>
      </c>
      <c r="E164" s="2" t="s">
        <v>7377</v>
      </c>
      <c r="F164" s="2">
        <v>8861859</v>
      </c>
      <c r="G164" s="2" t="s">
        <v>8418</v>
      </c>
      <c r="H164" s="2" t="s">
        <v>8419</v>
      </c>
      <c r="I164" s="2" t="s">
        <v>728</v>
      </c>
      <c r="J164" s="2"/>
      <c r="K164" s="2" t="s">
        <v>8420</v>
      </c>
      <c r="L164" s="2" t="s">
        <v>8421</v>
      </c>
      <c r="M164" s="2" t="s">
        <v>8167</v>
      </c>
      <c r="N164" s="4" t="s">
        <v>8422</v>
      </c>
      <c r="O164" s="2"/>
    </row>
    <row r="165" spans="1:15" ht="15" hidden="1" customHeight="1" x14ac:dyDescent="0.3">
      <c r="A165" s="2" t="s">
        <v>24</v>
      </c>
      <c r="B165" s="2" t="s">
        <v>34309</v>
      </c>
      <c r="C165" s="3">
        <v>1</v>
      </c>
      <c r="D165" s="2" t="s">
        <v>629</v>
      </c>
      <c r="E165" s="2" t="s">
        <v>7377</v>
      </c>
      <c r="F165" s="2">
        <v>7554376</v>
      </c>
      <c r="G165" s="2" t="s">
        <v>8423</v>
      </c>
      <c r="H165" s="2" t="s">
        <v>8424</v>
      </c>
      <c r="I165" s="2" t="s">
        <v>8425</v>
      </c>
      <c r="J165" s="2"/>
      <c r="K165" s="2" t="s">
        <v>7921</v>
      </c>
      <c r="L165" s="2" t="s">
        <v>8426</v>
      </c>
      <c r="M165" s="2" t="s">
        <v>7460</v>
      </c>
      <c r="N165" s="4" t="s">
        <v>8427</v>
      </c>
      <c r="O165" s="4" t="s">
        <v>8428</v>
      </c>
    </row>
    <row r="166" spans="1:15" ht="15" hidden="1" customHeight="1" x14ac:dyDescent="0.3">
      <c r="A166" s="2" t="s">
        <v>24</v>
      </c>
      <c r="B166" s="2" t="s">
        <v>34309</v>
      </c>
      <c r="C166" s="3">
        <v>1</v>
      </c>
      <c r="D166" s="2" t="s">
        <v>629</v>
      </c>
      <c r="E166" s="2" t="s">
        <v>7377</v>
      </c>
      <c r="F166" s="2">
        <v>7560643</v>
      </c>
      <c r="G166" s="2" t="s">
        <v>8429</v>
      </c>
      <c r="H166" s="2" t="s">
        <v>8430</v>
      </c>
      <c r="I166" s="2" t="s">
        <v>731</v>
      </c>
      <c r="J166" s="2"/>
      <c r="K166" s="2" t="s">
        <v>7380</v>
      </c>
      <c r="L166" s="2" t="s">
        <v>8431</v>
      </c>
      <c r="M166" s="2" t="s">
        <v>7495</v>
      </c>
      <c r="N166" s="4" t="s">
        <v>8432</v>
      </c>
      <c r="O166" s="4" t="s">
        <v>8433</v>
      </c>
    </row>
    <row r="167" spans="1:15" ht="15" hidden="1" customHeight="1" x14ac:dyDescent="0.3">
      <c r="A167" s="2" t="s">
        <v>24</v>
      </c>
      <c r="B167" s="2" t="s">
        <v>34309</v>
      </c>
      <c r="C167" s="3">
        <v>1</v>
      </c>
      <c r="D167" s="2" t="s">
        <v>629</v>
      </c>
      <c r="E167" s="2" t="s">
        <v>7377</v>
      </c>
      <c r="F167" s="2">
        <v>7627622</v>
      </c>
      <c r="G167" s="2" t="s">
        <v>8434</v>
      </c>
      <c r="H167" s="2" t="s">
        <v>8435</v>
      </c>
      <c r="I167" s="2" t="s">
        <v>8436</v>
      </c>
      <c r="J167" s="2"/>
      <c r="K167" s="2" t="s">
        <v>8437</v>
      </c>
      <c r="L167" s="2" t="s">
        <v>8438</v>
      </c>
      <c r="M167" s="2" t="s">
        <v>7460</v>
      </c>
      <c r="N167" s="4" t="s">
        <v>8439</v>
      </c>
      <c r="O167" s="2"/>
    </row>
    <row r="168" spans="1:15" ht="15" hidden="1" customHeight="1" x14ac:dyDescent="0.3">
      <c r="A168" s="2" t="s">
        <v>24</v>
      </c>
      <c r="B168" s="2" t="s">
        <v>34309</v>
      </c>
      <c r="C168" s="3">
        <v>1</v>
      </c>
      <c r="D168" s="2" t="s">
        <v>629</v>
      </c>
      <c r="E168" s="2" t="s">
        <v>7377</v>
      </c>
      <c r="F168" s="2">
        <v>7761187</v>
      </c>
      <c r="G168" s="2" t="s">
        <v>8440</v>
      </c>
      <c r="H168" s="2" t="s">
        <v>8441</v>
      </c>
      <c r="I168" s="2" t="s">
        <v>8442</v>
      </c>
      <c r="J168" s="2"/>
      <c r="K168" s="2" t="s">
        <v>8443</v>
      </c>
      <c r="L168" s="2" t="s">
        <v>8444</v>
      </c>
      <c r="M168" s="2" t="s">
        <v>7460</v>
      </c>
      <c r="N168" s="4" t="s">
        <v>8445</v>
      </c>
      <c r="O168" s="4" t="s">
        <v>8446</v>
      </c>
    </row>
    <row r="169" spans="1:15" ht="15" hidden="1" customHeight="1" x14ac:dyDescent="0.3">
      <c r="A169" s="2" t="s">
        <v>24</v>
      </c>
      <c r="B169" s="2" t="s">
        <v>34309</v>
      </c>
      <c r="C169" s="3">
        <v>1</v>
      </c>
      <c r="D169" s="2" t="s">
        <v>629</v>
      </c>
      <c r="E169" s="2" t="s">
        <v>7377</v>
      </c>
      <c r="F169" s="2">
        <v>7836718</v>
      </c>
      <c r="G169" s="2" t="s">
        <v>8447</v>
      </c>
      <c r="H169" s="2" t="s">
        <v>8448</v>
      </c>
      <c r="I169" s="2" t="s">
        <v>8449</v>
      </c>
      <c r="J169" s="2"/>
      <c r="K169" s="2" t="s">
        <v>8408</v>
      </c>
      <c r="L169" s="2" t="s">
        <v>8450</v>
      </c>
      <c r="M169" s="2" t="s">
        <v>7388</v>
      </c>
      <c r="N169" s="4" t="s">
        <v>8451</v>
      </c>
      <c r="O169" s="4" t="s">
        <v>8452</v>
      </c>
    </row>
    <row r="170" spans="1:15" ht="15" hidden="1" customHeight="1" x14ac:dyDescent="0.3">
      <c r="A170" s="2" t="s">
        <v>24</v>
      </c>
      <c r="B170" s="2" t="s">
        <v>34309</v>
      </c>
      <c r="C170" s="3">
        <v>1</v>
      </c>
      <c r="D170" s="2" t="s">
        <v>629</v>
      </c>
      <c r="E170" s="2" t="s">
        <v>7377</v>
      </c>
      <c r="F170" s="2">
        <v>7993921</v>
      </c>
      <c r="G170" s="2" t="s">
        <v>8453</v>
      </c>
      <c r="H170" s="2" t="s">
        <v>8454</v>
      </c>
      <c r="I170" s="2" t="s">
        <v>8455</v>
      </c>
      <c r="J170" s="2"/>
      <c r="K170" s="2" t="s">
        <v>8456</v>
      </c>
      <c r="L170" s="2" t="s">
        <v>8457</v>
      </c>
      <c r="M170" s="2" t="s">
        <v>7600</v>
      </c>
      <c r="N170" s="4" t="s">
        <v>8458</v>
      </c>
      <c r="O170" s="2"/>
    </row>
    <row r="171" spans="1:15" ht="15" hidden="1" customHeight="1" x14ac:dyDescent="0.3">
      <c r="A171" s="2" t="s">
        <v>24</v>
      </c>
      <c r="B171" s="2" t="s">
        <v>34309</v>
      </c>
      <c r="C171" s="3">
        <v>1</v>
      </c>
      <c r="D171" s="2" t="s">
        <v>629</v>
      </c>
      <c r="E171" s="2" t="s">
        <v>7377</v>
      </c>
      <c r="F171" s="2">
        <v>7513219</v>
      </c>
      <c r="G171" s="2" t="s">
        <v>8459</v>
      </c>
      <c r="H171" s="2" t="s">
        <v>8460</v>
      </c>
      <c r="I171" s="2" t="s">
        <v>8461</v>
      </c>
      <c r="J171" s="2"/>
      <c r="K171" s="2" t="s">
        <v>8462</v>
      </c>
      <c r="L171" s="2" t="s">
        <v>8463</v>
      </c>
      <c r="M171" s="2" t="s">
        <v>7677</v>
      </c>
      <c r="N171" s="4" t="s">
        <v>8464</v>
      </c>
      <c r="O171" s="4" t="s">
        <v>8465</v>
      </c>
    </row>
    <row r="172" spans="1:15" ht="15" hidden="1" customHeight="1" x14ac:dyDescent="0.3">
      <c r="A172" s="2" t="s">
        <v>24</v>
      </c>
      <c r="B172" s="2" t="s">
        <v>34309</v>
      </c>
      <c r="C172" s="3">
        <v>1</v>
      </c>
      <c r="D172" s="2" t="s">
        <v>629</v>
      </c>
      <c r="E172" s="2" t="s">
        <v>7377</v>
      </c>
      <c r="F172" s="2">
        <v>8258154</v>
      </c>
      <c r="G172" s="2" t="s">
        <v>8466</v>
      </c>
      <c r="H172" s="2" t="s">
        <v>8467</v>
      </c>
      <c r="I172" s="2" t="s">
        <v>8468</v>
      </c>
      <c r="J172" s="2"/>
      <c r="K172" s="2" t="s">
        <v>7960</v>
      </c>
      <c r="L172" s="2" t="s">
        <v>8469</v>
      </c>
      <c r="M172" s="2" t="s">
        <v>7460</v>
      </c>
      <c r="N172" s="4" t="s">
        <v>8470</v>
      </c>
      <c r="O172" s="4" t="s">
        <v>8471</v>
      </c>
    </row>
    <row r="173" spans="1:15" ht="15" hidden="1" customHeight="1" x14ac:dyDescent="0.3">
      <c r="A173" s="2" t="s">
        <v>24</v>
      </c>
      <c r="B173" s="2" t="s">
        <v>34309</v>
      </c>
      <c r="C173" s="3">
        <v>1</v>
      </c>
      <c r="D173" s="2" t="s">
        <v>629</v>
      </c>
      <c r="E173" s="2" t="s">
        <v>7377</v>
      </c>
      <c r="F173" s="2">
        <v>8485909</v>
      </c>
      <c r="G173" s="2" t="s">
        <v>8472</v>
      </c>
      <c r="H173" s="2" t="s">
        <v>8473</v>
      </c>
      <c r="I173" s="2" t="s">
        <v>8474</v>
      </c>
      <c r="J173" s="2"/>
      <c r="K173" s="2" t="s">
        <v>7921</v>
      </c>
      <c r="L173" s="2" t="s">
        <v>8475</v>
      </c>
      <c r="M173" s="2" t="s">
        <v>7460</v>
      </c>
      <c r="N173" s="4" t="s">
        <v>8476</v>
      </c>
      <c r="O173" s="4" t="s">
        <v>8477</v>
      </c>
    </row>
    <row r="174" spans="1:15" ht="15" hidden="1" customHeight="1" x14ac:dyDescent="0.3">
      <c r="A174" s="2" t="s">
        <v>24</v>
      </c>
      <c r="B174" s="2" t="s">
        <v>34309</v>
      </c>
      <c r="C174" s="3">
        <v>1</v>
      </c>
      <c r="D174" s="2" t="s">
        <v>629</v>
      </c>
      <c r="E174" s="2" t="s">
        <v>7377</v>
      </c>
      <c r="F174" s="2">
        <v>8501241</v>
      </c>
      <c r="G174" s="2" t="s">
        <v>8478</v>
      </c>
      <c r="H174" s="2" t="s">
        <v>8479</v>
      </c>
      <c r="I174" s="2" t="s">
        <v>8474</v>
      </c>
      <c r="J174" s="2"/>
      <c r="K174" s="2" t="s">
        <v>8480</v>
      </c>
      <c r="L174" s="2" t="s">
        <v>8481</v>
      </c>
      <c r="M174" s="2" t="s">
        <v>7460</v>
      </c>
      <c r="N174" s="4" t="s">
        <v>8482</v>
      </c>
      <c r="O174" s="4" t="s">
        <v>8483</v>
      </c>
    </row>
    <row r="175" spans="1:15" ht="15" hidden="1" customHeight="1" x14ac:dyDescent="0.3">
      <c r="A175" s="2" t="s">
        <v>24</v>
      </c>
      <c r="B175" s="2" t="s">
        <v>34309</v>
      </c>
      <c r="C175" s="3">
        <v>1</v>
      </c>
      <c r="D175" s="2" t="s">
        <v>629</v>
      </c>
      <c r="E175" s="2" t="s">
        <v>7377</v>
      </c>
      <c r="F175" s="2">
        <v>7909478</v>
      </c>
      <c r="G175" s="2" t="s">
        <v>8484</v>
      </c>
      <c r="H175" s="2" t="s">
        <v>8485</v>
      </c>
      <c r="I175" s="2" t="s">
        <v>646</v>
      </c>
      <c r="J175" s="2"/>
      <c r="K175" s="2" t="s">
        <v>1748</v>
      </c>
      <c r="L175" s="2" t="s">
        <v>8486</v>
      </c>
      <c r="M175" s="2" t="s">
        <v>7388</v>
      </c>
      <c r="N175" s="4" t="s">
        <v>8487</v>
      </c>
      <c r="O175" s="2"/>
    </row>
    <row r="176" spans="1:15" ht="15" hidden="1" customHeight="1" x14ac:dyDescent="0.3">
      <c r="A176" s="2" t="s">
        <v>24</v>
      </c>
      <c r="B176" s="2" t="s">
        <v>34309</v>
      </c>
      <c r="C176" s="3">
        <v>1</v>
      </c>
      <c r="D176" s="2" t="s">
        <v>629</v>
      </c>
      <c r="E176" s="2" t="s">
        <v>7377</v>
      </c>
      <c r="F176" s="2">
        <v>1424294</v>
      </c>
      <c r="G176" s="2" t="s">
        <v>8488</v>
      </c>
      <c r="H176" s="2" t="s">
        <v>8489</v>
      </c>
      <c r="I176" s="2" t="s">
        <v>8490</v>
      </c>
      <c r="J176" s="2"/>
      <c r="K176" s="2" t="s">
        <v>7921</v>
      </c>
      <c r="L176" s="2" t="s">
        <v>8491</v>
      </c>
      <c r="M176" s="2" t="s">
        <v>7460</v>
      </c>
      <c r="N176" s="4" t="s">
        <v>8492</v>
      </c>
      <c r="O176" s="4" t="s">
        <v>8493</v>
      </c>
    </row>
    <row r="177" spans="1:15" ht="15" hidden="1" customHeight="1" x14ac:dyDescent="0.3">
      <c r="A177" s="2" t="s">
        <v>24</v>
      </c>
      <c r="B177" s="2" t="s">
        <v>34309</v>
      </c>
      <c r="C177" s="3">
        <v>1</v>
      </c>
      <c r="D177" s="2" t="s">
        <v>629</v>
      </c>
      <c r="E177" s="2" t="s">
        <v>7377</v>
      </c>
      <c r="F177" s="2">
        <v>1414859</v>
      </c>
      <c r="G177" s="2" t="s">
        <v>8494</v>
      </c>
      <c r="H177" s="2" t="s">
        <v>8495</v>
      </c>
      <c r="I177" s="2" t="s">
        <v>8496</v>
      </c>
      <c r="J177" s="2"/>
      <c r="K177" s="2" t="s">
        <v>8497</v>
      </c>
      <c r="L177" s="2" t="s">
        <v>8498</v>
      </c>
      <c r="M177" s="2" t="s">
        <v>7388</v>
      </c>
      <c r="N177" s="4" t="s">
        <v>8499</v>
      </c>
      <c r="O177" s="2"/>
    </row>
    <row r="178" spans="1:15" ht="15" hidden="1" customHeight="1" x14ac:dyDescent="0.3">
      <c r="A178" s="2" t="s">
        <v>24</v>
      </c>
      <c r="B178" s="2" t="s">
        <v>34309</v>
      </c>
      <c r="C178" s="3">
        <v>1</v>
      </c>
      <c r="D178" s="2" t="s">
        <v>629</v>
      </c>
      <c r="E178" s="2" t="s">
        <v>7377</v>
      </c>
      <c r="F178" s="2">
        <v>1356827</v>
      </c>
      <c r="G178" s="2" t="s">
        <v>8500</v>
      </c>
      <c r="H178" s="2" t="s">
        <v>8501</v>
      </c>
      <c r="I178" s="2" t="s">
        <v>8502</v>
      </c>
      <c r="J178" s="2"/>
      <c r="K178" s="2" t="s">
        <v>8420</v>
      </c>
      <c r="L178" s="2" t="s">
        <v>8503</v>
      </c>
      <c r="M178" s="2" t="s">
        <v>7460</v>
      </c>
      <c r="N178" s="4" t="s">
        <v>8504</v>
      </c>
      <c r="O178" s="2"/>
    </row>
    <row r="179" spans="1:15" ht="15" hidden="1" customHeight="1" x14ac:dyDescent="0.3">
      <c r="A179" s="2" t="s">
        <v>24</v>
      </c>
      <c r="B179" s="2" t="s">
        <v>34309</v>
      </c>
      <c r="C179" s="3">
        <v>1</v>
      </c>
      <c r="D179" s="2" t="s">
        <v>629</v>
      </c>
      <c r="E179" s="2" t="s">
        <v>7377</v>
      </c>
      <c r="F179" s="2">
        <v>1531116</v>
      </c>
      <c r="G179" s="2" t="s">
        <v>8505</v>
      </c>
      <c r="H179" s="2" t="s">
        <v>8506</v>
      </c>
      <c r="I179" s="2" t="s">
        <v>8507</v>
      </c>
      <c r="J179" s="2"/>
      <c r="K179" s="2" t="s">
        <v>7960</v>
      </c>
      <c r="L179" s="2" t="s">
        <v>8508</v>
      </c>
      <c r="M179" s="2" t="s">
        <v>8160</v>
      </c>
      <c r="N179" s="4" t="s">
        <v>8509</v>
      </c>
      <c r="O179" s="4" t="s">
        <v>8510</v>
      </c>
    </row>
    <row r="180" spans="1:15" ht="15" hidden="1" customHeight="1" x14ac:dyDescent="0.3">
      <c r="A180" s="2" t="s">
        <v>24</v>
      </c>
      <c r="B180" s="2" t="s">
        <v>34309</v>
      </c>
      <c r="C180" s="3">
        <v>1</v>
      </c>
      <c r="D180" s="2" t="s">
        <v>629</v>
      </c>
      <c r="E180" s="2" t="s">
        <v>7377</v>
      </c>
      <c r="F180" s="2">
        <v>1576412</v>
      </c>
      <c r="G180" s="2" t="s">
        <v>8511</v>
      </c>
      <c r="H180" s="2" t="s">
        <v>8512</v>
      </c>
      <c r="I180" s="2" t="s">
        <v>8507</v>
      </c>
      <c r="J180" s="2"/>
      <c r="K180" s="2" t="s">
        <v>8415</v>
      </c>
      <c r="L180" s="2" t="s">
        <v>8513</v>
      </c>
      <c r="M180" s="2" t="s">
        <v>7460</v>
      </c>
      <c r="N180" s="4" t="s">
        <v>8514</v>
      </c>
      <c r="O180" s="2"/>
    </row>
    <row r="181" spans="1:15" ht="15" hidden="1" customHeight="1" x14ac:dyDescent="0.3">
      <c r="A181" s="2" t="s">
        <v>24</v>
      </c>
      <c r="B181" s="2" t="s">
        <v>34309</v>
      </c>
      <c r="C181" s="3">
        <v>1</v>
      </c>
      <c r="D181" s="2" t="s">
        <v>629</v>
      </c>
      <c r="E181" s="2" t="s">
        <v>7377</v>
      </c>
      <c r="F181" s="2">
        <v>1811415</v>
      </c>
      <c r="G181" s="2" t="s">
        <v>8494</v>
      </c>
      <c r="H181" s="2" t="s">
        <v>8495</v>
      </c>
      <c r="I181" s="2" t="s">
        <v>8515</v>
      </c>
      <c r="J181" s="2"/>
      <c r="K181" s="2" t="s">
        <v>8497</v>
      </c>
      <c r="L181" s="2" t="s">
        <v>8516</v>
      </c>
      <c r="M181" s="2" t="s">
        <v>7388</v>
      </c>
      <c r="N181" s="4" t="s">
        <v>8517</v>
      </c>
      <c r="O181" s="2"/>
    </row>
    <row r="182" spans="1:15" ht="15" hidden="1" customHeight="1" x14ac:dyDescent="0.3">
      <c r="A182" s="2" t="s">
        <v>24</v>
      </c>
      <c r="B182" s="2" t="s">
        <v>34309</v>
      </c>
      <c r="C182" s="3">
        <v>1</v>
      </c>
      <c r="D182" s="2" t="s">
        <v>629</v>
      </c>
      <c r="E182" s="2" t="s">
        <v>7377</v>
      </c>
      <c r="F182" s="2">
        <v>1893630</v>
      </c>
      <c r="G182" s="2" t="s">
        <v>8518</v>
      </c>
      <c r="H182" s="2" t="s">
        <v>8519</v>
      </c>
      <c r="I182" s="2" t="s">
        <v>8520</v>
      </c>
      <c r="J182" s="2"/>
      <c r="K182" s="2" t="s">
        <v>7921</v>
      </c>
      <c r="L182" s="2" t="s">
        <v>8521</v>
      </c>
      <c r="M182" s="2" t="s">
        <v>7460</v>
      </c>
      <c r="N182" s="4" t="s">
        <v>8522</v>
      </c>
      <c r="O182" s="4" t="s">
        <v>8523</v>
      </c>
    </row>
    <row r="183" spans="1:15" ht="15" hidden="1" customHeight="1" x14ac:dyDescent="0.3">
      <c r="A183" s="2" t="s">
        <v>24</v>
      </c>
      <c r="B183" s="2" t="s">
        <v>34309</v>
      </c>
      <c r="C183" s="3">
        <v>1</v>
      </c>
      <c r="D183" s="2" t="s">
        <v>629</v>
      </c>
      <c r="E183" s="2" t="s">
        <v>7377</v>
      </c>
      <c r="F183" s="2">
        <v>1900744</v>
      </c>
      <c r="G183" s="2" t="s">
        <v>8524</v>
      </c>
      <c r="H183" s="2" t="s">
        <v>8525</v>
      </c>
      <c r="I183" s="2" t="s">
        <v>8526</v>
      </c>
      <c r="J183" s="2"/>
      <c r="K183" s="2" t="s">
        <v>7921</v>
      </c>
      <c r="L183" s="2" t="s">
        <v>8527</v>
      </c>
      <c r="M183" s="2" t="s">
        <v>8528</v>
      </c>
      <c r="N183" s="4" t="s">
        <v>8529</v>
      </c>
      <c r="O183" s="4" t="s">
        <v>8530</v>
      </c>
    </row>
    <row r="184" spans="1:15" ht="15" hidden="1" customHeight="1" x14ac:dyDescent="0.3">
      <c r="A184" s="2" t="s">
        <v>24</v>
      </c>
      <c r="B184" s="2" t="s">
        <v>34309</v>
      </c>
      <c r="C184" s="3">
        <v>1</v>
      </c>
      <c r="D184" s="2" t="s">
        <v>629</v>
      </c>
      <c r="E184" s="2" t="s">
        <v>7377</v>
      </c>
      <c r="F184" s="2">
        <v>1950939</v>
      </c>
      <c r="G184" s="2" t="s">
        <v>8531</v>
      </c>
      <c r="H184" s="2" t="s">
        <v>8532</v>
      </c>
      <c r="I184" s="2" t="s">
        <v>8533</v>
      </c>
      <c r="J184" s="2"/>
      <c r="K184" s="2" t="s">
        <v>8497</v>
      </c>
      <c r="L184" s="2" t="s">
        <v>8534</v>
      </c>
      <c r="M184" s="2" t="s">
        <v>8528</v>
      </c>
      <c r="N184" s="4" t="s">
        <v>8535</v>
      </c>
      <c r="O184" s="2"/>
    </row>
    <row r="185" spans="1:15" ht="15" hidden="1" customHeight="1" x14ac:dyDescent="0.3">
      <c r="A185" s="2" t="s">
        <v>24</v>
      </c>
      <c r="B185" s="2" t="s">
        <v>34309</v>
      </c>
      <c r="C185" s="3">
        <v>1</v>
      </c>
      <c r="D185" s="2" t="s">
        <v>629</v>
      </c>
      <c r="E185" s="2" t="s">
        <v>7377</v>
      </c>
      <c r="F185" s="2">
        <v>22358941</v>
      </c>
      <c r="G185" s="2" t="s">
        <v>8536</v>
      </c>
      <c r="H185" s="2" t="s">
        <v>8537</v>
      </c>
      <c r="I185" s="2" t="s">
        <v>8533</v>
      </c>
      <c r="J185" s="2"/>
      <c r="K185" s="2" t="s">
        <v>8538</v>
      </c>
      <c r="L185" s="2" t="s">
        <v>8539</v>
      </c>
      <c r="M185" s="2" t="s">
        <v>7388</v>
      </c>
      <c r="N185" s="4" t="s">
        <v>8540</v>
      </c>
      <c r="O185" s="2"/>
    </row>
    <row r="186" spans="1:15" ht="15" hidden="1" customHeight="1" x14ac:dyDescent="0.3">
      <c r="A186" s="2" t="s">
        <v>24</v>
      </c>
      <c r="B186" s="2" t="s">
        <v>34309</v>
      </c>
      <c r="C186" s="3">
        <v>1</v>
      </c>
      <c r="D186" s="2" t="s">
        <v>629</v>
      </c>
      <c r="E186" s="2" t="s">
        <v>7377</v>
      </c>
      <c r="F186" s="2">
        <v>1700250</v>
      </c>
      <c r="G186" s="2" t="s">
        <v>8541</v>
      </c>
      <c r="H186" s="2" t="s">
        <v>8542</v>
      </c>
      <c r="I186" s="2" t="s">
        <v>8543</v>
      </c>
      <c r="J186" s="2"/>
      <c r="K186" s="2" t="s">
        <v>8544</v>
      </c>
      <c r="L186" s="2" t="s">
        <v>8545</v>
      </c>
      <c r="M186" s="2" t="s">
        <v>8546</v>
      </c>
      <c r="N186" s="4" t="s">
        <v>8547</v>
      </c>
      <c r="O186" s="4" t="s">
        <v>8548</v>
      </c>
    </row>
    <row r="187" spans="1:15" ht="15" hidden="1" customHeight="1" x14ac:dyDescent="0.3">
      <c r="A187" s="2" t="s">
        <v>24</v>
      </c>
      <c r="B187" s="2" t="s">
        <v>34309</v>
      </c>
      <c r="C187" s="3">
        <v>1</v>
      </c>
      <c r="D187" s="2" t="s">
        <v>629</v>
      </c>
      <c r="E187" s="2" t="s">
        <v>7377</v>
      </c>
      <c r="F187" s="2">
        <v>2114420</v>
      </c>
      <c r="G187" s="2" t="s">
        <v>8549</v>
      </c>
      <c r="H187" s="2" t="s">
        <v>8550</v>
      </c>
      <c r="I187" s="2" t="s">
        <v>8551</v>
      </c>
      <c r="J187" s="2"/>
      <c r="K187" s="2" t="s">
        <v>7472</v>
      </c>
      <c r="L187" s="2" t="s">
        <v>8552</v>
      </c>
      <c r="M187" s="2" t="s">
        <v>7388</v>
      </c>
      <c r="N187" s="4" t="s">
        <v>8553</v>
      </c>
      <c r="O187" s="2"/>
    </row>
    <row r="188" spans="1:15" ht="15" hidden="1" customHeight="1" x14ac:dyDescent="0.3">
      <c r="A188" s="2" t="s">
        <v>24</v>
      </c>
      <c r="B188" s="2" t="s">
        <v>34309</v>
      </c>
      <c r="C188" s="3">
        <v>1</v>
      </c>
      <c r="D188" s="2" t="s">
        <v>629</v>
      </c>
      <c r="E188" s="2" t="s">
        <v>7377</v>
      </c>
      <c r="F188" s="2">
        <v>2299204</v>
      </c>
      <c r="G188" s="2" t="s">
        <v>8554</v>
      </c>
      <c r="H188" s="2" t="s">
        <v>8555</v>
      </c>
      <c r="I188" s="2" t="s">
        <v>8556</v>
      </c>
      <c r="J188" s="2"/>
      <c r="K188" s="2" t="s">
        <v>7552</v>
      </c>
      <c r="L188" s="2" t="s">
        <v>8557</v>
      </c>
      <c r="M188" s="2" t="s">
        <v>7460</v>
      </c>
      <c r="N188" s="4" t="s">
        <v>8558</v>
      </c>
      <c r="O188" s="4" t="s">
        <v>8559</v>
      </c>
    </row>
    <row r="189" spans="1:15" ht="15" hidden="1" customHeight="1" x14ac:dyDescent="0.3">
      <c r="A189" s="2" t="s">
        <v>24</v>
      </c>
      <c r="B189" s="2" t="s">
        <v>34309</v>
      </c>
      <c r="C189" s="3">
        <v>1</v>
      </c>
      <c r="D189" s="2" t="s">
        <v>629</v>
      </c>
      <c r="E189" s="2" t="s">
        <v>7377</v>
      </c>
      <c r="F189" s="2">
        <v>2479014</v>
      </c>
      <c r="G189" s="2" t="s">
        <v>8560</v>
      </c>
      <c r="H189" s="2" t="s">
        <v>8561</v>
      </c>
      <c r="I189" s="2" t="s">
        <v>8562</v>
      </c>
      <c r="J189" s="2"/>
      <c r="K189" s="2" t="s">
        <v>8210</v>
      </c>
      <c r="L189" s="2" t="s">
        <v>8563</v>
      </c>
      <c r="M189" s="2" t="s">
        <v>7460</v>
      </c>
      <c r="N189" s="4" t="s">
        <v>8564</v>
      </c>
      <c r="O189" s="4" t="s">
        <v>8565</v>
      </c>
    </row>
    <row r="190" spans="1:15" ht="15" hidden="1" customHeight="1" x14ac:dyDescent="0.3">
      <c r="A190" s="2" t="s">
        <v>24</v>
      </c>
      <c r="B190" s="2" t="s">
        <v>34309</v>
      </c>
      <c r="C190" s="3">
        <v>1</v>
      </c>
      <c r="D190" s="2" t="s">
        <v>629</v>
      </c>
      <c r="E190" s="2" t="s">
        <v>7377</v>
      </c>
      <c r="F190" s="2">
        <v>2787823</v>
      </c>
      <c r="G190" s="2" t="s">
        <v>8566</v>
      </c>
      <c r="H190" s="2" t="s">
        <v>8567</v>
      </c>
      <c r="I190" s="2" t="s">
        <v>8568</v>
      </c>
      <c r="J190" s="2"/>
      <c r="K190" s="2" t="s">
        <v>8569</v>
      </c>
      <c r="L190" s="2" t="s">
        <v>8570</v>
      </c>
      <c r="M190" s="2" t="s">
        <v>7460</v>
      </c>
      <c r="N190" s="4" t="s">
        <v>8571</v>
      </c>
      <c r="O190" s="4" t="s">
        <v>8572</v>
      </c>
    </row>
    <row r="191" spans="1:15" ht="15" hidden="1" customHeight="1" x14ac:dyDescent="0.3">
      <c r="A191" s="2" t="s">
        <v>24</v>
      </c>
      <c r="B191" s="2" t="s">
        <v>34309</v>
      </c>
      <c r="C191" s="3">
        <v>1</v>
      </c>
      <c r="D191" s="2" t="s">
        <v>629</v>
      </c>
      <c r="E191" s="2" t="s">
        <v>7377</v>
      </c>
      <c r="F191" s="2">
        <v>2499551</v>
      </c>
      <c r="G191" s="2" t="s">
        <v>8573</v>
      </c>
      <c r="H191" s="2" t="s">
        <v>8574</v>
      </c>
      <c r="I191" s="2" t="s">
        <v>771</v>
      </c>
      <c r="J191" s="2"/>
      <c r="K191" s="2" t="s">
        <v>8575</v>
      </c>
      <c r="L191" s="2" t="s">
        <v>8576</v>
      </c>
      <c r="M191" s="2" t="s">
        <v>7388</v>
      </c>
      <c r="N191" s="4" t="s">
        <v>8577</v>
      </c>
      <c r="O191" s="2"/>
    </row>
    <row r="192" spans="1:15" ht="15" hidden="1" customHeight="1" x14ac:dyDescent="0.3">
      <c r="A192" s="2" t="s">
        <v>24</v>
      </c>
      <c r="B192" s="2" t="s">
        <v>34309</v>
      </c>
      <c r="C192" s="3">
        <v>1</v>
      </c>
      <c r="D192" s="2" t="s">
        <v>629</v>
      </c>
      <c r="E192" s="2" t="s">
        <v>7377</v>
      </c>
      <c r="F192" s="2">
        <v>2678867</v>
      </c>
      <c r="G192" s="2" t="s">
        <v>8578</v>
      </c>
      <c r="H192" s="2" t="s">
        <v>8579</v>
      </c>
      <c r="I192" s="2" t="s">
        <v>771</v>
      </c>
      <c r="J192" s="2"/>
      <c r="K192" s="2" t="s">
        <v>8580</v>
      </c>
      <c r="L192" s="2" t="s">
        <v>8581</v>
      </c>
      <c r="M192" s="2" t="s">
        <v>7438</v>
      </c>
      <c r="N192" s="4" t="s">
        <v>8582</v>
      </c>
      <c r="O192" s="2"/>
    </row>
    <row r="193" spans="1:15" ht="15" hidden="1" customHeight="1" x14ac:dyDescent="0.3">
      <c r="A193" s="2" t="s">
        <v>24</v>
      </c>
      <c r="B193" s="2" t="s">
        <v>34309</v>
      </c>
      <c r="C193" s="3">
        <v>1</v>
      </c>
      <c r="D193" s="2" t="s">
        <v>629</v>
      </c>
      <c r="E193" s="2" t="s">
        <v>7377</v>
      </c>
      <c r="F193" s="2">
        <v>2683844</v>
      </c>
      <c r="G193" s="2" t="s">
        <v>8583</v>
      </c>
      <c r="H193" s="2" t="s">
        <v>8584</v>
      </c>
      <c r="I193" s="2" t="s">
        <v>771</v>
      </c>
      <c r="J193" s="2"/>
      <c r="K193" s="2" t="s">
        <v>1194</v>
      </c>
      <c r="L193" s="2" t="s">
        <v>8585</v>
      </c>
      <c r="M193" s="2" t="s">
        <v>7438</v>
      </c>
      <c r="N193" s="4" t="s">
        <v>8586</v>
      </c>
      <c r="O193" s="4" t="s">
        <v>8587</v>
      </c>
    </row>
    <row r="194" spans="1:15" ht="15" hidden="1" customHeight="1" x14ac:dyDescent="0.3">
      <c r="A194" s="2" t="s">
        <v>24</v>
      </c>
      <c r="B194" s="2" t="s">
        <v>34309</v>
      </c>
      <c r="C194" s="3">
        <v>1</v>
      </c>
      <c r="D194" s="2" t="s">
        <v>629</v>
      </c>
      <c r="E194" s="2" t="s">
        <v>7377</v>
      </c>
      <c r="F194" s="2">
        <v>2788813</v>
      </c>
      <c r="G194" s="2" t="s">
        <v>8588</v>
      </c>
      <c r="H194" s="2" t="s">
        <v>8589</v>
      </c>
      <c r="I194" s="2" t="s">
        <v>771</v>
      </c>
      <c r="J194" s="2"/>
      <c r="K194" s="2" t="s">
        <v>8590</v>
      </c>
      <c r="L194" s="2" t="s">
        <v>8591</v>
      </c>
      <c r="M194" s="2" t="s">
        <v>7388</v>
      </c>
      <c r="N194" s="4" t="s">
        <v>8592</v>
      </c>
      <c r="O194" s="2"/>
    </row>
    <row r="195" spans="1:15" ht="15" hidden="1" customHeight="1" x14ac:dyDescent="0.3">
      <c r="A195" s="2" t="s">
        <v>24</v>
      </c>
      <c r="B195" s="2" t="s">
        <v>34309</v>
      </c>
      <c r="C195" s="3">
        <v>1</v>
      </c>
      <c r="D195" s="2" t="s">
        <v>629</v>
      </c>
      <c r="E195" s="2" t="s">
        <v>7377</v>
      </c>
      <c r="F195" s="2">
        <v>2817314</v>
      </c>
      <c r="G195" s="2" t="s">
        <v>8593</v>
      </c>
      <c r="H195" s="2" t="s">
        <v>8594</v>
      </c>
      <c r="I195" s="2" t="s">
        <v>771</v>
      </c>
      <c r="J195" s="2"/>
      <c r="K195" s="2" t="s">
        <v>1194</v>
      </c>
      <c r="L195" s="2" t="s">
        <v>8595</v>
      </c>
      <c r="M195" s="2" t="s">
        <v>7388</v>
      </c>
      <c r="N195" s="4" t="s">
        <v>8596</v>
      </c>
      <c r="O195" s="4" t="s">
        <v>8597</v>
      </c>
    </row>
    <row r="196" spans="1:15" ht="15" hidden="1" customHeight="1" x14ac:dyDescent="0.3">
      <c r="A196" s="2" t="s">
        <v>24</v>
      </c>
      <c r="B196" s="2" t="s">
        <v>34309</v>
      </c>
      <c r="C196" s="3">
        <v>1</v>
      </c>
      <c r="D196" s="2" t="s">
        <v>629</v>
      </c>
      <c r="E196" s="2" t="s">
        <v>7377</v>
      </c>
      <c r="F196" s="2">
        <v>3294290</v>
      </c>
      <c r="G196" s="2" t="s">
        <v>8598</v>
      </c>
      <c r="H196" s="2" t="s">
        <v>8599</v>
      </c>
      <c r="I196" s="2" t="s">
        <v>8600</v>
      </c>
      <c r="J196" s="2"/>
      <c r="K196" s="2" t="s">
        <v>8235</v>
      </c>
      <c r="L196" s="2" t="s">
        <v>8601</v>
      </c>
      <c r="M196" s="2" t="s">
        <v>7460</v>
      </c>
      <c r="N196" s="4" t="s">
        <v>8602</v>
      </c>
      <c r="O196" s="2"/>
    </row>
    <row r="197" spans="1:15" ht="15" hidden="1" customHeight="1" x14ac:dyDescent="0.3">
      <c r="A197" s="2" t="s">
        <v>24</v>
      </c>
      <c r="B197" s="2" t="s">
        <v>34309</v>
      </c>
      <c r="C197" s="3">
        <v>1</v>
      </c>
      <c r="D197" s="2" t="s">
        <v>629</v>
      </c>
      <c r="E197" s="2" t="s">
        <v>7377</v>
      </c>
      <c r="F197" s="2">
        <v>3265963</v>
      </c>
      <c r="G197" s="2" t="s">
        <v>8603</v>
      </c>
      <c r="H197" s="2" t="s">
        <v>8604</v>
      </c>
      <c r="I197" s="2" t="s">
        <v>8605</v>
      </c>
      <c r="J197" s="2"/>
      <c r="K197" s="2" t="s">
        <v>8606</v>
      </c>
      <c r="L197" s="2" t="s">
        <v>8607</v>
      </c>
      <c r="M197" s="2" t="s">
        <v>7460</v>
      </c>
      <c r="N197" s="4" t="s">
        <v>8608</v>
      </c>
      <c r="O197" s="2"/>
    </row>
    <row r="198" spans="1:15" ht="15" hidden="1" customHeight="1" x14ac:dyDescent="0.3">
      <c r="A198" s="2" t="s">
        <v>24</v>
      </c>
      <c r="B198" s="2" t="s">
        <v>34309</v>
      </c>
      <c r="C198" s="3">
        <v>1</v>
      </c>
      <c r="D198" s="2" t="s">
        <v>629</v>
      </c>
      <c r="E198" s="2" t="s">
        <v>7377</v>
      </c>
      <c r="F198" s="2">
        <v>3293604</v>
      </c>
      <c r="G198" s="2" t="s">
        <v>8609</v>
      </c>
      <c r="H198" s="2" t="s">
        <v>8610</v>
      </c>
      <c r="I198" s="2" t="s">
        <v>8611</v>
      </c>
      <c r="J198" s="2"/>
      <c r="K198" s="2" t="s">
        <v>8612</v>
      </c>
      <c r="L198" s="2" t="s">
        <v>8613</v>
      </c>
      <c r="M198" s="2" t="s">
        <v>7438</v>
      </c>
      <c r="N198" s="4" t="s">
        <v>8614</v>
      </c>
      <c r="O198" s="2"/>
    </row>
    <row r="199" spans="1:15" ht="15" hidden="1" customHeight="1" x14ac:dyDescent="0.3">
      <c r="A199" s="2" t="s">
        <v>24</v>
      </c>
      <c r="B199" s="2" t="s">
        <v>34309</v>
      </c>
      <c r="C199" s="3">
        <v>1</v>
      </c>
      <c r="D199" s="2" t="s">
        <v>629</v>
      </c>
      <c r="E199" s="2" t="s">
        <v>7377</v>
      </c>
      <c r="F199" s="2">
        <v>3344762</v>
      </c>
      <c r="G199" s="2" t="s">
        <v>8615</v>
      </c>
      <c r="H199" s="2" t="s">
        <v>8616</v>
      </c>
      <c r="I199" s="2" t="s">
        <v>8617</v>
      </c>
      <c r="J199" s="2"/>
      <c r="K199" s="2" t="s">
        <v>8618</v>
      </c>
      <c r="L199" s="2" t="s">
        <v>8619</v>
      </c>
      <c r="M199" s="2" t="s">
        <v>7495</v>
      </c>
      <c r="N199" s="4" t="s">
        <v>8620</v>
      </c>
      <c r="O199" s="4" t="s">
        <v>8621</v>
      </c>
    </row>
    <row r="200" spans="1:15" ht="15" hidden="1" customHeight="1" x14ac:dyDescent="0.3">
      <c r="A200" s="2" t="s">
        <v>24</v>
      </c>
      <c r="B200" s="2" t="s">
        <v>34309</v>
      </c>
      <c r="C200" s="3">
        <v>1</v>
      </c>
      <c r="D200" s="2" t="s">
        <v>629</v>
      </c>
      <c r="E200" s="2" t="s">
        <v>7377</v>
      </c>
      <c r="F200" s="2">
        <v>3290659</v>
      </c>
      <c r="G200" s="2" t="s">
        <v>8622</v>
      </c>
      <c r="H200" s="2" t="s">
        <v>8623</v>
      </c>
      <c r="I200" s="2" t="s">
        <v>751</v>
      </c>
      <c r="J200" s="2"/>
      <c r="K200" s="2" t="s">
        <v>8590</v>
      </c>
      <c r="L200" s="2" t="s">
        <v>8624</v>
      </c>
      <c r="M200" s="2" t="s">
        <v>7388</v>
      </c>
      <c r="N200" s="4" t="s">
        <v>8625</v>
      </c>
      <c r="O200" s="2"/>
    </row>
    <row r="201" spans="1:15" ht="15" hidden="1" customHeight="1" x14ac:dyDescent="0.3">
      <c r="A201" s="2" t="s">
        <v>24</v>
      </c>
      <c r="B201" s="2" t="s">
        <v>34309</v>
      </c>
      <c r="C201" s="3">
        <v>1</v>
      </c>
      <c r="D201" s="2" t="s">
        <v>629</v>
      </c>
      <c r="E201" s="2" t="s">
        <v>7377</v>
      </c>
      <c r="F201" s="2">
        <v>2448464</v>
      </c>
      <c r="G201" s="2" t="s">
        <v>8626</v>
      </c>
      <c r="H201" s="2" t="s">
        <v>8627</v>
      </c>
      <c r="I201" s="2" t="s">
        <v>8628</v>
      </c>
      <c r="J201" s="2"/>
      <c r="K201" s="2" t="s">
        <v>8606</v>
      </c>
      <c r="L201" s="2" t="s">
        <v>8629</v>
      </c>
      <c r="M201" s="2" t="s">
        <v>7388</v>
      </c>
      <c r="N201" s="4" t="s">
        <v>8630</v>
      </c>
      <c r="O201" s="2"/>
    </row>
    <row r="202" spans="1:15" ht="15" hidden="1" customHeight="1" x14ac:dyDescent="0.3">
      <c r="A202" s="2" t="s">
        <v>24</v>
      </c>
      <c r="B202" s="2" t="s">
        <v>34309</v>
      </c>
      <c r="C202" s="3">
        <v>1</v>
      </c>
      <c r="D202" s="2" t="s">
        <v>629</v>
      </c>
      <c r="E202" s="2" t="s">
        <v>7377</v>
      </c>
      <c r="F202" s="2">
        <v>2448465</v>
      </c>
      <c r="G202" s="2" t="s">
        <v>8631</v>
      </c>
      <c r="H202" s="2" t="s">
        <v>8632</v>
      </c>
      <c r="I202" s="2" t="s">
        <v>8628</v>
      </c>
      <c r="J202" s="2"/>
      <c r="K202" s="2" t="s">
        <v>8606</v>
      </c>
      <c r="L202" s="2" t="s">
        <v>8633</v>
      </c>
      <c r="M202" s="2" t="s">
        <v>7388</v>
      </c>
      <c r="N202" s="4" t="s">
        <v>8634</v>
      </c>
      <c r="O202" s="2"/>
    </row>
    <row r="203" spans="1:15" ht="15" hidden="1" customHeight="1" x14ac:dyDescent="0.3">
      <c r="A203" s="2" t="s">
        <v>24</v>
      </c>
      <c r="B203" s="2" t="s">
        <v>34309</v>
      </c>
      <c r="C203" s="3">
        <v>1</v>
      </c>
      <c r="D203" s="2" t="s">
        <v>629</v>
      </c>
      <c r="E203" s="2" t="s">
        <v>7377</v>
      </c>
      <c r="F203" s="2">
        <v>3318582</v>
      </c>
      <c r="G203" s="2" t="s">
        <v>8635</v>
      </c>
      <c r="H203" s="2" t="s">
        <v>8636</v>
      </c>
      <c r="I203" s="2" t="s">
        <v>8628</v>
      </c>
      <c r="J203" s="2"/>
      <c r="K203" s="2" t="s">
        <v>8637</v>
      </c>
      <c r="L203" s="2" t="s">
        <v>8638</v>
      </c>
      <c r="M203" s="2" t="s">
        <v>7438</v>
      </c>
      <c r="N203" s="4" t="s">
        <v>8639</v>
      </c>
      <c r="O203" s="2"/>
    </row>
    <row r="204" spans="1:15" ht="15" hidden="1" customHeight="1" x14ac:dyDescent="0.3">
      <c r="A204" s="2" t="s">
        <v>24</v>
      </c>
      <c r="B204" s="2" t="s">
        <v>34309</v>
      </c>
      <c r="C204" s="3">
        <v>1</v>
      </c>
      <c r="D204" s="2" t="s">
        <v>629</v>
      </c>
      <c r="E204" s="2" t="s">
        <v>7377</v>
      </c>
      <c r="F204" s="2">
        <v>3491691</v>
      </c>
      <c r="G204" s="2" t="s">
        <v>8640</v>
      </c>
      <c r="H204" s="2" t="s">
        <v>8641</v>
      </c>
      <c r="I204" s="2" t="s">
        <v>8642</v>
      </c>
      <c r="J204" s="2"/>
      <c r="K204" s="2" t="s">
        <v>8643</v>
      </c>
      <c r="L204" s="2" t="s">
        <v>8644</v>
      </c>
      <c r="M204" s="2" t="s">
        <v>7460</v>
      </c>
      <c r="N204" s="4" t="s">
        <v>8645</v>
      </c>
      <c r="O204" s="2"/>
    </row>
    <row r="205" spans="1:15" ht="15" hidden="1" customHeight="1" x14ac:dyDescent="0.3">
      <c r="A205" s="2" t="s">
        <v>24</v>
      </c>
      <c r="B205" s="2" t="s">
        <v>34309</v>
      </c>
      <c r="C205" s="3">
        <v>1</v>
      </c>
      <c r="D205" s="2" t="s">
        <v>629</v>
      </c>
      <c r="E205" s="2" t="s">
        <v>7377</v>
      </c>
      <c r="F205" s="2">
        <v>3729084</v>
      </c>
      <c r="G205" s="2" t="s">
        <v>8646</v>
      </c>
      <c r="H205" s="2" t="s">
        <v>8647</v>
      </c>
      <c r="I205" s="2" t="s">
        <v>8648</v>
      </c>
      <c r="J205" s="2"/>
      <c r="K205" s="2" t="s">
        <v>8637</v>
      </c>
      <c r="L205" s="2" t="s">
        <v>8649</v>
      </c>
      <c r="M205" s="2" t="s">
        <v>7388</v>
      </c>
      <c r="N205" s="4" t="s">
        <v>8650</v>
      </c>
      <c r="O205" s="2"/>
    </row>
    <row r="206" spans="1:15" ht="15" hidden="1" customHeight="1" x14ac:dyDescent="0.3">
      <c r="A206" s="2" t="s">
        <v>24</v>
      </c>
      <c r="B206" s="2" t="s">
        <v>34309</v>
      </c>
      <c r="C206" s="3">
        <v>1</v>
      </c>
      <c r="D206" s="2" t="s">
        <v>629</v>
      </c>
      <c r="E206" s="2" t="s">
        <v>7377</v>
      </c>
      <c r="F206" s="2">
        <v>3958387</v>
      </c>
      <c r="G206" s="2" t="s">
        <v>8651</v>
      </c>
      <c r="H206" s="2" t="s">
        <v>8652</v>
      </c>
      <c r="I206" s="2" t="s">
        <v>1459</v>
      </c>
      <c r="J206" s="2"/>
      <c r="K206" s="2" t="s">
        <v>7380</v>
      </c>
      <c r="L206" s="2" t="s">
        <v>8653</v>
      </c>
      <c r="M206" s="2" t="s">
        <v>8654</v>
      </c>
      <c r="N206" s="4" t="s">
        <v>8655</v>
      </c>
      <c r="O206" s="4" t="s">
        <v>8656</v>
      </c>
    </row>
    <row r="207" spans="1:15" ht="15" hidden="1" customHeight="1" x14ac:dyDescent="0.3">
      <c r="A207" s="2" t="s">
        <v>24</v>
      </c>
      <c r="B207" s="2" t="s">
        <v>34309</v>
      </c>
      <c r="C207" s="3">
        <v>1</v>
      </c>
      <c r="D207" s="2" t="s">
        <v>629</v>
      </c>
      <c r="E207" s="2" t="s">
        <v>7377</v>
      </c>
      <c r="F207" s="2">
        <v>3079686</v>
      </c>
      <c r="G207" s="2" t="s">
        <v>8657</v>
      </c>
      <c r="H207" s="2" t="s">
        <v>8658</v>
      </c>
      <c r="I207" s="2" t="s">
        <v>8659</v>
      </c>
      <c r="J207" s="2"/>
      <c r="K207" s="2" t="s">
        <v>8660</v>
      </c>
      <c r="L207" s="2" t="s">
        <v>8661</v>
      </c>
      <c r="M207" s="2" t="s">
        <v>7495</v>
      </c>
      <c r="N207" s="4" t="s">
        <v>8662</v>
      </c>
      <c r="O207" s="2"/>
    </row>
    <row r="208" spans="1:15" ht="15" hidden="1" customHeight="1" x14ac:dyDescent="0.3">
      <c r="A208" s="2" t="s">
        <v>24</v>
      </c>
      <c r="B208" s="2" t="s">
        <v>34309</v>
      </c>
      <c r="C208" s="3">
        <v>1</v>
      </c>
      <c r="D208" s="2" t="s">
        <v>629</v>
      </c>
      <c r="E208" s="2" t="s">
        <v>7377</v>
      </c>
      <c r="F208" s="2">
        <v>2947600</v>
      </c>
      <c r="G208" s="2" t="s">
        <v>8663</v>
      </c>
      <c r="H208" s="2" t="s">
        <v>8664</v>
      </c>
      <c r="I208" s="2" t="s">
        <v>638</v>
      </c>
      <c r="J208" s="2"/>
      <c r="K208" s="2" t="s">
        <v>8665</v>
      </c>
      <c r="L208" s="2" t="s">
        <v>8666</v>
      </c>
      <c r="M208" s="2" t="s">
        <v>8667</v>
      </c>
      <c r="N208" s="4" t="s">
        <v>8668</v>
      </c>
      <c r="O208" s="2"/>
    </row>
    <row r="209" spans="1:15" ht="15" hidden="1" customHeight="1" x14ac:dyDescent="0.3">
      <c r="A209" s="2" t="s">
        <v>24</v>
      </c>
      <c r="B209" s="2" t="s">
        <v>34309</v>
      </c>
      <c r="C209" s="3">
        <v>1</v>
      </c>
      <c r="D209" s="2" t="s">
        <v>629</v>
      </c>
      <c r="E209" s="2" t="s">
        <v>7377</v>
      </c>
      <c r="F209" s="2">
        <v>3095990</v>
      </c>
      <c r="G209" s="2" t="s">
        <v>8669</v>
      </c>
      <c r="H209" s="2" t="s">
        <v>8670</v>
      </c>
      <c r="I209" s="2" t="s">
        <v>638</v>
      </c>
      <c r="J209" s="2"/>
      <c r="K209" s="2" t="s">
        <v>8671</v>
      </c>
      <c r="L209" s="2" t="s">
        <v>8672</v>
      </c>
      <c r="M209" s="2" t="s">
        <v>7460</v>
      </c>
      <c r="N209" s="4" t="s">
        <v>8673</v>
      </c>
      <c r="O209" s="4" t="s">
        <v>8674</v>
      </c>
    </row>
    <row r="210" spans="1:15" ht="15" hidden="1" customHeight="1" x14ac:dyDescent="0.3">
      <c r="A210" s="2" t="s">
        <v>24</v>
      </c>
      <c r="B210" s="2" t="s">
        <v>34309</v>
      </c>
      <c r="C210" s="3">
        <v>1</v>
      </c>
      <c r="D210" s="2" t="s">
        <v>629</v>
      </c>
      <c r="E210" s="2" t="s">
        <v>7377</v>
      </c>
      <c r="F210" s="2">
        <v>3773906</v>
      </c>
      <c r="G210" s="2" t="s">
        <v>8675</v>
      </c>
      <c r="H210" s="2" t="s">
        <v>8676</v>
      </c>
      <c r="I210" s="2" t="s">
        <v>638</v>
      </c>
      <c r="J210" s="2"/>
      <c r="K210" s="2" t="s">
        <v>8590</v>
      </c>
      <c r="L210" s="2" t="s">
        <v>8677</v>
      </c>
      <c r="M210" s="2" t="s">
        <v>7388</v>
      </c>
      <c r="N210" s="4" t="s">
        <v>8678</v>
      </c>
      <c r="O210" s="2"/>
    </row>
    <row r="211" spans="1:15" ht="15" hidden="1" customHeight="1" x14ac:dyDescent="0.3">
      <c r="A211" s="2" t="s">
        <v>24</v>
      </c>
      <c r="B211" s="2" t="s">
        <v>34309</v>
      </c>
      <c r="C211" s="3">
        <v>1</v>
      </c>
      <c r="D211" s="2" t="s">
        <v>629</v>
      </c>
      <c r="E211" s="2" t="s">
        <v>7377</v>
      </c>
      <c r="F211" s="2">
        <v>3877240</v>
      </c>
      <c r="G211" s="2" t="s">
        <v>8679</v>
      </c>
      <c r="H211" s="2" t="s">
        <v>8680</v>
      </c>
      <c r="I211" s="2" t="s">
        <v>8681</v>
      </c>
      <c r="J211" s="2"/>
      <c r="K211" s="2" t="s">
        <v>8336</v>
      </c>
      <c r="L211" s="2" t="s">
        <v>8682</v>
      </c>
      <c r="M211" s="2" t="s">
        <v>8654</v>
      </c>
      <c r="N211" s="4" t="s">
        <v>8683</v>
      </c>
      <c r="O211" s="4" t="s">
        <v>8684</v>
      </c>
    </row>
    <row r="212" spans="1:15" ht="15" hidden="1" customHeight="1" x14ac:dyDescent="0.3">
      <c r="A212" s="2" t="s">
        <v>24</v>
      </c>
      <c r="B212" s="2" t="s">
        <v>34309</v>
      </c>
      <c r="C212" s="3">
        <v>1</v>
      </c>
      <c r="D212" s="2" t="s">
        <v>629</v>
      </c>
      <c r="E212" s="2" t="s">
        <v>7377</v>
      </c>
      <c r="F212" s="2">
        <v>3873399</v>
      </c>
      <c r="G212" s="2" t="s">
        <v>8685</v>
      </c>
      <c r="H212" s="2" t="s">
        <v>8686</v>
      </c>
      <c r="I212" s="2" t="s">
        <v>8687</v>
      </c>
      <c r="J212" s="2"/>
      <c r="K212" s="2" t="s">
        <v>8688</v>
      </c>
      <c r="L212" s="2" t="s">
        <v>8689</v>
      </c>
      <c r="M212" s="2" t="s">
        <v>8690</v>
      </c>
      <c r="N212" s="4" t="s">
        <v>8691</v>
      </c>
      <c r="O212" s="4" t="s">
        <v>8692</v>
      </c>
    </row>
    <row r="213" spans="1:15" ht="15" hidden="1" customHeight="1" x14ac:dyDescent="0.3">
      <c r="A213" s="2" t="s">
        <v>24</v>
      </c>
      <c r="B213" s="2" t="s">
        <v>34309</v>
      </c>
      <c r="C213" s="3">
        <v>1</v>
      </c>
      <c r="D213" s="2" t="s">
        <v>629</v>
      </c>
      <c r="E213" s="2" t="s">
        <v>7377</v>
      </c>
      <c r="F213" s="2">
        <v>3918266</v>
      </c>
      <c r="G213" s="2" t="s">
        <v>8693</v>
      </c>
      <c r="H213" s="2" t="s">
        <v>8694</v>
      </c>
      <c r="I213" s="2" t="s">
        <v>8695</v>
      </c>
      <c r="J213" s="2"/>
      <c r="K213" s="2" t="s">
        <v>8336</v>
      </c>
      <c r="L213" s="2" t="s">
        <v>8696</v>
      </c>
      <c r="M213" s="2" t="s">
        <v>8697</v>
      </c>
      <c r="N213" s="4" t="s">
        <v>8698</v>
      </c>
      <c r="O213" s="4" t="s">
        <v>8699</v>
      </c>
    </row>
    <row r="214" spans="1:15" ht="15" hidden="1" customHeight="1" x14ac:dyDescent="0.3">
      <c r="A214" s="2" t="s">
        <v>24</v>
      </c>
      <c r="B214" s="2" t="s">
        <v>34309</v>
      </c>
      <c r="C214" s="3">
        <v>1</v>
      </c>
      <c r="D214" s="2" t="s">
        <v>629</v>
      </c>
      <c r="E214" s="2" t="s">
        <v>7377</v>
      </c>
      <c r="F214" s="2">
        <v>6332081</v>
      </c>
      <c r="G214" s="2" t="s">
        <v>8700</v>
      </c>
      <c r="H214" s="2" t="s">
        <v>8701</v>
      </c>
      <c r="I214" s="2" t="s">
        <v>8702</v>
      </c>
      <c r="J214" s="2"/>
      <c r="K214" s="2" t="s">
        <v>8703</v>
      </c>
      <c r="L214" s="2" t="s">
        <v>8704</v>
      </c>
      <c r="M214" s="2" t="s">
        <v>7460</v>
      </c>
      <c r="N214" s="4" t="s">
        <v>8705</v>
      </c>
      <c r="O214" s="4" t="s">
        <v>8706</v>
      </c>
    </row>
    <row r="215" spans="1:15" ht="15" hidden="1" customHeight="1" x14ac:dyDescent="0.3">
      <c r="A215" s="2" t="s">
        <v>24</v>
      </c>
      <c r="B215" s="2" t="s">
        <v>34309</v>
      </c>
      <c r="C215" s="3">
        <v>1</v>
      </c>
      <c r="D215" s="2" t="s">
        <v>629</v>
      </c>
      <c r="E215" s="2" t="s">
        <v>7377</v>
      </c>
      <c r="F215" s="2">
        <v>6326893</v>
      </c>
      <c r="G215" s="2" t="s">
        <v>8707</v>
      </c>
      <c r="H215" s="2" t="s">
        <v>8708</v>
      </c>
      <c r="I215" s="2" t="s">
        <v>8709</v>
      </c>
      <c r="J215" s="2"/>
      <c r="K215" s="2" t="s">
        <v>5284</v>
      </c>
      <c r="L215" s="2" t="s">
        <v>8710</v>
      </c>
      <c r="M215" s="2" t="s">
        <v>7495</v>
      </c>
      <c r="N215" s="4" t="s">
        <v>8711</v>
      </c>
      <c r="O215" s="4" t="s">
        <v>8712</v>
      </c>
    </row>
    <row r="216" spans="1:15" ht="15" hidden="1" customHeight="1" x14ac:dyDescent="0.3">
      <c r="A216" s="2" t="s">
        <v>24</v>
      </c>
      <c r="B216" s="2" t="s">
        <v>34309</v>
      </c>
      <c r="C216" s="3">
        <v>1</v>
      </c>
      <c r="D216" s="2" t="s">
        <v>629</v>
      </c>
      <c r="E216" s="2" t="s">
        <v>7377</v>
      </c>
      <c r="F216" s="2">
        <v>6229322</v>
      </c>
      <c r="G216" s="2" t="s">
        <v>8713</v>
      </c>
      <c r="H216" s="2" t="s">
        <v>8714</v>
      </c>
      <c r="I216" s="2" t="s">
        <v>8715</v>
      </c>
      <c r="J216" s="2"/>
      <c r="K216" s="2" t="s">
        <v>1744</v>
      </c>
      <c r="L216" s="2" t="s">
        <v>8716</v>
      </c>
      <c r="M216" s="2" t="s">
        <v>7495</v>
      </c>
      <c r="N216" s="4" t="s">
        <v>8717</v>
      </c>
      <c r="O216" s="2"/>
    </row>
    <row r="217" spans="1:15" ht="15" hidden="1" customHeight="1" x14ac:dyDescent="0.3">
      <c r="A217" s="2" t="s">
        <v>24</v>
      </c>
      <c r="B217" s="2" t="s">
        <v>34309</v>
      </c>
      <c r="C217" s="3">
        <v>1</v>
      </c>
      <c r="D217" s="2" t="s">
        <v>629</v>
      </c>
      <c r="E217" s="2" t="s">
        <v>7377</v>
      </c>
      <c r="F217" s="2">
        <v>6100009</v>
      </c>
      <c r="G217" s="2" t="s">
        <v>8718</v>
      </c>
      <c r="H217" s="2" t="s">
        <v>8719</v>
      </c>
      <c r="I217" s="2" t="s">
        <v>652</v>
      </c>
      <c r="J217" s="2"/>
      <c r="K217" s="2" t="s">
        <v>8720</v>
      </c>
      <c r="L217" s="2" t="s">
        <v>8721</v>
      </c>
      <c r="M217" s="2" t="s">
        <v>7460</v>
      </c>
      <c r="N217" s="4" t="s">
        <v>8722</v>
      </c>
      <c r="O217" s="4" t="s">
        <v>8723</v>
      </c>
    </row>
    <row r="218" spans="1:15" ht="15" hidden="1" customHeight="1" x14ac:dyDescent="0.3">
      <c r="A218" s="2" t="s">
        <v>24</v>
      </c>
      <c r="B218" s="2" t="s">
        <v>34309</v>
      </c>
      <c r="C218" s="3">
        <v>1</v>
      </c>
      <c r="D218" s="2" t="s">
        <v>629</v>
      </c>
      <c r="E218" s="2" t="s">
        <v>7377</v>
      </c>
      <c r="F218" s="2">
        <v>6429996</v>
      </c>
      <c r="G218" s="2" t="s">
        <v>8724</v>
      </c>
      <c r="H218" s="2" t="s">
        <v>8725</v>
      </c>
      <c r="I218" s="2" t="s">
        <v>652</v>
      </c>
      <c r="J218" s="2"/>
      <c r="K218" s="2" t="s">
        <v>8377</v>
      </c>
      <c r="L218" s="2" t="s">
        <v>8726</v>
      </c>
      <c r="M218" s="2" t="s">
        <v>7495</v>
      </c>
      <c r="N218" s="4" t="s">
        <v>8727</v>
      </c>
      <c r="O218" s="4" t="s">
        <v>8728</v>
      </c>
    </row>
    <row r="219" spans="1:15" ht="15" hidden="1" customHeight="1" x14ac:dyDescent="0.3">
      <c r="A219" s="2" t="s">
        <v>24</v>
      </c>
      <c r="B219" s="2" t="s">
        <v>34309</v>
      </c>
      <c r="C219" s="3">
        <v>1</v>
      </c>
      <c r="D219" s="2" t="s">
        <v>629</v>
      </c>
      <c r="E219" s="2" t="s">
        <v>7377</v>
      </c>
      <c r="F219" s="2">
        <v>6603302</v>
      </c>
      <c r="G219" s="2" t="s">
        <v>8729</v>
      </c>
      <c r="H219" s="2" t="s">
        <v>8730</v>
      </c>
      <c r="I219" s="2" t="s">
        <v>8731</v>
      </c>
      <c r="J219" s="2"/>
      <c r="K219" s="2" t="s">
        <v>7921</v>
      </c>
      <c r="L219" s="2" t="s">
        <v>8732</v>
      </c>
      <c r="M219" s="2" t="s">
        <v>7460</v>
      </c>
      <c r="N219" s="4" t="s">
        <v>8733</v>
      </c>
      <c r="O219" s="4" t="s">
        <v>8734</v>
      </c>
    </row>
    <row r="220" spans="1:15" ht="15" hidden="1" customHeight="1" x14ac:dyDescent="0.3">
      <c r="A220" s="2" t="s">
        <v>24</v>
      </c>
      <c r="B220" s="2" t="s">
        <v>34309</v>
      </c>
      <c r="C220" s="3">
        <v>1</v>
      </c>
      <c r="D220" s="2" t="s">
        <v>629</v>
      </c>
      <c r="E220" s="2" t="s">
        <v>7377</v>
      </c>
      <c r="F220" s="2">
        <v>6605079</v>
      </c>
      <c r="G220" s="2" t="s">
        <v>8735</v>
      </c>
      <c r="H220" s="2" t="s">
        <v>8736</v>
      </c>
      <c r="I220" s="2" t="s">
        <v>8731</v>
      </c>
      <c r="J220" s="2"/>
      <c r="K220" s="2" t="s">
        <v>8497</v>
      </c>
      <c r="L220" s="2" t="s">
        <v>8737</v>
      </c>
      <c r="M220" s="2" t="s">
        <v>7460</v>
      </c>
      <c r="N220" s="4" t="s">
        <v>8738</v>
      </c>
      <c r="O220" s="2"/>
    </row>
    <row r="221" spans="1:15" ht="15" hidden="1" customHeight="1" x14ac:dyDescent="0.3">
      <c r="A221" s="2" t="s">
        <v>24</v>
      </c>
      <c r="B221" s="2" t="s">
        <v>34309</v>
      </c>
      <c r="C221" s="3">
        <v>1</v>
      </c>
      <c r="D221" s="2" t="s">
        <v>629</v>
      </c>
      <c r="E221" s="2" t="s">
        <v>7377</v>
      </c>
      <c r="F221" s="2">
        <v>6131256</v>
      </c>
      <c r="G221" s="2" t="s">
        <v>8739</v>
      </c>
      <c r="H221" s="2" t="s">
        <v>8740</v>
      </c>
      <c r="I221" s="2" t="s">
        <v>8741</v>
      </c>
      <c r="J221" s="2"/>
      <c r="K221" s="2" t="s">
        <v>8544</v>
      </c>
      <c r="L221" s="2" t="s">
        <v>8742</v>
      </c>
      <c r="M221" s="2" t="s">
        <v>7460</v>
      </c>
      <c r="N221" s="4" t="s">
        <v>8743</v>
      </c>
      <c r="O221" s="4" t="s">
        <v>8744</v>
      </c>
    </row>
    <row r="222" spans="1:15" ht="15" hidden="1" customHeight="1" x14ac:dyDescent="0.3">
      <c r="A222" s="2" t="s">
        <v>24</v>
      </c>
      <c r="B222" s="2" t="s">
        <v>34309</v>
      </c>
      <c r="C222" s="3">
        <v>1</v>
      </c>
      <c r="D222" s="2" t="s">
        <v>629</v>
      </c>
      <c r="E222" s="2" t="s">
        <v>7377</v>
      </c>
      <c r="F222" s="2">
        <v>6221843</v>
      </c>
      <c r="G222" s="2" t="s">
        <v>8745</v>
      </c>
      <c r="H222" s="2" t="s">
        <v>8746</v>
      </c>
      <c r="I222" s="2" t="s">
        <v>8747</v>
      </c>
      <c r="J222" s="2"/>
      <c r="K222" s="2" t="s">
        <v>7921</v>
      </c>
      <c r="L222" s="2" t="s">
        <v>8748</v>
      </c>
      <c r="M222" s="2" t="s">
        <v>7460</v>
      </c>
      <c r="N222" s="4" t="s">
        <v>8749</v>
      </c>
      <c r="O222" s="4" t="s">
        <v>8750</v>
      </c>
    </row>
    <row r="223" spans="1:15" ht="15" hidden="1" customHeight="1" x14ac:dyDescent="0.3">
      <c r="A223" s="2" t="s">
        <v>24</v>
      </c>
      <c r="B223" s="2" t="s">
        <v>34309</v>
      </c>
      <c r="C223" s="3">
        <v>1</v>
      </c>
      <c r="D223" s="2" t="s">
        <v>629</v>
      </c>
      <c r="E223" s="2" t="s">
        <v>7377</v>
      </c>
      <c r="F223" s="2">
        <v>6388970</v>
      </c>
      <c r="G223" s="2" t="s">
        <v>8751</v>
      </c>
      <c r="H223" s="2" t="s">
        <v>8752</v>
      </c>
      <c r="I223" s="2" t="s">
        <v>651</v>
      </c>
      <c r="J223" s="2"/>
      <c r="K223" s="2" t="s">
        <v>8753</v>
      </c>
      <c r="L223" s="2" t="s">
        <v>8754</v>
      </c>
      <c r="M223" s="2" t="s">
        <v>8654</v>
      </c>
      <c r="N223" s="4" t="s">
        <v>8755</v>
      </c>
      <c r="O223" s="2"/>
    </row>
    <row r="224" spans="1:15" ht="15" hidden="1" customHeight="1" x14ac:dyDescent="0.3">
      <c r="A224" s="2" t="s">
        <v>24</v>
      </c>
      <c r="B224" s="2" t="s">
        <v>34309</v>
      </c>
      <c r="C224" s="3">
        <v>1</v>
      </c>
      <c r="D224" s="2" t="s">
        <v>629</v>
      </c>
      <c r="E224" s="2" t="s">
        <v>7377</v>
      </c>
      <c r="F224" s="2">
        <v>6815221</v>
      </c>
      <c r="G224" s="2" t="s">
        <v>8756</v>
      </c>
      <c r="H224" s="2" t="s">
        <v>8757</v>
      </c>
      <c r="I224" s="2" t="s">
        <v>8758</v>
      </c>
      <c r="J224" s="2"/>
      <c r="K224" s="2" t="s">
        <v>7472</v>
      </c>
      <c r="L224" s="2" t="s">
        <v>8759</v>
      </c>
      <c r="M224" s="2" t="s">
        <v>7495</v>
      </c>
      <c r="N224" s="4" t="s">
        <v>8760</v>
      </c>
      <c r="O224" s="2"/>
    </row>
    <row r="225" spans="1:15" ht="15" hidden="1" customHeight="1" x14ac:dyDescent="0.3">
      <c r="A225" s="2" t="s">
        <v>24</v>
      </c>
      <c r="B225" s="2" t="s">
        <v>34309</v>
      </c>
      <c r="C225" s="3">
        <v>1</v>
      </c>
      <c r="D225" s="2" t="s">
        <v>629</v>
      </c>
      <c r="E225" s="2" t="s">
        <v>7377</v>
      </c>
      <c r="F225" s="2">
        <v>6982140</v>
      </c>
      <c r="G225" s="2" t="s">
        <v>8761</v>
      </c>
      <c r="H225" s="2" t="s">
        <v>8762</v>
      </c>
      <c r="I225" s="2" t="s">
        <v>8763</v>
      </c>
      <c r="J225" s="2"/>
      <c r="K225" s="2" t="s">
        <v>8660</v>
      </c>
      <c r="L225" s="2" t="s">
        <v>8764</v>
      </c>
      <c r="M225" s="2" t="s">
        <v>8654</v>
      </c>
      <c r="N225" s="4" t="s">
        <v>8765</v>
      </c>
      <c r="O225" s="2"/>
    </row>
    <row r="226" spans="1:15" ht="15" hidden="1" customHeight="1" x14ac:dyDescent="0.3">
      <c r="A226" s="2" t="s">
        <v>24</v>
      </c>
      <c r="B226" s="2" t="s">
        <v>34309</v>
      </c>
      <c r="C226" s="3">
        <v>1</v>
      </c>
      <c r="D226" s="2" t="s">
        <v>629</v>
      </c>
      <c r="E226" s="2" t="s">
        <v>7377</v>
      </c>
      <c r="F226" s="2">
        <v>6215427</v>
      </c>
      <c r="G226" s="2" t="s">
        <v>8766</v>
      </c>
      <c r="H226" s="2" t="s">
        <v>8767</v>
      </c>
      <c r="I226" s="2" t="s">
        <v>8768</v>
      </c>
      <c r="J226" s="2"/>
      <c r="K226" s="2" t="s">
        <v>7472</v>
      </c>
      <c r="L226" s="2" t="s">
        <v>8769</v>
      </c>
      <c r="M226" s="2" t="s">
        <v>7460</v>
      </c>
      <c r="N226" s="4" t="s">
        <v>8770</v>
      </c>
      <c r="O226" s="2"/>
    </row>
    <row r="227" spans="1:15" ht="15" hidden="1" customHeight="1" x14ac:dyDescent="0.3">
      <c r="A227" s="2" t="s">
        <v>24</v>
      </c>
      <c r="B227" s="2" t="s">
        <v>34309</v>
      </c>
      <c r="C227" s="3">
        <v>1</v>
      </c>
      <c r="D227" s="2" t="s">
        <v>629</v>
      </c>
      <c r="E227" s="2" t="s">
        <v>7377</v>
      </c>
      <c r="F227" s="2">
        <v>6977387</v>
      </c>
      <c r="G227" s="2" t="s">
        <v>8771</v>
      </c>
      <c r="H227" s="2" t="s">
        <v>8772</v>
      </c>
      <c r="I227" s="2" t="s">
        <v>8773</v>
      </c>
      <c r="J227" s="2"/>
      <c r="K227" s="2" t="s">
        <v>5284</v>
      </c>
      <c r="L227" s="2" t="s">
        <v>8774</v>
      </c>
      <c r="M227" s="2" t="s">
        <v>7460</v>
      </c>
      <c r="N227" s="4" t="s">
        <v>8775</v>
      </c>
      <c r="O227" s="4" t="s">
        <v>8776</v>
      </c>
    </row>
    <row r="228" spans="1:15" ht="15" hidden="1" customHeight="1" x14ac:dyDescent="0.3">
      <c r="A228" s="2" t="s">
        <v>24</v>
      </c>
      <c r="B228" s="2" t="s">
        <v>34309</v>
      </c>
      <c r="C228" s="3">
        <v>1</v>
      </c>
      <c r="D228" s="2" t="s">
        <v>629</v>
      </c>
      <c r="E228" s="2" t="s">
        <v>7377</v>
      </c>
      <c r="F228" s="2">
        <v>6213333</v>
      </c>
      <c r="G228" s="2" t="s">
        <v>8777</v>
      </c>
      <c r="H228" s="2" t="s">
        <v>8778</v>
      </c>
      <c r="I228" s="2" t="s">
        <v>8779</v>
      </c>
      <c r="J228" s="2"/>
      <c r="K228" s="2" t="s">
        <v>8660</v>
      </c>
      <c r="L228" s="2" t="s">
        <v>8780</v>
      </c>
      <c r="M228" s="2" t="s">
        <v>7495</v>
      </c>
      <c r="N228" s="4" t="s">
        <v>8781</v>
      </c>
      <c r="O228" s="2"/>
    </row>
    <row r="229" spans="1:15" ht="15" hidden="1" customHeight="1" x14ac:dyDescent="0.3">
      <c r="A229" s="2" t="s">
        <v>24</v>
      </c>
      <c r="B229" s="2" t="s">
        <v>34309</v>
      </c>
      <c r="C229" s="3">
        <v>1</v>
      </c>
      <c r="D229" s="2" t="s">
        <v>629</v>
      </c>
      <c r="E229" s="2" t="s">
        <v>7377</v>
      </c>
      <c r="F229" s="2">
        <v>6980750</v>
      </c>
      <c r="G229" s="2" t="s">
        <v>8782</v>
      </c>
      <c r="H229" s="2" t="s">
        <v>8783</v>
      </c>
      <c r="I229" s="2" t="s">
        <v>8779</v>
      </c>
      <c r="J229" s="2"/>
      <c r="K229" s="2" t="s">
        <v>8660</v>
      </c>
      <c r="L229" s="2" t="s">
        <v>8784</v>
      </c>
      <c r="M229" s="2" t="s">
        <v>7460</v>
      </c>
      <c r="N229" s="4" t="s">
        <v>8785</v>
      </c>
      <c r="O229" s="2"/>
    </row>
    <row r="230" spans="1:15" ht="15" hidden="1" customHeight="1" x14ac:dyDescent="0.3">
      <c r="A230" s="2" t="s">
        <v>24</v>
      </c>
      <c r="B230" s="2" t="s">
        <v>34309</v>
      </c>
      <c r="C230" s="3">
        <v>1</v>
      </c>
      <c r="D230" s="2" t="s">
        <v>629</v>
      </c>
      <c r="E230" s="2" t="s">
        <v>7377</v>
      </c>
      <c r="F230" s="2">
        <v>6975294</v>
      </c>
      <c r="G230" s="2" t="s">
        <v>8786</v>
      </c>
      <c r="H230" s="2" t="s">
        <v>8787</v>
      </c>
      <c r="I230" s="2" t="s">
        <v>8788</v>
      </c>
      <c r="J230" s="2"/>
      <c r="K230" s="2" t="s">
        <v>8789</v>
      </c>
      <c r="L230" s="2" t="s">
        <v>8790</v>
      </c>
      <c r="M230" s="2" t="s">
        <v>7388</v>
      </c>
      <c r="N230" s="4" t="s">
        <v>8791</v>
      </c>
      <c r="O230" s="2"/>
    </row>
    <row r="231" spans="1:15" ht="15" hidden="1" customHeight="1" x14ac:dyDescent="0.3">
      <c r="A231" s="2" t="s">
        <v>24</v>
      </c>
      <c r="B231" s="2" t="s">
        <v>34309</v>
      </c>
      <c r="C231" s="3">
        <v>1</v>
      </c>
      <c r="D231" s="2" t="s">
        <v>629</v>
      </c>
      <c r="E231" s="2" t="s">
        <v>7377</v>
      </c>
      <c r="F231" s="2">
        <v>6974073</v>
      </c>
      <c r="G231" s="2" t="s">
        <v>8792</v>
      </c>
      <c r="H231" s="2" t="s">
        <v>8793</v>
      </c>
      <c r="I231" s="2" t="s">
        <v>8794</v>
      </c>
      <c r="J231" s="2"/>
      <c r="K231" s="2" t="s">
        <v>8660</v>
      </c>
      <c r="L231" s="2" t="s">
        <v>8795</v>
      </c>
      <c r="M231" s="2" t="s">
        <v>7388</v>
      </c>
      <c r="N231" s="4" t="s">
        <v>8796</v>
      </c>
      <c r="O231" s="2"/>
    </row>
    <row r="232" spans="1:15" ht="15" hidden="1" customHeight="1" x14ac:dyDescent="0.3">
      <c r="A232" s="2" t="s">
        <v>24</v>
      </c>
      <c r="B232" s="2" t="s">
        <v>34309</v>
      </c>
      <c r="C232" s="3">
        <v>1</v>
      </c>
      <c r="D232" s="2" t="s">
        <v>629</v>
      </c>
      <c r="E232" s="2" t="s">
        <v>7377</v>
      </c>
      <c r="F232" s="2">
        <v>7032772</v>
      </c>
      <c r="G232" s="2" t="s">
        <v>8797</v>
      </c>
      <c r="H232" s="2" t="s">
        <v>8798</v>
      </c>
      <c r="I232" s="2" t="s">
        <v>8799</v>
      </c>
      <c r="J232" s="2"/>
      <c r="K232" s="2" t="s">
        <v>7921</v>
      </c>
      <c r="L232" s="2" t="s">
        <v>8800</v>
      </c>
      <c r="M232" s="2" t="s">
        <v>7495</v>
      </c>
      <c r="N232" s="4" t="s">
        <v>8801</v>
      </c>
      <c r="O232" s="4" t="s">
        <v>8802</v>
      </c>
    </row>
    <row r="233" spans="1:15" ht="15" hidden="1" customHeight="1" x14ac:dyDescent="0.3">
      <c r="A233" s="2" t="s">
        <v>24</v>
      </c>
      <c r="B233" s="2" t="s">
        <v>34309</v>
      </c>
      <c r="C233" s="3">
        <v>1</v>
      </c>
      <c r="D233" s="2" t="s">
        <v>629</v>
      </c>
      <c r="E233" s="2" t="s">
        <v>7377</v>
      </c>
      <c r="F233" s="2">
        <v>6460785</v>
      </c>
      <c r="G233" s="2" t="s">
        <v>8803</v>
      </c>
      <c r="H233" s="2" t="s">
        <v>8804</v>
      </c>
      <c r="I233" s="2" t="s">
        <v>8805</v>
      </c>
      <c r="J233" s="2"/>
      <c r="K233" s="2" t="s">
        <v>7472</v>
      </c>
      <c r="L233" s="2" t="s">
        <v>8806</v>
      </c>
      <c r="M233" s="2" t="s">
        <v>7709</v>
      </c>
      <c r="N233" s="4" t="s">
        <v>8807</v>
      </c>
      <c r="O233" s="2"/>
    </row>
    <row r="234" spans="1:15" ht="15" hidden="1" customHeight="1" x14ac:dyDescent="0.3">
      <c r="A234" s="2" t="s">
        <v>24</v>
      </c>
      <c r="B234" s="2" t="s">
        <v>34309</v>
      </c>
      <c r="C234" s="3">
        <v>1</v>
      </c>
      <c r="D234" s="2" t="s">
        <v>629</v>
      </c>
      <c r="E234" s="2" t="s">
        <v>7377</v>
      </c>
      <c r="F234" s="2">
        <v>6972919</v>
      </c>
      <c r="G234" s="2" t="s">
        <v>8808</v>
      </c>
      <c r="H234" s="2" t="s">
        <v>8809</v>
      </c>
      <c r="I234" s="2" t="s">
        <v>8810</v>
      </c>
      <c r="J234" s="2"/>
      <c r="K234" s="2" t="s">
        <v>8575</v>
      </c>
      <c r="L234" s="2" t="s">
        <v>8811</v>
      </c>
      <c r="M234" s="2" t="s">
        <v>7460</v>
      </c>
      <c r="N234" s="4" t="s">
        <v>8812</v>
      </c>
      <c r="O234" s="2"/>
    </row>
    <row r="235" spans="1:15" ht="15" hidden="1" customHeight="1" x14ac:dyDescent="0.3">
      <c r="A235" s="2" t="s">
        <v>24</v>
      </c>
      <c r="B235" s="2" t="s">
        <v>34309</v>
      </c>
      <c r="C235" s="3">
        <v>1</v>
      </c>
      <c r="D235" s="2" t="s">
        <v>629</v>
      </c>
      <c r="E235" s="2" t="s">
        <v>7377</v>
      </c>
      <c r="F235" s="2">
        <v>6101433</v>
      </c>
      <c r="G235" s="2" t="s">
        <v>8813</v>
      </c>
      <c r="H235" s="2" t="s">
        <v>8814</v>
      </c>
      <c r="I235" s="2" t="s">
        <v>8815</v>
      </c>
      <c r="J235" s="2"/>
      <c r="K235" s="2" t="s">
        <v>8544</v>
      </c>
      <c r="L235" s="2" t="s">
        <v>8816</v>
      </c>
      <c r="M235" s="2" t="s">
        <v>7735</v>
      </c>
      <c r="N235" s="4" t="s">
        <v>8817</v>
      </c>
      <c r="O235" s="2"/>
    </row>
    <row r="236" spans="1:15" ht="15" hidden="1" customHeight="1" x14ac:dyDescent="0.3">
      <c r="A236" s="2" t="s">
        <v>24</v>
      </c>
      <c r="B236" s="2" t="s">
        <v>34309</v>
      </c>
      <c r="C236" s="3">
        <v>1</v>
      </c>
      <c r="D236" s="2" t="s">
        <v>629</v>
      </c>
      <c r="E236" s="2" t="s">
        <v>7377</v>
      </c>
      <c r="F236" s="2">
        <v>553523</v>
      </c>
      <c r="G236" s="2" t="s">
        <v>8818</v>
      </c>
      <c r="H236" s="2" t="s">
        <v>8819</v>
      </c>
      <c r="I236" s="2" t="s">
        <v>8820</v>
      </c>
      <c r="J236" s="2"/>
      <c r="K236" s="2" t="s">
        <v>8665</v>
      </c>
      <c r="L236" s="2" t="s">
        <v>8821</v>
      </c>
      <c r="M236" s="2" t="s">
        <v>7460</v>
      </c>
      <c r="N236" s="4" t="s">
        <v>8822</v>
      </c>
      <c r="O236" s="2"/>
    </row>
    <row r="237" spans="1:15" ht="15" hidden="1" customHeight="1" x14ac:dyDescent="0.3">
      <c r="A237" s="2" t="s">
        <v>24</v>
      </c>
      <c r="B237" s="2" t="s">
        <v>34309</v>
      </c>
      <c r="C237" s="3">
        <v>1</v>
      </c>
      <c r="D237" s="2" t="s">
        <v>629</v>
      </c>
      <c r="E237" s="2" t="s">
        <v>7377</v>
      </c>
      <c r="F237" s="2">
        <v>152448</v>
      </c>
      <c r="G237" s="2" t="s">
        <v>8823</v>
      </c>
      <c r="H237" s="2" t="s">
        <v>8824</v>
      </c>
      <c r="I237" s="2" t="s">
        <v>8825</v>
      </c>
      <c r="J237" s="2"/>
      <c r="K237" s="2" t="s">
        <v>8826</v>
      </c>
      <c r="L237" s="2" t="s">
        <v>8827</v>
      </c>
      <c r="M237" s="2" t="s">
        <v>8828</v>
      </c>
      <c r="N237" s="4" t="s">
        <v>8829</v>
      </c>
      <c r="O237" s="2"/>
    </row>
    <row r="238" spans="1:15" ht="15" hidden="1" customHeight="1" x14ac:dyDescent="0.3">
      <c r="A238" s="2" t="s">
        <v>24</v>
      </c>
      <c r="B238" s="2" t="s">
        <v>34309</v>
      </c>
      <c r="C238" s="3">
        <v>1</v>
      </c>
      <c r="D238" s="2" t="s">
        <v>629</v>
      </c>
      <c r="E238" s="2" t="s">
        <v>7377</v>
      </c>
      <c r="F238" s="2">
        <v>39566607</v>
      </c>
      <c r="G238" s="2" t="s">
        <v>7378</v>
      </c>
      <c r="H238" s="2" t="s">
        <v>7379</v>
      </c>
      <c r="I238" s="2" t="s">
        <v>4760</v>
      </c>
      <c r="J238" s="2" t="s">
        <v>3131</v>
      </c>
      <c r="K238" s="2" t="s">
        <v>7380</v>
      </c>
      <c r="L238" s="2" t="s">
        <v>7381</v>
      </c>
      <c r="M238" s="2" t="s">
        <v>7382</v>
      </c>
      <c r="N238" s="4" t="s">
        <v>7383</v>
      </c>
      <c r="O238" s="4" t="s">
        <v>7384</v>
      </c>
    </row>
    <row r="239" spans="1:15" ht="15" hidden="1" customHeight="1" x14ac:dyDescent="0.3">
      <c r="A239" s="2" t="s">
        <v>24</v>
      </c>
      <c r="B239" s="2" t="s">
        <v>34309</v>
      </c>
      <c r="C239" s="3">
        <v>1</v>
      </c>
      <c r="D239" s="2" t="s">
        <v>629</v>
      </c>
      <c r="E239" s="2" t="s">
        <v>7377</v>
      </c>
      <c r="F239" s="2">
        <v>39953916</v>
      </c>
      <c r="G239" s="2" t="s">
        <v>7385</v>
      </c>
      <c r="H239" s="2" t="s">
        <v>7386</v>
      </c>
      <c r="I239" s="2" t="s">
        <v>6166</v>
      </c>
      <c r="J239" s="2" t="s">
        <v>6166</v>
      </c>
      <c r="K239" s="2" t="s">
        <v>7387</v>
      </c>
      <c r="L239" s="2"/>
      <c r="M239" s="2" t="s">
        <v>7388</v>
      </c>
      <c r="N239" s="4" t="s">
        <v>7389</v>
      </c>
      <c r="O239" s="4" t="s">
        <v>7390</v>
      </c>
    </row>
    <row r="240" spans="1:15" ht="15" hidden="1" customHeight="1" x14ac:dyDescent="0.3">
      <c r="A240" s="2" t="s">
        <v>24</v>
      </c>
      <c r="B240" s="2" t="s">
        <v>34309</v>
      </c>
      <c r="C240" s="3">
        <v>1</v>
      </c>
      <c r="D240" s="2" t="s">
        <v>629</v>
      </c>
      <c r="E240" s="2" t="s">
        <v>7377</v>
      </c>
      <c r="F240" s="2">
        <v>39867744</v>
      </c>
      <c r="G240" s="2" t="s">
        <v>7391</v>
      </c>
      <c r="H240" s="2" t="s">
        <v>7392</v>
      </c>
      <c r="I240" s="2" t="s">
        <v>7393</v>
      </c>
      <c r="J240" s="2" t="s">
        <v>7394</v>
      </c>
      <c r="K240" s="2" t="s">
        <v>7395</v>
      </c>
      <c r="L240" s="2" t="s">
        <v>7396</v>
      </c>
      <c r="M240" s="2" t="s">
        <v>7388</v>
      </c>
      <c r="N240" s="4" t="s">
        <v>7397</v>
      </c>
      <c r="O240" s="4" t="s">
        <v>7398</v>
      </c>
    </row>
    <row r="241" spans="1:15" ht="15" hidden="1" customHeight="1" x14ac:dyDescent="0.3">
      <c r="A241" s="2" t="s">
        <v>40</v>
      </c>
      <c r="B241" s="2" t="s">
        <v>34310</v>
      </c>
      <c r="C241" s="3">
        <v>2</v>
      </c>
      <c r="D241" s="2" t="s">
        <v>653</v>
      </c>
      <c r="E241" s="2" t="s">
        <v>8830</v>
      </c>
      <c r="F241" s="2">
        <v>39950838</v>
      </c>
      <c r="G241" s="2" t="s">
        <v>8831</v>
      </c>
      <c r="H241" s="2" t="s">
        <v>8832</v>
      </c>
      <c r="I241" s="2" t="s">
        <v>7393</v>
      </c>
      <c r="J241" s="2"/>
      <c r="K241" s="2" t="s">
        <v>8833</v>
      </c>
      <c r="L241" s="2" t="s">
        <v>8834</v>
      </c>
      <c r="M241" s="2" t="s">
        <v>7709</v>
      </c>
      <c r="N241" s="4" t="s">
        <v>8835</v>
      </c>
      <c r="O241" s="4" t="s">
        <v>8836</v>
      </c>
    </row>
    <row r="242" spans="1:15" ht="15" hidden="1" customHeight="1" x14ac:dyDescent="0.3">
      <c r="A242" s="2" t="s">
        <v>40</v>
      </c>
      <c r="B242" s="2" t="s">
        <v>34310</v>
      </c>
      <c r="C242" s="3">
        <v>2</v>
      </c>
      <c r="D242" s="2" t="s">
        <v>653</v>
      </c>
      <c r="E242" s="2" t="s">
        <v>8830</v>
      </c>
      <c r="F242" s="2">
        <v>40046062</v>
      </c>
      <c r="G242" s="2" t="s">
        <v>8837</v>
      </c>
      <c r="H242" s="2" t="s">
        <v>8838</v>
      </c>
      <c r="I242" s="2" t="s">
        <v>943</v>
      </c>
      <c r="J242" s="2" t="s">
        <v>8839</v>
      </c>
      <c r="K242" s="2" t="s">
        <v>7410</v>
      </c>
      <c r="L242" s="2" t="s">
        <v>8840</v>
      </c>
      <c r="M242" s="2" t="s">
        <v>7444</v>
      </c>
      <c r="N242" s="4" t="s">
        <v>8841</v>
      </c>
      <c r="O242" s="4" t="s">
        <v>8842</v>
      </c>
    </row>
    <row r="243" spans="1:15" ht="15" hidden="1" customHeight="1" x14ac:dyDescent="0.3">
      <c r="A243" s="2" t="s">
        <v>40</v>
      </c>
      <c r="B243" s="2" t="s">
        <v>34310</v>
      </c>
      <c r="C243" s="3">
        <v>2</v>
      </c>
      <c r="D243" s="2" t="s">
        <v>653</v>
      </c>
      <c r="E243" s="2" t="s">
        <v>8830</v>
      </c>
      <c r="F243" s="2">
        <v>39858427</v>
      </c>
      <c r="G243" s="2" t="s">
        <v>8843</v>
      </c>
      <c r="H243" s="2" t="s">
        <v>8844</v>
      </c>
      <c r="I243" s="2" t="s">
        <v>8845</v>
      </c>
      <c r="J243" s="2" t="s">
        <v>8845</v>
      </c>
      <c r="K243" s="2" t="s">
        <v>8846</v>
      </c>
      <c r="L243" s="2" t="s">
        <v>8847</v>
      </c>
      <c r="M243" s="2" t="s">
        <v>7388</v>
      </c>
      <c r="N243" s="4" t="s">
        <v>8848</v>
      </c>
      <c r="O243" s="4" t="s">
        <v>8849</v>
      </c>
    </row>
    <row r="244" spans="1:15" ht="15" hidden="1" customHeight="1" x14ac:dyDescent="0.3">
      <c r="A244" s="2" t="s">
        <v>40</v>
      </c>
      <c r="B244" s="2" t="s">
        <v>34310</v>
      </c>
      <c r="C244" s="3">
        <v>2</v>
      </c>
      <c r="D244" s="2" t="s">
        <v>653</v>
      </c>
      <c r="E244" s="2" t="s">
        <v>8830</v>
      </c>
      <c r="F244" s="2">
        <v>39609132</v>
      </c>
      <c r="G244" s="2" t="s">
        <v>8850</v>
      </c>
      <c r="H244" s="2" t="s">
        <v>8851</v>
      </c>
      <c r="I244" s="2" t="s">
        <v>8852</v>
      </c>
      <c r="J244" s="2" t="s">
        <v>8853</v>
      </c>
      <c r="K244" s="2" t="s">
        <v>8854</v>
      </c>
      <c r="L244" s="2" t="s">
        <v>8855</v>
      </c>
      <c r="M244" s="2" t="s">
        <v>8856</v>
      </c>
      <c r="N244" s="4" t="s">
        <v>8857</v>
      </c>
      <c r="O244" s="4" t="s">
        <v>8858</v>
      </c>
    </row>
    <row r="245" spans="1:15" ht="15" hidden="1" customHeight="1" x14ac:dyDescent="0.3">
      <c r="A245" s="2" t="s">
        <v>40</v>
      </c>
      <c r="B245" s="2" t="s">
        <v>34310</v>
      </c>
      <c r="C245" s="3">
        <v>2</v>
      </c>
      <c r="D245" s="2" t="s">
        <v>653</v>
      </c>
      <c r="E245" s="2" t="s">
        <v>8830</v>
      </c>
      <c r="F245" s="2">
        <v>39576310</v>
      </c>
      <c r="G245" s="2" t="s">
        <v>8859</v>
      </c>
      <c r="H245" s="2" t="s">
        <v>8860</v>
      </c>
      <c r="I245" s="2" t="s">
        <v>4920</v>
      </c>
      <c r="J245" s="2" t="s">
        <v>8861</v>
      </c>
      <c r="K245" s="2" t="s">
        <v>8300</v>
      </c>
      <c r="L245" s="2" t="s">
        <v>8862</v>
      </c>
      <c r="M245" s="2" t="s">
        <v>7388</v>
      </c>
      <c r="N245" s="4" t="s">
        <v>8863</v>
      </c>
      <c r="O245" s="4" t="s">
        <v>8864</v>
      </c>
    </row>
    <row r="246" spans="1:15" ht="15" hidden="1" customHeight="1" x14ac:dyDescent="0.3">
      <c r="A246" s="2" t="s">
        <v>40</v>
      </c>
      <c r="B246" s="2" t="s">
        <v>34310</v>
      </c>
      <c r="C246" s="3">
        <v>2</v>
      </c>
      <c r="D246" s="2" t="s">
        <v>653</v>
      </c>
      <c r="E246" s="2" t="s">
        <v>8830</v>
      </c>
      <c r="F246" s="2">
        <v>39365299</v>
      </c>
      <c r="G246" s="2" t="s">
        <v>8865</v>
      </c>
      <c r="H246" s="2" t="s">
        <v>8866</v>
      </c>
      <c r="I246" s="2" t="s">
        <v>5409</v>
      </c>
      <c r="J246" s="2" t="s">
        <v>5409</v>
      </c>
      <c r="K246" s="2" t="s">
        <v>7472</v>
      </c>
      <c r="L246" s="2" t="s">
        <v>8867</v>
      </c>
      <c r="M246" s="2" t="s">
        <v>7495</v>
      </c>
      <c r="N246" s="4" t="s">
        <v>8868</v>
      </c>
      <c r="O246" s="4" t="s">
        <v>8869</v>
      </c>
    </row>
    <row r="247" spans="1:15" ht="15" hidden="1" customHeight="1" x14ac:dyDescent="0.3">
      <c r="A247" s="2" t="s">
        <v>40</v>
      </c>
      <c r="B247" s="2" t="s">
        <v>34310</v>
      </c>
      <c r="C247" s="3">
        <v>2</v>
      </c>
      <c r="D247" s="2" t="s">
        <v>653</v>
      </c>
      <c r="E247" s="2" t="s">
        <v>8830</v>
      </c>
      <c r="F247" s="2">
        <v>39436497</v>
      </c>
      <c r="G247" s="2" t="s">
        <v>8870</v>
      </c>
      <c r="H247" s="2" t="s">
        <v>8871</v>
      </c>
      <c r="I247" s="2" t="s">
        <v>7436</v>
      </c>
      <c r="J247" s="2" t="s">
        <v>7436</v>
      </c>
      <c r="K247" s="2" t="s">
        <v>7472</v>
      </c>
      <c r="L247" s="2" t="s">
        <v>8872</v>
      </c>
      <c r="M247" s="2" t="s">
        <v>7460</v>
      </c>
      <c r="N247" s="4" t="s">
        <v>8873</v>
      </c>
      <c r="O247" s="4" t="s">
        <v>8874</v>
      </c>
    </row>
    <row r="248" spans="1:15" ht="15" hidden="1" customHeight="1" x14ac:dyDescent="0.3">
      <c r="A248" s="2" t="s">
        <v>40</v>
      </c>
      <c r="B248" s="2" t="s">
        <v>34310</v>
      </c>
      <c r="C248" s="3">
        <v>2</v>
      </c>
      <c r="D248" s="2" t="s">
        <v>653</v>
      </c>
      <c r="E248" s="2" t="s">
        <v>8830</v>
      </c>
      <c r="F248" s="2">
        <v>38834764</v>
      </c>
      <c r="G248" s="2" t="s">
        <v>8875</v>
      </c>
      <c r="H248" s="2" t="s">
        <v>8876</v>
      </c>
      <c r="I248" s="2" t="s">
        <v>1031</v>
      </c>
      <c r="J248" s="2" t="s">
        <v>8877</v>
      </c>
      <c r="K248" s="2" t="s">
        <v>8051</v>
      </c>
      <c r="L248" s="2" t="s">
        <v>8878</v>
      </c>
      <c r="M248" s="2" t="s">
        <v>7488</v>
      </c>
      <c r="N248" s="4" t="s">
        <v>8879</v>
      </c>
      <c r="O248" s="4" t="s">
        <v>8880</v>
      </c>
    </row>
    <row r="249" spans="1:15" ht="15" hidden="1" customHeight="1" x14ac:dyDescent="0.3">
      <c r="A249" s="2" t="s">
        <v>40</v>
      </c>
      <c r="B249" s="2" t="s">
        <v>34310</v>
      </c>
      <c r="C249" s="3">
        <v>2</v>
      </c>
      <c r="D249" s="2" t="s">
        <v>653</v>
      </c>
      <c r="E249" s="2" t="s">
        <v>8830</v>
      </c>
      <c r="F249" s="2">
        <v>38974948</v>
      </c>
      <c r="G249" s="2" t="s">
        <v>8881</v>
      </c>
      <c r="H249" s="2" t="s">
        <v>8882</v>
      </c>
      <c r="I249" s="2" t="s">
        <v>2415</v>
      </c>
      <c r="J249" s="2" t="s">
        <v>8883</v>
      </c>
      <c r="K249" s="2" t="s">
        <v>7534</v>
      </c>
      <c r="L249" s="2" t="s">
        <v>8884</v>
      </c>
      <c r="M249" s="2" t="s">
        <v>7388</v>
      </c>
      <c r="N249" s="4" t="s">
        <v>8885</v>
      </c>
      <c r="O249" s="4" t="s">
        <v>8886</v>
      </c>
    </row>
    <row r="250" spans="1:15" ht="15" hidden="1" customHeight="1" x14ac:dyDescent="0.3">
      <c r="A250" s="2" t="s">
        <v>40</v>
      </c>
      <c r="B250" s="2" t="s">
        <v>34310</v>
      </c>
      <c r="C250" s="3">
        <v>2</v>
      </c>
      <c r="D250" s="2" t="s">
        <v>653</v>
      </c>
      <c r="E250" s="2" t="s">
        <v>8830</v>
      </c>
      <c r="F250" s="2">
        <v>38287514</v>
      </c>
      <c r="G250" s="2" t="s">
        <v>8887</v>
      </c>
      <c r="H250" s="2" t="s">
        <v>8888</v>
      </c>
      <c r="I250" s="2" t="s">
        <v>4030</v>
      </c>
      <c r="J250" s="2" t="s">
        <v>8889</v>
      </c>
      <c r="K250" s="2" t="s">
        <v>8890</v>
      </c>
      <c r="L250" s="2" t="s">
        <v>8891</v>
      </c>
      <c r="M250" s="2" t="s">
        <v>7600</v>
      </c>
      <c r="N250" s="4" t="s">
        <v>8892</v>
      </c>
      <c r="O250" s="4" t="s">
        <v>8893</v>
      </c>
    </row>
    <row r="251" spans="1:15" ht="15" hidden="1" customHeight="1" x14ac:dyDescent="0.3">
      <c r="A251" s="2" t="s">
        <v>40</v>
      </c>
      <c r="B251" s="2" t="s">
        <v>34310</v>
      </c>
      <c r="C251" s="3">
        <v>2</v>
      </c>
      <c r="D251" s="2" t="s">
        <v>653</v>
      </c>
      <c r="E251" s="2" t="s">
        <v>8830</v>
      </c>
      <c r="F251" s="2">
        <v>38484269</v>
      </c>
      <c r="G251" s="2" t="s">
        <v>8894</v>
      </c>
      <c r="H251" s="2" t="s">
        <v>8895</v>
      </c>
      <c r="I251" s="2" t="s">
        <v>4030</v>
      </c>
      <c r="J251" s="2"/>
      <c r="K251" s="2" t="s">
        <v>8896</v>
      </c>
      <c r="L251" s="2" t="s">
        <v>8897</v>
      </c>
      <c r="M251" s="2" t="s">
        <v>7709</v>
      </c>
      <c r="N251" s="4" t="s">
        <v>8898</v>
      </c>
      <c r="O251" s="4" t="s">
        <v>8899</v>
      </c>
    </row>
    <row r="252" spans="1:15" ht="15" hidden="1" customHeight="1" x14ac:dyDescent="0.3">
      <c r="A252" s="2" t="s">
        <v>40</v>
      </c>
      <c r="B252" s="2" t="s">
        <v>34310</v>
      </c>
      <c r="C252" s="3">
        <v>2</v>
      </c>
      <c r="D252" s="2" t="s">
        <v>653</v>
      </c>
      <c r="E252" s="2" t="s">
        <v>8830</v>
      </c>
      <c r="F252" s="2">
        <v>38175961</v>
      </c>
      <c r="G252" s="2" t="s">
        <v>8900</v>
      </c>
      <c r="H252" s="2" t="s">
        <v>8901</v>
      </c>
      <c r="I252" s="2" t="s">
        <v>6623</v>
      </c>
      <c r="J252" s="2" t="s">
        <v>8902</v>
      </c>
      <c r="K252" s="2" t="s">
        <v>8300</v>
      </c>
      <c r="L252" s="2" t="s">
        <v>8903</v>
      </c>
      <c r="M252" s="2" t="s">
        <v>7388</v>
      </c>
      <c r="N252" s="4" t="s">
        <v>3268</v>
      </c>
      <c r="O252" s="4" t="s">
        <v>8904</v>
      </c>
    </row>
    <row r="253" spans="1:15" ht="15" hidden="1" customHeight="1" x14ac:dyDescent="0.3">
      <c r="A253" s="2" t="s">
        <v>40</v>
      </c>
      <c r="B253" s="2" t="s">
        <v>34310</v>
      </c>
      <c r="C253" s="3">
        <v>2</v>
      </c>
      <c r="D253" s="2" t="s">
        <v>653</v>
      </c>
      <c r="E253" s="2" t="s">
        <v>8830</v>
      </c>
      <c r="F253" s="2">
        <v>38123021</v>
      </c>
      <c r="G253" s="2" t="s">
        <v>8905</v>
      </c>
      <c r="H253" s="2" t="s">
        <v>8906</v>
      </c>
      <c r="I253" s="2" t="s">
        <v>5347</v>
      </c>
      <c r="J253" s="2" t="s">
        <v>8907</v>
      </c>
      <c r="K253" s="2" t="s">
        <v>7380</v>
      </c>
      <c r="L253" s="2" t="s">
        <v>8908</v>
      </c>
      <c r="M253" s="2" t="s">
        <v>8909</v>
      </c>
      <c r="N253" s="4" t="s">
        <v>8910</v>
      </c>
      <c r="O253" s="4" t="s">
        <v>8911</v>
      </c>
    </row>
    <row r="254" spans="1:15" ht="15" hidden="1" customHeight="1" x14ac:dyDescent="0.3">
      <c r="A254" s="2" t="s">
        <v>40</v>
      </c>
      <c r="B254" s="2" t="s">
        <v>34310</v>
      </c>
      <c r="C254" s="3">
        <v>2</v>
      </c>
      <c r="D254" s="2" t="s">
        <v>653</v>
      </c>
      <c r="E254" s="2" t="s">
        <v>8830</v>
      </c>
      <c r="F254" s="2">
        <v>38184654</v>
      </c>
      <c r="G254" s="2" t="s">
        <v>8912</v>
      </c>
      <c r="H254" s="2" t="s">
        <v>8913</v>
      </c>
      <c r="I254" s="2" t="s">
        <v>8914</v>
      </c>
      <c r="J254" s="2" t="s">
        <v>8914</v>
      </c>
      <c r="K254" s="2" t="s">
        <v>8915</v>
      </c>
      <c r="L254" s="2" t="s">
        <v>8916</v>
      </c>
      <c r="M254" s="2" t="s">
        <v>7858</v>
      </c>
      <c r="N254" s="4" t="s">
        <v>8917</v>
      </c>
      <c r="O254" s="4" t="s">
        <v>8918</v>
      </c>
    </row>
    <row r="255" spans="1:15" ht="15" hidden="1" customHeight="1" x14ac:dyDescent="0.3">
      <c r="A255" s="2" t="s">
        <v>40</v>
      </c>
      <c r="B255" s="2" t="s">
        <v>34310</v>
      </c>
      <c r="C255" s="3">
        <v>2</v>
      </c>
      <c r="D255" s="2" t="s">
        <v>653</v>
      </c>
      <c r="E255" s="2" t="s">
        <v>8830</v>
      </c>
      <c r="F255" s="2">
        <v>39507534</v>
      </c>
      <c r="G255" s="2" t="s">
        <v>8919</v>
      </c>
      <c r="H255" s="2" t="s">
        <v>8920</v>
      </c>
      <c r="I255" s="2" t="s">
        <v>945</v>
      </c>
      <c r="J255" s="2" t="s">
        <v>6061</v>
      </c>
      <c r="K255" s="2" t="s">
        <v>7410</v>
      </c>
      <c r="L255" s="2" t="s">
        <v>8921</v>
      </c>
      <c r="M255" s="2" t="s">
        <v>7388</v>
      </c>
      <c r="N255" s="4" t="s">
        <v>8922</v>
      </c>
      <c r="O255" s="4" t="s">
        <v>8923</v>
      </c>
    </row>
    <row r="256" spans="1:15" ht="15" hidden="1" customHeight="1" x14ac:dyDescent="0.3">
      <c r="A256" s="2" t="s">
        <v>40</v>
      </c>
      <c r="B256" s="2" t="s">
        <v>34310</v>
      </c>
      <c r="C256" s="3">
        <v>2</v>
      </c>
      <c r="D256" s="2" t="s">
        <v>653</v>
      </c>
      <c r="E256" s="2" t="s">
        <v>8830</v>
      </c>
      <c r="F256" s="2">
        <v>37505322</v>
      </c>
      <c r="G256" s="2" t="s">
        <v>8924</v>
      </c>
      <c r="H256" s="2" t="s">
        <v>8925</v>
      </c>
      <c r="I256" s="2" t="s">
        <v>5345</v>
      </c>
      <c r="J256" s="2" t="s">
        <v>8926</v>
      </c>
      <c r="K256" s="2" t="s">
        <v>7472</v>
      </c>
      <c r="L256" s="2" t="s">
        <v>8927</v>
      </c>
      <c r="M256" s="2" t="s">
        <v>7460</v>
      </c>
      <c r="N256" s="4" t="s">
        <v>8928</v>
      </c>
      <c r="O256" s="4" t="s">
        <v>8929</v>
      </c>
    </row>
    <row r="257" spans="1:15" ht="15" hidden="1" customHeight="1" x14ac:dyDescent="0.3">
      <c r="A257" s="2" t="s">
        <v>40</v>
      </c>
      <c r="B257" s="2" t="s">
        <v>34310</v>
      </c>
      <c r="C257" s="3">
        <v>2</v>
      </c>
      <c r="D257" s="2" t="s">
        <v>653</v>
      </c>
      <c r="E257" s="2" t="s">
        <v>8830</v>
      </c>
      <c r="F257" s="2">
        <v>37572201</v>
      </c>
      <c r="G257" s="2" t="s">
        <v>8924</v>
      </c>
      <c r="H257" s="2" t="s">
        <v>8930</v>
      </c>
      <c r="I257" s="2" t="s">
        <v>5345</v>
      </c>
      <c r="J257" s="2"/>
      <c r="K257" s="2" t="s">
        <v>7472</v>
      </c>
      <c r="L257" s="2" t="s">
        <v>8931</v>
      </c>
      <c r="M257" s="2" t="s">
        <v>7858</v>
      </c>
      <c r="N257" s="4" t="s">
        <v>8932</v>
      </c>
      <c r="O257" s="4" t="s">
        <v>8933</v>
      </c>
    </row>
    <row r="258" spans="1:15" ht="15" hidden="1" customHeight="1" x14ac:dyDescent="0.3">
      <c r="A258" s="2" t="s">
        <v>40</v>
      </c>
      <c r="B258" s="2" t="s">
        <v>34310</v>
      </c>
      <c r="C258" s="3">
        <v>2</v>
      </c>
      <c r="D258" s="2" t="s">
        <v>653</v>
      </c>
      <c r="E258" s="2" t="s">
        <v>8830</v>
      </c>
      <c r="F258" s="2">
        <v>37814085</v>
      </c>
      <c r="G258" s="2" t="s">
        <v>8934</v>
      </c>
      <c r="H258" s="2" t="s">
        <v>8935</v>
      </c>
      <c r="I258" s="2" t="s">
        <v>5345</v>
      </c>
      <c r="J258" s="2" t="s">
        <v>7290</v>
      </c>
      <c r="K258" s="2" t="s">
        <v>7472</v>
      </c>
      <c r="L258" s="2" t="s">
        <v>8936</v>
      </c>
      <c r="M258" s="2" t="s">
        <v>8937</v>
      </c>
      <c r="N258" s="4" t="s">
        <v>8938</v>
      </c>
      <c r="O258" s="4" t="s">
        <v>8939</v>
      </c>
    </row>
    <row r="259" spans="1:15" ht="15" hidden="1" customHeight="1" x14ac:dyDescent="0.3">
      <c r="A259" s="2" t="s">
        <v>40</v>
      </c>
      <c r="B259" s="2" t="s">
        <v>34310</v>
      </c>
      <c r="C259" s="3">
        <v>2</v>
      </c>
      <c r="D259" s="2" t="s">
        <v>653</v>
      </c>
      <c r="E259" s="2" t="s">
        <v>8830</v>
      </c>
      <c r="F259" s="2">
        <v>37491374</v>
      </c>
      <c r="G259" s="2" t="s">
        <v>8940</v>
      </c>
      <c r="H259" s="2" t="s">
        <v>8941</v>
      </c>
      <c r="I259" s="2" t="s">
        <v>8942</v>
      </c>
      <c r="J259" s="2" t="s">
        <v>8942</v>
      </c>
      <c r="K259" s="2" t="s">
        <v>8943</v>
      </c>
      <c r="L259" s="2" t="s">
        <v>8944</v>
      </c>
      <c r="M259" s="2" t="s">
        <v>7858</v>
      </c>
      <c r="N259" s="4" t="s">
        <v>8945</v>
      </c>
      <c r="O259" s="4" t="s">
        <v>8946</v>
      </c>
    </row>
    <row r="260" spans="1:15" ht="15" hidden="1" customHeight="1" x14ac:dyDescent="0.3">
      <c r="A260" s="2" t="s">
        <v>40</v>
      </c>
      <c r="B260" s="2" t="s">
        <v>34310</v>
      </c>
      <c r="C260" s="3">
        <v>2</v>
      </c>
      <c r="D260" s="2" t="s">
        <v>653</v>
      </c>
      <c r="E260" s="2" t="s">
        <v>8830</v>
      </c>
      <c r="F260" s="2">
        <v>37119982</v>
      </c>
      <c r="G260" s="2" t="s">
        <v>8947</v>
      </c>
      <c r="H260" s="2" t="s">
        <v>8948</v>
      </c>
      <c r="I260" s="2" t="s">
        <v>2976</v>
      </c>
      <c r="J260" s="2" t="s">
        <v>8949</v>
      </c>
      <c r="K260" s="2" t="s">
        <v>7479</v>
      </c>
      <c r="L260" s="2" t="s">
        <v>8950</v>
      </c>
      <c r="M260" s="2" t="s">
        <v>8951</v>
      </c>
      <c r="N260" s="4" t="s">
        <v>8952</v>
      </c>
      <c r="O260" s="4" t="s">
        <v>8953</v>
      </c>
    </row>
    <row r="261" spans="1:15" ht="15" hidden="1" customHeight="1" x14ac:dyDescent="0.3">
      <c r="A261" s="2" t="s">
        <v>40</v>
      </c>
      <c r="B261" s="2" t="s">
        <v>34310</v>
      </c>
      <c r="C261" s="3">
        <v>2</v>
      </c>
      <c r="D261" s="2" t="s">
        <v>653</v>
      </c>
      <c r="E261" s="2" t="s">
        <v>8830</v>
      </c>
      <c r="F261" s="2">
        <v>37198208</v>
      </c>
      <c r="G261" s="2" t="s">
        <v>8940</v>
      </c>
      <c r="H261" s="2" t="s">
        <v>8954</v>
      </c>
      <c r="I261" s="2" t="s">
        <v>8955</v>
      </c>
      <c r="J261" s="2" t="s">
        <v>8955</v>
      </c>
      <c r="K261" s="2" t="s">
        <v>8943</v>
      </c>
      <c r="L261" s="2" t="s">
        <v>8956</v>
      </c>
      <c r="M261" s="2" t="s">
        <v>7388</v>
      </c>
      <c r="N261" s="4" t="s">
        <v>8957</v>
      </c>
      <c r="O261" s="4" t="s">
        <v>8958</v>
      </c>
    </row>
    <row r="262" spans="1:15" ht="15" hidden="1" customHeight="1" x14ac:dyDescent="0.3">
      <c r="A262" s="2" t="s">
        <v>40</v>
      </c>
      <c r="B262" s="2" t="s">
        <v>34310</v>
      </c>
      <c r="C262" s="3">
        <v>2</v>
      </c>
      <c r="D262" s="2" t="s">
        <v>653</v>
      </c>
      <c r="E262" s="2" t="s">
        <v>8830</v>
      </c>
      <c r="F262" s="2">
        <v>37020259</v>
      </c>
      <c r="G262" s="2" t="s">
        <v>8959</v>
      </c>
      <c r="H262" s="2" t="s">
        <v>8960</v>
      </c>
      <c r="I262" s="2" t="s">
        <v>8961</v>
      </c>
      <c r="J262" s="2" t="s">
        <v>8961</v>
      </c>
      <c r="K262" s="2" t="s">
        <v>8915</v>
      </c>
      <c r="L262" s="2" t="s">
        <v>8962</v>
      </c>
      <c r="M262" s="2" t="s">
        <v>8963</v>
      </c>
      <c r="N262" s="4" t="s">
        <v>8964</v>
      </c>
      <c r="O262" s="4" t="s">
        <v>8965</v>
      </c>
    </row>
    <row r="263" spans="1:15" ht="15" hidden="1" customHeight="1" x14ac:dyDescent="0.3">
      <c r="A263" s="2" t="s">
        <v>40</v>
      </c>
      <c r="B263" s="2" t="s">
        <v>34310</v>
      </c>
      <c r="C263" s="3">
        <v>2</v>
      </c>
      <c r="D263" s="2" t="s">
        <v>653</v>
      </c>
      <c r="E263" s="2" t="s">
        <v>8830</v>
      </c>
      <c r="F263" s="2">
        <v>37047078</v>
      </c>
      <c r="G263" s="2" t="s">
        <v>8966</v>
      </c>
      <c r="H263" s="2" t="s">
        <v>8967</v>
      </c>
      <c r="I263" s="2" t="s">
        <v>8968</v>
      </c>
      <c r="J263" s="2" t="s">
        <v>8968</v>
      </c>
      <c r="K263" s="2" t="s">
        <v>8969</v>
      </c>
      <c r="L263" s="2" t="s">
        <v>8970</v>
      </c>
      <c r="M263" s="2" t="s">
        <v>7388</v>
      </c>
      <c r="N263" s="4" t="s">
        <v>8971</v>
      </c>
      <c r="O263" s="4" t="s">
        <v>8972</v>
      </c>
    </row>
    <row r="264" spans="1:15" ht="15" hidden="1" customHeight="1" x14ac:dyDescent="0.3">
      <c r="A264" s="2" t="s">
        <v>40</v>
      </c>
      <c r="B264" s="2" t="s">
        <v>34310</v>
      </c>
      <c r="C264" s="3">
        <v>2</v>
      </c>
      <c r="D264" s="2" t="s">
        <v>653</v>
      </c>
      <c r="E264" s="2" t="s">
        <v>8830</v>
      </c>
      <c r="F264" s="2">
        <v>36109419</v>
      </c>
      <c r="G264" s="2" t="s">
        <v>8973</v>
      </c>
      <c r="H264" s="2" t="s">
        <v>8974</v>
      </c>
      <c r="I264" s="2" t="s">
        <v>3185</v>
      </c>
      <c r="J264" s="2" t="s">
        <v>8975</v>
      </c>
      <c r="K264" s="2" t="s">
        <v>7472</v>
      </c>
      <c r="L264" s="2" t="s">
        <v>8976</v>
      </c>
      <c r="M264" s="2" t="s">
        <v>8167</v>
      </c>
      <c r="N264" s="4" t="s">
        <v>8977</v>
      </c>
      <c r="O264" s="4" t="s">
        <v>8978</v>
      </c>
    </row>
    <row r="265" spans="1:15" ht="15" hidden="1" customHeight="1" x14ac:dyDescent="0.3">
      <c r="A265" s="2" t="s">
        <v>40</v>
      </c>
      <c r="B265" s="2" t="s">
        <v>34310</v>
      </c>
      <c r="C265" s="3">
        <v>2</v>
      </c>
      <c r="D265" s="2" t="s">
        <v>653</v>
      </c>
      <c r="E265" s="2" t="s">
        <v>8830</v>
      </c>
      <c r="F265" s="2">
        <v>36617817</v>
      </c>
      <c r="G265" s="2" t="s">
        <v>8979</v>
      </c>
      <c r="H265" s="2" t="s">
        <v>8980</v>
      </c>
      <c r="I265" s="2" t="s">
        <v>1117</v>
      </c>
      <c r="J265" s="2" t="s">
        <v>4068</v>
      </c>
      <c r="K265" s="2" t="s">
        <v>8497</v>
      </c>
      <c r="L265" s="2" t="s">
        <v>8981</v>
      </c>
      <c r="M265" s="2" t="s">
        <v>7438</v>
      </c>
      <c r="N265" s="4" t="s">
        <v>8982</v>
      </c>
      <c r="O265" s="2"/>
    </row>
    <row r="266" spans="1:15" ht="15" hidden="1" customHeight="1" x14ac:dyDescent="0.3">
      <c r="A266" s="2" t="s">
        <v>40</v>
      </c>
      <c r="B266" s="2" t="s">
        <v>34310</v>
      </c>
      <c r="C266" s="3">
        <v>2</v>
      </c>
      <c r="D266" s="2" t="s">
        <v>653</v>
      </c>
      <c r="E266" s="2" t="s">
        <v>8830</v>
      </c>
      <c r="F266" s="2">
        <v>36324795</v>
      </c>
      <c r="G266" s="2" t="s">
        <v>8983</v>
      </c>
      <c r="H266" s="2" t="s">
        <v>8960</v>
      </c>
      <c r="I266" s="2" t="s">
        <v>8984</v>
      </c>
      <c r="J266" s="2" t="s">
        <v>8984</v>
      </c>
      <c r="K266" s="2" t="s">
        <v>8985</v>
      </c>
      <c r="L266" s="2"/>
      <c r="M266" s="2" t="s">
        <v>8986</v>
      </c>
      <c r="N266" s="4" t="s">
        <v>8987</v>
      </c>
      <c r="O266" s="4" t="s">
        <v>8988</v>
      </c>
    </row>
    <row r="267" spans="1:15" ht="15" hidden="1" customHeight="1" x14ac:dyDescent="0.3">
      <c r="A267" s="2" t="s">
        <v>40</v>
      </c>
      <c r="B267" s="2" t="s">
        <v>34310</v>
      </c>
      <c r="C267" s="3">
        <v>2</v>
      </c>
      <c r="D267" s="2" t="s">
        <v>653</v>
      </c>
      <c r="E267" s="2" t="s">
        <v>8830</v>
      </c>
      <c r="F267" s="2">
        <v>35503492</v>
      </c>
      <c r="G267" s="2" t="s">
        <v>8989</v>
      </c>
      <c r="H267" s="2" t="s">
        <v>8990</v>
      </c>
      <c r="I267" s="2" t="s">
        <v>4018</v>
      </c>
      <c r="J267" s="2" t="s">
        <v>8991</v>
      </c>
      <c r="K267" s="2" t="s">
        <v>7472</v>
      </c>
      <c r="L267" s="2" t="s">
        <v>8992</v>
      </c>
      <c r="M267" s="2" t="s">
        <v>7460</v>
      </c>
      <c r="N267" s="4" t="s">
        <v>8993</v>
      </c>
      <c r="O267" s="4" t="s">
        <v>8994</v>
      </c>
    </row>
    <row r="268" spans="1:15" ht="15" hidden="1" customHeight="1" x14ac:dyDescent="0.3">
      <c r="A268" s="2" t="s">
        <v>40</v>
      </c>
      <c r="B268" s="2" t="s">
        <v>34310</v>
      </c>
      <c r="C268" s="3">
        <v>2</v>
      </c>
      <c r="D268" s="2" t="s">
        <v>653</v>
      </c>
      <c r="E268" s="2" t="s">
        <v>8830</v>
      </c>
      <c r="F268" s="2">
        <v>35783543</v>
      </c>
      <c r="G268" s="2" t="s">
        <v>7532</v>
      </c>
      <c r="H268" s="2" t="s">
        <v>7533</v>
      </c>
      <c r="I268" s="2" t="s">
        <v>2236</v>
      </c>
      <c r="J268" s="2" t="s">
        <v>6458</v>
      </c>
      <c r="K268" s="2" t="s">
        <v>7534</v>
      </c>
      <c r="L268" s="2" t="s">
        <v>7535</v>
      </c>
      <c r="M268" s="2" t="s">
        <v>7388</v>
      </c>
      <c r="N268" s="4" t="s">
        <v>7536</v>
      </c>
      <c r="O268" s="4" t="s">
        <v>7537</v>
      </c>
    </row>
    <row r="269" spans="1:15" ht="15" hidden="1" customHeight="1" x14ac:dyDescent="0.3">
      <c r="A269" s="2" t="s">
        <v>40</v>
      </c>
      <c r="B269" s="2" t="s">
        <v>34310</v>
      </c>
      <c r="C269" s="3">
        <v>2</v>
      </c>
      <c r="D269" s="2" t="s">
        <v>653</v>
      </c>
      <c r="E269" s="2" t="s">
        <v>8830</v>
      </c>
      <c r="F269" s="2">
        <v>35576468</v>
      </c>
      <c r="G269" s="2" t="s">
        <v>8995</v>
      </c>
      <c r="H269" s="2" t="s">
        <v>8996</v>
      </c>
      <c r="I269" s="2" t="s">
        <v>2228</v>
      </c>
      <c r="J269" s="2" t="s">
        <v>5661</v>
      </c>
      <c r="K269" s="2" t="s">
        <v>8210</v>
      </c>
      <c r="L269" s="2" t="s">
        <v>8997</v>
      </c>
      <c r="M269" s="2" t="s">
        <v>8963</v>
      </c>
      <c r="N269" s="4" t="s">
        <v>8998</v>
      </c>
      <c r="O269" s="4" t="s">
        <v>8999</v>
      </c>
    </row>
    <row r="270" spans="1:15" ht="15" hidden="1" customHeight="1" x14ac:dyDescent="0.3">
      <c r="A270" s="2" t="s">
        <v>40</v>
      </c>
      <c r="B270" s="2" t="s">
        <v>34310</v>
      </c>
      <c r="C270" s="3">
        <v>2</v>
      </c>
      <c r="D270" s="2" t="s">
        <v>653</v>
      </c>
      <c r="E270" s="2" t="s">
        <v>8830</v>
      </c>
      <c r="F270" s="2">
        <v>35305203</v>
      </c>
      <c r="G270" s="2" t="s">
        <v>9000</v>
      </c>
      <c r="H270" s="2" t="s">
        <v>9001</v>
      </c>
      <c r="I270" s="2" t="s">
        <v>656</v>
      </c>
      <c r="J270" s="2" t="s">
        <v>9002</v>
      </c>
      <c r="K270" s="2" t="s">
        <v>7472</v>
      </c>
      <c r="L270" s="2" t="s">
        <v>9003</v>
      </c>
      <c r="M270" s="2" t="s">
        <v>8167</v>
      </c>
      <c r="N270" s="4" t="s">
        <v>3272</v>
      </c>
      <c r="O270" s="4" t="s">
        <v>9004</v>
      </c>
    </row>
    <row r="271" spans="1:15" ht="15" hidden="1" customHeight="1" x14ac:dyDescent="0.3">
      <c r="A271" s="2" t="s">
        <v>40</v>
      </c>
      <c r="B271" s="2" t="s">
        <v>34310</v>
      </c>
      <c r="C271" s="3">
        <v>2</v>
      </c>
      <c r="D271" s="2" t="s">
        <v>653</v>
      </c>
      <c r="E271" s="2" t="s">
        <v>8830</v>
      </c>
      <c r="F271" s="2">
        <v>33401995</v>
      </c>
      <c r="G271" s="2" t="s">
        <v>9005</v>
      </c>
      <c r="H271" s="2" t="s">
        <v>9006</v>
      </c>
      <c r="I271" s="2" t="s">
        <v>1289</v>
      </c>
      <c r="J271" s="2" t="s">
        <v>9007</v>
      </c>
      <c r="K271" s="2" t="s">
        <v>9008</v>
      </c>
      <c r="L271" s="2" t="s">
        <v>9009</v>
      </c>
      <c r="M271" s="2" t="s">
        <v>7388</v>
      </c>
      <c r="N271" s="4" t="s">
        <v>9010</v>
      </c>
      <c r="O271" s="4" t="s">
        <v>9011</v>
      </c>
    </row>
    <row r="272" spans="1:15" ht="15" hidden="1" customHeight="1" x14ac:dyDescent="0.3">
      <c r="A272" s="2" t="s">
        <v>40</v>
      </c>
      <c r="B272" s="2" t="s">
        <v>34310</v>
      </c>
      <c r="C272" s="3">
        <v>2</v>
      </c>
      <c r="D272" s="2" t="s">
        <v>653</v>
      </c>
      <c r="E272" s="2" t="s">
        <v>8830</v>
      </c>
      <c r="F272" s="2">
        <v>34022333</v>
      </c>
      <c r="G272" s="2" t="s">
        <v>9012</v>
      </c>
      <c r="H272" s="2" t="s">
        <v>9013</v>
      </c>
      <c r="I272" s="2" t="s">
        <v>1289</v>
      </c>
      <c r="J272" s="2" t="s">
        <v>9014</v>
      </c>
      <c r="K272" s="2" t="s">
        <v>9015</v>
      </c>
      <c r="L272" s="2" t="s">
        <v>9016</v>
      </c>
      <c r="M272" s="2" t="s">
        <v>7388</v>
      </c>
      <c r="N272" s="4" t="s">
        <v>9017</v>
      </c>
      <c r="O272" s="4" t="s">
        <v>9018</v>
      </c>
    </row>
    <row r="273" spans="1:15" ht="15" hidden="1" customHeight="1" x14ac:dyDescent="0.3">
      <c r="A273" s="2" t="s">
        <v>40</v>
      </c>
      <c r="B273" s="2" t="s">
        <v>34310</v>
      </c>
      <c r="C273" s="3">
        <v>2</v>
      </c>
      <c r="D273" s="2" t="s">
        <v>653</v>
      </c>
      <c r="E273" s="2" t="s">
        <v>8830</v>
      </c>
      <c r="F273" s="2">
        <v>34982304</v>
      </c>
      <c r="G273" s="2" t="s">
        <v>9019</v>
      </c>
      <c r="H273" s="2" t="s">
        <v>9020</v>
      </c>
      <c r="I273" s="2" t="s">
        <v>1289</v>
      </c>
      <c r="J273" s="2" t="s">
        <v>9021</v>
      </c>
      <c r="K273" s="2" t="s">
        <v>7472</v>
      </c>
      <c r="L273" s="2" t="s">
        <v>9022</v>
      </c>
      <c r="M273" s="2" t="s">
        <v>7460</v>
      </c>
      <c r="N273" s="4" t="s">
        <v>9023</v>
      </c>
      <c r="O273" s="4" t="s">
        <v>9024</v>
      </c>
    </row>
    <row r="274" spans="1:15" ht="15" hidden="1" customHeight="1" x14ac:dyDescent="0.3">
      <c r="A274" s="2" t="s">
        <v>40</v>
      </c>
      <c r="B274" s="2" t="s">
        <v>34310</v>
      </c>
      <c r="C274" s="3">
        <v>2</v>
      </c>
      <c r="D274" s="2" t="s">
        <v>653</v>
      </c>
      <c r="E274" s="2" t="s">
        <v>8830</v>
      </c>
      <c r="F274" s="2">
        <v>35129805</v>
      </c>
      <c r="G274" s="2" t="s">
        <v>9025</v>
      </c>
      <c r="H274" s="2" t="s">
        <v>9026</v>
      </c>
      <c r="I274" s="2" t="s">
        <v>1289</v>
      </c>
      <c r="J274" s="2"/>
      <c r="K274" s="2" t="s">
        <v>7472</v>
      </c>
      <c r="L274" s="2" t="s">
        <v>9027</v>
      </c>
      <c r="M274" s="2" t="s">
        <v>7858</v>
      </c>
      <c r="N274" s="4" t="s">
        <v>9028</v>
      </c>
      <c r="O274" s="4" t="s">
        <v>9029</v>
      </c>
    </row>
    <row r="275" spans="1:15" ht="15" hidden="1" customHeight="1" x14ac:dyDescent="0.3">
      <c r="A275" s="2" t="s">
        <v>40</v>
      </c>
      <c r="B275" s="2" t="s">
        <v>34310</v>
      </c>
      <c r="C275" s="3">
        <v>2</v>
      </c>
      <c r="D275" s="2" t="s">
        <v>653</v>
      </c>
      <c r="E275" s="2" t="s">
        <v>8830</v>
      </c>
      <c r="F275" s="2">
        <v>34942250</v>
      </c>
      <c r="G275" s="2" t="s">
        <v>9030</v>
      </c>
      <c r="H275" s="2" t="s">
        <v>9031</v>
      </c>
      <c r="I275" s="2" t="s">
        <v>9032</v>
      </c>
      <c r="J275" s="2" t="s">
        <v>9033</v>
      </c>
      <c r="K275" s="2" t="s">
        <v>8854</v>
      </c>
      <c r="L275" s="2" t="s">
        <v>9034</v>
      </c>
      <c r="M275" s="2" t="s">
        <v>9035</v>
      </c>
      <c r="N275" s="4" t="s">
        <v>9036</v>
      </c>
      <c r="O275" s="4" t="s">
        <v>9037</v>
      </c>
    </row>
    <row r="276" spans="1:15" ht="15" hidden="1" customHeight="1" x14ac:dyDescent="0.3">
      <c r="A276" s="2" t="s">
        <v>40</v>
      </c>
      <c r="B276" s="2" t="s">
        <v>34310</v>
      </c>
      <c r="C276" s="3">
        <v>2</v>
      </c>
      <c r="D276" s="2" t="s">
        <v>653</v>
      </c>
      <c r="E276" s="2" t="s">
        <v>8830</v>
      </c>
      <c r="F276" s="2">
        <v>35269470</v>
      </c>
      <c r="G276" s="2" t="s">
        <v>9038</v>
      </c>
      <c r="H276" s="2" t="s">
        <v>9039</v>
      </c>
      <c r="I276" s="2" t="s">
        <v>4302</v>
      </c>
      <c r="J276" s="2" t="s">
        <v>4302</v>
      </c>
      <c r="K276" s="2" t="s">
        <v>7528</v>
      </c>
      <c r="L276" s="2" t="s">
        <v>9040</v>
      </c>
      <c r="M276" s="2" t="s">
        <v>9041</v>
      </c>
      <c r="N276" s="4" t="s">
        <v>9042</v>
      </c>
      <c r="O276" s="4" t="s">
        <v>9043</v>
      </c>
    </row>
    <row r="277" spans="1:15" ht="15" hidden="1" customHeight="1" x14ac:dyDescent="0.3">
      <c r="A277" s="2" t="s">
        <v>40</v>
      </c>
      <c r="B277" s="2" t="s">
        <v>34310</v>
      </c>
      <c r="C277" s="3">
        <v>2</v>
      </c>
      <c r="D277" s="2" t="s">
        <v>653</v>
      </c>
      <c r="E277" s="2" t="s">
        <v>8830</v>
      </c>
      <c r="F277" s="2">
        <v>35063670</v>
      </c>
      <c r="G277" s="2" t="s">
        <v>9044</v>
      </c>
      <c r="H277" s="2" t="s">
        <v>9045</v>
      </c>
      <c r="I277" s="2" t="s">
        <v>1294</v>
      </c>
      <c r="J277" s="2" t="s">
        <v>7714</v>
      </c>
      <c r="K277" s="2" t="s">
        <v>8000</v>
      </c>
      <c r="L277" s="2" t="s">
        <v>9046</v>
      </c>
      <c r="M277" s="2" t="s">
        <v>7600</v>
      </c>
      <c r="N277" s="4" t="s">
        <v>9047</v>
      </c>
      <c r="O277" s="4" t="s">
        <v>9048</v>
      </c>
    </row>
    <row r="278" spans="1:15" ht="15" hidden="1" customHeight="1" x14ac:dyDescent="0.3">
      <c r="A278" s="2" t="s">
        <v>40</v>
      </c>
      <c r="B278" s="2" t="s">
        <v>34310</v>
      </c>
      <c r="C278" s="3">
        <v>2</v>
      </c>
      <c r="D278" s="2" t="s">
        <v>653</v>
      </c>
      <c r="E278" s="2" t="s">
        <v>8830</v>
      </c>
      <c r="F278" s="2">
        <v>35205902</v>
      </c>
      <c r="G278" s="2" t="s">
        <v>9049</v>
      </c>
      <c r="H278" s="2" t="s">
        <v>9050</v>
      </c>
      <c r="I278" s="2" t="s">
        <v>4516</v>
      </c>
      <c r="J278" s="2" t="s">
        <v>4516</v>
      </c>
      <c r="K278" s="2" t="s">
        <v>9051</v>
      </c>
      <c r="L278" s="2" t="s">
        <v>9052</v>
      </c>
      <c r="M278" s="2" t="s">
        <v>7388</v>
      </c>
      <c r="N278" s="4" t="s">
        <v>9053</v>
      </c>
      <c r="O278" s="4" t="s">
        <v>9054</v>
      </c>
    </row>
    <row r="279" spans="1:15" ht="15" hidden="1" customHeight="1" x14ac:dyDescent="0.3">
      <c r="A279" s="2" t="s">
        <v>40</v>
      </c>
      <c r="B279" s="2" t="s">
        <v>34310</v>
      </c>
      <c r="C279" s="3">
        <v>2</v>
      </c>
      <c r="D279" s="2" t="s">
        <v>653</v>
      </c>
      <c r="E279" s="2" t="s">
        <v>8830</v>
      </c>
      <c r="F279" s="2">
        <v>35043109</v>
      </c>
      <c r="G279" s="2" t="s">
        <v>9055</v>
      </c>
      <c r="H279" s="2" t="s">
        <v>9056</v>
      </c>
      <c r="I279" s="2" t="s">
        <v>9057</v>
      </c>
      <c r="J279" s="2" t="s">
        <v>9057</v>
      </c>
      <c r="K279" s="2" t="s">
        <v>9058</v>
      </c>
      <c r="L279" s="2"/>
      <c r="M279" s="2" t="s">
        <v>8986</v>
      </c>
      <c r="N279" s="4" t="s">
        <v>9059</v>
      </c>
      <c r="O279" s="4" t="s">
        <v>9060</v>
      </c>
    </row>
    <row r="280" spans="1:15" ht="15" hidden="1" customHeight="1" x14ac:dyDescent="0.3">
      <c r="A280" s="2" t="s">
        <v>40</v>
      </c>
      <c r="B280" s="2" t="s">
        <v>34310</v>
      </c>
      <c r="C280" s="3">
        <v>2</v>
      </c>
      <c r="D280" s="2" t="s">
        <v>653</v>
      </c>
      <c r="E280" s="2" t="s">
        <v>8830</v>
      </c>
      <c r="F280" s="2">
        <v>36091052</v>
      </c>
      <c r="G280" s="2" t="s">
        <v>9061</v>
      </c>
      <c r="H280" s="2" t="s">
        <v>9062</v>
      </c>
      <c r="I280" s="2" t="s">
        <v>695</v>
      </c>
      <c r="J280" s="2" t="s">
        <v>9063</v>
      </c>
      <c r="K280" s="2" t="s">
        <v>7410</v>
      </c>
      <c r="L280" s="2" t="s">
        <v>9064</v>
      </c>
      <c r="M280" s="2" t="s">
        <v>7444</v>
      </c>
      <c r="N280" s="4" t="s">
        <v>9065</v>
      </c>
      <c r="O280" s="4" t="s">
        <v>9066</v>
      </c>
    </row>
    <row r="281" spans="1:15" ht="15" hidden="1" customHeight="1" x14ac:dyDescent="0.3">
      <c r="A281" s="2" t="s">
        <v>40</v>
      </c>
      <c r="B281" s="2" t="s">
        <v>34310</v>
      </c>
      <c r="C281" s="3">
        <v>2</v>
      </c>
      <c r="D281" s="2" t="s">
        <v>653</v>
      </c>
      <c r="E281" s="2" t="s">
        <v>8830</v>
      </c>
      <c r="F281" s="2">
        <v>34547651</v>
      </c>
      <c r="G281" s="2" t="s">
        <v>9067</v>
      </c>
      <c r="H281" s="2" t="s">
        <v>9068</v>
      </c>
      <c r="I281" s="2" t="s">
        <v>5032</v>
      </c>
      <c r="J281" s="2" t="s">
        <v>9069</v>
      </c>
      <c r="K281" s="2" t="s">
        <v>9070</v>
      </c>
      <c r="L281" s="2" t="s">
        <v>9071</v>
      </c>
      <c r="M281" s="2" t="s">
        <v>9072</v>
      </c>
      <c r="N281" s="4" t="s">
        <v>9073</v>
      </c>
      <c r="O281" s="4" t="s">
        <v>9074</v>
      </c>
    </row>
    <row r="282" spans="1:15" ht="15" hidden="1" customHeight="1" x14ac:dyDescent="0.3">
      <c r="A282" s="2" t="s">
        <v>40</v>
      </c>
      <c r="B282" s="2" t="s">
        <v>34310</v>
      </c>
      <c r="C282" s="3">
        <v>2</v>
      </c>
      <c r="D282" s="2" t="s">
        <v>653</v>
      </c>
      <c r="E282" s="2" t="s">
        <v>8830</v>
      </c>
      <c r="F282" s="2">
        <v>34536417</v>
      </c>
      <c r="G282" s="2" t="s">
        <v>9075</v>
      </c>
      <c r="H282" s="2" t="s">
        <v>9076</v>
      </c>
      <c r="I282" s="2" t="s">
        <v>1162</v>
      </c>
      <c r="J282" s="2" t="s">
        <v>9077</v>
      </c>
      <c r="K282" s="2" t="s">
        <v>7380</v>
      </c>
      <c r="L282" s="2" t="s">
        <v>9078</v>
      </c>
      <c r="M282" s="2" t="s">
        <v>8909</v>
      </c>
      <c r="N282" s="4" t="s">
        <v>9079</v>
      </c>
      <c r="O282" s="4" t="s">
        <v>9080</v>
      </c>
    </row>
    <row r="283" spans="1:15" ht="15" hidden="1" customHeight="1" x14ac:dyDescent="0.3">
      <c r="A283" s="2" t="s">
        <v>40</v>
      </c>
      <c r="B283" s="2" t="s">
        <v>34310</v>
      </c>
      <c r="C283" s="3">
        <v>2</v>
      </c>
      <c r="D283" s="2" t="s">
        <v>653</v>
      </c>
      <c r="E283" s="2" t="s">
        <v>8830</v>
      </c>
      <c r="F283" s="2">
        <v>34216962</v>
      </c>
      <c r="G283" s="2" t="s">
        <v>9081</v>
      </c>
      <c r="H283" s="2" t="s">
        <v>9082</v>
      </c>
      <c r="I283" s="2" t="s">
        <v>2863</v>
      </c>
      <c r="J283" s="2" t="s">
        <v>9083</v>
      </c>
      <c r="K283" s="2" t="s">
        <v>9084</v>
      </c>
      <c r="L283" s="2" t="s">
        <v>9085</v>
      </c>
      <c r="M283" s="2" t="s">
        <v>7460</v>
      </c>
      <c r="N283" s="4" t="s">
        <v>9086</v>
      </c>
      <c r="O283" s="4" t="s">
        <v>9087</v>
      </c>
    </row>
    <row r="284" spans="1:15" ht="15" hidden="1" customHeight="1" x14ac:dyDescent="0.3">
      <c r="A284" s="2" t="s">
        <v>40</v>
      </c>
      <c r="B284" s="2" t="s">
        <v>34310</v>
      </c>
      <c r="C284" s="3">
        <v>2</v>
      </c>
      <c r="D284" s="2" t="s">
        <v>653</v>
      </c>
      <c r="E284" s="2" t="s">
        <v>8830</v>
      </c>
      <c r="F284" s="2">
        <v>34645905</v>
      </c>
      <c r="G284" s="2" t="s">
        <v>9088</v>
      </c>
      <c r="H284" s="2" t="s">
        <v>9089</v>
      </c>
      <c r="I284" s="2" t="s">
        <v>5542</v>
      </c>
      <c r="J284" s="2" t="s">
        <v>5542</v>
      </c>
      <c r="K284" s="2" t="s">
        <v>8943</v>
      </c>
      <c r="L284" s="2" t="s">
        <v>9090</v>
      </c>
      <c r="M284" s="2" t="s">
        <v>7460</v>
      </c>
      <c r="N284" s="4" t="s">
        <v>9091</v>
      </c>
      <c r="O284" s="4" t="s">
        <v>9092</v>
      </c>
    </row>
    <row r="285" spans="1:15" ht="15" hidden="1" customHeight="1" x14ac:dyDescent="0.3">
      <c r="A285" s="2" t="s">
        <v>40</v>
      </c>
      <c r="B285" s="2" t="s">
        <v>34310</v>
      </c>
      <c r="C285" s="3">
        <v>2</v>
      </c>
      <c r="D285" s="2" t="s">
        <v>653</v>
      </c>
      <c r="E285" s="2" t="s">
        <v>8830</v>
      </c>
      <c r="F285" s="2">
        <v>34101091</v>
      </c>
      <c r="G285" s="2" t="s">
        <v>9093</v>
      </c>
      <c r="H285" s="2" t="s">
        <v>9094</v>
      </c>
      <c r="I285" s="2" t="s">
        <v>1206</v>
      </c>
      <c r="J285" s="2" t="s">
        <v>5825</v>
      </c>
      <c r="K285" s="2" t="s">
        <v>7472</v>
      </c>
      <c r="L285" s="2" t="s">
        <v>9095</v>
      </c>
      <c r="M285" s="2" t="s">
        <v>7444</v>
      </c>
      <c r="N285" s="4" t="s">
        <v>3270</v>
      </c>
      <c r="O285" s="4" t="s">
        <v>9096</v>
      </c>
    </row>
    <row r="286" spans="1:15" ht="15" hidden="1" customHeight="1" x14ac:dyDescent="0.3">
      <c r="A286" s="2" t="s">
        <v>40</v>
      </c>
      <c r="B286" s="2" t="s">
        <v>34310</v>
      </c>
      <c r="C286" s="3">
        <v>2</v>
      </c>
      <c r="D286" s="2" t="s">
        <v>653</v>
      </c>
      <c r="E286" s="2" t="s">
        <v>8830</v>
      </c>
      <c r="F286" s="2">
        <v>34164762</v>
      </c>
      <c r="G286" s="2" t="s">
        <v>9097</v>
      </c>
      <c r="H286" s="2" t="s">
        <v>9098</v>
      </c>
      <c r="I286" s="2" t="s">
        <v>1206</v>
      </c>
      <c r="J286" s="2" t="s">
        <v>9099</v>
      </c>
      <c r="K286" s="2" t="s">
        <v>7472</v>
      </c>
      <c r="L286" s="2" t="s">
        <v>9100</v>
      </c>
      <c r="M286" s="2" t="s">
        <v>7645</v>
      </c>
      <c r="N286" s="4" t="s">
        <v>9101</v>
      </c>
      <c r="O286" s="4" t="s">
        <v>9102</v>
      </c>
    </row>
    <row r="287" spans="1:15" ht="15" hidden="1" customHeight="1" x14ac:dyDescent="0.3">
      <c r="A287" s="2" t="s">
        <v>40</v>
      </c>
      <c r="B287" s="2" t="s">
        <v>34310</v>
      </c>
      <c r="C287" s="3">
        <v>2</v>
      </c>
      <c r="D287" s="2" t="s">
        <v>653</v>
      </c>
      <c r="E287" s="2" t="s">
        <v>8830</v>
      </c>
      <c r="F287" s="2">
        <v>34175765</v>
      </c>
      <c r="G287" s="2" t="s">
        <v>9103</v>
      </c>
      <c r="H287" s="2" t="s">
        <v>9104</v>
      </c>
      <c r="I287" s="2" t="s">
        <v>2275</v>
      </c>
      <c r="J287" s="2" t="s">
        <v>9105</v>
      </c>
      <c r="K287" s="2" t="s">
        <v>9070</v>
      </c>
      <c r="L287" s="2" t="s">
        <v>9106</v>
      </c>
      <c r="M287" s="2" t="s">
        <v>9107</v>
      </c>
      <c r="N287" s="4" t="s">
        <v>9108</v>
      </c>
      <c r="O287" s="4" t="s">
        <v>9109</v>
      </c>
    </row>
    <row r="288" spans="1:15" ht="15" hidden="1" customHeight="1" x14ac:dyDescent="0.3">
      <c r="A288" s="2" t="s">
        <v>40</v>
      </c>
      <c r="B288" s="2" t="s">
        <v>34310</v>
      </c>
      <c r="C288" s="3">
        <v>2</v>
      </c>
      <c r="D288" s="2" t="s">
        <v>653</v>
      </c>
      <c r="E288" s="2" t="s">
        <v>8830</v>
      </c>
      <c r="F288" s="2">
        <v>34255742</v>
      </c>
      <c r="G288" s="2" t="s">
        <v>9110</v>
      </c>
      <c r="H288" s="2" t="s">
        <v>9111</v>
      </c>
      <c r="I288" s="2" t="s">
        <v>9112</v>
      </c>
      <c r="J288" s="2" t="s">
        <v>9112</v>
      </c>
      <c r="K288" s="2" t="s">
        <v>9113</v>
      </c>
      <c r="L288" s="2" t="s">
        <v>9114</v>
      </c>
      <c r="M288" s="2" t="s">
        <v>7460</v>
      </c>
      <c r="N288" s="4" t="s">
        <v>9115</v>
      </c>
      <c r="O288" s="4" t="s">
        <v>9116</v>
      </c>
    </row>
    <row r="289" spans="1:15" ht="15" hidden="1" customHeight="1" x14ac:dyDescent="0.3">
      <c r="A289" s="2" t="s">
        <v>40</v>
      </c>
      <c r="B289" s="2" t="s">
        <v>34310</v>
      </c>
      <c r="C289" s="3">
        <v>2</v>
      </c>
      <c r="D289" s="2" t="s">
        <v>653</v>
      </c>
      <c r="E289" s="2" t="s">
        <v>8830</v>
      </c>
      <c r="F289" s="2">
        <v>34413139</v>
      </c>
      <c r="G289" s="2" t="s">
        <v>9117</v>
      </c>
      <c r="H289" s="2" t="s">
        <v>9118</v>
      </c>
      <c r="I289" s="2" t="s">
        <v>9119</v>
      </c>
      <c r="J289" s="2"/>
      <c r="K289" s="2" t="s">
        <v>9120</v>
      </c>
      <c r="L289" s="2" t="s">
        <v>9121</v>
      </c>
      <c r="M289" s="2" t="s">
        <v>8963</v>
      </c>
      <c r="N289" s="4" t="s">
        <v>3274</v>
      </c>
      <c r="O289" s="4" t="s">
        <v>9122</v>
      </c>
    </row>
    <row r="290" spans="1:15" ht="15" hidden="1" customHeight="1" x14ac:dyDescent="0.3">
      <c r="A290" s="2" t="s">
        <v>40</v>
      </c>
      <c r="B290" s="2" t="s">
        <v>34310</v>
      </c>
      <c r="C290" s="3">
        <v>2</v>
      </c>
      <c r="D290" s="2" t="s">
        <v>653</v>
      </c>
      <c r="E290" s="2" t="s">
        <v>8830</v>
      </c>
      <c r="F290" s="2">
        <v>34027897</v>
      </c>
      <c r="G290" s="2" t="s">
        <v>9123</v>
      </c>
      <c r="H290" s="2" t="s">
        <v>9124</v>
      </c>
      <c r="I290" s="2" t="s">
        <v>9125</v>
      </c>
      <c r="J290" s="2" t="s">
        <v>9125</v>
      </c>
      <c r="K290" s="2" t="s">
        <v>9113</v>
      </c>
      <c r="L290" s="2" t="s">
        <v>9126</v>
      </c>
      <c r="M290" s="2" t="s">
        <v>7460</v>
      </c>
      <c r="N290" s="4" t="s">
        <v>9127</v>
      </c>
      <c r="O290" s="4" t="s">
        <v>9128</v>
      </c>
    </row>
    <row r="291" spans="1:15" ht="15" hidden="1" customHeight="1" x14ac:dyDescent="0.3">
      <c r="A291" s="2" t="s">
        <v>40</v>
      </c>
      <c r="B291" s="2" t="s">
        <v>34310</v>
      </c>
      <c r="C291" s="3">
        <v>2</v>
      </c>
      <c r="D291" s="2" t="s">
        <v>653</v>
      </c>
      <c r="E291" s="2" t="s">
        <v>8830</v>
      </c>
      <c r="F291" s="2">
        <v>33181112</v>
      </c>
      <c r="G291" s="2" t="s">
        <v>9129</v>
      </c>
      <c r="H291" s="2" t="s">
        <v>9130</v>
      </c>
      <c r="I291" s="2" t="s">
        <v>948</v>
      </c>
      <c r="J291" s="2" t="s">
        <v>9131</v>
      </c>
      <c r="K291" s="2" t="s">
        <v>9132</v>
      </c>
      <c r="L291" s="2" t="s">
        <v>9133</v>
      </c>
      <c r="M291" s="2" t="s">
        <v>7438</v>
      </c>
      <c r="N291" s="4" t="s">
        <v>9134</v>
      </c>
      <c r="O291" s="4" t="s">
        <v>9135</v>
      </c>
    </row>
    <row r="292" spans="1:15" ht="15" hidden="1" customHeight="1" x14ac:dyDescent="0.3">
      <c r="A292" s="2" t="s">
        <v>40</v>
      </c>
      <c r="B292" s="2" t="s">
        <v>34310</v>
      </c>
      <c r="C292" s="3">
        <v>2</v>
      </c>
      <c r="D292" s="2" t="s">
        <v>653</v>
      </c>
      <c r="E292" s="2" t="s">
        <v>9136</v>
      </c>
      <c r="F292" s="2">
        <v>33238140</v>
      </c>
      <c r="G292" s="2" t="s">
        <v>9137</v>
      </c>
      <c r="H292" s="2" t="s">
        <v>9138</v>
      </c>
      <c r="I292" s="2" t="s">
        <v>948</v>
      </c>
      <c r="J292" s="2" t="s">
        <v>9139</v>
      </c>
      <c r="K292" s="2" t="s">
        <v>9132</v>
      </c>
      <c r="L292" s="2" t="s">
        <v>9140</v>
      </c>
      <c r="M292" s="2" t="s">
        <v>7438</v>
      </c>
      <c r="N292" s="4" t="s">
        <v>9141</v>
      </c>
      <c r="O292" s="4" t="s">
        <v>9142</v>
      </c>
    </row>
    <row r="293" spans="1:15" ht="15" hidden="1" customHeight="1" x14ac:dyDescent="0.3">
      <c r="A293" s="2" t="s">
        <v>40</v>
      </c>
      <c r="B293" s="2" t="s">
        <v>34310</v>
      </c>
      <c r="C293" s="3">
        <v>2</v>
      </c>
      <c r="D293" s="2" t="s">
        <v>653</v>
      </c>
      <c r="E293" s="2" t="s">
        <v>8830</v>
      </c>
      <c r="F293" s="2">
        <v>33417088</v>
      </c>
      <c r="G293" s="2" t="s">
        <v>9143</v>
      </c>
      <c r="H293" s="2" t="s">
        <v>9144</v>
      </c>
      <c r="I293" s="2" t="s">
        <v>948</v>
      </c>
      <c r="J293" s="2" t="s">
        <v>9145</v>
      </c>
      <c r="K293" s="2" t="s">
        <v>7472</v>
      </c>
      <c r="L293" s="2" t="s">
        <v>9146</v>
      </c>
      <c r="M293" s="2" t="s">
        <v>9041</v>
      </c>
      <c r="N293" s="4" t="s">
        <v>9147</v>
      </c>
      <c r="O293" s="4" t="s">
        <v>9148</v>
      </c>
    </row>
    <row r="294" spans="1:15" ht="15" hidden="1" customHeight="1" x14ac:dyDescent="0.3">
      <c r="A294" s="2" t="s">
        <v>40</v>
      </c>
      <c r="B294" s="2" t="s">
        <v>34310</v>
      </c>
      <c r="C294" s="3">
        <v>2</v>
      </c>
      <c r="D294" s="2" t="s">
        <v>653</v>
      </c>
      <c r="E294" s="2" t="s">
        <v>8830</v>
      </c>
      <c r="F294" s="2">
        <v>33232832</v>
      </c>
      <c r="G294" s="2" t="s">
        <v>9149</v>
      </c>
      <c r="H294" s="2" t="s">
        <v>9150</v>
      </c>
      <c r="I294" s="2" t="s">
        <v>2101</v>
      </c>
      <c r="J294" s="2" t="s">
        <v>9151</v>
      </c>
      <c r="K294" s="2" t="s">
        <v>9015</v>
      </c>
      <c r="L294" s="2" t="s">
        <v>9152</v>
      </c>
      <c r="M294" s="2" t="s">
        <v>7388</v>
      </c>
      <c r="N294" s="4" t="s">
        <v>9153</v>
      </c>
      <c r="O294" s="4" t="s">
        <v>9154</v>
      </c>
    </row>
    <row r="295" spans="1:15" ht="15" hidden="1" customHeight="1" x14ac:dyDescent="0.3">
      <c r="A295" s="2" t="s">
        <v>40</v>
      </c>
      <c r="B295" s="2" t="s">
        <v>34310</v>
      </c>
      <c r="C295" s="3">
        <v>2</v>
      </c>
      <c r="D295" s="2" t="s">
        <v>653</v>
      </c>
      <c r="E295" s="2" t="s">
        <v>8830</v>
      </c>
      <c r="F295" s="2">
        <v>33651876</v>
      </c>
      <c r="G295" s="2" t="s">
        <v>9155</v>
      </c>
      <c r="H295" s="2" t="s">
        <v>9156</v>
      </c>
      <c r="I295" s="2" t="s">
        <v>759</v>
      </c>
      <c r="J295" s="2" t="s">
        <v>4313</v>
      </c>
      <c r="K295" s="2" t="s">
        <v>9157</v>
      </c>
      <c r="L295" s="2" t="s">
        <v>9158</v>
      </c>
      <c r="M295" s="2" t="s">
        <v>7388</v>
      </c>
      <c r="N295" s="4" t="s">
        <v>9159</v>
      </c>
      <c r="O295" s="4" t="s">
        <v>9160</v>
      </c>
    </row>
    <row r="296" spans="1:15" ht="15" hidden="1" customHeight="1" x14ac:dyDescent="0.3">
      <c r="A296" s="2" t="s">
        <v>40</v>
      </c>
      <c r="B296" s="2" t="s">
        <v>34310</v>
      </c>
      <c r="C296" s="3">
        <v>2</v>
      </c>
      <c r="D296" s="2" t="s">
        <v>653</v>
      </c>
      <c r="E296" s="2" t="s">
        <v>8830</v>
      </c>
      <c r="F296" s="2">
        <v>33968027</v>
      </c>
      <c r="G296" s="2" t="s">
        <v>7692</v>
      </c>
      <c r="H296" s="2" t="s">
        <v>7693</v>
      </c>
      <c r="I296" s="2" t="s">
        <v>759</v>
      </c>
      <c r="J296" s="2" t="s">
        <v>7650</v>
      </c>
      <c r="K296" s="2" t="s">
        <v>7410</v>
      </c>
      <c r="L296" s="2" t="s">
        <v>7694</v>
      </c>
      <c r="M296" s="2" t="s">
        <v>7695</v>
      </c>
      <c r="N296" s="4" t="s">
        <v>7696</v>
      </c>
      <c r="O296" s="4" t="s">
        <v>7697</v>
      </c>
    </row>
    <row r="297" spans="1:15" ht="15" hidden="1" customHeight="1" x14ac:dyDescent="0.3">
      <c r="A297" s="2" t="s">
        <v>40</v>
      </c>
      <c r="B297" s="2" t="s">
        <v>34310</v>
      </c>
      <c r="C297" s="3">
        <v>2</v>
      </c>
      <c r="D297" s="2" t="s">
        <v>653</v>
      </c>
      <c r="E297" s="2" t="s">
        <v>8830</v>
      </c>
      <c r="F297" s="2">
        <v>33973219</v>
      </c>
      <c r="G297" s="2" t="s">
        <v>9161</v>
      </c>
      <c r="H297" s="2" t="s">
        <v>9162</v>
      </c>
      <c r="I297" s="2" t="s">
        <v>759</v>
      </c>
      <c r="J297" s="2"/>
      <c r="K297" s="2" t="s">
        <v>9163</v>
      </c>
      <c r="L297" s="2" t="s">
        <v>9164</v>
      </c>
      <c r="M297" s="2" t="s">
        <v>7388</v>
      </c>
      <c r="N297" s="4" t="s">
        <v>9165</v>
      </c>
      <c r="O297" s="4" t="s">
        <v>9166</v>
      </c>
    </row>
    <row r="298" spans="1:15" ht="15" hidden="1" customHeight="1" x14ac:dyDescent="0.3">
      <c r="A298" s="2" t="s">
        <v>40</v>
      </c>
      <c r="B298" s="2" t="s">
        <v>34310</v>
      </c>
      <c r="C298" s="3">
        <v>2</v>
      </c>
      <c r="D298" s="2" t="s">
        <v>653</v>
      </c>
      <c r="E298" s="2" t="s">
        <v>8830</v>
      </c>
      <c r="F298" s="2">
        <v>32533104</v>
      </c>
      <c r="G298" s="2" t="s">
        <v>9167</v>
      </c>
      <c r="H298" s="2" t="s">
        <v>9168</v>
      </c>
      <c r="I298" s="2" t="s">
        <v>9169</v>
      </c>
      <c r="J298" s="2" t="s">
        <v>6137</v>
      </c>
      <c r="K298" s="2" t="s">
        <v>9170</v>
      </c>
      <c r="L298" s="2" t="s">
        <v>9171</v>
      </c>
      <c r="M298" s="2" t="s">
        <v>7460</v>
      </c>
      <c r="N298" s="4" t="s">
        <v>9172</v>
      </c>
      <c r="O298" s="4" t="s">
        <v>9173</v>
      </c>
    </row>
    <row r="299" spans="1:15" ht="15" hidden="1" customHeight="1" x14ac:dyDescent="0.3">
      <c r="A299" s="2" t="s">
        <v>40</v>
      </c>
      <c r="B299" s="2" t="s">
        <v>34310</v>
      </c>
      <c r="C299" s="3">
        <v>2</v>
      </c>
      <c r="D299" s="2" t="s">
        <v>653</v>
      </c>
      <c r="E299" s="2" t="s">
        <v>9136</v>
      </c>
      <c r="F299" s="2">
        <v>32558139</v>
      </c>
      <c r="G299" s="2" t="s">
        <v>9174</v>
      </c>
      <c r="H299" s="2" t="s">
        <v>9175</v>
      </c>
      <c r="I299" s="2" t="s">
        <v>9169</v>
      </c>
      <c r="J299" s="2" t="s">
        <v>2975</v>
      </c>
      <c r="K299" s="2" t="s">
        <v>9176</v>
      </c>
      <c r="L299" s="2" t="s">
        <v>9177</v>
      </c>
      <c r="M299" s="2" t="s">
        <v>7735</v>
      </c>
      <c r="N299" s="4" t="s">
        <v>9178</v>
      </c>
      <c r="O299" s="4" t="s">
        <v>9179</v>
      </c>
    </row>
    <row r="300" spans="1:15" ht="15" hidden="1" customHeight="1" x14ac:dyDescent="0.3">
      <c r="A300" s="2" t="s">
        <v>40</v>
      </c>
      <c r="B300" s="2" t="s">
        <v>34310</v>
      </c>
      <c r="C300" s="3">
        <v>2</v>
      </c>
      <c r="D300" s="2" t="s">
        <v>653</v>
      </c>
      <c r="E300" s="2" t="s">
        <v>8830</v>
      </c>
      <c r="F300" s="2">
        <v>32720819</v>
      </c>
      <c r="G300" s="2" t="s">
        <v>9180</v>
      </c>
      <c r="H300" s="2" t="s">
        <v>9181</v>
      </c>
      <c r="I300" s="2" t="s">
        <v>5043</v>
      </c>
      <c r="J300" s="2"/>
      <c r="K300" s="2" t="s">
        <v>7402</v>
      </c>
      <c r="L300" s="2" t="s">
        <v>9182</v>
      </c>
      <c r="M300" s="2" t="s">
        <v>9183</v>
      </c>
      <c r="N300" s="4" t="s">
        <v>9184</v>
      </c>
      <c r="O300" s="4" t="s">
        <v>9185</v>
      </c>
    </row>
    <row r="301" spans="1:15" ht="15" hidden="1" customHeight="1" x14ac:dyDescent="0.3">
      <c r="A301" s="2" t="s">
        <v>40</v>
      </c>
      <c r="B301" s="2" t="s">
        <v>34310</v>
      </c>
      <c r="C301" s="3">
        <v>2</v>
      </c>
      <c r="D301" s="2" t="s">
        <v>653</v>
      </c>
      <c r="E301" s="2" t="s">
        <v>8830</v>
      </c>
      <c r="F301" s="2">
        <v>32323644</v>
      </c>
      <c r="G301" s="2" t="s">
        <v>9186</v>
      </c>
      <c r="H301" s="2" t="s">
        <v>9187</v>
      </c>
      <c r="I301" s="2" t="s">
        <v>7740</v>
      </c>
      <c r="J301" s="2"/>
      <c r="K301" s="2" t="s">
        <v>9188</v>
      </c>
      <c r="L301" s="2" t="s">
        <v>9189</v>
      </c>
      <c r="M301" s="2" t="s">
        <v>7388</v>
      </c>
      <c r="N301" s="4" t="s">
        <v>9190</v>
      </c>
      <c r="O301" s="4" t="s">
        <v>9191</v>
      </c>
    </row>
    <row r="302" spans="1:15" ht="15" hidden="1" customHeight="1" x14ac:dyDescent="0.3">
      <c r="A302" s="2" t="s">
        <v>40</v>
      </c>
      <c r="B302" s="2" t="s">
        <v>34310</v>
      </c>
      <c r="C302" s="3">
        <v>2</v>
      </c>
      <c r="D302" s="2" t="s">
        <v>653</v>
      </c>
      <c r="E302" s="2" t="s">
        <v>8830</v>
      </c>
      <c r="F302" s="2">
        <v>32006723</v>
      </c>
      <c r="G302" s="2" t="s">
        <v>9192</v>
      </c>
      <c r="H302" s="2" t="s">
        <v>9193</v>
      </c>
      <c r="I302" s="2" t="s">
        <v>5046</v>
      </c>
      <c r="J302" s="2" t="s">
        <v>9194</v>
      </c>
      <c r="K302" s="2" t="s">
        <v>7479</v>
      </c>
      <c r="L302" s="2" t="s">
        <v>9195</v>
      </c>
      <c r="M302" s="2" t="s">
        <v>7819</v>
      </c>
      <c r="N302" s="4" t="s">
        <v>9196</v>
      </c>
      <c r="O302" s="4" t="s">
        <v>9197</v>
      </c>
    </row>
    <row r="303" spans="1:15" ht="15" hidden="1" customHeight="1" x14ac:dyDescent="0.3">
      <c r="A303" s="2" t="s">
        <v>40</v>
      </c>
      <c r="B303" s="2" t="s">
        <v>34310</v>
      </c>
      <c r="C303" s="3">
        <v>2</v>
      </c>
      <c r="D303" s="2" t="s">
        <v>653</v>
      </c>
      <c r="E303" s="2" t="s">
        <v>8830</v>
      </c>
      <c r="F303" s="2">
        <v>31955817</v>
      </c>
      <c r="G303" s="2" t="s">
        <v>9198</v>
      </c>
      <c r="H303" s="2" t="s">
        <v>9199</v>
      </c>
      <c r="I303" s="2" t="s">
        <v>9200</v>
      </c>
      <c r="J303" s="2" t="s">
        <v>9201</v>
      </c>
      <c r="K303" s="2" t="s">
        <v>7380</v>
      </c>
      <c r="L303" s="2" t="s">
        <v>9202</v>
      </c>
      <c r="M303" s="2" t="s">
        <v>9203</v>
      </c>
      <c r="N303" s="4" t="s">
        <v>9204</v>
      </c>
      <c r="O303" s="4" t="s">
        <v>9205</v>
      </c>
    </row>
    <row r="304" spans="1:15" ht="15" hidden="1" customHeight="1" x14ac:dyDescent="0.3">
      <c r="A304" s="2" t="s">
        <v>40</v>
      </c>
      <c r="B304" s="2" t="s">
        <v>34310</v>
      </c>
      <c r="C304" s="3">
        <v>2</v>
      </c>
      <c r="D304" s="2" t="s">
        <v>653</v>
      </c>
      <c r="E304" s="2" t="s">
        <v>8830</v>
      </c>
      <c r="F304" s="2">
        <v>32477349</v>
      </c>
      <c r="G304" s="2" t="s">
        <v>9206</v>
      </c>
      <c r="H304" s="2" t="s">
        <v>9207</v>
      </c>
      <c r="I304" s="2" t="s">
        <v>1123</v>
      </c>
      <c r="J304" s="2" t="s">
        <v>9208</v>
      </c>
      <c r="K304" s="2" t="s">
        <v>7410</v>
      </c>
      <c r="L304" s="2" t="s">
        <v>9209</v>
      </c>
      <c r="M304" s="2" t="s">
        <v>7460</v>
      </c>
      <c r="N304" s="4" t="s">
        <v>9210</v>
      </c>
      <c r="O304" s="4" t="s">
        <v>9211</v>
      </c>
    </row>
    <row r="305" spans="1:15" ht="15" hidden="1" customHeight="1" x14ac:dyDescent="0.3">
      <c r="A305" s="2" t="s">
        <v>40</v>
      </c>
      <c r="B305" s="2" t="s">
        <v>34310</v>
      </c>
      <c r="C305" s="3">
        <v>2</v>
      </c>
      <c r="D305" s="2" t="s">
        <v>653</v>
      </c>
      <c r="E305" s="2" t="s">
        <v>8830</v>
      </c>
      <c r="F305" s="2">
        <v>33424872</v>
      </c>
      <c r="G305" s="2" t="s">
        <v>9212</v>
      </c>
      <c r="H305" s="2" t="s">
        <v>9213</v>
      </c>
      <c r="I305" s="2" t="s">
        <v>1123</v>
      </c>
      <c r="J305" s="2" t="s">
        <v>9214</v>
      </c>
      <c r="K305" s="2" t="s">
        <v>7410</v>
      </c>
      <c r="L305" s="2" t="s">
        <v>9215</v>
      </c>
      <c r="M305" s="2" t="s">
        <v>7431</v>
      </c>
      <c r="N305" s="4" t="s">
        <v>9216</v>
      </c>
      <c r="O305" s="4" t="s">
        <v>9217</v>
      </c>
    </row>
    <row r="306" spans="1:15" ht="15" hidden="1" customHeight="1" x14ac:dyDescent="0.3">
      <c r="A306" s="2" t="s">
        <v>40</v>
      </c>
      <c r="B306" s="2" t="s">
        <v>34310</v>
      </c>
      <c r="C306" s="3">
        <v>2</v>
      </c>
      <c r="D306" s="2" t="s">
        <v>653</v>
      </c>
      <c r="E306" s="2" t="s">
        <v>8830</v>
      </c>
      <c r="F306" s="2">
        <v>33679719</v>
      </c>
      <c r="G306" s="2" t="s">
        <v>9218</v>
      </c>
      <c r="H306" s="2" t="s">
        <v>9219</v>
      </c>
      <c r="I306" s="2" t="s">
        <v>1123</v>
      </c>
      <c r="J306" s="2" t="s">
        <v>9220</v>
      </c>
      <c r="K306" s="2" t="s">
        <v>7410</v>
      </c>
      <c r="L306" s="2" t="s">
        <v>9221</v>
      </c>
      <c r="M306" s="2" t="s">
        <v>7600</v>
      </c>
      <c r="N306" s="4" t="s">
        <v>9222</v>
      </c>
      <c r="O306" s="4" t="s">
        <v>9223</v>
      </c>
    </row>
    <row r="307" spans="1:15" ht="15" hidden="1" customHeight="1" x14ac:dyDescent="0.3">
      <c r="A307" s="2" t="s">
        <v>40</v>
      </c>
      <c r="B307" s="2" t="s">
        <v>34310</v>
      </c>
      <c r="C307" s="3">
        <v>2</v>
      </c>
      <c r="D307" s="2" t="s">
        <v>653</v>
      </c>
      <c r="E307" s="2" t="s">
        <v>8830</v>
      </c>
      <c r="F307" s="2">
        <v>31693599</v>
      </c>
      <c r="G307" s="2" t="s">
        <v>9224</v>
      </c>
      <c r="H307" s="2" t="s">
        <v>9225</v>
      </c>
      <c r="I307" s="2" t="s">
        <v>4043</v>
      </c>
      <c r="J307" s="2"/>
      <c r="K307" s="2" t="s">
        <v>9226</v>
      </c>
      <c r="L307" s="2" t="s">
        <v>9227</v>
      </c>
      <c r="M307" s="2" t="s">
        <v>7600</v>
      </c>
      <c r="N307" s="4" t="s">
        <v>9228</v>
      </c>
      <c r="O307" s="4" t="s">
        <v>9229</v>
      </c>
    </row>
    <row r="308" spans="1:15" ht="15" hidden="1" customHeight="1" x14ac:dyDescent="0.3">
      <c r="A308" s="2" t="s">
        <v>40</v>
      </c>
      <c r="B308" s="2" t="s">
        <v>34310</v>
      </c>
      <c r="C308" s="3">
        <v>2</v>
      </c>
      <c r="D308" s="2" t="s">
        <v>653</v>
      </c>
      <c r="E308" s="2" t="s">
        <v>8830</v>
      </c>
      <c r="F308" s="2">
        <v>31732450</v>
      </c>
      <c r="G308" s="2" t="s">
        <v>9230</v>
      </c>
      <c r="H308" s="2" t="s">
        <v>9231</v>
      </c>
      <c r="I308" s="2" t="s">
        <v>4043</v>
      </c>
      <c r="J308" s="2" t="s">
        <v>9232</v>
      </c>
      <c r="K308" s="2" t="s">
        <v>7901</v>
      </c>
      <c r="L308" s="2" t="s">
        <v>9233</v>
      </c>
      <c r="M308" s="2" t="s">
        <v>7388</v>
      </c>
      <c r="N308" s="4" t="s">
        <v>9234</v>
      </c>
      <c r="O308" s="4" t="s">
        <v>9235</v>
      </c>
    </row>
    <row r="309" spans="1:15" ht="15" hidden="1" customHeight="1" x14ac:dyDescent="0.3">
      <c r="A309" s="2" t="s">
        <v>40</v>
      </c>
      <c r="B309" s="2" t="s">
        <v>34310</v>
      </c>
      <c r="C309" s="3">
        <v>2</v>
      </c>
      <c r="D309" s="2" t="s">
        <v>653</v>
      </c>
      <c r="E309" s="2" t="s">
        <v>8830</v>
      </c>
      <c r="F309" s="2">
        <v>31482473</v>
      </c>
      <c r="G309" s="2" t="s">
        <v>9236</v>
      </c>
      <c r="H309" s="2" t="s">
        <v>9237</v>
      </c>
      <c r="I309" s="2" t="s">
        <v>2367</v>
      </c>
      <c r="J309" s="2" t="s">
        <v>9238</v>
      </c>
      <c r="K309" s="2" t="s">
        <v>7472</v>
      </c>
      <c r="L309" s="2" t="s">
        <v>9239</v>
      </c>
      <c r="M309" s="2" t="s">
        <v>8937</v>
      </c>
      <c r="N309" s="4" t="s">
        <v>9240</v>
      </c>
      <c r="O309" s="4" t="s">
        <v>9241</v>
      </c>
    </row>
    <row r="310" spans="1:15" ht="15" hidden="1" customHeight="1" x14ac:dyDescent="0.3">
      <c r="A310" s="2" t="s">
        <v>40</v>
      </c>
      <c r="B310" s="2" t="s">
        <v>34310</v>
      </c>
      <c r="C310" s="3">
        <v>2</v>
      </c>
      <c r="D310" s="2" t="s">
        <v>653</v>
      </c>
      <c r="E310" s="2" t="s">
        <v>8830</v>
      </c>
      <c r="F310" s="2">
        <v>31676980</v>
      </c>
      <c r="G310" s="2" t="s">
        <v>9236</v>
      </c>
      <c r="H310" s="2" t="s">
        <v>9242</v>
      </c>
      <c r="I310" s="2" t="s">
        <v>2367</v>
      </c>
      <c r="J310" s="2"/>
      <c r="K310" s="2" t="s">
        <v>7472</v>
      </c>
      <c r="L310" s="2" t="s">
        <v>9243</v>
      </c>
      <c r="M310" s="2" t="s">
        <v>7858</v>
      </c>
      <c r="N310" s="4" t="s">
        <v>9244</v>
      </c>
      <c r="O310" s="4" t="s">
        <v>9245</v>
      </c>
    </row>
    <row r="311" spans="1:15" ht="15" hidden="1" customHeight="1" x14ac:dyDescent="0.3">
      <c r="A311" s="2" t="s">
        <v>40</v>
      </c>
      <c r="B311" s="2" t="s">
        <v>34310</v>
      </c>
      <c r="C311" s="3">
        <v>2</v>
      </c>
      <c r="D311" s="2" t="s">
        <v>653</v>
      </c>
      <c r="E311" s="2" t="s">
        <v>8830</v>
      </c>
      <c r="F311" s="2">
        <v>31376626</v>
      </c>
      <c r="G311" s="2" t="s">
        <v>9246</v>
      </c>
      <c r="H311" s="2" t="s">
        <v>9247</v>
      </c>
      <c r="I311" s="2" t="s">
        <v>3199</v>
      </c>
      <c r="J311" s="2" t="s">
        <v>4576</v>
      </c>
      <c r="K311" s="2" t="s">
        <v>7901</v>
      </c>
      <c r="L311" s="2" t="s">
        <v>9248</v>
      </c>
      <c r="M311" s="2" t="s">
        <v>7388</v>
      </c>
      <c r="N311" s="4" t="s">
        <v>9249</v>
      </c>
      <c r="O311" s="4" t="s">
        <v>9250</v>
      </c>
    </row>
    <row r="312" spans="1:15" ht="15" hidden="1" customHeight="1" x14ac:dyDescent="0.3">
      <c r="A312" s="2" t="s">
        <v>40</v>
      </c>
      <c r="B312" s="2" t="s">
        <v>34310</v>
      </c>
      <c r="C312" s="3">
        <v>2</v>
      </c>
      <c r="D312" s="2" t="s">
        <v>653</v>
      </c>
      <c r="E312" s="2" t="s">
        <v>8830</v>
      </c>
      <c r="F312" s="2">
        <v>31419546</v>
      </c>
      <c r="G312" s="2" t="s">
        <v>9251</v>
      </c>
      <c r="H312" s="2" t="s">
        <v>4867</v>
      </c>
      <c r="I312" s="2" t="s">
        <v>3199</v>
      </c>
      <c r="J312" s="2" t="s">
        <v>4869</v>
      </c>
      <c r="K312" s="2" t="s">
        <v>7380</v>
      </c>
      <c r="L312" s="2" t="s">
        <v>9252</v>
      </c>
      <c r="M312" s="2" t="s">
        <v>7460</v>
      </c>
      <c r="N312" s="4" t="s">
        <v>9253</v>
      </c>
      <c r="O312" s="4" t="s">
        <v>9254</v>
      </c>
    </row>
    <row r="313" spans="1:15" ht="15" hidden="1" customHeight="1" x14ac:dyDescent="0.3">
      <c r="A313" s="2" t="s">
        <v>40</v>
      </c>
      <c r="B313" s="2" t="s">
        <v>34310</v>
      </c>
      <c r="C313" s="3">
        <v>2</v>
      </c>
      <c r="D313" s="2" t="s">
        <v>653</v>
      </c>
      <c r="E313" s="2" t="s">
        <v>8830</v>
      </c>
      <c r="F313" s="2">
        <v>30644104</v>
      </c>
      <c r="G313" s="2" t="s">
        <v>9255</v>
      </c>
      <c r="H313" s="2" t="s">
        <v>9256</v>
      </c>
      <c r="I313" s="2" t="s">
        <v>1212</v>
      </c>
      <c r="J313" s="2" t="s">
        <v>9257</v>
      </c>
      <c r="K313" s="2" t="s">
        <v>9258</v>
      </c>
      <c r="L313" s="2" t="s">
        <v>9259</v>
      </c>
      <c r="M313" s="2" t="s">
        <v>7460</v>
      </c>
      <c r="N313" s="4" t="s">
        <v>9260</v>
      </c>
      <c r="O313" s="4" t="s">
        <v>9261</v>
      </c>
    </row>
    <row r="314" spans="1:15" ht="15" hidden="1" customHeight="1" x14ac:dyDescent="0.3">
      <c r="A314" s="2" t="s">
        <v>40</v>
      </c>
      <c r="B314" s="2" t="s">
        <v>34310</v>
      </c>
      <c r="C314" s="3">
        <v>2</v>
      </c>
      <c r="D314" s="2" t="s">
        <v>653</v>
      </c>
      <c r="E314" s="2" t="s">
        <v>8830</v>
      </c>
      <c r="F314" s="2">
        <v>30681380</v>
      </c>
      <c r="G314" s="2" t="s">
        <v>9262</v>
      </c>
      <c r="H314" s="2" t="s">
        <v>9263</v>
      </c>
      <c r="I314" s="2" t="s">
        <v>1336</v>
      </c>
      <c r="J314" s="2" t="s">
        <v>9264</v>
      </c>
      <c r="K314" s="2" t="s">
        <v>7402</v>
      </c>
      <c r="L314" s="2" t="s">
        <v>9265</v>
      </c>
      <c r="M314" s="2" t="s">
        <v>7600</v>
      </c>
      <c r="N314" s="4" t="s">
        <v>9266</v>
      </c>
      <c r="O314" s="4" t="s">
        <v>9267</v>
      </c>
    </row>
    <row r="315" spans="1:15" ht="15" hidden="1" customHeight="1" x14ac:dyDescent="0.3">
      <c r="A315" s="2" t="s">
        <v>40</v>
      </c>
      <c r="B315" s="2" t="s">
        <v>34310</v>
      </c>
      <c r="C315" s="3">
        <v>2</v>
      </c>
      <c r="D315" s="2" t="s">
        <v>653</v>
      </c>
      <c r="E315" s="2" t="s">
        <v>8830</v>
      </c>
      <c r="F315" s="2">
        <v>30260027</v>
      </c>
      <c r="G315" s="2" t="s">
        <v>9268</v>
      </c>
      <c r="H315" s="2" t="s">
        <v>9269</v>
      </c>
      <c r="I315" s="2" t="s">
        <v>2987</v>
      </c>
      <c r="J315" s="2" t="s">
        <v>9270</v>
      </c>
      <c r="K315" s="2" t="s">
        <v>9271</v>
      </c>
      <c r="L315" s="2" t="s">
        <v>9272</v>
      </c>
      <c r="M315" s="2" t="s">
        <v>9041</v>
      </c>
      <c r="N315" s="4" t="s">
        <v>9273</v>
      </c>
      <c r="O315" s="4" t="s">
        <v>9274</v>
      </c>
    </row>
    <row r="316" spans="1:15" ht="15" hidden="1" customHeight="1" x14ac:dyDescent="0.3">
      <c r="A316" s="2" t="s">
        <v>40</v>
      </c>
      <c r="B316" s="2" t="s">
        <v>34310</v>
      </c>
      <c r="C316" s="3">
        <v>2</v>
      </c>
      <c r="D316" s="2" t="s">
        <v>653</v>
      </c>
      <c r="E316" s="2" t="s">
        <v>8830</v>
      </c>
      <c r="F316" s="2">
        <v>30937141</v>
      </c>
      <c r="G316" s="2" t="s">
        <v>9275</v>
      </c>
      <c r="H316" s="2" t="s">
        <v>9276</v>
      </c>
      <c r="I316" s="2" t="s">
        <v>1125</v>
      </c>
      <c r="J316" s="2" t="s">
        <v>7273</v>
      </c>
      <c r="K316" s="2" t="s">
        <v>7534</v>
      </c>
      <c r="L316" s="2" t="s">
        <v>9277</v>
      </c>
      <c r="M316" s="2" t="s">
        <v>7388</v>
      </c>
      <c r="N316" s="4" t="s">
        <v>9278</v>
      </c>
      <c r="O316" s="4" t="s">
        <v>9279</v>
      </c>
    </row>
    <row r="317" spans="1:15" ht="15" hidden="1" customHeight="1" x14ac:dyDescent="0.3">
      <c r="A317" s="2" t="s">
        <v>40</v>
      </c>
      <c r="B317" s="2" t="s">
        <v>34310</v>
      </c>
      <c r="C317" s="3">
        <v>2</v>
      </c>
      <c r="D317" s="2" t="s">
        <v>653</v>
      </c>
      <c r="E317" s="2" t="s">
        <v>8830</v>
      </c>
      <c r="F317" s="2">
        <v>31612120</v>
      </c>
      <c r="G317" s="2" t="s">
        <v>9280</v>
      </c>
      <c r="H317" s="2" t="s">
        <v>9281</v>
      </c>
      <c r="I317" s="2" t="s">
        <v>1125</v>
      </c>
      <c r="J317" s="2" t="s">
        <v>7269</v>
      </c>
      <c r="K317" s="2" t="s">
        <v>7707</v>
      </c>
      <c r="L317" s="2" t="s">
        <v>9282</v>
      </c>
      <c r="M317" s="2" t="s">
        <v>7709</v>
      </c>
      <c r="N317" s="4" t="s">
        <v>9283</v>
      </c>
      <c r="O317" s="4" t="s">
        <v>9284</v>
      </c>
    </row>
    <row r="318" spans="1:15" ht="15" hidden="1" customHeight="1" x14ac:dyDescent="0.3">
      <c r="A318" s="2" t="s">
        <v>40</v>
      </c>
      <c r="B318" s="2" t="s">
        <v>34310</v>
      </c>
      <c r="C318" s="3">
        <v>2</v>
      </c>
      <c r="D318" s="2" t="s">
        <v>653</v>
      </c>
      <c r="E318" s="2" t="s">
        <v>8830</v>
      </c>
      <c r="F318" s="2">
        <v>31849949</v>
      </c>
      <c r="G318" s="2" t="s">
        <v>9285</v>
      </c>
      <c r="H318" s="2" t="s">
        <v>9286</v>
      </c>
      <c r="I318" s="2" t="s">
        <v>1125</v>
      </c>
      <c r="J318" s="2" t="s">
        <v>9287</v>
      </c>
      <c r="K318" s="2" t="s">
        <v>7410</v>
      </c>
      <c r="L318" s="2" t="s">
        <v>9288</v>
      </c>
      <c r="M318" s="2" t="s">
        <v>7600</v>
      </c>
      <c r="N318" s="4" t="s">
        <v>9289</v>
      </c>
      <c r="O318" s="4" t="s">
        <v>9290</v>
      </c>
    </row>
    <row r="319" spans="1:15" ht="15" hidden="1" customHeight="1" x14ac:dyDescent="0.3">
      <c r="A319" s="2" t="s">
        <v>40</v>
      </c>
      <c r="B319" s="2" t="s">
        <v>34310</v>
      </c>
      <c r="C319" s="3">
        <v>2</v>
      </c>
      <c r="D319" s="2" t="s">
        <v>653</v>
      </c>
      <c r="E319" s="2" t="s">
        <v>8830</v>
      </c>
      <c r="F319" s="2">
        <v>32038648</v>
      </c>
      <c r="G319" s="2" t="s">
        <v>9291</v>
      </c>
      <c r="H319" s="2" t="s">
        <v>9292</v>
      </c>
      <c r="I319" s="2" t="s">
        <v>1125</v>
      </c>
      <c r="J319" s="2" t="s">
        <v>9293</v>
      </c>
      <c r="K319" s="2" t="s">
        <v>7410</v>
      </c>
      <c r="L319" s="2" t="s">
        <v>9294</v>
      </c>
      <c r="M319" s="2" t="s">
        <v>7695</v>
      </c>
      <c r="N319" s="4" t="s">
        <v>9295</v>
      </c>
      <c r="O319" s="4" t="s">
        <v>9296</v>
      </c>
    </row>
    <row r="320" spans="1:15" ht="15" hidden="1" customHeight="1" x14ac:dyDescent="0.3">
      <c r="A320" s="2" t="s">
        <v>40</v>
      </c>
      <c r="B320" s="2" t="s">
        <v>34310</v>
      </c>
      <c r="C320" s="3">
        <v>2</v>
      </c>
      <c r="D320" s="2" t="s">
        <v>653</v>
      </c>
      <c r="E320" s="2" t="s">
        <v>8830</v>
      </c>
      <c r="F320" s="2">
        <v>30578352</v>
      </c>
      <c r="G320" s="2" t="s">
        <v>9297</v>
      </c>
      <c r="H320" s="2" t="s">
        <v>9298</v>
      </c>
      <c r="I320" s="2" t="s">
        <v>9299</v>
      </c>
      <c r="J320" s="2"/>
      <c r="K320" s="2" t="s">
        <v>9120</v>
      </c>
      <c r="L320" s="2" t="s">
        <v>9300</v>
      </c>
      <c r="M320" s="2" t="s">
        <v>9041</v>
      </c>
      <c r="N320" s="4" t="s">
        <v>9301</v>
      </c>
      <c r="O320" s="4" t="s">
        <v>9302</v>
      </c>
    </row>
    <row r="321" spans="1:15" ht="15" hidden="1" customHeight="1" x14ac:dyDescent="0.3">
      <c r="A321" s="2" t="s">
        <v>40</v>
      </c>
      <c r="B321" s="2" t="s">
        <v>34310</v>
      </c>
      <c r="C321" s="3">
        <v>2</v>
      </c>
      <c r="D321" s="2" t="s">
        <v>653</v>
      </c>
      <c r="E321" s="2" t="s">
        <v>8830</v>
      </c>
      <c r="F321" s="2">
        <v>30094936</v>
      </c>
      <c r="G321" s="2" t="s">
        <v>9303</v>
      </c>
      <c r="H321" s="2" t="s">
        <v>9304</v>
      </c>
      <c r="I321" s="2" t="s">
        <v>1359</v>
      </c>
      <c r="J321" s="2" t="s">
        <v>9305</v>
      </c>
      <c r="K321" s="2" t="s">
        <v>9176</v>
      </c>
      <c r="L321" s="2" t="s">
        <v>9306</v>
      </c>
      <c r="M321" s="2" t="s">
        <v>7735</v>
      </c>
      <c r="N321" s="4" t="s">
        <v>9307</v>
      </c>
      <c r="O321" s="4" t="s">
        <v>9308</v>
      </c>
    </row>
    <row r="322" spans="1:15" ht="15" hidden="1" customHeight="1" x14ac:dyDescent="0.3">
      <c r="A322" s="2" t="s">
        <v>40</v>
      </c>
      <c r="B322" s="2" t="s">
        <v>34310</v>
      </c>
      <c r="C322" s="3">
        <v>2</v>
      </c>
      <c r="D322" s="2" t="s">
        <v>653</v>
      </c>
      <c r="E322" s="2" t="s">
        <v>8830</v>
      </c>
      <c r="F322" s="2">
        <v>30540106</v>
      </c>
      <c r="G322" s="2" t="s">
        <v>9309</v>
      </c>
      <c r="H322" s="2" t="s">
        <v>9310</v>
      </c>
      <c r="I322" s="2" t="s">
        <v>1359</v>
      </c>
      <c r="J322" s="2"/>
      <c r="K322" s="2" t="s">
        <v>9311</v>
      </c>
      <c r="L322" s="2" t="s">
        <v>9312</v>
      </c>
      <c r="M322" s="2" t="s">
        <v>7444</v>
      </c>
      <c r="N322" s="4" t="s">
        <v>9313</v>
      </c>
      <c r="O322" s="4" t="s">
        <v>9314</v>
      </c>
    </row>
    <row r="323" spans="1:15" ht="15" hidden="1" customHeight="1" x14ac:dyDescent="0.3">
      <c r="A323" s="2" t="s">
        <v>40</v>
      </c>
      <c r="B323" s="2" t="s">
        <v>34310</v>
      </c>
      <c r="C323" s="3">
        <v>2</v>
      </c>
      <c r="D323" s="2" t="s">
        <v>653</v>
      </c>
      <c r="E323" s="2" t="s">
        <v>8830</v>
      </c>
      <c r="F323" s="2">
        <v>29518426</v>
      </c>
      <c r="G323" s="2" t="s">
        <v>9315</v>
      </c>
      <c r="H323" s="2" t="s">
        <v>9316</v>
      </c>
      <c r="I323" s="2" t="s">
        <v>1659</v>
      </c>
      <c r="J323" s="2" t="s">
        <v>9317</v>
      </c>
      <c r="K323" s="2" t="s">
        <v>7380</v>
      </c>
      <c r="L323" s="2" t="s">
        <v>9318</v>
      </c>
      <c r="M323" s="2" t="s">
        <v>7460</v>
      </c>
      <c r="N323" s="4" t="s">
        <v>9319</v>
      </c>
      <c r="O323" s="4" t="s">
        <v>9320</v>
      </c>
    </row>
    <row r="324" spans="1:15" ht="15" hidden="1" customHeight="1" x14ac:dyDescent="0.3">
      <c r="A324" s="2" t="s">
        <v>40</v>
      </c>
      <c r="B324" s="2" t="s">
        <v>34310</v>
      </c>
      <c r="C324" s="3">
        <v>2</v>
      </c>
      <c r="D324" s="2" t="s">
        <v>653</v>
      </c>
      <c r="E324" s="2" t="s">
        <v>8830</v>
      </c>
      <c r="F324" s="2">
        <v>30470982</v>
      </c>
      <c r="G324" s="2" t="s">
        <v>9321</v>
      </c>
      <c r="H324" s="2" t="s">
        <v>9322</v>
      </c>
      <c r="I324" s="2" t="s">
        <v>1659</v>
      </c>
      <c r="J324" s="2" t="s">
        <v>9323</v>
      </c>
      <c r="K324" s="2" t="s">
        <v>7472</v>
      </c>
      <c r="L324" s="2" t="s">
        <v>9324</v>
      </c>
      <c r="M324" s="2" t="s">
        <v>7488</v>
      </c>
      <c r="N324" s="4" t="s">
        <v>9325</v>
      </c>
      <c r="O324" s="4" t="s">
        <v>9326</v>
      </c>
    </row>
    <row r="325" spans="1:15" ht="15" hidden="1" customHeight="1" x14ac:dyDescent="0.3">
      <c r="A325" s="2" t="s">
        <v>40</v>
      </c>
      <c r="B325" s="2" t="s">
        <v>34310</v>
      </c>
      <c r="C325" s="3">
        <v>2</v>
      </c>
      <c r="D325" s="2" t="s">
        <v>653</v>
      </c>
      <c r="E325" s="2" t="s">
        <v>8830</v>
      </c>
      <c r="F325" s="2">
        <v>29872941</v>
      </c>
      <c r="G325" s="2" t="s">
        <v>9327</v>
      </c>
      <c r="H325" s="2" t="s">
        <v>9328</v>
      </c>
      <c r="I325" s="2" t="s">
        <v>5623</v>
      </c>
      <c r="J325" s="2" t="s">
        <v>9329</v>
      </c>
      <c r="K325" s="2" t="s">
        <v>7472</v>
      </c>
      <c r="L325" s="2" t="s">
        <v>9330</v>
      </c>
      <c r="M325" s="2" t="s">
        <v>7444</v>
      </c>
      <c r="N325" s="4" t="s">
        <v>9331</v>
      </c>
      <c r="O325" s="4" t="s">
        <v>9332</v>
      </c>
    </row>
    <row r="326" spans="1:15" ht="15" hidden="1" customHeight="1" x14ac:dyDescent="0.3">
      <c r="A326" s="2" t="s">
        <v>40</v>
      </c>
      <c r="B326" s="2" t="s">
        <v>34310</v>
      </c>
      <c r="C326" s="3">
        <v>2</v>
      </c>
      <c r="D326" s="2" t="s">
        <v>653</v>
      </c>
      <c r="E326" s="2" t="s">
        <v>8830</v>
      </c>
      <c r="F326" s="2">
        <v>29470803</v>
      </c>
      <c r="G326" s="2" t="s">
        <v>9333</v>
      </c>
      <c r="H326" s="2" t="s">
        <v>9334</v>
      </c>
      <c r="I326" s="2" t="s">
        <v>1352</v>
      </c>
      <c r="J326" s="2"/>
      <c r="K326" s="2" t="s">
        <v>7472</v>
      </c>
      <c r="L326" s="2" t="s">
        <v>9335</v>
      </c>
      <c r="M326" s="2" t="s">
        <v>7903</v>
      </c>
      <c r="N326" s="4" t="s">
        <v>9336</v>
      </c>
      <c r="O326" s="4" t="s">
        <v>9337</v>
      </c>
    </row>
    <row r="327" spans="1:15" ht="15" hidden="1" customHeight="1" x14ac:dyDescent="0.3">
      <c r="A327" s="2" t="s">
        <v>40</v>
      </c>
      <c r="B327" s="2" t="s">
        <v>34310</v>
      </c>
      <c r="C327" s="3">
        <v>2</v>
      </c>
      <c r="D327" s="2" t="s">
        <v>653</v>
      </c>
      <c r="E327" s="2" t="s">
        <v>8830</v>
      </c>
      <c r="F327" s="2">
        <v>29616019</v>
      </c>
      <c r="G327" s="2" t="s">
        <v>9338</v>
      </c>
      <c r="H327" s="2" t="s">
        <v>9339</v>
      </c>
      <c r="I327" s="2" t="s">
        <v>781</v>
      </c>
      <c r="J327" s="2" t="s">
        <v>9340</v>
      </c>
      <c r="K327" s="2" t="s">
        <v>7410</v>
      </c>
      <c r="L327" s="2" t="s">
        <v>9341</v>
      </c>
      <c r="M327" s="2" t="s">
        <v>7460</v>
      </c>
      <c r="N327" s="4" t="s">
        <v>9342</v>
      </c>
      <c r="O327" s="4" t="s">
        <v>9343</v>
      </c>
    </row>
    <row r="328" spans="1:15" ht="15" hidden="1" customHeight="1" x14ac:dyDescent="0.3">
      <c r="A328" s="2" t="s">
        <v>40</v>
      </c>
      <c r="B328" s="2" t="s">
        <v>34310</v>
      </c>
      <c r="C328" s="3">
        <v>2</v>
      </c>
      <c r="D328" s="2" t="s">
        <v>653</v>
      </c>
      <c r="E328" s="2" t="s">
        <v>8830</v>
      </c>
      <c r="F328" s="2">
        <v>29666621</v>
      </c>
      <c r="G328" s="2" t="s">
        <v>9344</v>
      </c>
      <c r="H328" s="2" t="s">
        <v>9345</v>
      </c>
      <c r="I328" s="2" t="s">
        <v>781</v>
      </c>
      <c r="J328" s="2" t="s">
        <v>9346</v>
      </c>
      <c r="K328" s="2" t="s">
        <v>7410</v>
      </c>
      <c r="L328" s="2" t="s">
        <v>9347</v>
      </c>
      <c r="M328" s="2" t="s">
        <v>7460</v>
      </c>
      <c r="N328" s="4" t="s">
        <v>9348</v>
      </c>
      <c r="O328" s="4" t="s">
        <v>9349</v>
      </c>
    </row>
    <row r="329" spans="1:15" ht="15" hidden="1" customHeight="1" x14ac:dyDescent="0.3">
      <c r="A329" s="2" t="s">
        <v>40</v>
      </c>
      <c r="B329" s="2" t="s">
        <v>34310</v>
      </c>
      <c r="C329" s="3">
        <v>2</v>
      </c>
      <c r="D329" s="2" t="s">
        <v>653</v>
      </c>
      <c r="E329" s="2" t="s">
        <v>8830</v>
      </c>
      <c r="F329" s="2">
        <v>29780795</v>
      </c>
      <c r="G329" s="2" t="s">
        <v>9350</v>
      </c>
      <c r="H329" s="2" t="s">
        <v>9351</v>
      </c>
      <c r="I329" s="2" t="s">
        <v>781</v>
      </c>
      <c r="J329" s="2" t="s">
        <v>9352</v>
      </c>
      <c r="K329" s="2" t="s">
        <v>7707</v>
      </c>
      <c r="L329" s="2" t="s">
        <v>9353</v>
      </c>
      <c r="M329" s="2" t="s">
        <v>7709</v>
      </c>
      <c r="N329" s="4" t="s">
        <v>9354</v>
      </c>
      <c r="O329" s="4" t="s">
        <v>9355</v>
      </c>
    </row>
    <row r="330" spans="1:15" ht="15" hidden="1" customHeight="1" x14ac:dyDescent="0.3">
      <c r="A330" s="2" t="s">
        <v>40</v>
      </c>
      <c r="B330" s="2" t="s">
        <v>34310</v>
      </c>
      <c r="C330" s="3">
        <v>2</v>
      </c>
      <c r="D330" s="2" t="s">
        <v>653</v>
      </c>
      <c r="E330" s="2" t="s">
        <v>8830</v>
      </c>
      <c r="F330" s="2">
        <v>29997619</v>
      </c>
      <c r="G330" s="2" t="s">
        <v>9356</v>
      </c>
      <c r="H330" s="2" t="s">
        <v>9357</v>
      </c>
      <c r="I330" s="2" t="s">
        <v>781</v>
      </c>
      <c r="J330" s="2" t="s">
        <v>1246</v>
      </c>
      <c r="K330" s="2" t="s">
        <v>7410</v>
      </c>
      <c r="L330" s="2" t="s">
        <v>9358</v>
      </c>
      <c r="M330" s="2" t="s">
        <v>7388</v>
      </c>
      <c r="N330" s="4" t="s">
        <v>9359</v>
      </c>
      <c r="O330" s="4" t="s">
        <v>9360</v>
      </c>
    </row>
    <row r="331" spans="1:15" ht="15" hidden="1" customHeight="1" x14ac:dyDescent="0.3">
      <c r="A331" s="2" t="s">
        <v>40</v>
      </c>
      <c r="B331" s="2" t="s">
        <v>34310</v>
      </c>
      <c r="C331" s="3">
        <v>2</v>
      </c>
      <c r="D331" s="2" t="s">
        <v>653</v>
      </c>
      <c r="E331" s="2" t="s">
        <v>8830</v>
      </c>
      <c r="F331" s="2">
        <v>30177960</v>
      </c>
      <c r="G331" s="2" t="s">
        <v>9361</v>
      </c>
      <c r="H331" s="2" t="s">
        <v>9362</v>
      </c>
      <c r="I331" s="2" t="s">
        <v>781</v>
      </c>
      <c r="J331" s="2" t="s">
        <v>9363</v>
      </c>
      <c r="K331" s="2" t="s">
        <v>7707</v>
      </c>
      <c r="L331" s="2" t="s">
        <v>9364</v>
      </c>
      <c r="M331" s="2" t="s">
        <v>7709</v>
      </c>
      <c r="N331" s="4" t="s">
        <v>9365</v>
      </c>
      <c r="O331" s="4" t="s">
        <v>9366</v>
      </c>
    </row>
    <row r="332" spans="1:15" ht="15" hidden="1" customHeight="1" x14ac:dyDescent="0.3">
      <c r="A332" s="2" t="s">
        <v>40</v>
      </c>
      <c r="B332" s="2" t="s">
        <v>34310</v>
      </c>
      <c r="C332" s="3">
        <v>2</v>
      </c>
      <c r="D332" s="2" t="s">
        <v>653</v>
      </c>
      <c r="E332" s="2" t="s">
        <v>8830</v>
      </c>
      <c r="F332" s="2">
        <v>30255005</v>
      </c>
      <c r="G332" s="2" t="s">
        <v>9367</v>
      </c>
      <c r="H332" s="2" t="s">
        <v>9368</v>
      </c>
      <c r="I332" s="2" t="s">
        <v>781</v>
      </c>
      <c r="J332" s="2" t="s">
        <v>2620</v>
      </c>
      <c r="K332" s="2" t="s">
        <v>7707</v>
      </c>
      <c r="L332" s="2" t="s">
        <v>9369</v>
      </c>
      <c r="M332" s="2" t="s">
        <v>7709</v>
      </c>
      <c r="N332" s="4" t="s">
        <v>9370</v>
      </c>
      <c r="O332" s="4" t="s">
        <v>9371</v>
      </c>
    </row>
    <row r="333" spans="1:15" ht="15" hidden="1" customHeight="1" x14ac:dyDescent="0.3">
      <c r="A333" s="2" t="s">
        <v>40</v>
      </c>
      <c r="B333" s="2" t="s">
        <v>34310</v>
      </c>
      <c r="C333" s="3">
        <v>2</v>
      </c>
      <c r="D333" s="2" t="s">
        <v>653</v>
      </c>
      <c r="E333" s="2" t="s">
        <v>8830</v>
      </c>
      <c r="F333" s="2">
        <v>30515370</v>
      </c>
      <c r="G333" s="2" t="s">
        <v>9361</v>
      </c>
      <c r="H333" s="2" t="s">
        <v>9372</v>
      </c>
      <c r="I333" s="2" t="s">
        <v>781</v>
      </c>
      <c r="J333" s="2" t="s">
        <v>9373</v>
      </c>
      <c r="K333" s="2" t="s">
        <v>7707</v>
      </c>
      <c r="L333" s="2" t="s">
        <v>9374</v>
      </c>
      <c r="M333" s="2" t="s">
        <v>7903</v>
      </c>
      <c r="N333" s="4" t="s">
        <v>9375</v>
      </c>
      <c r="O333" s="4" t="s">
        <v>9376</v>
      </c>
    </row>
    <row r="334" spans="1:15" ht="15" hidden="1" customHeight="1" x14ac:dyDescent="0.3">
      <c r="A334" s="2" t="s">
        <v>40</v>
      </c>
      <c r="B334" s="2" t="s">
        <v>34310</v>
      </c>
      <c r="C334" s="3">
        <v>2</v>
      </c>
      <c r="D334" s="2" t="s">
        <v>653</v>
      </c>
      <c r="E334" s="2" t="s">
        <v>8830</v>
      </c>
      <c r="F334" s="2">
        <v>29029192</v>
      </c>
      <c r="G334" s="2" t="s">
        <v>9377</v>
      </c>
      <c r="H334" s="2" t="s">
        <v>9378</v>
      </c>
      <c r="I334" s="2" t="s">
        <v>9379</v>
      </c>
      <c r="J334" s="2"/>
      <c r="K334" s="2" t="s">
        <v>7552</v>
      </c>
      <c r="L334" s="2" t="s">
        <v>9380</v>
      </c>
      <c r="M334" s="2" t="s">
        <v>7495</v>
      </c>
      <c r="N334" s="4" t="s">
        <v>9381</v>
      </c>
      <c r="O334" s="4" t="s">
        <v>9382</v>
      </c>
    </row>
    <row r="335" spans="1:15" ht="15" hidden="1" customHeight="1" x14ac:dyDescent="0.3">
      <c r="A335" s="2" t="s">
        <v>40</v>
      </c>
      <c r="B335" s="2" t="s">
        <v>34310</v>
      </c>
      <c r="C335" s="3">
        <v>2</v>
      </c>
      <c r="D335" s="2" t="s">
        <v>653</v>
      </c>
      <c r="E335" s="2" t="s">
        <v>8830</v>
      </c>
      <c r="F335" s="2">
        <v>29255177</v>
      </c>
      <c r="G335" s="2" t="s">
        <v>9383</v>
      </c>
      <c r="H335" s="2" t="s">
        <v>9384</v>
      </c>
      <c r="I335" s="2" t="s">
        <v>1095</v>
      </c>
      <c r="J335" s="2" t="s">
        <v>9385</v>
      </c>
      <c r="K335" s="2" t="s">
        <v>9386</v>
      </c>
      <c r="L335" s="2" t="s">
        <v>9387</v>
      </c>
      <c r="M335" s="2" t="s">
        <v>7460</v>
      </c>
      <c r="N335" s="4" t="s">
        <v>9388</v>
      </c>
      <c r="O335" s="4" t="s">
        <v>9389</v>
      </c>
    </row>
    <row r="336" spans="1:15" ht="15" hidden="1" customHeight="1" x14ac:dyDescent="0.3">
      <c r="A336" s="2" t="s">
        <v>40</v>
      </c>
      <c r="B336" s="2" t="s">
        <v>34310</v>
      </c>
      <c r="C336" s="3">
        <v>2</v>
      </c>
      <c r="D336" s="2" t="s">
        <v>653</v>
      </c>
      <c r="E336" s="2" t="s">
        <v>8830</v>
      </c>
      <c r="F336" s="2">
        <v>29364371</v>
      </c>
      <c r="G336" s="2" t="s">
        <v>9390</v>
      </c>
      <c r="H336" s="2" t="s">
        <v>9391</v>
      </c>
      <c r="I336" s="2" t="s">
        <v>1095</v>
      </c>
      <c r="J336" s="2"/>
      <c r="K336" s="2" t="s">
        <v>9392</v>
      </c>
      <c r="L336" s="2" t="s">
        <v>9393</v>
      </c>
      <c r="M336" s="2" t="s">
        <v>7565</v>
      </c>
      <c r="N336" s="4" t="s">
        <v>9394</v>
      </c>
      <c r="O336" s="4" t="s">
        <v>9395</v>
      </c>
    </row>
    <row r="337" spans="1:15" ht="15" hidden="1" customHeight="1" x14ac:dyDescent="0.3">
      <c r="A337" s="2" t="s">
        <v>40</v>
      </c>
      <c r="B337" s="2" t="s">
        <v>34310</v>
      </c>
      <c r="C337" s="3">
        <v>2</v>
      </c>
      <c r="D337" s="2" t="s">
        <v>653</v>
      </c>
      <c r="E337" s="2" t="s">
        <v>8830</v>
      </c>
      <c r="F337" s="2">
        <v>29141021</v>
      </c>
      <c r="G337" s="2" t="s">
        <v>9396</v>
      </c>
      <c r="H337" s="2" t="s">
        <v>9397</v>
      </c>
      <c r="I337" s="2" t="s">
        <v>1096</v>
      </c>
      <c r="J337" s="2" t="s">
        <v>9398</v>
      </c>
      <c r="K337" s="2" t="s">
        <v>9399</v>
      </c>
      <c r="L337" s="2" t="s">
        <v>9400</v>
      </c>
      <c r="M337" s="2" t="s">
        <v>7903</v>
      </c>
      <c r="N337" s="4" t="s">
        <v>9401</v>
      </c>
      <c r="O337" s="4" t="s">
        <v>9402</v>
      </c>
    </row>
    <row r="338" spans="1:15" ht="15" hidden="1" customHeight="1" x14ac:dyDescent="0.3">
      <c r="A338" s="2" t="s">
        <v>40</v>
      </c>
      <c r="B338" s="2" t="s">
        <v>34310</v>
      </c>
      <c r="C338" s="3">
        <v>2</v>
      </c>
      <c r="D338" s="2" t="s">
        <v>653</v>
      </c>
      <c r="E338" s="2" t="s">
        <v>8830</v>
      </c>
      <c r="F338" s="2">
        <v>29052524</v>
      </c>
      <c r="G338" s="2" t="s">
        <v>9403</v>
      </c>
      <c r="H338" s="2" t="s">
        <v>9404</v>
      </c>
      <c r="I338" s="2" t="s">
        <v>9405</v>
      </c>
      <c r="J338" s="2" t="s">
        <v>9405</v>
      </c>
      <c r="K338" s="2" t="s">
        <v>9406</v>
      </c>
      <c r="L338" s="2" t="s">
        <v>9407</v>
      </c>
      <c r="M338" s="2" t="s">
        <v>7388</v>
      </c>
      <c r="N338" s="4" t="s">
        <v>9408</v>
      </c>
      <c r="O338" s="4" t="s">
        <v>9409</v>
      </c>
    </row>
    <row r="339" spans="1:15" ht="15" hidden="1" customHeight="1" x14ac:dyDescent="0.3">
      <c r="A339" s="2" t="s">
        <v>40</v>
      </c>
      <c r="B339" s="2" t="s">
        <v>34310</v>
      </c>
      <c r="C339" s="3">
        <v>2</v>
      </c>
      <c r="D339" s="2" t="s">
        <v>653</v>
      </c>
      <c r="E339" s="2" t="s">
        <v>8830</v>
      </c>
      <c r="F339" s="2">
        <v>28679735</v>
      </c>
      <c r="G339" s="2" t="s">
        <v>9410</v>
      </c>
      <c r="H339" s="2" t="s">
        <v>9411</v>
      </c>
      <c r="I339" s="2" t="s">
        <v>9412</v>
      </c>
      <c r="J339" s="2" t="s">
        <v>9413</v>
      </c>
      <c r="K339" s="2" t="s">
        <v>5284</v>
      </c>
      <c r="L339" s="2" t="s">
        <v>9414</v>
      </c>
      <c r="M339" s="2" t="s">
        <v>7460</v>
      </c>
      <c r="N339" s="4" t="s">
        <v>9415</v>
      </c>
      <c r="O339" s="4" t="s">
        <v>9416</v>
      </c>
    </row>
    <row r="340" spans="1:15" ht="15" hidden="1" customHeight="1" x14ac:dyDescent="0.3">
      <c r="A340" s="2" t="s">
        <v>40</v>
      </c>
      <c r="B340" s="2" t="s">
        <v>34310</v>
      </c>
      <c r="C340" s="3">
        <v>2</v>
      </c>
      <c r="D340" s="2" t="s">
        <v>653</v>
      </c>
      <c r="E340" s="2" t="s">
        <v>8830</v>
      </c>
      <c r="F340" s="2">
        <v>27697500</v>
      </c>
      <c r="G340" s="2" t="s">
        <v>9417</v>
      </c>
      <c r="H340" s="2" t="s">
        <v>9418</v>
      </c>
      <c r="I340" s="2" t="s">
        <v>9419</v>
      </c>
      <c r="J340" s="2" t="s">
        <v>9420</v>
      </c>
      <c r="K340" s="2" t="s">
        <v>7380</v>
      </c>
      <c r="L340" s="2" t="s">
        <v>9421</v>
      </c>
      <c r="M340" s="2" t="s">
        <v>7382</v>
      </c>
      <c r="N340" s="4" t="s">
        <v>9422</v>
      </c>
      <c r="O340" s="4" t="s">
        <v>9423</v>
      </c>
    </row>
    <row r="341" spans="1:15" ht="15" hidden="1" customHeight="1" x14ac:dyDescent="0.3">
      <c r="A341" s="2" t="s">
        <v>40</v>
      </c>
      <c r="B341" s="2" t="s">
        <v>34310</v>
      </c>
      <c r="C341" s="3">
        <v>2</v>
      </c>
      <c r="D341" s="2" t="s">
        <v>653</v>
      </c>
      <c r="E341" s="2" t="s">
        <v>8830</v>
      </c>
      <c r="F341" s="2">
        <v>27554817</v>
      </c>
      <c r="G341" s="2" t="s">
        <v>9424</v>
      </c>
      <c r="H341" s="2" t="s">
        <v>9425</v>
      </c>
      <c r="I341" s="2" t="s">
        <v>889</v>
      </c>
      <c r="J341" s="2" t="s">
        <v>9426</v>
      </c>
      <c r="K341" s="2" t="s">
        <v>7380</v>
      </c>
      <c r="L341" s="2" t="s">
        <v>9427</v>
      </c>
      <c r="M341" s="2" t="s">
        <v>7709</v>
      </c>
      <c r="N341" s="4" t="s">
        <v>9428</v>
      </c>
      <c r="O341" s="4" t="s">
        <v>9429</v>
      </c>
    </row>
    <row r="342" spans="1:15" ht="15" hidden="1" customHeight="1" x14ac:dyDescent="0.3">
      <c r="A342" s="2" t="s">
        <v>40</v>
      </c>
      <c r="B342" s="2" t="s">
        <v>34310</v>
      </c>
      <c r="C342" s="3">
        <v>2</v>
      </c>
      <c r="D342" s="2" t="s">
        <v>653</v>
      </c>
      <c r="E342" s="2" t="s">
        <v>8830</v>
      </c>
      <c r="F342" s="2">
        <v>28977313</v>
      </c>
      <c r="G342" s="2" t="s">
        <v>9430</v>
      </c>
      <c r="H342" s="2" t="s">
        <v>9431</v>
      </c>
      <c r="I342" s="2" t="s">
        <v>889</v>
      </c>
      <c r="J342" s="2"/>
      <c r="K342" s="2" t="s">
        <v>9311</v>
      </c>
      <c r="L342" s="2" t="s">
        <v>9432</v>
      </c>
      <c r="M342" s="2" t="s">
        <v>9433</v>
      </c>
      <c r="N342" s="4" t="s">
        <v>9434</v>
      </c>
      <c r="O342" s="4" t="s">
        <v>9435</v>
      </c>
    </row>
    <row r="343" spans="1:15" ht="15" hidden="1" customHeight="1" x14ac:dyDescent="0.3">
      <c r="A343" s="2" t="s">
        <v>40</v>
      </c>
      <c r="B343" s="2" t="s">
        <v>34310</v>
      </c>
      <c r="C343" s="3">
        <v>2</v>
      </c>
      <c r="D343" s="2" t="s">
        <v>653</v>
      </c>
      <c r="E343" s="2" t="s">
        <v>8830</v>
      </c>
      <c r="F343" s="2">
        <v>29322036</v>
      </c>
      <c r="G343" s="2" t="s">
        <v>9436</v>
      </c>
      <c r="H343" s="2" t="s">
        <v>9437</v>
      </c>
      <c r="I343" s="2" t="s">
        <v>815</v>
      </c>
      <c r="J343" s="2" t="s">
        <v>9438</v>
      </c>
      <c r="K343" s="2" t="s">
        <v>7429</v>
      </c>
      <c r="L343" s="2" t="s">
        <v>9439</v>
      </c>
      <c r="M343" s="2" t="s">
        <v>7460</v>
      </c>
      <c r="N343" s="4" t="s">
        <v>9440</v>
      </c>
      <c r="O343" s="4" t="s">
        <v>9441</v>
      </c>
    </row>
    <row r="344" spans="1:15" ht="15" hidden="1" customHeight="1" x14ac:dyDescent="0.3">
      <c r="A344" s="2" t="s">
        <v>40</v>
      </c>
      <c r="B344" s="2" t="s">
        <v>34310</v>
      </c>
      <c r="C344" s="3">
        <v>2</v>
      </c>
      <c r="D344" s="2" t="s">
        <v>653</v>
      </c>
      <c r="E344" s="2" t="s">
        <v>8830</v>
      </c>
      <c r="F344" s="2">
        <v>27816773</v>
      </c>
      <c r="G344" s="2" t="s">
        <v>9442</v>
      </c>
      <c r="H344" s="2" t="s">
        <v>9443</v>
      </c>
      <c r="I344" s="2" t="s">
        <v>3219</v>
      </c>
      <c r="J344" s="2" t="s">
        <v>9444</v>
      </c>
      <c r="K344" s="2" t="s">
        <v>9445</v>
      </c>
      <c r="L344" s="2" t="s">
        <v>9446</v>
      </c>
      <c r="M344" s="2" t="s">
        <v>7460</v>
      </c>
      <c r="N344" s="4" t="s">
        <v>9447</v>
      </c>
      <c r="O344" s="4" t="s">
        <v>9448</v>
      </c>
    </row>
    <row r="345" spans="1:15" ht="15" hidden="1" customHeight="1" x14ac:dyDescent="0.3">
      <c r="A345" s="2" t="s">
        <v>40</v>
      </c>
      <c r="B345" s="2" t="s">
        <v>34310</v>
      </c>
      <c r="C345" s="3">
        <v>2</v>
      </c>
      <c r="D345" s="2" t="s">
        <v>653</v>
      </c>
      <c r="E345" s="2" t="s">
        <v>8830</v>
      </c>
      <c r="F345" s="2">
        <v>27926944</v>
      </c>
      <c r="G345" s="2" t="s">
        <v>9449</v>
      </c>
      <c r="H345" s="2" t="s">
        <v>9450</v>
      </c>
      <c r="I345" s="2" t="s">
        <v>3219</v>
      </c>
      <c r="J345" s="2" t="s">
        <v>9451</v>
      </c>
      <c r="K345" s="2" t="s">
        <v>9399</v>
      </c>
      <c r="L345" s="2" t="s">
        <v>9452</v>
      </c>
      <c r="M345" s="2" t="s">
        <v>7388</v>
      </c>
      <c r="N345" s="4" t="s">
        <v>9453</v>
      </c>
      <c r="O345" s="4" t="s">
        <v>9454</v>
      </c>
    </row>
    <row r="346" spans="1:15" ht="15" hidden="1" customHeight="1" x14ac:dyDescent="0.3">
      <c r="A346" s="2" t="s">
        <v>40</v>
      </c>
      <c r="B346" s="2" t="s">
        <v>34310</v>
      </c>
      <c r="C346" s="3">
        <v>2</v>
      </c>
      <c r="D346" s="2" t="s">
        <v>653</v>
      </c>
      <c r="E346" s="2" t="s">
        <v>8830</v>
      </c>
      <c r="F346" s="2">
        <v>27992577</v>
      </c>
      <c r="G346" s="2" t="s">
        <v>9455</v>
      </c>
      <c r="H346" s="2" t="s">
        <v>9456</v>
      </c>
      <c r="I346" s="2" t="s">
        <v>3219</v>
      </c>
      <c r="J346" s="2" t="s">
        <v>9457</v>
      </c>
      <c r="K346" s="2" t="s">
        <v>9399</v>
      </c>
      <c r="L346" s="2" t="s">
        <v>9458</v>
      </c>
      <c r="M346" s="2" t="s">
        <v>7388</v>
      </c>
      <c r="N346" s="4" t="s">
        <v>9459</v>
      </c>
      <c r="O346" s="4" t="s">
        <v>9460</v>
      </c>
    </row>
    <row r="347" spans="1:15" ht="15" hidden="1" customHeight="1" x14ac:dyDescent="0.3">
      <c r="A347" s="2" t="s">
        <v>40</v>
      </c>
      <c r="B347" s="2" t="s">
        <v>34310</v>
      </c>
      <c r="C347" s="3">
        <v>2</v>
      </c>
      <c r="D347" s="2" t="s">
        <v>653</v>
      </c>
      <c r="E347" s="2" t="s">
        <v>8830</v>
      </c>
      <c r="F347" s="2">
        <v>27801680</v>
      </c>
      <c r="G347" s="2" t="s">
        <v>9461</v>
      </c>
      <c r="H347" s="2" t="s">
        <v>9462</v>
      </c>
      <c r="I347" s="2" t="s">
        <v>9463</v>
      </c>
      <c r="J347" s="2" t="s">
        <v>9463</v>
      </c>
      <c r="K347" s="2" t="s">
        <v>9464</v>
      </c>
      <c r="L347" s="2" t="s">
        <v>9465</v>
      </c>
      <c r="M347" s="2" t="s">
        <v>7903</v>
      </c>
      <c r="N347" s="4" t="s">
        <v>9466</v>
      </c>
      <c r="O347" s="4" t="s">
        <v>9467</v>
      </c>
    </row>
    <row r="348" spans="1:15" ht="15" hidden="1" customHeight="1" x14ac:dyDescent="0.3">
      <c r="A348" s="2" t="s">
        <v>40</v>
      </c>
      <c r="B348" s="2" t="s">
        <v>34310</v>
      </c>
      <c r="C348" s="3">
        <v>2</v>
      </c>
      <c r="D348" s="2" t="s">
        <v>653</v>
      </c>
      <c r="E348" s="2" t="s">
        <v>8830</v>
      </c>
      <c r="F348" s="2">
        <v>27391872</v>
      </c>
      <c r="G348" s="2" t="s">
        <v>9468</v>
      </c>
      <c r="H348" s="2" t="s">
        <v>9469</v>
      </c>
      <c r="I348" s="2" t="s">
        <v>1366</v>
      </c>
      <c r="J348" s="2" t="s">
        <v>9470</v>
      </c>
      <c r="K348" s="2" t="s">
        <v>9176</v>
      </c>
      <c r="L348" s="2" t="s">
        <v>9471</v>
      </c>
      <c r="M348" s="2" t="s">
        <v>7709</v>
      </c>
      <c r="N348" s="4" t="s">
        <v>9472</v>
      </c>
      <c r="O348" s="4" t="s">
        <v>9473</v>
      </c>
    </row>
    <row r="349" spans="1:15" ht="15" hidden="1" customHeight="1" x14ac:dyDescent="0.3">
      <c r="A349" s="2" t="s">
        <v>40</v>
      </c>
      <c r="B349" s="2" t="s">
        <v>34310</v>
      </c>
      <c r="C349" s="3">
        <v>2</v>
      </c>
      <c r="D349" s="2" t="s">
        <v>653</v>
      </c>
      <c r="E349" s="2" t="s">
        <v>8830</v>
      </c>
      <c r="F349" s="2">
        <v>27412154</v>
      </c>
      <c r="G349" s="2" t="s">
        <v>9474</v>
      </c>
      <c r="H349" s="2" t="s">
        <v>9475</v>
      </c>
      <c r="I349" s="2" t="s">
        <v>1366</v>
      </c>
      <c r="J349" s="2" t="s">
        <v>9476</v>
      </c>
      <c r="K349" s="2" t="s">
        <v>9477</v>
      </c>
      <c r="L349" s="2" t="s">
        <v>9478</v>
      </c>
      <c r="M349" s="2" t="s">
        <v>9479</v>
      </c>
      <c r="N349" s="4" t="s">
        <v>9480</v>
      </c>
      <c r="O349" s="4" t="s">
        <v>9481</v>
      </c>
    </row>
    <row r="350" spans="1:15" ht="15" hidden="1" customHeight="1" x14ac:dyDescent="0.3">
      <c r="A350" s="2" t="s">
        <v>40</v>
      </c>
      <c r="B350" s="2" t="s">
        <v>34310</v>
      </c>
      <c r="C350" s="3">
        <v>2</v>
      </c>
      <c r="D350" s="2" t="s">
        <v>653</v>
      </c>
      <c r="E350" s="2" t="s">
        <v>8830</v>
      </c>
      <c r="F350" s="2">
        <v>27207231</v>
      </c>
      <c r="G350" s="2" t="s">
        <v>9482</v>
      </c>
      <c r="H350" s="2" t="s">
        <v>9483</v>
      </c>
      <c r="I350" s="2" t="s">
        <v>2459</v>
      </c>
      <c r="J350" s="2" t="s">
        <v>9484</v>
      </c>
      <c r="K350" s="2" t="s">
        <v>9132</v>
      </c>
      <c r="L350" s="2" t="s">
        <v>9485</v>
      </c>
      <c r="M350" s="2" t="s">
        <v>7388</v>
      </c>
      <c r="N350" s="4" t="s">
        <v>9486</v>
      </c>
      <c r="O350" s="4" t="s">
        <v>9487</v>
      </c>
    </row>
    <row r="351" spans="1:15" ht="15" hidden="1" customHeight="1" x14ac:dyDescent="0.3">
      <c r="A351" s="2" t="s">
        <v>40</v>
      </c>
      <c r="B351" s="2" t="s">
        <v>34310</v>
      </c>
      <c r="C351" s="3">
        <v>2</v>
      </c>
      <c r="D351" s="2" t="s">
        <v>653</v>
      </c>
      <c r="E351" s="2" t="s">
        <v>8830</v>
      </c>
      <c r="F351" s="2">
        <v>26936803</v>
      </c>
      <c r="G351" s="2" t="s">
        <v>9488</v>
      </c>
      <c r="H351" s="2" t="s">
        <v>9489</v>
      </c>
      <c r="I351" s="2" t="s">
        <v>3105</v>
      </c>
      <c r="J351" s="2" t="s">
        <v>9490</v>
      </c>
      <c r="K351" s="2" t="s">
        <v>7380</v>
      </c>
      <c r="L351" s="2" t="s">
        <v>9491</v>
      </c>
      <c r="M351" s="2" t="s">
        <v>7460</v>
      </c>
      <c r="N351" s="4" t="s">
        <v>9492</v>
      </c>
      <c r="O351" s="4" t="s">
        <v>9493</v>
      </c>
    </row>
    <row r="352" spans="1:15" ht="15" hidden="1" customHeight="1" x14ac:dyDescent="0.3">
      <c r="A352" s="2" t="s">
        <v>40</v>
      </c>
      <c r="B352" s="2" t="s">
        <v>34310</v>
      </c>
      <c r="C352" s="3">
        <v>2</v>
      </c>
      <c r="D352" s="2" t="s">
        <v>653</v>
      </c>
      <c r="E352" s="2" t="s">
        <v>8830</v>
      </c>
      <c r="F352" s="2">
        <v>27048657</v>
      </c>
      <c r="G352" s="2" t="s">
        <v>9494</v>
      </c>
      <c r="H352" s="2" t="s">
        <v>9495</v>
      </c>
      <c r="I352" s="2" t="s">
        <v>3105</v>
      </c>
      <c r="J352" s="2" t="s">
        <v>9496</v>
      </c>
      <c r="K352" s="2" t="s">
        <v>7472</v>
      </c>
      <c r="L352" s="2" t="s">
        <v>9497</v>
      </c>
      <c r="M352" s="2" t="s">
        <v>7444</v>
      </c>
      <c r="N352" s="4" t="s">
        <v>9498</v>
      </c>
      <c r="O352" s="4" t="s">
        <v>9499</v>
      </c>
    </row>
    <row r="353" spans="1:15" ht="15" hidden="1" customHeight="1" x14ac:dyDescent="0.3">
      <c r="A353" s="2" t="s">
        <v>40</v>
      </c>
      <c r="B353" s="2" t="s">
        <v>34310</v>
      </c>
      <c r="C353" s="3">
        <v>2</v>
      </c>
      <c r="D353" s="2" t="s">
        <v>653</v>
      </c>
      <c r="E353" s="2" t="s">
        <v>8830</v>
      </c>
      <c r="F353" s="2">
        <v>26409780</v>
      </c>
      <c r="G353" s="2" t="s">
        <v>9500</v>
      </c>
      <c r="H353" s="2" t="s">
        <v>9501</v>
      </c>
      <c r="I353" s="2" t="s">
        <v>9502</v>
      </c>
      <c r="J353" s="2" t="s">
        <v>9503</v>
      </c>
      <c r="K353" s="2" t="s">
        <v>8497</v>
      </c>
      <c r="L353" s="2" t="s">
        <v>9504</v>
      </c>
      <c r="M353" s="2" t="s">
        <v>7735</v>
      </c>
      <c r="N353" s="4" t="s">
        <v>9505</v>
      </c>
      <c r="O353" s="4" t="s">
        <v>9506</v>
      </c>
    </row>
    <row r="354" spans="1:15" ht="15" hidden="1" customHeight="1" x14ac:dyDescent="0.3">
      <c r="A354" s="2" t="s">
        <v>40</v>
      </c>
      <c r="B354" s="2" t="s">
        <v>34310</v>
      </c>
      <c r="C354" s="3">
        <v>2</v>
      </c>
      <c r="D354" s="2" t="s">
        <v>653</v>
      </c>
      <c r="E354" s="2" t="s">
        <v>8830</v>
      </c>
      <c r="F354" s="2">
        <v>26491069</v>
      </c>
      <c r="G354" s="2" t="s">
        <v>9507</v>
      </c>
      <c r="H354" s="2" t="s">
        <v>9508</v>
      </c>
      <c r="I354" s="2" t="s">
        <v>9509</v>
      </c>
      <c r="J354" s="2" t="s">
        <v>9510</v>
      </c>
      <c r="K354" s="2" t="s">
        <v>5284</v>
      </c>
      <c r="L354" s="2" t="s">
        <v>9511</v>
      </c>
      <c r="M354" s="2" t="s">
        <v>7460</v>
      </c>
      <c r="N354" s="4" t="s">
        <v>9512</v>
      </c>
      <c r="O354" s="4" t="s">
        <v>9513</v>
      </c>
    </row>
    <row r="355" spans="1:15" ht="15" hidden="1" customHeight="1" x14ac:dyDescent="0.3">
      <c r="A355" s="2" t="s">
        <v>40</v>
      </c>
      <c r="B355" s="2" t="s">
        <v>34310</v>
      </c>
      <c r="C355" s="3">
        <v>2</v>
      </c>
      <c r="D355" s="2" t="s">
        <v>653</v>
      </c>
      <c r="E355" s="2" t="s">
        <v>8830</v>
      </c>
      <c r="F355" s="2">
        <v>26394190</v>
      </c>
      <c r="G355" s="2" t="s">
        <v>9514</v>
      </c>
      <c r="H355" s="2" t="s">
        <v>9515</v>
      </c>
      <c r="I355" s="2" t="s">
        <v>1974</v>
      </c>
      <c r="J355" s="2" t="s">
        <v>9516</v>
      </c>
      <c r="K355" s="2" t="s">
        <v>9517</v>
      </c>
      <c r="L355" s="2" t="s">
        <v>9518</v>
      </c>
      <c r="M355" s="2" t="s">
        <v>7460</v>
      </c>
      <c r="N355" s="4" t="s">
        <v>9519</v>
      </c>
      <c r="O355" s="4" t="s">
        <v>9520</v>
      </c>
    </row>
    <row r="356" spans="1:15" ht="15" hidden="1" customHeight="1" x14ac:dyDescent="0.3">
      <c r="A356" s="2" t="s">
        <v>40</v>
      </c>
      <c r="B356" s="2" t="s">
        <v>34310</v>
      </c>
      <c r="C356" s="3">
        <v>2</v>
      </c>
      <c r="D356" s="2" t="s">
        <v>653</v>
      </c>
      <c r="E356" s="2" t="s">
        <v>8830</v>
      </c>
      <c r="F356" s="2">
        <v>26457731</v>
      </c>
      <c r="G356" s="2" t="s">
        <v>9461</v>
      </c>
      <c r="H356" s="2" t="s">
        <v>9462</v>
      </c>
      <c r="I356" s="2" t="s">
        <v>9521</v>
      </c>
      <c r="J356" s="2" t="s">
        <v>9522</v>
      </c>
      <c r="K356" s="2" t="s">
        <v>9464</v>
      </c>
      <c r="L356" s="2" t="s">
        <v>9523</v>
      </c>
      <c r="M356" s="2" t="s">
        <v>8963</v>
      </c>
      <c r="N356" s="4" t="s">
        <v>9524</v>
      </c>
      <c r="O356" s="4" t="s">
        <v>9525</v>
      </c>
    </row>
    <row r="357" spans="1:15" ht="15" hidden="1" customHeight="1" x14ac:dyDescent="0.3">
      <c r="A357" s="2" t="s">
        <v>40</v>
      </c>
      <c r="B357" s="2" t="s">
        <v>34310</v>
      </c>
      <c r="C357" s="3">
        <v>2</v>
      </c>
      <c r="D357" s="2" t="s">
        <v>653</v>
      </c>
      <c r="E357" s="2" t="s">
        <v>8830</v>
      </c>
      <c r="F357" s="2">
        <v>25294607</v>
      </c>
      <c r="G357" s="2" t="s">
        <v>9526</v>
      </c>
      <c r="H357" s="2" t="s">
        <v>9527</v>
      </c>
      <c r="I357" s="2" t="s">
        <v>2314</v>
      </c>
      <c r="J357" s="2" t="s">
        <v>9528</v>
      </c>
      <c r="K357" s="2" t="s">
        <v>8497</v>
      </c>
      <c r="L357" s="2" t="s">
        <v>9529</v>
      </c>
      <c r="M357" s="2" t="s">
        <v>7388</v>
      </c>
      <c r="N357" s="4" t="s">
        <v>9530</v>
      </c>
      <c r="O357" s="4" t="s">
        <v>9531</v>
      </c>
    </row>
    <row r="358" spans="1:15" ht="15" hidden="1" customHeight="1" x14ac:dyDescent="0.3">
      <c r="A358" s="2" t="s">
        <v>40</v>
      </c>
      <c r="B358" s="2" t="s">
        <v>34310</v>
      </c>
      <c r="C358" s="3">
        <v>2</v>
      </c>
      <c r="D358" s="2" t="s">
        <v>653</v>
      </c>
      <c r="E358" s="2" t="s">
        <v>8830</v>
      </c>
      <c r="F358" s="2">
        <v>25985710</v>
      </c>
      <c r="G358" s="2" t="s">
        <v>9532</v>
      </c>
      <c r="H358" s="2" t="s">
        <v>9533</v>
      </c>
      <c r="I358" s="2" t="s">
        <v>2314</v>
      </c>
      <c r="J358" s="2" t="s">
        <v>9534</v>
      </c>
      <c r="K358" s="2" t="s">
        <v>8497</v>
      </c>
      <c r="L358" s="2" t="s">
        <v>9535</v>
      </c>
      <c r="M358" s="2" t="s">
        <v>7460</v>
      </c>
      <c r="N358" s="4" t="s">
        <v>9536</v>
      </c>
      <c r="O358" s="4" t="s">
        <v>9537</v>
      </c>
    </row>
    <row r="359" spans="1:15" ht="15" hidden="1" customHeight="1" x14ac:dyDescent="0.3">
      <c r="A359" s="2" t="s">
        <v>40</v>
      </c>
      <c r="B359" s="2" t="s">
        <v>34310</v>
      </c>
      <c r="C359" s="3">
        <v>2</v>
      </c>
      <c r="D359" s="2" t="s">
        <v>653</v>
      </c>
      <c r="E359" s="2" t="s">
        <v>8830</v>
      </c>
      <c r="F359" s="2">
        <v>25752509</v>
      </c>
      <c r="G359" s="2" t="s">
        <v>9538</v>
      </c>
      <c r="H359" s="2" t="s">
        <v>9539</v>
      </c>
      <c r="I359" s="2" t="s">
        <v>1928</v>
      </c>
      <c r="J359" s="2"/>
      <c r="K359" s="2" t="s">
        <v>9271</v>
      </c>
      <c r="L359" s="2" t="s">
        <v>9540</v>
      </c>
      <c r="M359" s="2" t="s">
        <v>9041</v>
      </c>
      <c r="N359" s="4" t="s">
        <v>9541</v>
      </c>
      <c r="O359" s="4" t="s">
        <v>9542</v>
      </c>
    </row>
    <row r="360" spans="1:15" ht="15" hidden="1" customHeight="1" x14ac:dyDescent="0.3">
      <c r="A360" s="2" t="s">
        <v>40</v>
      </c>
      <c r="B360" s="2" t="s">
        <v>34310</v>
      </c>
      <c r="C360" s="3">
        <v>2</v>
      </c>
      <c r="D360" s="2" t="s">
        <v>653</v>
      </c>
      <c r="E360" s="2" t="s">
        <v>8830</v>
      </c>
      <c r="F360" s="2">
        <v>25796303</v>
      </c>
      <c r="G360" s="2" t="s">
        <v>9543</v>
      </c>
      <c r="H360" s="2" t="s">
        <v>9544</v>
      </c>
      <c r="I360" s="2" t="s">
        <v>963</v>
      </c>
      <c r="J360" s="2" t="s">
        <v>9545</v>
      </c>
      <c r="K360" s="2" t="s">
        <v>8497</v>
      </c>
      <c r="L360" s="2" t="s">
        <v>9546</v>
      </c>
      <c r="M360" s="2" t="s">
        <v>7645</v>
      </c>
      <c r="N360" s="4" t="s">
        <v>9547</v>
      </c>
      <c r="O360" s="4" t="s">
        <v>9548</v>
      </c>
    </row>
    <row r="361" spans="1:15" ht="15" hidden="1" customHeight="1" x14ac:dyDescent="0.3">
      <c r="A361" s="2" t="s">
        <v>40</v>
      </c>
      <c r="B361" s="2" t="s">
        <v>34310</v>
      </c>
      <c r="C361" s="3">
        <v>2</v>
      </c>
      <c r="D361" s="2" t="s">
        <v>653</v>
      </c>
      <c r="E361" s="2" t="s">
        <v>8830</v>
      </c>
      <c r="F361" s="2">
        <v>25542884</v>
      </c>
      <c r="G361" s="2" t="s">
        <v>9549</v>
      </c>
      <c r="H361" s="2" t="s">
        <v>9550</v>
      </c>
      <c r="I361" s="2" t="s">
        <v>2431</v>
      </c>
      <c r="J361" s="2" t="s">
        <v>9551</v>
      </c>
      <c r="K361" s="2" t="s">
        <v>7380</v>
      </c>
      <c r="L361" s="2" t="s">
        <v>9552</v>
      </c>
      <c r="M361" s="2" t="s">
        <v>9553</v>
      </c>
      <c r="N361" s="4" t="s">
        <v>9554</v>
      </c>
      <c r="O361" s="4" t="s">
        <v>9555</v>
      </c>
    </row>
    <row r="362" spans="1:15" ht="15" hidden="1" customHeight="1" x14ac:dyDescent="0.3">
      <c r="A362" s="2" t="s">
        <v>40</v>
      </c>
      <c r="B362" s="2" t="s">
        <v>34310</v>
      </c>
      <c r="C362" s="3">
        <v>2</v>
      </c>
      <c r="D362" s="2" t="s">
        <v>653</v>
      </c>
      <c r="E362" s="2" t="s">
        <v>8830</v>
      </c>
      <c r="F362" s="2">
        <v>25742266</v>
      </c>
      <c r="G362" s="2" t="s">
        <v>9556</v>
      </c>
      <c r="H362" s="2" t="s">
        <v>9557</v>
      </c>
      <c r="I362" s="2" t="s">
        <v>1172</v>
      </c>
      <c r="J362" s="2" t="s">
        <v>9558</v>
      </c>
      <c r="K362" s="2" t="s">
        <v>9559</v>
      </c>
      <c r="L362" s="2" t="s">
        <v>9560</v>
      </c>
      <c r="M362" s="2" t="s">
        <v>7460</v>
      </c>
      <c r="N362" s="4" t="s">
        <v>9561</v>
      </c>
      <c r="O362" s="4" t="s">
        <v>9562</v>
      </c>
    </row>
    <row r="363" spans="1:15" ht="15" hidden="1" customHeight="1" x14ac:dyDescent="0.3">
      <c r="A363" s="2" t="s">
        <v>40</v>
      </c>
      <c r="B363" s="2" t="s">
        <v>34310</v>
      </c>
      <c r="C363" s="3">
        <v>2</v>
      </c>
      <c r="D363" s="2" t="s">
        <v>653</v>
      </c>
      <c r="E363" s="2" t="s">
        <v>8830</v>
      </c>
      <c r="F363" s="2">
        <v>26398234</v>
      </c>
      <c r="G363" s="2" t="s">
        <v>9563</v>
      </c>
      <c r="H363" s="2" t="s">
        <v>9564</v>
      </c>
      <c r="I363" s="2" t="s">
        <v>632</v>
      </c>
      <c r="J363" s="2" t="s">
        <v>9565</v>
      </c>
      <c r="K363" s="2" t="s">
        <v>7933</v>
      </c>
      <c r="L363" s="2" t="s">
        <v>9566</v>
      </c>
      <c r="M363" s="2" t="s">
        <v>7460</v>
      </c>
      <c r="N363" s="4" t="s">
        <v>9567</v>
      </c>
      <c r="O363" s="4" t="s">
        <v>9568</v>
      </c>
    </row>
    <row r="364" spans="1:15" ht="15" hidden="1" customHeight="1" x14ac:dyDescent="0.3">
      <c r="A364" s="2" t="s">
        <v>40</v>
      </c>
      <c r="B364" s="2" t="s">
        <v>34310</v>
      </c>
      <c r="C364" s="3">
        <v>2</v>
      </c>
      <c r="D364" s="2" t="s">
        <v>653</v>
      </c>
      <c r="E364" s="2" t="s">
        <v>8830</v>
      </c>
      <c r="F364" s="2">
        <v>25445958</v>
      </c>
      <c r="G364" s="2" t="s">
        <v>9569</v>
      </c>
      <c r="H364" s="2" t="s">
        <v>9570</v>
      </c>
      <c r="I364" s="2" t="s">
        <v>2126</v>
      </c>
      <c r="J364" s="2" t="s">
        <v>9571</v>
      </c>
      <c r="K364" s="2" t="s">
        <v>7901</v>
      </c>
      <c r="L364" s="2" t="s">
        <v>9572</v>
      </c>
      <c r="M364" s="2" t="s">
        <v>7460</v>
      </c>
      <c r="N364" s="4" t="s">
        <v>9573</v>
      </c>
      <c r="O364" s="4" t="s">
        <v>9574</v>
      </c>
    </row>
    <row r="365" spans="1:15" ht="15" hidden="1" customHeight="1" x14ac:dyDescent="0.3">
      <c r="A365" s="2" t="s">
        <v>40</v>
      </c>
      <c r="B365" s="2" t="s">
        <v>34310</v>
      </c>
      <c r="C365" s="3">
        <v>2</v>
      </c>
      <c r="D365" s="2" t="s">
        <v>653</v>
      </c>
      <c r="E365" s="2" t="s">
        <v>8830</v>
      </c>
      <c r="F365" s="2">
        <v>25546746</v>
      </c>
      <c r="G365" s="2" t="s">
        <v>8905</v>
      </c>
      <c r="H365" s="2" t="s">
        <v>9575</v>
      </c>
      <c r="I365" s="2" t="s">
        <v>2126</v>
      </c>
      <c r="J365" s="2"/>
      <c r="K365" s="2" t="s">
        <v>7921</v>
      </c>
      <c r="L365" s="2" t="s">
        <v>9576</v>
      </c>
      <c r="M365" s="2" t="s">
        <v>7460</v>
      </c>
      <c r="N365" s="4" t="s">
        <v>9577</v>
      </c>
      <c r="O365" s="4" t="s">
        <v>9578</v>
      </c>
    </row>
    <row r="366" spans="1:15" ht="15" hidden="1" customHeight="1" x14ac:dyDescent="0.3">
      <c r="A366" s="2" t="s">
        <v>40</v>
      </c>
      <c r="B366" s="2" t="s">
        <v>34310</v>
      </c>
      <c r="C366" s="3">
        <v>2</v>
      </c>
      <c r="D366" s="2" t="s">
        <v>653</v>
      </c>
      <c r="E366" s="2" t="s">
        <v>8830</v>
      </c>
      <c r="F366" s="2">
        <v>25406581</v>
      </c>
      <c r="G366" s="2" t="s">
        <v>9579</v>
      </c>
      <c r="H366" s="2" t="s">
        <v>9580</v>
      </c>
      <c r="I366" s="2" t="s">
        <v>9581</v>
      </c>
      <c r="J366" s="2" t="s">
        <v>9581</v>
      </c>
      <c r="K366" s="2" t="s">
        <v>9582</v>
      </c>
      <c r="L366" s="2" t="s">
        <v>9583</v>
      </c>
      <c r="M366" s="2" t="s">
        <v>7460</v>
      </c>
      <c r="N366" s="4" t="s">
        <v>9584</v>
      </c>
      <c r="O366" s="4" t="s">
        <v>9585</v>
      </c>
    </row>
    <row r="367" spans="1:15" ht="15" hidden="1" customHeight="1" x14ac:dyDescent="0.3">
      <c r="A367" s="2" t="s">
        <v>40</v>
      </c>
      <c r="B367" s="2" t="s">
        <v>34310</v>
      </c>
      <c r="C367" s="3">
        <v>2</v>
      </c>
      <c r="D367" s="2" t="s">
        <v>653</v>
      </c>
      <c r="E367" s="2" t="s">
        <v>8830</v>
      </c>
      <c r="F367" s="2">
        <v>24619621</v>
      </c>
      <c r="G367" s="2" t="s">
        <v>9586</v>
      </c>
      <c r="H367" s="2" t="s">
        <v>9587</v>
      </c>
      <c r="I367" s="2" t="s">
        <v>3121</v>
      </c>
      <c r="J367" s="2" t="s">
        <v>9588</v>
      </c>
      <c r="K367" s="2" t="s">
        <v>7472</v>
      </c>
      <c r="L367" s="2" t="s">
        <v>9589</v>
      </c>
      <c r="M367" s="2" t="s">
        <v>7438</v>
      </c>
      <c r="N367" s="4" t="s">
        <v>9590</v>
      </c>
      <c r="O367" s="4" t="s">
        <v>9591</v>
      </c>
    </row>
    <row r="368" spans="1:15" ht="15" hidden="1" customHeight="1" x14ac:dyDescent="0.3">
      <c r="A368" s="2" t="s">
        <v>40</v>
      </c>
      <c r="B368" s="2" t="s">
        <v>34310</v>
      </c>
      <c r="C368" s="3">
        <v>2</v>
      </c>
      <c r="D368" s="2" t="s">
        <v>653</v>
      </c>
      <c r="E368" s="2" t="s">
        <v>8830</v>
      </c>
      <c r="F368" s="2">
        <v>24329931</v>
      </c>
      <c r="G368" s="2" t="s">
        <v>9592</v>
      </c>
      <c r="H368" s="2" t="s">
        <v>9593</v>
      </c>
      <c r="I368" s="2" t="s">
        <v>2201</v>
      </c>
      <c r="J368" s="2" t="s">
        <v>9594</v>
      </c>
      <c r="K368" s="2" t="s">
        <v>1194</v>
      </c>
      <c r="L368" s="2" t="s">
        <v>9595</v>
      </c>
      <c r="M368" s="2" t="s">
        <v>7460</v>
      </c>
      <c r="N368" s="4" t="s">
        <v>9596</v>
      </c>
      <c r="O368" s="4" t="s">
        <v>9597</v>
      </c>
    </row>
    <row r="369" spans="1:15" ht="15" hidden="1" customHeight="1" x14ac:dyDescent="0.3">
      <c r="A369" s="2" t="s">
        <v>40</v>
      </c>
      <c r="B369" s="2" t="s">
        <v>34310</v>
      </c>
      <c r="C369" s="3">
        <v>2</v>
      </c>
      <c r="D369" s="2" t="s">
        <v>653</v>
      </c>
      <c r="E369" s="2" t="s">
        <v>8830</v>
      </c>
      <c r="F369" s="2">
        <v>24402618</v>
      </c>
      <c r="G369" s="2" t="s">
        <v>9598</v>
      </c>
      <c r="H369" s="2" t="s">
        <v>9599</v>
      </c>
      <c r="I369" s="2" t="s">
        <v>4049</v>
      </c>
      <c r="J369" s="2" t="s">
        <v>1935</v>
      </c>
      <c r="K369" s="2" t="s">
        <v>7472</v>
      </c>
      <c r="L369" s="2" t="s">
        <v>9600</v>
      </c>
      <c r="M369" s="2" t="s">
        <v>7645</v>
      </c>
      <c r="N369" s="4" t="s">
        <v>9601</v>
      </c>
      <c r="O369" s="4" t="s">
        <v>9602</v>
      </c>
    </row>
    <row r="370" spans="1:15" ht="15" hidden="1" customHeight="1" x14ac:dyDescent="0.3">
      <c r="A370" s="2" t="s">
        <v>40</v>
      </c>
      <c r="B370" s="2" t="s">
        <v>34310</v>
      </c>
      <c r="C370" s="3">
        <v>2</v>
      </c>
      <c r="D370" s="2" t="s">
        <v>653</v>
      </c>
      <c r="E370" s="2" t="s">
        <v>8830</v>
      </c>
      <c r="F370" s="2">
        <v>24241582</v>
      </c>
      <c r="G370" s="2" t="s">
        <v>9603</v>
      </c>
      <c r="H370" s="2" t="s">
        <v>9604</v>
      </c>
      <c r="I370" s="2" t="s">
        <v>9605</v>
      </c>
      <c r="J370" s="2" t="s">
        <v>9606</v>
      </c>
      <c r="K370" s="2" t="s">
        <v>7472</v>
      </c>
      <c r="L370" s="2" t="s">
        <v>9607</v>
      </c>
      <c r="M370" s="2" t="s">
        <v>7600</v>
      </c>
      <c r="N370" s="4" t="s">
        <v>9608</v>
      </c>
      <c r="O370" s="4" t="s">
        <v>9609</v>
      </c>
    </row>
    <row r="371" spans="1:15" ht="15" hidden="1" customHeight="1" x14ac:dyDescent="0.3">
      <c r="A371" s="2" t="s">
        <v>40</v>
      </c>
      <c r="B371" s="2" t="s">
        <v>34310</v>
      </c>
      <c r="C371" s="3">
        <v>2</v>
      </c>
      <c r="D371" s="2" t="s">
        <v>653</v>
      </c>
      <c r="E371" s="2" t="s">
        <v>8830</v>
      </c>
      <c r="F371" s="2">
        <v>24057516</v>
      </c>
      <c r="G371" s="2" t="s">
        <v>9610</v>
      </c>
      <c r="H371" s="2" t="s">
        <v>9611</v>
      </c>
      <c r="I371" s="2" t="s">
        <v>1098</v>
      </c>
      <c r="J371" s="2" t="s">
        <v>9612</v>
      </c>
      <c r="K371" s="2" t="s">
        <v>9613</v>
      </c>
      <c r="L371" s="2" t="s">
        <v>9614</v>
      </c>
      <c r="M371" s="2" t="s">
        <v>7438</v>
      </c>
      <c r="N371" s="4" t="s">
        <v>9615</v>
      </c>
      <c r="O371" s="4" t="s">
        <v>9616</v>
      </c>
    </row>
    <row r="372" spans="1:15" ht="15" hidden="1" customHeight="1" x14ac:dyDescent="0.3">
      <c r="A372" s="2" t="s">
        <v>40</v>
      </c>
      <c r="B372" s="2" t="s">
        <v>34310</v>
      </c>
      <c r="C372" s="3">
        <v>2</v>
      </c>
      <c r="D372" s="2" t="s">
        <v>653</v>
      </c>
      <c r="E372" s="2" t="s">
        <v>8830</v>
      </c>
      <c r="F372" s="2">
        <v>24488388</v>
      </c>
      <c r="G372" s="2" t="s">
        <v>9617</v>
      </c>
      <c r="H372" s="2" t="s">
        <v>9618</v>
      </c>
      <c r="I372" s="2" t="s">
        <v>1098</v>
      </c>
      <c r="J372" s="2"/>
      <c r="K372" s="2" t="s">
        <v>9392</v>
      </c>
      <c r="L372" s="2" t="s">
        <v>9619</v>
      </c>
      <c r="M372" s="2" t="s">
        <v>7388</v>
      </c>
      <c r="N372" s="4" t="s">
        <v>9620</v>
      </c>
      <c r="O372" s="4" t="s">
        <v>9621</v>
      </c>
    </row>
    <row r="373" spans="1:15" ht="15" hidden="1" customHeight="1" x14ac:dyDescent="0.3">
      <c r="A373" s="2" t="s">
        <v>40</v>
      </c>
      <c r="B373" s="2" t="s">
        <v>34310</v>
      </c>
      <c r="C373" s="3">
        <v>2</v>
      </c>
      <c r="D373" s="2" t="s">
        <v>653</v>
      </c>
      <c r="E373" s="2" t="s">
        <v>8830</v>
      </c>
      <c r="F373" s="2">
        <v>23649634</v>
      </c>
      <c r="G373" s="2" t="s">
        <v>9622</v>
      </c>
      <c r="H373" s="2" t="s">
        <v>9623</v>
      </c>
      <c r="I373" s="2" t="s">
        <v>7058</v>
      </c>
      <c r="J373" s="2"/>
      <c r="K373" s="2" t="s">
        <v>9271</v>
      </c>
      <c r="L373" s="2" t="s">
        <v>9624</v>
      </c>
      <c r="M373" s="2" t="s">
        <v>9041</v>
      </c>
      <c r="N373" s="4" t="s">
        <v>9625</v>
      </c>
      <c r="O373" s="4" t="s">
        <v>9626</v>
      </c>
    </row>
    <row r="374" spans="1:15" ht="15" hidden="1" customHeight="1" x14ac:dyDescent="0.3">
      <c r="A374" s="2" t="s">
        <v>40</v>
      </c>
      <c r="B374" s="2" t="s">
        <v>34310</v>
      </c>
      <c r="C374" s="3">
        <v>2</v>
      </c>
      <c r="D374" s="2" t="s">
        <v>653</v>
      </c>
      <c r="E374" s="2" t="s">
        <v>8830</v>
      </c>
      <c r="F374" s="2">
        <v>23578336</v>
      </c>
      <c r="G374" s="2" t="s">
        <v>9627</v>
      </c>
      <c r="H374" s="2" t="s">
        <v>9628</v>
      </c>
      <c r="I374" s="2" t="s">
        <v>3120</v>
      </c>
      <c r="J374" s="2" t="s">
        <v>9629</v>
      </c>
      <c r="K374" s="2" t="s">
        <v>8833</v>
      </c>
      <c r="L374" s="2" t="s">
        <v>9630</v>
      </c>
      <c r="M374" s="2" t="s">
        <v>7438</v>
      </c>
      <c r="N374" s="4" t="s">
        <v>9631</v>
      </c>
      <c r="O374" s="4" t="s">
        <v>9632</v>
      </c>
    </row>
    <row r="375" spans="1:15" ht="15" hidden="1" customHeight="1" x14ac:dyDescent="0.3">
      <c r="A375" s="2" t="s">
        <v>40</v>
      </c>
      <c r="B375" s="2" t="s">
        <v>34310</v>
      </c>
      <c r="C375" s="3">
        <v>2</v>
      </c>
      <c r="D375" s="2" t="s">
        <v>653</v>
      </c>
      <c r="E375" s="2" t="s">
        <v>8830</v>
      </c>
      <c r="F375" s="2">
        <v>23475769</v>
      </c>
      <c r="G375" s="2" t="s">
        <v>9633</v>
      </c>
      <c r="H375" s="2" t="s">
        <v>9634</v>
      </c>
      <c r="I375" s="2" t="s">
        <v>4656</v>
      </c>
      <c r="J375" s="2" t="s">
        <v>9635</v>
      </c>
      <c r="K375" s="2" t="s">
        <v>9636</v>
      </c>
      <c r="L375" s="2" t="s">
        <v>9637</v>
      </c>
      <c r="M375" s="2" t="s">
        <v>7460</v>
      </c>
      <c r="N375" s="4" t="s">
        <v>9638</v>
      </c>
      <c r="O375" s="4" t="s">
        <v>9639</v>
      </c>
    </row>
    <row r="376" spans="1:15" ht="15" hidden="1" customHeight="1" x14ac:dyDescent="0.3">
      <c r="A376" s="2" t="s">
        <v>40</v>
      </c>
      <c r="B376" s="2" t="s">
        <v>34310</v>
      </c>
      <c r="C376" s="3">
        <v>2</v>
      </c>
      <c r="D376" s="2" t="s">
        <v>653</v>
      </c>
      <c r="E376" s="2" t="s">
        <v>8830</v>
      </c>
      <c r="F376" s="2">
        <v>24198970</v>
      </c>
      <c r="G376" s="2" t="s">
        <v>9640</v>
      </c>
      <c r="H376" s="2" t="s">
        <v>9641</v>
      </c>
      <c r="I376" s="2" t="s">
        <v>740</v>
      </c>
      <c r="J376" s="2" t="s">
        <v>9642</v>
      </c>
      <c r="K376" s="2" t="s">
        <v>9643</v>
      </c>
      <c r="L376" s="2" t="s">
        <v>9644</v>
      </c>
      <c r="M376" s="2" t="s">
        <v>7388</v>
      </c>
      <c r="N376" s="4" t="s">
        <v>9645</v>
      </c>
      <c r="O376" s="4" t="s">
        <v>9646</v>
      </c>
    </row>
    <row r="377" spans="1:15" ht="15" hidden="1" customHeight="1" x14ac:dyDescent="0.3">
      <c r="A377" s="2" t="s">
        <v>40</v>
      </c>
      <c r="B377" s="2" t="s">
        <v>34310</v>
      </c>
      <c r="C377" s="3">
        <v>2</v>
      </c>
      <c r="D377" s="2" t="s">
        <v>653</v>
      </c>
      <c r="E377" s="2" t="s">
        <v>8830</v>
      </c>
      <c r="F377" s="2">
        <v>22738830</v>
      </c>
      <c r="G377" s="2" t="s">
        <v>9647</v>
      </c>
      <c r="H377" s="2" t="s">
        <v>9648</v>
      </c>
      <c r="I377" s="2" t="s">
        <v>880</v>
      </c>
      <c r="J377" s="2" t="s">
        <v>9649</v>
      </c>
      <c r="K377" s="2" t="s">
        <v>9650</v>
      </c>
      <c r="L377" s="2" t="s">
        <v>9651</v>
      </c>
      <c r="M377" s="2" t="s">
        <v>7460</v>
      </c>
      <c r="N377" s="4" t="s">
        <v>9652</v>
      </c>
      <c r="O377" s="4" t="s">
        <v>9653</v>
      </c>
    </row>
    <row r="378" spans="1:15" ht="15" hidden="1" customHeight="1" x14ac:dyDescent="0.3">
      <c r="A378" s="2" t="s">
        <v>40</v>
      </c>
      <c r="B378" s="2" t="s">
        <v>34310</v>
      </c>
      <c r="C378" s="3">
        <v>2</v>
      </c>
      <c r="D378" s="2" t="s">
        <v>653</v>
      </c>
      <c r="E378" s="2" t="s">
        <v>8830</v>
      </c>
      <c r="F378" s="2">
        <v>22644662</v>
      </c>
      <c r="G378" s="2" t="s">
        <v>9654</v>
      </c>
      <c r="H378" s="2" t="s">
        <v>9655</v>
      </c>
      <c r="I378" s="2" t="s">
        <v>2694</v>
      </c>
      <c r="J378" s="2" t="s">
        <v>9656</v>
      </c>
      <c r="K378" s="2" t="s">
        <v>9657</v>
      </c>
      <c r="L378" s="2" t="s">
        <v>9658</v>
      </c>
      <c r="M378" s="2" t="s">
        <v>8160</v>
      </c>
      <c r="N378" s="4" t="s">
        <v>9659</v>
      </c>
      <c r="O378" s="4" t="s">
        <v>9660</v>
      </c>
    </row>
    <row r="379" spans="1:15" ht="15" hidden="1" customHeight="1" x14ac:dyDescent="0.3">
      <c r="A379" s="2" t="s">
        <v>40</v>
      </c>
      <c r="B379" s="2" t="s">
        <v>34310</v>
      </c>
      <c r="C379" s="3">
        <v>2</v>
      </c>
      <c r="D379" s="2" t="s">
        <v>653</v>
      </c>
      <c r="E379" s="2" t="s">
        <v>8830</v>
      </c>
      <c r="F379" s="2">
        <v>22540226</v>
      </c>
      <c r="G379" s="2" t="s">
        <v>9661</v>
      </c>
      <c r="H379" s="2" t="s">
        <v>9662</v>
      </c>
      <c r="I379" s="2" t="s">
        <v>1355</v>
      </c>
      <c r="J379" s="2"/>
      <c r="K379" s="2" t="s">
        <v>7675</v>
      </c>
      <c r="L379" s="2" t="s">
        <v>9663</v>
      </c>
      <c r="M379" s="2" t="s">
        <v>7460</v>
      </c>
      <c r="N379" s="4" t="s">
        <v>9664</v>
      </c>
      <c r="O379" s="4" t="s">
        <v>9665</v>
      </c>
    </row>
    <row r="380" spans="1:15" ht="15" hidden="1" customHeight="1" x14ac:dyDescent="0.3">
      <c r="A380" s="2" t="s">
        <v>40</v>
      </c>
      <c r="B380" s="2" t="s">
        <v>34310</v>
      </c>
      <c r="C380" s="3">
        <v>2</v>
      </c>
      <c r="D380" s="2" t="s">
        <v>653</v>
      </c>
      <c r="E380" s="2" t="s">
        <v>8830</v>
      </c>
      <c r="F380" s="2">
        <v>21461851</v>
      </c>
      <c r="G380" s="2" t="s">
        <v>9666</v>
      </c>
      <c r="H380" s="2" t="s">
        <v>9667</v>
      </c>
      <c r="I380" s="2" t="s">
        <v>1296</v>
      </c>
      <c r="J380" s="2" t="s">
        <v>9668</v>
      </c>
      <c r="K380" s="2" t="s">
        <v>9669</v>
      </c>
      <c r="L380" s="2" t="s">
        <v>9670</v>
      </c>
      <c r="M380" s="2" t="s">
        <v>7460</v>
      </c>
      <c r="N380" s="4" t="s">
        <v>9671</v>
      </c>
      <c r="O380" s="4" t="s">
        <v>9672</v>
      </c>
    </row>
    <row r="381" spans="1:15" ht="15" hidden="1" customHeight="1" x14ac:dyDescent="0.3">
      <c r="A381" s="2" t="s">
        <v>40</v>
      </c>
      <c r="B381" s="2" t="s">
        <v>34310</v>
      </c>
      <c r="C381" s="3">
        <v>2</v>
      </c>
      <c r="D381" s="2" t="s">
        <v>653</v>
      </c>
      <c r="E381" s="2" t="s">
        <v>8830</v>
      </c>
      <c r="F381" s="2">
        <v>22044316</v>
      </c>
      <c r="G381" s="2" t="s">
        <v>9673</v>
      </c>
      <c r="H381" s="2" t="s">
        <v>9674</v>
      </c>
      <c r="I381" s="2" t="s">
        <v>1296</v>
      </c>
      <c r="J381" s="2"/>
      <c r="K381" s="2" t="s">
        <v>9675</v>
      </c>
      <c r="L381" s="2" t="s">
        <v>9676</v>
      </c>
      <c r="M381" s="2" t="s">
        <v>7460</v>
      </c>
      <c r="N381" s="4" t="s">
        <v>9677</v>
      </c>
      <c r="O381" s="4" t="s">
        <v>9678</v>
      </c>
    </row>
    <row r="382" spans="1:15" ht="15" hidden="1" customHeight="1" x14ac:dyDescent="0.3">
      <c r="A382" s="2" t="s">
        <v>40</v>
      </c>
      <c r="B382" s="2" t="s">
        <v>34310</v>
      </c>
      <c r="C382" s="3">
        <v>2</v>
      </c>
      <c r="D382" s="2" t="s">
        <v>653</v>
      </c>
      <c r="E382" s="2" t="s">
        <v>8830</v>
      </c>
      <c r="F382" s="2">
        <v>22445276</v>
      </c>
      <c r="G382" s="2" t="s">
        <v>9679</v>
      </c>
      <c r="H382" s="2" t="s">
        <v>9680</v>
      </c>
      <c r="I382" s="2" t="s">
        <v>886</v>
      </c>
      <c r="J382" s="2" t="s">
        <v>9681</v>
      </c>
      <c r="K382" s="2" t="s">
        <v>8497</v>
      </c>
      <c r="L382" s="2" t="s">
        <v>9682</v>
      </c>
      <c r="M382" s="2" t="s">
        <v>7600</v>
      </c>
      <c r="N382" s="4" t="s">
        <v>9683</v>
      </c>
      <c r="O382" s="4" t="s">
        <v>9684</v>
      </c>
    </row>
    <row r="383" spans="1:15" ht="15" hidden="1" customHeight="1" x14ac:dyDescent="0.3">
      <c r="A383" s="2" t="s">
        <v>40</v>
      </c>
      <c r="B383" s="2" t="s">
        <v>34310</v>
      </c>
      <c r="C383" s="3">
        <v>2</v>
      </c>
      <c r="D383" s="2" t="s">
        <v>653</v>
      </c>
      <c r="E383" s="2" t="s">
        <v>8830</v>
      </c>
      <c r="F383" s="2">
        <v>22193914</v>
      </c>
      <c r="G383" s="2" t="s">
        <v>9685</v>
      </c>
      <c r="H383" s="2" t="s">
        <v>9686</v>
      </c>
      <c r="I383" s="2" t="s">
        <v>805</v>
      </c>
      <c r="J383" s="2" t="s">
        <v>9687</v>
      </c>
      <c r="K383" s="2" t="s">
        <v>7472</v>
      </c>
      <c r="L383" s="2" t="s">
        <v>9688</v>
      </c>
      <c r="M383" s="2" t="s">
        <v>7460</v>
      </c>
      <c r="N383" s="4" t="s">
        <v>9689</v>
      </c>
      <c r="O383" s="4" t="s">
        <v>9690</v>
      </c>
    </row>
    <row r="384" spans="1:15" ht="15" hidden="1" customHeight="1" x14ac:dyDescent="0.3">
      <c r="A384" s="2" t="s">
        <v>40</v>
      </c>
      <c r="B384" s="2" t="s">
        <v>34310</v>
      </c>
      <c r="C384" s="3">
        <v>2</v>
      </c>
      <c r="D384" s="2" t="s">
        <v>653</v>
      </c>
      <c r="E384" s="2" t="s">
        <v>8830</v>
      </c>
      <c r="F384" s="2">
        <v>22154528</v>
      </c>
      <c r="G384" s="2" t="s">
        <v>9691</v>
      </c>
      <c r="H384" s="2" t="s">
        <v>9692</v>
      </c>
      <c r="I384" s="2" t="s">
        <v>819</v>
      </c>
      <c r="J384" s="2" t="s">
        <v>9693</v>
      </c>
      <c r="K384" s="2" t="s">
        <v>7380</v>
      </c>
      <c r="L384" s="2" t="s">
        <v>9694</v>
      </c>
      <c r="M384" s="2" t="s">
        <v>7460</v>
      </c>
      <c r="N384" s="4" t="s">
        <v>9695</v>
      </c>
      <c r="O384" s="4" t="s">
        <v>9696</v>
      </c>
    </row>
    <row r="385" spans="1:15" ht="15" hidden="1" customHeight="1" x14ac:dyDescent="0.3">
      <c r="A385" s="2" t="s">
        <v>40</v>
      </c>
      <c r="B385" s="2" t="s">
        <v>34310</v>
      </c>
      <c r="C385" s="3">
        <v>2</v>
      </c>
      <c r="D385" s="2" t="s">
        <v>653</v>
      </c>
      <c r="E385" s="2" t="s">
        <v>8830</v>
      </c>
      <c r="F385" s="2">
        <v>21962774</v>
      </c>
      <c r="G385" s="2" t="s">
        <v>9697</v>
      </c>
      <c r="H385" s="2" t="s">
        <v>9698</v>
      </c>
      <c r="I385" s="2" t="s">
        <v>2313</v>
      </c>
      <c r="J385" s="2" t="s">
        <v>9699</v>
      </c>
      <c r="K385" s="2" t="s">
        <v>7380</v>
      </c>
      <c r="L385" s="2" t="s">
        <v>9700</v>
      </c>
      <c r="M385" s="2" t="s">
        <v>7460</v>
      </c>
      <c r="N385" s="4" t="s">
        <v>9701</v>
      </c>
      <c r="O385" s="4" t="s">
        <v>9702</v>
      </c>
    </row>
    <row r="386" spans="1:15" ht="15" hidden="1" customHeight="1" x14ac:dyDescent="0.3">
      <c r="A386" s="2" t="s">
        <v>40</v>
      </c>
      <c r="B386" s="2" t="s">
        <v>34310</v>
      </c>
      <c r="C386" s="3">
        <v>2</v>
      </c>
      <c r="D386" s="2" t="s">
        <v>653</v>
      </c>
      <c r="E386" s="2" t="s">
        <v>8830</v>
      </c>
      <c r="F386" s="2">
        <v>22364447</v>
      </c>
      <c r="G386" s="2" t="s">
        <v>9703</v>
      </c>
      <c r="H386" s="2" t="s">
        <v>9704</v>
      </c>
      <c r="I386" s="2" t="s">
        <v>2313</v>
      </c>
      <c r="J386" s="2"/>
      <c r="K386" s="2" t="s">
        <v>8720</v>
      </c>
      <c r="L386" s="2" t="s">
        <v>9705</v>
      </c>
      <c r="M386" s="2" t="s">
        <v>7438</v>
      </c>
      <c r="N386" s="4" t="s">
        <v>9706</v>
      </c>
      <c r="O386" s="4" t="s">
        <v>9707</v>
      </c>
    </row>
    <row r="387" spans="1:15" ht="15" hidden="1" customHeight="1" x14ac:dyDescent="0.3">
      <c r="A387" s="2" t="s">
        <v>40</v>
      </c>
      <c r="B387" s="2" t="s">
        <v>34310</v>
      </c>
      <c r="C387" s="3">
        <v>2</v>
      </c>
      <c r="D387" s="2" t="s">
        <v>653</v>
      </c>
      <c r="E387" s="2" t="s">
        <v>8830</v>
      </c>
      <c r="F387" s="2">
        <v>21923742</v>
      </c>
      <c r="G387" s="2" t="s">
        <v>9708</v>
      </c>
      <c r="H387" s="2" t="s">
        <v>9709</v>
      </c>
      <c r="I387" s="2" t="s">
        <v>5021</v>
      </c>
      <c r="J387" s="2"/>
      <c r="K387" s="2" t="s">
        <v>7675</v>
      </c>
      <c r="L387" s="2" t="s">
        <v>9710</v>
      </c>
      <c r="M387" s="2" t="s">
        <v>7460</v>
      </c>
      <c r="N387" s="4" t="s">
        <v>9711</v>
      </c>
      <c r="O387" s="4" t="s">
        <v>9712</v>
      </c>
    </row>
    <row r="388" spans="1:15" ht="15" hidden="1" customHeight="1" x14ac:dyDescent="0.3">
      <c r="A388" s="2" t="s">
        <v>40</v>
      </c>
      <c r="B388" s="2" t="s">
        <v>34310</v>
      </c>
      <c r="C388" s="3">
        <v>2</v>
      </c>
      <c r="D388" s="2" t="s">
        <v>653</v>
      </c>
      <c r="E388" s="2" t="s">
        <v>8830</v>
      </c>
      <c r="F388" s="2">
        <v>24049643</v>
      </c>
      <c r="G388" s="2" t="s">
        <v>9713</v>
      </c>
      <c r="H388" s="2" t="s">
        <v>9714</v>
      </c>
      <c r="I388" s="2" t="s">
        <v>932</v>
      </c>
      <c r="J388" s="2" t="s">
        <v>9715</v>
      </c>
      <c r="K388" s="2" t="s">
        <v>9716</v>
      </c>
      <c r="L388" s="2" t="s">
        <v>9717</v>
      </c>
      <c r="M388" s="2" t="s">
        <v>7388</v>
      </c>
      <c r="N388" s="4" t="s">
        <v>9718</v>
      </c>
      <c r="O388" s="4" t="s">
        <v>9719</v>
      </c>
    </row>
    <row r="389" spans="1:15" ht="15" hidden="1" customHeight="1" x14ac:dyDescent="0.3">
      <c r="A389" s="2" t="s">
        <v>40</v>
      </c>
      <c r="B389" s="2" t="s">
        <v>34310</v>
      </c>
      <c r="C389" s="3">
        <v>2</v>
      </c>
      <c r="D389" s="2" t="s">
        <v>653</v>
      </c>
      <c r="E389" s="2" t="s">
        <v>8830</v>
      </c>
      <c r="F389" s="2">
        <v>21883350</v>
      </c>
      <c r="G389" s="2" t="s">
        <v>9720</v>
      </c>
      <c r="H389" s="2" t="s">
        <v>9721</v>
      </c>
      <c r="I389" s="2" t="s">
        <v>1317</v>
      </c>
      <c r="J389" s="2"/>
      <c r="K389" s="2" t="s">
        <v>7675</v>
      </c>
      <c r="L389" s="2" t="s">
        <v>9722</v>
      </c>
      <c r="M389" s="2" t="s">
        <v>7460</v>
      </c>
      <c r="N389" s="4" t="s">
        <v>9723</v>
      </c>
      <c r="O389" s="4" t="s">
        <v>9724</v>
      </c>
    </row>
    <row r="390" spans="1:15" ht="15" hidden="1" customHeight="1" x14ac:dyDescent="0.3">
      <c r="A390" s="2" t="s">
        <v>40</v>
      </c>
      <c r="B390" s="2" t="s">
        <v>34310</v>
      </c>
      <c r="C390" s="3">
        <v>2</v>
      </c>
      <c r="D390" s="2" t="s">
        <v>653</v>
      </c>
      <c r="E390" s="2" t="s">
        <v>8830</v>
      </c>
      <c r="F390" s="2">
        <v>21497599</v>
      </c>
      <c r="G390" s="2" t="s">
        <v>9725</v>
      </c>
      <c r="H390" s="2" t="s">
        <v>9726</v>
      </c>
      <c r="I390" s="2" t="s">
        <v>9727</v>
      </c>
      <c r="J390" s="2" t="s">
        <v>9728</v>
      </c>
      <c r="K390" s="2" t="s">
        <v>9729</v>
      </c>
      <c r="L390" s="2" t="s">
        <v>9730</v>
      </c>
      <c r="M390" s="2" t="s">
        <v>7460</v>
      </c>
      <c r="N390" s="4" t="s">
        <v>9731</v>
      </c>
      <c r="O390" s="4" t="s">
        <v>9732</v>
      </c>
    </row>
    <row r="391" spans="1:15" ht="15" hidden="1" customHeight="1" x14ac:dyDescent="0.3">
      <c r="A391" s="2" t="s">
        <v>40</v>
      </c>
      <c r="B391" s="2" t="s">
        <v>34310</v>
      </c>
      <c r="C391" s="3">
        <v>2</v>
      </c>
      <c r="D391" s="2" t="s">
        <v>653</v>
      </c>
      <c r="E391" s="2" t="s">
        <v>8830</v>
      </c>
      <c r="F391" s="2">
        <v>21204900</v>
      </c>
      <c r="G391" s="2" t="s">
        <v>9733</v>
      </c>
      <c r="H391" s="2" t="s">
        <v>9734</v>
      </c>
      <c r="I391" s="2" t="s">
        <v>9735</v>
      </c>
      <c r="J391" s="2"/>
      <c r="K391" s="2" t="s">
        <v>7675</v>
      </c>
      <c r="L391" s="2" t="s">
        <v>9736</v>
      </c>
      <c r="M391" s="2" t="s">
        <v>7438</v>
      </c>
      <c r="N391" s="4" t="s">
        <v>9737</v>
      </c>
      <c r="O391" s="4" t="s">
        <v>9738</v>
      </c>
    </row>
    <row r="392" spans="1:15" ht="15" hidden="1" customHeight="1" x14ac:dyDescent="0.3">
      <c r="A392" s="2" t="s">
        <v>40</v>
      </c>
      <c r="B392" s="2" t="s">
        <v>34310</v>
      </c>
      <c r="C392" s="3">
        <v>2</v>
      </c>
      <c r="D392" s="2" t="s">
        <v>653</v>
      </c>
      <c r="E392" s="2" t="s">
        <v>8830</v>
      </c>
      <c r="F392" s="2">
        <v>21278736</v>
      </c>
      <c r="G392" s="2" t="s">
        <v>9739</v>
      </c>
      <c r="H392" s="2" t="s">
        <v>9740</v>
      </c>
      <c r="I392" s="2" t="s">
        <v>838</v>
      </c>
      <c r="J392" s="2" t="s">
        <v>9741</v>
      </c>
      <c r="K392" s="2" t="s">
        <v>9742</v>
      </c>
      <c r="L392" s="2" t="s">
        <v>9743</v>
      </c>
      <c r="M392" s="2" t="s">
        <v>9041</v>
      </c>
      <c r="N392" s="4" t="s">
        <v>9744</v>
      </c>
      <c r="O392" s="4" t="s">
        <v>9745</v>
      </c>
    </row>
    <row r="393" spans="1:15" ht="15" hidden="1" customHeight="1" x14ac:dyDescent="0.3">
      <c r="A393" s="2" t="s">
        <v>40</v>
      </c>
      <c r="B393" s="2" t="s">
        <v>34310</v>
      </c>
      <c r="C393" s="3">
        <v>2</v>
      </c>
      <c r="D393" s="2" t="s">
        <v>653</v>
      </c>
      <c r="E393" s="2" t="s">
        <v>8830</v>
      </c>
      <c r="F393" s="2">
        <v>21356351</v>
      </c>
      <c r="G393" s="2" t="s">
        <v>9746</v>
      </c>
      <c r="H393" s="2" t="s">
        <v>9747</v>
      </c>
      <c r="I393" s="2" t="s">
        <v>838</v>
      </c>
      <c r="J393" s="2"/>
      <c r="K393" s="2" t="s">
        <v>9748</v>
      </c>
      <c r="L393" s="2" t="s">
        <v>9749</v>
      </c>
      <c r="M393" s="2" t="s">
        <v>9041</v>
      </c>
      <c r="N393" s="4" t="s">
        <v>9750</v>
      </c>
      <c r="O393" s="4" t="s">
        <v>9751</v>
      </c>
    </row>
    <row r="394" spans="1:15" ht="15" hidden="1" customHeight="1" x14ac:dyDescent="0.3">
      <c r="A394" s="2" t="s">
        <v>40</v>
      </c>
      <c r="B394" s="2" t="s">
        <v>34310</v>
      </c>
      <c r="C394" s="3">
        <v>2</v>
      </c>
      <c r="D394" s="2" t="s">
        <v>653</v>
      </c>
      <c r="E394" s="2" t="s">
        <v>8830</v>
      </c>
      <c r="F394" s="2">
        <v>21093739</v>
      </c>
      <c r="G394" s="2" t="s">
        <v>9752</v>
      </c>
      <c r="H394" s="2" t="s">
        <v>9753</v>
      </c>
      <c r="I394" s="2" t="s">
        <v>978</v>
      </c>
      <c r="J394" s="2"/>
      <c r="K394" s="2" t="s">
        <v>9754</v>
      </c>
      <c r="L394" s="2" t="s">
        <v>9755</v>
      </c>
      <c r="M394" s="2" t="s">
        <v>7709</v>
      </c>
      <c r="N394" s="4" t="s">
        <v>9756</v>
      </c>
      <c r="O394" s="4" t="s">
        <v>9757</v>
      </c>
    </row>
    <row r="395" spans="1:15" ht="15" hidden="1" customHeight="1" x14ac:dyDescent="0.3">
      <c r="A395" s="2" t="s">
        <v>40</v>
      </c>
      <c r="B395" s="2" t="s">
        <v>34310</v>
      </c>
      <c r="C395" s="3">
        <v>2</v>
      </c>
      <c r="D395" s="2" t="s">
        <v>653</v>
      </c>
      <c r="E395" s="2" t="s">
        <v>8830</v>
      </c>
      <c r="F395" s="2">
        <v>20729109</v>
      </c>
      <c r="G395" s="2" t="s">
        <v>9758</v>
      </c>
      <c r="H395" s="2" t="s">
        <v>9759</v>
      </c>
      <c r="I395" s="2" t="s">
        <v>9760</v>
      </c>
      <c r="J395" s="2" t="s">
        <v>9761</v>
      </c>
      <c r="K395" s="2" t="s">
        <v>9070</v>
      </c>
      <c r="L395" s="2" t="s">
        <v>9762</v>
      </c>
      <c r="M395" s="2" t="s">
        <v>9763</v>
      </c>
      <c r="N395" s="4" t="s">
        <v>9764</v>
      </c>
      <c r="O395" s="4" t="s">
        <v>9765</v>
      </c>
    </row>
    <row r="396" spans="1:15" ht="15" hidden="1" customHeight="1" x14ac:dyDescent="0.3">
      <c r="A396" s="2" t="s">
        <v>40</v>
      </c>
      <c r="B396" s="2" t="s">
        <v>34310</v>
      </c>
      <c r="C396" s="3">
        <v>2</v>
      </c>
      <c r="D396" s="2" t="s">
        <v>653</v>
      </c>
      <c r="E396" s="2" t="s">
        <v>8830</v>
      </c>
      <c r="F396" s="2">
        <v>20171179</v>
      </c>
      <c r="G396" s="2" t="s">
        <v>9766</v>
      </c>
      <c r="H396" s="2" t="s">
        <v>9767</v>
      </c>
      <c r="I396" s="2" t="s">
        <v>9768</v>
      </c>
      <c r="J396" s="2" t="s">
        <v>9769</v>
      </c>
      <c r="K396" s="2" t="s">
        <v>9770</v>
      </c>
      <c r="L396" s="2" t="s">
        <v>9771</v>
      </c>
      <c r="M396" s="2" t="s">
        <v>8160</v>
      </c>
      <c r="N396" s="4" t="s">
        <v>9772</v>
      </c>
      <c r="O396" s="4" t="s">
        <v>9773</v>
      </c>
    </row>
    <row r="397" spans="1:15" ht="15" hidden="1" customHeight="1" x14ac:dyDescent="0.3">
      <c r="A397" s="2" t="s">
        <v>40</v>
      </c>
      <c r="B397" s="2" t="s">
        <v>34310</v>
      </c>
      <c r="C397" s="3">
        <v>2</v>
      </c>
      <c r="D397" s="2" t="s">
        <v>653</v>
      </c>
      <c r="E397" s="2" t="s">
        <v>9136</v>
      </c>
      <c r="F397" s="2">
        <v>19726766</v>
      </c>
      <c r="G397" s="2" t="s">
        <v>9774</v>
      </c>
      <c r="H397" s="2" t="s">
        <v>9775</v>
      </c>
      <c r="I397" s="2" t="s">
        <v>9776</v>
      </c>
      <c r="J397" s="2"/>
      <c r="K397" s="2" t="s">
        <v>8235</v>
      </c>
      <c r="L397" s="2" t="s">
        <v>9777</v>
      </c>
      <c r="M397" s="2" t="s">
        <v>7565</v>
      </c>
      <c r="N397" s="4" t="s">
        <v>9778</v>
      </c>
      <c r="O397" s="4" t="s">
        <v>9779</v>
      </c>
    </row>
    <row r="398" spans="1:15" ht="15" hidden="1" customHeight="1" x14ac:dyDescent="0.3">
      <c r="A398" s="2" t="s">
        <v>40</v>
      </c>
      <c r="B398" s="2" t="s">
        <v>34310</v>
      </c>
      <c r="C398" s="3">
        <v>2</v>
      </c>
      <c r="D398" s="2" t="s">
        <v>653</v>
      </c>
      <c r="E398" s="2" t="s">
        <v>9136</v>
      </c>
      <c r="F398" s="2">
        <v>19319447</v>
      </c>
      <c r="G398" s="2" t="s">
        <v>9780</v>
      </c>
      <c r="H398" s="2" t="s">
        <v>9781</v>
      </c>
      <c r="I398" s="2" t="s">
        <v>3484</v>
      </c>
      <c r="J398" s="2"/>
      <c r="K398" s="2" t="s">
        <v>9132</v>
      </c>
      <c r="L398" s="2" t="s">
        <v>9782</v>
      </c>
      <c r="M398" s="2" t="s">
        <v>7460</v>
      </c>
      <c r="N398" s="4" t="s">
        <v>9783</v>
      </c>
      <c r="O398" s="2"/>
    </row>
    <row r="399" spans="1:15" ht="15" hidden="1" customHeight="1" x14ac:dyDescent="0.3">
      <c r="A399" s="2" t="s">
        <v>40</v>
      </c>
      <c r="B399" s="2" t="s">
        <v>34310</v>
      </c>
      <c r="C399" s="3">
        <v>2</v>
      </c>
      <c r="D399" s="2" t="s">
        <v>653</v>
      </c>
      <c r="E399" s="2" t="s">
        <v>9136</v>
      </c>
      <c r="F399" s="2">
        <v>19137635</v>
      </c>
      <c r="G399" s="2" t="s">
        <v>9784</v>
      </c>
      <c r="H399" s="2" t="s">
        <v>9785</v>
      </c>
      <c r="I399" s="2" t="s">
        <v>879</v>
      </c>
      <c r="J399" s="2"/>
      <c r="K399" s="2" t="s">
        <v>7921</v>
      </c>
      <c r="L399" s="2" t="s">
        <v>9786</v>
      </c>
      <c r="M399" s="2" t="s">
        <v>7460</v>
      </c>
      <c r="N399" s="4" t="s">
        <v>9787</v>
      </c>
      <c r="O399" s="4" t="s">
        <v>9788</v>
      </c>
    </row>
    <row r="400" spans="1:15" ht="15" hidden="1" customHeight="1" x14ac:dyDescent="0.3">
      <c r="A400" s="2" t="s">
        <v>40</v>
      </c>
      <c r="B400" s="2" t="s">
        <v>34310</v>
      </c>
      <c r="C400" s="3">
        <v>2</v>
      </c>
      <c r="D400" s="2" t="s">
        <v>653</v>
      </c>
      <c r="E400" s="2" t="s">
        <v>8830</v>
      </c>
      <c r="F400" s="2">
        <v>19874234</v>
      </c>
      <c r="G400" s="2" t="s">
        <v>9789</v>
      </c>
      <c r="H400" s="2" t="s">
        <v>9790</v>
      </c>
      <c r="I400" s="2" t="s">
        <v>739</v>
      </c>
      <c r="J400" s="2"/>
      <c r="K400" s="2" t="s">
        <v>9650</v>
      </c>
      <c r="L400" s="2" t="s">
        <v>9791</v>
      </c>
      <c r="M400" s="2" t="s">
        <v>8160</v>
      </c>
      <c r="N400" s="4" t="s">
        <v>9792</v>
      </c>
      <c r="O400" s="4" t="s">
        <v>9793</v>
      </c>
    </row>
    <row r="401" spans="1:15" ht="15" hidden="1" customHeight="1" x14ac:dyDescent="0.3">
      <c r="A401" s="2" t="s">
        <v>40</v>
      </c>
      <c r="B401" s="2" t="s">
        <v>34310</v>
      </c>
      <c r="C401" s="3">
        <v>2</v>
      </c>
      <c r="D401" s="2" t="s">
        <v>653</v>
      </c>
      <c r="E401" s="2" t="s">
        <v>8830</v>
      </c>
      <c r="F401" s="2">
        <v>18991804</v>
      </c>
      <c r="G401" s="2" t="s">
        <v>9794</v>
      </c>
      <c r="H401" s="2" t="s">
        <v>9795</v>
      </c>
      <c r="I401" s="2" t="s">
        <v>2140</v>
      </c>
      <c r="J401" s="2"/>
      <c r="K401" s="2" t="s">
        <v>9796</v>
      </c>
      <c r="L401" s="2" t="s">
        <v>9797</v>
      </c>
      <c r="M401" s="2" t="s">
        <v>7438</v>
      </c>
      <c r="N401" s="4" t="s">
        <v>9798</v>
      </c>
      <c r="O401" s="4" t="s">
        <v>9799</v>
      </c>
    </row>
    <row r="402" spans="1:15" ht="15" hidden="1" customHeight="1" x14ac:dyDescent="0.3">
      <c r="A402" s="2" t="s">
        <v>40</v>
      </c>
      <c r="B402" s="2" t="s">
        <v>34310</v>
      </c>
      <c r="C402" s="3">
        <v>2</v>
      </c>
      <c r="D402" s="2" t="s">
        <v>653</v>
      </c>
      <c r="E402" s="2" t="s">
        <v>8830</v>
      </c>
      <c r="F402" s="2">
        <v>18523147</v>
      </c>
      <c r="G402" s="2" t="s">
        <v>9800</v>
      </c>
      <c r="H402" s="2" t="s">
        <v>9801</v>
      </c>
      <c r="I402" s="2" t="s">
        <v>9802</v>
      </c>
      <c r="J402" s="2" t="s">
        <v>9803</v>
      </c>
      <c r="K402" s="2" t="s">
        <v>5284</v>
      </c>
      <c r="L402" s="2" t="s">
        <v>9804</v>
      </c>
      <c r="M402" s="2" t="s">
        <v>7460</v>
      </c>
      <c r="N402" s="4" t="s">
        <v>9805</v>
      </c>
      <c r="O402" s="4" t="s">
        <v>9806</v>
      </c>
    </row>
    <row r="403" spans="1:15" ht="15" hidden="1" customHeight="1" x14ac:dyDescent="0.3">
      <c r="A403" s="2" t="s">
        <v>40</v>
      </c>
      <c r="B403" s="2" t="s">
        <v>34310</v>
      </c>
      <c r="C403" s="3">
        <v>2</v>
      </c>
      <c r="D403" s="2" t="s">
        <v>653</v>
      </c>
      <c r="E403" s="2" t="s">
        <v>8830</v>
      </c>
      <c r="F403" s="2">
        <v>18700028</v>
      </c>
      <c r="G403" s="2" t="s">
        <v>9807</v>
      </c>
      <c r="H403" s="2" t="s">
        <v>9808</v>
      </c>
      <c r="I403" s="2" t="s">
        <v>9809</v>
      </c>
      <c r="J403" s="2" t="s">
        <v>9809</v>
      </c>
      <c r="K403" s="2" t="s">
        <v>9810</v>
      </c>
      <c r="L403" s="2" t="s">
        <v>9811</v>
      </c>
      <c r="M403" s="2" t="s">
        <v>7460</v>
      </c>
      <c r="N403" s="4" t="s">
        <v>9812</v>
      </c>
      <c r="O403" s="4" t="s">
        <v>9813</v>
      </c>
    </row>
    <row r="404" spans="1:15" ht="15" hidden="1" customHeight="1" x14ac:dyDescent="0.3">
      <c r="A404" s="2" t="s">
        <v>40</v>
      </c>
      <c r="B404" s="2" t="s">
        <v>34310</v>
      </c>
      <c r="C404" s="3">
        <v>2</v>
      </c>
      <c r="D404" s="2" t="s">
        <v>653</v>
      </c>
      <c r="E404" s="2" t="s">
        <v>9136</v>
      </c>
      <c r="F404" s="2">
        <v>17910042</v>
      </c>
      <c r="G404" s="2" t="s">
        <v>9814</v>
      </c>
      <c r="H404" s="2" t="s">
        <v>9815</v>
      </c>
      <c r="I404" s="2" t="s">
        <v>9816</v>
      </c>
      <c r="J404" s="2"/>
      <c r="K404" s="2" t="s">
        <v>7387</v>
      </c>
      <c r="L404" s="2" t="s">
        <v>9817</v>
      </c>
      <c r="M404" s="2" t="s">
        <v>7677</v>
      </c>
      <c r="N404" s="4" t="s">
        <v>9818</v>
      </c>
      <c r="O404" s="4" t="s">
        <v>9819</v>
      </c>
    </row>
    <row r="405" spans="1:15" ht="15" hidden="1" customHeight="1" x14ac:dyDescent="0.3">
      <c r="A405" s="2" t="s">
        <v>40</v>
      </c>
      <c r="B405" s="2" t="s">
        <v>34310</v>
      </c>
      <c r="C405" s="3">
        <v>2</v>
      </c>
      <c r="D405" s="2" t="s">
        <v>653</v>
      </c>
      <c r="E405" s="2" t="s">
        <v>8830</v>
      </c>
      <c r="F405" s="2">
        <v>17654682</v>
      </c>
      <c r="G405" s="2" t="s">
        <v>9820</v>
      </c>
      <c r="H405" s="2" t="s">
        <v>9821</v>
      </c>
      <c r="I405" s="2" t="s">
        <v>972</v>
      </c>
      <c r="J405" s="2"/>
      <c r="K405" s="2" t="s">
        <v>7387</v>
      </c>
      <c r="L405" s="2" t="s">
        <v>9822</v>
      </c>
      <c r="M405" s="2" t="s">
        <v>7460</v>
      </c>
      <c r="N405" s="4" t="s">
        <v>9823</v>
      </c>
      <c r="O405" s="4" t="s">
        <v>9824</v>
      </c>
    </row>
    <row r="406" spans="1:15" ht="15" hidden="1" customHeight="1" x14ac:dyDescent="0.3">
      <c r="A406" s="2" t="s">
        <v>40</v>
      </c>
      <c r="B406" s="2" t="s">
        <v>34310</v>
      </c>
      <c r="C406" s="3">
        <v>2</v>
      </c>
      <c r="D406" s="2" t="s">
        <v>653</v>
      </c>
      <c r="E406" s="2" t="s">
        <v>8830</v>
      </c>
      <c r="F406" s="2">
        <v>17712795</v>
      </c>
      <c r="G406" s="2" t="s">
        <v>9825</v>
      </c>
      <c r="H406" s="2" t="s">
        <v>9826</v>
      </c>
      <c r="I406" s="2" t="s">
        <v>1557</v>
      </c>
      <c r="J406" s="2"/>
      <c r="K406" s="2" t="s">
        <v>7387</v>
      </c>
      <c r="L406" s="2" t="s">
        <v>9827</v>
      </c>
      <c r="M406" s="2" t="s">
        <v>8167</v>
      </c>
      <c r="N406" s="4" t="s">
        <v>9828</v>
      </c>
      <c r="O406" s="4" t="s">
        <v>9829</v>
      </c>
    </row>
    <row r="407" spans="1:15" ht="15" hidden="1" customHeight="1" x14ac:dyDescent="0.3">
      <c r="A407" s="2" t="s">
        <v>40</v>
      </c>
      <c r="B407" s="2" t="s">
        <v>34310</v>
      </c>
      <c r="C407" s="3">
        <v>2</v>
      </c>
      <c r="D407" s="2" t="s">
        <v>653</v>
      </c>
      <c r="E407" s="2" t="s">
        <v>8830</v>
      </c>
      <c r="F407" s="2">
        <v>17499238</v>
      </c>
      <c r="G407" s="2" t="s">
        <v>9830</v>
      </c>
      <c r="H407" s="2" t="s">
        <v>9831</v>
      </c>
      <c r="I407" s="2" t="s">
        <v>9832</v>
      </c>
      <c r="J407" s="2" t="s">
        <v>9833</v>
      </c>
      <c r="K407" s="2" t="s">
        <v>9729</v>
      </c>
      <c r="L407" s="2" t="s">
        <v>9834</v>
      </c>
      <c r="M407" s="2" t="s">
        <v>7460</v>
      </c>
      <c r="N407" s="4" t="s">
        <v>9835</v>
      </c>
      <c r="O407" s="4" t="s">
        <v>9836</v>
      </c>
    </row>
    <row r="408" spans="1:15" ht="15" hidden="1" customHeight="1" x14ac:dyDescent="0.3">
      <c r="A408" s="2" t="s">
        <v>40</v>
      </c>
      <c r="B408" s="2" t="s">
        <v>34310</v>
      </c>
      <c r="C408" s="3">
        <v>2</v>
      </c>
      <c r="D408" s="2" t="s">
        <v>653</v>
      </c>
      <c r="E408" s="2" t="s">
        <v>9136</v>
      </c>
      <c r="F408" s="2">
        <v>17007941</v>
      </c>
      <c r="G408" s="2" t="s">
        <v>9837</v>
      </c>
      <c r="H408" s="2" t="s">
        <v>9838</v>
      </c>
      <c r="I408" s="2" t="s">
        <v>1979</v>
      </c>
      <c r="J408" s="2" t="s">
        <v>9839</v>
      </c>
      <c r="K408" s="2" t="s">
        <v>9840</v>
      </c>
      <c r="L408" s="2" t="s">
        <v>9841</v>
      </c>
      <c r="M408" s="2" t="s">
        <v>7388</v>
      </c>
      <c r="N408" s="4" t="s">
        <v>9842</v>
      </c>
      <c r="O408" s="4" t="s">
        <v>9843</v>
      </c>
    </row>
    <row r="409" spans="1:15" ht="15" hidden="1" customHeight="1" x14ac:dyDescent="0.3">
      <c r="A409" s="2" t="s">
        <v>40</v>
      </c>
      <c r="B409" s="2" t="s">
        <v>34310</v>
      </c>
      <c r="C409" s="3">
        <v>2</v>
      </c>
      <c r="D409" s="2" t="s">
        <v>653</v>
      </c>
      <c r="E409" s="2" t="s">
        <v>8830</v>
      </c>
      <c r="F409" s="2">
        <v>17191150</v>
      </c>
      <c r="G409" s="2" t="s">
        <v>9844</v>
      </c>
      <c r="H409" s="2" t="s">
        <v>9845</v>
      </c>
      <c r="I409" s="2" t="s">
        <v>1979</v>
      </c>
      <c r="J409" s="2" t="s">
        <v>9846</v>
      </c>
      <c r="K409" s="2" t="s">
        <v>7472</v>
      </c>
      <c r="L409" s="2" t="s">
        <v>9847</v>
      </c>
      <c r="M409" s="2" t="s">
        <v>7388</v>
      </c>
      <c r="N409" s="4" t="s">
        <v>9848</v>
      </c>
      <c r="O409" s="4" t="s">
        <v>9849</v>
      </c>
    </row>
    <row r="410" spans="1:15" ht="15" hidden="1" customHeight="1" x14ac:dyDescent="0.3">
      <c r="A410" s="2" t="s">
        <v>40</v>
      </c>
      <c r="B410" s="2" t="s">
        <v>34310</v>
      </c>
      <c r="C410" s="3">
        <v>2</v>
      </c>
      <c r="D410" s="2" t="s">
        <v>653</v>
      </c>
      <c r="E410" s="2" t="s">
        <v>8830</v>
      </c>
      <c r="F410" s="2">
        <v>17130983</v>
      </c>
      <c r="G410" s="2" t="s">
        <v>9850</v>
      </c>
      <c r="H410" s="2" t="s">
        <v>9851</v>
      </c>
      <c r="I410" s="2" t="s">
        <v>9852</v>
      </c>
      <c r="J410" s="2" t="s">
        <v>9853</v>
      </c>
      <c r="K410" s="2" t="s">
        <v>9854</v>
      </c>
      <c r="L410" s="2" t="s">
        <v>9855</v>
      </c>
      <c r="M410" s="2" t="s">
        <v>7709</v>
      </c>
      <c r="N410" s="4" t="s">
        <v>9856</v>
      </c>
      <c r="O410" s="4" t="s">
        <v>9857</v>
      </c>
    </row>
    <row r="411" spans="1:15" ht="15" hidden="1" customHeight="1" x14ac:dyDescent="0.3">
      <c r="A411" s="2" t="s">
        <v>40</v>
      </c>
      <c r="B411" s="2" t="s">
        <v>34310</v>
      </c>
      <c r="C411" s="3">
        <v>2</v>
      </c>
      <c r="D411" s="2" t="s">
        <v>653</v>
      </c>
      <c r="E411" s="2" t="s">
        <v>8830</v>
      </c>
      <c r="F411" s="2">
        <v>16123991</v>
      </c>
      <c r="G411" s="2" t="s">
        <v>9858</v>
      </c>
      <c r="H411" s="2" t="s">
        <v>9859</v>
      </c>
      <c r="I411" s="2" t="s">
        <v>9860</v>
      </c>
      <c r="J411" s="2"/>
      <c r="K411" s="2" t="s">
        <v>9176</v>
      </c>
      <c r="L411" s="2" t="s">
        <v>9861</v>
      </c>
      <c r="M411" s="2" t="s">
        <v>9041</v>
      </c>
      <c r="N411" s="4" t="s">
        <v>9862</v>
      </c>
      <c r="O411" s="4" t="s">
        <v>9863</v>
      </c>
    </row>
    <row r="412" spans="1:15" ht="15" hidden="1" customHeight="1" x14ac:dyDescent="0.3">
      <c r="A412" s="2" t="s">
        <v>40</v>
      </c>
      <c r="B412" s="2" t="s">
        <v>34310</v>
      </c>
      <c r="C412" s="3">
        <v>2</v>
      </c>
      <c r="D412" s="2" t="s">
        <v>653</v>
      </c>
      <c r="E412" s="2" t="s">
        <v>8830</v>
      </c>
      <c r="F412" s="2">
        <v>16412054</v>
      </c>
      <c r="G412" s="2" t="s">
        <v>9864</v>
      </c>
      <c r="H412" s="2" t="s">
        <v>9865</v>
      </c>
      <c r="I412" s="2" t="s">
        <v>9860</v>
      </c>
      <c r="J412" s="2"/>
      <c r="K412" s="2" t="s">
        <v>7921</v>
      </c>
      <c r="L412" s="2" t="s">
        <v>9866</v>
      </c>
      <c r="M412" s="2" t="s">
        <v>7460</v>
      </c>
      <c r="N412" s="4" t="s">
        <v>9867</v>
      </c>
      <c r="O412" s="4" t="s">
        <v>9868</v>
      </c>
    </row>
    <row r="413" spans="1:15" ht="15" hidden="1" customHeight="1" x14ac:dyDescent="0.3">
      <c r="A413" s="2" t="s">
        <v>40</v>
      </c>
      <c r="B413" s="2" t="s">
        <v>34310</v>
      </c>
      <c r="C413" s="3">
        <v>2</v>
      </c>
      <c r="D413" s="2" t="s">
        <v>653</v>
      </c>
      <c r="E413" s="2" t="s">
        <v>8830</v>
      </c>
      <c r="F413" s="2">
        <v>16181054</v>
      </c>
      <c r="G413" s="2" t="s">
        <v>9869</v>
      </c>
      <c r="H413" s="2" t="s">
        <v>9870</v>
      </c>
      <c r="I413" s="2" t="s">
        <v>702</v>
      </c>
      <c r="J413" s="2"/>
      <c r="K413" s="2" t="s">
        <v>9871</v>
      </c>
      <c r="L413" s="2" t="s">
        <v>9872</v>
      </c>
      <c r="M413" s="2" t="s">
        <v>9873</v>
      </c>
      <c r="N413" s="4" t="s">
        <v>9874</v>
      </c>
      <c r="O413" s="4" t="s">
        <v>9875</v>
      </c>
    </row>
    <row r="414" spans="1:15" ht="15" hidden="1" customHeight="1" x14ac:dyDescent="0.3">
      <c r="A414" s="2" t="s">
        <v>40</v>
      </c>
      <c r="B414" s="2" t="s">
        <v>34310</v>
      </c>
      <c r="C414" s="3">
        <v>2</v>
      </c>
      <c r="D414" s="2" t="s">
        <v>653</v>
      </c>
      <c r="E414" s="2" t="s">
        <v>8830</v>
      </c>
      <c r="F414" s="2">
        <v>15787870</v>
      </c>
      <c r="G414" s="2" t="s">
        <v>9876</v>
      </c>
      <c r="H414" s="2" t="s">
        <v>9877</v>
      </c>
      <c r="I414" s="2" t="s">
        <v>6779</v>
      </c>
      <c r="J414" s="2"/>
      <c r="K414" s="2" t="s">
        <v>8833</v>
      </c>
      <c r="L414" s="2" t="s">
        <v>9878</v>
      </c>
      <c r="M414" s="2" t="s">
        <v>8528</v>
      </c>
      <c r="N414" s="4" t="s">
        <v>9879</v>
      </c>
      <c r="O414" s="4" t="s">
        <v>9880</v>
      </c>
    </row>
    <row r="415" spans="1:15" ht="15" hidden="1" customHeight="1" x14ac:dyDescent="0.3">
      <c r="A415" s="2" t="s">
        <v>40</v>
      </c>
      <c r="B415" s="2" t="s">
        <v>34310</v>
      </c>
      <c r="C415" s="3">
        <v>2</v>
      </c>
      <c r="D415" s="2" t="s">
        <v>653</v>
      </c>
      <c r="E415" s="2" t="s">
        <v>8830</v>
      </c>
      <c r="F415" s="2">
        <v>15517074</v>
      </c>
      <c r="G415" s="2" t="s">
        <v>9881</v>
      </c>
      <c r="H415" s="2" t="s">
        <v>9882</v>
      </c>
      <c r="I415" s="2" t="s">
        <v>2341</v>
      </c>
      <c r="J415" s="2" t="s">
        <v>9883</v>
      </c>
      <c r="K415" s="2" t="s">
        <v>9884</v>
      </c>
      <c r="L415" s="2" t="s">
        <v>9885</v>
      </c>
      <c r="M415" s="2" t="s">
        <v>7388</v>
      </c>
      <c r="N415" s="4" t="s">
        <v>9886</v>
      </c>
      <c r="O415" s="4" t="s">
        <v>9887</v>
      </c>
    </row>
    <row r="416" spans="1:15" ht="15" hidden="1" customHeight="1" x14ac:dyDescent="0.3">
      <c r="A416" s="2" t="s">
        <v>40</v>
      </c>
      <c r="B416" s="2" t="s">
        <v>34310</v>
      </c>
      <c r="C416" s="3">
        <v>2</v>
      </c>
      <c r="D416" s="2" t="s">
        <v>653</v>
      </c>
      <c r="E416" s="2" t="s">
        <v>8830</v>
      </c>
      <c r="F416" s="2">
        <v>15505740</v>
      </c>
      <c r="G416" s="2" t="s">
        <v>9888</v>
      </c>
      <c r="H416" s="2" t="s">
        <v>9889</v>
      </c>
      <c r="I416" s="2" t="s">
        <v>1319</v>
      </c>
      <c r="J416" s="2"/>
      <c r="K416" s="2" t="s">
        <v>9132</v>
      </c>
      <c r="L416" s="2" t="s">
        <v>9890</v>
      </c>
      <c r="M416" s="2" t="s">
        <v>9891</v>
      </c>
      <c r="N416" s="4" t="s">
        <v>9892</v>
      </c>
      <c r="O416" s="2"/>
    </row>
    <row r="417" spans="1:15" ht="15" hidden="1" customHeight="1" x14ac:dyDescent="0.3">
      <c r="A417" s="2" t="s">
        <v>40</v>
      </c>
      <c r="B417" s="2" t="s">
        <v>34310</v>
      </c>
      <c r="C417" s="3">
        <v>2</v>
      </c>
      <c r="D417" s="2" t="s">
        <v>653</v>
      </c>
      <c r="E417" s="2" t="s">
        <v>8830</v>
      </c>
      <c r="F417" s="2">
        <v>15234534</v>
      </c>
      <c r="G417" s="2" t="s">
        <v>9893</v>
      </c>
      <c r="H417" s="2" t="s">
        <v>9894</v>
      </c>
      <c r="I417" s="2" t="s">
        <v>9895</v>
      </c>
      <c r="J417" s="2"/>
      <c r="K417" s="2" t="s">
        <v>9896</v>
      </c>
      <c r="L417" s="2" t="s">
        <v>9897</v>
      </c>
      <c r="M417" s="2" t="s">
        <v>7460</v>
      </c>
      <c r="N417" s="4" t="s">
        <v>9898</v>
      </c>
      <c r="O417" s="4" t="s">
        <v>9899</v>
      </c>
    </row>
    <row r="418" spans="1:15" ht="15" hidden="1" customHeight="1" x14ac:dyDescent="0.3">
      <c r="A418" s="2" t="s">
        <v>40</v>
      </c>
      <c r="B418" s="2" t="s">
        <v>34310</v>
      </c>
      <c r="C418" s="3">
        <v>2</v>
      </c>
      <c r="D418" s="2" t="s">
        <v>653</v>
      </c>
      <c r="E418" s="2" t="s">
        <v>8830</v>
      </c>
      <c r="F418" s="2">
        <v>15107922</v>
      </c>
      <c r="G418" s="2" t="s">
        <v>9900</v>
      </c>
      <c r="H418" s="2" t="s">
        <v>9901</v>
      </c>
      <c r="I418" s="2" t="s">
        <v>1299</v>
      </c>
      <c r="J418" s="2" t="s">
        <v>9902</v>
      </c>
      <c r="K418" s="2" t="s">
        <v>9884</v>
      </c>
      <c r="L418" s="2" t="s">
        <v>9903</v>
      </c>
      <c r="M418" s="2" t="s">
        <v>9904</v>
      </c>
      <c r="N418" s="4" t="s">
        <v>9905</v>
      </c>
      <c r="O418" s="4" t="s">
        <v>9906</v>
      </c>
    </row>
    <row r="419" spans="1:15" ht="15" hidden="1" customHeight="1" x14ac:dyDescent="0.3">
      <c r="A419" s="2" t="s">
        <v>40</v>
      </c>
      <c r="B419" s="2" t="s">
        <v>34310</v>
      </c>
      <c r="C419" s="3">
        <v>2</v>
      </c>
      <c r="D419" s="2" t="s">
        <v>653</v>
      </c>
      <c r="E419" s="2" t="s">
        <v>8830</v>
      </c>
      <c r="F419" s="2">
        <v>14978696</v>
      </c>
      <c r="G419" s="2" t="s">
        <v>9907</v>
      </c>
      <c r="H419" s="2" t="s">
        <v>9908</v>
      </c>
      <c r="I419" s="2" t="s">
        <v>7085</v>
      </c>
      <c r="J419" s="2"/>
      <c r="K419" s="2" t="s">
        <v>7387</v>
      </c>
      <c r="L419" s="2" t="s">
        <v>9909</v>
      </c>
      <c r="M419" s="2" t="s">
        <v>8697</v>
      </c>
      <c r="N419" s="4" t="s">
        <v>9910</v>
      </c>
      <c r="O419" s="4" t="s">
        <v>9911</v>
      </c>
    </row>
    <row r="420" spans="1:15" ht="15" hidden="1" customHeight="1" x14ac:dyDescent="0.3">
      <c r="A420" s="2" t="s">
        <v>40</v>
      </c>
      <c r="B420" s="2" t="s">
        <v>34310</v>
      </c>
      <c r="C420" s="3">
        <v>2</v>
      </c>
      <c r="D420" s="2" t="s">
        <v>653</v>
      </c>
      <c r="E420" s="2" t="s">
        <v>8830</v>
      </c>
      <c r="F420" s="2">
        <v>14769150</v>
      </c>
      <c r="G420" s="2" t="s">
        <v>9912</v>
      </c>
      <c r="H420" s="2" t="s">
        <v>9913</v>
      </c>
      <c r="I420" s="2" t="s">
        <v>9914</v>
      </c>
      <c r="J420" s="2"/>
      <c r="K420" s="2" t="s">
        <v>9871</v>
      </c>
      <c r="L420" s="2" t="s">
        <v>9915</v>
      </c>
      <c r="M420" s="2" t="s">
        <v>8654</v>
      </c>
      <c r="N420" s="4" t="s">
        <v>9916</v>
      </c>
      <c r="O420" s="4" t="s">
        <v>9917</v>
      </c>
    </row>
    <row r="421" spans="1:15" ht="15" hidden="1" customHeight="1" x14ac:dyDescent="0.3">
      <c r="A421" s="2" t="s">
        <v>40</v>
      </c>
      <c r="B421" s="2" t="s">
        <v>34310</v>
      </c>
      <c r="C421" s="3">
        <v>2</v>
      </c>
      <c r="D421" s="2" t="s">
        <v>653</v>
      </c>
      <c r="E421" s="2" t="s">
        <v>9136</v>
      </c>
      <c r="F421" s="2">
        <v>12358341</v>
      </c>
      <c r="G421" s="2" t="s">
        <v>9918</v>
      </c>
      <c r="H421" s="2" t="s">
        <v>9919</v>
      </c>
      <c r="I421" s="2" t="s">
        <v>712</v>
      </c>
      <c r="J421" s="2"/>
      <c r="K421" s="2" t="s">
        <v>9920</v>
      </c>
      <c r="L421" s="2" t="s">
        <v>9921</v>
      </c>
      <c r="M421" s="2" t="s">
        <v>7460</v>
      </c>
      <c r="N421" s="4" t="s">
        <v>9922</v>
      </c>
      <c r="O421" s="4" t="s">
        <v>9923</v>
      </c>
    </row>
    <row r="422" spans="1:15" ht="15" hidden="1" customHeight="1" x14ac:dyDescent="0.3">
      <c r="A422" s="2" t="s">
        <v>40</v>
      </c>
      <c r="B422" s="2" t="s">
        <v>34310</v>
      </c>
      <c r="C422" s="3">
        <v>2</v>
      </c>
      <c r="D422" s="2" t="s">
        <v>653</v>
      </c>
      <c r="E422" s="2" t="s">
        <v>8830</v>
      </c>
      <c r="F422" s="2">
        <v>14647844</v>
      </c>
      <c r="G422" s="2" t="s">
        <v>9924</v>
      </c>
      <c r="H422" s="2" t="s">
        <v>9925</v>
      </c>
      <c r="I422" s="2" t="s">
        <v>1518</v>
      </c>
      <c r="J422" s="2"/>
      <c r="K422" s="2" t="s">
        <v>9132</v>
      </c>
      <c r="L422" s="2" t="s">
        <v>9926</v>
      </c>
      <c r="M422" s="2" t="s">
        <v>7388</v>
      </c>
      <c r="N422" s="4" t="s">
        <v>9927</v>
      </c>
      <c r="O422" s="2"/>
    </row>
    <row r="423" spans="1:15" ht="15" hidden="1" customHeight="1" x14ac:dyDescent="0.3">
      <c r="A423" s="2" t="s">
        <v>40</v>
      </c>
      <c r="B423" s="2" t="s">
        <v>34310</v>
      </c>
      <c r="C423" s="3">
        <v>2</v>
      </c>
      <c r="D423" s="2" t="s">
        <v>653</v>
      </c>
      <c r="E423" s="2" t="s">
        <v>8830</v>
      </c>
      <c r="F423" s="2">
        <v>14647867</v>
      </c>
      <c r="G423" s="2" t="s">
        <v>9928</v>
      </c>
      <c r="H423" s="2" t="s">
        <v>9929</v>
      </c>
      <c r="I423" s="2" t="s">
        <v>9930</v>
      </c>
      <c r="J423" s="2"/>
      <c r="K423" s="2" t="s">
        <v>9132</v>
      </c>
      <c r="L423" s="2" t="s">
        <v>9931</v>
      </c>
      <c r="M423" s="2" t="s">
        <v>7388</v>
      </c>
      <c r="N423" s="4" t="s">
        <v>9932</v>
      </c>
      <c r="O423" s="2"/>
    </row>
    <row r="424" spans="1:15" ht="15" hidden="1" customHeight="1" x14ac:dyDescent="0.3">
      <c r="A424" s="2" t="s">
        <v>40</v>
      </c>
      <c r="B424" s="2" t="s">
        <v>34310</v>
      </c>
      <c r="C424" s="3">
        <v>2</v>
      </c>
      <c r="D424" s="2" t="s">
        <v>653</v>
      </c>
      <c r="E424" s="2" t="s">
        <v>8830</v>
      </c>
      <c r="F424" s="2">
        <v>10828042</v>
      </c>
      <c r="G424" s="2" t="s">
        <v>9933</v>
      </c>
      <c r="H424" s="2" t="s">
        <v>9934</v>
      </c>
      <c r="I424" s="2" t="s">
        <v>9935</v>
      </c>
      <c r="J424" s="2"/>
      <c r="K424" s="2" t="s">
        <v>5284</v>
      </c>
      <c r="L424" s="2" t="s">
        <v>9936</v>
      </c>
      <c r="M424" s="2" t="s">
        <v>8654</v>
      </c>
      <c r="N424" s="4" t="s">
        <v>9937</v>
      </c>
      <c r="O424" s="4" t="s">
        <v>9938</v>
      </c>
    </row>
    <row r="425" spans="1:15" ht="15" hidden="1" customHeight="1" x14ac:dyDescent="0.3">
      <c r="A425" s="2" t="s">
        <v>40</v>
      </c>
      <c r="B425" s="2" t="s">
        <v>34310</v>
      </c>
      <c r="C425" s="3">
        <v>2</v>
      </c>
      <c r="D425" s="2" t="s">
        <v>653</v>
      </c>
      <c r="E425" s="2" t="s">
        <v>8830</v>
      </c>
      <c r="F425" s="2">
        <v>9888386</v>
      </c>
      <c r="G425" s="2" t="s">
        <v>9939</v>
      </c>
      <c r="H425" s="2" t="s">
        <v>9940</v>
      </c>
      <c r="I425" s="2" t="s">
        <v>746</v>
      </c>
      <c r="J425" s="2"/>
      <c r="K425" s="2" t="s">
        <v>8371</v>
      </c>
      <c r="L425" s="2" t="s">
        <v>9941</v>
      </c>
      <c r="M425" s="2" t="s">
        <v>7460</v>
      </c>
      <c r="N425" s="4" t="s">
        <v>9942</v>
      </c>
      <c r="O425" s="4" t="s">
        <v>9943</v>
      </c>
    </row>
    <row r="426" spans="1:15" ht="15" hidden="1" customHeight="1" x14ac:dyDescent="0.3">
      <c r="A426" s="2" t="s">
        <v>40</v>
      </c>
      <c r="B426" s="2" t="s">
        <v>34310</v>
      </c>
      <c r="C426" s="3">
        <v>2</v>
      </c>
      <c r="D426" s="2" t="s">
        <v>653</v>
      </c>
      <c r="E426" s="2" t="s">
        <v>8830</v>
      </c>
      <c r="F426" s="2">
        <v>9851826</v>
      </c>
      <c r="G426" s="2" t="s">
        <v>9933</v>
      </c>
      <c r="H426" s="2" t="s">
        <v>9944</v>
      </c>
      <c r="I426" s="2" t="s">
        <v>9945</v>
      </c>
      <c r="J426" s="2"/>
      <c r="K426" s="2" t="s">
        <v>9946</v>
      </c>
      <c r="L426" s="2" t="s">
        <v>9947</v>
      </c>
      <c r="M426" s="2" t="s">
        <v>9948</v>
      </c>
      <c r="N426" s="4" t="s">
        <v>9949</v>
      </c>
      <c r="O426" s="4" t="s">
        <v>9950</v>
      </c>
    </row>
    <row r="427" spans="1:15" ht="15" hidden="1" customHeight="1" x14ac:dyDescent="0.3">
      <c r="A427" s="2" t="s">
        <v>40</v>
      </c>
      <c r="B427" s="2" t="s">
        <v>34310</v>
      </c>
      <c r="C427" s="3">
        <v>2</v>
      </c>
      <c r="D427" s="2" t="s">
        <v>653</v>
      </c>
      <c r="E427" s="2" t="s">
        <v>8830</v>
      </c>
      <c r="F427" s="2">
        <v>9794432</v>
      </c>
      <c r="G427" s="2" t="s">
        <v>9951</v>
      </c>
      <c r="H427" s="2" t="s">
        <v>9952</v>
      </c>
      <c r="I427" s="2" t="s">
        <v>9953</v>
      </c>
      <c r="J427" s="2"/>
      <c r="K427" s="2" t="s">
        <v>8235</v>
      </c>
      <c r="L427" s="2" t="s">
        <v>9954</v>
      </c>
      <c r="M427" s="2" t="s">
        <v>8654</v>
      </c>
      <c r="N427" s="4" t="s">
        <v>9955</v>
      </c>
      <c r="O427" s="2"/>
    </row>
    <row r="428" spans="1:15" ht="15" hidden="1" customHeight="1" x14ac:dyDescent="0.3">
      <c r="A428" s="2" t="s">
        <v>40</v>
      </c>
      <c r="B428" s="2" t="s">
        <v>34310</v>
      </c>
      <c r="C428" s="3">
        <v>2</v>
      </c>
      <c r="D428" s="2" t="s">
        <v>653</v>
      </c>
      <c r="E428" s="2" t="s">
        <v>8830</v>
      </c>
      <c r="F428" s="2">
        <v>9476132</v>
      </c>
      <c r="G428" s="2" t="s">
        <v>9956</v>
      </c>
      <c r="H428" s="2" t="s">
        <v>9957</v>
      </c>
      <c r="I428" s="2" t="s">
        <v>9958</v>
      </c>
      <c r="J428" s="2"/>
      <c r="K428" s="2" t="s">
        <v>9959</v>
      </c>
      <c r="L428" s="2" t="s">
        <v>9960</v>
      </c>
      <c r="M428" s="2" t="s">
        <v>7495</v>
      </c>
      <c r="N428" s="4" t="s">
        <v>9961</v>
      </c>
      <c r="O428" s="4" t="s">
        <v>9962</v>
      </c>
    </row>
    <row r="429" spans="1:15" ht="15" hidden="1" customHeight="1" x14ac:dyDescent="0.3">
      <c r="A429" s="2" t="s">
        <v>40</v>
      </c>
      <c r="B429" s="2" t="s">
        <v>34310</v>
      </c>
      <c r="C429" s="3">
        <v>2</v>
      </c>
      <c r="D429" s="2" t="s">
        <v>653</v>
      </c>
      <c r="E429" s="2" t="s">
        <v>8830</v>
      </c>
      <c r="F429" s="2">
        <v>9258773</v>
      </c>
      <c r="G429" s="2" t="s">
        <v>9963</v>
      </c>
      <c r="H429" s="2" t="s">
        <v>9964</v>
      </c>
      <c r="I429" s="2" t="s">
        <v>723</v>
      </c>
      <c r="J429" s="2"/>
      <c r="K429" s="2" t="s">
        <v>7472</v>
      </c>
      <c r="L429" s="2" t="s">
        <v>9965</v>
      </c>
      <c r="M429" s="2" t="s">
        <v>8528</v>
      </c>
      <c r="N429" s="4" t="s">
        <v>9966</v>
      </c>
      <c r="O429" s="4" t="s">
        <v>9967</v>
      </c>
    </row>
    <row r="430" spans="1:15" ht="15" hidden="1" customHeight="1" x14ac:dyDescent="0.3">
      <c r="A430" s="2" t="s">
        <v>40</v>
      </c>
      <c r="B430" s="2" t="s">
        <v>34310</v>
      </c>
      <c r="C430" s="3">
        <v>2</v>
      </c>
      <c r="D430" s="2" t="s">
        <v>653</v>
      </c>
      <c r="E430" s="2" t="s">
        <v>8830</v>
      </c>
      <c r="F430" s="2">
        <v>8639425</v>
      </c>
      <c r="G430" s="2" t="s">
        <v>9968</v>
      </c>
      <c r="H430" s="2" t="s">
        <v>9969</v>
      </c>
      <c r="I430" s="2" t="s">
        <v>9970</v>
      </c>
      <c r="J430" s="2"/>
      <c r="K430" s="2" t="s">
        <v>9971</v>
      </c>
      <c r="L430" s="2" t="s">
        <v>9972</v>
      </c>
      <c r="M430" s="2" t="s">
        <v>7388</v>
      </c>
      <c r="N430" s="4" t="s">
        <v>9973</v>
      </c>
      <c r="O430" s="4" t="s">
        <v>9974</v>
      </c>
    </row>
    <row r="431" spans="1:15" ht="15" hidden="1" customHeight="1" x14ac:dyDescent="0.3">
      <c r="A431" s="2" t="s">
        <v>40</v>
      </c>
      <c r="B431" s="2" t="s">
        <v>34310</v>
      </c>
      <c r="C431" s="3">
        <v>2</v>
      </c>
      <c r="D431" s="2" t="s">
        <v>653</v>
      </c>
      <c r="E431" s="2" t="s">
        <v>9975</v>
      </c>
      <c r="F431" s="2">
        <v>8727075</v>
      </c>
      <c r="G431" s="2" t="s">
        <v>9976</v>
      </c>
      <c r="H431" s="2" t="s">
        <v>9977</v>
      </c>
      <c r="I431" s="2" t="s">
        <v>9970</v>
      </c>
      <c r="J431" s="2"/>
      <c r="K431" s="2" t="s">
        <v>9871</v>
      </c>
      <c r="L431" s="2" t="s">
        <v>9978</v>
      </c>
      <c r="M431" s="2" t="s">
        <v>7388</v>
      </c>
      <c r="N431" s="4" t="s">
        <v>9979</v>
      </c>
      <c r="O431" s="4" t="s">
        <v>9980</v>
      </c>
    </row>
    <row r="432" spans="1:15" ht="15" hidden="1" customHeight="1" x14ac:dyDescent="0.3">
      <c r="A432" s="2" t="s">
        <v>40</v>
      </c>
      <c r="B432" s="2" t="s">
        <v>34310</v>
      </c>
      <c r="C432" s="3">
        <v>2</v>
      </c>
      <c r="D432" s="2" t="s">
        <v>653</v>
      </c>
      <c r="E432" s="2" t="s">
        <v>8830</v>
      </c>
      <c r="F432" s="2">
        <v>8153961</v>
      </c>
      <c r="G432" s="2" t="s">
        <v>9981</v>
      </c>
      <c r="H432" s="2" t="s">
        <v>9982</v>
      </c>
      <c r="I432" s="2" t="s">
        <v>9983</v>
      </c>
      <c r="J432" s="2"/>
      <c r="K432" s="2" t="s">
        <v>9984</v>
      </c>
      <c r="L432" s="2" t="s">
        <v>9985</v>
      </c>
      <c r="M432" s="2" t="s">
        <v>7460</v>
      </c>
      <c r="N432" s="4" t="s">
        <v>9986</v>
      </c>
      <c r="O432" s="4" t="s">
        <v>9987</v>
      </c>
    </row>
    <row r="433" spans="1:15" ht="15" hidden="1" customHeight="1" x14ac:dyDescent="0.3">
      <c r="A433" s="2" t="s">
        <v>40</v>
      </c>
      <c r="B433" s="2" t="s">
        <v>34310</v>
      </c>
      <c r="C433" s="3">
        <v>2</v>
      </c>
      <c r="D433" s="2" t="s">
        <v>653</v>
      </c>
      <c r="E433" s="2" t="s">
        <v>8830</v>
      </c>
      <c r="F433" s="2">
        <v>8390277</v>
      </c>
      <c r="G433" s="2" t="s">
        <v>9988</v>
      </c>
      <c r="H433" s="2" t="s">
        <v>9989</v>
      </c>
      <c r="I433" s="2" t="s">
        <v>8474</v>
      </c>
      <c r="J433" s="2"/>
      <c r="K433" s="2" t="s">
        <v>9990</v>
      </c>
      <c r="L433" s="2" t="s">
        <v>9991</v>
      </c>
      <c r="M433" s="2" t="s">
        <v>7460</v>
      </c>
      <c r="N433" s="4" t="s">
        <v>9992</v>
      </c>
      <c r="O433" s="4" t="s">
        <v>9993</v>
      </c>
    </row>
    <row r="434" spans="1:15" ht="15" hidden="1" customHeight="1" x14ac:dyDescent="0.3">
      <c r="A434" s="2" t="s">
        <v>40</v>
      </c>
      <c r="B434" s="2" t="s">
        <v>34310</v>
      </c>
      <c r="C434" s="3">
        <v>2</v>
      </c>
      <c r="D434" s="2" t="s">
        <v>653</v>
      </c>
      <c r="E434" s="2" t="s">
        <v>8830</v>
      </c>
      <c r="F434" s="2">
        <v>1659436</v>
      </c>
      <c r="G434" s="2" t="s">
        <v>9994</v>
      </c>
      <c r="H434" s="2" t="s">
        <v>9995</v>
      </c>
      <c r="I434" s="2" t="s">
        <v>9996</v>
      </c>
      <c r="J434" s="2"/>
      <c r="K434" s="2" t="s">
        <v>9990</v>
      </c>
      <c r="L434" s="2" t="s">
        <v>9997</v>
      </c>
      <c r="M434" s="2" t="s">
        <v>7388</v>
      </c>
      <c r="N434" s="4" t="s">
        <v>9998</v>
      </c>
      <c r="O434" s="4" t="s">
        <v>9999</v>
      </c>
    </row>
    <row r="435" spans="1:15" ht="15" hidden="1" customHeight="1" x14ac:dyDescent="0.3">
      <c r="A435" s="2" t="s">
        <v>56</v>
      </c>
      <c r="B435" s="2" t="s">
        <v>34311</v>
      </c>
      <c r="C435" s="3">
        <v>3</v>
      </c>
      <c r="D435" s="2" t="s">
        <v>732</v>
      </c>
      <c r="E435" s="2" t="s">
        <v>10000</v>
      </c>
      <c r="F435" s="2">
        <v>39771992</v>
      </c>
      <c r="G435" s="2" t="s">
        <v>10001</v>
      </c>
      <c r="H435" s="2" t="s">
        <v>10002</v>
      </c>
      <c r="I435" s="2" t="s">
        <v>8853</v>
      </c>
      <c r="J435" s="2" t="s">
        <v>8853</v>
      </c>
      <c r="K435" s="2" t="s">
        <v>10003</v>
      </c>
      <c r="L435" s="2" t="s">
        <v>10004</v>
      </c>
      <c r="M435" s="2" t="s">
        <v>7388</v>
      </c>
      <c r="N435" s="4" t="s">
        <v>10005</v>
      </c>
      <c r="O435" s="4" t="s">
        <v>10006</v>
      </c>
    </row>
    <row r="436" spans="1:15" ht="15" hidden="1" customHeight="1" x14ac:dyDescent="0.3">
      <c r="A436" s="2" t="s">
        <v>56</v>
      </c>
      <c r="B436" s="2" t="s">
        <v>34311</v>
      </c>
      <c r="C436" s="3">
        <v>3</v>
      </c>
      <c r="D436" s="2" t="s">
        <v>732</v>
      </c>
      <c r="E436" s="2" t="s">
        <v>10000</v>
      </c>
      <c r="F436" s="2">
        <v>39567679</v>
      </c>
      <c r="G436" s="2" t="s">
        <v>10007</v>
      </c>
      <c r="H436" s="2" t="s">
        <v>10008</v>
      </c>
      <c r="I436" s="2" t="s">
        <v>10009</v>
      </c>
      <c r="J436" s="2" t="s">
        <v>10009</v>
      </c>
      <c r="K436" s="2" t="s">
        <v>10010</v>
      </c>
      <c r="L436" s="2" t="s">
        <v>10011</v>
      </c>
      <c r="M436" s="2" t="s">
        <v>7388</v>
      </c>
      <c r="N436" s="4" t="s">
        <v>10012</v>
      </c>
      <c r="O436" s="4" t="s">
        <v>10013</v>
      </c>
    </row>
    <row r="437" spans="1:15" ht="15" hidden="1" customHeight="1" x14ac:dyDescent="0.3">
      <c r="A437" s="2" t="s">
        <v>56</v>
      </c>
      <c r="B437" s="2" t="s">
        <v>34311</v>
      </c>
      <c r="C437" s="3">
        <v>3</v>
      </c>
      <c r="D437" s="2" t="s">
        <v>732</v>
      </c>
      <c r="E437" s="2" t="s">
        <v>10000</v>
      </c>
      <c r="F437" s="2">
        <v>39435770</v>
      </c>
      <c r="G437" s="2" t="s">
        <v>10014</v>
      </c>
      <c r="H437" s="2" t="s">
        <v>10015</v>
      </c>
      <c r="I437" s="2" t="s">
        <v>5010</v>
      </c>
      <c r="J437" s="2" t="s">
        <v>7436</v>
      </c>
      <c r="K437" s="2" t="s">
        <v>8890</v>
      </c>
      <c r="L437" s="2" t="s">
        <v>10016</v>
      </c>
      <c r="M437" s="2" t="s">
        <v>7600</v>
      </c>
      <c r="N437" s="4" t="s">
        <v>10017</v>
      </c>
      <c r="O437" s="4" t="s">
        <v>10018</v>
      </c>
    </row>
    <row r="438" spans="1:15" ht="15" hidden="1" customHeight="1" x14ac:dyDescent="0.3">
      <c r="A438" s="2" t="s">
        <v>56</v>
      </c>
      <c r="B438" s="2" t="s">
        <v>34311</v>
      </c>
      <c r="C438" s="3">
        <v>3</v>
      </c>
      <c r="D438" s="2" t="s">
        <v>732</v>
      </c>
      <c r="E438" s="2" t="s">
        <v>10000</v>
      </c>
      <c r="F438" s="2">
        <v>39204006</v>
      </c>
      <c r="G438" s="2" t="s">
        <v>10019</v>
      </c>
      <c r="H438" s="2" t="s">
        <v>10020</v>
      </c>
      <c r="I438" s="2" t="s">
        <v>5781</v>
      </c>
      <c r="J438" s="2" t="s">
        <v>5781</v>
      </c>
      <c r="K438" s="2" t="s">
        <v>10003</v>
      </c>
      <c r="L438" s="2" t="s">
        <v>10021</v>
      </c>
      <c r="M438" s="2" t="s">
        <v>7388</v>
      </c>
      <c r="N438" s="4" t="s">
        <v>10022</v>
      </c>
      <c r="O438" s="4" t="s">
        <v>10023</v>
      </c>
    </row>
    <row r="439" spans="1:15" ht="15" hidden="1" customHeight="1" x14ac:dyDescent="0.3">
      <c r="A439" s="2" t="s">
        <v>56</v>
      </c>
      <c r="B439" s="2" t="s">
        <v>34311</v>
      </c>
      <c r="C439" s="3">
        <v>3</v>
      </c>
      <c r="D439" s="2" t="s">
        <v>732</v>
      </c>
      <c r="E439" s="2" t="s">
        <v>10000</v>
      </c>
      <c r="F439" s="2">
        <v>39713186</v>
      </c>
      <c r="G439" s="2" t="s">
        <v>10024</v>
      </c>
      <c r="H439" s="2" t="s">
        <v>10025</v>
      </c>
      <c r="I439" s="2" t="s">
        <v>10026</v>
      </c>
      <c r="J439" s="2" t="s">
        <v>10027</v>
      </c>
      <c r="K439" s="2" t="s">
        <v>5301</v>
      </c>
      <c r="L439" s="2" t="s">
        <v>10028</v>
      </c>
      <c r="M439" s="2" t="s">
        <v>7388</v>
      </c>
      <c r="N439" s="4" t="s">
        <v>10029</v>
      </c>
      <c r="O439" s="4" t="s">
        <v>10030</v>
      </c>
    </row>
    <row r="440" spans="1:15" ht="15" hidden="1" customHeight="1" x14ac:dyDescent="0.3">
      <c r="A440" s="2" t="s">
        <v>56</v>
      </c>
      <c r="B440" s="2" t="s">
        <v>34311</v>
      </c>
      <c r="C440" s="3">
        <v>3</v>
      </c>
      <c r="D440" s="2" t="s">
        <v>732</v>
      </c>
      <c r="E440" s="2" t="s">
        <v>10000</v>
      </c>
      <c r="F440" s="2">
        <v>38453214</v>
      </c>
      <c r="G440" s="2" t="s">
        <v>10031</v>
      </c>
      <c r="H440" s="2" t="s">
        <v>10032</v>
      </c>
      <c r="I440" s="2" t="s">
        <v>10033</v>
      </c>
      <c r="J440" s="2" t="s">
        <v>10033</v>
      </c>
      <c r="K440" s="2" t="s">
        <v>10034</v>
      </c>
      <c r="L440" s="2" t="s">
        <v>10035</v>
      </c>
      <c r="M440" s="2" t="s">
        <v>7388</v>
      </c>
      <c r="N440" s="4" t="s">
        <v>10036</v>
      </c>
      <c r="O440" s="4" t="s">
        <v>10037</v>
      </c>
    </row>
    <row r="441" spans="1:15" ht="15" hidden="1" customHeight="1" x14ac:dyDescent="0.3">
      <c r="A441" s="2" t="s">
        <v>56</v>
      </c>
      <c r="B441" s="2" t="s">
        <v>34311</v>
      </c>
      <c r="C441" s="3">
        <v>3</v>
      </c>
      <c r="D441" s="2" t="s">
        <v>732</v>
      </c>
      <c r="E441" s="2" t="s">
        <v>10000</v>
      </c>
      <c r="F441" s="2">
        <v>38215192</v>
      </c>
      <c r="G441" s="2" t="s">
        <v>10038</v>
      </c>
      <c r="H441" s="2" t="s">
        <v>10039</v>
      </c>
      <c r="I441" s="2" t="s">
        <v>10040</v>
      </c>
      <c r="J441" s="2" t="s">
        <v>10040</v>
      </c>
      <c r="K441" s="2" t="s">
        <v>9120</v>
      </c>
      <c r="L441" s="2" t="s">
        <v>10041</v>
      </c>
      <c r="M441" s="2" t="s">
        <v>7388</v>
      </c>
      <c r="N441" s="4" t="s">
        <v>10042</v>
      </c>
      <c r="O441" s="4" t="s">
        <v>10043</v>
      </c>
    </row>
    <row r="442" spans="1:15" ht="15" hidden="1" customHeight="1" x14ac:dyDescent="0.3">
      <c r="A442" s="2" t="s">
        <v>56</v>
      </c>
      <c r="B442" s="2" t="s">
        <v>34311</v>
      </c>
      <c r="C442" s="3">
        <v>3</v>
      </c>
      <c r="D442" s="2" t="s">
        <v>732</v>
      </c>
      <c r="E442" s="2" t="s">
        <v>10000</v>
      </c>
      <c r="F442" s="2">
        <v>38601739</v>
      </c>
      <c r="G442" s="2" t="s">
        <v>10044</v>
      </c>
      <c r="H442" s="2" t="s">
        <v>10045</v>
      </c>
      <c r="I442" s="2" t="s">
        <v>945</v>
      </c>
      <c r="J442" s="2" t="s">
        <v>10046</v>
      </c>
      <c r="K442" s="2" t="s">
        <v>7429</v>
      </c>
      <c r="L442" s="2" t="s">
        <v>10047</v>
      </c>
      <c r="M442" s="2" t="s">
        <v>7388</v>
      </c>
      <c r="N442" s="4" t="s">
        <v>10048</v>
      </c>
      <c r="O442" s="4" t="s">
        <v>10049</v>
      </c>
    </row>
    <row r="443" spans="1:15" ht="15" hidden="1" customHeight="1" x14ac:dyDescent="0.3">
      <c r="A443" s="2" t="s">
        <v>56</v>
      </c>
      <c r="B443" s="2" t="s">
        <v>34311</v>
      </c>
      <c r="C443" s="3">
        <v>3</v>
      </c>
      <c r="D443" s="2" t="s">
        <v>732</v>
      </c>
      <c r="E443" s="2" t="s">
        <v>10000</v>
      </c>
      <c r="F443" s="2">
        <v>38881905</v>
      </c>
      <c r="G443" s="2" t="s">
        <v>10050</v>
      </c>
      <c r="H443" s="2" t="s">
        <v>10051</v>
      </c>
      <c r="I443" s="2" t="s">
        <v>945</v>
      </c>
      <c r="J443" s="2" t="s">
        <v>5424</v>
      </c>
      <c r="K443" s="2" t="s">
        <v>7410</v>
      </c>
      <c r="L443" s="2" t="s">
        <v>10052</v>
      </c>
      <c r="M443" s="2" t="s">
        <v>7388</v>
      </c>
      <c r="N443" s="4" t="s">
        <v>10053</v>
      </c>
      <c r="O443" s="4" t="s">
        <v>10054</v>
      </c>
    </row>
    <row r="444" spans="1:15" ht="15" hidden="1" customHeight="1" x14ac:dyDescent="0.3">
      <c r="A444" s="2" t="s">
        <v>56</v>
      </c>
      <c r="B444" s="2" t="s">
        <v>34311</v>
      </c>
      <c r="C444" s="3">
        <v>3</v>
      </c>
      <c r="D444" s="2" t="s">
        <v>732</v>
      </c>
      <c r="E444" s="2" t="s">
        <v>10000</v>
      </c>
      <c r="F444" s="2">
        <v>39157176</v>
      </c>
      <c r="G444" s="2" t="s">
        <v>7426</v>
      </c>
      <c r="H444" s="2" t="s">
        <v>7427</v>
      </c>
      <c r="I444" s="2" t="s">
        <v>945</v>
      </c>
      <c r="J444" s="2" t="s">
        <v>7428</v>
      </c>
      <c r="K444" s="2" t="s">
        <v>7429</v>
      </c>
      <c r="L444" s="2" t="s">
        <v>7430</v>
      </c>
      <c r="M444" s="2" t="s">
        <v>7431</v>
      </c>
      <c r="N444" s="4" t="s">
        <v>7432</v>
      </c>
      <c r="O444" s="4" t="s">
        <v>7433</v>
      </c>
    </row>
    <row r="445" spans="1:15" ht="15" hidden="1" customHeight="1" x14ac:dyDescent="0.3">
      <c r="A445" s="2" t="s">
        <v>56</v>
      </c>
      <c r="B445" s="2" t="s">
        <v>34311</v>
      </c>
      <c r="C445" s="3">
        <v>3</v>
      </c>
      <c r="D445" s="2" t="s">
        <v>732</v>
      </c>
      <c r="E445" s="2" t="s">
        <v>10000</v>
      </c>
      <c r="F445" s="2">
        <v>37672867</v>
      </c>
      <c r="G445" s="2" t="s">
        <v>10055</v>
      </c>
      <c r="H445" s="2" t="s">
        <v>10056</v>
      </c>
      <c r="I445" s="2" t="s">
        <v>2891</v>
      </c>
      <c r="J445" s="2" t="s">
        <v>10057</v>
      </c>
      <c r="K445" s="2" t="s">
        <v>5138</v>
      </c>
      <c r="L445" s="2" t="s">
        <v>10058</v>
      </c>
      <c r="M445" s="2" t="s">
        <v>7388</v>
      </c>
      <c r="N445" s="4" t="s">
        <v>10059</v>
      </c>
      <c r="O445" s="4" t="s">
        <v>10060</v>
      </c>
    </row>
    <row r="446" spans="1:15" ht="15" hidden="1" customHeight="1" x14ac:dyDescent="0.3">
      <c r="A446" s="2" t="s">
        <v>56</v>
      </c>
      <c r="B446" s="2" t="s">
        <v>34311</v>
      </c>
      <c r="C446" s="3">
        <v>3</v>
      </c>
      <c r="D446" s="2" t="s">
        <v>732</v>
      </c>
      <c r="E446" s="2" t="s">
        <v>10000</v>
      </c>
      <c r="F446" s="2">
        <v>37385541</v>
      </c>
      <c r="G446" s="2" t="s">
        <v>10061</v>
      </c>
      <c r="H446" s="2" t="s">
        <v>10062</v>
      </c>
      <c r="I446" s="2" t="s">
        <v>4389</v>
      </c>
      <c r="J446" s="2" t="s">
        <v>2255</v>
      </c>
      <c r="K446" s="2" t="s">
        <v>10063</v>
      </c>
      <c r="L446" s="2" t="s">
        <v>10064</v>
      </c>
      <c r="M446" s="2" t="s">
        <v>7481</v>
      </c>
      <c r="N446" s="4" t="s">
        <v>10065</v>
      </c>
      <c r="O446" s="4" t="s">
        <v>10066</v>
      </c>
    </row>
    <row r="447" spans="1:15" ht="15" hidden="1" customHeight="1" x14ac:dyDescent="0.3">
      <c r="A447" s="2" t="s">
        <v>56</v>
      </c>
      <c r="B447" s="2" t="s">
        <v>34311</v>
      </c>
      <c r="C447" s="3">
        <v>3</v>
      </c>
      <c r="D447" s="2" t="s">
        <v>732</v>
      </c>
      <c r="E447" s="2" t="s">
        <v>10000</v>
      </c>
      <c r="F447" s="2">
        <v>37204055</v>
      </c>
      <c r="G447" s="2" t="s">
        <v>10067</v>
      </c>
      <c r="H447" s="2" t="s">
        <v>10068</v>
      </c>
      <c r="I447" s="2" t="s">
        <v>4029</v>
      </c>
      <c r="J447" s="2" t="s">
        <v>6393</v>
      </c>
      <c r="K447" s="2" t="s">
        <v>8179</v>
      </c>
      <c r="L447" s="2" t="s">
        <v>10069</v>
      </c>
      <c r="M447" s="2" t="s">
        <v>7388</v>
      </c>
      <c r="N447" s="4" t="s">
        <v>10070</v>
      </c>
      <c r="O447" s="4" t="s">
        <v>10071</v>
      </c>
    </row>
    <row r="448" spans="1:15" ht="15" hidden="1" customHeight="1" x14ac:dyDescent="0.3">
      <c r="A448" s="2" t="s">
        <v>56</v>
      </c>
      <c r="B448" s="2" t="s">
        <v>34311</v>
      </c>
      <c r="C448" s="3">
        <v>3</v>
      </c>
      <c r="D448" s="2" t="s">
        <v>732</v>
      </c>
      <c r="E448" s="2" t="s">
        <v>10000</v>
      </c>
      <c r="F448" s="2">
        <v>36871203</v>
      </c>
      <c r="G448" s="2" t="s">
        <v>10072</v>
      </c>
      <c r="H448" s="2" t="s">
        <v>10073</v>
      </c>
      <c r="I448" s="2" t="s">
        <v>2976</v>
      </c>
      <c r="J448" s="2" t="s">
        <v>2500</v>
      </c>
      <c r="K448" s="2" t="s">
        <v>7387</v>
      </c>
      <c r="L448" s="2" t="s">
        <v>10074</v>
      </c>
      <c r="M448" s="2" t="s">
        <v>8167</v>
      </c>
      <c r="N448" s="4" t="s">
        <v>10075</v>
      </c>
      <c r="O448" s="4" t="s">
        <v>10076</v>
      </c>
    </row>
    <row r="449" spans="1:15" ht="15" hidden="1" customHeight="1" x14ac:dyDescent="0.3">
      <c r="A449" s="2" t="s">
        <v>56</v>
      </c>
      <c r="B449" s="2" t="s">
        <v>34311</v>
      </c>
      <c r="C449" s="3">
        <v>3</v>
      </c>
      <c r="D449" s="2" t="s">
        <v>732</v>
      </c>
      <c r="E449" s="2" t="s">
        <v>10000</v>
      </c>
      <c r="F449" s="2">
        <v>37119135</v>
      </c>
      <c r="G449" s="2" t="s">
        <v>7454</v>
      </c>
      <c r="H449" s="2" t="s">
        <v>7455</v>
      </c>
      <c r="I449" s="2" t="s">
        <v>7456</v>
      </c>
      <c r="J449" s="2" t="s">
        <v>7457</v>
      </c>
      <c r="K449" s="2" t="s">
        <v>7458</v>
      </c>
      <c r="L449" s="2" t="s">
        <v>7459</v>
      </c>
      <c r="M449" s="2" t="s">
        <v>7460</v>
      </c>
      <c r="N449" s="4" t="s">
        <v>7461</v>
      </c>
      <c r="O449" s="4" t="s">
        <v>7462</v>
      </c>
    </row>
    <row r="450" spans="1:15" ht="15" hidden="1" customHeight="1" x14ac:dyDescent="0.3">
      <c r="A450" s="2" t="s">
        <v>56</v>
      </c>
      <c r="B450" s="2" t="s">
        <v>34311</v>
      </c>
      <c r="C450" s="3">
        <v>3</v>
      </c>
      <c r="D450" s="2" t="s">
        <v>732</v>
      </c>
      <c r="E450" s="2" t="s">
        <v>10000</v>
      </c>
      <c r="F450" s="2">
        <v>37248289</v>
      </c>
      <c r="G450" s="2" t="s">
        <v>10077</v>
      </c>
      <c r="H450" s="2" t="s">
        <v>10078</v>
      </c>
      <c r="I450" s="2" t="s">
        <v>10079</v>
      </c>
      <c r="J450" s="2" t="s">
        <v>10079</v>
      </c>
      <c r="K450" s="2" t="s">
        <v>9582</v>
      </c>
      <c r="L450" s="2" t="s">
        <v>10080</v>
      </c>
      <c r="M450" s="2" t="s">
        <v>7460</v>
      </c>
      <c r="N450" s="4" t="s">
        <v>10081</v>
      </c>
      <c r="O450" s="4" t="s">
        <v>10082</v>
      </c>
    </row>
    <row r="451" spans="1:15" ht="15" hidden="1" customHeight="1" x14ac:dyDescent="0.3">
      <c r="A451" s="2" t="s">
        <v>56</v>
      </c>
      <c r="B451" s="2" t="s">
        <v>34311</v>
      </c>
      <c r="C451" s="3">
        <v>3</v>
      </c>
      <c r="D451" s="2" t="s">
        <v>732</v>
      </c>
      <c r="E451" s="2" t="s">
        <v>10000</v>
      </c>
      <c r="F451" s="2">
        <v>36945737</v>
      </c>
      <c r="G451" s="2" t="s">
        <v>10083</v>
      </c>
      <c r="H451" s="2" t="s">
        <v>10084</v>
      </c>
      <c r="I451" s="2" t="s">
        <v>5580</v>
      </c>
      <c r="J451" s="2" t="s">
        <v>7296</v>
      </c>
      <c r="K451" s="2" t="s">
        <v>10085</v>
      </c>
      <c r="L451" s="2" t="s">
        <v>10086</v>
      </c>
      <c r="M451" s="2" t="s">
        <v>7404</v>
      </c>
      <c r="N451" s="4" t="s">
        <v>10087</v>
      </c>
      <c r="O451" s="4" t="s">
        <v>10088</v>
      </c>
    </row>
    <row r="452" spans="1:15" ht="15" hidden="1" customHeight="1" x14ac:dyDescent="0.3">
      <c r="A452" s="2" t="s">
        <v>56</v>
      </c>
      <c r="B452" s="2" t="s">
        <v>34311</v>
      </c>
      <c r="C452" s="3">
        <v>3</v>
      </c>
      <c r="D452" s="2" t="s">
        <v>732</v>
      </c>
      <c r="E452" s="2" t="s">
        <v>10000</v>
      </c>
      <c r="F452" s="2">
        <v>36280136</v>
      </c>
      <c r="G452" s="2" t="s">
        <v>7476</v>
      </c>
      <c r="H452" s="2" t="s">
        <v>7477</v>
      </c>
      <c r="I452" s="2" t="s">
        <v>3185</v>
      </c>
      <c r="J452" s="2" t="s">
        <v>7478</v>
      </c>
      <c r="K452" s="2" t="s">
        <v>7479</v>
      </c>
      <c r="L452" s="2" t="s">
        <v>7480</v>
      </c>
      <c r="M452" s="2" t="s">
        <v>7481</v>
      </c>
      <c r="N452" s="4" t="s">
        <v>7482</v>
      </c>
      <c r="O452" s="4" t="s">
        <v>7483</v>
      </c>
    </row>
    <row r="453" spans="1:15" ht="15" hidden="1" customHeight="1" x14ac:dyDescent="0.3">
      <c r="A453" s="2" t="s">
        <v>56</v>
      </c>
      <c r="B453" s="2" t="s">
        <v>34311</v>
      </c>
      <c r="C453" s="3">
        <v>3</v>
      </c>
      <c r="D453" s="2" t="s">
        <v>732</v>
      </c>
      <c r="E453" s="2" t="s">
        <v>10000</v>
      </c>
      <c r="F453" s="2">
        <v>36845129</v>
      </c>
      <c r="G453" s="2" t="s">
        <v>10089</v>
      </c>
      <c r="H453" s="2" t="s">
        <v>10090</v>
      </c>
      <c r="I453" s="2" t="s">
        <v>1117</v>
      </c>
      <c r="J453" s="2" t="s">
        <v>7486</v>
      </c>
      <c r="K453" s="2" t="s">
        <v>7410</v>
      </c>
      <c r="L453" s="2" t="s">
        <v>10091</v>
      </c>
      <c r="M453" s="2" t="s">
        <v>7460</v>
      </c>
      <c r="N453" s="4" t="s">
        <v>10092</v>
      </c>
      <c r="O453" s="4" t="s">
        <v>10093</v>
      </c>
    </row>
    <row r="454" spans="1:15" ht="15" hidden="1" customHeight="1" x14ac:dyDescent="0.3">
      <c r="A454" s="2" t="s">
        <v>56</v>
      </c>
      <c r="B454" s="2" t="s">
        <v>34311</v>
      </c>
      <c r="C454" s="3">
        <v>3</v>
      </c>
      <c r="D454" s="2" t="s">
        <v>732</v>
      </c>
      <c r="E454" s="2" t="s">
        <v>10000</v>
      </c>
      <c r="F454" s="2">
        <v>37304298</v>
      </c>
      <c r="G454" s="2" t="s">
        <v>7498</v>
      </c>
      <c r="H454" s="2" t="s">
        <v>7499</v>
      </c>
      <c r="I454" s="2" t="s">
        <v>1117</v>
      </c>
      <c r="J454" s="2" t="s">
        <v>5581</v>
      </c>
      <c r="K454" s="2" t="s">
        <v>7410</v>
      </c>
      <c r="L454" s="2" t="s">
        <v>7500</v>
      </c>
      <c r="M454" s="2" t="s">
        <v>7460</v>
      </c>
      <c r="N454" s="4" t="s">
        <v>7501</v>
      </c>
      <c r="O454" s="4" t="s">
        <v>7502</v>
      </c>
    </row>
    <row r="455" spans="1:15" ht="15" hidden="1" customHeight="1" x14ac:dyDescent="0.3">
      <c r="A455" s="2" t="s">
        <v>56</v>
      </c>
      <c r="B455" s="2" t="s">
        <v>34311</v>
      </c>
      <c r="C455" s="3">
        <v>3</v>
      </c>
      <c r="D455" s="2" t="s">
        <v>732</v>
      </c>
      <c r="E455" s="2" t="s">
        <v>10000</v>
      </c>
      <c r="F455" s="2">
        <v>37954618</v>
      </c>
      <c r="G455" s="2" t="s">
        <v>7508</v>
      </c>
      <c r="H455" s="2" t="s">
        <v>7509</v>
      </c>
      <c r="I455" s="2" t="s">
        <v>1117</v>
      </c>
      <c r="J455" s="2" t="s">
        <v>7510</v>
      </c>
      <c r="K455" s="2" t="s">
        <v>7410</v>
      </c>
      <c r="L455" s="2" t="s">
        <v>7511</v>
      </c>
      <c r="M455" s="2" t="s">
        <v>7460</v>
      </c>
      <c r="N455" s="4" t="s">
        <v>7512</v>
      </c>
      <c r="O455" s="4" t="s">
        <v>7513</v>
      </c>
    </row>
    <row r="456" spans="1:15" ht="15" hidden="1" customHeight="1" x14ac:dyDescent="0.3">
      <c r="A456" s="2" t="s">
        <v>56</v>
      </c>
      <c r="B456" s="2" t="s">
        <v>34311</v>
      </c>
      <c r="C456" s="3">
        <v>3</v>
      </c>
      <c r="D456" s="2" t="s">
        <v>732</v>
      </c>
      <c r="E456" s="2" t="s">
        <v>10000</v>
      </c>
      <c r="F456" s="2">
        <v>38239595</v>
      </c>
      <c r="G456" s="2" t="s">
        <v>10094</v>
      </c>
      <c r="H456" s="2" t="s">
        <v>10095</v>
      </c>
      <c r="I456" s="2" t="s">
        <v>1117</v>
      </c>
      <c r="J456" s="2" t="s">
        <v>8902</v>
      </c>
      <c r="K456" s="2" t="s">
        <v>7707</v>
      </c>
      <c r="L456" s="2" t="s">
        <v>10096</v>
      </c>
      <c r="M456" s="2" t="s">
        <v>7388</v>
      </c>
      <c r="N456" s="4" t="s">
        <v>10097</v>
      </c>
      <c r="O456" s="4" t="s">
        <v>10098</v>
      </c>
    </row>
    <row r="457" spans="1:15" ht="15" hidden="1" customHeight="1" x14ac:dyDescent="0.3">
      <c r="A457" s="2" t="s">
        <v>56</v>
      </c>
      <c r="B457" s="2" t="s">
        <v>34311</v>
      </c>
      <c r="C457" s="3">
        <v>3</v>
      </c>
      <c r="D457" s="2" t="s">
        <v>732</v>
      </c>
      <c r="E457" s="2" t="s">
        <v>10000</v>
      </c>
      <c r="F457" s="2">
        <v>36329079</v>
      </c>
      <c r="G457" s="2" t="s">
        <v>10099</v>
      </c>
      <c r="H457" s="2" t="s">
        <v>10100</v>
      </c>
      <c r="I457" s="2" t="s">
        <v>10101</v>
      </c>
      <c r="J457" s="2" t="s">
        <v>10101</v>
      </c>
      <c r="K457" s="2" t="s">
        <v>10102</v>
      </c>
      <c r="L457" s="2" t="s">
        <v>10103</v>
      </c>
      <c r="M457" s="2" t="s">
        <v>7600</v>
      </c>
      <c r="N457" s="4" t="s">
        <v>10104</v>
      </c>
      <c r="O457" s="4" t="s">
        <v>10105</v>
      </c>
    </row>
    <row r="458" spans="1:15" ht="15" hidden="1" customHeight="1" x14ac:dyDescent="0.3">
      <c r="A458" s="2" t="s">
        <v>56</v>
      </c>
      <c r="B458" s="2" t="s">
        <v>34311</v>
      </c>
      <c r="C458" s="3">
        <v>3</v>
      </c>
      <c r="D458" s="2" t="s">
        <v>732</v>
      </c>
      <c r="E458" s="2" t="s">
        <v>10000</v>
      </c>
      <c r="F458" s="2">
        <v>35971810</v>
      </c>
      <c r="G458" s="2" t="s">
        <v>10106</v>
      </c>
      <c r="H458" s="2" t="s">
        <v>10107</v>
      </c>
      <c r="I458" s="2" t="s">
        <v>10108</v>
      </c>
      <c r="J458" s="2" t="s">
        <v>10109</v>
      </c>
      <c r="K458" s="2" t="s">
        <v>140</v>
      </c>
      <c r="L458" s="2" t="s">
        <v>10110</v>
      </c>
      <c r="M458" s="2" t="s">
        <v>7600</v>
      </c>
      <c r="N458" s="4" t="s">
        <v>10111</v>
      </c>
      <c r="O458" s="4" t="s">
        <v>10112</v>
      </c>
    </row>
    <row r="459" spans="1:15" ht="15" hidden="1" customHeight="1" x14ac:dyDescent="0.3">
      <c r="A459" s="2" t="s">
        <v>56</v>
      </c>
      <c r="B459" s="2" t="s">
        <v>34311</v>
      </c>
      <c r="C459" s="3">
        <v>3</v>
      </c>
      <c r="D459" s="2" t="s">
        <v>732</v>
      </c>
      <c r="E459" s="2" t="s">
        <v>10000</v>
      </c>
      <c r="F459" s="2">
        <v>36004936</v>
      </c>
      <c r="G459" s="2" t="s">
        <v>10113</v>
      </c>
      <c r="H459" s="2" t="s">
        <v>10114</v>
      </c>
      <c r="I459" s="2" t="s">
        <v>5446</v>
      </c>
      <c r="J459" s="2"/>
      <c r="K459" s="2" t="s">
        <v>5284</v>
      </c>
      <c r="L459" s="2" t="s">
        <v>10115</v>
      </c>
      <c r="M459" s="2" t="s">
        <v>7388</v>
      </c>
      <c r="N459" s="4" t="s">
        <v>10116</v>
      </c>
      <c r="O459" s="4" t="s">
        <v>10117</v>
      </c>
    </row>
    <row r="460" spans="1:15" ht="15" hidden="1" customHeight="1" x14ac:dyDescent="0.3">
      <c r="A460" s="2" t="s">
        <v>56</v>
      </c>
      <c r="B460" s="2" t="s">
        <v>34311</v>
      </c>
      <c r="C460" s="3">
        <v>3</v>
      </c>
      <c r="D460" s="2" t="s">
        <v>732</v>
      </c>
      <c r="E460" s="2" t="s">
        <v>10000</v>
      </c>
      <c r="F460" s="2">
        <v>34996119</v>
      </c>
      <c r="G460" s="2" t="s">
        <v>10118</v>
      </c>
      <c r="H460" s="2" t="s">
        <v>10119</v>
      </c>
      <c r="I460" s="2" t="s">
        <v>1660</v>
      </c>
      <c r="J460" s="2" t="s">
        <v>10120</v>
      </c>
      <c r="K460" s="2" t="s">
        <v>10121</v>
      </c>
      <c r="L460" s="2" t="s">
        <v>10122</v>
      </c>
      <c r="M460" s="2" t="s">
        <v>7388</v>
      </c>
      <c r="N460" s="4" t="s">
        <v>10123</v>
      </c>
      <c r="O460" s="4" t="s">
        <v>10124</v>
      </c>
    </row>
    <row r="461" spans="1:15" ht="15" hidden="1" customHeight="1" x14ac:dyDescent="0.3">
      <c r="A461" s="2" t="s">
        <v>56</v>
      </c>
      <c r="B461" s="2" t="s">
        <v>34311</v>
      </c>
      <c r="C461" s="3">
        <v>3</v>
      </c>
      <c r="D461" s="2" t="s">
        <v>732</v>
      </c>
      <c r="E461" s="2" t="s">
        <v>10000</v>
      </c>
      <c r="F461" s="2">
        <v>35535796</v>
      </c>
      <c r="G461" s="2" t="s">
        <v>10125</v>
      </c>
      <c r="H461" s="2" t="s">
        <v>10126</v>
      </c>
      <c r="I461" s="2" t="s">
        <v>10127</v>
      </c>
      <c r="J461" s="2"/>
      <c r="K461" s="2" t="s">
        <v>8389</v>
      </c>
      <c r="L461" s="2" t="s">
        <v>10128</v>
      </c>
      <c r="M461" s="2" t="s">
        <v>7460</v>
      </c>
      <c r="N461" s="4" t="s">
        <v>10129</v>
      </c>
      <c r="O461" s="4" t="s">
        <v>10130</v>
      </c>
    </row>
    <row r="462" spans="1:15" ht="15" hidden="1" customHeight="1" x14ac:dyDescent="0.3">
      <c r="A462" s="2" t="s">
        <v>56</v>
      </c>
      <c r="B462" s="2" t="s">
        <v>34311</v>
      </c>
      <c r="C462" s="3">
        <v>3</v>
      </c>
      <c r="D462" s="2" t="s">
        <v>732</v>
      </c>
      <c r="E462" s="2" t="s">
        <v>10000</v>
      </c>
      <c r="F462" s="2">
        <v>34089469</v>
      </c>
      <c r="G462" s="2" t="s">
        <v>10131</v>
      </c>
      <c r="H462" s="2" t="s">
        <v>10132</v>
      </c>
      <c r="I462" s="2" t="s">
        <v>4018</v>
      </c>
      <c r="J462" s="2" t="s">
        <v>10133</v>
      </c>
      <c r="K462" s="2" t="s">
        <v>10134</v>
      </c>
      <c r="L462" s="2" t="s">
        <v>10135</v>
      </c>
      <c r="M462" s="2" t="s">
        <v>7709</v>
      </c>
      <c r="N462" s="4" t="s">
        <v>10136</v>
      </c>
      <c r="O462" s="4" t="s">
        <v>10137</v>
      </c>
    </row>
    <row r="463" spans="1:15" ht="15" hidden="1" customHeight="1" x14ac:dyDescent="0.3">
      <c r="A463" s="2" t="s">
        <v>56</v>
      </c>
      <c r="B463" s="2" t="s">
        <v>34311</v>
      </c>
      <c r="C463" s="3">
        <v>3</v>
      </c>
      <c r="D463" s="2" t="s">
        <v>732</v>
      </c>
      <c r="E463" s="2" t="s">
        <v>10000</v>
      </c>
      <c r="F463" s="2">
        <v>36009185</v>
      </c>
      <c r="G463" s="2" t="s">
        <v>10138</v>
      </c>
      <c r="H463" s="2" t="s">
        <v>10139</v>
      </c>
      <c r="I463" s="2" t="s">
        <v>10140</v>
      </c>
      <c r="J463" s="2" t="s">
        <v>10140</v>
      </c>
      <c r="K463" s="2" t="s">
        <v>10141</v>
      </c>
      <c r="L463" s="2" t="s">
        <v>10142</v>
      </c>
      <c r="M463" s="2" t="s">
        <v>7388</v>
      </c>
      <c r="N463" s="4" t="s">
        <v>10143</v>
      </c>
      <c r="O463" s="4" t="s">
        <v>10144</v>
      </c>
    </row>
    <row r="464" spans="1:15" ht="15" hidden="1" customHeight="1" x14ac:dyDescent="0.3">
      <c r="A464" s="2" t="s">
        <v>56</v>
      </c>
      <c r="B464" s="2" t="s">
        <v>34311</v>
      </c>
      <c r="C464" s="3">
        <v>3</v>
      </c>
      <c r="D464" s="2" t="s">
        <v>732</v>
      </c>
      <c r="E464" s="2" t="s">
        <v>10000</v>
      </c>
      <c r="F464" s="2">
        <v>35741048</v>
      </c>
      <c r="G464" s="2" t="s">
        <v>7525</v>
      </c>
      <c r="H464" s="2" t="s">
        <v>7526</v>
      </c>
      <c r="I464" s="2" t="s">
        <v>7527</v>
      </c>
      <c r="J464" s="2" t="s">
        <v>7527</v>
      </c>
      <c r="K464" s="2" t="s">
        <v>7528</v>
      </c>
      <c r="L464" s="2" t="s">
        <v>7529</v>
      </c>
      <c r="M464" s="2" t="s">
        <v>7460</v>
      </c>
      <c r="N464" s="4" t="s">
        <v>7530</v>
      </c>
      <c r="O464" s="4" t="s">
        <v>7531</v>
      </c>
    </row>
    <row r="465" spans="1:15" ht="15" hidden="1" customHeight="1" x14ac:dyDescent="0.3">
      <c r="A465" s="2" t="s">
        <v>56</v>
      </c>
      <c r="B465" s="2" t="s">
        <v>34311</v>
      </c>
      <c r="C465" s="3">
        <v>3</v>
      </c>
      <c r="D465" s="2" t="s">
        <v>732</v>
      </c>
      <c r="E465" s="2" t="s">
        <v>10000</v>
      </c>
      <c r="F465" s="2">
        <v>35625763</v>
      </c>
      <c r="G465" s="2" t="s">
        <v>7544</v>
      </c>
      <c r="H465" s="2" t="s">
        <v>7545</v>
      </c>
      <c r="I465" s="2" t="s">
        <v>5713</v>
      </c>
      <c r="J465" s="2" t="s">
        <v>5713</v>
      </c>
      <c r="K465" s="2" t="s">
        <v>5197</v>
      </c>
      <c r="L465" s="2" t="s">
        <v>7546</v>
      </c>
      <c r="M465" s="2" t="s">
        <v>7388</v>
      </c>
      <c r="N465" s="4" t="s">
        <v>7547</v>
      </c>
      <c r="O465" s="4" t="s">
        <v>7548</v>
      </c>
    </row>
    <row r="466" spans="1:15" ht="15" hidden="1" customHeight="1" x14ac:dyDescent="0.3">
      <c r="A466" s="2" t="s">
        <v>56</v>
      </c>
      <c r="B466" s="2" t="s">
        <v>34311</v>
      </c>
      <c r="C466" s="3">
        <v>3</v>
      </c>
      <c r="D466" s="2" t="s">
        <v>732</v>
      </c>
      <c r="E466" s="2" t="s">
        <v>10000</v>
      </c>
      <c r="F466" s="2">
        <v>35134333</v>
      </c>
      <c r="G466" s="2" t="s">
        <v>10145</v>
      </c>
      <c r="H466" s="2" t="s">
        <v>10146</v>
      </c>
      <c r="I466" s="2" t="s">
        <v>10147</v>
      </c>
      <c r="J466" s="2" t="s">
        <v>10148</v>
      </c>
      <c r="K466" s="2" t="s">
        <v>10149</v>
      </c>
      <c r="L466" s="2" t="s">
        <v>10150</v>
      </c>
      <c r="M466" s="2" t="s">
        <v>7460</v>
      </c>
      <c r="N466" s="4" t="s">
        <v>10151</v>
      </c>
      <c r="O466" s="4" t="s">
        <v>10152</v>
      </c>
    </row>
    <row r="467" spans="1:15" ht="15" hidden="1" customHeight="1" x14ac:dyDescent="0.3">
      <c r="A467" s="2" t="s">
        <v>56</v>
      </c>
      <c r="B467" s="2" t="s">
        <v>34311</v>
      </c>
      <c r="C467" s="3">
        <v>3</v>
      </c>
      <c r="D467" s="2" t="s">
        <v>732</v>
      </c>
      <c r="E467" s="2" t="s">
        <v>10000</v>
      </c>
      <c r="F467" s="2">
        <v>34746954</v>
      </c>
      <c r="G467" s="2" t="s">
        <v>7549</v>
      </c>
      <c r="H467" s="2" t="s">
        <v>7550</v>
      </c>
      <c r="I467" s="2" t="s">
        <v>7551</v>
      </c>
      <c r="J467" s="2"/>
      <c r="K467" s="2" t="s">
        <v>7552</v>
      </c>
      <c r="L467" s="2" t="s">
        <v>7553</v>
      </c>
      <c r="M467" s="2" t="s">
        <v>7460</v>
      </c>
      <c r="N467" s="4" t="s">
        <v>7554</v>
      </c>
      <c r="O467" s="4" t="s">
        <v>7555</v>
      </c>
    </row>
    <row r="468" spans="1:15" ht="15" hidden="1" customHeight="1" x14ac:dyDescent="0.3">
      <c r="A468" s="2" t="s">
        <v>56</v>
      </c>
      <c r="B468" s="2" t="s">
        <v>34311</v>
      </c>
      <c r="C468" s="3">
        <v>3</v>
      </c>
      <c r="D468" s="2" t="s">
        <v>732</v>
      </c>
      <c r="E468" s="2" t="s">
        <v>10000</v>
      </c>
      <c r="F468" s="2">
        <v>34661744</v>
      </c>
      <c r="G468" s="2" t="s">
        <v>10153</v>
      </c>
      <c r="H468" s="2" t="s">
        <v>10154</v>
      </c>
      <c r="I468" s="2" t="s">
        <v>5380</v>
      </c>
      <c r="J468" s="2" t="s">
        <v>10155</v>
      </c>
      <c r="K468" s="2" t="s">
        <v>10156</v>
      </c>
      <c r="L468" s="2" t="s">
        <v>10157</v>
      </c>
      <c r="M468" s="2" t="s">
        <v>7460</v>
      </c>
      <c r="N468" s="4" t="s">
        <v>10158</v>
      </c>
      <c r="O468" s="4" t="s">
        <v>10159</v>
      </c>
    </row>
    <row r="469" spans="1:15" ht="15" hidden="1" customHeight="1" x14ac:dyDescent="0.3">
      <c r="A469" s="2" t="s">
        <v>56</v>
      </c>
      <c r="B469" s="2" t="s">
        <v>34311</v>
      </c>
      <c r="C469" s="3">
        <v>3</v>
      </c>
      <c r="D469" s="2" t="s">
        <v>732</v>
      </c>
      <c r="E469" s="2" t="s">
        <v>10000</v>
      </c>
      <c r="F469" s="2">
        <v>34664397</v>
      </c>
      <c r="G469" s="2" t="s">
        <v>10160</v>
      </c>
      <c r="H469" s="2" t="s">
        <v>10161</v>
      </c>
      <c r="I469" s="2" t="s">
        <v>5380</v>
      </c>
      <c r="J469" s="2" t="s">
        <v>10155</v>
      </c>
      <c r="K469" s="2" t="s">
        <v>10162</v>
      </c>
      <c r="L469" s="2" t="s">
        <v>10163</v>
      </c>
      <c r="M469" s="2" t="s">
        <v>7600</v>
      </c>
      <c r="N469" s="4" t="s">
        <v>10164</v>
      </c>
      <c r="O469" s="4" t="s">
        <v>10165</v>
      </c>
    </row>
    <row r="470" spans="1:15" ht="15" hidden="1" customHeight="1" x14ac:dyDescent="0.3">
      <c r="A470" s="2" t="s">
        <v>56</v>
      </c>
      <c r="B470" s="2" t="s">
        <v>34311</v>
      </c>
      <c r="C470" s="3">
        <v>3</v>
      </c>
      <c r="D470" s="2" t="s">
        <v>732</v>
      </c>
      <c r="E470" s="2" t="s">
        <v>10000</v>
      </c>
      <c r="F470" s="2">
        <v>34851033</v>
      </c>
      <c r="G470" s="2" t="s">
        <v>10166</v>
      </c>
      <c r="H470" s="2" t="s">
        <v>10167</v>
      </c>
      <c r="I470" s="2" t="s">
        <v>5380</v>
      </c>
      <c r="J470" s="2" t="s">
        <v>6517</v>
      </c>
      <c r="K470" s="2" t="s">
        <v>10162</v>
      </c>
      <c r="L470" s="2" t="s">
        <v>10168</v>
      </c>
      <c r="M470" s="2" t="s">
        <v>7388</v>
      </c>
      <c r="N470" s="4" t="s">
        <v>10169</v>
      </c>
      <c r="O470" s="4" t="s">
        <v>10170</v>
      </c>
    </row>
    <row r="471" spans="1:15" ht="15" hidden="1" customHeight="1" x14ac:dyDescent="0.3">
      <c r="A471" s="2" t="s">
        <v>56</v>
      </c>
      <c r="B471" s="2" t="s">
        <v>34311</v>
      </c>
      <c r="C471" s="3">
        <v>3</v>
      </c>
      <c r="D471" s="2" t="s">
        <v>732</v>
      </c>
      <c r="E471" s="2" t="s">
        <v>10000</v>
      </c>
      <c r="F471" s="2">
        <v>34674857</v>
      </c>
      <c r="G471" s="2" t="s">
        <v>7561</v>
      </c>
      <c r="H471" s="2" t="s">
        <v>7562</v>
      </c>
      <c r="I471" s="2" t="s">
        <v>659</v>
      </c>
      <c r="J471" s="2" t="s">
        <v>7563</v>
      </c>
      <c r="K471" s="2" t="s">
        <v>7380</v>
      </c>
      <c r="L471" s="2" t="s">
        <v>7564</v>
      </c>
      <c r="M471" s="2" t="s">
        <v>7565</v>
      </c>
      <c r="N471" s="4" t="s">
        <v>7566</v>
      </c>
      <c r="O471" s="4" t="s">
        <v>7567</v>
      </c>
    </row>
    <row r="472" spans="1:15" ht="15" hidden="1" customHeight="1" x14ac:dyDescent="0.3">
      <c r="A472" s="2" t="s">
        <v>56</v>
      </c>
      <c r="B472" s="2" t="s">
        <v>34311</v>
      </c>
      <c r="C472" s="3">
        <v>3</v>
      </c>
      <c r="D472" s="2" t="s">
        <v>732</v>
      </c>
      <c r="E472" s="2" t="s">
        <v>10000</v>
      </c>
      <c r="F472" s="2">
        <v>35464479</v>
      </c>
      <c r="G472" s="2" t="s">
        <v>10171</v>
      </c>
      <c r="H472" s="2" t="s">
        <v>10172</v>
      </c>
      <c r="I472" s="2" t="s">
        <v>695</v>
      </c>
      <c r="J472" s="2" t="s">
        <v>10173</v>
      </c>
      <c r="K472" s="2" t="s">
        <v>7410</v>
      </c>
      <c r="L472" s="2" t="s">
        <v>10174</v>
      </c>
      <c r="M472" s="2" t="s">
        <v>7495</v>
      </c>
      <c r="N472" s="4" t="s">
        <v>10175</v>
      </c>
      <c r="O472" s="4" t="s">
        <v>10176</v>
      </c>
    </row>
    <row r="473" spans="1:15" ht="15" hidden="1" customHeight="1" x14ac:dyDescent="0.3">
      <c r="A473" s="2" t="s">
        <v>56</v>
      </c>
      <c r="B473" s="2" t="s">
        <v>34311</v>
      </c>
      <c r="C473" s="3">
        <v>3</v>
      </c>
      <c r="D473" s="2" t="s">
        <v>732</v>
      </c>
      <c r="E473" s="2" t="s">
        <v>10000</v>
      </c>
      <c r="F473" s="2">
        <v>35722474</v>
      </c>
      <c r="G473" s="2" t="s">
        <v>10177</v>
      </c>
      <c r="H473" s="2" t="s">
        <v>10178</v>
      </c>
      <c r="I473" s="2" t="s">
        <v>695</v>
      </c>
      <c r="J473" s="2" t="s">
        <v>6489</v>
      </c>
      <c r="K473" s="2" t="s">
        <v>7707</v>
      </c>
      <c r="L473" s="2" t="s">
        <v>10179</v>
      </c>
      <c r="M473" s="2" t="s">
        <v>7388</v>
      </c>
      <c r="N473" s="4" t="s">
        <v>10180</v>
      </c>
      <c r="O473" s="4" t="s">
        <v>10181</v>
      </c>
    </row>
    <row r="474" spans="1:15" ht="15" hidden="1" customHeight="1" x14ac:dyDescent="0.3">
      <c r="A474" s="2" t="s">
        <v>56</v>
      </c>
      <c r="B474" s="2" t="s">
        <v>34311</v>
      </c>
      <c r="C474" s="3">
        <v>3</v>
      </c>
      <c r="D474" s="2" t="s">
        <v>732</v>
      </c>
      <c r="E474" s="2" t="s">
        <v>10000</v>
      </c>
      <c r="F474" s="2">
        <v>36238762</v>
      </c>
      <c r="G474" s="2" t="s">
        <v>10182</v>
      </c>
      <c r="H474" s="2" t="s">
        <v>10183</v>
      </c>
      <c r="I474" s="2" t="s">
        <v>695</v>
      </c>
      <c r="J474" s="2" t="s">
        <v>10184</v>
      </c>
      <c r="K474" s="2" t="s">
        <v>10185</v>
      </c>
      <c r="L474" s="2" t="s">
        <v>10186</v>
      </c>
      <c r="M474" s="2" t="s">
        <v>7388</v>
      </c>
      <c r="N474" s="4" t="s">
        <v>10187</v>
      </c>
      <c r="O474" s="4" t="s">
        <v>10188</v>
      </c>
    </row>
    <row r="475" spans="1:15" ht="15" hidden="1" customHeight="1" x14ac:dyDescent="0.3">
      <c r="A475" s="2" t="s">
        <v>56</v>
      </c>
      <c r="B475" s="2" t="s">
        <v>34311</v>
      </c>
      <c r="C475" s="3">
        <v>3</v>
      </c>
      <c r="D475" s="2" t="s">
        <v>732</v>
      </c>
      <c r="E475" s="2" t="s">
        <v>10000</v>
      </c>
      <c r="F475" s="2">
        <v>36389704</v>
      </c>
      <c r="G475" s="2" t="s">
        <v>10189</v>
      </c>
      <c r="H475" s="2" t="s">
        <v>10190</v>
      </c>
      <c r="I475" s="2" t="s">
        <v>695</v>
      </c>
      <c r="J475" s="2" t="s">
        <v>10191</v>
      </c>
      <c r="K475" s="2" t="s">
        <v>7410</v>
      </c>
      <c r="L475" s="2" t="s">
        <v>10192</v>
      </c>
      <c r="M475" s="2" t="s">
        <v>7388</v>
      </c>
      <c r="N475" s="4" t="s">
        <v>10193</v>
      </c>
      <c r="O475" s="4" t="s">
        <v>10194</v>
      </c>
    </row>
    <row r="476" spans="1:15" ht="15" hidden="1" customHeight="1" x14ac:dyDescent="0.3">
      <c r="A476" s="2" t="s">
        <v>56</v>
      </c>
      <c r="B476" s="2" t="s">
        <v>34311</v>
      </c>
      <c r="C476" s="3">
        <v>3</v>
      </c>
      <c r="D476" s="2" t="s">
        <v>732</v>
      </c>
      <c r="E476" s="2" t="s">
        <v>10000</v>
      </c>
      <c r="F476" s="2">
        <v>36591287</v>
      </c>
      <c r="G476" s="2" t="s">
        <v>7585</v>
      </c>
      <c r="H476" s="2" t="s">
        <v>7586</v>
      </c>
      <c r="I476" s="2" t="s">
        <v>695</v>
      </c>
      <c r="J476" s="2" t="s">
        <v>6199</v>
      </c>
      <c r="K476" s="2" t="s">
        <v>7410</v>
      </c>
      <c r="L476" s="2" t="s">
        <v>7587</v>
      </c>
      <c r="M476" s="2" t="s">
        <v>7460</v>
      </c>
      <c r="N476" s="4" t="s">
        <v>7588</v>
      </c>
      <c r="O476" s="4" t="s">
        <v>7589</v>
      </c>
    </row>
    <row r="477" spans="1:15" ht="15" hidden="1" customHeight="1" x14ac:dyDescent="0.3">
      <c r="A477" s="2" t="s">
        <v>56</v>
      </c>
      <c r="B477" s="2" t="s">
        <v>34311</v>
      </c>
      <c r="C477" s="3">
        <v>3</v>
      </c>
      <c r="D477" s="2" t="s">
        <v>732</v>
      </c>
      <c r="E477" s="2" t="s">
        <v>10000</v>
      </c>
      <c r="F477" s="2">
        <v>34730817</v>
      </c>
      <c r="G477" s="2" t="s">
        <v>10195</v>
      </c>
      <c r="H477" s="2" t="s">
        <v>10196</v>
      </c>
      <c r="I477" s="2" t="s">
        <v>10197</v>
      </c>
      <c r="J477" s="2" t="s">
        <v>10197</v>
      </c>
      <c r="K477" s="2" t="s">
        <v>10198</v>
      </c>
      <c r="L477" s="2" t="s">
        <v>10199</v>
      </c>
      <c r="M477" s="2" t="s">
        <v>7481</v>
      </c>
      <c r="N477" s="4" t="s">
        <v>10200</v>
      </c>
      <c r="O477" s="4" t="s">
        <v>10201</v>
      </c>
    </row>
    <row r="478" spans="1:15" ht="15" hidden="1" customHeight="1" x14ac:dyDescent="0.3">
      <c r="A478" s="2" t="s">
        <v>56</v>
      </c>
      <c r="B478" s="2" t="s">
        <v>34311</v>
      </c>
      <c r="C478" s="3">
        <v>3</v>
      </c>
      <c r="D478" s="2" t="s">
        <v>732</v>
      </c>
      <c r="E478" s="2" t="s">
        <v>10000</v>
      </c>
      <c r="F478" s="2">
        <v>34669144</v>
      </c>
      <c r="G478" s="2" t="s">
        <v>7616</v>
      </c>
      <c r="H478" s="2" t="s">
        <v>7617</v>
      </c>
      <c r="I478" s="2" t="s">
        <v>1162</v>
      </c>
      <c r="J478" s="2" t="s">
        <v>7618</v>
      </c>
      <c r="K478" s="2" t="s">
        <v>7472</v>
      </c>
      <c r="L478" s="2" t="s">
        <v>7619</v>
      </c>
      <c r="M478" s="2" t="s">
        <v>7460</v>
      </c>
      <c r="N478" s="4" t="s">
        <v>7620</v>
      </c>
      <c r="O478" s="4" t="s">
        <v>7621</v>
      </c>
    </row>
    <row r="479" spans="1:15" ht="15" hidden="1" customHeight="1" x14ac:dyDescent="0.3">
      <c r="A479" s="2" t="s">
        <v>56</v>
      </c>
      <c r="B479" s="2" t="s">
        <v>34311</v>
      </c>
      <c r="C479" s="3">
        <v>3</v>
      </c>
      <c r="D479" s="2" t="s">
        <v>732</v>
      </c>
      <c r="E479" s="2" t="s">
        <v>10000</v>
      </c>
      <c r="F479" s="2">
        <v>34715896</v>
      </c>
      <c r="G479" s="2" t="s">
        <v>10202</v>
      </c>
      <c r="H479" s="2" t="s">
        <v>10203</v>
      </c>
      <c r="I479" s="2" t="s">
        <v>10204</v>
      </c>
      <c r="J479" s="2" t="s">
        <v>10204</v>
      </c>
      <c r="K479" s="2" t="s">
        <v>10205</v>
      </c>
      <c r="L479" s="2" t="s">
        <v>10206</v>
      </c>
      <c r="M479" s="2" t="s">
        <v>7858</v>
      </c>
      <c r="N479" s="4" t="s">
        <v>10207</v>
      </c>
      <c r="O479" s="4" t="s">
        <v>10208</v>
      </c>
    </row>
    <row r="480" spans="1:15" ht="15" hidden="1" customHeight="1" x14ac:dyDescent="0.3">
      <c r="A480" s="2" t="s">
        <v>56</v>
      </c>
      <c r="B480" s="2" t="s">
        <v>34311</v>
      </c>
      <c r="C480" s="3">
        <v>3</v>
      </c>
      <c r="D480" s="2" t="s">
        <v>732</v>
      </c>
      <c r="E480" s="2" t="s">
        <v>10000</v>
      </c>
      <c r="F480" s="2">
        <v>34831138</v>
      </c>
      <c r="G480" s="2" t="s">
        <v>7622</v>
      </c>
      <c r="H480" s="2" t="s">
        <v>7623</v>
      </c>
      <c r="I480" s="2" t="s">
        <v>7624</v>
      </c>
      <c r="J480" s="2" t="s">
        <v>7624</v>
      </c>
      <c r="K480" s="2" t="s">
        <v>7528</v>
      </c>
      <c r="L480" s="2" t="s">
        <v>7625</v>
      </c>
      <c r="M480" s="2" t="s">
        <v>7460</v>
      </c>
      <c r="N480" s="4" t="s">
        <v>7626</v>
      </c>
      <c r="O480" s="4" t="s">
        <v>7627</v>
      </c>
    </row>
    <row r="481" spans="1:15" ht="15" hidden="1" customHeight="1" x14ac:dyDescent="0.3">
      <c r="A481" s="2" t="s">
        <v>56</v>
      </c>
      <c r="B481" s="2" t="s">
        <v>34311</v>
      </c>
      <c r="C481" s="3">
        <v>3</v>
      </c>
      <c r="D481" s="2" t="s">
        <v>732</v>
      </c>
      <c r="E481" s="2" t="s">
        <v>10000</v>
      </c>
      <c r="F481" s="2">
        <v>34685521</v>
      </c>
      <c r="G481" s="2" t="s">
        <v>10209</v>
      </c>
      <c r="H481" s="2" t="s">
        <v>10210</v>
      </c>
      <c r="I481" s="2" t="s">
        <v>10211</v>
      </c>
      <c r="J481" s="2" t="s">
        <v>10211</v>
      </c>
      <c r="K481" s="2" t="s">
        <v>7528</v>
      </c>
      <c r="L481" s="2" t="s">
        <v>10212</v>
      </c>
      <c r="M481" s="2" t="s">
        <v>7460</v>
      </c>
      <c r="N481" s="4" t="s">
        <v>10213</v>
      </c>
      <c r="O481" s="4" t="s">
        <v>10214</v>
      </c>
    </row>
    <row r="482" spans="1:15" ht="15" hidden="1" customHeight="1" x14ac:dyDescent="0.3">
      <c r="A482" s="2" t="s">
        <v>56</v>
      </c>
      <c r="B482" s="2" t="s">
        <v>34311</v>
      </c>
      <c r="C482" s="3">
        <v>3</v>
      </c>
      <c r="D482" s="2" t="s">
        <v>732</v>
      </c>
      <c r="E482" s="2" t="s">
        <v>10000</v>
      </c>
      <c r="F482" s="2">
        <v>34026245</v>
      </c>
      <c r="G482" s="2" t="s">
        <v>10215</v>
      </c>
      <c r="H482" s="2" t="s">
        <v>10216</v>
      </c>
      <c r="I482" s="2" t="s">
        <v>3061</v>
      </c>
      <c r="J482" s="2" t="s">
        <v>10217</v>
      </c>
      <c r="K482" s="2" t="s">
        <v>10218</v>
      </c>
      <c r="L482" s="2" t="s">
        <v>10219</v>
      </c>
      <c r="M482" s="2" t="s">
        <v>7388</v>
      </c>
      <c r="N482" s="4" t="s">
        <v>10220</v>
      </c>
      <c r="O482" s="4" t="s">
        <v>10221</v>
      </c>
    </row>
    <row r="483" spans="1:15" ht="15" hidden="1" customHeight="1" x14ac:dyDescent="0.3">
      <c r="A483" s="2" t="s">
        <v>56</v>
      </c>
      <c r="B483" s="2" t="s">
        <v>34311</v>
      </c>
      <c r="C483" s="3">
        <v>3</v>
      </c>
      <c r="D483" s="2" t="s">
        <v>732</v>
      </c>
      <c r="E483" s="2" t="s">
        <v>10000</v>
      </c>
      <c r="F483" s="2">
        <v>33629970</v>
      </c>
      <c r="G483" s="2" t="s">
        <v>7654</v>
      </c>
      <c r="H483" s="2" t="s">
        <v>7655</v>
      </c>
      <c r="I483" s="2" t="s">
        <v>4308</v>
      </c>
      <c r="J483" s="2"/>
      <c r="K483" s="2" t="s">
        <v>7656</v>
      </c>
      <c r="L483" s="2" t="s">
        <v>7657</v>
      </c>
      <c r="M483" s="2" t="s">
        <v>7600</v>
      </c>
      <c r="N483" s="4" t="s">
        <v>7658</v>
      </c>
      <c r="O483" s="4" t="s">
        <v>7659</v>
      </c>
    </row>
    <row r="484" spans="1:15" ht="15" hidden="1" customHeight="1" x14ac:dyDescent="0.3">
      <c r="A484" s="2" t="s">
        <v>56</v>
      </c>
      <c r="B484" s="2" t="s">
        <v>34311</v>
      </c>
      <c r="C484" s="3">
        <v>3</v>
      </c>
      <c r="D484" s="2" t="s">
        <v>732</v>
      </c>
      <c r="E484" s="2" t="s">
        <v>10000</v>
      </c>
      <c r="F484" s="2">
        <v>33025206</v>
      </c>
      <c r="G484" s="2" t="s">
        <v>10222</v>
      </c>
      <c r="H484" s="2" t="s">
        <v>10223</v>
      </c>
      <c r="I484" s="2" t="s">
        <v>948</v>
      </c>
      <c r="J484" s="2" t="s">
        <v>10224</v>
      </c>
      <c r="K484" s="2" t="s">
        <v>10156</v>
      </c>
      <c r="L484" s="2" t="s">
        <v>10225</v>
      </c>
      <c r="M484" s="2" t="s">
        <v>7481</v>
      </c>
      <c r="N484" s="4" t="s">
        <v>10226</v>
      </c>
      <c r="O484" s="4" t="s">
        <v>10227</v>
      </c>
    </row>
    <row r="485" spans="1:15" ht="15" hidden="1" customHeight="1" x14ac:dyDescent="0.3">
      <c r="A485" s="2" t="s">
        <v>56</v>
      </c>
      <c r="B485" s="2" t="s">
        <v>34311</v>
      </c>
      <c r="C485" s="3">
        <v>3</v>
      </c>
      <c r="D485" s="2" t="s">
        <v>732</v>
      </c>
      <c r="E485" s="2" t="s">
        <v>10000</v>
      </c>
      <c r="F485" s="2">
        <v>33531057</v>
      </c>
      <c r="G485" s="2" t="s">
        <v>10202</v>
      </c>
      <c r="H485" s="2" t="s">
        <v>10228</v>
      </c>
      <c r="I485" s="2" t="s">
        <v>10229</v>
      </c>
      <c r="J485" s="2" t="s">
        <v>10229</v>
      </c>
      <c r="K485" s="2" t="s">
        <v>10205</v>
      </c>
      <c r="L485" s="2" t="s">
        <v>10230</v>
      </c>
      <c r="M485" s="2" t="s">
        <v>7388</v>
      </c>
      <c r="N485" s="4" t="s">
        <v>10231</v>
      </c>
      <c r="O485" s="4" t="s">
        <v>10232</v>
      </c>
    </row>
    <row r="486" spans="1:15" ht="15" hidden="1" customHeight="1" x14ac:dyDescent="0.3">
      <c r="A486" s="2" t="s">
        <v>56</v>
      </c>
      <c r="B486" s="2" t="s">
        <v>34311</v>
      </c>
      <c r="C486" s="3">
        <v>3</v>
      </c>
      <c r="D486" s="2" t="s">
        <v>732</v>
      </c>
      <c r="E486" s="2" t="s">
        <v>10000</v>
      </c>
      <c r="F486" s="2">
        <v>32920919</v>
      </c>
      <c r="G486" s="2" t="s">
        <v>10233</v>
      </c>
      <c r="H486" s="2" t="s">
        <v>10234</v>
      </c>
      <c r="I486" s="2" t="s">
        <v>3190</v>
      </c>
      <c r="J486" s="2" t="s">
        <v>6278</v>
      </c>
      <c r="K486" s="2" t="s">
        <v>10235</v>
      </c>
      <c r="L486" s="2" t="s">
        <v>10236</v>
      </c>
      <c r="M486" s="2" t="s">
        <v>7677</v>
      </c>
      <c r="N486" s="4" t="s">
        <v>10237</v>
      </c>
      <c r="O486" s="4" t="s">
        <v>10238</v>
      </c>
    </row>
    <row r="487" spans="1:15" ht="15" hidden="1" customHeight="1" x14ac:dyDescent="0.3">
      <c r="A487" s="2" t="s">
        <v>56</v>
      </c>
      <c r="B487" s="2" t="s">
        <v>34311</v>
      </c>
      <c r="C487" s="3">
        <v>3</v>
      </c>
      <c r="D487" s="2" t="s">
        <v>732</v>
      </c>
      <c r="E487" s="2" t="s">
        <v>10000</v>
      </c>
      <c r="F487" s="2">
        <v>33479890</v>
      </c>
      <c r="G487" s="2" t="s">
        <v>10239</v>
      </c>
      <c r="H487" s="2" t="s">
        <v>10240</v>
      </c>
      <c r="I487" s="2" t="s">
        <v>759</v>
      </c>
      <c r="J487" s="2"/>
      <c r="K487" s="2" t="s">
        <v>10241</v>
      </c>
      <c r="L487" s="2" t="s">
        <v>10242</v>
      </c>
      <c r="M487" s="2" t="s">
        <v>7388</v>
      </c>
      <c r="N487" s="4" t="s">
        <v>10243</v>
      </c>
      <c r="O487" s="4" t="s">
        <v>10244</v>
      </c>
    </row>
    <row r="488" spans="1:15" ht="15" hidden="1" customHeight="1" x14ac:dyDescent="0.3">
      <c r="A488" s="2" t="s">
        <v>56</v>
      </c>
      <c r="B488" s="2" t="s">
        <v>34311</v>
      </c>
      <c r="C488" s="3">
        <v>3</v>
      </c>
      <c r="D488" s="2" t="s">
        <v>732</v>
      </c>
      <c r="E488" s="2" t="s">
        <v>10000</v>
      </c>
      <c r="F488" s="2">
        <v>33889552</v>
      </c>
      <c r="G488" s="2" t="s">
        <v>7686</v>
      </c>
      <c r="H488" s="2" t="s">
        <v>7687</v>
      </c>
      <c r="I488" s="2" t="s">
        <v>759</v>
      </c>
      <c r="J488" s="2" t="s">
        <v>7688</v>
      </c>
      <c r="K488" s="2" t="s">
        <v>7429</v>
      </c>
      <c r="L488" s="2" t="s">
        <v>7689</v>
      </c>
      <c r="M488" s="2" t="s">
        <v>7600</v>
      </c>
      <c r="N488" s="4" t="s">
        <v>7690</v>
      </c>
      <c r="O488" s="4" t="s">
        <v>7691</v>
      </c>
    </row>
    <row r="489" spans="1:15" ht="15" hidden="1" customHeight="1" x14ac:dyDescent="0.3">
      <c r="A489" s="2" t="s">
        <v>56</v>
      </c>
      <c r="B489" s="2" t="s">
        <v>34311</v>
      </c>
      <c r="C489" s="3">
        <v>3</v>
      </c>
      <c r="D489" s="2" t="s">
        <v>732</v>
      </c>
      <c r="E489" s="2" t="s">
        <v>10000</v>
      </c>
      <c r="F489" s="2">
        <v>33996688</v>
      </c>
      <c r="G489" s="2" t="s">
        <v>10245</v>
      </c>
      <c r="H489" s="2" t="s">
        <v>10246</v>
      </c>
      <c r="I489" s="2" t="s">
        <v>759</v>
      </c>
      <c r="J489" s="2" t="s">
        <v>10247</v>
      </c>
      <c r="K489" s="2" t="s">
        <v>7707</v>
      </c>
      <c r="L489" s="2" t="s">
        <v>10248</v>
      </c>
      <c r="M489" s="2" t="s">
        <v>7438</v>
      </c>
      <c r="N489" s="4" t="s">
        <v>10249</v>
      </c>
      <c r="O489" s="4" t="s">
        <v>10250</v>
      </c>
    </row>
    <row r="490" spans="1:15" ht="15" hidden="1" customHeight="1" x14ac:dyDescent="0.3">
      <c r="A490" s="2" t="s">
        <v>56</v>
      </c>
      <c r="B490" s="2" t="s">
        <v>34311</v>
      </c>
      <c r="C490" s="3">
        <v>3</v>
      </c>
      <c r="D490" s="2" t="s">
        <v>732</v>
      </c>
      <c r="E490" s="2" t="s">
        <v>10000</v>
      </c>
      <c r="F490" s="2">
        <v>34335625</v>
      </c>
      <c r="G490" s="2" t="s">
        <v>10251</v>
      </c>
      <c r="H490" s="2" t="s">
        <v>10252</v>
      </c>
      <c r="I490" s="2" t="s">
        <v>759</v>
      </c>
      <c r="J490" s="2" t="s">
        <v>10253</v>
      </c>
      <c r="K490" s="2" t="s">
        <v>7410</v>
      </c>
      <c r="L490" s="2" t="s">
        <v>10254</v>
      </c>
      <c r="M490" s="2" t="s">
        <v>10255</v>
      </c>
      <c r="N490" s="4" t="s">
        <v>10256</v>
      </c>
      <c r="O490" s="4" t="s">
        <v>10257</v>
      </c>
    </row>
    <row r="491" spans="1:15" ht="15" hidden="1" customHeight="1" x14ac:dyDescent="0.3">
      <c r="A491" s="2" t="s">
        <v>56</v>
      </c>
      <c r="B491" s="2" t="s">
        <v>34311</v>
      </c>
      <c r="C491" s="3">
        <v>3</v>
      </c>
      <c r="D491" s="2" t="s">
        <v>732</v>
      </c>
      <c r="E491" s="2" t="s">
        <v>10000</v>
      </c>
      <c r="F491" s="2">
        <v>34456694</v>
      </c>
      <c r="G491" s="2" t="s">
        <v>10258</v>
      </c>
      <c r="H491" s="2" t="s">
        <v>10259</v>
      </c>
      <c r="I491" s="2" t="s">
        <v>759</v>
      </c>
      <c r="J491" s="2" t="s">
        <v>10260</v>
      </c>
      <c r="K491" s="2" t="s">
        <v>10261</v>
      </c>
      <c r="L491" s="2" t="s">
        <v>10262</v>
      </c>
      <c r="M491" s="2" t="s">
        <v>7709</v>
      </c>
      <c r="N491" s="4" t="s">
        <v>10263</v>
      </c>
      <c r="O491" s="4" t="s">
        <v>10264</v>
      </c>
    </row>
    <row r="492" spans="1:15" ht="15" hidden="1" customHeight="1" x14ac:dyDescent="0.3">
      <c r="A492" s="2" t="s">
        <v>56</v>
      </c>
      <c r="B492" s="2" t="s">
        <v>34311</v>
      </c>
      <c r="C492" s="3">
        <v>3</v>
      </c>
      <c r="D492" s="2" t="s">
        <v>732</v>
      </c>
      <c r="E492" s="2" t="s">
        <v>10000</v>
      </c>
      <c r="F492" s="2">
        <v>35126372</v>
      </c>
      <c r="G492" s="2" t="s">
        <v>7712</v>
      </c>
      <c r="H492" s="2" t="s">
        <v>7713</v>
      </c>
      <c r="I492" s="2" t="s">
        <v>759</v>
      </c>
      <c r="J492" s="2" t="s">
        <v>7714</v>
      </c>
      <c r="K492" s="2" t="s">
        <v>7410</v>
      </c>
      <c r="L492" s="2" t="s">
        <v>7715</v>
      </c>
      <c r="M492" s="2" t="s">
        <v>7460</v>
      </c>
      <c r="N492" s="4" t="s">
        <v>7716</v>
      </c>
      <c r="O492" s="4" t="s">
        <v>7717</v>
      </c>
    </row>
    <row r="493" spans="1:15" ht="15" hidden="1" customHeight="1" x14ac:dyDescent="0.3">
      <c r="A493" s="2" t="s">
        <v>56</v>
      </c>
      <c r="B493" s="2" t="s">
        <v>34311</v>
      </c>
      <c r="C493" s="3">
        <v>3</v>
      </c>
      <c r="D493" s="2" t="s">
        <v>732</v>
      </c>
      <c r="E493" s="2" t="s">
        <v>10000</v>
      </c>
      <c r="F493" s="2">
        <v>32474947</v>
      </c>
      <c r="G493" s="2" t="s">
        <v>10265</v>
      </c>
      <c r="H493" s="2" t="s">
        <v>10266</v>
      </c>
      <c r="I493" s="2" t="s">
        <v>799</v>
      </c>
      <c r="J493" s="2" t="s">
        <v>10267</v>
      </c>
      <c r="K493" s="2" t="s">
        <v>10235</v>
      </c>
      <c r="L493" s="2" t="s">
        <v>10268</v>
      </c>
      <c r="M493" s="2" t="s">
        <v>7388</v>
      </c>
      <c r="N493" s="4" t="s">
        <v>10269</v>
      </c>
      <c r="O493" s="4" t="s">
        <v>10270</v>
      </c>
    </row>
    <row r="494" spans="1:15" ht="15" hidden="1" customHeight="1" x14ac:dyDescent="0.3">
      <c r="A494" s="2" t="s">
        <v>56</v>
      </c>
      <c r="B494" s="2" t="s">
        <v>34311</v>
      </c>
      <c r="C494" s="3">
        <v>3</v>
      </c>
      <c r="D494" s="2" t="s">
        <v>732</v>
      </c>
      <c r="E494" s="2" t="s">
        <v>10000</v>
      </c>
      <c r="F494" s="2">
        <v>32827207</v>
      </c>
      <c r="G494" s="2" t="s">
        <v>10271</v>
      </c>
      <c r="H494" s="2" t="s">
        <v>10272</v>
      </c>
      <c r="I494" s="2" t="s">
        <v>799</v>
      </c>
      <c r="J494" s="2" t="s">
        <v>10273</v>
      </c>
      <c r="K494" s="2" t="s">
        <v>10274</v>
      </c>
      <c r="L494" s="2" t="s">
        <v>10275</v>
      </c>
      <c r="M494" s="2" t="s">
        <v>7388</v>
      </c>
      <c r="N494" s="4" t="s">
        <v>10276</v>
      </c>
      <c r="O494" s="4" t="s">
        <v>10277</v>
      </c>
    </row>
    <row r="495" spans="1:15" ht="15" hidden="1" customHeight="1" x14ac:dyDescent="0.3">
      <c r="A495" s="2" t="s">
        <v>56</v>
      </c>
      <c r="B495" s="2" t="s">
        <v>34311</v>
      </c>
      <c r="C495" s="3">
        <v>3</v>
      </c>
      <c r="D495" s="2" t="s">
        <v>732</v>
      </c>
      <c r="E495" s="2" t="s">
        <v>10000</v>
      </c>
      <c r="F495" s="2">
        <v>32392633</v>
      </c>
      <c r="G495" s="2" t="s">
        <v>10278</v>
      </c>
      <c r="H495" s="2" t="s">
        <v>10279</v>
      </c>
      <c r="I495" s="2" t="s">
        <v>1474</v>
      </c>
      <c r="J495" s="2" t="s">
        <v>10280</v>
      </c>
      <c r="K495" s="2" t="s">
        <v>8355</v>
      </c>
      <c r="L495" s="2" t="s">
        <v>10281</v>
      </c>
      <c r="M495" s="2" t="s">
        <v>7460</v>
      </c>
      <c r="N495" s="4" t="s">
        <v>10282</v>
      </c>
      <c r="O495" s="4" t="s">
        <v>10283</v>
      </c>
    </row>
    <row r="496" spans="1:15" ht="15" hidden="1" customHeight="1" x14ac:dyDescent="0.3">
      <c r="A496" s="2" t="s">
        <v>56</v>
      </c>
      <c r="B496" s="2" t="s">
        <v>34311</v>
      </c>
      <c r="C496" s="3">
        <v>3</v>
      </c>
      <c r="D496" s="2" t="s">
        <v>732</v>
      </c>
      <c r="E496" s="2" t="s">
        <v>10000</v>
      </c>
      <c r="F496" s="2">
        <v>32617782</v>
      </c>
      <c r="G496" s="2" t="s">
        <v>10284</v>
      </c>
      <c r="H496" s="2" t="s">
        <v>10285</v>
      </c>
      <c r="I496" s="2" t="s">
        <v>1474</v>
      </c>
      <c r="J496" s="2" t="s">
        <v>10267</v>
      </c>
      <c r="K496" s="2" t="s">
        <v>7472</v>
      </c>
      <c r="L496" s="2" t="s">
        <v>10286</v>
      </c>
      <c r="M496" s="2" t="s">
        <v>8937</v>
      </c>
      <c r="N496" s="4" t="s">
        <v>10287</v>
      </c>
      <c r="O496" s="4" t="s">
        <v>10288</v>
      </c>
    </row>
    <row r="497" spans="1:15" ht="15" hidden="1" customHeight="1" x14ac:dyDescent="0.3">
      <c r="A497" s="2" t="s">
        <v>56</v>
      </c>
      <c r="B497" s="2" t="s">
        <v>34311</v>
      </c>
      <c r="C497" s="3">
        <v>3</v>
      </c>
      <c r="D497" s="2" t="s">
        <v>732</v>
      </c>
      <c r="E497" s="2" t="s">
        <v>10000</v>
      </c>
      <c r="F497" s="2">
        <v>32333914</v>
      </c>
      <c r="G497" s="2" t="s">
        <v>7731</v>
      </c>
      <c r="H497" s="2" t="s">
        <v>7732</v>
      </c>
      <c r="I497" s="2" t="s">
        <v>5043</v>
      </c>
      <c r="J497" s="2" t="s">
        <v>7733</v>
      </c>
      <c r="K497" s="2" t="s">
        <v>7380</v>
      </c>
      <c r="L497" s="2" t="s">
        <v>7734</v>
      </c>
      <c r="M497" s="2" t="s">
        <v>7735</v>
      </c>
      <c r="N497" s="4" t="s">
        <v>7736</v>
      </c>
      <c r="O497" s="4" t="s">
        <v>7737</v>
      </c>
    </row>
    <row r="498" spans="1:15" ht="15" hidden="1" customHeight="1" x14ac:dyDescent="0.3">
      <c r="A498" s="2" t="s">
        <v>56</v>
      </c>
      <c r="B498" s="2" t="s">
        <v>34311</v>
      </c>
      <c r="C498" s="3">
        <v>3</v>
      </c>
      <c r="D498" s="2" t="s">
        <v>732</v>
      </c>
      <c r="E498" s="2" t="s">
        <v>10000</v>
      </c>
      <c r="F498" s="2">
        <v>32517111</v>
      </c>
      <c r="G498" s="2" t="s">
        <v>10289</v>
      </c>
      <c r="H498" s="2" t="s">
        <v>10290</v>
      </c>
      <c r="I498" s="2" t="s">
        <v>10291</v>
      </c>
      <c r="J498" s="2" t="s">
        <v>10291</v>
      </c>
      <c r="K498" s="2" t="s">
        <v>10003</v>
      </c>
      <c r="L498" s="2" t="s">
        <v>10292</v>
      </c>
      <c r="M498" s="2" t="s">
        <v>7388</v>
      </c>
      <c r="N498" s="4" t="s">
        <v>10293</v>
      </c>
      <c r="O498" s="4" t="s">
        <v>10294</v>
      </c>
    </row>
    <row r="499" spans="1:15" ht="15" hidden="1" customHeight="1" x14ac:dyDescent="0.3">
      <c r="A499" s="2" t="s">
        <v>56</v>
      </c>
      <c r="B499" s="2" t="s">
        <v>34311</v>
      </c>
      <c r="C499" s="3">
        <v>3</v>
      </c>
      <c r="D499" s="2" t="s">
        <v>732</v>
      </c>
      <c r="E499" s="2" t="s">
        <v>10000</v>
      </c>
      <c r="F499" s="2">
        <v>32458804</v>
      </c>
      <c r="G499" s="2" t="s">
        <v>7745</v>
      </c>
      <c r="H499" s="2" t="s">
        <v>7746</v>
      </c>
      <c r="I499" s="2" t="s">
        <v>7740</v>
      </c>
      <c r="J499" s="2" t="s">
        <v>7747</v>
      </c>
      <c r="K499" s="2" t="s">
        <v>7748</v>
      </c>
      <c r="L499" s="2" t="s">
        <v>7749</v>
      </c>
      <c r="M499" s="2" t="s">
        <v>7388</v>
      </c>
      <c r="N499" s="4" t="s">
        <v>7750</v>
      </c>
      <c r="O499" s="4" t="s">
        <v>7751</v>
      </c>
    </row>
    <row r="500" spans="1:15" ht="15" hidden="1" customHeight="1" x14ac:dyDescent="0.3">
      <c r="A500" s="2" t="s">
        <v>56</v>
      </c>
      <c r="B500" s="2" t="s">
        <v>34311</v>
      </c>
      <c r="C500" s="3">
        <v>3</v>
      </c>
      <c r="D500" s="2" t="s">
        <v>732</v>
      </c>
      <c r="E500" s="2" t="s">
        <v>10000</v>
      </c>
      <c r="F500" s="2">
        <v>32471468</v>
      </c>
      <c r="G500" s="2" t="s">
        <v>10295</v>
      </c>
      <c r="H500" s="2" t="s">
        <v>10296</v>
      </c>
      <c r="I500" s="2" t="s">
        <v>10297</v>
      </c>
      <c r="J500" s="2" t="s">
        <v>10297</v>
      </c>
      <c r="K500" s="2" t="s">
        <v>10205</v>
      </c>
      <c r="L500" s="2" t="s">
        <v>10298</v>
      </c>
      <c r="M500" s="2" t="s">
        <v>7388</v>
      </c>
      <c r="N500" s="4" t="s">
        <v>10299</v>
      </c>
      <c r="O500" s="4" t="s">
        <v>10300</v>
      </c>
    </row>
    <row r="501" spans="1:15" ht="15" hidden="1" customHeight="1" x14ac:dyDescent="0.3">
      <c r="A501" s="2" t="s">
        <v>56</v>
      </c>
      <c r="B501" s="2" t="s">
        <v>34311</v>
      </c>
      <c r="C501" s="3">
        <v>3</v>
      </c>
      <c r="D501" s="2" t="s">
        <v>732</v>
      </c>
      <c r="E501" s="2" t="s">
        <v>10000</v>
      </c>
      <c r="F501" s="2">
        <v>32130900</v>
      </c>
      <c r="G501" s="2" t="s">
        <v>10301</v>
      </c>
      <c r="H501" s="2" t="s">
        <v>10302</v>
      </c>
      <c r="I501" s="2" t="s">
        <v>10303</v>
      </c>
      <c r="J501" s="2"/>
      <c r="K501" s="2" t="s">
        <v>7458</v>
      </c>
      <c r="L501" s="2" t="s">
        <v>10304</v>
      </c>
      <c r="M501" s="2" t="s">
        <v>7460</v>
      </c>
      <c r="N501" s="4" t="s">
        <v>10305</v>
      </c>
      <c r="O501" s="4" t="s">
        <v>10306</v>
      </c>
    </row>
    <row r="502" spans="1:15" ht="15" hidden="1" customHeight="1" x14ac:dyDescent="0.3">
      <c r="A502" s="2" t="s">
        <v>56</v>
      </c>
      <c r="B502" s="2" t="s">
        <v>34311</v>
      </c>
      <c r="C502" s="3">
        <v>3</v>
      </c>
      <c r="D502" s="2" t="s">
        <v>732</v>
      </c>
      <c r="E502" s="2" t="s">
        <v>10000</v>
      </c>
      <c r="F502" s="2">
        <v>32164747</v>
      </c>
      <c r="G502" s="2" t="s">
        <v>10307</v>
      </c>
      <c r="H502" s="2" t="s">
        <v>10308</v>
      </c>
      <c r="I502" s="2" t="s">
        <v>10309</v>
      </c>
      <c r="J502" s="2" t="s">
        <v>10309</v>
      </c>
      <c r="K502" s="2" t="s">
        <v>10205</v>
      </c>
      <c r="L502" s="2" t="s">
        <v>10310</v>
      </c>
      <c r="M502" s="2" t="s">
        <v>7388</v>
      </c>
      <c r="N502" s="4" t="s">
        <v>10311</v>
      </c>
      <c r="O502" s="4" t="s">
        <v>10312</v>
      </c>
    </row>
    <row r="503" spans="1:15" ht="15" hidden="1" customHeight="1" x14ac:dyDescent="0.3">
      <c r="A503" s="2" t="s">
        <v>56</v>
      </c>
      <c r="B503" s="2" t="s">
        <v>34311</v>
      </c>
      <c r="C503" s="3">
        <v>3</v>
      </c>
      <c r="D503" s="2" t="s">
        <v>732</v>
      </c>
      <c r="E503" s="2" t="s">
        <v>10000</v>
      </c>
      <c r="F503" s="2">
        <v>31906550</v>
      </c>
      <c r="G503" s="2" t="s">
        <v>10313</v>
      </c>
      <c r="H503" s="2" t="s">
        <v>10314</v>
      </c>
      <c r="I503" s="2" t="s">
        <v>10315</v>
      </c>
      <c r="J503" s="2" t="s">
        <v>10315</v>
      </c>
      <c r="K503" s="2" t="s">
        <v>10316</v>
      </c>
      <c r="L503" s="2" t="s">
        <v>10317</v>
      </c>
      <c r="M503" s="2" t="s">
        <v>7460</v>
      </c>
      <c r="N503" s="4" t="s">
        <v>10318</v>
      </c>
      <c r="O503" s="4" t="s">
        <v>10319</v>
      </c>
    </row>
    <row r="504" spans="1:15" ht="15" hidden="1" customHeight="1" x14ac:dyDescent="0.3">
      <c r="A504" s="2" t="s">
        <v>56</v>
      </c>
      <c r="B504" s="2" t="s">
        <v>34311</v>
      </c>
      <c r="C504" s="3">
        <v>3</v>
      </c>
      <c r="D504" s="2" t="s">
        <v>732</v>
      </c>
      <c r="E504" s="2" t="s">
        <v>10000</v>
      </c>
      <c r="F504" s="2">
        <v>33224144</v>
      </c>
      <c r="G504" s="2" t="s">
        <v>10320</v>
      </c>
      <c r="H504" s="2" t="s">
        <v>10321</v>
      </c>
      <c r="I504" s="2" t="s">
        <v>1123</v>
      </c>
      <c r="J504" s="2" t="s">
        <v>10322</v>
      </c>
      <c r="K504" s="2" t="s">
        <v>7410</v>
      </c>
      <c r="L504" s="2" t="s">
        <v>10323</v>
      </c>
      <c r="M504" s="2" t="s">
        <v>7709</v>
      </c>
      <c r="N504" s="4" t="s">
        <v>10324</v>
      </c>
      <c r="O504" s="4" t="s">
        <v>10325</v>
      </c>
    </row>
    <row r="505" spans="1:15" ht="15" hidden="1" customHeight="1" x14ac:dyDescent="0.3">
      <c r="A505" s="2" t="s">
        <v>56</v>
      </c>
      <c r="B505" s="2" t="s">
        <v>34311</v>
      </c>
      <c r="C505" s="3">
        <v>3</v>
      </c>
      <c r="D505" s="2" t="s">
        <v>732</v>
      </c>
      <c r="E505" s="2" t="s">
        <v>10000</v>
      </c>
      <c r="F505" s="2">
        <v>33330276</v>
      </c>
      <c r="G505" s="2" t="s">
        <v>10326</v>
      </c>
      <c r="H505" s="2" t="s">
        <v>10327</v>
      </c>
      <c r="I505" s="2" t="s">
        <v>1123</v>
      </c>
      <c r="J505" s="2" t="s">
        <v>10328</v>
      </c>
      <c r="K505" s="2" t="s">
        <v>7707</v>
      </c>
      <c r="L505" s="2" t="s">
        <v>10329</v>
      </c>
      <c r="M505" s="2" t="s">
        <v>7709</v>
      </c>
      <c r="N505" s="4" t="s">
        <v>10330</v>
      </c>
      <c r="O505" s="4" t="s">
        <v>10331</v>
      </c>
    </row>
    <row r="506" spans="1:15" ht="15" hidden="1" customHeight="1" x14ac:dyDescent="0.3">
      <c r="A506" s="2" t="s">
        <v>56</v>
      </c>
      <c r="B506" s="2" t="s">
        <v>34311</v>
      </c>
      <c r="C506" s="3">
        <v>3</v>
      </c>
      <c r="D506" s="2" t="s">
        <v>732</v>
      </c>
      <c r="E506" s="2" t="s">
        <v>10000</v>
      </c>
      <c r="F506" s="2">
        <v>33391292</v>
      </c>
      <c r="G506" s="2" t="s">
        <v>10332</v>
      </c>
      <c r="H506" s="2" t="s">
        <v>10333</v>
      </c>
      <c r="I506" s="2" t="s">
        <v>1123</v>
      </c>
      <c r="J506" s="2" t="s">
        <v>10334</v>
      </c>
      <c r="K506" s="2" t="s">
        <v>7410</v>
      </c>
      <c r="L506" s="2" t="s">
        <v>10335</v>
      </c>
      <c r="M506" s="2" t="s">
        <v>7431</v>
      </c>
      <c r="N506" s="4" t="s">
        <v>10336</v>
      </c>
      <c r="O506" s="4" t="s">
        <v>10337</v>
      </c>
    </row>
    <row r="507" spans="1:15" ht="15" hidden="1" customHeight="1" x14ac:dyDescent="0.3">
      <c r="A507" s="2" t="s">
        <v>56</v>
      </c>
      <c r="B507" s="2" t="s">
        <v>34311</v>
      </c>
      <c r="C507" s="3">
        <v>3</v>
      </c>
      <c r="D507" s="2" t="s">
        <v>732</v>
      </c>
      <c r="E507" s="2" t="s">
        <v>10000</v>
      </c>
      <c r="F507" s="2">
        <v>31601675</v>
      </c>
      <c r="G507" s="2" t="s">
        <v>10338</v>
      </c>
      <c r="H507" s="2" t="s">
        <v>10339</v>
      </c>
      <c r="I507" s="2" t="s">
        <v>10340</v>
      </c>
      <c r="J507" s="2" t="s">
        <v>10341</v>
      </c>
      <c r="K507" s="2" t="s">
        <v>8300</v>
      </c>
      <c r="L507" s="2" t="s">
        <v>10342</v>
      </c>
      <c r="M507" s="2" t="s">
        <v>9041</v>
      </c>
      <c r="N507" s="4" t="s">
        <v>10343</v>
      </c>
      <c r="O507" s="4" t="s">
        <v>10344</v>
      </c>
    </row>
    <row r="508" spans="1:15" ht="15" hidden="1" customHeight="1" x14ac:dyDescent="0.3">
      <c r="A508" s="2" t="s">
        <v>56</v>
      </c>
      <c r="B508" s="2" t="s">
        <v>34311</v>
      </c>
      <c r="C508" s="3">
        <v>3</v>
      </c>
      <c r="D508" s="2" t="s">
        <v>732</v>
      </c>
      <c r="E508" s="2" t="s">
        <v>10000</v>
      </c>
      <c r="F508" s="2">
        <v>31285081</v>
      </c>
      <c r="G508" s="2" t="s">
        <v>10345</v>
      </c>
      <c r="H508" s="2" t="s">
        <v>10346</v>
      </c>
      <c r="I508" s="2" t="s">
        <v>3199</v>
      </c>
      <c r="J508" s="2" t="s">
        <v>10347</v>
      </c>
      <c r="K508" s="2" t="s">
        <v>10063</v>
      </c>
      <c r="L508" s="2" t="s">
        <v>10348</v>
      </c>
      <c r="M508" s="2" t="s">
        <v>7460</v>
      </c>
      <c r="N508" s="4" t="s">
        <v>10349</v>
      </c>
      <c r="O508" s="4" t="s">
        <v>10350</v>
      </c>
    </row>
    <row r="509" spans="1:15" ht="15" hidden="1" customHeight="1" x14ac:dyDescent="0.3">
      <c r="A509" s="2" t="s">
        <v>56</v>
      </c>
      <c r="B509" s="2" t="s">
        <v>34311</v>
      </c>
      <c r="C509" s="3">
        <v>3</v>
      </c>
      <c r="D509" s="2" t="s">
        <v>732</v>
      </c>
      <c r="E509" s="2" t="s">
        <v>10000</v>
      </c>
      <c r="F509" s="2">
        <v>31102759</v>
      </c>
      <c r="G509" s="2" t="s">
        <v>10351</v>
      </c>
      <c r="H509" s="2" t="s">
        <v>10352</v>
      </c>
      <c r="I509" s="2" t="s">
        <v>10353</v>
      </c>
      <c r="J509" s="2" t="s">
        <v>10354</v>
      </c>
      <c r="K509" s="2" t="s">
        <v>10355</v>
      </c>
      <c r="L509" s="2" t="s">
        <v>10356</v>
      </c>
      <c r="M509" s="2" t="s">
        <v>7460</v>
      </c>
      <c r="N509" s="4" t="s">
        <v>10357</v>
      </c>
      <c r="O509" s="4" t="s">
        <v>10358</v>
      </c>
    </row>
    <row r="510" spans="1:15" ht="15" hidden="1" customHeight="1" x14ac:dyDescent="0.3">
      <c r="A510" s="2" t="s">
        <v>56</v>
      </c>
      <c r="B510" s="2" t="s">
        <v>34311</v>
      </c>
      <c r="C510" s="3">
        <v>3</v>
      </c>
      <c r="D510" s="2" t="s">
        <v>732</v>
      </c>
      <c r="E510" s="2" t="s">
        <v>10000</v>
      </c>
      <c r="F510" s="2">
        <v>30267238</v>
      </c>
      <c r="G510" s="2" t="s">
        <v>10359</v>
      </c>
      <c r="H510" s="2" t="s">
        <v>10360</v>
      </c>
      <c r="I510" s="2" t="s">
        <v>876</v>
      </c>
      <c r="J510" s="2" t="s">
        <v>10361</v>
      </c>
      <c r="K510" s="2" t="s">
        <v>10156</v>
      </c>
      <c r="L510" s="2" t="s">
        <v>10362</v>
      </c>
      <c r="M510" s="2" t="s">
        <v>7460</v>
      </c>
      <c r="N510" s="4" t="s">
        <v>10363</v>
      </c>
      <c r="O510" s="4" t="s">
        <v>10364</v>
      </c>
    </row>
    <row r="511" spans="1:15" ht="15" hidden="1" customHeight="1" x14ac:dyDescent="0.3">
      <c r="A511" s="2" t="s">
        <v>56</v>
      </c>
      <c r="B511" s="2" t="s">
        <v>34311</v>
      </c>
      <c r="C511" s="3">
        <v>3</v>
      </c>
      <c r="D511" s="2" t="s">
        <v>732</v>
      </c>
      <c r="E511" s="2" t="s">
        <v>10000</v>
      </c>
      <c r="F511" s="2">
        <v>30949178</v>
      </c>
      <c r="G511" s="2" t="s">
        <v>10365</v>
      </c>
      <c r="H511" s="2" t="s">
        <v>10366</v>
      </c>
      <c r="I511" s="2" t="s">
        <v>1125</v>
      </c>
      <c r="J511" s="2" t="s">
        <v>10367</v>
      </c>
      <c r="K511" s="2" t="s">
        <v>7410</v>
      </c>
      <c r="L511" s="2" t="s">
        <v>10368</v>
      </c>
      <c r="M511" s="2" t="s">
        <v>7460</v>
      </c>
      <c r="N511" s="4" t="s">
        <v>10369</v>
      </c>
      <c r="O511" s="4" t="s">
        <v>10370</v>
      </c>
    </row>
    <row r="512" spans="1:15" ht="15" hidden="1" customHeight="1" x14ac:dyDescent="0.3">
      <c r="A512" s="2" t="s">
        <v>56</v>
      </c>
      <c r="B512" s="2" t="s">
        <v>34311</v>
      </c>
      <c r="C512" s="3">
        <v>3</v>
      </c>
      <c r="D512" s="2" t="s">
        <v>732</v>
      </c>
      <c r="E512" s="2" t="s">
        <v>10000</v>
      </c>
      <c r="F512" s="2">
        <v>31379849</v>
      </c>
      <c r="G512" s="2" t="s">
        <v>10371</v>
      </c>
      <c r="H512" s="2" t="s">
        <v>10372</v>
      </c>
      <c r="I512" s="2" t="s">
        <v>1125</v>
      </c>
      <c r="J512" s="2" t="s">
        <v>10373</v>
      </c>
      <c r="K512" s="2" t="s">
        <v>7410</v>
      </c>
      <c r="L512" s="2" t="s">
        <v>10374</v>
      </c>
      <c r="M512" s="2" t="s">
        <v>7460</v>
      </c>
      <c r="N512" s="4" t="s">
        <v>10375</v>
      </c>
      <c r="O512" s="4" t="s">
        <v>10376</v>
      </c>
    </row>
    <row r="513" spans="1:15" ht="15" hidden="1" customHeight="1" x14ac:dyDescent="0.3">
      <c r="A513" s="2" t="s">
        <v>56</v>
      </c>
      <c r="B513" s="2" t="s">
        <v>34311</v>
      </c>
      <c r="C513" s="3">
        <v>3</v>
      </c>
      <c r="D513" s="2" t="s">
        <v>732</v>
      </c>
      <c r="E513" s="2" t="s">
        <v>10000</v>
      </c>
      <c r="F513" s="2">
        <v>31681716</v>
      </c>
      <c r="G513" s="2" t="s">
        <v>10377</v>
      </c>
      <c r="H513" s="2" t="s">
        <v>10378</v>
      </c>
      <c r="I513" s="2" t="s">
        <v>1125</v>
      </c>
      <c r="J513" s="2" t="s">
        <v>10379</v>
      </c>
      <c r="K513" s="2" t="s">
        <v>7707</v>
      </c>
      <c r="L513" s="2" t="s">
        <v>10380</v>
      </c>
      <c r="M513" s="2" t="s">
        <v>7709</v>
      </c>
      <c r="N513" s="4" t="s">
        <v>10381</v>
      </c>
      <c r="O513" s="4" t="s">
        <v>10382</v>
      </c>
    </row>
    <row r="514" spans="1:15" ht="15" hidden="1" customHeight="1" x14ac:dyDescent="0.3">
      <c r="A514" s="2" t="s">
        <v>56</v>
      </c>
      <c r="B514" s="2" t="s">
        <v>34311</v>
      </c>
      <c r="C514" s="3">
        <v>3</v>
      </c>
      <c r="D514" s="2" t="s">
        <v>732</v>
      </c>
      <c r="E514" s="2" t="s">
        <v>10000</v>
      </c>
      <c r="F514" s="2">
        <v>31969880</v>
      </c>
      <c r="G514" s="2" t="s">
        <v>7871</v>
      </c>
      <c r="H514" s="2" t="s">
        <v>7872</v>
      </c>
      <c r="I514" s="2" t="s">
        <v>1125</v>
      </c>
      <c r="J514" s="2" t="s">
        <v>7873</v>
      </c>
      <c r="K514" s="2" t="s">
        <v>7410</v>
      </c>
      <c r="L514" s="2" t="s">
        <v>7874</v>
      </c>
      <c r="M514" s="2" t="s">
        <v>7460</v>
      </c>
      <c r="N514" s="4" t="s">
        <v>7875</v>
      </c>
      <c r="O514" s="4" t="s">
        <v>7876</v>
      </c>
    </row>
    <row r="515" spans="1:15" ht="15" hidden="1" customHeight="1" x14ac:dyDescent="0.3">
      <c r="A515" s="2" t="s">
        <v>56</v>
      </c>
      <c r="B515" s="2" t="s">
        <v>34311</v>
      </c>
      <c r="C515" s="3">
        <v>3</v>
      </c>
      <c r="D515" s="2" t="s">
        <v>732</v>
      </c>
      <c r="E515" s="2" t="s">
        <v>10000</v>
      </c>
      <c r="F515" s="2">
        <v>30041775</v>
      </c>
      <c r="G515" s="2" t="s">
        <v>10383</v>
      </c>
      <c r="H515" s="2" t="s">
        <v>10384</v>
      </c>
      <c r="I515" s="2" t="s">
        <v>10385</v>
      </c>
      <c r="J515" s="2"/>
      <c r="K515" s="2" t="s">
        <v>10386</v>
      </c>
      <c r="L515" s="2" t="s">
        <v>10387</v>
      </c>
      <c r="M515" s="2" t="s">
        <v>7404</v>
      </c>
      <c r="N515" s="4" t="s">
        <v>10388</v>
      </c>
      <c r="O515" s="4" t="s">
        <v>10389</v>
      </c>
    </row>
    <row r="516" spans="1:15" ht="15" hidden="1" customHeight="1" x14ac:dyDescent="0.3">
      <c r="A516" s="2" t="s">
        <v>56</v>
      </c>
      <c r="B516" s="2" t="s">
        <v>34311</v>
      </c>
      <c r="C516" s="3">
        <v>3</v>
      </c>
      <c r="D516" s="2" t="s">
        <v>732</v>
      </c>
      <c r="E516" s="2" t="s">
        <v>10000</v>
      </c>
      <c r="F516" s="2">
        <v>29991500</v>
      </c>
      <c r="G516" s="2" t="s">
        <v>10390</v>
      </c>
      <c r="H516" s="2" t="s">
        <v>10391</v>
      </c>
      <c r="I516" s="2" t="s">
        <v>1364</v>
      </c>
      <c r="J516" s="2" t="s">
        <v>10392</v>
      </c>
      <c r="K516" s="2" t="s">
        <v>10393</v>
      </c>
      <c r="L516" s="2" t="s">
        <v>10394</v>
      </c>
      <c r="M516" s="2" t="s">
        <v>7460</v>
      </c>
      <c r="N516" s="4" t="s">
        <v>10395</v>
      </c>
      <c r="O516" s="4" t="s">
        <v>10396</v>
      </c>
    </row>
    <row r="517" spans="1:15" ht="15" hidden="1" customHeight="1" x14ac:dyDescent="0.3">
      <c r="A517" s="2" t="s">
        <v>56</v>
      </c>
      <c r="B517" s="2" t="s">
        <v>34311</v>
      </c>
      <c r="C517" s="3">
        <v>3</v>
      </c>
      <c r="D517" s="2" t="s">
        <v>732</v>
      </c>
      <c r="E517" s="2" t="s">
        <v>10000</v>
      </c>
      <c r="F517" s="2">
        <v>29715493</v>
      </c>
      <c r="G517" s="2" t="s">
        <v>10397</v>
      </c>
      <c r="H517" s="2" t="s">
        <v>10398</v>
      </c>
      <c r="I517" s="2" t="s">
        <v>2184</v>
      </c>
      <c r="J517" s="2" t="s">
        <v>4602</v>
      </c>
      <c r="K517" s="2" t="s">
        <v>9896</v>
      </c>
      <c r="L517" s="2" t="s">
        <v>10399</v>
      </c>
      <c r="M517" s="2" t="s">
        <v>7460</v>
      </c>
      <c r="N517" s="4" t="s">
        <v>10400</v>
      </c>
      <c r="O517" s="4" t="s">
        <v>10401</v>
      </c>
    </row>
    <row r="518" spans="1:15" ht="15" hidden="1" customHeight="1" x14ac:dyDescent="0.3">
      <c r="A518" s="2" t="s">
        <v>56</v>
      </c>
      <c r="B518" s="2" t="s">
        <v>34311</v>
      </c>
      <c r="C518" s="3">
        <v>3</v>
      </c>
      <c r="D518" s="2" t="s">
        <v>732</v>
      </c>
      <c r="E518" s="2" t="s">
        <v>10000</v>
      </c>
      <c r="F518" s="2">
        <v>29316374</v>
      </c>
      <c r="G518" s="2" t="s">
        <v>10402</v>
      </c>
      <c r="H518" s="2" t="s">
        <v>10403</v>
      </c>
      <c r="I518" s="2" t="s">
        <v>875</v>
      </c>
      <c r="J518" s="2" t="s">
        <v>10404</v>
      </c>
      <c r="K518" s="2" t="s">
        <v>10405</v>
      </c>
      <c r="L518" s="2" t="s">
        <v>10406</v>
      </c>
      <c r="M518" s="2" t="s">
        <v>7460</v>
      </c>
      <c r="N518" s="4" t="s">
        <v>10407</v>
      </c>
      <c r="O518" s="4" t="s">
        <v>10408</v>
      </c>
    </row>
    <row r="519" spans="1:15" ht="15" hidden="1" customHeight="1" x14ac:dyDescent="0.3">
      <c r="A519" s="2" t="s">
        <v>56</v>
      </c>
      <c r="B519" s="2" t="s">
        <v>34311</v>
      </c>
      <c r="C519" s="3">
        <v>3</v>
      </c>
      <c r="D519" s="2" t="s">
        <v>732</v>
      </c>
      <c r="E519" s="2" t="s">
        <v>10000</v>
      </c>
      <c r="F519" s="2">
        <v>29130391</v>
      </c>
      <c r="G519" s="2" t="s">
        <v>10409</v>
      </c>
      <c r="H519" s="2" t="s">
        <v>10410</v>
      </c>
      <c r="I519" s="2" t="s">
        <v>781</v>
      </c>
      <c r="J519" s="2" t="s">
        <v>10411</v>
      </c>
      <c r="K519" s="2" t="s">
        <v>10412</v>
      </c>
      <c r="L519" s="2" t="s">
        <v>10413</v>
      </c>
      <c r="M519" s="2" t="s">
        <v>7460</v>
      </c>
      <c r="N519" s="4" t="s">
        <v>10414</v>
      </c>
      <c r="O519" s="4" t="s">
        <v>10415</v>
      </c>
    </row>
    <row r="520" spans="1:15" ht="15" hidden="1" customHeight="1" x14ac:dyDescent="0.3">
      <c r="A520" s="2" t="s">
        <v>56</v>
      </c>
      <c r="B520" s="2" t="s">
        <v>34311</v>
      </c>
      <c r="C520" s="3">
        <v>3</v>
      </c>
      <c r="D520" s="2" t="s">
        <v>732</v>
      </c>
      <c r="E520" s="2" t="s">
        <v>10000</v>
      </c>
      <c r="F520" s="2">
        <v>29988398</v>
      </c>
      <c r="G520" s="2" t="s">
        <v>10416</v>
      </c>
      <c r="H520" s="2" t="s">
        <v>10417</v>
      </c>
      <c r="I520" s="2" t="s">
        <v>781</v>
      </c>
      <c r="J520" s="2" t="s">
        <v>10418</v>
      </c>
      <c r="K520" s="2" t="s">
        <v>7410</v>
      </c>
      <c r="L520" s="2" t="s">
        <v>10419</v>
      </c>
      <c r="M520" s="2" t="s">
        <v>7388</v>
      </c>
      <c r="N520" s="4" t="s">
        <v>10420</v>
      </c>
      <c r="O520" s="4" t="s">
        <v>10421</v>
      </c>
    </row>
    <row r="521" spans="1:15" ht="15" hidden="1" customHeight="1" x14ac:dyDescent="0.3">
      <c r="A521" s="2" t="s">
        <v>56</v>
      </c>
      <c r="B521" s="2" t="s">
        <v>34311</v>
      </c>
      <c r="C521" s="3">
        <v>3</v>
      </c>
      <c r="D521" s="2" t="s">
        <v>732</v>
      </c>
      <c r="E521" s="2" t="s">
        <v>10000</v>
      </c>
      <c r="F521" s="2">
        <v>30619242</v>
      </c>
      <c r="G521" s="2" t="s">
        <v>10422</v>
      </c>
      <c r="H521" s="2" t="s">
        <v>10423</v>
      </c>
      <c r="I521" s="2" t="s">
        <v>781</v>
      </c>
      <c r="J521" s="2" t="s">
        <v>10424</v>
      </c>
      <c r="K521" s="2" t="s">
        <v>7410</v>
      </c>
      <c r="L521" s="2" t="s">
        <v>10425</v>
      </c>
      <c r="M521" s="2" t="s">
        <v>7388</v>
      </c>
      <c r="N521" s="4" t="s">
        <v>10426</v>
      </c>
      <c r="O521" s="4" t="s">
        <v>10427</v>
      </c>
    </row>
    <row r="522" spans="1:15" ht="15" hidden="1" customHeight="1" x14ac:dyDescent="0.3">
      <c r="A522" s="2" t="s">
        <v>56</v>
      </c>
      <c r="B522" s="2" t="s">
        <v>34311</v>
      </c>
      <c r="C522" s="3">
        <v>3</v>
      </c>
      <c r="D522" s="2" t="s">
        <v>732</v>
      </c>
      <c r="E522" s="2" t="s">
        <v>10000</v>
      </c>
      <c r="F522" s="2">
        <v>28919517</v>
      </c>
      <c r="G522" s="2" t="s">
        <v>10428</v>
      </c>
      <c r="H522" s="2" t="s">
        <v>10429</v>
      </c>
      <c r="I522" s="2" t="s">
        <v>1363</v>
      </c>
      <c r="J522" s="2" t="s">
        <v>10430</v>
      </c>
      <c r="K522" s="2" t="s">
        <v>8000</v>
      </c>
      <c r="L522" s="2" t="s">
        <v>10431</v>
      </c>
      <c r="M522" s="2" t="s">
        <v>8937</v>
      </c>
      <c r="N522" s="4" t="s">
        <v>10432</v>
      </c>
      <c r="O522" s="4" t="s">
        <v>10433</v>
      </c>
    </row>
    <row r="523" spans="1:15" ht="15" hidden="1" customHeight="1" x14ac:dyDescent="0.3">
      <c r="A523" s="2" t="s">
        <v>56</v>
      </c>
      <c r="B523" s="2" t="s">
        <v>34311</v>
      </c>
      <c r="C523" s="3">
        <v>3</v>
      </c>
      <c r="D523" s="2" t="s">
        <v>732</v>
      </c>
      <c r="E523" s="2" t="s">
        <v>10000</v>
      </c>
      <c r="F523" s="2">
        <v>28701160</v>
      </c>
      <c r="G523" s="2" t="s">
        <v>10434</v>
      </c>
      <c r="H523" s="2" t="s">
        <v>10435</v>
      </c>
      <c r="I523" s="2" t="s">
        <v>10436</v>
      </c>
      <c r="J523" s="2" t="s">
        <v>10436</v>
      </c>
      <c r="K523" s="2" t="s">
        <v>10437</v>
      </c>
      <c r="L523" s="2" t="s">
        <v>10438</v>
      </c>
      <c r="M523" s="2" t="s">
        <v>7460</v>
      </c>
      <c r="N523" s="4" t="s">
        <v>10439</v>
      </c>
      <c r="O523" s="4" t="s">
        <v>10440</v>
      </c>
    </row>
    <row r="524" spans="1:15" ht="15" hidden="1" customHeight="1" x14ac:dyDescent="0.3">
      <c r="A524" s="2" t="s">
        <v>56</v>
      </c>
      <c r="B524" s="2" t="s">
        <v>34311</v>
      </c>
      <c r="C524" s="3">
        <v>3</v>
      </c>
      <c r="D524" s="2" t="s">
        <v>732</v>
      </c>
      <c r="E524" s="2" t="s">
        <v>10000</v>
      </c>
      <c r="F524" s="2">
        <v>27864025</v>
      </c>
      <c r="G524" s="2" t="s">
        <v>10441</v>
      </c>
      <c r="H524" s="2" t="s">
        <v>10442</v>
      </c>
      <c r="I524" s="2" t="s">
        <v>7072</v>
      </c>
      <c r="J524" s="2" t="s">
        <v>10443</v>
      </c>
      <c r="K524" s="2" t="s">
        <v>7380</v>
      </c>
      <c r="L524" s="2" t="s">
        <v>10444</v>
      </c>
      <c r="M524" s="2" t="s">
        <v>7677</v>
      </c>
      <c r="N524" s="4" t="s">
        <v>10445</v>
      </c>
      <c r="O524" s="4" t="s">
        <v>10446</v>
      </c>
    </row>
    <row r="525" spans="1:15" ht="15" hidden="1" customHeight="1" x14ac:dyDescent="0.3">
      <c r="A525" s="2" t="s">
        <v>56</v>
      </c>
      <c r="B525" s="2" t="s">
        <v>34311</v>
      </c>
      <c r="C525" s="3">
        <v>3</v>
      </c>
      <c r="D525" s="2" t="s">
        <v>732</v>
      </c>
      <c r="E525" s="2" t="s">
        <v>10000</v>
      </c>
      <c r="F525" s="2">
        <v>28129036</v>
      </c>
      <c r="G525" s="2" t="s">
        <v>10447</v>
      </c>
      <c r="H525" s="2" t="s">
        <v>10448</v>
      </c>
      <c r="I525" s="2" t="s">
        <v>10449</v>
      </c>
      <c r="J525" s="2" t="s">
        <v>10450</v>
      </c>
      <c r="K525" s="2" t="s">
        <v>10451</v>
      </c>
      <c r="L525" s="2" t="s">
        <v>10452</v>
      </c>
      <c r="M525" s="2" t="s">
        <v>7388</v>
      </c>
      <c r="N525" s="4" t="s">
        <v>10453</v>
      </c>
      <c r="O525" s="4" t="s">
        <v>10454</v>
      </c>
    </row>
    <row r="526" spans="1:15" ht="15" hidden="1" customHeight="1" x14ac:dyDescent="0.3">
      <c r="A526" s="2" t="s">
        <v>56</v>
      </c>
      <c r="B526" s="2" t="s">
        <v>34311</v>
      </c>
      <c r="C526" s="3">
        <v>3</v>
      </c>
      <c r="D526" s="2" t="s">
        <v>732</v>
      </c>
      <c r="E526" s="2" t="s">
        <v>10000</v>
      </c>
      <c r="F526" s="2">
        <v>27614887</v>
      </c>
      <c r="G526" s="2" t="s">
        <v>10455</v>
      </c>
      <c r="H526" s="2" t="s">
        <v>10456</v>
      </c>
      <c r="I526" s="2" t="s">
        <v>9419</v>
      </c>
      <c r="J526" s="2" t="s">
        <v>10457</v>
      </c>
      <c r="K526" s="2" t="s">
        <v>10458</v>
      </c>
      <c r="L526" s="2" t="s">
        <v>10459</v>
      </c>
      <c r="M526" s="2" t="s">
        <v>7388</v>
      </c>
      <c r="N526" s="4" t="s">
        <v>3280</v>
      </c>
      <c r="O526" s="4" t="s">
        <v>10460</v>
      </c>
    </row>
    <row r="527" spans="1:15" ht="15" hidden="1" customHeight="1" x14ac:dyDescent="0.3">
      <c r="A527" s="2" t="s">
        <v>56</v>
      </c>
      <c r="B527" s="2" t="s">
        <v>34311</v>
      </c>
      <c r="C527" s="3">
        <v>3</v>
      </c>
      <c r="D527" s="2" t="s">
        <v>732</v>
      </c>
      <c r="E527" s="2" t="s">
        <v>10000</v>
      </c>
      <c r="F527" s="2">
        <v>27870812</v>
      </c>
      <c r="G527" s="2" t="s">
        <v>10461</v>
      </c>
      <c r="H527" s="2" t="s">
        <v>10462</v>
      </c>
      <c r="I527" s="2" t="s">
        <v>889</v>
      </c>
      <c r="J527" s="2"/>
      <c r="K527" s="2" t="s">
        <v>8443</v>
      </c>
      <c r="L527" s="2" t="s">
        <v>10463</v>
      </c>
      <c r="M527" s="2" t="s">
        <v>7460</v>
      </c>
      <c r="N527" s="4" t="s">
        <v>10464</v>
      </c>
      <c r="O527" s="4" t="s">
        <v>10465</v>
      </c>
    </row>
    <row r="528" spans="1:15" ht="15" hidden="1" customHeight="1" x14ac:dyDescent="0.3">
      <c r="A528" s="2" t="s">
        <v>56</v>
      </c>
      <c r="B528" s="2" t="s">
        <v>34311</v>
      </c>
      <c r="C528" s="3">
        <v>3</v>
      </c>
      <c r="D528" s="2" t="s">
        <v>732</v>
      </c>
      <c r="E528" s="2" t="s">
        <v>10000</v>
      </c>
      <c r="F528" s="2">
        <v>27859047</v>
      </c>
      <c r="G528" s="2" t="s">
        <v>10466</v>
      </c>
      <c r="H528" s="2" t="s">
        <v>10467</v>
      </c>
      <c r="I528" s="2" t="s">
        <v>2663</v>
      </c>
      <c r="J528" s="2" t="s">
        <v>3600</v>
      </c>
      <c r="K528" s="2" t="s">
        <v>8179</v>
      </c>
      <c r="L528" s="2" t="s">
        <v>10468</v>
      </c>
      <c r="M528" s="2" t="s">
        <v>7460</v>
      </c>
      <c r="N528" s="4" t="s">
        <v>10469</v>
      </c>
      <c r="O528" s="4" t="s">
        <v>10470</v>
      </c>
    </row>
    <row r="529" spans="1:15" ht="15" hidden="1" customHeight="1" x14ac:dyDescent="0.3">
      <c r="A529" s="2" t="s">
        <v>56</v>
      </c>
      <c r="B529" s="2" t="s">
        <v>34311</v>
      </c>
      <c r="C529" s="3">
        <v>3</v>
      </c>
      <c r="D529" s="2" t="s">
        <v>732</v>
      </c>
      <c r="E529" s="2" t="s">
        <v>10000</v>
      </c>
      <c r="F529" s="2">
        <v>27800605</v>
      </c>
      <c r="G529" s="2" t="s">
        <v>10471</v>
      </c>
      <c r="H529" s="2" t="s">
        <v>10472</v>
      </c>
      <c r="I529" s="2" t="s">
        <v>1406</v>
      </c>
      <c r="J529" s="2" t="s">
        <v>10473</v>
      </c>
      <c r="K529" s="2" t="s">
        <v>8179</v>
      </c>
      <c r="L529" s="2" t="s">
        <v>10474</v>
      </c>
      <c r="M529" s="2" t="s">
        <v>7460</v>
      </c>
      <c r="N529" s="4" t="s">
        <v>10475</v>
      </c>
      <c r="O529" s="4" t="s">
        <v>10476</v>
      </c>
    </row>
    <row r="530" spans="1:15" ht="15" hidden="1" customHeight="1" x14ac:dyDescent="0.3">
      <c r="A530" s="2" t="s">
        <v>56</v>
      </c>
      <c r="B530" s="2" t="s">
        <v>34311</v>
      </c>
      <c r="C530" s="3">
        <v>3</v>
      </c>
      <c r="D530" s="2" t="s">
        <v>732</v>
      </c>
      <c r="E530" s="2" t="s">
        <v>10000</v>
      </c>
      <c r="F530" s="2">
        <v>28966622</v>
      </c>
      <c r="G530" s="2" t="s">
        <v>10477</v>
      </c>
      <c r="H530" s="2" t="s">
        <v>10478</v>
      </c>
      <c r="I530" s="2" t="s">
        <v>815</v>
      </c>
      <c r="J530" s="2" t="s">
        <v>10479</v>
      </c>
      <c r="K530" s="2" t="s">
        <v>7410</v>
      </c>
      <c r="L530" s="2" t="s">
        <v>10480</v>
      </c>
      <c r="M530" s="2" t="s">
        <v>7388</v>
      </c>
      <c r="N530" s="4" t="s">
        <v>10481</v>
      </c>
      <c r="O530" s="4" t="s">
        <v>10482</v>
      </c>
    </row>
    <row r="531" spans="1:15" ht="15" hidden="1" customHeight="1" x14ac:dyDescent="0.3">
      <c r="A531" s="2" t="s">
        <v>56</v>
      </c>
      <c r="B531" s="2" t="s">
        <v>34311</v>
      </c>
      <c r="C531" s="3">
        <v>3</v>
      </c>
      <c r="D531" s="2" t="s">
        <v>732</v>
      </c>
      <c r="E531" s="2" t="s">
        <v>10000</v>
      </c>
      <c r="F531" s="2">
        <v>26567244</v>
      </c>
      <c r="G531" s="2" t="s">
        <v>10483</v>
      </c>
      <c r="H531" s="2" t="s">
        <v>10484</v>
      </c>
      <c r="I531" s="2" t="s">
        <v>9502</v>
      </c>
      <c r="J531" s="2" t="s">
        <v>10485</v>
      </c>
      <c r="K531" s="2" t="s">
        <v>10486</v>
      </c>
      <c r="L531" s="2" t="s">
        <v>10487</v>
      </c>
      <c r="M531" s="2" t="s">
        <v>7460</v>
      </c>
      <c r="N531" s="4" t="s">
        <v>10488</v>
      </c>
      <c r="O531" s="4" t="s">
        <v>10489</v>
      </c>
    </row>
    <row r="532" spans="1:15" ht="15" hidden="1" customHeight="1" x14ac:dyDescent="0.3">
      <c r="A532" s="2" t="s">
        <v>56</v>
      </c>
      <c r="B532" s="2" t="s">
        <v>34311</v>
      </c>
      <c r="C532" s="3">
        <v>3</v>
      </c>
      <c r="D532" s="2" t="s">
        <v>732</v>
      </c>
      <c r="E532" s="2" t="s">
        <v>10000</v>
      </c>
      <c r="F532" s="2">
        <v>26992028</v>
      </c>
      <c r="G532" s="2" t="s">
        <v>10490</v>
      </c>
      <c r="H532" s="2" t="s">
        <v>10491</v>
      </c>
      <c r="I532" s="2" t="s">
        <v>5072</v>
      </c>
      <c r="J532" s="2" t="s">
        <v>10492</v>
      </c>
      <c r="K532" s="2" t="s">
        <v>10493</v>
      </c>
      <c r="L532" s="2" t="s">
        <v>10494</v>
      </c>
      <c r="M532" s="2" t="s">
        <v>7460</v>
      </c>
      <c r="N532" s="4" t="s">
        <v>10495</v>
      </c>
      <c r="O532" s="4" t="s">
        <v>10496</v>
      </c>
    </row>
    <row r="533" spans="1:15" ht="15" hidden="1" customHeight="1" x14ac:dyDescent="0.3">
      <c r="A533" s="2" t="s">
        <v>56</v>
      </c>
      <c r="B533" s="2" t="s">
        <v>34311</v>
      </c>
      <c r="C533" s="3">
        <v>3</v>
      </c>
      <c r="D533" s="2" t="s">
        <v>732</v>
      </c>
      <c r="E533" s="2" t="s">
        <v>10000</v>
      </c>
      <c r="F533" s="2">
        <v>26467763</v>
      </c>
      <c r="G533" s="2" t="s">
        <v>10497</v>
      </c>
      <c r="H533" s="2" t="s">
        <v>10498</v>
      </c>
      <c r="I533" s="2" t="s">
        <v>2908</v>
      </c>
      <c r="J533" s="2" t="s">
        <v>1607</v>
      </c>
      <c r="K533" s="2" t="s">
        <v>8833</v>
      </c>
      <c r="L533" s="2" t="s">
        <v>10499</v>
      </c>
      <c r="M533" s="2" t="s">
        <v>7735</v>
      </c>
      <c r="N533" s="4" t="s">
        <v>10500</v>
      </c>
      <c r="O533" s="4" t="s">
        <v>10501</v>
      </c>
    </row>
    <row r="534" spans="1:15" ht="15" hidden="1" customHeight="1" x14ac:dyDescent="0.3">
      <c r="A534" s="2" t="s">
        <v>56</v>
      </c>
      <c r="B534" s="2" t="s">
        <v>34311</v>
      </c>
      <c r="C534" s="3">
        <v>3</v>
      </c>
      <c r="D534" s="2" t="s">
        <v>732</v>
      </c>
      <c r="E534" s="2" t="s">
        <v>10000</v>
      </c>
      <c r="F534" s="2">
        <v>26492283</v>
      </c>
      <c r="G534" s="2" t="s">
        <v>10502</v>
      </c>
      <c r="H534" s="2" t="s">
        <v>10503</v>
      </c>
      <c r="I534" s="2" t="s">
        <v>7985</v>
      </c>
      <c r="J534" s="2" t="s">
        <v>10504</v>
      </c>
      <c r="K534" s="2" t="s">
        <v>10505</v>
      </c>
      <c r="L534" s="2" t="s">
        <v>10506</v>
      </c>
      <c r="M534" s="2" t="s">
        <v>7388</v>
      </c>
      <c r="N534" s="4" t="s">
        <v>10507</v>
      </c>
      <c r="O534" s="4" t="s">
        <v>10508</v>
      </c>
    </row>
    <row r="535" spans="1:15" ht="15" hidden="1" customHeight="1" x14ac:dyDescent="0.3">
      <c r="A535" s="2" t="s">
        <v>56</v>
      </c>
      <c r="B535" s="2" t="s">
        <v>34311</v>
      </c>
      <c r="C535" s="3">
        <v>3</v>
      </c>
      <c r="D535" s="2" t="s">
        <v>732</v>
      </c>
      <c r="E535" s="2" t="s">
        <v>10000</v>
      </c>
      <c r="F535" s="2">
        <v>27725814</v>
      </c>
      <c r="G535" s="2" t="s">
        <v>10509</v>
      </c>
      <c r="H535" s="2" t="s">
        <v>10510</v>
      </c>
      <c r="I535" s="2" t="s">
        <v>864</v>
      </c>
      <c r="J535" s="2" t="s">
        <v>10511</v>
      </c>
      <c r="K535" s="2" t="s">
        <v>10512</v>
      </c>
      <c r="L535" s="2" t="s">
        <v>10513</v>
      </c>
      <c r="M535" s="2" t="s">
        <v>7388</v>
      </c>
      <c r="N535" s="4" t="s">
        <v>10514</v>
      </c>
      <c r="O535" s="4" t="s">
        <v>10515</v>
      </c>
    </row>
    <row r="536" spans="1:15" ht="15" hidden="1" customHeight="1" x14ac:dyDescent="0.3">
      <c r="A536" s="2" t="s">
        <v>56</v>
      </c>
      <c r="B536" s="2" t="s">
        <v>34311</v>
      </c>
      <c r="C536" s="3">
        <v>3</v>
      </c>
      <c r="D536" s="2" t="s">
        <v>732</v>
      </c>
      <c r="E536" s="2" t="s">
        <v>10000</v>
      </c>
      <c r="F536" s="2">
        <v>26307434</v>
      </c>
      <c r="G536" s="2" t="s">
        <v>7997</v>
      </c>
      <c r="H536" s="2" t="s">
        <v>7998</v>
      </c>
      <c r="I536" s="2" t="s">
        <v>1974</v>
      </c>
      <c r="J536" s="2" t="s">
        <v>7999</v>
      </c>
      <c r="K536" s="2" t="s">
        <v>8000</v>
      </c>
      <c r="L536" s="2" t="s">
        <v>8001</v>
      </c>
      <c r="M536" s="2" t="s">
        <v>7388</v>
      </c>
      <c r="N536" s="4" t="s">
        <v>8002</v>
      </c>
      <c r="O536" s="4" t="s">
        <v>8003</v>
      </c>
    </row>
    <row r="537" spans="1:15" ht="15" hidden="1" customHeight="1" x14ac:dyDescent="0.3">
      <c r="A537" s="2" t="s">
        <v>56</v>
      </c>
      <c r="B537" s="2" t="s">
        <v>34311</v>
      </c>
      <c r="C537" s="3">
        <v>3</v>
      </c>
      <c r="D537" s="2" t="s">
        <v>732</v>
      </c>
      <c r="E537" s="2" t="s">
        <v>10000</v>
      </c>
      <c r="F537" s="2">
        <v>26526204</v>
      </c>
      <c r="G537" s="2" t="s">
        <v>10516</v>
      </c>
      <c r="H537" s="2" t="s">
        <v>10517</v>
      </c>
      <c r="I537" s="2" t="s">
        <v>1974</v>
      </c>
      <c r="J537" s="2"/>
      <c r="K537" s="2" t="s">
        <v>8185</v>
      </c>
      <c r="L537" s="2" t="s">
        <v>10518</v>
      </c>
      <c r="M537" s="2" t="s">
        <v>7460</v>
      </c>
      <c r="N537" s="4" t="s">
        <v>10519</v>
      </c>
      <c r="O537" s="4" t="s">
        <v>10520</v>
      </c>
    </row>
    <row r="538" spans="1:15" ht="15" hidden="1" customHeight="1" x14ac:dyDescent="0.3">
      <c r="A538" s="2" t="s">
        <v>56</v>
      </c>
      <c r="B538" s="2" t="s">
        <v>34311</v>
      </c>
      <c r="C538" s="3">
        <v>3</v>
      </c>
      <c r="D538" s="2" t="s">
        <v>732</v>
      </c>
      <c r="E538" s="2" t="s">
        <v>10000</v>
      </c>
      <c r="F538" s="2">
        <v>26518399</v>
      </c>
      <c r="G538" s="2" t="s">
        <v>10521</v>
      </c>
      <c r="H538" s="2" t="s">
        <v>10522</v>
      </c>
      <c r="I538" s="2" t="s">
        <v>10523</v>
      </c>
      <c r="J538" s="2" t="s">
        <v>10524</v>
      </c>
      <c r="K538" s="2" t="s">
        <v>5143</v>
      </c>
      <c r="L538" s="2" t="s">
        <v>10525</v>
      </c>
      <c r="M538" s="2" t="s">
        <v>7388</v>
      </c>
      <c r="N538" s="4" t="s">
        <v>10526</v>
      </c>
      <c r="O538" s="4" t="s">
        <v>10527</v>
      </c>
    </row>
    <row r="539" spans="1:15" ht="15" hidden="1" customHeight="1" x14ac:dyDescent="0.3">
      <c r="A539" s="2" t="s">
        <v>56</v>
      </c>
      <c r="B539" s="2" t="s">
        <v>34311</v>
      </c>
      <c r="C539" s="3">
        <v>3</v>
      </c>
      <c r="D539" s="2" t="s">
        <v>732</v>
      </c>
      <c r="E539" s="2" t="s">
        <v>10000</v>
      </c>
      <c r="F539" s="2">
        <v>25875314</v>
      </c>
      <c r="G539" s="2" t="s">
        <v>10528</v>
      </c>
      <c r="H539" s="2" t="s">
        <v>10529</v>
      </c>
      <c r="I539" s="2" t="s">
        <v>2120</v>
      </c>
      <c r="J539" s="2" t="s">
        <v>10530</v>
      </c>
      <c r="K539" s="2" t="s">
        <v>10531</v>
      </c>
      <c r="L539" s="2" t="s">
        <v>10532</v>
      </c>
      <c r="M539" s="2" t="s">
        <v>7388</v>
      </c>
      <c r="N539" s="4" t="s">
        <v>10533</v>
      </c>
      <c r="O539" s="4" t="s">
        <v>10534</v>
      </c>
    </row>
    <row r="540" spans="1:15" ht="15" hidden="1" customHeight="1" x14ac:dyDescent="0.3">
      <c r="A540" s="2" t="s">
        <v>56</v>
      </c>
      <c r="B540" s="2" t="s">
        <v>34311</v>
      </c>
      <c r="C540" s="3">
        <v>3</v>
      </c>
      <c r="D540" s="2" t="s">
        <v>732</v>
      </c>
      <c r="E540" s="2" t="s">
        <v>10000</v>
      </c>
      <c r="F540" s="2">
        <v>25684074</v>
      </c>
      <c r="G540" s="2" t="s">
        <v>10535</v>
      </c>
      <c r="H540" s="2" t="s">
        <v>10536</v>
      </c>
      <c r="I540" s="2" t="s">
        <v>2431</v>
      </c>
      <c r="J540" s="2" t="s">
        <v>10537</v>
      </c>
      <c r="K540" s="2" t="s">
        <v>10538</v>
      </c>
      <c r="L540" s="2" t="s">
        <v>10539</v>
      </c>
      <c r="M540" s="2" t="s">
        <v>7460</v>
      </c>
      <c r="N540" s="4" t="s">
        <v>10540</v>
      </c>
      <c r="O540" s="4" t="s">
        <v>10541</v>
      </c>
    </row>
    <row r="541" spans="1:15" ht="15" hidden="1" customHeight="1" x14ac:dyDescent="0.3">
      <c r="A541" s="2" t="s">
        <v>56</v>
      </c>
      <c r="B541" s="2" t="s">
        <v>34311</v>
      </c>
      <c r="C541" s="3">
        <v>3</v>
      </c>
      <c r="D541" s="2" t="s">
        <v>732</v>
      </c>
      <c r="E541" s="2" t="s">
        <v>10000</v>
      </c>
      <c r="F541" s="2">
        <v>25875698</v>
      </c>
      <c r="G541" s="2" t="s">
        <v>10542</v>
      </c>
      <c r="H541" s="2" t="s">
        <v>10543</v>
      </c>
      <c r="I541" s="2" t="s">
        <v>2431</v>
      </c>
      <c r="J541" s="2" t="s">
        <v>10544</v>
      </c>
      <c r="K541" s="2" t="s">
        <v>7472</v>
      </c>
      <c r="L541" s="2" t="s">
        <v>10545</v>
      </c>
      <c r="M541" s="2" t="s">
        <v>7460</v>
      </c>
      <c r="N541" s="4" t="s">
        <v>10546</v>
      </c>
      <c r="O541" s="4" t="s">
        <v>10547</v>
      </c>
    </row>
    <row r="542" spans="1:15" ht="15" hidden="1" customHeight="1" x14ac:dyDescent="0.3">
      <c r="A542" s="2" t="s">
        <v>56</v>
      </c>
      <c r="B542" s="2" t="s">
        <v>34311</v>
      </c>
      <c r="C542" s="3">
        <v>3</v>
      </c>
      <c r="D542" s="2" t="s">
        <v>732</v>
      </c>
      <c r="E542" s="2" t="s">
        <v>10000</v>
      </c>
      <c r="F542" s="2">
        <v>25036865</v>
      </c>
      <c r="G542" s="2" t="s">
        <v>10548</v>
      </c>
      <c r="H542" s="2" t="s">
        <v>10549</v>
      </c>
      <c r="I542" s="2" t="s">
        <v>10550</v>
      </c>
      <c r="J542" s="2"/>
      <c r="K542" s="2" t="s">
        <v>10551</v>
      </c>
      <c r="L542" s="2" t="s">
        <v>10552</v>
      </c>
      <c r="M542" s="2" t="s">
        <v>7460</v>
      </c>
      <c r="N542" s="4" t="s">
        <v>10553</v>
      </c>
      <c r="O542" s="4" t="s">
        <v>10554</v>
      </c>
    </row>
    <row r="543" spans="1:15" ht="15" hidden="1" customHeight="1" x14ac:dyDescent="0.3">
      <c r="A543" s="2" t="s">
        <v>56</v>
      </c>
      <c r="B543" s="2" t="s">
        <v>34311</v>
      </c>
      <c r="C543" s="3">
        <v>3</v>
      </c>
      <c r="D543" s="2" t="s">
        <v>732</v>
      </c>
      <c r="E543" s="2" t="s">
        <v>10000</v>
      </c>
      <c r="F543" s="2">
        <v>25444815</v>
      </c>
      <c r="G543" s="2" t="s">
        <v>10555</v>
      </c>
      <c r="H543" s="2" t="s">
        <v>10556</v>
      </c>
      <c r="I543" s="2" t="s">
        <v>10557</v>
      </c>
      <c r="J543" s="2" t="s">
        <v>10558</v>
      </c>
      <c r="K543" s="2" t="s">
        <v>5143</v>
      </c>
      <c r="L543" s="2" t="s">
        <v>10559</v>
      </c>
      <c r="M543" s="2" t="s">
        <v>7388</v>
      </c>
      <c r="N543" s="4" t="s">
        <v>10560</v>
      </c>
      <c r="O543" s="4" t="s">
        <v>10561</v>
      </c>
    </row>
    <row r="544" spans="1:15" ht="15" hidden="1" customHeight="1" x14ac:dyDescent="0.3">
      <c r="A544" s="2" t="s">
        <v>56</v>
      </c>
      <c r="B544" s="2" t="s">
        <v>34311</v>
      </c>
      <c r="C544" s="3">
        <v>3</v>
      </c>
      <c r="D544" s="2" t="s">
        <v>732</v>
      </c>
      <c r="E544" s="2" t="s">
        <v>10000</v>
      </c>
      <c r="F544" s="2">
        <v>24937591</v>
      </c>
      <c r="G544" s="2" t="s">
        <v>10562</v>
      </c>
      <c r="H544" s="2" t="s">
        <v>10563</v>
      </c>
      <c r="I544" s="2" t="s">
        <v>10564</v>
      </c>
      <c r="J544" s="2" t="s">
        <v>2013</v>
      </c>
      <c r="K544" s="2" t="s">
        <v>10551</v>
      </c>
      <c r="L544" s="2" t="s">
        <v>10565</v>
      </c>
      <c r="M544" s="2" t="s">
        <v>7460</v>
      </c>
      <c r="N544" s="4" t="s">
        <v>10566</v>
      </c>
      <c r="O544" s="4" t="s">
        <v>10567</v>
      </c>
    </row>
    <row r="545" spans="1:15" ht="15" hidden="1" customHeight="1" x14ac:dyDescent="0.3">
      <c r="A545" s="2" t="s">
        <v>56</v>
      </c>
      <c r="B545" s="2" t="s">
        <v>34311</v>
      </c>
      <c r="C545" s="3">
        <v>3</v>
      </c>
      <c r="D545" s="2" t="s">
        <v>732</v>
      </c>
      <c r="E545" s="2" t="s">
        <v>10000</v>
      </c>
      <c r="F545" s="2">
        <v>25068407</v>
      </c>
      <c r="G545" s="2" t="s">
        <v>10568</v>
      </c>
      <c r="H545" s="2" t="s">
        <v>10569</v>
      </c>
      <c r="I545" s="2" t="s">
        <v>8025</v>
      </c>
      <c r="J545" s="2" t="s">
        <v>10570</v>
      </c>
      <c r="K545" s="2" t="s">
        <v>10571</v>
      </c>
      <c r="L545" s="2" t="s">
        <v>10572</v>
      </c>
      <c r="M545" s="2" t="s">
        <v>7495</v>
      </c>
      <c r="N545" s="4" t="s">
        <v>10573</v>
      </c>
      <c r="O545" s="4" t="s">
        <v>10574</v>
      </c>
    </row>
    <row r="546" spans="1:15" ht="15" hidden="1" customHeight="1" x14ac:dyDescent="0.3">
      <c r="A546" s="2" t="s">
        <v>56</v>
      </c>
      <c r="B546" s="2" t="s">
        <v>34311</v>
      </c>
      <c r="C546" s="3">
        <v>3</v>
      </c>
      <c r="D546" s="2" t="s">
        <v>732</v>
      </c>
      <c r="E546" s="2" t="s">
        <v>10000</v>
      </c>
      <c r="F546" s="2">
        <v>24773026</v>
      </c>
      <c r="G546" s="2" t="s">
        <v>10575</v>
      </c>
      <c r="H546" s="2" t="s">
        <v>10576</v>
      </c>
      <c r="I546" s="2" t="s">
        <v>3082</v>
      </c>
      <c r="J546" s="2"/>
      <c r="K546" s="2" t="s">
        <v>7921</v>
      </c>
      <c r="L546" s="2" t="s">
        <v>10577</v>
      </c>
      <c r="M546" s="2" t="s">
        <v>7460</v>
      </c>
      <c r="N546" s="4" t="s">
        <v>10578</v>
      </c>
      <c r="O546" s="4" t="s">
        <v>10579</v>
      </c>
    </row>
    <row r="547" spans="1:15" ht="15" hidden="1" customHeight="1" x14ac:dyDescent="0.3">
      <c r="A547" s="2" t="s">
        <v>56</v>
      </c>
      <c r="B547" s="2" t="s">
        <v>34311</v>
      </c>
      <c r="C547" s="3">
        <v>3</v>
      </c>
      <c r="D547" s="2" t="s">
        <v>732</v>
      </c>
      <c r="E547" s="2" t="s">
        <v>10000</v>
      </c>
      <c r="F547" s="2">
        <v>24265183</v>
      </c>
      <c r="G547" s="2" t="s">
        <v>10580</v>
      </c>
      <c r="H547" s="2" t="s">
        <v>10581</v>
      </c>
      <c r="I547" s="2" t="s">
        <v>2201</v>
      </c>
      <c r="J547" s="2" t="s">
        <v>10582</v>
      </c>
      <c r="K547" s="2" t="s">
        <v>7387</v>
      </c>
      <c r="L547" s="2" t="s">
        <v>10583</v>
      </c>
      <c r="M547" s="2" t="s">
        <v>7677</v>
      </c>
      <c r="N547" s="4" t="s">
        <v>10584</v>
      </c>
      <c r="O547" s="4" t="s">
        <v>10585</v>
      </c>
    </row>
    <row r="548" spans="1:15" ht="15" hidden="1" customHeight="1" x14ac:dyDescent="0.3">
      <c r="A548" s="2" t="s">
        <v>56</v>
      </c>
      <c r="B548" s="2" t="s">
        <v>34311</v>
      </c>
      <c r="C548" s="3">
        <v>3</v>
      </c>
      <c r="D548" s="2" t="s">
        <v>732</v>
      </c>
      <c r="E548" s="2" t="s">
        <v>10000</v>
      </c>
      <c r="F548" s="2">
        <v>24176786</v>
      </c>
      <c r="G548" s="2" t="s">
        <v>10586</v>
      </c>
      <c r="H548" s="2" t="s">
        <v>10587</v>
      </c>
      <c r="I548" s="2" t="s">
        <v>10588</v>
      </c>
      <c r="J548" s="2" t="s">
        <v>10589</v>
      </c>
      <c r="K548" s="2" t="s">
        <v>10355</v>
      </c>
      <c r="L548" s="2" t="s">
        <v>10590</v>
      </c>
      <c r="M548" s="2" t="s">
        <v>7460</v>
      </c>
      <c r="N548" s="4" t="s">
        <v>10591</v>
      </c>
      <c r="O548" s="4" t="s">
        <v>10592</v>
      </c>
    </row>
    <row r="549" spans="1:15" ht="15" hidden="1" customHeight="1" x14ac:dyDescent="0.3">
      <c r="A549" s="2" t="s">
        <v>56</v>
      </c>
      <c r="B549" s="2" t="s">
        <v>34311</v>
      </c>
      <c r="C549" s="3">
        <v>3</v>
      </c>
      <c r="D549" s="2" t="s">
        <v>732</v>
      </c>
      <c r="E549" s="2" t="s">
        <v>10000</v>
      </c>
      <c r="F549" s="2">
        <v>23695813</v>
      </c>
      <c r="G549" s="2" t="s">
        <v>10593</v>
      </c>
      <c r="H549" s="2" t="s">
        <v>10594</v>
      </c>
      <c r="I549" s="2" t="s">
        <v>9605</v>
      </c>
      <c r="J549" s="2" t="s">
        <v>10595</v>
      </c>
      <c r="K549" s="2" t="s">
        <v>10596</v>
      </c>
      <c r="L549" s="2" t="s">
        <v>10597</v>
      </c>
      <c r="M549" s="2" t="s">
        <v>7565</v>
      </c>
      <c r="N549" s="4" t="s">
        <v>10598</v>
      </c>
      <c r="O549" s="4" t="s">
        <v>10599</v>
      </c>
    </row>
    <row r="550" spans="1:15" ht="15" hidden="1" customHeight="1" x14ac:dyDescent="0.3">
      <c r="A550" s="2" t="s">
        <v>56</v>
      </c>
      <c r="B550" s="2" t="s">
        <v>34311</v>
      </c>
      <c r="C550" s="3">
        <v>3</v>
      </c>
      <c r="D550" s="2" t="s">
        <v>732</v>
      </c>
      <c r="E550" s="2" t="s">
        <v>10000</v>
      </c>
      <c r="F550" s="2">
        <v>25015269</v>
      </c>
      <c r="G550" s="2" t="s">
        <v>10600</v>
      </c>
      <c r="H550" s="2" t="s">
        <v>10601</v>
      </c>
      <c r="I550" s="2" t="s">
        <v>1043</v>
      </c>
      <c r="J550" s="2"/>
      <c r="K550" s="2" t="s">
        <v>10241</v>
      </c>
      <c r="L550" s="2" t="s">
        <v>10602</v>
      </c>
      <c r="M550" s="2" t="s">
        <v>7460</v>
      </c>
      <c r="N550" s="4" t="s">
        <v>10603</v>
      </c>
      <c r="O550" s="4" t="s">
        <v>10604</v>
      </c>
    </row>
    <row r="551" spans="1:15" ht="15" hidden="1" customHeight="1" x14ac:dyDescent="0.3">
      <c r="A551" s="2" t="s">
        <v>56</v>
      </c>
      <c r="B551" s="2" t="s">
        <v>34311</v>
      </c>
      <c r="C551" s="3">
        <v>3</v>
      </c>
      <c r="D551" s="2" t="s">
        <v>732</v>
      </c>
      <c r="E551" s="2" t="s">
        <v>10000</v>
      </c>
      <c r="F551" s="2">
        <v>23870671</v>
      </c>
      <c r="G551" s="2" t="s">
        <v>10605</v>
      </c>
      <c r="H551" s="2" t="s">
        <v>10606</v>
      </c>
      <c r="I551" s="2" t="s">
        <v>1098</v>
      </c>
      <c r="J551" s="2" t="s">
        <v>10607</v>
      </c>
      <c r="K551" s="2" t="s">
        <v>7380</v>
      </c>
      <c r="L551" s="2" t="s">
        <v>10608</v>
      </c>
      <c r="M551" s="2" t="s">
        <v>7735</v>
      </c>
      <c r="N551" s="4" t="s">
        <v>10609</v>
      </c>
      <c r="O551" s="4" t="s">
        <v>10610</v>
      </c>
    </row>
    <row r="552" spans="1:15" ht="15" hidden="1" customHeight="1" x14ac:dyDescent="0.3">
      <c r="A552" s="2" t="s">
        <v>56</v>
      </c>
      <c r="B552" s="2" t="s">
        <v>34311</v>
      </c>
      <c r="C552" s="3">
        <v>3</v>
      </c>
      <c r="D552" s="2" t="s">
        <v>732</v>
      </c>
      <c r="E552" s="2" t="s">
        <v>10000</v>
      </c>
      <c r="F552" s="2">
        <v>23813052</v>
      </c>
      <c r="G552" s="2" t="s">
        <v>10611</v>
      </c>
      <c r="H552" s="2" t="s">
        <v>10612</v>
      </c>
      <c r="I552" s="2" t="s">
        <v>7058</v>
      </c>
      <c r="J552" s="2" t="s">
        <v>10613</v>
      </c>
      <c r="K552" s="2" t="s">
        <v>8179</v>
      </c>
      <c r="L552" s="2" t="s">
        <v>10614</v>
      </c>
      <c r="M552" s="2" t="s">
        <v>7460</v>
      </c>
      <c r="N552" s="4" t="s">
        <v>10615</v>
      </c>
      <c r="O552" s="4" t="s">
        <v>10616</v>
      </c>
    </row>
    <row r="553" spans="1:15" ht="15" hidden="1" customHeight="1" x14ac:dyDescent="0.3">
      <c r="A553" s="2" t="s">
        <v>56</v>
      </c>
      <c r="B553" s="2" t="s">
        <v>34311</v>
      </c>
      <c r="C553" s="3">
        <v>3</v>
      </c>
      <c r="D553" s="2" t="s">
        <v>732</v>
      </c>
      <c r="E553" s="2" t="s">
        <v>10000</v>
      </c>
      <c r="F553" s="2">
        <v>23660557</v>
      </c>
      <c r="G553" s="2" t="s">
        <v>10617</v>
      </c>
      <c r="H553" s="2" t="s">
        <v>10618</v>
      </c>
      <c r="I553" s="2" t="s">
        <v>887</v>
      </c>
      <c r="J553" s="2" t="s">
        <v>10619</v>
      </c>
      <c r="K553" s="2" t="s">
        <v>9896</v>
      </c>
      <c r="L553" s="2" t="s">
        <v>10620</v>
      </c>
      <c r="M553" s="2" t="s">
        <v>7438</v>
      </c>
      <c r="N553" s="4" t="s">
        <v>10621</v>
      </c>
      <c r="O553" s="4" t="s">
        <v>10622</v>
      </c>
    </row>
    <row r="554" spans="1:15" ht="15" hidden="1" customHeight="1" x14ac:dyDescent="0.3">
      <c r="A554" s="2" t="s">
        <v>56</v>
      </c>
      <c r="B554" s="2" t="s">
        <v>34311</v>
      </c>
      <c r="C554" s="3">
        <v>3</v>
      </c>
      <c r="D554" s="2" t="s">
        <v>732</v>
      </c>
      <c r="E554" s="2" t="s">
        <v>10000</v>
      </c>
      <c r="F554" s="2">
        <v>23174200</v>
      </c>
      <c r="G554" s="2" t="s">
        <v>10623</v>
      </c>
      <c r="H554" s="2" t="s">
        <v>10624</v>
      </c>
      <c r="I554" s="2" t="s">
        <v>10625</v>
      </c>
      <c r="J554" s="2" t="s">
        <v>10626</v>
      </c>
      <c r="K554" s="2" t="s">
        <v>5143</v>
      </c>
      <c r="L554" s="2" t="s">
        <v>10627</v>
      </c>
      <c r="M554" s="2" t="s">
        <v>7460</v>
      </c>
      <c r="N554" s="4" t="s">
        <v>10628</v>
      </c>
      <c r="O554" s="4" t="s">
        <v>10629</v>
      </c>
    </row>
    <row r="555" spans="1:15" ht="15" hidden="1" customHeight="1" x14ac:dyDescent="0.3">
      <c r="A555" s="2" t="s">
        <v>56</v>
      </c>
      <c r="B555" s="2" t="s">
        <v>34311</v>
      </c>
      <c r="C555" s="3">
        <v>3</v>
      </c>
      <c r="D555" s="2" t="s">
        <v>732</v>
      </c>
      <c r="E555" s="2" t="s">
        <v>10000</v>
      </c>
      <c r="F555" s="2">
        <v>23943443</v>
      </c>
      <c r="G555" s="2" t="s">
        <v>10600</v>
      </c>
      <c r="H555" s="2" t="s">
        <v>10630</v>
      </c>
      <c r="I555" s="2" t="s">
        <v>740</v>
      </c>
      <c r="J555" s="2"/>
      <c r="K555" s="2" t="s">
        <v>10241</v>
      </c>
      <c r="L555" s="2" t="s">
        <v>10631</v>
      </c>
      <c r="M555" s="2" t="s">
        <v>8114</v>
      </c>
      <c r="N555" s="4" t="s">
        <v>10632</v>
      </c>
      <c r="O555" s="4" t="s">
        <v>10633</v>
      </c>
    </row>
    <row r="556" spans="1:15" ht="15" hidden="1" customHeight="1" x14ac:dyDescent="0.3">
      <c r="A556" s="2" t="s">
        <v>56</v>
      </c>
      <c r="B556" s="2" t="s">
        <v>34311</v>
      </c>
      <c r="C556" s="3">
        <v>3</v>
      </c>
      <c r="D556" s="2" t="s">
        <v>732</v>
      </c>
      <c r="E556" s="2" t="s">
        <v>10000</v>
      </c>
      <c r="F556" s="2">
        <v>22387117</v>
      </c>
      <c r="G556" s="2" t="s">
        <v>10634</v>
      </c>
      <c r="H556" s="2" t="s">
        <v>10635</v>
      </c>
      <c r="I556" s="2" t="s">
        <v>10636</v>
      </c>
      <c r="J556" s="2" t="s">
        <v>10637</v>
      </c>
      <c r="K556" s="2" t="s">
        <v>10355</v>
      </c>
      <c r="L556" s="2" t="s">
        <v>10638</v>
      </c>
      <c r="M556" s="2" t="s">
        <v>7600</v>
      </c>
      <c r="N556" s="4" t="s">
        <v>10639</v>
      </c>
      <c r="O556" s="4" t="s">
        <v>10640</v>
      </c>
    </row>
    <row r="557" spans="1:15" ht="15" hidden="1" customHeight="1" x14ac:dyDescent="0.3">
      <c r="A557" s="2" t="s">
        <v>56</v>
      </c>
      <c r="B557" s="2" t="s">
        <v>34311</v>
      </c>
      <c r="C557" s="3">
        <v>3</v>
      </c>
      <c r="D557" s="2" t="s">
        <v>732</v>
      </c>
      <c r="E557" s="2" t="s">
        <v>10000</v>
      </c>
      <c r="F557" s="2">
        <v>22230404</v>
      </c>
      <c r="G557" s="2" t="s">
        <v>10641</v>
      </c>
      <c r="H557" s="2" t="s">
        <v>10642</v>
      </c>
      <c r="I557" s="2" t="s">
        <v>1317</v>
      </c>
      <c r="J557" s="2"/>
      <c r="K557" s="2" t="s">
        <v>8185</v>
      </c>
      <c r="L557" s="2" t="s">
        <v>10643</v>
      </c>
      <c r="M557" s="2" t="s">
        <v>7709</v>
      </c>
      <c r="N557" s="4" t="s">
        <v>10644</v>
      </c>
      <c r="O557" s="4" t="s">
        <v>10645</v>
      </c>
    </row>
    <row r="558" spans="1:15" ht="15" hidden="1" customHeight="1" x14ac:dyDescent="0.3">
      <c r="A558" s="2" t="s">
        <v>56</v>
      </c>
      <c r="B558" s="2" t="s">
        <v>34311</v>
      </c>
      <c r="C558" s="3">
        <v>3</v>
      </c>
      <c r="D558" s="2" t="s">
        <v>732</v>
      </c>
      <c r="E558" s="2" t="s">
        <v>10000</v>
      </c>
      <c r="F558" s="2">
        <v>22045668</v>
      </c>
      <c r="G558" s="2" t="s">
        <v>10646</v>
      </c>
      <c r="H558" s="2" t="s">
        <v>10647</v>
      </c>
      <c r="I558" s="2" t="s">
        <v>10648</v>
      </c>
      <c r="J558" s="2"/>
      <c r="K558" s="2" t="s">
        <v>10596</v>
      </c>
      <c r="L558" s="2" t="s">
        <v>10649</v>
      </c>
      <c r="M558" s="2" t="s">
        <v>8909</v>
      </c>
      <c r="N558" s="4" t="s">
        <v>10650</v>
      </c>
      <c r="O558" s="4" t="s">
        <v>10651</v>
      </c>
    </row>
    <row r="559" spans="1:15" ht="15" hidden="1" customHeight="1" x14ac:dyDescent="0.3">
      <c r="A559" s="2" t="s">
        <v>56</v>
      </c>
      <c r="B559" s="2" t="s">
        <v>34311</v>
      </c>
      <c r="C559" s="3">
        <v>3</v>
      </c>
      <c r="D559" s="2" t="s">
        <v>732</v>
      </c>
      <c r="E559" s="2" t="s">
        <v>10000</v>
      </c>
      <c r="F559" s="2">
        <v>21826669</v>
      </c>
      <c r="G559" s="2" t="s">
        <v>10652</v>
      </c>
      <c r="H559" s="2" t="s">
        <v>10653</v>
      </c>
      <c r="I559" s="2" t="s">
        <v>905</v>
      </c>
      <c r="J559" s="2" t="s">
        <v>10654</v>
      </c>
      <c r="K559" s="2" t="s">
        <v>10531</v>
      </c>
      <c r="L559" s="2" t="s">
        <v>10655</v>
      </c>
      <c r="M559" s="2" t="s">
        <v>7460</v>
      </c>
      <c r="N559" s="4" t="s">
        <v>10656</v>
      </c>
      <c r="O559" s="4" t="s">
        <v>10657</v>
      </c>
    </row>
    <row r="560" spans="1:15" ht="15" hidden="1" customHeight="1" x14ac:dyDescent="0.3">
      <c r="A560" s="2" t="s">
        <v>56</v>
      </c>
      <c r="B560" s="2" t="s">
        <v>34311</v>
      </c>
      <c r="C560" s="3">
        <v>3</v>
      </c>
      <c r="D560" s="2" t="s">
        <v>732</v>
      </c>
      <c r="E560" s="2" t="s">
        <v>10000</v>
      </c>
      <c r="F560" s="2">
        <v>21474172</v>
      </c>
      <c r="G560" s="2" t="s">
        <v>10658</v>
      </c>
      <c r="H560" s="2" t="s">
        <v>10659</v>
      </c>
      <c r="I560" s="2" t="s">
        <v>10660</v>
      </c>
      <c r="J560" s="2" t="s">
        <v>10661</v>
      </c>
      <c r="K560" s="2" t="s">
        <v>8544</v>
      </c>
      <c r="L560" s="2" t="s">
        <v>10662</v>
      </c>
      <c r="M560" s="2" t="s">
        <v>7438</v>
      </c>
      <c r="N560" s="4" t="s">
        <v>10663</v>
      </c>
      <c r="O560" s="4" t="s">
        <v>10664</v>
      </c>
    </row>
    <row r="561" spans="1:15" ht="15" hidden="1" customHeight="1" x14ac:dyDescent="0.3">
      <c r="A561" s="2" t="s">
        <v>56</v>
      </c>
      <c r="B561" s="2" t="s">
        <v>34311</v>
      </c>
      <c r="C561" s="3">
        <v>3</v>
      </c>
      <c r="D561" s="2" t="s">
        <v>732</v>
      </c>
      <c r="E561" s="2" t="s">
        <v>10000</v>
      </c>
      <c r="F561" s="2">
        <v>21469123</v>
      </c>
      <c r="G561" s="2" t="s">
        <v>10665</v>
      </c>
      <c r="H561" s="2" t="s">
        <v>10666</v>
      </c>
      <c r="I561" s="2" t="s">
        <v>1949</v>
      </c>
      <c r="J561" s="2" t="s">
        <v>10667</v>
      </c>
      <c r="K561" s="2" t="s">
        <v>8179</v>
      </c>
      <c r="L561" s="2" t="s">
        <v>10668</v>
      </c>
      <c r="M561" s="2" t="s">
        <v>8160</v>
      </c>
      <c r="N561" s="4" t="s">
        <v>10669</v>
      </c>
      <c r="O561" s="4" t="s">
        <v>10670</v>
      </c>
    </row>
    <row r="562" spans="1:15" ht="15" hidden="1" customHeight="1" x14ac:dyDescent="0.3">
      <c r="A562" s="2" t="s">
        <v>56</v>
      </c>
      <c r="B562" s="2" t="s">
        <v>34311</v>
      </c>
      <c r="C562" s="3">
        <v>3</v>
      </c>
      <c r="D562" s="2" t="s">
        <v>732</v>
      </c>
      <c r="E562" s="2" t="s">
        <v>10000</v>
      </c>
      <c r="F562" s="2">
        <v>21062675</v>
      </c>
      <c r="G562" s="2" t="s">
        <v>10671</v>
      </c>
      <c r="H562" s="2" t="s">
        <v>10672</v>
      </c>
      <c r="I562" s="2" t="s">
        <v>6745</v>
      </c>
      <c r="J562" s="2" t="s">
        <v>10673</v>
      </c>
      <c r="K562" s="2" t="s">
        <v>8000</v>
      </c>
      <c r="L562" s="2" t="s">
        <v>10674</v>
      </c>
      <c r="M562" s="2" t="s">
        <v>7709</v>
      </c>
      <c r="N562" s="4" t="s">
        <v>10675</v>
      </c>
      <c r="O562" s="4" t="s">
        <v>10676</v>
      </c>
    </row>
    <row r="563" spans="1:15" ht="15" hidden="1" customHeight="1" x14ac:dyDescent="0.3">
      <c r="A563" s="2" t="s">
        <v>56</v>
      </c>
      <c r="B563" s="2" t="s">
        <v>34311</v>
      </c>
      <c r="C563" s="3">
        <v>3</v>
      </c>
      <c r="D563" s="2" t="s">
        <v>732</v>
      </c>
      <c r="E563" s="2" t="s">
        <v>10000</v>
      </c>
      <c r="F563" s="2">
        <v>21864265</v>
      </c>
      <c r="G563" s="2" t="s">
        <v>10677</v>
      </c>
      <c r="H563" s="2" t="s">
        <v>10678</v>
      </c>
      <c r="I563" s="2" t="s">
        <v>776</v>
      </c>
      <c r="J563" s="2"/>
      <c r="K563" s="2" t="s">
        <v>10679</v>
      </c>
      <c r="L563" s="2" t="s">
        <v>10680</v>
      </c>
      <c r="M563" s="2" t="s">
        <v>7600</v>
      </c>
      <c r="N563" s="4" t="s">
        <v>10681</v>
      </c>
      <c r="O563" s="4" t="s">
        <v>10682</v>
      </c>
    </row>
    <row r="564" spans="1:15" ht="15" hidden="1" customHeight="1" x14ac:dyDescent="0.3">
      <c r="A564" s="2" t="s">
        <v>56</v>
      </c>
      <c r="B564" s="2" t="s">
        <v>34311</v>
      </c>
      <c r="C564" s="3">
        <v>3</v>
      </c>
      <c r="D564" s="2" t="s">
        <v>732</v>
      </c>
      <c r="E564" s="2" t="s">
        <v>10000</v>
      </c>
      <c r="F564" s="2">
        <v>21078901</v>
      </c>
      <c r="G564" s="2" t="s">
        <v>10683</v>
      </c>
      <c r="H564" s="2" t="s">
        <v>10684</v>
      </c>
      <c r="I564" s="2" t="s">
        <v>10685</v>
      </c>
      <c r="J564" s="2" t="s">
        <v>10686</v>
      </c>
      <c r="K564" s="2" t="s">
        <v>8235</v>
      </c>
      <c r="L564" s="2" t="s">
        <v>10687</v>
      </c>
      <c r="M564" s="2" t="s">
        <v>7460</v>
      </c>
      <c r="N564" s="4" t="s">
        <v>10688</v>
      </c>
      <c r="O564" s="4" t="s">
        <v>10689</v>
      </c>
    </row>
    <row r="565" spans="1:15" ht="15" hidden="1" customHeight="1" x14ac:dyDescent="0.3">
      <c r="A565" s="2" t="s">
        <v>56</v>
      </c>
      <c r="B565" s="2" t="s">
        <v>34311</v>
      </c>
      <c r="C565" s="3">
        <v>3</v>
      </c>
      <c r="D565" s="2" t="s">
        <v>732</v>
      </c>
      <c r="E565" s="2" t="s">
        <v>10000</v>
      </c>
      <c r="F565" s="2">
        <v>20739362</v>
      </c>
      <c r="G565" s="2" t="s">
        <v>10690</v>
      </c>
      <c r="H565" s="2" t="s">
        <v>10691</v>
      </c>
      <c r="I565" s="2" t="s">
        <v>978</v>
      </c>
      <c r="J565" s="2" t="s">
        <v>10692</v>
      </c>
      <c r="K565" s="2" t="s">
        <v>10693</v>
      </c>
      <c r="L565" s="2" t="s">
        <v>10694</v>
      </c>
      <c r="M565" s="2" t="s">
        <v>7460</v>
      </c>
      <c r="N565" s="4" t="s">
        <v>10695</v>
      </c>
      <c r="O565" s="4" t="s">
        <v>10696</v>
      </c>
    </row>
    <row r="566" spans="1:15" ht="15" hidden="1" customHeight="1" x14ac:dyDescent="0.3">
      <c r="A566" s="2" t="s">
        <v>56</v>
      </c>
      <c r="B566" s="2" t="s">
        <v>34311</v>
      </c>
      <c r="C566" s="3">
        <v>3</v>
      </c>
      <c r="D566" s="2" t="s">
        <v>732</v>
      </c>
      <c r="E566" s="2" t="s">
        <v>10000</v>
      </c>
      <c r="F566" s="2">
        <v>20848485</v>
      </c>
      <c r="G566" s="2" t="s">
        <v>10697</v>
      </c>
      <c r="H566" s="2" t="s">
        <v>10698</v>
      </c>
      <c r="I566" s="2" t="s">
        <v>10699</v>
      </c>
      <c r="J566" s="2"/>
      <c r="K566" s="2" t="s">
        <v>10700</v>
      </c>
      <c r="L566" s="2" t="s">
        <v>10701</v>
      </c>
      <c r="M566" s="2" t="s">
        <v>7388</v>
      </c>
      <c r="N566" s="4" t="s">
        <v>10702</v>
      </c>
      <c r="O566" s="4" t="s">
        <v>10703</v>
      </c>
    </row>
    <row r="567" spans="1:15" ht="15" hidden="1" customHeight="1" x14ac:dyDescent="0.3">
      <c r="A567" s="2" t="s">
        <v>56</v>
      </c>
      <c r="B567" s="2" t="s">
        <v>34311</v>
      </c>
      <c r="C567" s="3">
        <v>3</v>
      </c>
      <c r="D567" s="2" t="s">
        <v>732</v>
      </c>
      <c r="E567" s="2" t="s">
        <v>10000</v>
      </c>
      <c r="F567" s="2">
        <v>20876088</v>
      </c>
      <c r="G567" s="2" t="s">
        <v>10704</v>
      </c>
      <c r="H567" s="2" t="s">
        <v>10705</v>
      </c>
      <c r="I567" s="2" t="s">
        <v>10706</v>
      </c>
      <c r="J567" s="2" t="s">
        <v>10707</v>
      </c>
      <c r="K567" s="2" t="s">
        <v>8210</v>
      </c>
      <c r="L567" s="2" t="s">
        <v>10708</v>
      </c>
      <c r="M567" s="2" t="s">
        <v>7565</v>
      </c>
      <c r="N567" s="4" t="s">
        <v>10709</v>
      </c>
      <c r="O567" s="4" t="s">
        <v>10710</v>
      </c>
    </row>
    <row r="568" spans="1:15" ht="15" hidden="1" customHeight="1" x14ac:dyDescent="0.3">
      <c r="A568" s="2" t="s">
        <v>56</v>
      </c>
      <c r="B568" s="2" t="s">
        <v>34311</v>
      </c>
      <c r="C568" s="3">
        <v>3</v>
      </c>
      <c r="D568" s="2" t="s">
        <v>732</v>
      </c>
      <c r="E568" s="2" t="s">
        <v>10000</v>
      </c>
      <c r="F568" s="2">
        <v>19421184</v>
      </c>
      <c r="G568" s="2" t="s">
        <v>10711</v>
      </c>
      <c r="H568" s="2" t="s">
        <v>10712</v>
      </c>
      <c r="I568" s="2" t="s">
        <v>897</v>
      </c>
      <c r="J568" s="2" t="s">
        <v>10713</v>
      </c>
      <c r="K568" s="2" t="s">
        <v>10714</v>
      </c>
      <c r="L568" s="2" t="s">
        <v>10715</v>
      </c>
      <c r="M568" s="2" t="s">
        <v>7460</v>
      </c>
      <c r="N568" s="4" t="s">
        <v>10716</v>
      </c>
      <c r="O568" s="4" t="s">
        <v>10717</v>
      </c>
    </row>
    <row r="569" spans="1:15" ht="15" hidden="1" customHeight="1" x14ac:dyDescent="0.3">
      <c r="A569" s="2" t="s">
        <v>56</v>
      </c>
      <c r="B569" s="2" t="s">
        <v>34311</v>
      </c>
      <c r="C569" s="3">
        <v>3</v>
      </c>
      <c r="D569" s="2" t="s">
        <v>732</v>
      </c>
      <c r="E569" s="2" t="s">
        <v>10000</v>
      </c>
      <c r="F569" s="2">
        <v>19157500</v>
      </c>
      <c r="G569" s="2" t="s">
        <v>10718</v>
      </c>
      <c r="H569" s="2" t="s">
        <v>10719</v>
      </c>
      <c r="I569" s="2" t="s">
        <v>4433</v>
      </c>
      <c r="J569" s="2" t="s">
        <v>10720</v>
      </c>
      <c r="K569" s="2" t="s">
        <v>10721</v>
      </c>
      <c r="L569" s="2" t="s">
        <v>10722</v>
      </c>
      <c r="M569" s="2" t="s">
        <v>7388</v>
      </c>
      <c r="N569" s="4" t="s">
        <v>10723</v>
      </c>
      <c r="O569" s="4" t="s">
        <v>10724</v>
      </c>
    </row>
    <row r="570" spans="1:15" ht="15" hidden="1" customHeight="1" x14ac:dyDescent="0.3">
      <c r="A570" s="2" t="s">
        <v>56</v>
      </c>
      <c r="B570" s="2" t="s">
        <v>34311</v>
      </c>
      <c r="C570" s="3">
        <v>3</v>
      </c>
      <c r="D570" s="2" t="s">
        <v>732</v>
      </c>
      <c r="E570" s="2" t="s">
        <v>10000</v>
      </c>
      <c r="F570" s="2">
        <v>18547478</v>
      </c>
      <c r="G570" s="2" t="s">
        <v>8220</v>
      </c>
      <c r="H570" s="2" t="s">
        <v>8221</v>
      </c>
      <c r="I570" s="2" t="s">
        <v>777</v>
      </c>
      <c r="J570" s="2"/>
      <c r="K570" s="2" t="s">
        <v>8185</v>
      </c>
      <c r="L570" s="2" t="s">
        <v>8222</v>
      </c>
      <c r="M570" s="2" t="s">
        <v>7460</v>
      </c>
      <c r="N570" s="4" t="s">
        <v>8223</v>
      </c>
      <c r="O570" s="4" t="s">
        <v>8224</v>
      </c>
    </row>
    <row r="571" spans="1:15" ht="15" hidden="1" customHeight="1" x14ac:dyDescent="0.3">
      <c r="A571" s="2" t="s">
        <v>56</v>
      </c>
      <c r="B571" s="2" t="s">
        <v>34311</v>
      </c>
      <c r="C571" s="3">
        <v>3</v>
      </c>
      <c r="D571" s="2" t="s">
        <v>732</v>
      </c>
      <c r="E571" s="2" t="s">
        <v>10000</v>
      </c>
      <c r="F571" s="2">
        <v>18240280</v>
      </c>
      <c r="G571" s="2" t="s">
        <v>10725</v>
      </c>
      <c r="H571" s="2" t="s">
        <v>10726</v>
      </c>
      <c r="I571" s="2" t="s">
        <v>8227</v>
      </c>
      <c r="J571" s="2"/>
      <c r="K571" s="2" t="s">
        <v>10700</v>
      </c>
      <c r="L571" s="2" t="s">
        <v>10727</v>
      </c>
      <c r="M571" s="2" t="s">
        <v>8528</v>
      </c>
      <c r="N571" s="4" t="s">
        <v>10728</v>
      </c>
      <c r="O571" s="4" t="s">
        <v>10729</v>
      </c>
    </row>
    <row r="572" spans="1:15" ht="15" hidden="1" customHeight="1" x14ac:dyDescent="0.3">
      <c r="A572" s="2" t="s">
        <v>56</v>
      </c>
      <c r="B572" s="2" t="s">
        <v>34311</v>
      </c>
      <c r="C572" s="3">
        <v>3</v>
      </c>
      <c r="D572" s="2" t="s">
        <v>732</v>
      </c>
      <c r="E572" s="2" t="s">
        <v>10000</v>
      </c>
      <c r="F572" s="2">
        <v>18354239</v>
      </c>
      <c r="G572" s="2" t="s">
        <v>10730</v>
      </c>
      <c r="H572" s="2" t="s">
        <v>10731</v>
      </c>
      <c r="I572" s="2" t="s">
        <v>1727</v>
      </c>
      <c r="J572" s="2"/>
      <c r="K572" s="2" t="s">
        <v>8235</v>
      </c>
      <c r="L572" s="2" t="s">
        <v>10732</v>
      </c>
      <c r="M572" s="2" t="s">
        <v>7460</v>
      </c>
      <c r="N572" s="4" t="s">
        <v>10733</v>
      </c>
      <c r="O572" s="4" t="s">
        <v>10734</v>
      </c>
    </row>
    <row r="573" spans="1:15" ht="15" hidden="1" customHeight="1" x14ac:dyDescent="0.3">
      <c r="A573" s="2" t="s">
        <v>56</v>
      </c>
      <c r="B573" s="2" t="s">
        <v>34311</v>
      </c>
      <c r="C573" s="3">
        <v>3</v>
      </c>
      <c r="D573" s="2" t="s">
        <v>732</v>
      </c>
      <c r="E573" s="2" t="s">
        <v>10000</v>
      </c>
      <c r="F573" s="2">
        <v>18178818</v>
      </c>
      <c r="G573" s="2" t="s">
        <v>8232</v>
      </c>
      <c r="H573" s="2" t="s">
        <v>8233</v>
      </c>
      <c r="I573" s="2" t="s">
        <v>8234</v>
      </c>
      <c r="J573" s="2"/>
      <c r="K573" s="2" t="s">
        <v>8235</v>
      </c>
      <c r="L573" s="2" t="s">
        <v>8236</v>
      </c>
      <c r="M573" s="2" t="s">
        <v>7388</v>
      </c>
      <c r="N573" s="4" t="s">
        <v>8237</v>
      </c>
      <c r="O573" s="4" t="s">
        <v>8238</v>
      </c>
    </row>
    <row r="574" spans="1:15" ht="15" hidden="1" customHeight="1" x14ac:dyDescent="0.3">
      <c r="A574" s="2" t="s">
        <v>56</v>
      </c>
      <c r="B574" s="2" t="s">
        <v>34311</v>
      </c>
      <c r="C574" s="3">
        <v>3</v>
      </c>
      <c r="D574" s="2" t="s">
        <v>732</v>
      </c>
      <c r="E574" s="2" t="s">
        <v>10000</v>
      </c>
      <c r="F574" s="2">
        <v>19079604</v>
      </c>
      <c r="G574" s="2" t="s">
        <v>10735</v>
      </c>
      <c r="H574" s="2" t="s">
        <v>10736</v>
      </c>
      <c r="I574" s="2" t="s">
        <v>700</v>
      </c>
      <c r="J574" s="2" t="s">
        <v>10737</v>
      </c>
      <c r="K574" s="2" t="s">
        <v>7933</v>
      </c>
      <c r="L574" s="2" t="s">
        <v>10738</v>
      </c>
      <c r="M574" s="2" t="s">
        <v>7460</v>
      </c>
      <c r="N574" s="4" t="s">
        <v>10739</v>
      </c>
      <c r="O574" s="4" t="s">
        <v>10740</v>
      </c>
    </row>
    <row r="575" spans="1:15" ht="15" hidden="1" customHeight="1" x14ac:dyDescent="0.3">
      <c r="A575" s="2" t="s">
        <v>56</v>
      </c>
      <c r="B575" s="2" t="s">
        <v>34311</v>
      </c>
      <c r="C575" s="3">
        <v>3</v>
      </c>
      <c r="D575" s="2" t="s">
        <v>732</v>
      </c>
      <c r="E575" s="2" t="s">
        <v>10000</v>
      </c>
      <c r="F575" s="2">
        <v>17889288</v>
      </c>
      <c r="G575" s="2" t="s">
        <v>10741</v>
      </c>
      <c r="H575" s="2" t="s">
        <v>10742</v>
      </c>
      <c r="I575" s="2" t="s">
        <v>1557</v>
      </c>
      <c r="J575" s="2" t="s">
        <v>10743</v>
      </c>
      <c r="K575" s="2" t="s">
        <v>7380</v>
      </c>
      <c r="L575" s="2" t="s">
        <v>10744</v>
      </c>
      <c r="M575" s="2" t="s">
        <v>7735</v>
      </c>
      <c r="N575" s="4" t="s">
        <v>10745</v>
      </c>
      <c r="O575" s="4" t="s">
        <v>10746</v>
      </c>
    </row>
    <row r="576" spans="1:15" ht="15" hidden="1" customHeight="1" x14ac:dyDescent="0.3">
      <c r="A576" s="2" t="s">
        <v>56</v>
      </c>
      <c r="B576" s="2" t="s">
        <v>34311</v>
      </c>
      <c r="C576" s="3">
        <v>3</v>
      </c>
      <c r="D576" s="2" t="s">
        <v>732</v>
      </c>
      <c r="E576" s="2" t="s">
        <v>10000</v>
      </c>
      <c r="F576" s="2">
        <v>18035325</v>
      </c>
      <c r="G576" s="2" t="s">
        <v>10747</v>
      </c>
      <c r="H576" s="2" t="s">
        <v>10748</v>
      </c>
      <c r="I576" s="2" t="s">
        <v>1557</v>
      </c>
      <c r="J576" s="2" t="s">
        <v>10749</v>
      </c>
      <c r="K576" s="2" t="s">
        <v>10750</v>
      </c>
      <c r="L576" s="2" t="s">
        <v>10751</v>
      </c>
      <c r="M576" s="2" t="s">
        <v>7438</v>
      </c>
      <c r="N576" s="4" t="s">
        <v>10752</v>
      </c>
      <c r="O576" s="4" t="s">
        <v>10753</v>
      </c>
    </row>
    <row r="577" spans="1:15" ht="15" hidden="1" customHeight="1" x14ac:dyDescent="0.3">
      <c r="A577" s="2" t="s">
        <v>56</v>
      </c>
      <c r="B577" s="2" t="s">
        <v>34311</v>
      </c>
      <c r="C577" s="3">
        <v>3</v>
      </c>
      <c r="D577" s="2" t="s">
        <v>732</v>
      </c>
      <c r="E577" s="2" t="s">
        <v>10000</v>
      </c>
      <c r="F577" s="2">
        <v>17548806</v>
      </c>
      <c r="G577" s="2" t="s">
        <v>10754</v>
      </c>
      <c r="H577" s="2" t="s">
        <v>10755</v>
      </c>
      <c r="I577" s="2" t="s">
        <v>1092</v>
      </c>
      <c r="J577" s="2" t="s">
        <v>10756</v>
      </c>
      <c r="K577" s="2" t="s">
        <v>8355</v>
      </c>
      <c r="L577" s="2" t="s">
        <v>10757</v>
      </c>
      <c r="M577" s="2" t="s">
        <v>7460</v>
      </c>
      <c r="N577" s="4" t="s">
        <v>10758</v>
      </c>
      <c r="O577" s="4" t="s">
        <v>10759</v>
      </c>
    </row>
    <row r="578" spans="1:15" ht="15" hidden="1" customHeight="1" x14ac:dyDescent="0.3">
      <c r="A578" s="2" t="s">
        <v>56</v>
      </c>
      <c r="B578" s="2" t="s">
        <v>34311</v>
      </c>
      <c r="C578" s="3">
        <v>3</v>
      </c>
      <c r="D578" s="2" t="s">
        <v>732</v>
      </c>
      <c r="E578" s="2" t="s">
        <v>10000</v>
      </c>
      <c r="F578" s="2">
        <v>17531302</v>
      </c>
      <c r="G578" s="2" t="s">
        <v>10760</v>
      </c>
      <c r="H578" s="2" t="s">
        <v>10761</v>
      </c>
      <c r="I578" s="2" t="s">
        <v>703</v>
      </c>
      <c r="J578" s="2" t="s">
        <v>10762</v>
      </c>
      <c r="K578" s="2" t="s">
        <v>7380</v>
      </c>
      <c r="L578" s="2" t="s">
        <v>10763</v>
      </c>
      <c r="M578" s="2" t="s">
        <v>8167</v>
      </c>
      <c r="N578" s="4" t="s">
        <v>3278</v>
      </c>
      <c r="O578" s="4" t="s">
        <v>10764</v>
      </c>
    </row>
    <row r="579" spans="1:15" ht="15" hidden="1" customHeight="1" x14ac:dyDescent="0.3">
      <c r="A579" s="2" t="s">
        <v>56</v>
      </c>
      <c r="B579" s="2" t="s">
        <v>34311</v>
      </c>
      <c r="C579" s="3">
        <v>3</v>
      </c>
      <c r="D579" s="2" t="s">
        <v>732</v>
      </c>
      <c r="E579" s="2" t="s">
        <v>10000</v>
      </c>
      <c r="F579" s="2">
        <v>17313486</v>
      </c>
      <c r="G579" s="2" t="s">
        <v>8246</v>
      </c>
      <c r="H579" s="2" t="s">
        <v>8247</v>
      </c>
      <c r="I579" s="2" t="s">
        <v>8248</v>
      </c>
      <c r="J579" s="2" t="s">
        <v>8249</v>
      </c>
      <c r="K579" s="2" t="s">
        <v>140</v>
      </c>
      <c r="L579" s="2" t="s">
        <v>8250</v>
      </c>
      <c r="M579" s="2" t="s">
        <v>7495</v>
      </c>
      <c r="N579" s="4" t="s">
        <v>8251</v>
      </c>
      <c r="O579" s="4" t="s">
        <v>8252</v>
      </c>
    </row>
    <row r="580" spans="1:15" ht="15" hidden="1" customHeight="1" x14ac:dyDescent="0.3">
      <c r="A580" s="2" t="s">
        <v>56</v>
      </c>
      <c r="B580" s="2" t="s">
        <v>34311</v>
      </c>
      <c r="C580" s="3">
        <v>3</v>
      </c>
      <c r="D580" s="2" t="s">
        <v>732</v>
      </c>
      <c r="E580" s="2" t="s">
        <v>10000</v>
      </c>
      <c r="F580" s="2">
        <v>17519793</v>
      </c>
      <c r="G580" s="2" t="s">
        <v>10765</v>
      </c>
      <c r="H580" s="2" t="s">
        <v>10766</v>
      </c>
      <c r="I580" s="2" t="s">
        <v>10767</v>
      </c>
      <c r="J580" s="2"/>
      <c r="K580" s="2" t="s">
        <v>10768</v>
      </c>
      <c r="L580" s="2" t="s">
        <v>10769</v>
      </c>
      <c r="M580" s="2" t="s">
        <v>7460</v>
      </c>
      <c r="N580" s="4" t="s">
        <v>10770</v>
      </c>
      <c r="O580" s="4" t="s">
        <v>10771</v>
      </c>
    </row>
    <row r="581" spans="1:15" ht="15" hidden="1" customHeight="1" x14ac:dyDescent="0.3">
      <c r="A581" s="2" t="s">
        <v>56</v>
      </c>
      <c r="B581" s="2" t="s">
        <v>34311</v>
      </c>
      <c r="C581" s="3">
        <v>3</v>
      </c>
      <c r="D581" s="2" t="s">
        <v>732</v>
      </c>
      <c r="E581" s="2" t="s">
        <v>10000</v>
      </c>
      <c r="F581" s="2">
        <v>17226804</v>
      </c>
      <c r="G581" s="2" t="s">
        <v>10772</v>
      </c>
      <c r="H581" s="2" t="s">
        <v>10773</v>
      </c>
      <c r="I581" s="2" t="s">
        <v>10774</v>
      </c>
      <c r="J581" s="2"/>
      <c r="K581" s="2" t="s">
        <v>10775</v>
      </c>
      <c r="L581" s="2" t="s">
        <v>10776</v>
      </c>
      <c r="M581" s="2" t="s">
        <v>9763</v>
      </c>
      <c r="N581" s="4" t="s">
        <v>10777</v>
      </c>
      <c r="O581" s="4" t="s">
        <v>10778</v>
      </c>
    </row>
    <row r="582" spans="1:15" ht="15" hidden="1" customHeight="1" x14ac:dyDescent="0.3">
      <c r="A582" s="2" t="s">
        <v>56</v>
      </c>
      <c r="B582" s="2" t="s">
        <v>34311</v>
      </c>
      <c r="C582" s="3">
        <v>3</v>
      </c>
      <c r="D582" s="2" t="s">
        <v>732</v>
      </c>
      <c r="E582" s="2" t="s">
        <v>10000</v>
      </c>
      <c r="F582" s="2">
        <v>16844550</v>
      </c>
      <c r="G582" s="2" t="s">
        <v>10779</v>
      </c>
      <c r="H582" s="2" t="s">
        <v>10780</v>
      </c>
      <c r="I582" s="2" t="s">
        <v>9852</v>
      </c>
      <c r="J582" s="2"/>
      <c r="K582" s="2" t="s">
        <v>10781</v>
      </c>
      <c r="L582" s="2" t="s">
        <v>10782</v>
      </c>
      <c r="M582" s="2" t="s">
        <v>8160</v>
      </c>
      <c r="N582" s="4" t="s">
        <v>10783</v>
      </c>
      <c r="O582" s="4" t="s">
        <v>10784</v>
      </c>
    </row>
    <row r="583" spans="1:15" ht="15" hidden="1" customHeight="1" x14ac:dyDescent="0.3">
      <c r="A583" s="2" t="s">
        <v>56</v>
      </c>
      <c r="B583" s="2" t="s">
        <v>34311</v>
      </c>
      <c r="C583" s="3">
        <v>3</v>
      </c>
      <c r="D583" s="2" t="s">
        <v>732</v>
      </c>
      <c r="E583" s="2" t="s">
        <v>10000</v>
      </c>
      <c r="F583" s="2">
        <v>16846458</v>
      </c>
      <c r="G583" s="2" t="s">
        <v>10785</v>
      </c>
      <c r="H583" s="2" t="s">
        <v>10786</v>
      </c>
      <c r="I583" s="2" t="s">
        <v>9852</v>
      </c>
      <c r="J583" s="2"/>
      <c r="K583" s="2" t="s">
        <v>8833</v>
      </c>
      <c r="L583" s="2" t="s">
        <v>10787</v>
      </c>
      <c r="M583" s="2" t="s">
        <v>7388</v>
      </c>
      <c r="N583" s="4" t="s">
        <v>10788</v>
      </c>
      <c r="O583" s="4" t="s">
        <v>10789</v>
      </c>
    </row>
    <row r="584" spans="1:15" ht="15" hidden="1" customHeight="1" x14ac:dyDescent="0.3">
      <c r="A584" s="2" t="s">
        <v>56</v>
      </c>
      <c r="B584" s="2" t="s">
        <v>34311</v>
      </c>
      <c r="C584" s="3">
        <v>3</v>
      </c>
      <c r="D584" s="2" t="s">
        <v>732</v>
      </c>
      <c r="E584" s="2" t="s">
        <v>10000</v>
      </c>
      <c r="F584" s="2">
        <v>16630773</v>
      </c>
      <c r="G584" s="2" t="s">
        <v>10790</v>
      </c>
      <c r="H584" s="2" t="s">
        <v>10791</v>
      </c>
      <c r="I584" s="2" t="s">
        <v>10792</v>
      </c>
      <c r="J584" s="2"/>
      <c r="K584" s="2" t="s">
        <v>10793</v>
      </c>
      <c r="L584" s="2" t="s">
        <v>10794</v>
      </c>
      <c r="M584" s="2" t="s">
        <v>7495</v>
      </c>
      <c r="N584" s="4" t="s">
        <v>10795</v>
      </c>
      <c r="O584" s="4" t="s">
        <v>10796</v>
      </c>
    </row>
    <row r="585" spans="1:15" ht="15" hidden="1" customHeight="1" x14ac:dyDescent="0.3">
      <c r="A585" s="2" t="s">
        <v>56</v>
      </c>
      <c r="B585" s="2" t="s">
        <v>34311</v>
      </c>
      <c r="C585" s="3">
        <v>3</v>
      </c>
      <c r="D585" s="2" t="s">
        <v>732</v>
      </c>
      <c r="E585" s="2" t="s">
        <v>10000</v>
      </c>
      <c r="F585" s="2">
        <v>16544264</v>
      </c>
      <c r="G585" s="2" t="s">
        <v>8272</v>
      </c>
      <c r="H585" s="2" t="s">
        <v>8273</v>
      </c>
      <c r="I585" s="2" t="s">
        <v>8274</v>
      </c>
      <c r="J585" s="2"/>
      <c r="K585" s="2" t="s">
        <v>7552</v>
      </c>
      <c r="L585" s="2" t="s">
        <v>8275</v>
      </c>
      <c r="M585" s="2" t="s">
        <v>7565</v>
      </c>
      <c r="N585" s="4" t="s">
        <v>8276</v>
      </c>
      <c r="O585" s="4" t="s">
        <v>8277</v>
      </c>
    </row>
    <row r="586" spans="1:15" ht="15" hidden="1" customHeight="1" x14ac:dyDescent="0.3">
      <c r="A586" s="2" t="s">
        <v>56</v>
      </c>
      <c r="B586" s="2" t="s">
        <v>34311</v>
      </c>
      <c r="C586" s="3">
        <v>3</v>
      </c>
      <c r="D586" s="2" t="s">
        <v>732</v>
      </c>
      <c r="E586" s="2" t="s">
        <v>10000</v>
      </c>
      <c r="F586" s="2">
        <v>16615979</v>
      </c>
      <c r="G586" s="2" t="s">
        <v>10797</v>
      </c>
      <c r="H586" s="2" t="s">
        <v>10798</v>
      </c>
      <c r="I586" s="2" t="s">
        <v>10799</v>
      </c>
      <c r="J586" s="2"/>
      <c r="K586" s="2" t="s">
        <v>10800</v>
      </c>
      <c r="L586" s="2" t="s">
        <v>10801</v>
      </c>
      <c r="M586" s="2" t="s">
        <v>7495</v>
      </c>
      <c r="N586" s="4" t="s">
        <v>10802</v>
      </c>
      <c r="O586" s="4" t="s">
        <v>10803</v>
      </c>
    </row>
    <row r="587" spans="1:15" ht="15" hidden="1" customHeight="1" x14ac:dyDescent="0.3">
      <c r="A587" s="2" t="s">
        <v>56</v>
      </c>
      <c r="B587" s="2" t="s">
        <v>34311</v>
      </c>
      <c r="C587" s="3">
        <v>3</v>
      </c>
      <c r="D587" s="2" t="s">
        <v>732</v>
      </c>
      <c r="E587" s="2" t="s">
        <v>10000</v>
      </c>
      <c r="F587" s="2">
        <v>16469678</v>
      </c>
      <c r="G587" s="2" t="s">
        <v>10804</v>
      </c>
      <c r="H587" s="2" t="s">
        <v>10805</v>
      </c>
      <c r="I587" s="2" t="s">
        <v>9860</v>
      </c>
      <c r="J587" s="2"/>
      <c r="K587" s="2" t="s">
        <v>10793</v>
      </c>
      <c r="L587" s="2" t="s">
        <v>10806</v>
      </c>
      <c r="M587" s="2" t="s">
        <v>7388</v>
      </c>
      <c r="N587" s="4" t="s">
        <v>10807</v>
      </c>
      <c r="O587" s="4" t="s">
        <v>10808</v>
      </c>
    </row>
    <row r="588" spans="1:15" ht="15" hidden="1" customHeight="1" x14ac:dyDescent="0.3">
      <c r="A588" s="2" t="s">
        <v>56</v>
      </c>
      <c r="B588" s="2" t="s">
        <v>34311</v>
      </c>
      <c r="C588" s="3">
        <v>3</v>
      </c>
      <c r="D588" s="2" t="s">
        <v>732</v>
      </c>
      <c r="E588" s="2" t="s">
        <v>10000</v>
      </c>
      <c r="F588" s="2">
        <v>15991248</v>
      </c>
      <c r="G588" s="2" t="s">
        <v>10809</v>
      </c>
      <c r="H588" s="2" t="s">
        <v>10810</v>
      </c>
      <c r="I588" s="2" t="s">
        <v>10811</v>
      </c>
      <c r="J588" s="2"/>
      <c r="K588" s="2" t="s">
        <v>10812</v>
      </c>
      <c r="L588" s="2" t="s">
        <v>10813</v>
      </c>
      <c r="M588" s="2" t="s">
        <v>7460</v>
      </c>
      <c r="N588" s="4" t="s">
        <v>10814</v>
      </c>
      <c r="O588" s="4" t="s">
        <v>10815</v>
      </c>
    </row>
    <row r="589" spans="1:15" ht="15" hidden="1" customHeight="1" x14ac:dyDescent="0.3">
      <c r="A589" s="2" t="s">
        <v>56</v>
      </c>
      <c r="B589" s="2" t="s">
        <v>34311</v>
      </c>
      <c r="C589" s="3">
        <v>3</v>
      </c>
      <c r="D589" s="2" t="s">
        <v>732</v>
      </c>
      <c r="E589" s="2" t="s">
        <v>10000</v>
      </c>
      <c r="F589" s="2">
        <v>16140727</v>
      </c>
      <c r="G589" s="2" t="s">
        <v>10816</v>
      </c>
      <c r="H589" s="2" t="s">
        <v>10817</v>
      </c>
      <c r="I589" s="2" t="s">
        <v>702</v>
      </c>
      <c r="J589" s="2"/>
      <c r="K589" s="2" t="s">
        <v>648</v>
      </c>
      <c r="L589" s="2" t="s">
        <v>10818</v>
      </c>
      <c r="M589" s="2" t="s">
        <v>7565</v>
      </c>
      <c r="N589" s="4" t="s">
        <v>10819</v>
      </c>
      <c r="O589" s="4" t="s">
        <v>10820</v>
      </c>
    </row>
    <row r="590" spans="1:15" ht="15" hidden="1" customHeight="1" x14ac:dyDescent="0.3">
      <c r="A590" s="2" t="s">
        <v>56</v>
      </c>
      <c r="B590" s="2" t="s">
        <v>34311</v>
      </c>
      <c r="C590" s="3">
        <v>3</v>
      </c>
      <c r="D590" s="2" t="s">
        <v>732</v>
      </c>
      <c r="E590" s="2" t="s">
        <v>10000</v>
      </c>
      <c r="F590" s="2">
        <v>16086716</v>
      </c>
      <c r="G590" s="2" t="s">
        <v>10821</v>
      </c>
      <c r="H590" s="2" t="s">
        <v>10822</v>
      </c>
      <c r="I590" s="2" t="s">
        <v>10823</v>
      </c>
      <c r="J590" s="2"/>
      <c r="K590" s="2" t="s">
        <v>8350</v>
      </c>
      <c r="L590" s="2" t="s">
        <v>10824</v>
      </c>
      <c r="M590" s="2" t="s">
        <v>7460</v>
      </c>
      <c r="N590" s="4" t="s">
        <v>10825</v>
      </c>
      <c r="O590" s="4" t="s">
        <v>10826</v>
      </c>
    </row>
    <row r="591" spans="1:15" ht="15" hidden="1" customHeight="1" x14ac:dyDescent="0.3">
      <c r="A591" s="2" t="s">
        <v>56</v>
      </c>
      <c r="B591" s="2" t="s">
        <v>34311</v>
      </c>
      <c r="C591" s="3">
        <v>3</v>
      </c>
      <c r="D591" s="2" t="s">
        <v>732</v>
      </c>
      <c r="E591" s="2" t="s">
        <v>10000</v>
      </c>
      <c r="F591" s="2">
        <v>15696104</v>
      </c>
      <c r="G591" s="2" t="s">
        <v>8286</v>
      </c>
      <c r="H591" s="2" t="s">
        <v>8287</v>
      </c>
      <c r="I591" s="2" t="s">
        <v>673</v>
      </c>
      <c r="J591" s="2"/>
      <c r="K591" s="2" t="s">
        <v>7380</v>
      </c>
      <c r="L591" s="2" t="s">
        <v>8288</v>
      </c>
      <c r="M591" s="2" t="s">
        <v>7460</v>
      </c>
      <c r="N591" s="4" t="s">
        <v>8289</v>
      </c>
      <c r="O591" s="4" t="s">
        <v>8290</v>
      </c>
    </row>
    <row r="592" spans="1:15" ht="15" hidden="1" customHeight="1" x14ac:dyDescent="0.3">
      <c r="A592" s="2" t="s">
        <v>56</v>
      </c>
      <c r="B592" s="2" t="s">
        <v>34311</v>
      </c>
      <c r="C592" s="3">
        <v>3</v>
      </c>
      <c r="D592" s="2" t="s">
        <v>732</v>
      </c>
      <c r="E592" s="2" t="s">
        <v>10000</v>
      </c>
      <c r="F592" s="2">
        <v>15526037</v>
      </c>
      <c r="G592" s="2" t="s">
        <v>10827</v>
      </c>
      <c r="H592" s="2" t="s">
        <v>10828</v>
      </c>
      <c r="I592" s="2" t="s">
        <v>10829</v>
      </c>
      <c r="J592" s="2" t="s">
        <v>10830</v>
      </c>
      <c r="K592" s="2" t="s">
        <v>10831</v>
      </c>
      <c r="L592" s="2" t="s">
        <v>10832</v>
      </c>
      <c r="M592" s="2" t="s">
        <v>7460</v>
      </c>
      <c r="N592" s="4" t="s">
        <v>10833</v>
      </c>
      <c r="O592" s="4" t="s">
        <v>10834</v>
      </c>
    </row>
    <row r="593" spans="1:15" ht="15" hidden="1" customHeight="1" x14ac:dyDescent="0.3">
      <c r="A593" s="2" t="s">
        <v>56</v>
      </c>
      <c r="B593" s="2" t="s">
        <v>34311</v>
      </c>
      <c r="C593" s="3">
        <v>3</v>
      </c>
      <c r="D593" s="2" t="s">
        <v>732</v>
      </c>
      <c r="E593" s="2" t="s">
        <v>10000</v>
      </c>
      <c r="F593" s="2">
        <v>15638230</v>
      </c>
      <c r="G593" s="2" t="s">
        <v>10835</v>
      </c>
      <c r="H593" s="2" t="s">
        <v>10836</v>
      </c>
      <c r="I593" s="2" t="s">
        <v>1319</v>
      </c>
      <c r="J593" s="2"/>
      <c r="K593" s="2" t="s">
        <v>10837</v>
      </c>
      <c r="L593" s="2" t="s">
        <v>10838</v>
      </c>
      <c r="M593" s="2" t="s">
        <v>7388</v>
      </c>
      <c r="N593" s="4" t="s">
        <v>10839</v>
      </c>
      <c r="O593" s="2"/>
    </row>
    <row r="594" spans="1:15" ht="15" hidden="1" customHeight="1" x14ac:dyDescent="0.3">
      <c r="A594" s="2" t="s">
        <v>56</v>
      </c>
      <c r="B594" s="2" t="s">
        <v>34311</v>
      </c>
      <c r="C594" s="3">
        <v>3</v>
      </c>
      <c r="D594" s="2" t="s">
        <v>732</v>
      </c>
      <c r="E594" s="2" t="s">
        <v>10000</v>
      </c>
      <c r="F594" s="2">
        <v>15176720</v>
      </c>
      <c r="G594" s="2" t="s">
        <v>10840</v>
      </c>
      <c r="H594" s="2" t="s">
        <v>10841</v>
      </c>
      <c r="I594" s="2" t="s">
        <v>1299</v>
      </c>
      <c r="J594" s="2"/>
      <c r="K594" s="2" t="s">
        <v>10842</v>
      </c>
      <c r="L594" s="2" t="s">
        <v>10843</v>
      </c>
      <c r="M594" s="2" t="s">
        <v>7388</v>
      </c>
      <c r="N594" s="4" t="s">
        <v>10844</v>
      </c>
      <c r="O594" s="4" t="s">
        <v>10845</v>
      </c>
    </row>
    <row r="595" spans="1:15" ht="15" hidden="1" customHeight="1" x14ac:dyDescent="0.3">
      <c r="A595" s="2" t="s">
        <v>56</v>
      </c>
      <c r="B595" s="2" t="s">
        <v>34311</v>
      </c>
      <c r="C595" s="3">
        <v>3</v>
      </c>
      <c r="D595" s="2" t="s">
        <v>732</v>
      </c>
      <c r="E595" s="2" t="s">
        <v>10000</v>
      </c>
      <c r="F595" s="2">
        <v>14962195</v>
      </c>
      <c r="G595" s="2" t="s">
        <v>10846</v>
      </c>
      <c r="H595" s="2" t="s">
        <v>10847</v>
      </c>
      <c r="I595" s="2" t="s">
        <v>10848</v>
      </c>
      <c r="J595" s="2"/>
      <c r="K595" s="2" t="s">
        <v>8890</v>
      </c>
      <c r="L595" s="2" t="s">
        <v>10849</v>
      </c>
      <c r="M595" s="2" t="s">
        <v>7600</v>
      </c>
      <c r="N595" s="4" t="s">
        <v>10850</v>
      </c>
      <c r="O595" s="4" t="s">
        <v>10851</v>
      </c>
    </row>
    <row r="596" spans="1:15" ht="15" hidden="1" customHeight="1" x14ac:dyDescent="0.3">
      <c r="A596" s="2" t="s">
        <v>56</v>
      </c>
      <c r="B596" s="2" t="s">
        <v>34311</v>
      </c>
      <c r="C596" s="3">
        <v>3</v>
      </c>
      <c r="D596" s="2" t="s">
        <v>732</v>
      </c>
      <c r="E596" s="2" t="s">
        <v>10000</v>
      </c>
      <c r="F596" s="2">
        <v>15146110</v>
      </c>
      <c r="G596" s="2" t="s">
        <v>10852</v>
      </c>
      <c r="H596" s="2" t="s">
        <v>10853</v>
      </c>
      <c r="I596" s="2" t="s">
        <v>851</v>
      </c>
      <c r="J596" s="2"/>
      <c r="K596" s="2" t="s">
        <v>10241</v>
      </c>
      <c r="L596" s="2" t="s">
        <v>10854</v>
      </c>
      <c r="M596" s="2" t="s">
        <v>7388</v>
      </c>
      <c r="N596" s="4" t="s">
        <v>10855</v>
      </c>
      <c r="O596" s="4" t="s">
        <v>10856</v>
      </c>
    </row>
    <row r="597" spans="1:15" ht="15" hidden="1" customHeight="1" x14ac:dyDescent="0.3">
      <c r="A597" s="2" t="s">
        <v>56</v>
      </c>
      <c r="B597" s="2" t="s">
        <v>34311</v>
      </c>
      <c r="C597" s="3">
        <v>3</v>
      </c>
      <c r="D597" s="2" t="s">
        <v>732</v>
      </c>
      <c r="E597" s="2" t="s">
        <v>10000</v>
      </c>
      <c r="F597" s="2">
        <v>12682112</v>
      </c>
      <c r="G597" s="2" t="s">
        <v>8297</v>
      </c>
      <c r="H597" s="2" t="s">
        <v>8298</v>
      </c>
      <c r="I597" s="2" t="s">
        <v>8299</v>
      </c>
      <c r="J597" s="2"/>
      <c r="K597" s="2" t="s">
        <v>8300</v>
      </c>
      <c r="L597" s="2" t="s">
        <v>8301</v>
      </c>
      <c r="M597" s="2" t="s">
        <v>7460</v>
      </c>
      <c r="N597" s="4" t="s">
        <v>8302</v>
      </c>
      <c r="O597" s="4" t="s">
        <v>8303</v>
      </c>
    </row>
    <row r="598" spans="1:15" ht="15" hidden="1" customHeight="1" x14ac:dyDescent="0.3">
      <c r="A598" s="2" t="s">
        <v>56</v>
      </c>
      <c r="B598" s="2" t="s">
        <v>34311</v>
      </c>
      <c r="C598" s="3">
        <v>3</v>
      </c>
      <c r="D598" s="2" t="s">
        <v>732</v>
      </c>
      <c r="E598" s="2" t="s">
        <v>10000</v>
      </c>
      <c r="F598" s="2">
        <v>12471624</v>
      </c>
      <c r="G598" s="2" t="s">
        <v>10857</v>
      </c>
      <c r="H598" s="2" t="s">
        <v>10858</v>
      </c>
      <c r="I598" s="2" t="s">
        <v>10859</v>
      </c>
      <c r="J598" s="2"/>
      <c r="K598" s="2" t="s">
        <v>8703</v>
      </c>
      <c r="L598" s="2" t="s">
        <v>10860</v>
      </c>
      <c r="M598" s="2" t="s">
        <v>7460</v>
      </c>
      <c r="N598" s="4" t="s">
        <v>10861</v>
      </c>
      <c r="O598" s="4" t="s">
        <v>10862</v>
      </c>
    </row>
    <row r="599" spans="1:15" ht="15" hidden="1" customHeight="1" x14ac:dyDescent="0.3">
      <c r="A599" s="2" t="s">
        <v>56</v>
      </c>
      <c r="B599" s="2" t="s">
        <v>34311</v>
      </c>
      <c r="C599" s="3">
        <v>3</v>
      </c>
      <c r="D599" s="2" t="s">
        <v>732</v>
      </c>
      <c r="E599" s="2" t="s">
        <v>10000</v>
      </c>
      <c r="F599" s="2">
        <v>11901202</v>
      </c>
      <c r="G599" s="2" t="s">
        <v>10863</v>
      </c>
      <c r="H599" s="2" t="s">
        <v>10864</v>
      </c>
      <c r="I599" s="2" t="s">
        <v>10865</v>
      </c>
      <c r="J599" s="2"/>
      <c r="K599" s="2" t="s">
        <v>8300</v>
      </c>
      <c r="L599" s="2" t="s">
        <v>10866</v>
      </c>
      <c r="M599" s="2" t="s">
        <v>7388</v>
      </c>
      <c r="N599" s="4" t="s">
        <v>10867</v>
      </c>
      <c r="O599" s="4" t="s">
        <v>10868</v>
      </c>
    </row>
    <row r="600" spans="1:15" ht="15" hidden="1" customHeight="1" x14ac:dyDescent="0.3">
      <c r="A600" s="2" t="s">
        <v>56</v>
      </c>
      <c r="B600" s="2" t="s">
        <v>34311</v>
      </c>
      <c r="C600" s="3">
        <v>3</v>
      </c>
      <c r="D600" s="2" t="s">
        <v>732</v>
      </c>
      <c r="E600" s="2" t="s">
        <v>10000</v>
      </c>
      <c r="F600" s="2">
        <v>11745377</v>
      </c>
      <c r="G600" s="2" t="s">
        <v>10869</v>
      </c>
      <c r="H600" s="2" t="s">
        <v>10870</v>
      </c>
      <c r="I600" s="2" t="s">
        <v>1164</v>
      </c>
      <c r="J600" s="2"/>
      <c r="K600" s="2" t="s">
        <v>8179</v>
      </c>
      <c r="L600" s="2" t="s">
        <v>10871</v>
      </c>
      <c r="M600" s="2" t="s">
        <v>7460</v>
      </c>
      <c r="N600" s="4" t="s">
        <v>10872</v>
      </c>
      <c r="O600" s="4" t="s">
        <v>10873</v>
      </c>
    </row>
    <row r="601" spans="1:15" ht="15" hidden="1" customHeight="1" x14ac:dyDescent="0.3">
      <c r="A601" s="2" t="s">
        <v>56</v>
      </c>
      <c r="B601" s="2" t="s">
        <v>34311</v>
      </c>
      <c r="C601" s="3">
        <v>3</v>
      </c>
      <c r="D601" s="2" t="s">
        <v>732</v>
      </c>
      <c r="E601" s="2" t="s">
        <v>10000</v>
      </c>
      <c r="F601" s="2">
        <v>10620600</v>
      </c>
      <c r="G601" s="2" t="s">
        <v>10852</v>
      </c>
      <c r="H601" s="2" t="s">
        <v>10874</v>
      </c>
      <c r="I601" s="2" t="s">
        <v>10875</v>
      </c>
      <c r="J601" s="2"/>
      <c r="K601" s="2" t="s">
        <v>8300</v>
      </c>
      <c r="L601" s="2" t="s">
        <v>10876</v>
      </c>
      <c r="M601" s="2" t="s">
        <v>10877</v>
      </c>
      <c r="N601" s="4" t="s">
        <v>10878</v>
      </c>
      <c r="O601" s="4" t="s">
        <v>10879</v>
      </c>
    </row>
    <row r="602" spans="1:15" ht="15" hidden="1" customHeight="1" x14ac:dyDescent="0.3">
      <c r="A602" s="2" t="s">
        <v>56</v>
      </c>
      <c r="B602" s="2" t="s">
        <v>34311</v>
      </c>
      <c r="C602" s="3">
        <v>3</v>
      </c>
      <c r="D602" s="2" t="s">
        <v>732</v>
      </c>
      <c r="E602" s="2" t="s">
        <v>10000</v>
      </c>
      <c r="F602" s="2">
        <v>10429672</v>
      </c>
      <c r="G602" s="2" t="s">
        <v>10880</v>
      </c>
      <c r="H602" s="2" t="s">
        <v>10881</v>
      </c>
      <c r="I602" s="2" t="s">
        <v>10882</v>
      </c>
      <c r="J602" s="2"/>
      <c r="K602" s="2" t="s">
        <v>8300</v>
      </c>
      <c r="L602" s="2" t="s">
        <v>10883</v>
      </c>
      <c r="M602" s="2" t="s">
        <v>7460</v>
      </c>
      <c r="N602" s="4" t="s">
        <v>10884</v>
      </c>
      <c r="O602" s="4" t="s">
        <v>10885</v>
      </c>
    </row>
    <row r="603" spans="1:15" ht="15" hidden="1" customHeight="1" x14ac:dyDescent="0.3">
      <c r="A603" s="2" t="s">
        <v>56</v>
      </c>
      <c r="B603" s="2" t="s">
        <v>34311</v>
      </c>
      <c r="C603" s="3">
        <v>3</v>
      </c>
      <c r="D603" s="2" t="s">
        <v>732</v>
      </c>
      <c r="E603" s="2" t="s">
        <v>10000</v>
      </c>
      <c r="F603" s="2">
        <v>9653087</v>
      </c>
      <c r="G603" s="2" t="s">
        <v>10886</v>
      </c>
      <c r="H603" s="2" t="s">
        <v>10887</v>
      </c>
      <c r="I603" s="2" t="s">
        <v>10888</v>
      </c>
      <c r="J603" s="2"/>
      <c r="K603" s="2" t="s">
        <v>8300</v>
      </c>
      <c r="L603" s="2" t="s">
        <v>10889</v>
      </c>
      <c r="M603" s="2" t="s">
        <v>8654</v>
      </c>
      <c r="N603" s="4" t="s">
        <v>10890</v>
      </c>
      <c r="O603" s="4" t="s">
        <v>10891</v>
      </c>
    </row>
    <row r="604" spans="1:15" ht="15" hidden="1" customHeight="1" x14ac:dyDescent="0.3">
      <c r="A604" s="2" t="s">
        <v>56</v>
      </c>
      <c r="B604" s="2" t="s">
        <v>34311</v>
      </c>
      <c r="C604" s="3">
        <v>3</v>
      </c>
      <c r="D604" s="2" t="s">
        <v>732</v>
      </c>
      <c r="E604" s="2" t="s">
        <v>10000</v>
      </c>
      <c r="F604" s="2">
        <v>9016707</v>
      </c>
      <c r="G604" s="2" t="s">
        <v>10892</v>
      </c>
      <c r="H604" s="2" t="s">
        <v>10893</v>
      </c>
      <c r="I604" s="2" t="s">
        <v>10894</v>
      </c>
      <c r="J604" s="2"/>
      <c r="K604" s="2" t="s">
        <v>10895</v>
      </c>
      <c r="L604" s="2" t="s">
        <v>10896</v>
      </c>
      <c r="M604" s="2" t="s">
        <v>7388</v>
      </c>
      <c r="N604" s="4" t="s">
        <v>10897</v>
      </c>
      <c r="O604" s="4" t="s">
        <v>10898</v>
      </c>
    </row>
    <row r="605" spans="1:15" ht="15" hidden="1" customHeight="1" x14ac:dyDescent="0.3">
      <c r="A605" s="2" t="s">
        <v>56</v>
      </c>
      <c r="B605" s="2" t="s">
        <v>34311</v>
      </c>
      <c r="C605" s="3">
        <v>3</v>
      </c>
      <c r="D605" s="2" t="s">
        <v>732</v>
      </c>
      <c r="E605" s="2" t="s">
        <v>10000</v>
      </c>
      <c r="F605" s="2">
        <v>8921956</v>
      </c>
      <c r="G605" s="2" t="s">
        <v>10899</v>
      </c>
      <c r="H605" s="2" t="s">
        <v>10900</v>
      </c>
      <c r="I605" s="2" t="s">
        <v>2841</v>
      </c>
      <c r="J605" s="2"/>
      <c r="K605" s="2" t="s">
        <v>8179</v>
      </c>
      <c r="L605" s="2" t="s">
        <v>10901</v>
      </c>
      <c r="M605" s="2" t="s">
        <v>7460</v>
      </c>
      <c r="N605" s="4" t="s">
        <v>10902</v>
      </c>
      <c r="O605" s="4" t="s">
        <v>10903</v>
      </c>
    </row>
    <row r="606" spans="1:15" ht="15" hidden="1" customHeight="1" x14ac:dyDescent="0.3">
      <c r="A606" s="2" t="s">
        <v>56</v>
      </c>
      <c r="B606" s="2" t="s">
        <v>34311</v>
      </c>
      <c r="C606" s="3">
        <v>3</v>
      </c>
      <c r="D606" s="2" t="s">
        <v>732</v>
      </c>
      <c r="E606" s="2" t="s">
        <v>10000</v>
      </c>
      <c r="F606" s="2">
        <v>8921415</v>
      </c>
      <c r="G606" s="2" t="s">
        <v>10904</v>
      </c>
      <c r="H606" s="2" t="s">
        <v>10905</v>
      </c>
      <c r="I606" s="2" t="s">
        <v>10906</v>
      </c>
      <c r="J606" s="2"/>
      <c r="K606" s="2" t="s">
        <v>10907</v>
      </c>
      <c r="L606" s="2" t="s">
        <v>10908</v>
      </c>
      <c r="M606" s="2" t="s">
        <v>8654</v>
      </c>
      <c r="N606" s="4" t="s">
        <v>10909</v>
      </c>
      <c r="O606" s="4" t="s">
        <v>10910</v>
      </c>
    </row>
    <row r="607" spans="1:15" ht="15" hidden="1" customHeight="1" x14ac:dyDescent="0.3">
      <c r="A607" s="2" t="s">
        <v>56</v>
      </c>
      <c r="B607" s="2" t="s">
        <v>34311</v>
      </c>
      <c r="C607" s="3">
        <v>3</v>
      </c>
      <c r="D607" s="2" t="s">
        <v>732</v>
      </c>
      <c r="E607" s="2" t="s">
        <v>10000</v>
      </c>
      <c r="F607" s="2">
        <v>8551241</v>
      </c>
      <c r="G607" s="2" t="s">
        <v>10911</v>
      </c>
      <c r="H607" s="2" t="s">
        <v>10912</v>
      </c>
      <c r="I607" s="2" t="s">
        <v>10913</v>
      </c>
      <c r="J607" s="2"/>
      <c r="K607" s="2" t="s">
        <v>8300</v>
      </c>
      <c r="L607" s="2" t="s">
        <v>10914</v>
      </c>
      <c r="M607" s="2" t="s">
        <v>7460</v>
      </c>
      <c r="N607" s="4" t="s">
        <v>10915</v>
      </c>
      <c r="O607" s="4" t="s">
        <v>10916</v>
      </c>
    </row>
    <row r="608" spans="1:15" ht="15" hidden="1" customHeight="1" x14ac:dyDescent="0.3">
      <c r="A608" s="2" t="s">
        <v>56</v>
      </c>
      <c r="B608" s="2" t="s">
        <v>34311</v>
      </c>
      <c r="C608" s="3">
        <v>3</v>
      </c>
      <c r="D608" s="2" t="s">
        <v>732</v>
      </c>
      <c r="E608" s="2" t="s">
        <v>10000</v>
      </c>
      <c r="F608" s="2">
        <v>7760002</v>
      </c>
      <c r="G608" s="2" t="s">
        <v>10917</v>
      </c>
      <c r="H608" s="2" t="s">
        <v>10918</v>
      </c>
      <c r="I608" s="2" t="s">
        <v>10919</v>
      </c>
      <c r="J608" s="2"/>
      <c r="K608" s="2" t="s">
        <v>8300</v>
      </c>
      <c r="L608" s="2" t="s">
        <v>10920</v>
      </c>
      <c r="M608" s="2" t="s">
        <v>7388</v>
      </c>
      <c r="N608" s="4" t="s">
        <v>10921</v>
      </c>
      <c r="O608" s="4" t="s">
        <v>10922</v>
      </c>
    </row>
    <row r="609" spans="1:15" ht="15" hidden="1" customHeight="1" x14ac:dyDescent="0.3">
      <c r="A609" s="2" t="s">
        <v>56</v>
      </c>
      <c r="B609" s="2" t="s">
        <v>34311</v>
      </c>
      <c r="C609" s="3">
        <v>3</v>
      </c>
      <c r="D609" s="2" t="s">
        <v>732</v>
      </c>
      <c r="E609" s="2" t="s">
        <v>10000</v>
      </c>
      <c r="F609" s="2">
        <v>7504052</v>
      </c>
      <c r="G609" s="2" t="s">
        <v>10923</v>
      </c>
      <c r="H609" s="2" t="s">
        <v>10924</v>
      </c>
      <c r="I609" s="2" t="s">
        <v>10925</v>
      </c>
      <c r="J609" s="2"/>
      <c r="K609" s="2" t="s">
        <v>8300</v>
      </c>
      <c r="L609" s="2" t="s">
        <v>10926</v>
      </c>
      <c r="M609" s="2" t="s">
        <v>7388</v>
      </c>
      <c r="N609" s="4" t="s">
        <v>10927</v>
      </c>
      <c r="O609" s="4" t="s">
        <v>10928</v>
      </c>
    </row>
    <row r="610" spans="1:15" ht="15" hidden="1" customHeight="1" x14ac:dyDescent="0.3">
      <c r="A610" s="2" t="s">
        <v>56</v>
      </c>
      <c r="B610" s="2" t="s">
        <v>34311</v>
      </c>
      <c r="C610" s="3">
        <v>3</v>
      </c>
      <c r="D610" s="2" t="s">
        <v>732</v>
      </c>
      <c r="E610" s="2" t="s">
        <v>10000</v>
      </c>
      <c r="F610" s="2">
        <v>15335726</v>
      </c>
      <c r="G610" s="2" t="s">
        <v>10929</v>
      </c>
      <c r="H610" s="2" t="s">
        <v>10930</v>
      </c>
      <c r="I610" s="2" t="s">
        <v>10931</v>
      </c>
      <c r="J610" s="2"/>
      <c r="K610" s="2" t="s">
        <v>10895</v>
      </c>
      <c r="L610" s="2" t="s">
        <v>10932</v>
      </c>
      <c r="M610" s="2" t="s">
        <v>7388</v>
      </c>
      <c r="N610" s="4" t="s">
        <v>10933</v>
      </c>
      <c r="O610" s="4" t="s">
        <v>10934</v>
      </c>
    </row>
    <row r="611" spans="1:15" ht="15" hidden="1" customHeight="1" x14ac:dyDescent="0.3">
      <c r="A611" s="2" t="s">
        <v>56</v>
      </c>
      <c r="B611" s="2" t="s">
        <v>34311</v>
      </c>
      <c r="C611" s="3">
        <v>3</v>
      </c>
      <c r="D611" s="2" t="s">
        <v>732</v>
      </c>
      <c r="E611" s="2" t="s">
        <v>10000</v>
      </c>
      <c r="F611" s="2">
        <v>8419167</v>
      </c>
      <c r="G611" s="2" t="s">
        <v>10917</v>
      </c>
      <c r="H611" s="2" t="s">
        <v>10935</v>
      </c>
      <c r="I611" s="2" t="s">
        <v>10936</v>
      </c>
      <c r="J611" s="2"/>
      <c r="K611" s="2" t="s">
        <v>8179</v>
      </c>
      <c r="L611" s="2" t="s">
        <v>10937</v>
      </c>
      <c r="M611" s="2" t="s">
        <v>7388</v>
      </c>
      <c r="N611" s="4" t="s">
        <v>10938</v>
      </c>
      <c r="O611" s="4" t="s">
        <v>10939</v>
      </c>
    </row>
    <row r="612" spans="1:15" ht="15" hidden="1" customHeight="1" x14ac:dyDescent="0.3">
      <c r="A612" s="2" t="s">
        <v>56</v>
      </c>
      <c r="B612" s="2" t="s">
        <v>34311</v>
      </c>
      <c r="C612" s="3">
        <v>3</v>
      </c>
      <c r="D612" s="2" t="s">
        <v>732</v>
      </c>
      <c r="E612" s="2" t="s">
        <v>10000</v>
      </c>
      <c r="F612" s="2">
        <v>2468503</v>
      </c>
      <c r="G612" s="2" t="s">
        <v>10940</v>
      </c>
      <c r="H612" s="2" t="s">
        <v>10941</v>
      </c>
      <c r="I612" s="2" t="s">
        <v>10942</v>
      </c>
      <c r="J612" s="2"/>
      <c r="K612" s="2" t="s">
        <v>8179</v>
      </c>
      <c r="L612" s="2" t="s">
        <v>10943</v>
      </c>
      <c r="M612" s="2" t="s">
        <v>7388</v>
      </c>
      <c r="N612" s="4" t="s">
        <v>10944</v>
      </c>
      <c r="O612" s="4" t="s">
        <v>10945</v>
      </c>
    </row>
    <row r="613" spans="1:15" ht="15" hidden="1" customHeight="1" x14ac:dyDescent="0.3">
      <c r="A613" s="2" t="s">
        <v>56</v>
      </c>
      <c r="B613" s="2" t="s">
        <v>34311</v>
      </c>
      <c r="C613" s="3">
        <v>3</v>
      </c>
      <c r="D613" s="2" t="s">
        <v>732</v>
      </c>
      <c r="E613" s="2" t="s">
        <v>10000</v>
      </c>
      <c r="F613" s="2">
        <v>3345954</v>
      </c>
      <c r="G613" s="2" t="s">
        <v>10946</v>
      </c>
      <c r="H613" s="2" t="s">
        <v>10947</v>
      </c>
      <c r="I613" s="2" t="s">
        <v>1460</v>
      </c>
      <c r="J613" s="2"/>
      <c r="K613" s="2" t="s">
        <v>10948</v>
      </c>
      <c r="L613" s="2" t="s">
        <v>10949</v>
      </c>
      <c r="M613" s="2" t="s">
        <v>7460</v>
      </c>
      <c r="N613" s="4" t="s">
        <v>10950</v>
      </c>
      <c r="O613" s="2"/>
    </row>
    <row r="614" spans="1:15" ht="15" hidden="1" customHeight="1" x14ac:dyDescent="0.3">
      <c r="A614" s="2" t="s">
        <v>56</v>
      </c>
      <c r="B614" s="2" t="s">
        <v>34311</v>
      </c>
      <c r="C614" s="3">
        <v>3</v>
      </c>
      <c r="D614" s="2" t="s">
        <v>732</v>
      </c>
      <c r="E614" s="2" t="s">
        <v>10000</v>
      </c>
      <c r="F614" s="2">
        <v>39953916</v>
      </c>
      <c r="G614" s="2" t="s">
        <v>7385</v>
      </c>
      <c r="H614" s="2" t="s">
        <v>7386</v>
      </c>
      <c r="I614" s="2" t="s">
        <v>6166</v>
      </c>
      <c r="J614" s="2" t="s">
        <v>6166</v>
      </c>
      <c r="K614" s="2" t="s">
        <v>7387</v>
      </c>
      <c r="L614" s="2"/>
      <c r="M614" s="2" t="s">
        <v>7388</v>
      </c>
      <c r="N614" s="4" t="s">
        <v>7389</v>
      </c>
      <c r="O614" s="4" t="s">
        <v>7390</v>
      </c>
    </row>
    <row r="615" spans="1:15" ht="15" hidden="1" customHeight="1" x14ac:dyDescent="0.3">
      <c r="A615" s="2" t="s">
        <v>69</v>
      </c>
      <c r="B615" s="2" t="s">
        <v>34312</v>
      </c>
      <c r="C615" s="3">
        <v>4</v>
      </c>
      <c r="D615" s="2" t="s">
        <v>756</v>
      </c>
      <c r="E615" s="2" t="s">
        <v>10951</v>
      </c>
      <c r="F615" s="2">
        <v>40053270</v>
      </c>
      <c r="G615" s="2" t="s">
        <v>10952</v>
      </c>
      <c r="H615" s="2" t="s">
        <v>10953</v>
      </c>
      <c r="I615" s="2" t="s">
        <v>5914</v>
      </c>
      <c r="J615" s="2" t="s">
        <v>5914</v>
      </c>
      <c r="K615" s="2" t="s">
        <v>10954</v>
      </c>
      <c r="L615" s="2" t="s">
        <v>10955</v>
      </c>
      <c r="M615" s="2" t="s">
        <v>7438</v>
      </c>
      <c r="N615" s="4" t="s">
        <v>10956</v>
      </c>
      <c r="O615" s="4" t="s">
        <v>10957</v>
      </c>
    </row>
    <row r="616" spans="1:15" ht="15" hidden="1" customHeight="1" x14ac:dyDescent="0.3">
      <c r="A616" s="2" t="s">
        <v>69</v>
      </c>
      <c r="B616" s="2" t="s">
        <v>34312</v>
      </c>
      <c r="C616" s="3">
        <v>4</v>
      </c>
      <c r="D616" s="2" t="s">
        <v>756</v>
      </c>
      <c r="E616" s="2" t="s">
        <v>10951</v>
      </c>
      <c r="F616" s="2">
        <v>39586588</v>
      </c>
      <c r="G616" s="2" t="s">
        <v>10958</v>
      </c>
      <c r="H616" s="2" t="s">
        <v>10959</v>
      </c>
      <c r="I616" s="2" t="s">
        <v>10960</v>
      </c>
      <c r="J616" s="2" t="s">
        <v>10961</v>
      </c>
      <c r="K616" s="2" t="s">
        <v>10962</v>
      </c>
      <c r="L616" s="2" t="s">
        <v>10963</v>
      </c>
      <c r="M616" s="2" t="s">
        <v>7388</v>
      </c>
      <c r="N616" s="4" t="s">
        <v>10964</v>
      </c>
      <c r="O616" s="4" t="s">
        <v>10965</v>
      </c>
    </row>
    <row r="617" spans="1:15" ht="15" hidden="1" customHeight="1" x14ac:dyDescent="0.3">
      <c r="A617" s="2" t="s">
        <v>69</v>
      </c>
      <c r="B617" s="2" t="s">
        <v>34312</v>
      </c>
      <c r="C617" s="3">
        <v>4</v>
      </c>
      <c r="D617" s="2" t="s">
        <v>756</v>
      </c>
      <c r="E617" s="2" t="s">
        <v>10951</v>
      </c>
      <c r="F617" s="2">
        <v>39680289</v>
      </c>
      <c r="G617" s="2" t="s">
        <v>10966</v>
      </c>
      <c r="H617" s="2" t="s">
        <v>10967</v>
      </c>
      <c r="I617" s="2" t="s">
        <v>10968</v>
      </c>
      <c r="J617" s="2" t="s">
        <v>10968</v>
      </c>
      <c r="K617" s="2" t="s">
        <v>8051</v>
      </c>
      <c r="L617" s="2" t="s">
        <v>10969</v>
      </c>
      <c r="M617" s="2" t="s">
        <v>7481</v>
      </c>
      <c r="N617" s="4" t="s">
        <v>10970</v>
      </c>
      <c r="O617" s="4" t="s">
        <v>10971</v>
      </c>
    </row>
    <row r="618" spans="1:15" ht="15" hidden="1" customHeight="1" x14ac:dyDescent="0.3">
      <c r="A618" s="2" t="s">
        <v>69</v>
      </c>
      <c r="B618" s="2" t="s">
        <v>34312</v>
      </c>
      <c r="C618" s="3">
        <v>4</v>
      </c>
      <c r="D618" s="2" t="s">
        <v>756</v>
      </c>
      <c r="E618" s="2" t="s">
        <v>10951</v>
      </c>
      <c r="F618" s="2">
        <v>39478612</v>
      </c>
      <c r="G618" s="2" t="s">
        <v>10972</v>
      </c>
      <c r="H618" s="2" t="s">
        <v>10973</v>
      </c>
      <c r="I618" s="2" t="s">
        <v>10974</v>
      </c>
      <c r="J618" s="2" t="s">
        <v>10974</v>
      </c>
      <c r="K618" s="2" t="s">
        <v>7887</v>
      </c>
      <c r="L618" s="2" t="s">
        <v>10975</v>
      </c>
      <c r="M618" s="2" t="s">
        <v>7388</v>
      </c>
      <c r="N618" s="4" t="s">
        <v>10976</v>
      </c>
      <c r="O618" s="4" t="s">
        <v>10977</v>
      </c>
    </row>
    <row r="619" spans="1:15" ht="15" hidden="1" customHeight="1" x14ac:dyDescent="0.3">
      <c r="A619" s="2" t="s">
        <v>69</v>
      </c>
      <c r="B619" s="2" t="s">
        <v>34312</v>
      </c>
      <c r="C619" s="3">
        <v>4</v>
      </c>
      <c r="D619" s="2" t="s">
        <v>756</v>
      </c>
      <c r="E619" s="2" t="s">
        <v>10951</v>
      </c>
      <c r="F619" s="2">
        <v>39436497</v>
      </c>
      <c r="G619" s="2" t="s">
        <v>8870</v>
      </c>
      <c r="H619" s="2" t="s">
        <v>8871</v>
      </c>
      <c r="I619" s="2" t="s">
        <v>7436</v>
      </c>
      <c r="J619" s="2" t="s">
        <v>7436</v>
      </c>
      <c r="K619" s="2" t="s">
        <v>7472</v>
      </c>
      <c r="L619" s="2" t="s">
        <v>8872</v>
      </c>
      <c r="M619" s="2" t="s">
        <v>7460</v>
      </c>
      <c r="N619" s="4" t="s">
        <v>8873</v>
      </c>
      <c r="O619" s="4" t="s">
        <v>8874</v>
      </c>
    </row>
    <row r="620" spans="1:15" ht="15" hidden="1" customHeight="1" x14ac:dyDescent="0.3">
      <c r="A620" s="2" t="s">
        <v>69</v>
      </c>
      <c r="B620" s="2" t="s">
        <v>34312</v>
      </c>
      <c r="C620" s="3">
        <v>4</v>
      </c>
      <c r="D620" s="2" t="s">
        <v>756</v>
      </c>
      <c r="E620" s="2" t="s">
        <v>10951</v>
      </c>
      <c r="F620" s="2">
        <v>38924594</v>
      </c>
      <c r="G620" s="2" t="s">
        <v>10978</v>
      </c>
      <c r="H620" s="2" t="s">
        <v>10979</v>
      </c>
      <c r="I620" s="2" t="s">
        <v>4382</v>
      </c>
      <c r="J620" s="2" t="s">
        <v>10980</v>
      </c>
      <c r="K620" s="2" t="s">
        <v>10981</v>
      </c>
      <c r="L620" s="2" t="s">
        <v>10982</v>
      </c>
      <c r="M620" s="2" t="s">
        <v>10983</v>
      </c>
      <c r="N620" s="4" t="s">
        <v>10984</v>
      </c>
      <c r="O620" s="4" t="s">
        <v>10985</v>
      </c>
    </row>
    <row r="621" spans="1:15" ht="15" hidden="1" customHeight="1" x14ac:dyDescent="0.3">
      <c r="A621" s="2" t="s">
        <v>69</v>
      </c>
      <c r="B621" s="2" t="s">
        <v>34312</v>
      </c>
      <c r="C621" s="3">
        <v>4</v>
      </c>
      <c r="D621" s="2" t="s">
        <v>756</v>
      </c>
      <c r="E621" s="2" t="s">
        <v>10951</v>
      </c>
      <c r="F621" s="2">
        <v>38670233</v>
      </c>
      <c r="G621" s="2" t="s">
        <v>10986</v>
      </c>
      <c r="H621" s="2" t="s">
        <v>10987</v>
      </c>
      <c r="I621" s="2" t="s">
        <v>1031</v>
      </c>
      <c r="J621" s="2" t="s">
        <v>10988</v>
      </c>
      <c r="K621" s="2" t="s">
        <v>7380</v>
      </c>
      <c r="L621" s="2" t="s">
        <v>10989</v>
      </c>
      <c r="M621" s="2" t="s">
        <v>7388</v>
      </c>
      <c r="N621" s="4" t="s">
        <v>10990</v>
      </c>
      <c r="O621" s="4" t="s">
        <v>10991</v>
      </c>
    </row>
    <row r="622" spans="1:15" ht="15" hidden="1" customHeight="1" x14ac:dyDescent="0.3">
      <c r="A622" s="2" t="s">
        <v>69</v>
      </c>
      <c r="B622" s="2" t="s">
        <v>34312</v>
      </c>
      <c r="C622" s="3">
        <v>4</v>
      </c>
      <c r="D622" s="2" t="s">
        <v>756</v>
      </c>
      <c r="E622" s="2" t="s">
        <v>10951</v>
      </c>
      <c r="F622" s="2">
        <v>38834764</v>
      </c>
      <c r="G622" s="2" t="s">
        <v>8875</v>
      </c>
      <c r="H622" s="2" t="s">
        <v>8876</v>
      </c>
      <c r="I622" s="2" t="s">
        <v>1031</v>
      </c>
      <c r="J622" s="2" t="s">
        <v>8877</v>
      </c>
      <c r="K622" s="2" t="s">
        <v>8051</v>
      </c>
      <c r="L622" s="2" t="s">
        <v>8878</v>
      </c>
      <c r="M622" s="2" t="s">
        <v>7488</v>
      </c>
      <c r="N622" s="4" t="s">
        <v>8879</v>
      </c>
      <c r="O622" s="4" t="s">
        <v>8880</v>
      </c>
    </row>
    <row r="623" spans="1:15" ht="15" hidden="1" customHeight="1" x14ac:dyDescent="0.3">
      <c r="A623" s="2" t="s">
        <v>69</v>
      </c>
      <c r="B623" s="2" t="s">
        <v>34312</v>
      </c>
      <c r="C623" s="3">
        <v>4</v>
      </c>
      <c r="D623" s="2" t="s">
        <v>756</v>
      </c>
      <c r="E623" s="2" t="s">
        <v>10992</v>
      </c>
      <c r="F623" s="2">
        <v>38235261</v>
      </c>
      <c r="G623" s="2" t="s">
        <v>10993</v>
      </c>
      <c r="H623" s="2" t="s">
        <v>10994</v>
      </c>
      <c r="I623" s="2" t="s">
        <v>10995</v>
      </c>
      <c r="J623" s="2" t="s">
        <v>10996</v>
      </c>
      <c r="K623" s="2" t="s">
        <v>7534</v>
      </c>
      <c r="L623" s="2" t="s">
        <v>10997</v>
      </c>
      <c r="M623" s="2" t="s">
        <v>7388</v>
      </c>
      <c r="N623" s="4" t="s">
        <v>10998</v>
      </c>
      <c r="O623" s="4" t="s">
        <v>10999</v>
      </c>
    </row>
    <row r="624" spans="1:15" ht="15" hidden="1" customHeight="1" x14ac:dyDescent="0.3">
      <c r="A624" s="2" t="s">
        <v>69</v>
      </c>
      <c r="B624" s="2" t="s">
        <v>34312</v>
      </c>
      <c r="C624" s="3">
        <v>4</v>
      </c>
      <c r="D624" s="2" t="s">
        <v>756</v>
      </c>
      <c r="E624" s="2" t="s">
        <v>10951</v>
      </c>
      <c r="F624" s="2">
        <v>38964293</v>
      </c>
      <c r="G624" s="2" t="s">
        <v>11000</v>
      </c>
      <c r="H624" s="2" t="s">
        <v>11001</v>
      </c>
      <c r="I624" s="2" t="s">
        <v>945</v>
      </c>
      <c r="J624" s="2" t="s">
        <v>11002</v>
      </c>
      <c r="K624" s="2" t="s">
        <v>11003</v>
      </c>
      <c r="L624" s="2" t="s">
        <v>11004</v>
      </c>
      <c r="M624" s="2" t="s">
        <v>7388</v>
      </c>
      <c r="N624" s="4" t="s">
        <v>11005</v>
      </c>
      <c r="O624" s="4" t="s">
        <v>11006</v>
      </c>
    </row>
    <row r="625" spans="1:15" ht="15" hidden="1" customHeight="1" x14ac:dyDescent="0.3">
      <c r="A625" s="2" t="s">
        <v>69</v>
      </c>
      <c r="B625" s="2" t="s">
        <v>34312</v>
      </c>
      <c r="C625" s="3">
        <v>4</v>
      </c>
      <c r="D625" s="2" t="s">
        <v>756</v>
      </c>
      <c r="E625" s="2" t="s">
        <v>10951</v>
      </c>
      <c r="F625" s="2">
        <v>37343921</v>
      </c>
      <c r="G625" s="2" t="s">
        <v>11007</v>
      </c>
      <c r="H625" s="2" t="s">
        <v>11008</v>
      </c>
      <c r="I625" s="2" t="s">
        <v>2931</v>
      </c>
      <c r="J625" s="2" t="s">
        <v>11009</v>
      </c>
      <c r="K625" s="2" t="s">
        <v>7479</v>
      </c>
      <c r="L625" s="2" t="s">
        <v>11010</v>
      </c>
      <c r="M625" s="2" t="s">
        <v>7388</v>
      </c>
      <c r="N625" s="4" t="s">
        <v>11011</v>
      </c>
      <c r="O625" s="4" t="s">
        <v>11012</v>
      </c>
    </row>
    <row r="626" spans="1:15" ht="15" hidden="1" customHeight="1" x14ac:dyDescent="0.3">
      <c r="A626" s="2" t="s">
        <v>69</v>
      </c>
      <c r="B626" s="2" t="s">
        <v>34312</v>
      </c>
      <c r="C626" s="3">
        <v>4</v>
      </c>
      <c r="D626" s="2" t="s">
        <v>756</v>
      </c>
      <c r="E626" s="2" t="s">
        <v>10951</v>
      </c>
      <c r="F626" s="2">
        <v>37332526</v>
      </c>
      <c r="G626" s="2" t="s">
        <v>11013</v>
      </c>
      <c r="H626" s="2" t="s">
        <v>11014</v>
      </c>
      <c r="I626" s="2" t="s">
        <v>2976</v>
      </c>
      <c r="J626" s="2" t="s">
        <v>5745</v>
      </c>
      <c r="K626" s="2" t="s">
        <v>7534</v>
      </c>
      <c r="L626" s="2" t="s">
        <v>11015</v>
      </c>
      <c r="M626" s="2" t="s">
        <v>7388</v>
      </c>
      <c r="N626" s="4" t="s">
        <v>11016</v>
      </c>
      <c r="O626" s="4" t="s">
        <v>11017</v>
      </c>
    </row>
    <row r="627" spans="1:15" ht="15" hidden="1" customHeight="1" x14ac:dyDescent="0.3">
      <c r="A627" s="2" t="s">
        <v>69</v>
      </c>
      <c r="B627" s="2" t="s">
        <v>34312</v>
      </c>
      <c r="C627" s="3">
        <v>4</v>
      </c>
      <c r="D627" s="2" t="s">
        <v>756</v>
      </c>
      <c r="E627" s="2" t="s">
        <v>10951</v>
      </c>
      <c r="F627" s="2">
        <v>37227422</v>
      </c>
      <c r="G627" s="2" t="s">
        <v>11018</v>
      </c>
      <c r="H627" s="2" t="s">
        <v>11019</v>
      </c>
      <c r="I627" s="2" t="s">
        <v>5580</v>
      </c>
      <c r="J627" s="2"/>
      <c r="K627" s="2" t="s">
        <v>11020</v>
      </c>
      <c r="L627" s="2" t="s">
        <v>11021</v>
      </c>
      <c r="M627" s="2" t="s">
        <v>7438</v>
      </c>
      <c r="N627" s="4" t="s">
        <v>11022</v>
      </c>
      <c r="O627" s="4" t="s">
        <v>11023</v>
      </c>
    </row>
    <row r="628" spans="1:15" ht="15" hidden="1" customHeight="1" x14ac:dyDescent="0.3">
      <c r="A628" s="2" t="s">
        <v>69</v>
      </c>
      <c r="B628" s="2" t="s">
        <v>34312</v>
      </c>
      <c r="C628" s="3">
        <v>4</v>
      </c>
      <c r="D628" s="2" t="s">
        <v>756</v>
      </c>
      <c r="E628" s="2" t="s">
        <v>10951</v>
      </c>
      <c r="F628" s="2">
        <v>35787225</v>
      </c>
      <c r="G628" s="2" t="s">
        <v>11024</v>
      </c>
      <c r="H628" s="2" t="s">
        <v>11025</v>
      </c>
      <c r="I628" s="2" t="s">
        <v>11026</v>
      </c>
      <c r="J628" s="2" t="s">
        <v>2161</v>
      </c>
      <c r="K628" s="2" t="s">
        <v>11027</v>
      </c>
      <c r="L628" s="2" t="s">
        <v>11028</v>
      </c>
      <c r="M628" s="2" t="s">
        <v>7388</v>
      </c>
      <c r="N628" s="4" t="s">
        <v>11029</v>
      </c>
      <c r="O628" s="4" t="s">
        <v>11030</v>
      </c>
    </row>
    <row r="629" spans="1:15" ht="15" hidden="1" customHeight="1" x14ac:dyDescent="0.3">
      <c r="A629" s="2" t="s">
        <v>69</v>
      </c>
      <c r="B629" s="2" t="s">
        <v>34312</v>
      </c>
      <c r="C629" s="3">
        <v>4</v>
      </c>
      <c r="D629" s="2" t="s">
        <v>756</v>
      </c>
      <c r="E629" s="2" t="s">
        <v>10951</v>
      </c>
      <c r="F629" s="2">
        <v>36774145</v>
      </c>
      <c r="G629" s="2" t="s">
        <v>11031</v>
      </c>
      <c r="H629" s="2" t="s">
        <v>11032</v>
      </c>
      <c r="I629" s="2" t="s">
        <v>11033</v>
      </c>
      <c r="J629" s="2"/>
      <c r="K629" s="2" t="s">
        <v>8544</v>
      </c>
      <c r="L629" s="2" t="s">
        <v>11034</v>
      </c>
      <c r="M629" s="2" t="s">
        <v>10877</v>
      </c>
      <c r="N629" s="4" t="s">
        <v>11035</v>
      </c>
      <c r="O629" s="4" t="s">
        <v>11036</v>
      </c>
    </row>
    <row r="630" spans="1:15" ht="15" hidden="1" customHeight="1" x14ac:dyDescent="0.3">
      <c r="A630" s="2" t="s">
        <v>69</v>
      </c>
      <c r="B630" s="2" t="s">
        <v>34312</v>
      </c>
      <c r="C630" s="3">
        <v>4</v>
      </c>
      <c r="D630" s="2" t="s">
        <v>756</v>
      </c>
      <c r="E630" s="2" t="s">
        <v>10951</v>
      </c>
      <c r="F630" s="2">
        <v>36969195</v>
      </c>
      <c r="G630" s="2" t="s">
        <v>11037</v>
      </c>
      <c r="H630" s="2" t="s">
        <v>11038</v>
      </c>
      <c r="I630" s="2" t="s">
        <v>1117</v>
      </c>
      <c r="J630" s="2" t="s">
        <v>11039</v>
      </c>
      <c r="K630" s="2" t="s">
        <v>7410</v>
      </c>
      <c r="L630" s="2" t="s">
        <v>11040</v>
      </c>
      <c r="M630" s="2" t="s">
        <v>7444</v>
      </c>
      <c r="N630" s="4" t="s">
        <v>11041</v>
      </c>
      <c r="O630" s="4" t="s">
        <v>11042</v>
      </c>
    </row>
    <row r="631" spans="1:15" ht="15" hidden="1" customHeight="1" x14ac:dyDescent="0.3">
      <c r="A631" s="2" t="s">
        <v>69</v>
      </c>
      <c r="B631" s="2" t="s">
        <v>34312</v>
      </c>
      <c r="C631" s="3">
        <v>4</v>
      </c>
      <c r="D631" s="2" t="s">
        <v>756</v>
      </c>
      <c r="E631" s="2" t="s">
        <v>10951</v>
      </c>
      <c r="F631" s="2">
        <v>36244670</v>
      </c>
      <c r="G631" s="2" t="s">
        <v>11043</v>
      </c>
      <c r="H631" s="2" t="s">
        <v>11044</v>
      </c>
      <c r="I631" s="2" t="s">
        <v>1089</v>
      </c>
      <c r="J631" s="2" t="s">
        <v>5446</v>
      </c>
      <c r="K631" s="2" t="s">
        <v>8000</v>
      </c>
      <c r="L631" s="2" t="s">
        <v>11045</v>
      </c>
      <c r="M631" s="2" t="s">
        <v>7460</v>
      </c>
      <c r="N631" s="4" t="s">
        <v>11046</v>
      </c>
      <c r="O631" s="4" t="s">
        <v>11047</v>
      </c>
    </row>
    <row r="632" spans="1:15" ht="15" hidden="1" customHeight="1" x14ac:dyDescent="0.3">
      <c r="A632" s="2" t="s">
        <v>69</v>
      </c>
      <c r="B632" s="2" t="s">
        <v>34312</v>
      </c>
      <c r="C632" s="3">
        <v>4</v>
      </c>
      <c r="D632" s="2" t="s">
        <v>756</v>
      </c>
      <c r="E632" s="2" t="s">
        <v>10951</v>
      </c>
      <c r="F632" s="2">
        <v>35861129</v>
      </c>
      <c r="G632" s="2" t="s">
        <v>11048</v>
      </c>
      <c r="H632" s="2" t="s">
        <v>11049</v>
      </c>
      <c r="I632" s="2" t="s">
        <v>2722</v>
      </c>
      <c r="J632" s="2" t="s">
        <v>11050</v>
      </c>
      <c r="K632" s="2" t="s">
        <v>10981</v>
      </c>
      <c r="L632" s="2" t="s">
        <v>11051</v>
      </c>
      <c r="M632" s="2" t="s">
        <v>7600</v>
      </c>
      <c r="N632" s="4" t="s">
        <v>11052</v>
      </c>
      <c r="O632" s="4" t="s">
        <v>11053</v>
      </c>
    </row>
    <row r="633" spans="1:15" ht="15" hidden="1" customHeight="1" x14ac:dyDescent="0.3">
      <c r="A633" s="2" t="s">
        <v>69</v>
      </c>
      <c r="B633" s="2" t="s">
        <v>34312</v>
      </c>
      <c r="C633" s="3">
        <v>4</v>
      </c>
      <c r="D633" s="2" t="s">
        <v>756</v>
      </c>
      <c r="E633" s="2" t="s">
        <v>10951</v>
      </c>
      <c r="F633" s="2">
        <v>35503492</v>
      </c>
      <c r="G633" s="2" t="s">
        <v>8989</v>
      </c>
      <c r="H633" s="2" t="s">
        <v>8990</v>
      </c>
      <c r="I633" s="2" t="s">
        <v>4018</v>
      </c>
      <c r="J633" s="2" t="s">
        <v>8991</v>
      </c>
      <c r="K633" s="2" t="s">
        <v>7472</v>
      </c>
      <c r="L633" s="2" t="s">
        <v>8992</v>
      </c>
      <c r="M633" s="2" t="s">
        <v>7460</v>
      </c>
      <c r="N633" s="4" t="s">
        <v>8993</v>
      </c>
      <c r="O633" s="4" t="s">
        <v>8994</v>
      </c>
    </row>
    <row r="634" spans="1:15" ht="15" hidden="1" customHeight="1" x14ac:dyDescent="0.3">
      <c r="A634" s="2" t="s">
        <v>69</v>
      </c>
      <c r="B634" s="2" t="s">
        <v>34312</v>
      </c>
      <c r="C634" s="3">
        <v>4</v>
      </c>
      <c r="D634" s="2" t="s">
        <v>756</v>
      </c>
      <c r="E634" s="2" t="s">
        <v>10951</v>
      </c>
      <c r="F634" s="2">
        <v>35654647</v>
      </c>
      <c r="G634" s="2" t="s">
        <v>11054</v>
      </c>
      <c r="H634" s="2" t="s">
        <v>11055</v>
      </c>
      <c r="I634" s="2" t="s">
        <v>4018</v>
      </c>
      <c r="J634" s="2" t="s">
        <v>11056</v>
      </c>
      <c r="K634" s="2" t="s">
        <v>11057</v>
      </c>
      <c r="L634" s="2" t="s">
        <v>11058</v>
      </c>
      <c r="M634" s="2" t="s">
        <v>7404</v>
      </c>
      <c r="N634" s="4" t="s">
        <v>11059</v>
      </c>
      <c r="O634" s="4" t="s">
        <v>11060</v>
      </c>
    </row>
    <row r="635" spans="1:15" ht="15" hidden="1" customHeight="1" x14ac:dyDescent="0.3">
      <c r="A635" s="2" t="s">
        <v>69</v>
      </c>
      <c r="B635" s="2" t="s">
        <v>34312</v>
      </c>
      <c r="C635" s="3">
        <v>4</v>
      </c>
      <c r="D635" s="2" t="s">
        <v>756</v>
      </c>
      <c r="E635" s="2" t="s">
        <v>10951</v>
      </c>
      <c r="F635" s="2">
        <v>35622698</v>
      </c>
      <c r="G635" s="2" t="s">
        <v>11061</v>
      </c>
      <c r="H635" s="2" t="s">
        <v>11062</v>
      </c>
      <c r="I635" s="2" t="s">
        <v>11063</v>
      </c>
      <c r="J635" s="2" t="s">
        <v>11063</v>
      </c>
      <c r="K635" s="2" t="s">
        <v>11064</v>
      </c>
      <c r="L635" s="2" t="s">
        <v>11065</v>
      </c>
      <c r="M635" s="2" t="s">
        <v>7388</v>
      </c>
      <c r="N635" s="4" t="s">
        <v>11066</v>
      </c>
      <c r="O635" s="4" t="s">
        <v>11067</v>
      </c>
    </row>
    <row r="636" spans="1:15" ht="15" hidden="1" customHeight="1" x14ac:dyDescent="0.3">
      <c r="A636" s="2" t="s">
        <v>69</v>
      </c>
      <c r="B636" s="2" t="s">
        <v>34312</v>
      </c>
      <c r="C636" s="3">
        <v>4</v>
      </c>
      <c r="D636" s="2" t="s">
        <v>756</v>
      </c>
      <c r="E636" s="2" t="s">
        <v>10951</v>
      </c>
      <c r="F636" s="2">
        <v>34954120</v>
      </c>
      <c r="G636" s="2" t="s">
        <v>11068</v>
      </c>
      <c r="H636" s="2" t="s">
        <v>11069</v>
      </c>
      <c r="I636" s="2" t="s">
        <v>1294</v>
      </c>
      <c r="J636" s="2" t="s">
        <v>11070</v>
      </c>
      <c r="K636" s="2" t="s">
        <v>7479</v>
      </c>
      <c r="L636" s="2" t="s">
        <v>11071</v>
      </c>
      <c r="M636" s="2" t="s">
        <v>7388</v>
      </c>
      <c r="N636" s="4" t="s">
        <v>11072</v>
      </c>
      <c r="O636" s="4" t="s">
        <v>11073</v>
      </c>
    </row>
    <row r="637" spans="1:15" ht="15" hidden="1" customHeight="1" x14ac:dyDescent="0.3">
      <c r="A637" s="2" t="s">
        <v>69</v>
      </c>
      <c r="B637" s="2" t="s">
        <v>34312</v>
      </c>
      <c r="C637" s="3">
        <v>4</v>
      </c>
      <c r="D637" s="2" t="s">
        <v>756</v>
      </c>
      <c r="E637" s="2" t="s">
        <v>10951</v>
      </c>
      <c r="F637" s="2">
        <v>35325890</v>
      </c>
      <c r="G637" s="2" t="s">
        <v>11074</v>
      </c>
      <c r="H637" s="2" t="s">
        <v>11075</v>
      </c>
      <c r="I637" s="2" t="s">
        <v>695</v>
      </c>
      <c r="J637" s="2" t="s">
        <v>11076</v>
      </c>
      <c r="K637" s="2" t="s">
        <v>11003</v>
      </c>
      <c r="L637" s="2" t="s">
        <v>11077</v>
      </c>
      <c r="M637" s="2" t="s">
        <v>11078</v>
      </c>
      <c r="N637" s="4" t="s">
        <v>11079</v>
      </c>
      <c r="O637" s="4" t="s">
        <v>11080</v>
      </c>
    </row>
    <row r="638" spans="1:15" ht="15" hidden="1" customHeight="1" x14ac:dyDescent="0.3">
      <c r="A638" s="2" t="s">
        <v>69</v>
      </c>
      <c r="B638" s="2" t="s">
        <v>34312</v>
      </c>
      <c r="C638" s="3">
        <v>4</v>
      </c>
      <c r="D638" s="2" t="s">
        <v>756</v>
      </c>
      <c r="E638" s="2" t="s">
        <v>10951</v>
      </c>
      <c r="F638" s="2">
        <v>35386641</v>
      </c>
      <c r="G638" s="2" t="s">
        <v>11081</v>
      </c>
      <c r="H638" s="2" t="s">
        <v>11082</v>
      </c>
      <c r="I638" s="2" t="s">
        <v>695</v>
      </c>
      <c r="J638" s="2" t="s">
        <v>11083</v>
      </c>
      <c r="K638" s="2" t="s">
        <v>11084</v>
      </c>
      <c r="L638" s="2" t="s">
        <v>11085</v>
      </c>
      <c r="M638" s="2" t="s">
        <v>7388</v>
      </c>
      <c r="N638" s="4" t="s">
        <v>11086</v>
      </c>
      <c r="O638" s="4" t="s">
        <v>11087</v>
      </c>
    </row>
    <row r="639" spans="1:15" ht="15" hidden="1" customHeight="1" x14ac:dyDescent="0.3">
      <c r="A639" s="2" t="s">
        <v>69</v>
      </c>
      <c r="B639" s="2" t="s">
        <v>34312</v>
      </c>
      <c r="C639" s="3">
        <v>4</v>
      </c>
      <c r="D639" s="2" t="s">
        <v>756</v>
      </c>
      <c r="E639" s="2" t="s">
        <v>10951</v>
      </c>
      <c r="F639" s="2">
        <v>35726485</v>
      </c>
      <c r="G639" s="2" t="s">
        <v>11088</v>
      </c>
      <c r="H639" s="2" t="s">
        <v>11089</v>
      </c>
      <c r="I639" s="2" t="s">
        <v>695</v>
      </c>
      <c r="J639" s="2" t="s">
        <v>11090</v>
      </c>
      <c r="K639" s="2" t="s">
        <v>8497</v>
      </c>
      <c r="L639" s="2" t="s">
        <v>11091</v>
      </c>
      <c r="M639" s="2" t="s">
        <v>7388</v>
      </c>
      <c r="N639" s="4" t="s">
        <v>11092</v>
      </c>
      <c r="O639" s="2"/>
    </row>
    <row r="640" spans="1:15" ht="15" hidden="1" customHeight="1" x14ac:dyDescent="0.3">
      <c r="A640" s="2" t="s">
        <v>69</v>
      </c>
      <c r="B640" s="2" t="s">
        <v>34312</v>
      </c>
      <c r="C640" s="3">
        <v>4</v>
      </c>
      <c r="D640" s="2" t="s">
        <v>756</v>
      </c>
      <c r="E640" s="2" t="s">
        <v>10951</v>
      </c>
      <c r="F640" s="2">
        <v>34048855</v>
      </c>
      <c r="G640" s="2" t="s">
        <v>11093</v>
      </c>
      <c r="H640" s="2" t="s">
        <v>11094</v>
      </c>
      <c r="I640" s="2" t="s">
        <v>5032</v>
      </c>
      <c r="J640" s="2" t="s">
        <v>11095</v>
      </c>
      <c r="K640" s="2" t="s">
        <v>7380</v>
      </c>
      <c r="L640" s="2" t="s">
        <v>11096</v>
      </c>
      <c r="M640" s="2" t="s">
        <v>7460</v>
      </c>
      <c r="N640" s="4" t="s">
        <v>11097</v>
      </c>
      <c r="O640" s="4" t="s">
        <v>11098</v>
      </c>
    </row>
    <row r="641" spans="1:15" ht="15" hidden="1" customHeight="1" x14ac:dyDescent="0.3">
      <c r="A641" s="2" t="s">
        <v>69</v>
      </c>
      <c r="B641" s="2" t="s">
        <v>34312</v>
      </c>
      <c r="C641" s="3">
        <v>4</v>
      </c>
      <c r="D641" s="2" t="s">
        <v>756</v>
      </c>
      <c r="E641" s="2" t="s">
        <v>10951</v>
      </c>
      <c r="F641" s="2">
        <v>34506666</v>
      </c>
      <c r="G641" s="2" t="s">
        <v>11099</v>
      </c>
      <c r="H641" s="2" t="s">
        <v>11100</v>
      </c>
      <c r="I641" s="2" t="s">
        <v>5032</v>
      </c>
      <c r="J641" s="2" t="s">
        <v>2863</v>
      </c>
      <c r="K641" s="2" t="s">
        <v>10235</v>
      </c>
      <c r="L641" s="2" t="s">
        <v>11101</v>
      </c>
      <c r="M641" s="2" t="s">
        <v>7388</v>
      </c>
      <c r="N641" s="4" t="s">
        <v>11102</v>
      </c>
      <c r="O641" s="4" t="s">
        <v>11103</v>
      </c>
    </row>
    <row r="642" spans="1:15" ht="15" hidden="1" customHeight="1" x14ac:dyDescent="0.3">
      <c r="A642" s="2" t="s">
        <v>69</v>
      </c>
      <c r="B642" s="2" t="s">
        <v>34312</v>
      </c>
      <c r="C642" s="3">
        <v>4</v>
      </c>
      <c r="D642" s="2" t="s">
        <v>756</v>
      </c>
      <c r="E642" s="2" t="s">
        <v>10951</v>
      </c>
      <c r="F642" s="2">
        <v>34164762</v>
      </c>
      <c r="G642" s="2" t="s">
        <v>9097</v>
      </c>
      <c r="H642" s="2" t="s">
        <v>9098</v>
      </c>
      <c r="I642" s="2" t="s">
        <v>1206</v>
      </c>
      <c r="J642" s="2" t="s">
        <v>9099</v>
      </c>
      <c r="K642" s="2" t="s">
        <v>7472</v>
      </c>
      <c r="L642" s="2" t="s">
        <v>9100</v>
      </c>
      <c r="M642" s="2" t="s">
        <v>7645</v>
      </c>
      <c r="N642" s="4" t="s">
        <v>9101</v>
      </c>
      <c r="O642" s="4" t="s">
        <v>9102</v>
      </c>
    </row>
    <row r="643" spans="1:15" ht="15" hidden="1" customHeight="1" x14ac:dyDescent="0.3">
      <c r="A643" s="2" t="s">
        <v>69</v>
      </c>
      <c r="B643" s="2" t="s">
        <v>34312</v>
      </c>
      <c r="C643" s="3">
        <v>4</v>
      </c>
      <c r="D643" s="2" t="s">
        <v>756</v>
      </c>
      <c r="E643" s="2" t="s">
        <v>10951</v>
      </c>
      <c r="F643" s="2">
        <v>33755867</v>
      </c>
      <c r="G643" s="2" t="s">
        <v>11104</v>
      </c>
      <c r="H643" s="2" t="s">
        <v>11105</v>
      </c>
      <c r="I643" s="2" t="s">
        <v>2446</v>
      </c>
      <c r="J643" s="2" t="s">
        <v>11106</v>
      </c>
      <c r="K643" s="2" t="s">
        <v>10954</v>
      </c>
      <c r="L643" s="2" t="s">
        <v>11107</v>
      </c>
      <c r="M643" s="2" t="s">
        <v>7388</v>
      </c>
      <c r="N643" s="4" t="s">
        <v>11108</v>
      </c>
      <c r="O643" s="4" t="s">
        <v>11109</v>
      </c>
    </row>
    <row r="644" spans="1:15" ht="15" hidden="1" customHeight="1" x14ac:dyDescent="0.3">
      <c r="A644" s="2" t="s">
        <v>69</v>
      </c>
      <c r="B644" s="2" t="s">
        <v>34312</v>
      </c>
      <c r="C644" s="3">
        <v>4</v>
      </c>
      <c r="D644" s="2" t="s">
        <v>756</v>
      </c>
      <c r="E644" s="2" t="s">
        <v>10992</v>
      </c>
      <c r="F644" s="2">
        <v>34303348</v>
      </c>
      <c r="G644" s="2" t="s">
        <v>11110</v>
      </c>
      <c r="H644" s="2" t="s">
        <v>11111</v>
      </c>
      <c r="I644" s="2" t="s">
        <v>11112</v>
      </c>
      <c r="J644" s="2" t="s">
        <v>11112</v>
      </c>
      <c r="K644" s="2" t="s">
        <v>10437</v>
      </c>
      <c r="L644" s="2" t="s">
        <v>11113</v>
      </c>
      <c r="M644" s="2" t="s">
        <v>7404</v>
      </c>
      <c r="N644" s="4" t="s">
        <v>11114</v>
      </c>
      <c r="O644" s="4" t="s">
        <v>11115</v>
      </c>
    </row>
    <row r="645" spans="1:15" ht="15" hidden="1" customHeight="1" x14ac:dyDescent="0.3">
      <c r="A645" s="2" t="s">
        <v>69</v>
      </c>
      <c r="B645" s="2" t="s">
        <v>34312</v>
      </c>
      <c r="C645" s="3">
        <v>4</v>
      </c>
      <c r="D645" s="2" t="s">
        <v>756</v>
      </c>
      <c r="E645" s="2" t="s">
        <v>10951</v>
      </c>
      <c r="F645" s="2">
        <v>34260778</v>
      </c>
      <c r="G645" s="2" t="s">
        <v>11116</v>
      </c>
      <c r="H645" s="2" t="s">
        <v>11117</v>
      </c>
      <c r="I645" s="2" t="s">
        <v>4040</v>
      </c>
      <c r="J645" s="2" t="s">
        <v>5998</v>
      </c>
      <c r="K645" s="2" t="s">
        <v>11118</v>
      </c>
      <c r="L645" s="2" t="s">
        <v>11119</v>
      </c>
      <c r="M645" s="2" t="s">
        <v>9183</v>
      </c>
      <c r="N645" s="4" t="s">
        <v>11120</v>
      </c>
      <c r="O645" s="4" t="s">
        <v>11121</v>
      </c>
    </row>
    <row r="646" spans="1:15" ht="15" hidden="1" customHeight="1" x14ac:dyDescent="0.3">
      <c r="A646" s="2" t="s">
        <v>69</v>
      </c>
      <c r="B646" s="2" t="s">
        <v>34312</v>
      </c>
      <c r="C646" s="3">
        <v>4</v>
      </c>
      <c r="D646" s="2" t="s">
        <v>756</v>
      </c>
      <c r="E646" s="2" t="s">
        <v>10951</v>
      </c>
      <c r="F646" s="2">
        <v>32732176</v>
      </c>
      <c r="G646" s="2" t="s">
        <v>11122</v>
      </c>
      <c r="H646" s="2" t="s">
        <v>11123</v>
      </c>
      <c r="I646" s="2" t="s">
        <v>11124</v>
      </c>
      <c r="J646" s="2" t="s">
        <v>11125</v>
      </c>
      <c r="K646" s="2" t="s">
        <v>11126</v>
      </c>
      <c r="L646" s="2" t="s">
        <v>11127</v>
      </c>
      <c r="M646" s="2" t="s">
        <v>7709</v>
      </c>
      <c r="N646" s="4" t="s">
        <v>11128</v>
      </c>
      <c r="O646" s="4" t="s">
        <v>11129</v>
      </c>
    </row>
    <row r="647" spans="1:15" ht="15" hidden="1" customHeight="1" x14ac:dyDescent="0.3">
      <c r="A647" s="2" t="s">
        <v>69</v>
      </c>
      <c r="B647" s="2" t="s">
        <v>34312</v>
      </c>
      <c r="C647" s="3">
        <v>4</v>
      </c>
      <c r="D647" s="2" t="s">
        <v>756</v>
      </c>
      <c r="E647" s="2" t="s">
        <v>10951</v>
      </c>
      <c r="F647" s="2">
        <v>33276216</v>
      </c>
      <c r="G647" s="2" t="s">
        <v>11130</v>
      </c>
      <c r="H647" s="2" t="s">
        <v>11131</v>
      </c>
      <c r="I647" s="2" t="s">
        <v>3061</v>
      </c>
      <c r="J647" s="2" t="s">
        <v>5996</v>
      </c>
      <c r="K647" s="2" t="s">
        <v>7479</v>
      </c>
      <c r="L647" s="2" t="s">
        <v>11132</v>
      </c>
      <c r="M647" s="2" t="s">
        <v>7460</v>
      </c>
      <c r="N647" s="4" t="s">
        <v>3282</v>
      </c>
      <c r="O647" s="4" t="s">
        <v>11133</v>
      </c>
    </row>
    <row r="648" spans="1:15" ht="15" hidden="1" customHeight="1" x14ac:dyDescent="0.3">
      <c r="A648" s="2" t="s">
        <v>69</v>
      </c>
      <c r="B648" s="2" t="s">
        <v>34312</v>
      </c>
      <c r="C648" s="3">
        <v>4</v>
      </c>
      <c r="D648" s="2" t="s">
        <v>756</v>
      </c>
      <c r="E648" s="2" t="s">
        <v>10951</v>
      </c>
      <c r="F648" s="2">
        <v>34112472</v>
      </c>
      <c r="G648" s="2" t="s">
        <v>11134</v>
      </c>
      <c r="H648" s="2" t="s">
        <v>11135</v>
      </c>
      <c r="I648" s="2" t="s">
        <v>3061</v>
      </c>
      <c r="J648" s="2"/>
      <c r="K648" s="2" t="s">
        <v>7479</v>
      </c>
      <c r="L648" s="2" t="s">
        <v>11136</v>
      </c>
      <c r="M648" s="2" t="s">
        <v>7438</v>
      </c>
      <c r="N648" s="4" t="s">
        <v>11137</v>
      </c>
      <c r="O648" s="4" t="s">
        <v>11138</v>
      </c>
    </row>
    <row r="649" spans="1:15" ht="15" hidden="1" customHeight="1" x14ac:dyDescent="0.3">
      <c r="A649" s="2" t="s">
        <v>69</v>
      </c>
      <c r="B649" s="2" t="s">
        <v>34312</v>
      </c>
      <c r="C649" s="3">
        <v>4</v>
      </c>
      <c r="D649" s="2" t="s">
        <v>756</v>
      </c>
      <c r="E649" s="2" t="s">
        <v>10951</v>
      </c>
      <c r="F649" s="2">
        <v>33332575</v>
      </c>
      <c r="G649" s="2" t="s">
        <v>11139</v>
      </c>
      <c r="H649" s="2" t="s">
        <v>11140</v>
      </c>
      <c r="I649" s="2" t="s">
        <v>1331</v>
      </c>
      <c r="J649" s="2" t="s">
        <v>10334</v>
      </c>
      <c r="K649" s="2" t="s">
        <v>11141</v>
      </c>
      <c r="L649" s="2" t="s">
        <v>11142</v>
      </c>
      <c r="M649" s="2" t="s">
        <v>7709</v>
      </c>
      <c r="N649" s="4" t="s">
        <v>11143</v>
      </c>
      <c r="O649" s="4" t="s">
        <v>11144</v>
      </c>
    </row>
    <row r="650" spans="1:15" ht="15" hidden="1" customHeight="1" x14ac:dyDescent="0.3">
      <c r="A650" s="2" t="s">
        <v>69</v>
      </c>
      <c r="B650" s="2" t="s">
        <v>34312</v>
      </c>
      <c r="C650" s="3">
        <v>4</v>
      </c>
      <c r="D650" s="2" t="s">
        <v>756</v>
      </c>
      <c r="E650" s="2" t="s">
        <v>10951</v>
      </c>
      <c r="F650" s="2">
        <v>33347837</v>
      </c>
      <c r="G650" s="2" t="s">
        <v>11145</v>
      </c>
      <c r="H650" s="2" t="s">
        <v>11146</v>
      </c>
      <c r="I650" s="2" t="s">
        <v>948</v>
      </c>
      <c r="J650" s="2" t="s">
        <v>11147</v>
      </c>
      <c r="K650" s="2" t="s">
        <v>9132</v>
      </c>
      <c r="L650" s="2" t="s">
        <v>11148</v>
      </c>
      <c r="M650" s="2" t="s">
        <v>7438</v>
      </c>
      <c r="N650" s="4" t="s">
        <v>11149</v>
      </c>
      <c r="O650" s="4" t="s">
        <v>11150</v>
      </c>
    </row>
    <row r="651" spans="1:15" ht="15" hidden="1" customHeight="1" x14ac:dyDescent="0.3">
      <c r="A651" s="2" t="s">
        <v>69</v>
      </c>
      <c r="B651" s="2" t="s">
        <v>34312</v>
      </c>
      <c r="C651" s="3">
        <v>4</v>
      </c>
      <c r="D651" s="2" t="s">
        <v>756</v>
      </c>
      <c r="E651" s="2" t="s">
        <v>10951</v>
      </c>
      <c r="F651" s="2">
        <v>33400918</v>
      </c>
      <c r="G651" s="2" t="s">
        <v>11151</v>
      </c>
      <c r="H651" s="2" t="s">
        <v>11152</v>
      </c>
      <c r="I651" s="2" t="s">
        <v>948</v>
      </c>
      <c r="J651" s="2" t="s">
        <v>11153</v>
      </c>
      <c r="K651" s="2" t="s">
        <v>9132</v>
      </c>
      <c r="L651" s="2" t="s">
        <v>11154</v>
      </c>
      <c r="M651" s="2" t="s">
        <v>7438</v>
      </c>
      <c r="N651" s="4" t="s">
        <v>11155</v>
      </c>
      <c r="O651" s="4" t="s">
        <v>11156</v>
      </c>
    </row>
    <row r="652" spans="1:15" ht="15" hidden="1" customHeight="1" x14ac:dyDescent="0.3">
      <c r="A652" s="2" t="s">
        <v>69</v>
      </c>
      <c r="B652" s="2" t="s">
        <v>34312</v>
      </c>
      <c r="C652" s="3">
        <v>4</v>
      </c>
      <c r="D652" s="2" t="s">
        <v>756</v>
      </c>
      <c r="E652" s="2" t="s">
        <v>10951</v>
      </c>
      <c r="F652" s="2">
        <v>33359439</v>
      </c>
      <c r="G652" s="2" t="s">
        <v>11157</v>
      </c>
      <c r="H652" s="2" t="s">
        <v>11158</v>
      </c>
      <c r="I652" s="2" t="s">
        <v>2101</v>
      </c>
      <c r="J652" s="2" t="s">
        <v>11159</v>
      </c>
      <c r="K652" s="2" t="s">
        <v>11160</v>
      </c>
      <c r="L652" s="2" t="s">
        <v>11161</v>
      </c>
      <c r="M652" s="2" t="s">
        <v>7388</v>
      </c>
      <c r="N652" s="4" t="s">
        <v>11162</v>
      </c>
      <c r="O652" s="4" t="s">
        <v>11163</v>
      </c>
    </row>
    <row r="653" spans="1:15" ht="15" hidden="1" customHeight="1" x14ac:dyDescent="0.3">
      <c r="A653" s="2" t="s">
        <v>69</v>
      </c>
      <c r="B653" s="2" t="s">
        <v>34312</v>
      </c>
      <c r="C653" s="3">
        <v>4</v>
      </c>
      <c r="D653" s="2" t="s">
        <v>756</v>
      </c>
      <c r="E653" s="2" t="s">
        <v>10951</v>
      </c>
      <c r="F653" s="2">
        <v>33271349</v>
      </c>
      <c r="G653" s="2" t="s">
        <v>11164</v>
      </c>
      <c r="H653" s="2" t="s">
        <v>11165</v>
      </c>
      <c r="I653" s="2" t="s">
        <v>3190</v>
      </c>
      <c r="J653" s="2" t="s">
        <v>10328</v>
      </c>
      <c r="K653" s="2" t="s">
        <v>7479</v>
      </c>
      <c r="L653" s="2" t="s">
        <v>11166</v>
      </c>
      <c r="M653" s="2" t="s">
        <v>7388</v>
      </c>
      <c r="N653" s="4" t="s">
        <v>11167</v>
      </c>
      <c r="O653" s="4" t="s">
        <v>11168</v>
      </c>
    </row>
    <row r="654" spans="1:15" ht="15" hidden="1" customHeight="1" x14ac:dyDescent="0.3">
      <c r="A654" s="2" t="s">
        <v>69</v>
      </c>
      <c r="B654" s="2" t="s">
        <v>34312</v>
      </c>
      <c r="C654" s="3">
        <v>4</v>
      </c>
      <c r="D654" s="2" t="s">
        <v>756</v>
      </c>
      <c r="E654" s="2" t="s">
        <v>10951</v>
      </c>
      <c r="F654" s="2">
        <v>33508850</v>
      </c>
      <c r="G654" s="2" t="s">
        <v>11169</v>
      </c>
      <c r="H654" s="2" t="s">
        <v>11170</v>
      </c>
      <c r="I654" s="2" t="s">
        <v>759</v>
      </c>
      <c r="J654" s="2" t="s">
        <v>11171</v>
      </c>
      <c r="K654" s="2" t="s">
        <v>11003</v>
      </c>
      <c r="L654" s="2" t="s">
        <v>11172</v>
      </c>
      <c r="M654" s="2" t="s">
        <v>7460</v>
      </c>
      <c r="N654" s="4" t="s">
        <v>11173</v>
      </c>
      <c r="O654" s="4" t="s">
        <v>11174</v>
      </c>
    </row>
    <row r="655" spans="1:15" ht="15" hidden="1" customHeight="1" x14ac:dyDescent="0.3">
      <c r="A655" s="2" t="s">
        <v>69</v>
      </c>
      <c r="B655" s="2" t="s">
        <v>34312</v>
      </c>
      <c r="C655" s="3">
        <v>4</v>
      </c>
      <c r="D655" s="2" t="s">
        <v>756</v>
      </c>
      <c r="E655" s="2" t="s">
        <v>10951</v>
      </c>
      <c r="F655" s="2">
        <v>33852678</v>
      </c>
      <c r="G655" s="2" t="s">
        <v>11175</v>
      </c>
      <c r="H655" s="2" t="s">
        <v>11176</v>
      </c>
      <c r="I655" s="2" t="s">
        <v>759</v>
      </c>
      <c r="J655" s="2" t="s">
        <v>11177</v>
      </c>
      <c r="K655" s="2" t="s">
        <v>9392</v>
      </c>
      <c r="L655" s="2" t="s">
        <v>11178</v>
      </c>
      <c r="M655" s="2" t="s">
        <v>7388</v>
      </c>
      <c r="N655" s="4" t="s">
        <v>11179</v>
      </c>
      <c r="O655" s="4" t="s">
        <v>11180</v>
      </c>
    </row>
    <row r="656" spans="1:15" ht="15" hidden="1" customHeight="1" x14ac:dyDescent="0.3">
      <c r="A656" s="2" t="s">
        <v>69</v>
      </c>
      <c r="B656" s="2" t="s">
        <v>34312</v>
      </c>
      <c r="C656" s="3">
        <v>4</v>
      </c>
      <c r="D656" s="2" t="s">
        <v>756</v>
      </c>
      <c r="E656" s="2" t="s">
        <v>10951</v>
      </c>
      <c r="F656" s="2">
        <v>34224212</v>
      </c>
      <c r="G656" s="2" t="s">
        <v>11181</v>
      </c>
      <c r="H656" s="2" t="s">
        <v>11182</v>
      </c>
      <c r="I656" s="2" t="s">
        <v>759</v>
      </c>
      <c r="J656" s="2" t="s">
        <v>4493</v>
      </c>
      <c r="K656" s="2" t="s">
        <v>8497</v>
      </c>
      <c r="L656" s="2" t="s">
        <v>11183</v>
      </c>
      <c r="M656" s="2" t="s">
        <v>7709</v>
      </c>
      <c r="N656" s="4" t="s">
        <v>11184</v>
      </c>
      <c r="O656" s="2"/>
    </row>
    <row r="657" spans="1:15" ht="15" hidden="1" customHeight="1" x14ac:dyDescent="0.3">
      <c r="A657" s="2" t="s">
        <v>69</v>
      </c>
      <c r="B657" s="2" t="s">
        <v>34312</v>
      </c>
      <c r="C657" s="3">
        <v>4</v>
      </c>
      <c r="D657" s="2" t="s">
        <v>756</v>
      </c>
      <c r="E657" s="2" t="s">
        <v>10951</v>
      </c>
      <c r="F657" s="2">
        <v>34956216</v>
      </c>
      <c r="G657" s="2" t="s">
        <v>11185</v>
      </c>
      <c r="H657" s="2" t="s">
        <v>11186</v>
      </c>
      <c r="I657" s="2" t="s">
        <v>759</v>
      </c>
      <c r="J657" s="2" t="s">
        <v>5938</v>
      </c>
      <c r="K657" s="2" t="s">
        <v>7410</v>
      </c>
      <c r="L657" s="2" t="s">
        <v>11187</v>
      </c>
      <c r="M657" s="2" t="s">
        <v>7600</v>
      </c>
      <c r="N657" s="4" t="s">
        <v>11188</v>
      </c>
      <c r="O657" s="4" t="s">
        <v>11189</v>
      </c>
    </row>
    <row r="658" spans="1:15" ht="15" hidden="1" customHeight="1" x14ac:dyDescent="0.3">
      <c r="A658" s="2" t="s">
        <v>69</v>
      </c>
      <c r="B658" s="2" t="s">
        <v>34312</v>
      </c>
      <c r="C658" s="3">
        <v>4</v>
      </c>
      <c r="D658" s="2" t="s">
        <v>756</v>
      </c>
      <c r="E658" s="2" t="s">
        <v>10951</v>
      </c>
      <c r="F658" s="2">
        <v>33105551</v>
      </c>
      <c r="G658" s="2" t="s">
        <v>11190</v>
      </c>
      <c r="H658" s="2" t="s">
        <v>11191</v>
      </c>
      <c r="I658" s="2" t="s">
        <v>11192</v>
      </c>
      <c r="J658" s="2" t="s">
        <v>11192</v>
      </c>
      <c r="K658" s="2" t="s">
        <v>9051</v>
      </c>
      <c r="L658" s="2" t="s">
        <v>11193</v>
      </c>
      <c r="M658" s="2" t="s">
        <v>7709</v>
      </c>
      <c r="N658" s="4" t="s">
        <v>11194</v>
      </c>
      <c r="O658" s="4" t="s">
        <v>11195</v>
      </c>
    </row>
    <row r="659" spans="1:15" ht="15" hidden="1" customHeight="1" x14ac:dyDescent="0.3">
      <c r="A659" s="2" t="s">
        <v>69</v>
      </c>
      <c r="B659" s="2" t="s">
        <v>34312</v>
      </c>
      <c r="C659" s="3">
        <v>4</v>
      </c>
      <c r="D659" s="2" t="s">
        <v>756</v>
      </c>
      <c r="E659" s="2" t="s">
        <v>10951</v>
      </c>
      <c r="F659" s="2">
        <v>32248571</v>
      </c>
      <c r="G659" s="2" t="s">
        <v>11196</v>
      </c>
      <c r="H659" s="2" t="s">
        <v>11197</v>
      </c>
      <c r="I659" s="2" t="s">
        <v>1474</v>
      </c>
      <c r="J659" s="2" t="s">
        <v>11198</v>
      </c>
      <c r="K659" s="2" t="s">
        <v>1194</v>
      </c>
      <c r="L659" s="2" t="s">
        <v>11199</v>
      </c>
      <c r="M659" s="2" t="s">
        <v>7677</v>
      </c>
      <c r="N659" s="4" t="s">
        <v>11200</v>
      </c>
      <c r="O659" s="4" t="s">
        <v>11201</v>
      </c>
    </row>
    <row r="660" spans="1:15" ht="15" hidden="1" customHeight="1" x14ac:dyDescent="0.3">
      <c r="A660" s="2" t="s">
        <v>69</v>
      </c>
      <c r="B660" s="2" t="s">
        <v>34312</v>
      </c>
      <c r="C660" s="3">
        <v>4</v>
      </c>
      <c r="D660" s="2" t="s">
        <v>756</v>
      </c>
      <c r="E660" s="2" t="s">
        <v>10951</v>
      </c>
      <c r="F660" s="2">
        <v>32654069</v>
      </c>
      <c r="G660" s="2" t="s">
        <v>11202</v>
      </c>
      <c r="H660" s="2" t="s">
        <v>11203</v>
      </c>
      <c r="I660" s="2" t="s">
        <v>11204</v>
      </c>
      <c r="J660" s="2" t="s">
        <v>11204</v>
      </c>
      <c r="K660" s="2" t="s">
        <v>11205</v>
      </c>
      <c r="L660" s="2" t="s">
        <v>11206</v>
      </c>
      <c r="M660" s="2" t="s">
        <v>7438</v>
      </c>
      <c r="N660" s="4" t="s">
        <v>11207</v>
      </c>
      <c r="O660" s="4" t="s">
        <v>11208</v>
      </c>
    </row>
    <row r="661" spans="1:15" ht="15" hidden="1" customHeight="1" x14ac:dyDescent="0.3">
      <c r="A661" s="2" t="s">
        <v>69</v>
      </c>
      <c r="B661" s="2" t="s">
        <v>34312</v>
      </c>
      <c r="C661" s="3">
        <v>4</v>
      </c>
      <c r="D661" s="2" t="s">
        <v>756</v>
      </c>
      <c r="E661" s="2" t="s">
        <v>10951</v>
      </c>
      <c r="F661" s="2">
        <v>32073435</v>
      </c>
      <c r="G661" s="2" t="s">
        <v>11209</v>
      </c>
      <c r="H661" s="2" t="s">
        <v>11210</v>
      </c>
      <c r="I661" s="2" t="s">
        <v>7740</v>
      </c>
      <c r="J661" s="2"/>
      <c r="K661" s="2" t="s">
        <v>7598</v>
      </c>
      <c r="L661" s="2" t="s">
        <v>11211</v>
      </c>
      <c r="M661" s="2" t="s">
        <v>7600</v>
      </c>
      <c r="N661" s="4" t="s">
        <v>11212</v>
      </c>
      <c r="O661" s="4" t="s">
        <v>11213</v>
      </c>
    </row>
    <row r="662" spans="1:15" ht="15" hidden="1" customHeight="1" x14ac:dyDescent="0.3">
      <c r="A662" s="2" t="s">
        <v>69</v>
      </c>
      <c r="B662" s="2" t="s">
        <v>34312</v>
      </c>
      <c r="C662" s="3">
        <v>4</v>
      </c>
      <c r="D662" s="2" t="s">
        <v>756</v>
      </c>
      <c r="E662" s="2" t="s">
        <v>10951</v>
      </c>
      <c r="F662" s="2">
        <v>31631315</v>
      </c>
      <c r="G662" s="2" t="s">
        <v>11214</v>
      </c>
      <c r="H662" s="2" t="s">
        <v>11215</v>
      </c>
      <c r="I662" s="2" t="s">
        <v>9200</v>
      </c>
      <c r="J662" s="2" t="s">
        <v>11216</v>
      </c>
      <c r="K662" s="2" t="s">
        <v>11217</v>
      </c>
      <c r="L662" s="2" t="s">
        <v>11218</v>
      </c>
      <c r="M662" s="2" t="s">
        <v>7404</v>
      </c>
      <c r="N662" s="4" t="s">
        <v>11219</v>
      </c>
      <c r="O662" s="4" t="s">
        <v>11220</v>
      </c>
    </row>
    <row r="663" spans="1:15" ht="15" hidden="1" customHeight="1" x14ac:dyDescent="0.3">
      <c r="A663" s="2" t="s">
        <v>69</v>
      </c>
      <c r="B663" s="2" t="s">
        <v>34312</v>
      </c>
      <c r="C663" s="3">
        <v>4</v>
      </c>
      <c r="D663" s="2" t="s">
        <v>756</v>
      </c>
      <c r="E663" s="2" t="s">
        <v>10951</v>
      </c>
      <c r="F663" s="2">
        <v>31153634</v>
      </c>
      <c r="G663" s="2" t="s">
        <v>11221</v>
      </c>
      <c r="H663" s="2" t="s">
        <v>11222</v>
      </c>
      <c r="I663" s="2" t="s">
        <v>9194</v>
      </c>
      <c r="J663" s="2" t="s">
        <v>11223</v>
      </c>
      <c r="K663" s="2" t="s">
        <v>10571</v>
      </c>
      <c r="L663" s="2" t="s">
        <v>11224</v>
      </c>
      <c r="M663" s="2" t="s">
        <v>7903</v>
      </c>
      <c r="N663" s="4" t="s">
        <v>11225</v>
      </c>
      <c r="O663" s="4" t="s">
        <v>11226</v>
      </c>
    </row>
    <row r="664" spans="1:15" ht="15" hidden="1" customHeight="1" x14ac:dyDescent="0.3">
      <c r="A664" s="2" t="s">
        <v>69</v>
      </c>
      <c r="B664" s="2" t="s">
        <v>34312</v>
      </c>
      <c r="C664" s="3">
        <v>4</v>
      </c>
      <c r="D664" s="2" t="s">
        <v>756</v>
      </c>
      <c r="E664" s="2" t="s">
        <v>10992</v>
      </c>
      <c r="F664" s="2">
        <v>32399057</v>
      </c>
      <c r="G664" s="2" t="s">
        <v>11227</v>
      </c>
      <c r="H664" s="2" t="s">
        <v>11228</v>
      </c>
      <c r="I664" s="2" t="s">
        <v>1123</v>
      </c>
      <c r="J664" s="2" t="s">
        <v>7747</v>
      </c>
      <c r="K664" s="2" t="s">
        <v>7466</v>
      </c>
      <c r="L664" s="2" t="s">
        <v>11229</v>
      </c>
      <c r="M664" s="2" t="s">
        <v>7858</v>
      </c>
      <c r="N664" s="4" t="s">
        <v>11230</v>
      </c>
      <c r="O664" s="4" t="s">
        <v>11231</v>
      </c>
    </row>
    <row r="665" spans="1:15" ht="15" hidden="1" customHeight="1" x14ac:dyDescent="0.3">
      <c r="A665" s="2" t="s">
        <v>69</v>
      </c>
      <c r="B665" s="2" t="s">
        <v>34312</v>
      </c>
      <c r="C665" s="3">
        <v>4</v>
      </c>
      <c r="D665" s="2" t="s">
        <v>756</v>
      </c>
      <c r="E665" s="2" t="s">
        <v>10951</v>
      </c>
      <c r="F665" s="2">
        <v>31419546</v>
      </c>
      <c r="G665" s="2" t="s">
        <v>9251</v>
      </c>
      <c r="H665" s="2" t="s">
        <v>4867</v>
      </c>
      <c r="I665" s="2" t="s">
        <v>3199</v>
      </c>
      <c r="J665" s="2" t="s">
        <v>4869</v>
      </c>
      <c r="K665" s="2" t="s">
        <v>7380</v>
      </c>
      <c r="L665" s="2" t="s">
        <v>9252</v>
      </c>
      <c r="M665" s="2" t="s">
        <v>7460</v>
      </c>
      <c r="N665" s="4" t="s">
        <v>9253</v>
      </c>
      <c r="O665" s="4" t="s">
        <v>9254</v>
      </c>
    </row>
    <row r="666" spans="1:15" ht="15" hidden="1" customHeight="1" x14ac:dyDescent="0.3">
      <c r="A666" s="2" t="s">
        <v>69</v>
      </c>
      <c r="B666" s="2" t="s">
        <v>34312</v>
      </c>
      <c r="C666" s="3">
        <v>4</v>
      </c>
      <c r="D666" s="2" t="s">
        <v>756</v>
      </c>
      <c r="E666" s="2" t="s">
        <v>10951</v>
      </c>
      <c r="F666" s="2">
        <v>31222666</v>
      </c>
      <c r="G666" s="2" t="s">
        <v>11232</v>
      </c>
      <c r="H666" s="2" t="s">
        <v>11233</v>
      </c>
      <c r="I666" s="2" t="s">
        <v>1212</v>
      </c>
      <c r="J666" s="2" t="s">
        <v>11234</v>
      </c>
      <c r="K666" s="2" t="s">
        <v>7472</v>
      </c>
      <c r="L666" s="2" t="s">
        <v>11235</v>
      </c>
      <c r="M666" s="2" t="s">
        <v>7709</v>
      </c>
      <c r="N666" s="4" t="s">
        <v>11236</v>
      </c>
      <c r="O666" s="4" t="s">
        <v>11237</v>
      </c>
    </row>
    <row r="667" spans="1:15" ht="15" hidden="1" customHeight="1" x14ac:dyDescent="0.3">
      <c r="A667" s="2" t="s">
        <v>69</v>
      </c>
      <c r="B667" s="2" t="s">
        <v>34312</v>
      </c>
      <c r="C667" s="3">
        <v>4</v>
      </c>
      <c r="D667" s="2" t="s">
        <v>756</v>
      </c>
      <c r="E667" s="2" t="s">
        <v>10951</v>
      </c>
      <c r="F667" s="2">
        <v>31018895</v>
      </c>
      <c r="G667" s="2" t="s">
        <v>11238</v>
      </c>
      <c r="H667" s="2" t="s">
        <v>11239</v>
      </c>
      <c r="I667" s="2" t="s">
        <v>4332</v>
      </c>
      <c r="J667" s="2"/>
      <c r="K667" s="2" t="s">
        <v>10962</v>
      </c>
      <c r="L667" s="2" t="s">
        <v>11240</v>
      </c>
      <c r="M667" s="2" t="s">
        <v>7460</v>
      </c>
      <c r="N667" s="4" t="s">
        <v>11241</v>
      </c>
      <c r="O667" s="4" t="s">
        <v>11242</v>
      </c>
    </row>
    <row r="668" spans="1:15" ht="15" hidden="1" customHeight="1" x14ac:dyDescent="0.3">
      <c r="A668" s="2" t="s">
        <v>69</v>
      </c>
      <c r="B668" s="2" t="s">
        <v>34312</v>
      </c>
      <c r="C668" s="3">
        <v>4</v>
      </c>
      <c r="D668" s="2" t="s">
        <v>756</v>
      </c>
      <c r="E668" s="2" t="s">
        <v>10951</v>
      </c>
      <c r="F668" s="2">
        <v>30170163</v>
      </c>
      <c r="G668" s="2" t="s">
        <v>11243</v>
      </c>
      <c r="H668" s="2" t="s">
        <v>11244</v>
      </c>
      <c r="I668" s="2" t="s">
        <v>2987</v>
      </c>
      <c r="J668" s="2" t="s">
        <v>7879</v>
      </c>
      <c r="K668" s="2" t="s">
        <v>7479</v>
      </c>
      <c r="L668" s="2" t="s">
        <v>11245</v>
      </c>
      <c r="M668" s="2" t="s">
        <v>7852</v>
      </c>
      <c r="N668" s="4" t="s">
        <v>3286</v>
      </c>
      <c r="O668" s="4" t="s">
        <v>11246</v>
      </c>
    </row>
    <row r="669" spans="1:15" ht="15" hidden="1" customHeight="1" x14ac:dyDescent="0.3">
      <c r="A669" s="2" t="s">
        <v>69</v>
      </c>
      <c r="B669" s="2" t="s">
        <v>34312</v>
      </c>
      <c r="C669" s="3">
        <v>4</v>
      </c>
      <c r="D669" s="2" t="s">
        <v>756</v>
      </c>
      <c r="E669" s="2" t="s">
        <v>10951</v>
      </c>
      <c r="F669" s="2">
        <v>30389558</v>
      </c>
      <c r="G669" s="2" t="s">
        <v>11221</v>
      </c>
      <c r="H669" s="2" t="s">
        <v>11247</v>
      </c>
      <c r="I669" s="2" t="s">
        <v>7811</v>
      </c>
      <c r="J669" s="2" t="s">
        <v>11248</v>
      </c>
      <c r="K669" s="2" t="s">
        <v>10571</v>
      </c>
      <c r="L669" s="2" t="s">
        <v>11249</v>
      </c>
      <c r="M669" s="2" t="s">
        <v>7388</v>
      </c>
      <c r="N669" s="4" t="s">
        <v>11250</v>
      </c>
      <c r="O669" s="4" t="s">
        <v>11251</v>
      </c>
    </row>
    <row r="670" spans="1:15" ht="15" hidden="1" customHeight="1" x14ac:dyDescent="0.3">
      <c r="A670" s="2" t="s">
        <v>69</v>
      </c>
      <c r="B670" s="2" t="s">
        <v>34312</v>
      </c>
      <c r="C670" s="3">
        <v>4</v>
      </c>
      <c r="D670" s="2" t="s">
        <v>756</v>
      </c>
      <c r="E670" s="2" t="s">
        <v>10951</v>
      </c>
      <c r="F670" s="2">
        <v>30847342</v>
      </c>
      <c r="G670" s="2" t="s">
        <v>11252</v>
      </c>
      <c r="H670" s="2" t="s">
        <v>11253</v>
      </c>
      <c r="I670" s="2" t="s">
        <v>1125</v>
      </c>
      <c r="J670" s="2" t="s">
        <v>11254</v>
      </c>
      <c r="K670" s="2" t="s">
        <v>11255</v>
      </c>
      <c r="L670" s="2" t="s">
        <v>11256</v>
      </c>
      <c r="M670" s="2" t="s">
        <v>7388</v>
      </c>
      <c r="N670" s="4" t="s">
        <v>11257</v>
      </c>
      <c r="O670" s="4" t="s">
        <v>11258</v>
      </c>
    </row>
    <row r="671" spans="1:15" ht="15" hidden="1" customHeight="1" x14ac:dyDescent="0.3">
      <c r="A671" s="2" t="s">
        <v>69</v>
      </c>
      <c r="B671" s="2" t="s">
        <v>34312</v>
      </c>
      <c r="C671" s="3">
        <v>4</v>
      </c>
      <c r="D671" s="2" t="s">
        <v>756</v>
      </c>
      <c r="E671" s="2" t="s">
        <v>10951</v>
      </c>
      <c r="F671" s="2">
        <v>31058156</v>
      </c>
      <c r="G671" s="2" t="s">
        <v>11259</v>
      </c>
      <c r="H671" s="2" t="s">
        <v>11260</v>
      </c>
      <c r="I671" s="2" t="s">
        <v>1125</v>
      </c>
      <c r="J671" s="2" t="s">
        <v>11261</v>
      </c>
      <c r="K671" s="2" t="s">
        <v>11255</v>
      </c>
      <c r="L671" s="2" t="s">
        <v>11262</v>
      </c>
      <c r="M671" s="2" t="s">
        <v>7709</v>
      </c>
      <c r="N671" s="4" t="s">
        <v>11263</v>
      </c>
      <c r="O671" s="4" t="s">
        <v>11264</v>
      </c>
    </row>
    <row r="672" spans="1:15" ht="15" hidden="1" customHeight="1" x14ac:dyDescent="0.3">
      <c r="A672" s="2" t="s">
        <v>69</v>
      </c>
      <c r="B672" s="2" t="s">
        <v>34312</v>
      </c>
      <c r="C672" s="3">
        <v>4</v>
      </c>
      <c r="D672" s="2" t="s">
        <v>756</v>
      </c>
      <c r="E672" s="2" t="s">
        <v>10951</v>
      </c>
      <c r="F672" s="2">
        <v>31360439</v>
      </c>
      <c r="G672" s="2" t="s">
        <v>11265</v>
      </c>
      <c r="H672" s="2" t="s">
        <v>11266</v>
      </c>
      <c r="I672" s="2" t="s">
        <v>1125</v>
      </c>
      <c r="J672" s="2" t="s">
        <v>11267</v>
      </c>
      <c r="K672" s="2" t="s">
        <v>11020</v>
      </c>
      <c r="L672" s="2" t="s">
        <v>11268</v>
      </c>
      <c r="M672" s="2" t="s">
        <v>7388</v>
      </c>
      <c r="N672" s="4" t="s">
        <v>11269</v>
      </c>
      <c r="O672" s="4" t="s">
        <v>11270</v>
      </c>
    </row>
    <row r="673" spans="1:15" ht="15" hidden="1" customHeight="1" x14ac:dyDescent="0.3">
      <c r="A673" s="2" t="s">
        <v>69</v>
      </c>
      <c r="B673" s="2" t="s">
        <v>34312</v>
      </c>
      <c r="C673" s="3">
        <v>4</v>
      </c>
      <c r="D673" s="2" t="s">
        <v>756</v>
      </c>
      <c r="E673" s="2" t="s">
        <v>10951</v>
      </c>
      <c r="F673" s="2">
        <v>31618370</v>
      </c>
      <c r="G673" s="2" t="s">
        <v>11271</v>
      </c>
      <c r="H673" s="2" t="s">
        <v>11272</v>
      </c>
      <c r="I673" s="2" t="s">
        <v>1125</v>
      </c>
      <c r="J673" s="2" t="s">
        <v>10341</v>
      </c>
      <c r="K673" s="2" t="s">
        <v>9884</v>
      </c>
      <c r="L673" s="2" t="s">
        <v>11273</v>
      </c>
      <c r="M673" s="2" t="s">
        <v>7404</v>
      </c>
      <c r="N673" s="4" t="s">
        <v>11274</v>
      </c>
      <c r="O673" s="4" t="s">
        <v>11275</v>
      </c>
    </row>
    <row r="674" spans="1:15" ht="15" hidden="1" customHeight="1" x14ac:dyDescent="0.3">
      <c r="A674" s="2" t="s">
        <v>69</v>
      </c>
      <c r="B674" s="2" t="s">
        <v>34312</v>
      </c>
      <c r="C674" s="3">
        <v>4</v>
      </c>
      <c r="D674" s="2" t="s">
        <v>756</v>
      </c>
      <c r="E674" s="2" t="s">
        <v>10992</v>
      </c>
      <c r="F674" s="2">
        <v>31788005</v>
      </c>
      <c r="G674" s="2" t="s">
        <v>11227</v>
      </c>
      <c r="H674" s="2" t="s">
        <v>11276</v>
      </c>
      <c r="I674" s="2" t="s">
        <v>1125</v>
      </c>
      <c r="J674" s="2" t="s">
        <v>11277</v>
      </c>
      <c r="K674" s="2" t="s">
        <v>7466</v>
      </c>
      <c r="L674" s="2" t="s">
        <v>11278</v>
      </c>
      <c r="M674" s="2" t="s">
        <v>7438</v>
      </c>
      <c r="N674" s="4" t="s">
        <v>11279</v>
      </c>
      <c r="O674" s="4" t="s">
        <v>11280</v>
      </c>
    </row>
    <row r="675" spans="1:15" ht="15" hidden="1" customHeight="1" x14ac:dyDescent="0.3">
      <c r="A675" s="2" t="s">
        <v>69</v>
      </c>
      <c r="B675" s="2" t="s">
        <v>34312</v>
      </c>
      <c r="C675" s="3">
        <v>4</v>
      </c>
      <c r="D675" s="2" t="s">
        <v>756</v>
      </c>
      <c r="E675" s="2" t="s">
        <v>10951</v>
      </c>
      <c r="F675" s="2">
        <v>30462774</v>
      </c>
      <c r="G675" s="2" t="s">
        <v>11281</v>
      </c>
      <c r="H675" s="2" t="s">
        <v>11282</v>
      </c>
      <c r="I675" s="2" t="s">
        <v>11283</v>
      </c>
      <c r="J675" s="2" t="s">
        <v>11283</v>
      </c>
      <c r="K675" s="2" t="s">
        <v>9884</v>
      </c>
      <c r="L675" s="2" t="s">
        <v>11284</v>
      </c>
      <c r="M675" s="2" t="s">
        <v>7388</v>
      </c>
      <c r="N675" s="4" t="s">
        <v>11285</v>
      </c>
      <c r="O675" s="4" t="s">
        <v>11286</v>
      </c>
    </row>
    <row r="676" spans="1:15" ht="15" hidden="1" customHeight="1" x14ac:dyDescent="0.3">
      <c r="A676" s="2" t="s">
        <v>69</v>
      </c>
      <c r="B676" s="2" t="s">
        <v>34312</v>
      </c>
      <c r="C676" s="3">
        <v>4</v>
      </c>
      <c r="D676" s="2" t="s">
        <v>756</v>
      </c>
      <c r="E676" s="2" t="s">
        <v>10951</v>
      </c>
      <c r="F676" s="2">
        <v>29128335</v>
      </c>
      <c r="G676" s="2" t="s">
        <v>11287</v>
      </c>
      <c r="H676" s="2" t="s">
        <v>11288</v>
      </c>
      <c r="I676" s="2" t="s">
        <v>4039</v>
      </c>
      <c r="J676" s="2" t="s">
        <v>11289</v>
      </c>
      <c r="K676" s="2" t="s">
        <v>7479</v>
      </c>
      <c r="L676" s="2" t="s">
        <v>11290</v>
      </c>
      <c r="M676" s="2" t="s">
        <v>7460</v>
      </c>
      <c r="N676" s="4" t="s">
        <v>11291</v>
      </c>
      <c r="O676" s="4" t="s">
        <v>11292</v>
      </c>
    </row>
    <row r="677" spans="1:15" ht="15" hidden="1" customHeight="1" x14ac:dyDescent="0.3">
      <c r="A677" s="2" t="s">
        <v>69</v>
      </c>
      <c r="B677" s="2" t="s">
        <v>34312</v>
      </c>
      <c r="C677" s="3">
        <v>4</v>
      </c>
      <c r="D677" s="2" t="s">
        <v>756</v>
      </c>
      <c r="E677" s="2" t="s">
        <v>10951</v>
      </c>
      <c r="F677" s="2">
        <v>30177960</v>
      </c>
      <c r="G677" s="2" t="s">
        <v>9361</v>
      </c>
      <c r="H677" s="2" t="s">
        <v>9362</v>
      </c>
      <c r="I677" s="2" t="s">
        <v>781</v>
      </c>
      <c r="J677" s="2" t="s">
        <v>9363</v>
      </c>
      <c r="K677" s="2" t="s">
        <v>7707</v>
      </c>
      <c r="L677" s="2" t="s">
        <v>9364</v>
      </c>
      <c r="M677" s="2" t="s">
        <v>7709</v>
      </c>
      <c r="N677" s="4" t="s">
        <v>9365</v>
      </c>
      <c r="O677" s="4" t="s">
        <v>9366</v>
      </c>
    </row>
    <row r="678" spans="1:15" ht="15" hidden="1" customHeight="1" x14ac:dyDescent="0.3">
      <c r="A678" s="2" t="s">
        <v>69</v>
      </c>
      <c r="B678" s="2" t="s">
        <v>34312</v>
      </c>
      <c r="C678" s="3">
        <v>4</v>
      </c>
      <c r="D678" s="2" t="s">
        <v>756</v>
      </c>
      <c r="E678" s="2" t="s">
        <v>10951</v>
      </c>
      <c r="F678" s="2">
        <v>30338053</v>
      </c>
      <c r="G678" s="2" t="s">
        <v>11293</v>
      </c>
      <c r="H678" s="2" t="s">
        <v>11294</v>
      </c>
      <c r="I678" s="2" t="s">
        <v>781</v>
      </c>
      <c r="J678" s="2" t="s">
        <v>11295</v>
      </c>
      <c r="K678" s="2" t="s">
        <v>11020</v>
      </c>
      <c r="L678" s="2" t="s">
        <v>11296</v>
      </c>
      <c r="M678" s="2" t="s">
        <v>7388</v>
      </c>
      <c r="N678" s="4" t="s">
        <v>11297</v>
      </c>
      <c r="O678" s="4" t="s">
        <v>11298</v>
      </c>
    </row>
    <row r="679" spans="1:15" ht="15" hidden="1" customHeight="1" x14ac:dyDescent="0.3">
      <c r="A679" s="2" t="s">
        <v>69</v>
      </c>
      <c r="B679" s="2" t="s">
        <v>34312</v>
      </c>
      <c r="C679" s="3">
        <v>4</v>
      </c>
      <c r="D679" s="2" t="s">
        <v>756</v>
      </c>
      <c r="E679" s="2" t="s">
        <v>10951</v>
      </c>
      <c r="F679" s="2">
        <v>30515370</v>
      </c>
      <c r="G679" s="2" t="s">
        <v>9361</v>
      </c>
      <c r="H679" s="2" t="s">
        <v>9372</v>
      </c>
      <c r="I679" s="2" t="s">
        <v>781</v>
      </c>
      <c r="J679" s="2" t="s">
        <v>9373</v>
      </c>
      <c r="K679" s="2" t="s">
        <v>7707</v>
      </c>
      <c r="L679" s="2" t="s">
        <v>9374</v>
      </c>
      <c r="M679" s="2" t="s">
        <v>7903</v>
      </c>
      <c r="N679" s="4" t="s">
        <v>9375</v>
      </c>
      <c r="O679" s="4" t="s">
        <v>9376</v>
      </c>
    </row>
    <row r="680" spans="1:15" ht="15" hidden="1" customHeight="1" x14ac:dyDescent="0.3">
      <c r="A680" s="2" t="s">
        <v>69</v>
      </c>
      <c r="B680" s="2" t="s">
        <v>34312</v>
      </c>
      <c r="C680" s="3">
        <v>4</v>
      </c>
      <c r="D680" s="2" t="s">
        <v>756</v>
      </c>
      <c r="E680" s="2" t="s">
        <v>10951</v>
      </c>
      <c r="F680" s="2">
        <v>29364371</v>
      </c>
      <c r="G680" s="2" t="s">
        <v>9390</v>
      </c>
      <c r="H680" s="2" t="s">
        <v>9391</v>
      </c>
      <c r="I680" s="2" t="s">
        <v>1095</v>
      </c>
      <c r="J680" s="2"/>
      <c r="K680" s="2" t="s">
        <v>9392</v>
      </c>
      <c r="L680" s="2" t="s">
        <v>9393</v>
      </c>
      <c r="M680" s="2" t="s">
        <v>7565</v>
      </c>
      <c r="N680" s="4" t="s">
        <v>9394</v>
      </c>
      <c r="O680" s="4" t="s">
        <v>9395</v>
      </c>
    </row>
    <row r="681" spans="1:15" ht="15" hidden="1" customHeight="1" x14ac:dyDescent="0.3">
      <c r="A681" s="2" t="s">
        <v>69</v>
      </c>
      <c r="B681" s="2" t="s">
        <v>34312</v>
      </c>
      <c r="C681" s="3">
        <v>4</v>
      </c>
      <c r="D681" s="2" t="s">
        <v>756</v>
      </c>
      <c r="E681" s="2" t="s">
        <v>10951</v>
      </c>
      <c r="F681" s="2">
        <v>28977313</v>
      </c>
      <c r="G681" s="2" t="s">
        <v>9430</v>
      </c>
      <c r="H681" s="2" t="s">
        <v>9431</v>
      </c>
      <c r="I681" s="2" t="s">
        <v>889</v>
      </c>
      <c r="J681" s="2"/>
      <c r="K681" s="2" t="s">
        <v>9311</v>
      </c>
      <c r="L681" s="2" t="s">
        <v>9432</v>
      </c>
      <c r="M681" s="2" t="s">
        <v>9433</v>
      </c>
      <c r="N681" s="4" t="s">
        <v>9434</v>
      </c>
      <c r="O681" s="4" t="s">
        <v>9435</v>
      </c>
    </row>
    <row r="682" spans="1:15" ht="15" hidden="1" customHeight="1" x14ac:dyDescent="0.3">
      <c r="A682" s="2" t="s">
        <v>69</v>
      </c>
      <c r="B682" s="2" t="s">
        <v>34312</v>
      </c>
      <c r="C682" s="3">
        <v>4</v>
      </c>
      <c r="D682" s="2" t="s">
        <v>756</v>
      </c>
      <c r="E682" s="2" t="s">
        <v>10951</v>
      </c>
      <c r="F682" s="2">
        <v>28950264</v>
      </c>
      <c r="G682" s="2" t="s">
        <v>11299</v>
      </c>
      <c r="H682" s="2" t="s">
        <v>11300</v>
      </c>
      <c r="I682" s="2" t="s">
        <v>815</v>
      </c>
      <c r="J682" s="2" t="s">
        <v>11301</v>
      </c>
      <c r="K682" s="2" t="s">
        <v>11003</v>
      </c>
      <c r="L682" s="2" t="s">
        <v>11302</v>
      </c>
      <c r="M682" s="2" t="s">
        <v>7438</v>
      </c>
      <c r="N682" s="4" t="s">
        <v>11303</v>
      </c>
      <c r="O682" s="4" t="s">
        <v>11304</v>
      </c>
    </row>
    <row r="683" spans="1:15" ht="15" hidden="1" customHeight="1" x14ac:dyDescent="0.3">
      <c r="A683" s="2" t="s">
        <v>69</v>
      </c>
      <c r="B683" s="2" t="s">
        <v>34312</v>
      </c>
      <c r="C683" s="3">
        <v>4</v>
      </c>
      <c r="D683" s="2" t="s">
        <v>756</v>
      </c>
      <c r="E683" s="2" t="s">
        <v>10951</v>
      </c>
      <c r="F683" s="2">
        <v>29057741</v>
      </c>
      <c r="G683" s="2" t="s">
        <v>11305</v>
      </c>
      <c r="H683" s="2" t="s">
        <v>11306</v>
      </c>
      <c r="I683" s="2" t="s">
        <v>815</v>
      </c>
      <c r="J683" s="2"/>
      <c r="K683" s="2" t="s">
        <v>11126</v>
      </c>
      <c r="L683" s="2" t="s">
        <v>11307</v>
      </c>
      <c r="M683" s="2" t="s">
        <v>7677</v>
      </c>
      <c r="N683" s="4" t="s">
        <v>11308</v>
      </c>
      <c r="O683" s="4" t="s">
        <v>11309</v>
      </c>
    </row>
    <row r="684" spans="1:15" ht="15" hidden="1" customHeight="1" x14ac:dyDescent="0.3">
      <c r="A684" s="2" t="s">
        <v>69</v>
      </c>
      <c r="B684" s="2" t="s">
        <v>34312</v>
      </c>
      <c r="C684" s="3">
        <v>4</v>
      </c>
      <c r="D684" s="2" t="s">
        <v>756</v>
      </c>
      <c r="E684" s="2" t="s">
        <v>10951</v>
      </c>
      <c r="F684" s="2">
        <v>27828625</v>
      </c>
      <c r="G684" s="2" t="s">
        <v>11310</v>
      </c>
      <c r="H684" s="2" t="s">
        <v>11311</v>
      </c>
      <c r="I684" s="2" t="s">
        <v>9444</v>
      </c>
      <c r="J684" s="2" t="s">
        <v>9444</v>
      </c>
      <c r="K684" s="2" t="s">
        <v>11312</v>
      </c>
      <c r="L684" s="2" t="s">
        <v>11313</v>
      </c>
      <c r="M684" s="2" t="s">
        <v>7388</v>
      </c>
      <c r="N684" s="4" t="s">
        <v>11314</v>
      </c>
      <c r="O684" s="4" t="s">
        <v>11315</v>
      </c>
    </row>
    <row r="685" spans="1:15" ht="15" hidden="1" customHeight="1" x14ac:dyDescent="0.3">
      <c r="A685" s="2" t="s">
        <v>69</v>
      </c>
      <c r="B685" s="2" t="s">
        <v>34312</v>
      </c>
      <c r="C685" s="3">
        <v>4</v>
      </c>
      <c r="D685" s="2" t="s">
        <v>756</v>
      </c>
      <c r="E685" s="2" t="s">
        <v>10992</v>
      </c>
      <c r="F685" s="2">
        <v>27484815</v>
      </c>
      <c r="G685" s="2" t="s">
        <v>11316</v>
      </c>
      <c r="H685" s="2" t="s">
        <v>11317</v>
      </c>
      <c r="I685" s="2" t="s">
        <v>11318</v>
      </c>
      <c r="J685" s="2" t="s">
        <v>11318</v>
      </c>
      <c r="K685" s="2" t="s">
        <v>7887</v>
      </c>
      <c r="L685" s="2" t="s">
        <v>11319</v>
      </c>
      <c r="M685" s="2" t="s">
        <v>7388</v>
      </c>
      <c r="N685" s="4" t="s">
        <v>11320</v>
      </c>
      <c r="O685" s="4" t="s">
        <v>11321</v>
      </c>
    </row>
    <row r="686" spans="1:15" ht="15" hidden="1" customHeight="1" x14ac:dyDescent="0.3">
      <c r="A686" s="2" t="s">
        <v>69</v>
      </c>
      <c r="B686" s="2" t="s">
        <v>34312</v>
      </c>
      <c r="C686" s="3">
        <v>4</v>
      </c>
      <c r="D686" s="2" t="s">
        <v>756</v>
      </c>
      <c r="E686" s="2" t="s">
        <v>10992</v>
      </c>
      <c r="F686" s="2">
        <v>26969268</v>
      </c>
      <c r="G686" s="2" t="s">
        <v>11322</v>
      </c>
      <c r="H686" s="2" t="s">
        <v>11323</v>
      </c>
      <c r="I686" s="2" t="s">
        <v>9502</v>
      </c>
      <c r="J686" s="2" t="s">
        <v>11324</v>
      </c>
      <c r="K686" s="2" t="s">
        <v>7479</v>
      </c>
      <c r="L686" s="2" t="s">
        <v>11325</v>
      </c>
      <c r="M686" s="2" t="s">
        <v>7460</v>
      </c>
      <c r="N686" s="4" t="s">
        <v>11326</v>
      </c>
      <c r="O686" s="4" t="s">
        <v>11327</v>
      </c>
    </row>
    <row r="687" spans="1:15" ht="15" hidden="1" customHeight="1" x14ac:dyDescent="0.3">
      <c r="A687" s="2" t="s">
        <v>69</v>
      </c>
      <c r="B687" s="2" t="s">
        <v>34312</v>
      </c>
      <c r="C687" s="3">
        <v>4</v>
      </c>
      <c r="D687" s="2" t="s">
        <v>756</v>
      </c>
      <c r="E687" s="2" t="s">
        <v>10951</v>
      </c>
      <c r="F687" s="2">
        <v>26847111</v>
      </c>
      <c r="G687" s="2" t="s">
        <v>11328</v>
      </c>
      <c r="H687" s="2" t="s">
        <v>11329</v>
      </c>
      <c r="I687" s="2" t="s">
        <v>5072</v>
      </c>
      <c r="J687" s="2" t="s">
        <v>11330</v>
      </c>
      <c r="K687" s="2" t="s">
        <v>8688</v>
      </c>
      <c r="L687" s="2" t="s">
        <v>11331</v>
      </c>
      <c r="M687" s="2" t="s">
        <v>7460</v>
      </c>
      <c r="N687" s="4" t="s">
        <v>11332</v>
      </c>
      <c r="O687" s="4" t="s">
        <v>11333</v>
      </c>
    </row>
    <row r="688" spans="1:15" ht="15" hidden="1" customHeight="1" x14ac:dyDescent="0.3">
      <c r="A688" s="2" t="s">
        <v>69</v>
      </c>
      <c r="B688" s="2" t="s">
        <v>34312</v>
      </c>
      <c r="C688" s="3">
        <v>4</v>
      </c>
      <c r="D688" s="2" t="s">
        <v>756</v>
      </c>
      <c r="E688" s="2" t="s">
        <v>10951</v>
      </c>
      <c r="F688" s="2">
        <v>26751894</v>
      </c>
      <c r="G688" s="2" t="s">
        <v>11334</v>
      </c>
      <c r="H688" s="2" t="s">
        <v>11335</v>
      </c>
      <c r="I688" s="2" t="s">
        <v>1362</v>
      </c>
      <c r="J688" s="2"/>
      <c r="K688" s="2" t="s">
        <v>11336</v>
      </c>
      <c r="L688" s="2" t="s">
        <v>11337</v>
      </c>
      <c r="M688" s="2" t="s">
        <v>7460</v>
      </c>
      <c r="N688" s="4" t="s">
        <v>11338</v>
      </c>
      <c r="O688" s="4" t="s">
        <v>11339</v>
      </c>
    </row>
    <row r="689" spans="1:15" ht="15" hidden="1" customHeight="1" x14ac:dyDescent="0.3">
      <c r="A689" s="2" t="s">
        <v>69</v>
      </c>
      <c r="B689" s="2" t="s">
        <v>34312</v>
      </c>
      <c r="C689" s="3">
        <v>4</v>
      </c>
      <c r="D689" s="2" t="s">
        <v>756</v>
      </c>
      <c r="E689" s="2" t="s">
        <v>10951</v>
      </c>
      <c r="F689" s="2">
        <v>26812872</v>
      </c>
      <c r="G689" s="2" t="s">
        <v>11340</v>
      </c>
      <c r="H689" s="2" t="s">
        <v>11341</v>
      </c>
      <c r="I689" s="2" t="s">
        <v>1362</v>
      </c>
      <c r="J689" s="2"/>
      <c r="K689" s="2" t="s">
        <v>11336</v>
      </c>
      <c r="L689" s="2" t="s">
        <v>11342</v>
      </c>
      <c r="M689" s="2" t="s">
        <v>7460</v>
      </c>
      <c r="N689" s="4" t="s">
        <v>11343</v>
      </c>
      <c r="O689" s="4" t="s">
        <v>11344</v>
      </c>
    </row>
    <row r="690" spans="1:15" ht="15" hidden="1" customHeight="1" x14ac:dyDescent="0.3">
      <c r="A690" s="2" t="s">
        <v>69</v>
      </c>
      <c r="B690" s="2" t="s">
        <v>34312</v>
      </c>
      <c r="C690" s="3">
        <v>4</v>
      </c>
      <c r="D690" s="2" t="s">
        <v>756</v>
      </c>
      <c r="E690" s="2" t="s">
        <v>10951</v>
      </c>
      <c r="F690" s="2">
        <v>27661998</v>
      </c>
      <c r="G690" s="2" t="s">
        <v>11345</v>
      </c>
      <c r="H690" s="2" t="s">
        <v>11346</v>
      </c>
      <c r="I690" s="2" t="s">
        <v>11347</v>
      </c>
      <c r="J690" s="2" t="s">
        <v>11348</v>
      </c>
      <c r="K690" s="2" t="s">
        <v>11349</v>
      </c>
      <c r="L690" s="2" t="s">
        <v>11350</v>
      </c>
      <c r="M690" s="2" t="s">
        <v>7388</v>
      </c>
      <c r="N690" s="4" t="s">
        <v>11351</v>
      </c>
      <c r="O690" s="4" t="s">
        <v>11352</v>
      </c>
    </row>
    <row r="691" spans="1:15" ht="15" hidden="1" customHeight="1" x14ac:dyDescent="0.3">
      <c r="A691" s="2" t="s">
        <v>69</v>
      </c>
      <c r="B691" s="2" t="s">
        <v>34312</v>
      </c>
      <c r="C691" s="3">
        <v>4</v>
      </c>
      <c r="D691" s="2" t="s">
        <v>756</v>
      </c>
      <c r="E691" s="2" t="s">
        <v>10951</v>
      </c>
      <c r="F691" s="2">
        <v>26392288</v>
      </c>
      <c r="G691" s="2" t="s">
        <v>11353</v>
      </c>
      <c r="H691" s="2" t="s">
        <v>11354</v>
      </c>
      <c r="I691" s="2" t="s">
        <v>3223</v>
      </c>
      <c r="J691" s="2" t="s">
        <v>11355</v>
      </c>
      <c r="K691" s="2" t="s">
        <v>1194</v>
      </c>
      <c r="L691" s="2" t="s">
        <v>11356</v>
      </c>
      <c r="M691" s="2" t="s">
        <v>7495</v>
      </c>
      <c r="N691" s="4" t="s">
        <v>11357</v>
      </c>
      <c r="O691" s="4" t="s">
        <v>11358</v>
      </c>
    </row>
    <row r="692" spans="1:15" ht="15" hidden="1" customHeight="1" x14ac:dyDescent="0.3">
      <c r="A692" s="2" t="s">
        <v>69</v>
      </c>
      <c r="B692" s="2" t="s">
        <v>34312</v>
      </c>
      <c r="C692" s="3">
        <v>4</v>
      </c>
      <c r="D692" s="2" t="s">
        <v>756</v>
      </c>
      <c r="E692" s="2" t="s">
        <v>10951</v>
      </c>
      <c r="F692" s="2">
        <v>25816745</v>
      </c>
      <c r="G692" s="2" t="s">
        <v>11359</v>
      </c>
      <c r="H692" s="2" t="s">
        <v>11360</v>
      </c>
      <c r="I692" s="2" t="s">
        <v>2314</v>
      </c>
      <c r="J692" s="2" t="s">
        <v>4105</v>
      </c>
      <c r="K692" s="2" t="s">
        <v>11361</v>
      </c>
      <c r="L692" s="2" t="s">
        <v>11362</v>
      </c>
      <c r="M692" s="2" t="s">
        <v>8167</v>
      </c>
      <c r="N692" s="4" t="s">
        <v>11363</v>
      </c>
      <c r="O692" s="4" t="s">
        <v>11364</v>
      </c>
    </row>
    <row r="693" spans="1:15" ht="15" hidden="1" customHeight="1" x14ac:dyDescent="0.3">
      <c r="A693" s="2" t="s">
        <v>69</v>
      </c>
      <c r="B693" s="2" t="s">
        <v>34312</v>
      </c>
      <c r="C693" s="3">
        <v>4</v>
      </c>
      <c r="D693" s="2" t="s">
        <v>756</v>
      </c>
      <c r="E693" s="2" t="s">
        <v>10951</v>
      </c>
      <c r="F693" s="2">
        <v>26044242</v>
      </c>
      <c r="G693" s="2" t="s">
        <v>11365</v>
      </c>
      <c r="H693" s="2" t="s">
        <v>11366</v>
      </c>
      <c r="I693" s="2" t="s">
        <v>1613</v>
      </c>
      <c r="J693" s="2" t="s">
        <v>11367</v>
      </c>
      <c r="K693" s="2" t="s">
        <v>7472</v>
      </c>
      <c r="L693" s="2" t="s">
        <v>11368</v>
      </c>
      <c r="M693" s="2" t="s">
        <v>7495</v>
      </c>
      <c r="N693" s="4" t="s">
        <v>11369</v>
      </c>
      <c r="O693" s="4" t="s">
        <v>11370</v>
      </c>
    </row>
    <row r="694" spans="1:15" ht="15" hidden="1" customHeight="1" x14ac:dyDescent="0.3">
      <c r="A694" s="2" t="s">
        <v>69</v>
      </c>
      <c r="B694" s="2" t="s">
        <v>34312</v>
      </c>
      <c r="C694" s="3">
        <v>4</v>
      </c>
      <c r="D694" s="2" t="s">
        <v>756</v>
      </c>
      <c r="E694" s="2" t="s">
        <v>10951</v>
      </c>
      <c r="F694" s="2">
        <v>25037634</v>
      </c>
      <c r="G694" s="2" t="s">
        <v>11371</v>
      </c>
      <c r="H694" s="2" t="s">
        <v>11372</v>
      </c>
      <c r="I694" s="2" t="s">
        <v>4053</v>
      </c>
      <c r="J694" s="2" t="s">
        <v>11373</v>
      </c>
      <c r="K694" s="2" t="s">
        <v>11374</v>
      </c>
      <c r="L694" s="2" t="s">
        <v>11375</v>
      </c>
      <c r="M694" s="2" t="s">
        <v>7438</v>
      </c>
      <c r="N694" s="4" t="s">
        <v>11376</v>
      </c>
      <c r="O694" s="4" t="s">
        <v>11377</v>
      </c>
    </row>
    <row r="695" spans="1:15" ht="15" hidden="1" customHeight="1" x14ac:dyDescent="0.3">
      <c r="A695" s="2" t="s">
        <v>69</v>
      </c>
      <c r="B695" s="2" t="s">
        <v>34312</v>
      </c>
      <c r="C695" s="3">
        <v>4</v>
      </c>
      <c r="D695" s="2" t="s">
        <v>756</v>
      </c>
      <c r="E695" s="2" t="s">
        <v>10951</v>
      </c>
      <c r="F695" s="2">
        <v>24460650</v>
      </c>
      <c r="G695" s="2" t="s">
        <v>11378</v>
      </c>
      <c r="H695" s="2" t="s">
        <v>11379</v>
      </c>
      <c r="I695" s="2" t="s">
        <v>1171</v>
      </c>
      <c r="J695" s="2"/>
      <c r="K695" s="2" t="s">
        <v>7675</v>
      </c>
      <c r="L695" s="2" t="s">
        <v>11380</v>
      </c>
      <c r="M695" s="2" t="s">
        <v>7388</v>
      </c>
      <c r="N695" s="4" t="s">
        <v>11381</v>
      </c>
      <c r="O695" s="4" t="s">
        <v>11382</v>
      </c>
    </row>
    <row r="696" spans="1:15" ht="15" hidden="1" customHeight="1" x14ac:dyDescent="0.3">
      <c r="A696" s="2" t="s">
        <v>69</v>
      </c>
      <c r="B696" s="2" t="s">
        <v>34312</v>
      </c>
      <c r="C696" s="3">
        <v>4</v>
      </c>
      <c r="D696" s="2" t="s">
        <v>756</v>
      </c>
      <c r="E696" s="2" t="s">
        <v>10951</v>
      </c>
      <c r="F696" s="2">
        <v>24679470</v>
      </c>
      <c r="G696" s="2" t="s">
        <v>11383</v>
      </c>
      <c r="H696" s="2" t="s">
        <v>11384</v>
      </c>
      <c r="I696" s="2" t="s">
        <v>1171</v>
      </c>
      <c r="J696" s="2"/>
      <c r="K696" s="2" t="s">
        <v>7380</v>
      </c>
      <c r="L696" s="2" t="s">
        <v>11385</v>
      </c>
      <c r="M696" s="2" t="s">
        <v>11386</v>
      </c>
      <c r="N696" s="4" t="s">
        <v>11387</v>
      </c>
      <c r="O696" s="4" t="s">
        <v>11388</v>
      </c>
    </row>
    <row r="697" spans="1:15" ht="15" hidden="1" customHeight="1" x14ac:dyDescent="0.3">
      <c r="A697" s="2" t="s">
        <v>69</v>
      </c>
      <c r="B697" s="2" t="s">
        <v>34312</v>
      </c>
      <c r="C697" s="3">
        <v>4</v>
      </c>
      <c r="D697" s="2" t="s">
        <v>756</v>
      </c>
      <c r="E697" s="2" t="s">
        <v>10951</v>
      </c>
      <c r="F697" s="2">
        <v>24402618</v>
      </c>
      <c r="G697" s="2" t="s">
        <v>9598</v>
      </c>
      <c r="H697" s="2" t="s">
        <v>9599</v>
      </c>
      <c r="I697" s="2" t="s">
        <v>4049</v>
      </c>
      <c r="J697" s="2" t="s">
        <v>1935</v>
      </c>
      <c r="K697" s="2" t="s">
        <v>7472</v>
      </c>
      <c r="L697" s="2" t="s">
        <v>9600</v>
      </c>
      <c r="M697" s="2" t="s">
        <v>7645</v>
      </c>
      <c r="N697" s="4" t="s">
        <v>9601</v>
      </c>
      <c r="O697" s="4" t="s">
        <v>9602</v>
      </c>
    </row>
    <row r="698" spans="1:15" ht="15" hidden="1" customHeight="1" x14ac:dyDescent="0.3">
      <c r="A698" s="2" t="s">
        <v>69</v>
      </c>
      <c r="B698" s="2" t="s">
        <v>34312</v>
      </c>
      <c r="C698" s="3">
        <v>4</v>
      </c>
      <c r="D698" s="2" t="s">
        <v>756</v>
      </c>
      <c r="E698" s="2" t="s">
        <v>10992</v>
      </c>
      <c r="F698" s="2">
        <v>24450312</v>
      </c>
      <c r="G698" s="2" t="s">
        <v>11389</v>
      </c>
      <c r="H698" s="2" t="s">
        <v>11390</v>
      </c>
      <c r="I698" s="2" t="s">
        <v>11391</v>
      </c>
      <c r="J698" s="2" t="s">
        <v>11391</v>
      </c>
      <c r="K698" s="2" t="s">
        <v>7534</v>
      </c>
      <c r="L698" s="2" t="s">
        <v>11392</v>
      </c>
      <c r="M698" s="2" t="s">
        <v>7709</v>
      </c>
      <c r="N698" s="4" t="s">
        <v>11393</v>
      </c>
      <c r="O698" s="4" t="s">
        <v>11394</v>
      </c>
    </row>
    <row r="699" spans="1:15" ht="15" hidden="1" customHeight="1" x14ac:dyDescent="0.3">
      <c r="A699" s="2" t="s">
        <v>69</v>
      </c>
      <c r="B699" s="2" t="s">
        <v>34312</v>
      </c>
      <c r="C699" s="3">
        <v>4</v>
      </c>
      <c r="D699" s="2" t="s">
        <v>756</v>
      </c>
      <c r="E699" s="2" t="s">
        <v>10951</v>
      </c>
      <c r="F699" s="2">
        <v>24241582</v>
      </c>
      <c r="G699" s="2" t="s">
        <v>9603</v>
      </c>
      <c r="H699" s="2" t="s">
        <v>9604</v>
      </c>
      <c r="I699" s="2" t="s">
        <v>9605</v>
      </c>
      <c r="J699" s="2" t="s">
        <v>9606</v>
      </c>
      <c r="K699" s="2" t="s">
        <v>7472</v>
      </c>
      <c r="L699" s="2" t="s">
        <v>9607</v>
      </c>
      <c r="M699" s="2" t="s">
        <v>7600</v>
      </c>
      <c r="N699" s="4" t="s">
        <v>9608</v>
      </c>
      <c r="O699" s="4" t="s">
        <v>9609</v>
      </c>
    </row>
    <row r="700" spans="1:15" ht="15" hidden="1" customHeight="1" x14ac:dyDescent="0.3">
      <c r="A700" s="2" t="s">
        <v>69</v>
      </c>
      <c r="B700" s="2" t="s">
        <v>34312</v>
      </c>
      <c r="C700" s="3">
        <v>4</v>
      </c>
      <c r="D700" s="2" t="s">
        <v>756</v>
      </c>
      <c r="E700" s="2" t="s">
        <v>10951</v>
      </c>
      <c r="F700" s="2">
        <v>25011356</v>
      </c>
      <c r="G700" s="2" t="s">
        <v>11395</v>
      </c>
      <c r="H700" s="2" t="s">
        <v>11396</v>
      </c>
      <c r="I700" s="2" t="s">
        <v>1043</v>
      </c>
      <c r="J700" s="2"/>
      <c r="K700" s="2" t="s">
        <v>11126</v>
      </c>
      <c r="L700" s="2" t="s">
        <v>11397</v>
      </c>
      <c r="M700" s="2" t="s">
        <v>7460</v>
      </c>
      <c r="N700" s="4" t="s">
        <v>11398</v>
      </c>
      <c r="O700" s="4" t="s">
        <v>11399</v>
      </c>
    </row>
    <row r="701" spans="1:15" ht="15" hidden="1" customHeight="1" x14ac:dyDescent="0.3">
      <c r="A701" s="2" t="s">
        <v>69</v>
      </c>
      <c r="B701" s="2" t="s">
        <v>34312</v>
      </c>
      <c r="C701" s="3">
        <v>4</v>
      </c>
      <c r="D701" s="2" t="s">
        <v>756</v>
      </c>
      <c r="E701" s="2" t="s">
        <v>10951</v>
      </c>
      <c r="F701" s="2">
        <v>25668899</v>
      </c>
      <c r="G701" s="2" t="s">
        <v>11400</v>
      </c>
      <c r="H701" s="2" t="s">
        <v>11401</v>
      </c>
      <c r="I701" s="2" t="s">
        <v>1043</v>
      </c>
      <c r="J701" s="2"/>
      <c r="K701" s="2" t="s">
        <v>11126</v>
      </c>
      <c r="L701" s="2" t="s">
        <v>11402</v>
      </c>
      <c r="M701" s="2" t="s">
        <v>7388</v>
      </c>
      <c r="N701" s="4" t="s">
        <v>11403</v>
      </c>
      <c r="O701" s="4" t="s">
        <v>11404</v>
      </c>
    </row>
    <row r="702" spans="1:15" ht="15" hidden="1" customHeight="1" x14ac:dyDescent="0.3">
      <c r="A702" s="2" t="s">
        <v>69</v>
      </c>
      <c r="B702" s="2" t="s">
        <v>34312</v>
      </c>
      <c r="C702" s="3">
        <v>4</v>
      </c>
      <c r="D702" s="2" t="s">
        <v>756</v>
      </c>
      <c r="E702" s="2" t="s">
        <v>10951</v>
      </c>
      <c r="F702" s="2">
        <v>22882421</v>
      </c>
      <c r="G702" s="2" t="s">
        <v>11405</v>
      </c>
      <c r="H702" s="2" t="s">
        <v>11406</v>
      </c>
      <c r="I702" s="2" t="s">
        <v>970</v>
      </c>
      <c r="J702" s="2" t="s">
        <v>11407</v>
      </c>
      <c r="K702" s="2" t="s">
        <v>10235</v>
      </c>
      <c r="L702" s="2" t="s">
        <v>11408</v>
      </c>
      <c r="M702" s="2" t="s">
        <v>7388</v>
      </c>
      <c r="N702" s="4" t="s">
        <v>11409</v>
      </c>
      <c r="O702" s="4" t="s">
        <v>11410</v>
      </c>
    </row>
    <row r="703" spans="1:15" ht="15" hidden="1" customHeight="1" x14ac:dyDescent="0.3">
      <c r="A703" s="2" t="s">
        <v>69</v>
      </c>
      <c r="B703" s="2" t="s">
        <v>34312</v>
      </c>
      <c r="C703" s="3">
        <v>4</v>
      </c>
      <c r="D703" s="2" t="s">
        <v>756</v>
      </c>
      <c r="E703" s="2" t="s">
        <v>10951</v>
      </c>
      <c r="F703" s="2">
        <v>23420162</v>
      </c>
      <c r="G703" s="2" t="s">
        <v>11411</v>
      </c>
      <c r="H703" s="2" t="s">
        <v>11412</v>
      </c>
      <c r="I703" s="2" t="s">
        <v>965</v>
      </c>
      <c r="J703" s="2"/>
      <c r="K703" s="2" t="s">
        <v>11413</v>
      </c>
      <c r="L703" s="2" t="s">
        <v>11414</v>
      </c>
      <c r="M703" s="2" t="s">
        <v>7460</v>
      </c>
      <c r="N703" s="4" t="s">
        <v>11415</v>
      </c>
      <c r="O703" s="4" t="s">
        <v>11416</v>
      </c>
    </row>
    <row r="704" spans="1:15" ht="15" hidden="1" customHeight="1" x14ac:dyDescent="0.3">
      <c r="A704" s="2" t="s">
        <v>69</v>
      </c>
      <c r="B704" s="2" t="s">
        <v>34312</v>
      </c>
      <c r="C704" s="3">
        <v>4</v>
      </c>
      <c r="D704" s="2" t="s">
        <v>756</v>
      </c>
      <c r="E704" s="2" t="s">
        <v>10951</v>
      </c>
      <c r="F704" s="2">
        <v>23110700</v>
      </c>
      <c r="G704" s="2" t="s">
        <v>11417</v>
      </c>
      <c r="H704" s="2" t="s">
        <v>11418</v>
      </c>
      <c r="I704" s="2" t="s">
        <v>11419</v>
      </c>
      <c r="J704" s="2" t="s">
        <v>11419</v>
      </c>
      <c r="K704" s="2" t="s">
        <v>10437</v>
      </c>
      <c r="L704" s="2" t="s">
        <v>11420</v>
      </c>
      <c r="M704" s="2" t="s">
        <v>7460</v>
      </c>
      <c r="N704" s="4" t="s">
        <v>11421</v>
      </c>
      <c r="O704" s="4" t="s">
        <v>11422</v>
      </c>
    </row>
    <row r="705" spans="1:15" ht="15" hidden="1" customHeight="1" x14ac:dyDescent="0.3">
      <c r="A705" s="2" t="s">
        <v>69</v>
      </c>
      <c r="B705" s="2" t="s">
        <v>34312</v>
      </c>
      <c r="C705" s="3">
        <v>4</v>
      </c>
      <c r="D705" s="2" t="s">
        <v>756</v>
      </c>
      <c r="E705" s="2" t="s">
        <v>10951</v>
      </c>
      <c r="F705" s="2">
        <v>22540226</v>
      </c>
      <c r="G705" s="2" t="s">
        <v>9661</v>
      </c>
      <c r="H705" s="2" t="s">
        <v>9662</v>
      </c>
      <c r="I705" s="2" t="s">
        <v>1355</v>
      </c>
      <c r="J705" s="2"/>
      <c r="K705" s="2" t="s">
        <v>7675</v>
      </c>
      <c r="L705" s="2" t="s">
        <v>9663</v>
      </c>
      <c r="M705" s="2" t="s">
        <v>7460</v>
      </c>
      <c r="N705" s="4" t="s">
        <v>9664</v>
      </c>
      <c r="O705" s="4" t="s">
        <v>9665</v>
      </c>
    </row>
    <row r="706" spans="1:15" ht="15" hidden="1" customHeight="1" x14ac:dyDescent="0.3">
      <c r="A706" s="2" t="s">
        <v>69</v>
      </c>
      <c r="B706" s="2" t="s">
        <v>34312</v>
      </c>
      <c r="C706" s="3">
        <v>4</v>
      </c>
      <c r="D706" s="2" t="s">
        <v>756</v>
      </c>
      <c r="E706" s="2" t="s">
        <v>10951</v>
      </c>
      <c r="F706" s="2">
        <v>22445276</v>
      </c>
      <c r="G706" s="2" t="s">
        <v>9679</v>
      </c>
      <c r="H706" s="2" t="s">
        <v>9680</v>
      </c>
      <c r="I706" s="2" t="s">
        <v>886</v>
      </c>
      <c r="J706" s="2" t="s">
        <v>9681</v>
      </c>
      <c r="K706" s="2" t="s">
        <v>8497</v>
      </c>
      <c r="L706" s="2" t="s">
        <v>9682</v>
      </c>
      <c r="M706" s="2" t="s">
        <v>7600</v>
      </c>
      <c r="N706" s="4" t="s">
        <v>9683</v>
      </c>
      <c r="O706" s="4" t="s">
        <v>9684</v>
      </c>
    </row>
    <row r="707" spans="1:15" ht="15" hidden="1" customHeight="1" x14ac:dyDescent="0.3">
      <c r="A707" s="2" t="s">
        <v>69</v>
      </c>
      <c r="B707" s="2" t="s">
        <v>34312</v>
      </c>
      <c r="C707" s="3">
        <v>4</v>
      </c>
      <c r="D707" s="2" t="s">
        <v>756</v>
      </c>
      <c r="E707" s="2" t="s">
        <v>10951</v>
      </c>
      <c r="F707" s="2">
        <v>22035380</v>
      </c>
      <c r="G707" s="2" t="s">
        <v>11423</v>
      </c>
      <c r="H707" s="2" t="s">
        <v>11424</v>
      </c>
      <c r="I707" s="2" t="s">
        <v>2313</v>
      </c>
      <c r="J707" s="2" t="s">
        <v>11425</v>
      </c>
      <c r="K707" s="2" t="s">
        <v>11426</v>
      </c>
      <c r="L707" s="2" t="s">
        <v>11427</v>
      </c>
      <c r="M707" s="2" t="s">
        <v>7460</v>
      </c>
      <c r="N707" s="4" t="s">
        <v>11428</v>
      </c>
      <c r="O707" s="4" t="s">
        <v>11429</v>
      </c>
    </row>
    <row r="708" spans="1:15" ht="15" hidden="1" customHeight="1" x14ac:dyDescent="0.3">
      <c r="A708" s="2" t="s">
        <v>69</v>
      </c>
      <c r="B708" s="2" t="s">
        <v>34312</v>
      </c>
      <c r="C708" s="3">
        <v>4</v>
      </c>
      <c r="D708" s="2" t="s">
        <v>756</v>
      </c>
      <c r="E708" s="2" t="s">
        <v>10992</v>
      </c>
      <c r="F708" s="2">
        <v>21524210</v>
      </c>
      <c r="G708" s="2" t="s">
        <v>11430</v>
      </c>
      <c r="H708" s="2" t="s">
        <v>11431</v>
      </c>
      <c r="I708" s="2" t="s">
        <v>11432</v>
      </c>
      <c r="J708" s="2" t="s">
        <v>11433</v>
      </c>
      <c r="K708" s="2" t="s">
        <v>8336</v>
      </c>
      <c r="L708" s="2" t="s">
        <v>11434</v>
      </c>
      <c r="M708" s="2" t="s">
        <v>11435</v>
      </c>
      <c r="N708" s="4" t="s">
        <v>11436</v>
      </c>
      <c r="O708" s="4" t="s">
        <v>11437</v>
      </c>
    </row>
    <row r="709" spans="1:15" ht="15" hidden="1" customHeight="1" x14ac:dyDescent="0.3">
      <c r="A709" s="2" t="s">
        <v>69</v>
      </c>
      <c r="B709" s="2" t="s">
        <v>34312</v>
      </c>
      <c r="C709" s="3">
        <v>4</v>
      </c>
      <c r="D709" s="2" t="s">
        <v>756</v>
      </c>
      <c r="E709" s="2" t="s">
        <v>10951</v>
      </c>
      <c r="F709" s="2">
        <v>21057261</v>
      </c>
      <c r="G709" s="2" t="s">
        <v>11438</v>
      </c>
      <c r="H709" s="2" t="s">
        <v>11439</v>
      </c>
      <c r="I709" s="2" t="s">
        <v>10699</v>
      </c>
      <c r="J709" s="2"/>
      <c r="K709" s="2" t="s">
        <v>811</v>
      </c>
      <c r="L709" s="2" t="s">
        <v>11440</v>
      </c>
      <c r="M709" s="2" t="s">
        <v>9041</v>
      </c>
      <c r="N709" s="4" t="s">
        <v>11441</v>
      </c>
      <c r="O709" s="4" t="s">
        <v>11442</v>
      </c>
    </row>
    <row r="710" spans="1:15" ht="15" hidden="1" customHeight="1" x14ac:dyDescent="0.3">
      <c r="A710" s="2" t="s">
        <v>69</v>
      </c>
      <c r="B710" s="2" t="s">
        <v>34312</v>
      </c>
      <c r="C710" s="3">
        <v>4</v>
      </c>
      <c r="D710" s="2" t="s">
        <v>756</v>
      </c>
      <c r="E710" s="2" t="s">
        <v>10951</v>
      </c>
      <c r="F710" s="2">
        <v>20639107</v>
      </c>
      <c r="G710" s="2" t="s">
        <v>11443</v>
      </c>
      <c r="H710" s="2" t="s">
        <v>11444</v>
      </c>
      <c r="I710" s="2" t="s">
        <v>1380</v>
      </c>
      <c r="J710" s="2"/>
      <c r="K710" s="2" t="s">
        <v>9840</v>
      </c>
      <c r="L710" s="2" t="s">
        <v>11445</v>
      </c>
      <c r="M710" s="2" t="s">
        <v>7388</v>
      </c>
      <c r="N710" s="4" t="s">
        <v>11446</v>
      </c>
      <c r="O710" s="4" t="s">
        <v>11447</v>
      </c>
    </row>
    <row r="711" spans="1:15" ht="15" hidden="1" customHeight="1" x14ac:dyDescent="0.3">
      <c r="A711" s="2" t="s">
        <v>69</v>
      </c>
      <c r="B711" s="2" t="s">
        <v>34312</v>
      </c>
      <c r="C711" s="3">
        <v>4</v>
      </c>
      <c r="D711" s="2" t="s">
        <v>756</v>
      </c>
      <c r="E711" s="2" t="s">
        <v>10951</v>
      </c>
      <c r="F711" s="2">
        <v>18798115</v>
      </c>
      <c r="G711" s="2" t="s">
        <v>11448</v>
      </c>
      <c r="H711" s="2" t="s">
        <v>11449</v>
      </c>
      <c r="I711" s="2" t="s">
        <v>839</v>
      </c>
      <c r="J711" s="2" t="s">
        <v>11450</v>
      </c>
      <c r="K711" s="2" t="s">
        <v>11451</v>
      </c>
      <c r="L711" s="2" t="s">
        <v>11452</v>
      </c>
      <c r="M711" s="2" t="s">
        <v>7709</v>
      </c>
      <c r="N711" s="4" t="s">
        <v>11453</v>
      </c>
      <c r="O711" s="4" t="s">
        <v>11454</v>
      </c>
    </row>
    <row r="712" spans="1:15" ht="15" hidden="1" customHeight="1" x14ac:dyDescent="0.3">
      <c r="A712" s="2" t="s">
        <v>69</v>
      </c>
      <c r="B712" s="2" t="s">
        <v>34312</v>
      </c>
      <c r="C712" s="3">
        <v>4</v>
      </c>
      <c r="D712" s="2" t="s">
        <v>756</v>
      </c>
      <c r="E712" s="2" t="s">
        <v>10951</v>
      </c>
      <c r="F712" s="2">
        <v>19137635</v>
      </c>
      <c r="G712" s="2" t="s">
        <v>9784</v>
      </c>
      <c r="H712" s="2" t="s">
        <v>9785</v>
      </c>
      <c r="I712" s="2" t="s">
        <v>879</v>
      </c>
      <c r="J712" s="2"/>
      <c r="K712" s="2" t="s">
        <v>7921</v>
      </c>
      <c r="L712" s="2" t="s">
        <v>9786</v>
      </c>
      <c r="M712" s="2" t="s">
        <v>7460</v>
      </c>
      <c r="N712" s="4" t="s">
        <v>9787</v>
      </c>
      <c r="O712" s="4" t="s">
        <v>9788</v>
      </c>
    </row>
    <row r="713" spans="1:15" ht="15" hidden="1" customHeight="1" x14ac:dyDescent="0.3">
      <c r="A713" s="2" t="s">
        <v>69</v>
      </c>
      <c r="B713" s="2" t="s">
        <v>34312</v>
      </c>
      <c r="C713" s="3">
        <v>4</v>
      </c>
      <c r="D713" s="2" t="s">
        <v>756</v>
      </c>
      <c r="E713" s="2" t="s">
        <v>10951</v>
      </c>
      <c r="F713" s="2">
        <v>19170966</v>
      </c>
      <c r="G713" s="2" t="s">
        <v>11455</v>
      </c>
      <c r="H713" s="2" t="s">
        <v>11456</v>
      </c>
      <c r="I713" s="2" t="s">
        <v>879</v>
      </c>
      <c r="J713" s="2"/>
      <c r="K713" s="2" t="s">
        <v>7675</v>
      </c>
      <c r="L713" s="2" t="s">
        <v>11457</v>
      </c>
      <c r="M713" s="2" t="s">
        <v>7388</v>
      </c>
      <c r="N713" s="4" t="s">
        <v>11458</v>
      </c>
      <c r="O713" s="4" t="s">
        <v>11459</v>
      </c>
    </row>
    <row r="714" spans="1:15" ht="15" hidden="1" customHeight="1" x14ac:dyDescent="0.3">
      <c r="A714" s="2" t="s">
        <v>69</v>
      </c>
      <c r="B714" s="2" t="s">
        <v>34312</v>
      </c>
      <c r="C714" s="3">
        <v>4</v>
      </c>
      <c r="D714" s="2" t="s">
        <v>756</v>
      </c>
      <c r="E714" s="2" t="s">
        <v>10951</v>
      </c>
      <c r="F714" s="2">
        <v>18782275</v>
      </c>
      <c r="G714" s="2" t="s">
        <v>11460</v>
      </c>
      <c r="H714" s="2" t="s">
        <v>11461</v>
      </c>
      <c r="I714" s="2" t="s">
        <v>2703</v>
      </c>
      <c r="J714" s="2"/>
      <c r="K714" s="2" t="s">
        <v>7675</v>
      </c>
      <c r="L714" s="2" t="s">
        <v>11462</v>
      </c>
      <c r="M714" s="2" t="s">
        <v>7495</v>
      </c>
      <c r="N714" s="4" t="s">
        <v>11463</v>
      </c>
      <c r="O714" s="4" t="s">
        <v>11464</v>
      </c>
    </row>
    <row r="715" spans="1:15" ht="15" hidden="1" customHeight="1" x14ac:dyDescent="0.3">
      <c r="A715" s="2" t="s">
        <v>69</v>
      </c>
      <c r="B715" s="2" t="s">
        <v>34312</v>
      </c>
      <c r="C715" s="3">
        <v>4</v>
      </c>
      <c r="D715" s="2" t="s">
        <v>756</v>
      </c>
      <c r="E715" s="2" t="s">
        <v>10951</v>
      </c>
      <c r="F715" s="2">
        <v>17191150</v>
      </c>
      <c r="G715" s="2" t="s">
        <v>9844</v>
      </c>
      <c r="H715" s="2" t="s">
        <v>9845</v>
      </c>
      <c r="I715" s="2" t="s">
        <v>1979</v>
      </c>
      <c r="J715" s="2" t="s">
        <v>9846</v>
      </c>
      <c r="K715" s="2" t="s">
        <v>7472</v>
      </c>
      <c r="L715" s="2" t="s">
        <v>9847</v>
      </c>
      <c r="M715" s="2" t="s">
        <v>7388</v>
      </c>
      <c r="N715" s="4" t="s">
        <v>9848</v>
      </c>
      <c r="O715" s="4" t="s">
        <v>9849</v>
      </c>
    </row>
    <row r="716" spans="1:15" ht="15" hidden="1" customHeight="1" x14ac:dyDescent="0.3">
      <c r="A716" s="2" t="s">
        <v>69</v>
      </c>
      <c r="B716" s="2" t="s">
        <v>34312</v>
      </c>
      <c r="C716" s="3">
        <v>4</v>
      </c>
      <c r="D716" s="2" t="s">
        <v>756</v>
      </c>
      <c r="E716" s="2" t="s">
        <v>10951</v>
      </c>
      <c r="F716" s="2">
        <v>17136294</v>
      </c>
      <c r="G716" s="2" t="s">
        <v>11465</v>
      </c>
      <c r="H716" s="2" t="s">
        <v>11466</v>
      </c>
      <c r="I716" s="2" t="s">
        <v>11467</v>
      </c>
      <c r="J716" s="2"/>
      <c r="K716" s="2" t="s">
        <v>9132</v>
      </c>
      <c r="L716" s="2" t="s">
        <v>11468</v>
      </c>
      <c r="M716" s="2" t="s">
        <v>7438</v>
      </c>
      <c r="N716" s="4" t="s">
        <v>11469</v>
      </c>
      <c r="O716" s="2"/>
    </row>
    <row r="717" spans="1:15" ht="15" hidden="1" customHeight="1" x14ac:dyDescent="0.3">
      <c r="A717" s="2" t="s">
        <v>69</v>
      </c>
      <c r="B717" s="2" t="s">
        <v>34312</v>
      </c>
      <c r="C717" s="3">
        <v>4</v>
      </c>
      <c r="D717" s="2" t="s">
        <v>756</v>
      </c>
      <c r="E717" s="2" t="s">
        <v>10951</v>
      </c>
      <c r="F717" s="2">
        <v>16924324</v>
      </c>
      <c r="G717" s="2" t="s">
        <v>11470</v>
      </c>
      <c r="H717" s="2" t="s">
        <v>11471</v>
      </c>
      <c r="I717" s="2" t="s">
        <v>9852</v>
      </c>
      <c r="J717" s="2"/>
      <c r="K717" s="2" t="s">
        <v>11413</v>
      </c>
      <c r="L717" s="2" t="s">
        <v>11472</v>
      </c>
      <c r="M717" s="2" t="s">
        <v>7709</v>
      </c>
      <c r="N717" s="4" t="s">
        <v>11473</v>
      </c>
      <c r="O717" s="4" t="s">
        <v>11474</v>
      </c>
    </row>
    <row r="718" spans="1:15" ht="15" hidden="1" customHeight="1" x14ac:dyDescent="0.3">
      <c r="A718" s="2" t="s">
        <v>69</v>
      </c>
      <c r="B718" s="2" t="s">
        <v>34312</v>
      </c>
      <c r="C718" s="3">
        <v>4</v>
      </c>
      <c r="D718" s="2" t="s">
        <v>756</v>
      </c>
      <c r="E718" s="2" t="s">
        <v>10992</v>
      </c>
      <c r="F718" s="2">
        <v>16123991</v>
      </c>
      <c r="G718" s="2" t="s">
        <v>9858</v>
      </c>
      <c r="H718" s="2" t="s">
        <v>9859</v>
      </c>
      <c r="I718" s="2" t="s">
        <v>9860</v>
      </c>
      <c r="J718" s="2"/>
      <c r="K718" s="2" t="s">
        <v>9176</v>
      </c>
      <c r="L718" s="2" t="s">
        <v>9861</v>
      </c>
      <c r="M718" s="2" t="s">
        <v>9041</v>
      </c>
      <c r="N718" s="4" t="s">
        <v>9862</v>
      </c>
      <c r="O718" s="4" t="s">
        <v>9863</v>
      </c>
    </row>
    <row r="719" spans="1:15" ht="15" hidden="1" customHeight="1" x14ac:dyDescent="0.3">
      <c r="A719" s="2" t="s">
        <v>69</v>
      </c>
      <c r="B719" s="2" t="s">
        <v>34312</v>
      </c>
      <c r="C719" s="3">
        <v>4</v>
      </c>
      <c r="D719" s="2" t="s">
        <v>756</v>
      </c>
      <c r="E719" s="2" t="s">
        <v>10951</v>
      </c>
      <c r="F719" s="2">
        <v>16412054</v>
      </c>
      <c r="G719" s="2" t="s">
        <v>9864</v>
      </c>
      <c r="H719" s="2" t="s">
        <v>9865</v>
      </c>
      <c r="I719" s="2" t="s">
        <v>9860</v>
      </c>
      <c r="J719" s="2"/>
      <c r="K719" s="2" t="s">
        <v>7921</v>
      </c>
      <c r="L719" s="2" t="s">
        <v>9866</v>
      </c>
      <c r="M719" s="2" t="s">
        <v>7460</v>
      </c>
      <c r="N719" s="4" t="s">
        <v>9867</v>
      </c>
      <c r="O719" s="4" t="s">
        <v>9868</v>
      </c>
    </row>
    <row r="720" spans="1:15" ht="15" hidden="1" customHeight="1" x14ac:dyDescent="0.3">
      <c r="A720" s="2" t="s">
        <v>69</v>
      </c>
      <c r="B720" s="2" t="s">
        <v>34312</v>
      </c>
      <c r="C720" s="3">
        <v>4</v>
      </c>
      <c r="D720" s="2" t="s">
        <v>756</v>
      </c>
      <c r="E720" s="2" t="s">
        <v>10951</v>
      </c>
      <c r="F720" s="2">
        <v>16390389</v>
      </c>
      <c r="G720" s="2" t="s">
        <v>11475</v>
      </c>
      <c r="H720" s="2" t="s">
        <v>11476</v>
      </c>
      <c r="I720" s="2" t="s">
        <v>8280</v>
      </c>
      <c r="J720" s="2"/>
      <c r="K720" s="2" t="s">
        <v>11477</v>
      </c>
      <c r="L720" s="2" t="s">
        <v>11478</v>
      </c>
      <c r="M720" s="2" t="s">
        <v>7388</v>
      </c>
      <c r="N720" s="4" t="s">
        <v>11479</v>
      </c>
      <c r="O720" s="4" t="s">
        <v>11480</v>
      </c>
    </row>
    <row r="721" spans="1:15" ht="15" hidden="1" customHeight="1" x14ac:dyDescent="0.3">
      <c r="A721" s="2" t="s">
        <v>69</v>
      </c>
      <c r="B721" s="2" t="s">
        <v>34312</v>
      </c>
      <c r="C721" s="3">
        <v>4</v>
      </c>
      <c r="D721" s="2" t="s">
        <v>756</v>
      </c>
      <c r="E721" s="2" t="s">
        <v>10951</v>
      </c>
      <c r="F721" s="2">
        <v>16612520</v>
      </c>
      <c r="G721" s="2" t="s">
        <v>11481</v>
      </c>
      <c r="H721" s="2" t="s">
        <v>11482</v>
      </c>
      <c r="I721" s="2" t="s">
        <v>11483</v>
      </c>
      <c r="J721" s="2" t="s">
        <v>11484</v>
      </c>
      <c r="K721" s="2" t="s">
        <v>11485</v>
      </c>
      <c r="L721" s="2" t="s">
        <v>11486</v>
      </c>
      <c r="M721" s="2" t="s">
        <v>7388</v>
      </c>
      <c r="N721" s="4" t="s">
        <v>11487</v>
      </c>
      <c r="O721" s="4" t="s">
        <v>11488</v>
      </c>
    </row>
    <row r="722" spans="1:15" ht="15" hidden="1" customHeight="1" x14ac:dyDescent="0.3">
      <c r="A722" s="2" t="s">
        <v>69</v>
      </c>
      <c r="B722" s="2" t="s">
        <v>34312</v>
      </c>
      <c r="C722" s="3">
        <v>4</v>
      </c>
      <c r="D722" s="2" t="s">
        <v>756</v>
      </c>
      <c r="E722" s="2" t="s">
        <v>10951</v>
      </c>
      <c r="F722" s="2">
        <v>16028144</v>
      </c>
      <c r="G722" s="2" t="s">
        <v>11489</v>
      </c>
      <c r="H722" s="2" t="s">
        <v>11490</v>
      </c>
      <c r="I722" s="2" t="s">
        <v>11491</v>
      </c>
      <c r="J722" s="2" t="s">
        <v>11492</v>
      </c>
      <c r="K722" s="2" t="s">
        <v>8389</v>
      </c>
      <c r="L722" s="2" t="s">
        <v>11493</v>
      </c>
      <c r="M722" s="2" t="s">
        <v>7709</v>
      </c>
      <c r="N722" s="4" t="s">
        <v>11494</v>
      </c>
      <c r="O722" s="4" t="s">
        <v>11495</v>
      </c>
    </row>
    <row r="723" spans="1:15" ht="15" hidden="1" customHeight="1" x14ac:dyDescent="0.3">
      <c r="A723" s="2" t="s">
        <v>69</v>
      </c>
      <c r="B723" s="2" t="s">
        <v>34312</v>
      </c>
      <c r="C723" s="3">
        <v>4</v>
      </c>
      <c r="D723" s="2" t="s">
        <v>756</v>
      </c>
      <c r="E723" s="2" t="s">
        <v>10951</v>
      </c>
      <c r="F723" s="2">
        <v>15584973</v>
      </c>
      <c r="G723" s="2" t="s">
        <v>11496</v>
      </c>
      <c r="H723" s="2" t="s">
        <v>11497</v>
      </c>
      <c r="I723" s="2" t="s">
        <v>706</v>
      </c>
      <c r="J723" s="2"/>
      <c r="K723" s="2" t="s">
        <v>7675</v>
      </c>
      <c r="L723" s="2" t="s">
        <v>11498</v>
      </c>
      <c r="M723" s="2" t="s">
        <v>7388</v>
      </c>
      <c r="N723" s="4" t="s">
        <v>11499</v>
      </c>
      <c r="O723" s="4" t="s">
        <v>11500</v>
      </c>
    </row>
    <row r="724" spans="1:15" ht="15" hidden="1" customHeight="1" x14ac:dyDescent="0.3">
      <c r="A724" s="2" t="s">
        <v>69</v>
      </c>
      <c r="B724" s="2" t="s">
        <v>34312</v>
      </c>
      <c r="C724" s="3">
        <v>4</v>
      </c>
      <c r="D724" s="2" t="s">
        <v>756</v>
      </c>
      <c r="E724" s="2" t="s">
        <v>10951</v>
      </c>
      <c r="F724" s="2">
        <v>15499486</v>
      </c>
      <c r="G724" s="2" t="s">
        <v>11501</v>
      </c>
      <c r="H724" s="2" t="s">
        <v>11502</v>
      </c>
      <c r="I724" s="2" t="s">
        <v>3018</v>
      </c>
      <c r="J724" s="2" t="s">
        <v>11503</v>
      </c>
      <c r="K724" s="2" t="s">
        <v>11504</v>
      </c>
      <c r="L724" s="2" t="s">
        <v>11505</v>
      </c>
      <c r="M724" s="2" t="s">
        <v>11506</v>
      </c>
      <c r="N724" s="4" t="s">
        <v>11507</v>
      </c>
      <c r="O724" s="4" t="s">
        <v>11508</v>
      </c>
    </row>
    <row r="725" spans="1:15" ht="15" hidden="1" customHeight="1" x14ac:dyDescent="0.3">
      <c r="A725" s="2" t="s">
        <v>69</v>
      </c>
      <c r="B725" s="2" t="s">
        <v>34312</v>
      </c>
      <c r="C725" s="3">
        <v>4</v>
      </c>
      <c r="D725" s="2" t="s">
        <v>756</v>
      </c>
      <c r="E725" s="2" t="s">
        <v>10951</v>
      </c>
      <c r="F725" s="2">
        <v>15286835</v>
      </c>
      <c r="G725" s="2" t="s">
        <v>11509</v>
      </c>
      <c r="H725" s="2" t="s">
        <v>11510</v>
      </c>
      <c r="I725" s="2" t="s">
        <v>11511</v>
      </c>
      <c r="J725" s="2" t="s">
        <v>11512</v>
      </c>
      <c r="K725" s="2" t="s">
        <v>11513</v>
      </c>
      <c r="L725" s="2" t="s">
        <v>11514</v>
      </c>
      <c r="M725" s="2" t="s">
        <v>7438</v>
      </c>
      <c r="N725" s="4" t="s">
        <v>11515</v>
      </c>
      <c r="O725" s="2"/>
    </row>
    <row r="726" spans="1:15" ht="15" hidden="1" customHeight="1" x14ac:dyDescent="0.3">
      <c r="A726" s="2" t="s">
        <v>69</v>
      </c>
      <c r="B726" s="2" t="s">
        <v>34312</v>
      </c>
      <c r="C726" s="3">
        <v>4</v>
      </c>
      <c r="D726" s="2" t="s">
        <v>756</v>
      </c>
      <c r="E726" s="2" t="s">
        <v>10951</v>
      </c>
      <c r="F726" s="2">
        <v>15107922</v>
      </c>
      <c r="G726" s="2" t="s">
        <v>9900</v>
      </c>
      <c r="H726" s="2" t="s">
        <v>9901</v>
      </c>
      <c r="I726" s="2" t="s">
        <v>1299</v>
      </c>
      <c r="J726" s="2" t="s">
        <v>9902</v>
      </c>
      <c r="K726" s="2" t="s">
        <v>9884</v>
      </c>
      <c r="L726" s="2" t="s">
        <v>9903</v>
      </c>
      <c r="M726" s="2" t="s">
        <v>9904</v>
      </c>
      <c r="N726" s="4" t="s">
        <v>9905</v>
      </c>
      <c r="O726" s="4" t="s">
        <v>9906</v>
      </c>
    </row>
    <row r="727" spans="1:15" ht="15" hidden="1" customHeight="1" x14ac:dyDescent="0.3">
      <c r="A727" s="2" t="s">
        <v>69</v>
      </c>
      <c r="B727" s="2" t="s">
        <v>34312</v>
      </c>
      <c r="C727" s="3">
        <v>4</v>
      </c>
      <c r="D727" s="2" t="s">
        <v>756</v>
      </c>
      <c r="E727" s="2" t="s">
        <v>10951</v>
      </c>
      <c r="F727" s="2">
        <v>14670285</v>
      </c>
      <c r="G727" s="2" t="s">
        <v>11516</v>
      </c>
      <c r="H727" s="2" t="s">
        <v>11517</v>
      </c>
      <c r="I727" s="2" t="s">
        <v>9914</v>
      </c>
      <c r="J727" s="2"/>
      <c r="K727" s="2" t="s">
        <v>8497</v>
      </c>
      <c r="L727" s="2" t="s">
        <v>11518</v>
      </c>
      <c r="M727" s="2" t="s">
        <v>8528</v>
      </c>
      <c r="N727" s="4" t="s">
        <v>11519</v>
      </c>
      <c r="O727" s="4" t="s">
        <v>11520</v>
      </c>
    </row>
    <row r="728" spans="1:15" ht="15" hidden="1" customHeight="1" x14ac:dyDescent="0.3">
      <c r="A728" s="2" t="s">
        <v>69</v>
      </c>
      <c r="B728" s="2" t="s">
        <v>34312</v>
      </c>
      <c r="C728" s="3">
        <v>4</v>
      </c>
      <c r="D728" s="2" t="s">
        <v>756</v>
      </c>
      <c r="E728" s="2" t="s">
        <v>10951</v>
      </c>
      <c r="F728" s="2">
        <v>12144642</v>
      </c>
      <c r="G728" s="2" t="s">
        <v>11521</v>
      </c>
      <c r="H728" s="2" t="s">
        <v>11522</v>
      </c>
      <c r="I728" s="2" t="s">
        <v>11523</v>
      </c>
      <c r="J728" s="2"/>
      <c r="K728" s="2" t="s">
        <v>8833</v>
      </c>
      <c r="L728" s="2" t="s">
        <v>11524</v>
      </c>
      <c r="M728" s="2" t="s">
        <v>7388</v>
      </c>
      <c r="N728" s="4" t="s">
        <v>11525</v>
      </c>
      <c r="O728" s="4" t="s">
        <v>11526</v>
      </c>
    </row>
    <row r="729" spans="1:15" ht="15" hidden="1" customHeight="1" x14ac:dyDescent="0.3">
      <c r="A729" s="2" t="s">
        <v>69</v>
      </c>
      <c r="B729" s="2" t="s">
        <v>34312</v>
      </c>
      <c r="C729" s="3">
        <v>4</v>
      </c>
      <c r="D729" s="2" t="s">
        <v>756</v>
      </c>
      <c r="E729" s="2" t="s">
        <v>10951</v>
      </c>
      <c r="F729" s="2">
        <v>9888386</v>
      </c>
      <c r="G729" s="2" t="s">
        <v>9939</v>
      </c>
      <c r="H729" s="2" t="s">
        <v>9940</v>
      </c>
      <c r="I729" s="2" t="s">
        <v>746</v>
      </c>
      <c r="J729" s="2"/>
      <c r="K729" s="2" t="s">
        <v>8371</v>
      </c>
      <c r="L729" s="2" t="s">
        <v>9941</v>
      </c>
      <c r="M729" s="2" t="s">
        <v>7460</v>
      </c>
      <c r="N729" s="4" t="s">
        <v>9942</v>
      </c>
      <c r="O729" s="4" t="s">
        <v>9943</v>
      </c>
    </row>
    <row r="730" spans="1:15" ht="15" hidden="1" customHeight="1" x14ac:dyDescent="0.3">
      <c r="A730" s="2" t="s">
        <v>69</v>
      </c>
      <c r="B730" s="2" t="s">
        <v>34312</v>
      </c>
      <c r="C730" s="3">
        <v>4</v>
      </c>
      <c r="D730" s="2" t="s">
        <v>756</v>
      </c>
      <c r="E730" s="2" t="s">
        <v>10951</v>
      </c>
      <c r="F730" s="2">
        <v>9852646</v>
      </c>
      <c r="G730" s="2" t="s">
        <v>11527</v>
      </c>
      <c r="H730" s="2" t="s">
        <v>11528</v>
      </c>
      <c r="I730" s="2" t="s">
        <v>11529</v>
      </c>
      <c r="J730" s="2"/>
      <c r="K730" s="2" t="s">
        <v>11504</v>
      </c>
      <c r="L730" s="2" t="s">
        <v>11530</v>
      </c>
      <c r="M730" s="2" t="s">
        <v>8667</v>
      </c>
      <c r="N730" s="4" t="s">
        <v>11531</v>
      </c>
      <c r="O730" s="2"/>
    </row>
    <row r="731" spans="1:15" ht="15" hidden="1" customHeight="1" x14ac:dyDescent="0.3">
      <c r="A731" s="2" t="s">
        <v>69</v>
      </c>
      <c r="B731" s="2" t="s">
        <v>34312</v>
      </c>
      <c r="C731" s="3">
        <v>4</v>
      </c>
      <c r="D731" s="2" t="s">
        <v>756</v>
      </c>
      <c r="E731" s="2" t="s">
        <v>10951</v>
      </c>
      <c r="F731" s="2">
        <v>10349196</v>
      </c>
      <c r="G731" s="2" t="s">
        <v>11532</v>
      </c>
      <c r="H731" s="2" t="s">
        <v>11533</v>
      </c>
      <c r="I731" s="2" t="s">
        <v>11529</v>
      </c>
      <c r="J731" s="2"/>
      <c r="K731" s="2" t="s">
        <v>11534</v>
      </c>
      <c r="L731" s="2" t="s">
        <v>11535</v>
      </c>
      <c r="M731" s="2" t="s">
        <v>7388</v>
      </c>
      <c r="N731" s="4" t="s">
        <v>11536</v>
      </c>
      <c r="O731" s="2"/>
    </row>
    <row r="732" spans="1:15" ht="15" hidden="1" customHeight="1" x14ac:dyDescent="0.3">
      <c r="A732" s="2" t="s">
        <v>69</v>
      </c>
      <c r="B732" s="2" t="s">
        <v>34312</v>
      </c>
      <c r="C732" s="3">
        <v>4</v>
      </c>
      <c r="D732" s="2" t="s">
        <v>756</v>
      </c>
      <c r="E732" s="2" t="s">
        <v>10992</v>
      </c>
      <c r="F732" s="2">
        <v>9777327</v>
      </c>
      <c r="G732" s="2" t="s">
        <v>11537</v>
      </c>
      <c r="H732" s="2" t="s">
        <v>11538</v>
      </c>
      <c r="I732" s="2" t="s">
        <v>11539</v>
      </c>
      <c r="J732" s="2"/>
      <c r="K732" s="2" t="s">
        <v>11540</v>
      </c>
      <c r="L732" s="2" t="s">
        <v>11541</v>
      </c>
      <c r="M732" s="2" t="s">
        <v>7388</v>
      </c>
      <c r="N732" s="4" t="s">
        <v>11542</v>
      </c>
      <c r="O732" s="4" t="s">
        <v>11543</v>
      </c>
    </row>
    <row r="733" spans="1:15" ht="15" hidden="1" customHeight="1" x14ac:dyDescent="0.3">
      <c r="A733" s="2" t="s">
        <v>69</v>
      </c>
      <c r="B733" s="2" t="s">
        <v>34312</v>
      </c>
      <c r="C733" s="3">
        <v>4</v>
      </c>
      <c r="D733" s="2" t="s">
        <v>756</v>
      </c>
      <c r="E733" s="2" t="s">
        <v>10951</v>
      </c>
      <c r="F733" s="2">
        <v>9659739</v>
      </c>
      <c r="G733" s="2" t="s">
        <v>11544</v>
      </c>
      <c r="H733" s="2" t="s">
        <v>11545</v>
      </c>
      <c r="I733" s="2" t="s">
        <v>720</v>
      </c>
      <c r="J733" s="2"/>
      <c r="K733" s="2" t="s">
        <v>11513</v>
      </c>
      <c r="L733" s="2" t="s">
        <v>11546</v>
      </c>
      <c r="M733" s="2" t="s">
        <v>11547</v>
      </c>
      <c r="N733" s="4" t="s">
        <v>11548</v>
      </c>
      <c r="O733" s="2"/>
    </row>
    <row r="734" spans="1:15" ht="15" hidden="1" customHeight="1" x14ac:dyDescent="0.3">
      <c r="A734" s="2" t="s">
        <v>69</v>
      </c>
      <c r="B734" s="2" t="s">
        <v>34312</v>
      </c>
      <c r="C734" s="3">
        <v>4</v>
      </c>
      <c r="D734" s="2" t="s">
        <v>756</v>
      </c>
      <c r="E734" s="2" t="s">
        <v>10951</v>
      </c>
      <c r="F734" s="2">
        <v>14685362</v>
      </c>
      <c r="G734" s="2" t="s">
        <v>11549</v>
      </c>
      <c r="H734" s="2" t="s">
        <v>11550</v>
      </c>
      <c r="I734" s="2" t="s">
        <v>720</v>
      </c>
      <c r="J734" s="2"/>
      <c r="K734" s="2" t="s">
        <v>9132</v>
      </c>
      <c r="L734" s="2" t="s">
        <v>11551</v>
      </c>
      <c r="M734" s="2" t="s">
        <v>7388</v>
      </c>
      <c r="N734" s="4" t="s">
        <v>11552</v>
      </c>
      <c r="O734" s="2"/>
    </row>
    <row r="735" spans="1:15" ht="15" hidden="1" customHeight="1" x14ac:dyDescent="0.3">
      <c r="A735" s="2" t="s">
        <v>69</v>
      </c>
      <c r="B735" s="2" t="s">
        <v>34312</v>
      </c>
      <c r="C735" s="3">
        <v>4</v>
      </c>
      <c r="D735" s="2" t="s">
        <v>756</v>
      </c>
      <c r="E735" s="2" t="s">
        <v>10951</v>
      </c>
      <c r="F735" s="2">
        <v>9476132</v>
      </c>
      <c r="G735" s="2" t="s">
        <v>9956</v>
      </c>
      <c r="H735" s="2" t="s">
        <v>9957</v>
      </c>
      <c r="I735" s="2" t="s">
        <v>9958</v>
      </c>
      <c r="J735" s="2"/>
      <c r="K735" s="2" t="s">
        <v>9959</v>
      </c>
      <c r="L735" s="2" t="s">
        <v>9960</v>
      </c>
      <c r="M735" s="2" t="s">
        <v>7495</v>
      </c>
      <c r="N735" s="4" t="s">
        <v>9961</v>
      </c>
      <c r="O735" s="4" t="s">
        <v>9962</v>
      </c>
    </row>
    <row r="736" spans="1:15" ht="15" hidden="1" customHeight="1" x14ac:dyDescent="0.3">
      <c r="A736" s="2" t="s">
        <v>69</v>
      </c>
      <c r="B736" s="2" t="s">
        <v>34312</v>
      </c>
      <c r="C736" s="3">
        <v>4</v>
      </c>
      <c r="D736" s="2" t="s">
        <v>756</v>
      </c>
      <c r="E736" s="2" t="s">
        <v>10951</v>
      </c>
      <c r="F736" s="2">
        <v>14685381</v>
      </c>
      <c r="G736" s="2" t="s">
        <v>11553</v>
      </c>
      <c r="H736" s="2" t="s">
        <v>11554</v>
      </c>
      <c r="I736" s="2" t="s">
        <v>8342</v>
      </c>
      <c r="J736" s="2"/>
      <c r="K736" s="2" t="s">
        <v>9132</v>
      </c>
      <c r="L736" s="2" t="s">
        <v>11555</v>
      </c>
      <c r="M736" s="2" t="s">
        <v>8667</v>
      </c>
      <c r="N736" s="4" t="s">
        <v>11556</v>
      </c>
      <c r="O736" s="2"/>
    </row>
    <row r="737" spans="1:15" ht="15" hidden="1" customHeight="1" x14ac:dyDescent="0.3">
      <c r="A737" s="2" t="s">
        <v>69</v>
      </c>
      <c r="B737" s="2" t="s">
        <v>34312</v>
      </c>
      <c r="C737" s="3">
        <v>4</v>
      </c>
      <c r="D737" s="2" t="s">
        <v>756</v>
      </c>
      <c r="E737" s="2" t="s">
        <v>10951</v>
      </c>
      <c r="F737" s="2">
        <v>9567369</v>
      </c>
      <c r="G737" s="2" t="s">
        <v>11557</v>
      </c>
      <c r="H737" s="2" t="s">
        <v>11558</v>
      </c>
      <c r="I737" s="2" t="s">
        <v>705</v>
      </c>
      <c r="J737" s="2"/>
      <c r="K737" s="2" t="s">
        <v>11513</v>
      </c>
      <c r="L737" s="2" t="s">
        <v>11559</v>
      </c>
      <c r="M737" s="2" t="s">
        <v>8828</v>
      </c>
      <c r="N737" s="4" t="s">
        <v>11560</v>
      </c>
      <c r="O737" s="2"/>
    </row>
    <row r="738" spans="1:15" ht="15" hidden="1" customHeight="1" x14ac:dyDescent="0.3">
      <c r="A738" s="2" t="s">
        <v>69</v>
      </c>
      <c r="B738" s="2" t="s">
        <v>34312</v>
      </c>
      <c r="C738" s="3">
        <v>4</v>
      </c>
      <c r="D738" s="2" t="s">
        <v>756</v>
      </c>
      <c r="E738" s="2" t="s">
        <v>10951</v>
      </c>
      <c r="F738" s="2">
        <v>9258773</v>
      </c>
      <c r="G738" s="2" t="s">
        <v>9963</v>
      </c>
      <c r="H738" s="2" t="s">
        <v>9964</v>
      </c>
      <c r="I738" s="2" t="s">
        <v>723</v>
      </c>
      <c r="J738" s="2"/>
      <c r="K738" s="2" t="s">
        <v>7472</v>
      </c>
      <c r="L738" s="2" t="s">
        <v>9965</v>
      </c>
      <c r="M738" s="2" t="s">
        <v>8528</v>
      </c>
      <c r="N738" s="4" t="s">
        <v>9966</v>
      </c>
      <c r="O738" s="4" t="s">
        <v>9967</v>
      </c>
    </row>
    <row r="739" spans="1:15" ht="15" hidden="1" customHeight="1" x14ac:dyDescent="0.3">
      <c r="A739" s="2" t="s">
        <v>69</v>
      </c>
      <c r="B739" s="2" t="s">
        <v>34312</v>
      </c>
      <c r="C739" s="3">
        <v>4</v>
      </c>
      <c r="D739" s="2" t="s">
        <v>756</v>
      </c>
      <c r="E739" s="2" t="s">
        <v>10951</v>
      </c>
      <c r="F739" s="2">
        <v>9334468</v>
      </c>
      <c r="G739" s="2" t="s">
        <v>11561</v>
      </c>
      <c r="H739" s="2" t="s">
        <v>11562</v>
      </c>
      <c r="I739" s="2" t="s">
        <v>11563</v>
      </c>
      <c r="J739" s="2"/>
      <c r="K739" s="2" t="s">
        <v>11513</v>
      </c>
      <c r="L739" s="2" t="s">
        <v>11564</v>
      </c>
      <c r="M739" s="2" t="s">
        <v>11506</v>
      </c>
      <c r="N739" s="4" t="s">
        <v>11565</v>
      </c>
      <c r="O739" s="2"/>
    </row>
    <row r="740" spans="1:15" ht="15" hidden="1" customHeight="1" x14ac:dyDescent="0.3">
      <c r="A740" s="2" t="s">
        <v>69</v>
      </c>
      <c r="B740" s="2" t="s">
        <v>34312</v>
      </c>
      <c r="C740" s="3">
        <v>4</v>
      </c>
      <c r="D740" s="2" t="s">
        <v>756</v>
      </c>
      <c r="E740" s="2" t="s">
        <v>10951</v>
      </c>
      <c r="F740" s="2">
        <v>8807512</v>
      </c>
      <c r="G740" s="2" t="s">
        <v>11566</v>
      </c>
      <c r="H740" s="2" t="s">
        <v>11567</v>
      </c>
      <c r="I740" s="2" t="s">
        <v>11568</v>
      </c>
      <c r="J740" s="2"/>
      <c r="K740" s="2" t="s">
        <v>11126</v>
      </c>
      <c r="L740" s="2" t="s">
        <v>11569</v>
      </c>
      <c r="M740" s="2" t="s">
        <v>7709</v>
      </c>
      <c r="N740" s="4" t="s">
        <v>11570</v>
      </c>
      <c r="O740" s="2"/>
    </row>
    <row r="741" spans="1:15" ht="15" hidden="1" customHeight="1" x14ac:dyDescent="0.3">
      <c r="A741" s="2" t="s">
        <v>69</v>
      </c>
      <c r="B741" s="2" t="s">
        <v>34312</v>
      </c>
      <c r="C741" s="3">
        <v>4</v>
      </c>
      <c r="D741" s="2" t="s">
        <v>756</v>
      </c>
      <c r="E741" s="2" t="s">
        <v>10951</v>
      </c>
      <c r="F741" s="2">
        <v>8727075</v>
      </c>
      <c r="G741" s="2" t="s">
        <v>9976</v>
      </c>
      <c r="H741" s="2" t="s">
        <v>9977</v>
      </c>
      <c r="I741" s="2" t="s">
        <v>9970</v>
      </c>
      <c r="J741" s="2"/>
      <c r="K741" s="2" t="s">
        <v>9871</v>
      </c>
      <c r="L741" s="2" t="s">
        <v>9978</v>
      </c>
      <c r="M741" s="2" t="s">
        <v>7388</v>
      </c>
      <c r="N741" s="4" t="s">
        <v>9979</v>
      </c>
      <c r="O741" s="4" t="s">
        <v>9980</v>
      </c>
    </row>
    <row r="742" spans="1:15" ht="15" hidden="1" customHeight="1" x14ac:dyDescent="0.3">
      <c r="A742" s="2" t="s">
        <v>69</v>
      </c>
      <c r="B742" s="2" t="s">
        <v>34312</v>
      </c>
      <c r="C742" s="3">
        <v>4</v>
      </c>
      <c r="D742" s="2" t="s">
        <v>756</v>
      </c>
      <c r="E742" s="2" t="s">
        <v>10951</v>
      </c>
      <c r="F742" s="2">
        <v>8653222</v>
      </c>
      <c r="G742" s="2" t="s">
        <v>11571</v>
      </c>
      <c r="H742" s="2" t="s">
        <v>11572</v>
      </c>
      <c r="I742" s="2" t="s">
        <v>728</v>
      </c>
      <c r="J742" s="2"/>
      <c r="K742" s="2" t="s">
        <v>11126</v>
      </c>
      <c r="L742" s="2" t="s">
        <v>11573</v>
      </c>
      <c r="M742" s="2" t="s">
        <v>7388</v>
      </c>
      <c r="N742" s="4" t="s">
        <v>11574</v>
      </c>
      <c r="O742" s="2"/>
    </row>
    <row r="743" spans="1:15" ht="15" hidden="1" customHeight="1" x14ac:dyDescent="0.3">
      <c r="A743" s="2" t="s">
        <v>69</v>
      </c>
      <c r="B743" s="2" t="s">
        <v>34312</v>
      </c>
      <c r="C743" s="3">
        <v>4</v>
      </c>
      <c r="D743" s="2" t="s">
        <v>756</v>
      </c>
      <c r="E743" s="2" t="s">
        <v>10951</v>
      </c>
      <c r="F743" s="2">
        <v>8525258</v>
      </c>
      <c r="G743" s="2" t="s">
        <v>11575</v>
      </c>
      <c r="H743" s="2" t="s">
        <v>11576</v>
      </c>
      <c r="I743" s="2" t="s">
        <v>11577</v>
      </c>
      <c r="J743" s="2"/>
      <c r="K743" s="2" t="s">
        <v>11513</v>
      </c>
      <c r="L743" s="2" t="s">
        <v>11578</v>
      </c>
      <c r="M743" s="2" t="s">
        <v>11506</v>
      </c>
      <c r="N743" s="4" t="s">
        <v>11579</v>
      </c>
      <c r="O743" s="2"/>
    </row>
    <row r="744" spans="1:15" ht="15" hidden="1" customHeight="1" x14ac:dyDescent="0.3">
      <c r="A744" s="2" t="s">
        <v>69</v>
      </c>
      <c r="B744" s="2" t="s">
        <v>34312</v>
      </c>
      <c r="C744" s="3">
        <v>4</v>
      </c>
      <c r="D744" s="2" t="s">
        <v>756</v>
      </c>
      <c r="E744" s="2" t="s">
        <v>10951</v>
      </c>
      <c r="F744" s="2">
        <v>7710760</v>
      </c>
      <c r="G744" s="2" t="s">
        <v>11371</v>
      </c>
      <c r="H744" s="2" t="s">
        <v>11580</v>
      </c>
      <c r="I744" s="2" t="s">
        <v>858</v>
      </c>
      <c r="J744" s="2"/>
      <c r="K744" s="2" t="s">
        <v>11581</v>
      </c>
      <c r="L744" s="2" t="s">
        <v>11582</v>
      </c>
      <c r="M744" s="2" t="s">
        <v>7388</v>
      </c>
      <c r="N744" s="4" t="s">
        <v>11583</v>
      </c>
      <c r="O744" s="2"/>
    </row>
    <row r="745" spans="1:15" ht="15" hidden="1" customHeight="1" x14ac:dyDescent="0.3">
      <c r="A745" s="2" t="s">
        <v>69</v>
      </c>
      <c r="B745" s="2" t="s">
        <v>34312</v>
      </c>
      <c r="C745" s="3">
        <v>4</v>
      </c>
      <c r="D745" s="2" t="s">
        <v>756</v>
      </c>
      <c r="E745" s="2" t="s">
        <v>10951</v>
      </c>
      <c r="F745" s="2">
        <v>7997816</v>
      </c>
      <c r="G745" s="2" t="s">
        <v>11584</v>
      </c>
      <c r="H745" s="2" t="s">
        <v>11585</v>
      </c>
      <c r="I745" s="2" t="s">
        <v>8468</v>
      </c>
      <c r="J745" s="2"/>
      <c r="K745" s="2" t="s">
        <v>11586</v>
      </c>
      <c r="L745" s="2" t="s">
        <v>11587</v>
      </c>
      <c r="M745" s="2" t="s">
        <v>7388</v>
      </c>
      <c r="N745" s="4" t="s">
        <v>11588</v>
      </c>
      <c r="O745" s="2"/>
    </row>
    <row r="746" spans="1:15" ht="15" hidden="1" customHeight="1" x14ac:dyDescent="0.3">
      <c r="A746" s="2" t="s">
        <v>69</v>
      </c>
      <c r="B746" s="2" t="s">
        <v>34312</v>
      </c>
      <c r="C746" s="3">
        <v>4</v>
      </c>
      <c r="D746" s="2" t="s">
        <v>756</v>
      </c>
      <c r="E746" s="2" t="s">
        <v>10951</v>
      </c>
      <c r="F746" s="2">
        <v>8052796</v>
      </c>
      <c r="G746" s="2" t="s">
        <v>11589</v>
      </c>
      <c r="H746" s="2" t="s">
        <v>11590</v>
      </c>
      <c r="I746" s="2" t="s">
        <v>8468</v>
      </c>
      <c r="J746" s="2"/>
      <c r="K746" s="2" t="s">
        <v>11591</v>
      </c>
      <c r="L746" s="2" t="s">
        <v>11592</v>
      </c>
      <c r="M746" s="2" t="s">
        <v>7388</v>
      </c>
      <c r="N746" s="4" t="s">
        <v>11593</v>
      </c>
      <c r="O746" s="2"/>
    </row>
    <row r="747" spans="1:15" ht="15" hidden="1" customHeight="1" x14ac:dyDescent="0.3">
      <c r="A747" s="2" t="s">
        <v>69</v>
      </c>
      <c r="B747" s="2" t="s">
        <v>34312</v>
      </c>
      <c r="C747" s="3">
        <v>4</v>
      </c>
      <c r="D747" s="2" t="s">
        <v>756</v>
      </c>
      <c r="E747" s="2" t="s">
        <v>10951</v>
      </c>
      <c r="F747" s="2">
        <v>8390277</v>
      </c>
      <c r="G747" s="2" t="s">
        <v>9988</v>
      </c>
      <c r="H747" s="2" t="s">
        <v>9989</v>
      </c>
      <c r="I747" s="2" t="s">
        <v>8474</v>
      </c>
      <c r="J747" s="2"/>
      <c r="K747" s="2" t="s">
        <v>9990</v>
      </c>
      <c r="L747" s="2" t="s">
        <v>9991</v>
      </c>
      <c r="M747" s="2" t="s">
        <v>7460</v>
      </c>
      <c r="N747" s="4" t="s">
        <v>9992</v>
      </c>
      <c r="O747" s="4" t="s">
        <v>9993</v>
      </c>
    </row>
    <row r="748" spans="1:15" ht="15" hidden="1" customHeight="1" x14ac:dyDescent="0.3">
      <c r="A748" s="2" t="s">
        <v>69</v>
      </c>
      <c r="B748" s="2" t="s">
        <v>34312</v>
      </c>
      <c r="C748" s="3">
        <v>4</v>
      </c>
      <c r="D748" s="2" t="s">
        <v>756</v>
      </c>
      <c r="E748" s="2" t="s">
        <v>10951</v>
      </c>
      <c r="F748" s="2">
        <v>8388277</v>
      </c>
      <c r="G748" s="2" t="s">
        <v>11594</v>
      </c>
      <c r="H748" s="2" t="s">
        <v>11595</v>
      </c>
      <c r="I748" s="2" t="s">
        <v>1458</v>
      </c>
      <c r="J748" s="2"/>
      <c r="K748" s="2" t="s">
        <v>11596</v>
      </c>
      <c r="L748" s="2" t="s">
        <v>11597</v>
      </c>
      <c r="M748" s="2" t="s">
        <v>8160</v>
      </c>
      <c r="N748" s="4" t="s">
        <v>11598</v>
      </c>
      <c r="O748" s="4" t="s">
        <v>11599</v>
      </c>
    </row>
    <row r="749" spans="1:15" ht="15" hidden="1" customHeight="1" x14ac:dyDescent="0.3">
      <c r="A749" s="2" t="s">
        <v>69</v>
      </c>
      <c r="B749" s="2" t="s">
        <v>34312</v>
      </c>
      <c r="C749" s="3">
        <v>4</v>
      </c>
      <c r="D749" s="2" t="s">
        <v>756</v>
      </c>
      <c r="E749" s="2" t="s">
        <v>10951</v>
      </c>
      <c r="F749" s="2">
        <v>1669577</v>
      </c>
      <c r="G749" s="2" t="s">
        <v>11600</v>
      </c>
      <c r="H749" s="2" t="s">
        <v>11601</v>
      </c>
      <c r="I749" s="2" t="s">
        <v>11602</v>
      </c>
      <c r="J749" s="2"/>
      <c r="K749" s="2" t="s">
        <v>11126</v>
      </c>
      <c r="L749" s="2" t="s">
        <v>11603</v>
      </c>
      <c r="M749" s="2" t="s">
        <v>7388</v>
      </c>
      <c r="N749" s="4" t="s">
        <v>11604</v>
      </c>
      <c r="O749" s="2"/>
    </row>
    <row r="750" spans="1:15" ht="15" hidden="1" customHeight="1" x14ac:dyDescent="0.3">
      <c r="A750" s="2" t="s">
        <v>69</v>
      </c>
      <c r="B750" s="2" t="s">
        <v>34312</v>
      </c>
      <c r="C750" s="3">
        <v>4</v>
      </c>
      <c r="D750" s="2" t="s">
        <v>756</v>
      </c>
      <c r="E750" s="2" t="s">
        <v>10951</v>
      </c>
      <c r="F750" s="2">
        <v>1797268</v>
      </c>
      <c r="G750" s="2" t="s">
        <v>11605</v>
      </c>
      <c r="H750" s="2" t="s">
        <v>11606</v>
      </c>
      <c r="I750" s="2" t="s">
        <v>749</v>
      </c>
      <c r="J750" s="2"/>
      <c r="K750" s="2" t="s">
        <v>9884</v>
      </c>
      <c r="L750" s="2" t="s">
        <v>11607</v>
      </c>
      <c r="M750" s="2" t="s">
        <v>7460</v>
      </c>
      <c r="N750" s="4" t="s">
        <v>11608</v>
      </c>
      <c r="O750" s="2"/>
    </row>
    <row r="751" spans="1:15" ht="15" hidden="1" customHeight="1" x14ac:dyDescent="0.3">
      <c r="A751" s="2" t="s">
        <v>69</v>
      </c>
      <c r="B751" s="2" t="s">
        <v>34312</v>
      </c>
      <c r="C751" s="3">
        <v>4</v>
      </c>
      <c r="D751" s="2" t="s">
        <v>756</v>
      </c>
      <c r="E751" s="2" t="s">
        <v>10951</v>
      </c>
      <c r="F751" s="2">
        <v>3264513</v>
      </c>
      <c r="G751" s="2" t="s">
        <v>11609</v>
      </c>
      <c r="H751" s="2" t="s">
        <v>11610</v>
      </c>
      <c r="I751" s="2" t="s">
        <v>751</v>
      </c>
      <c r="J751" s="2"/>
      <c r="K751" s="2" t="s">
        <v>9884</v>
      </c>
      <c r="L751" s="2" t="s">
        <v>11611</v>
      </c>
      <c r="M751" s="2" t="s">
        <v>7495</v>
      </c>
      <c r="N751" s="4" t="s">
        <v>11612</v>
      </c>
      <c r="O751" s="2"/>
    </row>
    <row r="752" spans="1:15" ht="15" hidden="1" customHeight="1" x14ac:dyDescent="0.3">
      <c r="A752" s="2" t="s">
        <v>69</v>
      </c>
      <c r="B752" s="2" t="s">
        <v>34312</v>
      </c>
      <c r="C752" s="3">
        <v>4</v>
      </c>
      <c r="D752" s="2" t="s">
        <v>756</v>
      </c>
      <c r="E752" s="2" t="s">
        <v>10951</v>
      </c>
      <c r="F752" s="2">
        <v>3266846</v>
      </c>
      <c r="G752" s="2" t="s">
        <v>11613</v>
      </c>
      <c r="H752" s="2" t="s">
        <v>11614</v>
      </c>
      <c r="I752" s="2" t="s">
        <v>751</v>
      </c>
      <c r="J752" s="2"/>
      <c r="K752" s="2" t="s">
        <v>9884</v>
      </c>
      <c r="L752" s="2" t="s">
        <v>11615</v>
      </c>
      <c r="M752" s="2" t="s">
        <v>7460</v>
      </c>
      <c r="N752" s="4" t="s">
        <v>11616</v>
      </c>
      <c r="O752" s="2"/>
    </row>
    <row r="753" spans="1:15" ht="15" hidden="1" customHeight="1" x14ac:dyDescent="0.3">
      <c r="A753" s="2" t="s">
        <v>69</v>
      </c>
      <c r="B753" s="2" t="s">
        <v>34312</v>
      </c>
      <c r="C753" s="3">
        <v>4</v>
      </c>
      <c r="D753" s="2" t="s">
        <v>756</v>
      </c>
      <c r="E753" s="2" t="s">
        <v>10951</v>
      </c>
      <c r="F753" s="2">
        <v>3423601</v>
      </c>
      <c r="G753" s="2" t="s">
        <v>11617</v>
      </c>
      <c r="H753" s="2" t="s">
        <v>11618</v>
      </c>
      <c r="I753" s="2" t="s">
        <v>11619</v>
      </c>
      <c r="J753" s="2"/>
      <c r="K753" s="2" t="s">
        <v>11513</v>
      </c>
      <c r="L753" s="2" t="s">
        <v>11620</v>
      </c>
      <c r="M753" s="2" t="s">
        <v>11506</v>
      </c>
      <c r="N753" s="4" t="s">
        <v>11621</v>
      </c>
      <c r="O753" s="2"/>
    </row>
    <row r="754" spans="1:15" ht="15" hidden="1" customHeight="1" x14ac:dyDescent="0.3">
      <c r="A754" s="2" t="s">
        <v>69</v>
      </c>
      <c r="B754" s="2" t="s">
        <v>34312</v>
      </c>
      <c r="C754" s="3">
        <v>4</v>
      </c>
      <c r="D754" s="2" t="s">
        <v>756</v>
      </c>
      <c r="E754" s="2" t="s">
        <v>10951</v>
      </c>
      <c r="F754" s="2">
        <v>4083232</v>
      </c>
      <c r="G754" s="2" t="s">
        <v>11622</v>
      </c>
      <c r="H754" s="2" t="s">
        <v>11623</v>
      </c>
      <c r="I754" s="2" t="s">
        <v>11624</v>
      </c>
      <c r="J754" s="2"/>
      <c r="K754" s="2" t="s">
        <v>8497</v>
      </c>
      <c r="L754" s="2" t="s">
        <v>11625</v>
      </c>
      <c r="M754" s="2" t="s">
        <v>7388</v>
      </c>
      <c r="N754" s="4" t="s">
        <v>11626</v>
      </c>
      <c r="O754" s="2"/>
    </row>
    <row r="755" spans="1:15" ht="15" hidden="1" customHeight="1" x14ac:dyDescent="0.3">
      <c r="A755" s="2" t="s">
        <v>69</v>
      </c>
      <c r="B755" s="2" t="s">
        <v>34312</v>
      </c>
      <c r="C755" s="3">
        <v>4</v>
      </c>
      <c r="D755" s="2" t="s">
        <v>756</v>
      </c>
      <c r="E755" s="2" t="s">
        <v>10951</v>
      </c>
      <c r="F755" s="2">
        <v>4036765</v>
      </c>
      <c r="G755" s="2" t="s">
        <v>11627</v>
      </c>
      <c r="H755" s="2" t="s">
        <v>11628</v>
      </c>
      <c r="I755" s="2" t="s">
        <v>11629</v>
      </c>
      <c r="J755" s="2"/>
      <c r="K755" s="2" t="s">
        <v>8497</v>
      </c>
      <c r="L755" s="2" t="s">
        <v>11630</v>
      </c>
      <c r="M755" s="2" t="s">
        <v>8667</v>
      </c>
      <c r="N755" s="4" t="s">
        <v>11631</v>
      </c>
      <c r="O755" s="2"/>
    </row>
    <row r="756" spans="1:15" ht="15" hidden="1" customHeight="1" x14ac:dyDescent="0.3">
      <c r="A756" s="2" t="s">
        <v>82</v>
      </c>
      <c r="B756" s="2" t="s">
        <v>34313</v>
      </c>
      <c r="C756" s="3">
        <v>5</v>
      </c>
      <c r="D756" s="2" t="s">
        <v>773</v>
      </c>
      <c r="E756" s="2" t="s">
        <v>11632</v>
      </c>
      <c r="F756" s="2">
        <v>39622295</v>
      </c>
      <c r="G756" s="2" t="s">
        <v>11633</v>
      </c>
      <c r="H756" s="2" t="s">
        <v>11634</v>
      </c>
      <c r="I756" s="2" t="s">
        <v>11635</v>
      </c>
      <c r="J756" s="2" t="s">
        <v>11635</v>
      </c>
      <c r="K756" s="2" t="s">
        <v>7380</v>
      </c>
      <c r="L756" s="2"/>
      <c r="M756" s="2" t="s">
        <v>7388</v>
      </c>
      <c r="N756" s="4" t="s">
        <v>11636</v>
      </c>
      <c r="O756" s="4" t="s">
        <v>11637</v>
      </c>
    </row>
    <row r="757" spans="1:15" ht="15" hidden="1" customHeight="1" x14ac:dyDescent="0.3">
      <c r="A757" s="2" t="s">
        <v>82</v>
      </c>
      <c r="B757" s="2" t="s">
        <v>34313</v>
      </c>
      <c r="C757" s="3">
        <v>5</v>
      </c>
      <c r="D757" s="2" t="s">
        <v>773</v>
      </c>
      <c r="E757" s="2" t="s">
        <v>11632</v>
      </c>
      <c r="F757" s="2">
        <v>39436497</v>
      </c>
      <c r="G757" s="2" t="s">
        <v>8870</v>
      </c>
      <c r="H757" s="2" t="s">
        <v>8871</v>
      </c>
      <c r="I757" s="2" t="s">
        <v>7436</v>
      </c>
      <c r="J757" s="2" t="s">
        <v>7436</v>
      </c>
      <c r="K757" s="2" t="s">
        <v>7472</v>
      </c>
      <c r="L757" s="2" t="s">
        <v>8872</v>
      </c>
      <c r="M757" s="2" t="s">
        <v>7460</v>
      </c>
      <c r="N757" s="4" t="s">
        <v>8873</v>
      </c>
      <c r="O757" s="4" t="s">
        <v>8874</v>
      </c>
    </row>
    <row r="758" spans="1:15" ht="15" hidden="1" customHeight="1" x14ac:dyDescent="0.3">
      <c r="A758" s="2" t="s">
        <v>82</v>
      </c>
      <c r="B758" s="2" t="s">
        <v>34313</v>
      </c>
      <c r="C758" s="3">
        <v>5</v>
      </c>
      <c r="D758" s="2" t="s">
        <v>773</v>
      </c>
      <c r="E758" s="2" t="s">
        <v>11632</v>
      </c>
      <c r="F758" s="2">
        <v>38834764</v>
      </c>
      <c r="G758" s="2" t="s">
        <v>8875</v>
      </c>
      <c r="H758" s="2" t="s">
        <v>8876</v>
      </c>
      <c r="I758" s="2" t="s">
        <v>1031</v>
      </c>
      <c r="J758" s="2" t="s">
        <v>8877</v>
      </c>
      <c r="K758" s="2" t="s">
        <v>8051</v>
      </c>
      <c r="L758" s="2" t="s">
        <v>8878</v>
      </c>
      <c r="M758" s="2" t="s">
        <v>7488</v>
      </c>
      <c r="N758" s="4" t="s">
        <v>8879</v>
      </c>
      <c r="O758" s="4" t="s">
        <v>8880</v>
      </c>
    </row>
    <row r="759" spans="1:15" ht="15" hidden="1" customHeight="1" x14ac:dyDescent="0.3">
      <c r="A759" s="2" t="s">
        <v>82</v>
      </c>
      <c r="B759" s="2" t="s">
        <v>34313</v>
      </c>
      <c r="C759" s="3">
        <v>5</v>
      </c>
      <c r="D759" s="2" t="s">
        <v>773</v>
      </c>
      <c r="E759" s="2" t="s">
        <v>11632</v>
      </c>
      <c r="F759" s="2">
        <v>36251205</v>
      </c>
      <c r="G759" s="2" t="s">
        <v>11638</v>
      </c>
      <c r="H759" s="2" t="s">
        <v>11639</v>
      </c>
      <c r="I759" s="2" t="s">
        <v>806</v>
      </c>
      <c r="J759" s="2" t="s">
        <v>5756</v>
      </c>
      <c r="K759" s="2" t="s">
        <v>7472</v>
      </c>
      <c r="L759" s="2" t="s">
        <v>11640</v>
      </c>
      <c r="M759" s="2" t="s">
        <v>7460</v>
      </c>
      <c r="N759" s="4" t="s">
        <v>11641</v>
      </c>
      <c r="O759" s="4" t="s">
        <v>11642</v>
      </c>
    </row>
    <row r="760" spans="1:15" ht="15" hidden="1" customHeight="1" x14ac:dyDescent="0.3">
      <c r="A760" s="2" t="s">
        <v>82</v>
      </c>
      <c r="B760" s="2" t="s">
        <v>34313</v>
      </c>
      <c r="C760" s="3">
        <v>5</v>
      </c>
      <c r="D760" s="2" t="s">
        <v>773</v>
      </c>
      <c r="E760" s="2" t="s">
        <v>11632</v>
      </c>
      <c r="F760" s="2">
        <v>36969289</v>
      </c>
      <c r="G760" s="2" t="s">
        <v>11643</v>
      </c>
      <c r="H760" s="2" t="s">
        <v>11644</v>
      </c>
      <c r="I760" s="2" t="s">
        <v>1117</v>
      </c>
      <c r="J760" s="2" t="s">
        <v>11645</v>
      </c>
      <c r="K760" s="2" t="s">
        <v>7707</v>
      </c>
      <c r="L760" s="2" t="s">
        <v>11646</v>
      </c>
      <c r="M760" s="2" t="s">
        <v>7709</v>
      </c>
      <c r="N760" s="4" t="s">
        <v>11647</v>
      </c>
      <c r="O760" s="4" t="s">
        <v>11648</v>
      </c>
    </row>
    <row r="761" spans="1:15" ht="15" hidden="1" customHeight="1" x14ac:dyDescent="0.3">
      <c r="A761" s="2" t="s">
        <v>82</v>
      </c>
      <c r="B761" s="2" t="s">
        <v>34313</v>
      </c>
      <c r="C761" s="3">
        <v>5</v>
      </c>
      <c r="D761" s="2" t="s">
        <v>773</v>
      </c>
      <c r="E761" s="2" t="s">
        <v>11632</v>
      </c>
      <c r="F761" s="2">
        <v>35469842</v>
      </c>
      <c r="G761" s="2" t="s">
        <v>11649</v>
      </c>
      <c r="H761" s="2" t="s">
        <v>11650</v>
      </c>
      <c r="I761" s="2" t="s">
        <v>1660</v>
      </c>
      <c r="J761" s="2" t="s">
        <v>11651</v>
      </c>
      <c r="K761" s="2" t="s">
        <v>7380</v>
      </c>
      <c r="L761" s="2" t="s">
        <v>11652</v>
      </c>
      <c r="M761" s="2" t="s">
        <v>7460</v>
      </c>
      <c r="N761" s="4" t="s">
        <v>11653</v>
      </c>
      <c r="O761" s="4" t="s">
        <v>11654</v>
      </c>
    </row>
    <row r="762" spans="1:15" ht="15" hidden="1" customHeight="1" x14ac:dyDescent="0.3">
      <c r="A762" s="2" t="s">
        <v>82</v>
      </c>
      <c r="B762" s="2" t="s">
        <v>34313</v>
      </c>
      <c r="C762" s="3">
        <v>5</v>
      </c>
      <c r="D762" s="2" t="s">
        <v>773</v>
      </c>
      <c r="E762" s="2" t="s">
        <v>11632</v>
      </c>
      <c r="F762" s="2">
        <v>35587511</v>
      </c>
      <c r="G762" s="2" t="s">
        <v>11655</v>
      </c>
      <c r="H762" s="2" t="s">
        <v>11656</v>
      </c>
      <c r="I762" s="2" t="s">
        <v>6458</v>
      </c>
      <c r="J762" s="2" t="s">
        <v>6458</v>
      </c>
      <c r="K762" s="2" t="s">
        <v>11657</v>
      </c>
      <c r="L762" s="2" t="s">
        <v>11658</v>
      </c>
      <c r="M762" s="2" t="s">
        <v>7388</v>
      </c>
      <c r="N762" s="4" t="s">
        <v>11659</v>
      </c>
      <c r="O762" s="4" t="s">
        <v>11660</v>
      </c>
    </row>
    <row r="763" spans="1:15" ht="15" hidden="1" customHeight="1" x14ac:dyDescent="0.3">
      <c r="A763" s="2" t="s">
        <v>82</v>
      </c>
      <c r="B763" s="2" t="s">
        <v>34313</v>
      </c>
      <c r="C763" s="3">
        <v>5</v>
      </c>
      <c r="D763" s="2" t="s">
        <v>773</v>
      </c>
      <c r="E763" s="2" t="s">
        <v>11632</v>
      </c>
      <c r="F763" s="2">
        <v>34982304</v>
      </c>
      <c r="G763" s="2" t="s">
        <v>9019</v>
      </c>
      <c r="H763" s="2" t="s">
        <v>9020</v>
      </c>
      <c r="I763" s="2" t="s">
        <v>1289</v>
      </c>
      <c r="J763" s="2" t="s">
        <v>9021</v>
      </c>
      <c r="K763" s="2" t="s">
        <v>7472</v>
      </c>
      <c r="L763" s="2" t="s">
        <v>9022</v>
      </c>
      <c r="M763" s="2" t="s">
        <v>7460</v>
      </c>
      <c r="N763" s="4" t="s">
        <v>9023</v>
      </c>
      <c r="O763" s="4" t="s">
        <v>9024</v>
      </c>
    </row>
    <row r="764" spans="1:15" ht="15" hidden="1" customHeight="1" x14ac:dyDescent="0.3">
      <c r="A764" s="2" t="s">
        <v>82</v>
      </c>
      <c r="B764" s="2" t="s">
        <v>34313</v>
      </c>
      <c r="C764" s="3">
        <v>5</v>
      </c>
      <c r="D764" s="2" t="s">
        <v>773</v>
      </c>
      <c r="E764" s="2" t="s">
        <v>11632</v>
      </c>
      <c r="F764" s="2">
        <v>35129805</v>
      </c>
      <c r="G764" s="2" t="s">
        <v>9025</v>
      </c>
      <c r="H764" s="2" t="s">
        <v>9026</v>
      </c>
      <c r="I764" s="2" t="s">
        <v>1289</v>
      </c>
      <c r="J764" s="2"/>
      <c r="K764" s="2" t="s">
        <v>7472</v>
      </c>
      <c r="L764" s="2" t="s">
        <v>9027</v>
      </c>
      <c r="M764" s="2" t="s">
        <v>7858</v>
      </c>
      <c r="N764" s="4" t="s">
        <v>9028</v>
      </c>
      <c r="O764" s="4" t="s">
        <v>9029</v>
      </c>
    </row>
    <row r="765" spans="1:15" ht="15" hidden="1" customHeight="1" x14ac:dyDescent="0.3">
      <c r="A765" s="2" t="s">
        <v>82</v>
      </c>
      <c r="B765" s="2" t="s">
        <v>34313</v>
      </c>
      <c r="C765" s="3">
        <v>5</v>
      </c>
      <c r="D765" s="2" t="s">
        <v>773</v>
      </c>
      <c r="E765" s="2" t="s">
        <v>11632</v>
      </c>
      <c r="F765" s="2">
        <v>32980424</v>
      </c>
      <c r="G765" s="2" t="s">
        <v>7660</v>
      </c>
      <c r="H765" s="2" t="s">
        <v>7661</v>
      </c>
      <c r="I765" s="2" t="s">
        <v>2101</v>
      </c>
      <c r="J765" s="2" t="s">
        <v>7662</v>
      </c>
      <c r="K765" s="2" t="s">
        <v>7380</v>
      </c>
      <c r="L765" s="2" t="s">
        <v>7663</v>
      </c>
      <c r="M765" s="2" t="s">
        <v>7488</v>
      </c>
      <c r="N765" s="4" t="s">
        <v>7664</v>
      </c>
      <c r="O765" s="4" t="s">
        <v>7665</v>
      </c>
    </row>
    <row r="766" spans="1:15" ht="15" hidden="1" customHeight="1" x14ac:dyDescent="0.3">
      <c r="A766" s="2" t="s">
        <v>82</v>
      </c>
      <c r="B766" s="2" t="s">
        <v>34313</v>
      </c>
      <c r="C766" s="3">
        <v>5</v>
      </c>
      <c r="D766" s="2" t="s">
        <v>773</v>
      </c>
      <c r="E766" s="2" t="s">
        <v>11632</v>
      </c>
      <c r="F766" s="2">
        <v>33193371</v>
      </c>
      <c r="G766" s="2" t="s">
        <v>11661</v>
      </c>
      <c r="H766" s="2" t="s">
        <v>11662</v>
      </c>
      <c r="I766" s="2" t="s">
        <v>1123</v>
      </c>
      <c r="J766" s="2" t="s">
        <v>11663</v>
      </c>
      <c r="K766" s="2" t="s">
        <v>7410</v>
      </c>
      <c r="L766" s="2" t="s">
        <v>11664</v>
      </c>
      <c r="M766" s="2" t="s">
        <v>7460</v>
      </c>
      <c r="N766" s="4" t="s">
        <v>11665</v>
      </c>
      <c r="O766" s="4" t="s">
        <v>11666</v>
      </c>
    </row>
    <row r="767" spans="1:15" ht="15" hidden="1" customHeight="1" x14ac:dyDescent="0.3">
      <c r="A767" s="2" t="s">
        <v>82</v>
      </c>
      <c r="B767" s="2" t="s">
        <v>34313</v>
      </c>
      <c r="C767" s="3">
        <v>5</v>
      </c>
      <c r="D767" s="2" t="s">
        <v>773</v>
      </c>
      <c r="E767" s="2" t="s">
        <v>11632</v>
      </c>
      <c r="F767" s="2">
        <v>33679719</v>
      </c>
      <c r="G767" s="2" t="s">
        <v>9218</v>
      </c>
      <c r="H767" s="2" t="s">
        <v>9219</v>
      </c>
      <c r="I767" s="2" t="s">
        <v>1123</v>
      </c>
      <c r="J767" s="2" t="s">
        <v>9220</v>
      </c>
      <c r="K767" s="2" t="s">
        <v>7410</v>
      </c>
      <c r="L767" s="2" t="s">
        <v>9221</v>
      </c>
      <c r="M767" s="2" t="s">
        <v>7600</v>
      </c>
      <c r="N767" s="4" t="s">
        <v>9222</v>
      </c>
      <c r="O767" s="4" t="s">
        <v>9223</v>
      </c>
    </row>
    <row r="768" spans="1:15" ht="15" hidden="1" customHeight="1" x14ac:dyDescent="0.3">
      <c r="A768" s="2" t="s">
        <v>82</v>
      </c>
      <c r="B768" s="2" t="s">
        <v>34313</v>
      </c>
      <c r="C768" s="3">
        <v>5</v>
      </c>
      <c r="D768" s="2" t="s">
        <v>773</v>
      </c>
      <c r="E768" s="2" t="s">
        <v>11632</v>
      </c>
      <c r="F768" s="2">
        <v>31419546</v>
      </c>
      <c r="G768" s="2" t="s">
        <v>9251</v>
      </c>
      <c r="H768" s="2" t="s">
        <v>4867</v>
      </c>
      <c r="I768" s="2" t="s">
        <v>3199</v>
      </c>
      <c r="J768" s="2" t="s">
        <v>4869</v>
      </c>
      <c r="K768" s="2" t="s">
        <v>7380</v>
      </c>
      <c r="L768" s="2" t="s">
        <v>9252</v>
      </c>
      <c r="M768" s="2" t="s">
        <v>7460</v>
      </c>
      <c r="N768" s="4" t="s">
        <v>9253</v>
      </c>
      <c r="O768" s="4" t="s">
        <v>9254</v>
      </c>
    </row>
    <row r="769" spans="1:15" ht="15" hidden="1" customHeight="1" x14ac:dyDescent="0.3">
      <c r="A769" s="2" t="s">
        <v>82</v>
      </c>
      <c r="B769" s="2" t="s">
        <v>34313</v>
      </c>
      <c r="C769" s="3">
        <v>5</v>
      </c>
      <c r="D769" s="2" t="s">
        <v>773</v>
      </c>
      <c r="E769" s="2" t="s">
        <v>11632</v>
      </c>
      <c r="F769" s="2">
        <v>30937141</v>
      </c>
      <c r="G769" s="2" t="s">
        <v>9275</v>
      </c>
      <c r="H769" s="2" t="s">
        <v>9276</v>
      </c>
      <c r="I769" s="2" t="s">
        <v>1125</v>
      </c>
      <c r="J769" s="2" t="s">
        <v>7273</v>
      </c>
      <c r="K769" s="2" t="s">
        <v>7534</v>
      </c>
      <c r="L769" s="2" t="s">
        <v>9277</v>
      </c>
      <c r="M769" s="2" t="s">
        <v>7388</v>
      </c>
      <c r="N769" s="4" t="s">
        <v>9278</v>
      </c>
      <c r="O769" s="4" t="s">
        <v>9279</v>
      </c>
    </row>
    <row r="770" spans="1:15" ht="15" hidden="1" customHeight="1" x14ac:dyDescent="0.3">
      <c r="A770" s="2" t="s">
        <v>82</v>
      </c>
      <c r="B770" s="2" t="s">
        <v>34313</v>
      </c>
      <c r="C770" s="3">
        <v>5</v>
      </c>
      <c r="D770" s="2" t="s">
        <v>773</v>
      </c>
      <c r="E770" s="2" t="s">
        <v>11632</v>
      </c>
      <c r="F770" s="2">
        <v>30407975</v>
      </c>
      <c r="G770" s="2" t="s">
        <v>11667</v>
      </c>
      <c r="H770" s="2" t="s">
        <v>11668</v>
      </c>
      <c r="I770" s="2" t="s">
        <v>1359</v>
      </c>
      <c r="J770" s="2"/>
      <c r="K770" s="2" t="s">
        <v>9226</v>
      </c>
      <c r="L770" s="2" t="s">
        <v>11669</v>
      </c>
      <c r="M770" s="2" t="s">
        <v>7438</v>
      </c>
      <c r="N770" s="4" t="s">
        <v>11670</v>
      </c>
      <c r="O770" s="4" t="s">
        <v>11671</v>
      </c>
    </row>
    <row r="771" spans="1:15" ht="15" hidden="1" customHeight="1" x14ac:dyDescent="0.3">
      <c r="A771" s="2" t="s">
        <v>82</v>
      </c>
      <c r="B771" s="2" t="s">
        <v>34313</v>
      </c>
      <c r="C771" s="3">
        <v>5</v>
      </c>
      <c r="D771" s="2" t="s">
        <v>773</v>
      </c>
      <c r="E771" s="2" t="s">
        <v>11632</v>
      </c>
      <c r="F771" s="2">
        <v>29378236</v>
      </c>
      <c r="G771" s="2" t="s">
        <v>11672</v>
      </c>
      <c r="H771" s="2" t="s">
        <v>11673</v>
      </c>
      <c r="I771" s="2" t="s">
        <v>11674</v>
      </c>
      <c r="J771" s="2" t="s">
        <v>11675</v>
      </c>
      <c r="K771" s="2" t="s">
        <v>11676</v>
      </c>
      <c r="L771" s="2" t="s">
        <v>11677</v>
      </c>
      <c r="M771" s="2" t="s">
        <v>7495</v>
      </c>
      <c r="N771" s="4" t="s">
        <v>11678</v>
      </c>
      <c r="O771" s="4" t="s">
        <v>11679</v>
      </c>
    </row>
    <row r="772" spans="1:15" ht="15" hidden="1" customHeight="1" x14ac:dyDescent="0.3">
      <c r="A772" s="2" t="s">
        <v>82</v>
      </c>
      <c r="B772" s="2" t="s">
        <v>34313</v>
      </c>
      <c r="C772" s="3">
        <v>5</v>
      </c>
      <c r="D772" s="2" t="s">
        <v>773</v>
      </c>
      <c r="E772" s="2" t="s">
        <v>11632</v>
      </c>
      <c r="F772" s="2">
        <v>28629746</v>
      </c>
      <c r="G772" s="2" t="s">
        <v>11680</v>
      </c>
      <c r="H772" s="2" t="s">
        <v>11681</v>
      </c>
      <c r="I772" s="2" t="s">
        <v>813</v>
      </c>
      <c r="J772" s="2" t="s">
        <v>11682</v>
      </c>
      <c r="K772" s="2" t="s">
        <v>7380</v>
      </c>
      <c r="L772" s="2" t="s">
        <v>11683</v>
      </c>
      <c r="M772" s="2" t="s">
        <v>9041</v>
      </c>
      <c r="N772" s="4" t="s">
        <v>11684</v>
      </c>
      <c r="O772" s="4" t="s">
        <v>11685</v>
      </c>
    </row>
    <row r="773" spans="1:15" ht="15" hidden="1" customHeight="1" x14ac:dyDescent="0.3">
      <c r="A773" s="2" t="s">
        <v>82</v>
      </c>
      <c r="B773" s="2" t="s">
        <v>34313</v>
      </c>
      <c r="C773" s="3">
        <v>5</v>
      </c>
      <c r="D773" s="2" t="s">
        <v>773</v>
      </c>
      <c r="E773" s="2" t="s">
        <v>11632</v>
      </c>
      <c r="F773" s="2">
        <v>29988287</v>
      </c>
      <c r="G773" s="2" t="s">
        <v>11686</v>
      </c>
      <c r="H773" s="2" t="s">
        <v>11687</v>
      </c>
      <c r="I773" s="2" t="s">
        <v>781</v>
      </c>
      <c r="J773" s="2" t="s">
        <v>10418</v>
      </c>
      <c r="K773" s="2" t="s">
        <v>7410</v>
      </c>
      <c r="L773" s="2" t="s">
        <v>11688</v>
      </c>
      <c r="M773" s="2" t="s">
        <v>7388</v>
      </c>
      <c r="N773" s="4" t="s">
        <v>11689</v>
      </c>
      <c r="O773" s="4" t="s">
        <v>11690</v>
      </c>
    </row>
    <row r="774" spans="1:15" ht="15" hidden="1" customHeight="1" x14ac:dyDescent="0.3">
      <c r="A774" s="2" t="s">
        <v>82</v>
      </c>
      <c r="B774" s="2" t="s">
        <v>34313</v>
      </c>
      <c r="C774" s="3">
        <v>5</v>
      </c>
      <c r="D774" s="2" t="s">
        <v>773</v>
      </c>
      <c r="E774" s="2" t="s">
        <v>11632</v>
      </c>
      <c r="F774" s="2">
        <v>29087135</v>
      </c>
      <c r="G774" s="2" t="s">
        <v>11691</v>
      </c>
      <c r="H774" s="2" t="s">
        <v>11692</v>
      </c>
      <c r="I774" s="2" t="s">
        <v>11693</v>
      </c>
      <c r="J774" s="2"/>
      <c r="K774" s="2" t="s">
        <v>11694</v>
      </c>
      <c r="L774" s="2" t="s">
        <v>11695</v>
      </c>
      <c r="M774" s="2" t="s">
        <v>7709</v>
      </c>
      <c r="N774" s="4" t="s">
        <v>11696</v>
      </c>
      <c r="O774" s="4" t="s">
        <v>11697</v>
      </c>
    </row>
    <row r="775" spans="1:15" ht="15" hidden="1" customHeight="1" x14ac:dyDescent="0.3">
      <c r="A775" s="2" t="s">
        <v>82</v>
      </c>
      <c r="B775" s="2" t="s">
        <v>34313</v>
      </c>
      <c r="C775" s="3">
        <v>5</v>
      </c>
      <c r="D775" s="2" t="s">
        <v>773</v>
      </c>
      <c r="E775" s="2" t="s">
        <v>11632</v>
      </c>
      <c r="F775" s="2">
        <v>29047407</v>
      </c>
      <c r="G775" s="2" t="s">
        <v>11698</v>
      </c>
      <c r="H775" s="2" t="s">
        <v>11699</v>
      </c>
      <c r="I775" s="2" t="s">
        <v>11700</v>
      </c>
      <c r="J775" s="2" t="s">
        <v>11700</v>
      </c>
      <c r="K775" s="2" t="s">
        <v>7887</v>
      </c>
      <c r="L775" s="2" t="s">
        <v>11701</v>
      </c>
      <c r="M775" s="2" t="s">
        <v>7388</v>
      </c>
      <c r="N775" s="4" t="s">
        <v>11702</v>
      </c>
      <c r="O775" s="4" t="s">
        <v>11703</v>
      </c>
    </row>
    <row r="776" spans="1:15" ht="15" hidden="1" customHeight="1" x14ac:dyDescent="0.3">
      <c r="A776" s="2" t="s">
        <v>82</v>
      </c>
      <c r="B776" s="2" t="s">
        <v>34313</v>
      </c>
      <c r="C776" s="3">
        <v>5</v>
      </c>
      <c r="D776" s="2" t="s">
        <v>773</v>
      </c>
      <c r="E776" s="2" t="s">
        <v>11632</v>
      </c>
      <c r="F776" s="2">
        <v>29038590</v>
      </c>
      <c r="G776" s="2" t="s">
        <v>11704</v>
      </c>
      <c r="H776" s="2" t="s">
        <v>11705</v>
      </c>
      <c r="I776" s="2" t="s">
        <v>11706</v>
      </c>
      <c r="J776" s="2" t="s">
        <v>11706</v>
      </c>
      <c r="K776" s="2" t="s">
        <v>8943</v>
      </c>
      <c r="L776" s="2" t="s">
        <v>11707</v>
      </c>
      <c r="M776" s="2" t="s">
        <v>7460</v>
      </c>
      <c r="N776" s="4" t="s">
        <v>11708</v>
      </c>
      <c r="O776" s="4" t="s">
        <v>11709</v>
      </c>
    </row>
    <row r="777" spans="1:15" ht="15" hidden="1" customHeight="1" x14ac:dyDescent="0.3">
      <c r="A777" s="2" t="s">
        <v>82</v>
      </c>
      <c r="B777" s="2" t="s">
        <v>34313</v>
      </c>
      <c r="C777" s="3">
        <v>5</v>
      </c>
      <c r="D777" s="2" t="s">
        <v>773</v>
      </c>
      <c r="E777" s="2" t="s">
        <v>11632</v>
      </c>
      <c r="F777" s="2">
        <v>27697500</v>
      </c>
      <c r="G777" s="2" t="s">
        <v>9417</v>
      </c>
      <c r="H777" s="2" t="s">
        <v>9418</v>
      </c>
      <c r="I777" s="2" t="s">
        <v>9419</v>
      </c>
      <c r="J777" s="2" t="s">
        <v>9420</v>
      </c>
      <c r="K777" s="2" t="s">
        <v>7380</v>
      </c>
      <c r="L777" s="2" t="s">
        <v>9421</v>
      </c>
      <c r="M777" s="2" t="s">
        <v>7382</v>
      </c>
      <c r="N777" s="4" t="s">
        <v>9422</v>
      </c>
      <c r="O777" s="4" t="s">
        <v>9423</v>
      </c>
    </row>
    <row r="778" spans="1:15" ht="15" hidden="1" customHeight="1" x14ac:dyDescent="0.3">
      <c r="A778" s="2" t="s">
        <v>82</v>
      </c>
      <c r="B778" s="2" t="s">
        <v>34313</v>
      </c>
      <c r="C778" s="3">
        <v>5</v>
      </c>
      <c r="D778" s="2" t="s">
        <v>773</v>
      </c>
      <c r="E778" s="2" t="s">
        <v>11632</v>
      </c>
      <c r="F778" s="2">
        <v>27554817</v>
      </c>
      <c r="G778" s="2" t="s">
        <v>9424</v>
      </c>
      <c r="H778" s="2" t="s">
        <v>9425</v>
      </c>
      <c r="I778" s="2" t="s">
        <v>889</v>
      </c>
      <c r="J778" s="2" t="s">
        <v>9426</v>
      </c>
      <c r="K778" s="2" t="s">
        <v>7380</v>
      </c>
      <c r="L778" s="2" t="s">
        <v>9427</v>
      </c>
      <c r="M778" s="2" t="s">
        <v>7709</v>
      </c>
      <c r="N778" s="4" t="s">
        <v>9428</v>
      </c>
      <c r="O778" s="4" t="s">
        <v>9429</v>
      </c>
    </row>
    <row r="779" spans="1:15" ht="15" hidden="1" customHeight="1" x14ac:dyDescent="0.3">
      <c r="A779" s="2" t="s">
        <v>82</v>
      </c>
      <c r="B779" s="2" t="s">
        <v>34313</v>
      </c>
      <c r="C779" s="3">
        <v>5</v>
      </c>
      <c r="D779" s="2" t="s">
        <v>773</v>
      </c>
      <c r="E779" s="2" t="s">
        <v>11632</v>
      </c>
      <c r="F779" s="2">
        <v>27577878</v>
      </c>
      <c r="G779" s="2" t="s">
        <v>11710</v>
      </c>
      <c r="H779" s="2" t="s">
        <v>11711</v>
      </c>
      <c r="I779" s="2" t="s">
        <v>1406</v>
      </c>
      <c r="J779" s="2" t="s">
        <v>11712</v>
      </c>
      <c r="K779" s="2" t="s">
        <v>7380</v>
      </c>
      <c r="L779" s="2" t="s">
        <v>11713</v>
      </c>
      <c r="M779" s="2" t="s">
        <v>9041</v>
      </c>
      <c r="N779" s="4" t="s">
        <v>11714</v>
      </c>
      <c r="O779" s="4" t="s">
        <v>11715</v>
      </c>
    </row>
    <row r="780" spans="1:15" ht="15" hidden="1" customHeight="1" x14ac:dyDescent="0.3">
      <c r="A780" s="2" t="s">
        <v>82</v>
      </c>
      <c r="B780" s="2" t="s">
        <v>34313</v>
      </c>
      <c r="C780" s="3">
        <v>5</v>
      </c>
      <c r="D780" s="2" t="s">
        <v>773</v>
      </c>
      <c r="E780" s="2" t="s">
        <v>11632</v>
      </c>
      <c r="F780" s="2">
        <v>28952612</v>
      </c>
      <c r="G780" s="2" t="s">
        <v>11716</v>
      </c>
      <c r="H780" s="2" t="s">
        <v>11717</v>
      </c>
      <c r="I780" s="2" t="s">
        <v>815</v>
      </c>
      <c r="J780" s="2" t="s">
        <v>11718</v>
      </c>
      <c r="K780" s="2" t="s">
        <v>7410</v>
      </c>
      <c r="L780" s="2" t="s">
        <v>11719</v>
      </c>
      <c r="M780" s="2" t="s">
        <v>7388</v>
      </c>
      <c r="N780" s="4" t="s">
        <v>11720</v>
      </c>
      <c r="O780" s="4" t="s">
        <v>11721</v>
      </c>
    </row>
    <row r="781" spans="1:15" ht="15" hidden="1" customHeight="1" x14ac:dyDescent="0.3">
      <c r="A781" s="2" t="s">
        <v>82</v>
      </c>
      <c r="B781" s="2" t="s">
        <v>34313</v>
      </c>
      <c r="C781" s="3">
        <v>5</v>
      </c>
      <c r="D781" s="2" t="s">
        <v>773</v>
      </c>
      <c r="E781" s="2" t="s">
        <v>11632</v>
      </c>
      <c r="F781" s="2">
        <v>26936803</v>
      </c>
      <c r="G781" s="2" t="s">
        <v>9488</v>
      </c>
      <c r="H781" s="2" t="s">
        <v>9489</v>
      </c>
      <c r="I781" s="2" t="s">
        <v>3105</v>
      </c>
      <c r="J781" s="2" t="s">
        <v>9490</v>
      </c>
      <c r="K781" s="2" t="s">
        <v>7380</v>
      </c>
      <c r="L781" s="2" t="s">
        <v>9491</v>
      </c>
      <c r="M781" s="2" t="s">
        <v>7460</v>
      </c>
      <c r="N781" s="4" t="s">
        <v>9492</v>
      </c>
      <c r="O781" s="4" t="s">
        <v>9493</v>
      </c>
    </row>
    <row r="782" spans="1:15" ht="15" hidden="1" customHeight="1" x14ac:dyDescent="0.3">
      <c r="A782" s="2" t="s">
        <v>82</v>
      </c>
      <c r="B782" s="2" t="s">
        <v>34313</v>
      </c>
      <c r="C782" s="3">
        <v>5</v>
      </c>
      <c r="D782" s="2" t="s">
        <v>773</v>
      </c>
      <c r="E782" s="2" t="s">
        <v>11632</v>
      </c>
      <c r="F782" s="2">
        <v>26577026</v>
      </c>
      <c r="G782" s="2" t="s">
        <v>11722</v>
      </c>
      <c r="H782" s="2" t="s">
        <v>11723</v>
      </c>
      <c r="I782" s="2" t="s">
        <v>3223</v>
      </c>
      <c r="J782" s="2" t="s">
        <v>11724</v>
      </c>
      <c r="K782" s="2" t="s">
        <v>11725</v>
      </c>
      <c r="L782" s="2" t="s">
        <v>11726</v>
      </c>
      <c r="M782" s="2" t="s">
        <v>7460</v>
      </c>
      <c r="N782" s="4" t="s">
        <v>11727</v>
      </c>
      <c r="O782" s="4" t="s">
        <v>11728</v>
      </c>
    </row>
    <row r="783" spans="1:15" ht="15" hidden="1" customHeight="1" x14ac:dyDescent="0.3">
      <c r="A783" s="2" t="s">
        <v>82</v>
      </c>
      <c r="B783" s="2" t="s">
        <v>34313</v>
      </c>
      <c r="C783" s="3">
        <v>5</v>
      </c>
      <c r="D783" s="2" t="s">
        <v>773</v>
      </c>
      <c r="E783" s="2" t="s">
        <v>11632</v>
      </c>
      <c r="F783" s="2">
        <v>26826992</v>
      </c>
      <c r="G783" s="2" t="s">
        <v>11729</v>
      </c>
      <c r="H783" s="2" t="s">
        <v>11730</v>
      </c>
      <c r="I783" s="2" t="s">
        <v>864</v>
      </c>
      <c r="J783" s="2"/>
      <c r="K783" s="2" t="s">
        <v>11731</v>
      </c>
      <c r="L783" s="2" t="s">
        <v>11732</v>
      </c>
      <c r="M783" s="2" t="s">
        <v>11506</v>
      </c>
      <c r="N783" s="4" t="s">
        <v>11733</v>
      </c>
      <c r="O783" s="4" t="s">
        <v>11734</v>
      </c>
    </row>
    <row r="784" spans="1:15" ht="15" hidden="1" customHeight="1" x14ac:dyDescent="0.3">
      <c r="A784" s="2" t="s">
        <v>82</v>
      </c>
      <c r="B784" s="2" t="s">
        <v>34313</v>
      </c>
      <c r="C784" s="3">
        <v>5</v>
      </c>
      <c r="D784" s="2" t="s">
        <v>773</v>
      </c>
      <c r="E784" s="2" t="s">
        <v>11632</v>
      </c>
      <c r="F784" s="2">
        <v>25753012</v>
      </c>
      <c r="G784" s="2" t="s">
        <v>11735</v>
      </c>
      <c r="H784" s="2" t="s">
        <v>11736</v>
      </c>
      <c r="I784" s="2" t="s">
        <v>812</v>
      </c>
      <c r="J784" s="2" t="s">
        <v>11737</v>
      </c>
      <c r="K784" s="2" t="s">
        <v>7472</v>
      </c>
      <c r="L784" s="2" t="s">
        <v>11738</v>
      </c>
      <c r="M784" s="2" t="s">
        <v>7709</v>
      </c>
      <c r="N784" s="4" t="s">
        <v>11739</v>
      </c>
      <c r="O784" s="4" t="s">
        <v>11740</v>
      </c>
    </row>
    <row r="785" spans="1:15" ht="15" hidden="1" customHeight="1" x14ac:dyDescent="0.3">
      <c r="A785" s="2" t="s">
        <v>82</v>
      </c>
      <c r="B785" s="2" t="s">
        <v>34313</v>
      </c>
      <c r="C785" s="3">
        <v>5</v>
      </c>
      <c r="D785" s="2" t="s">
        <v>773</v>
      </c>
      <c r="E785" s="2" t="s">
        <v>11632</v>
      </c>
      <c r="F785" s="2">
        <v>24679470</v>
      </c>
      <c r="G785" s="2" t="s">
        <v>11383</v>
      </c>
      <c r="H785" s="2" t="s">
        <v>11384</v>
      </c>
      <c r="I785" s="2" t="s">
        <v>1171</v>
      </c>
      <c r="J785" s="2"/>
      <c r="K785" s="2" t="s">
        <v>7380</v>
      </c>
      <c r="L785" s="2" t="s">
        <v>11385</v>
      </c>
      <c r="M785" s="2" t="s">
        <v>11386</v>
      </c>
      <c r="N785" s="4" t="s">
        <v>11387</v>
      </c>
      <c r="O785" s="4" t="s">
        <v>11388</v>
      </c>
    </row>
    <row r="786" spans="1:15" ht="15" hidden="1" customHeight="1" x14ac:dyDescent="0.3">
      <c r="A786" s="2" t="s">
        <v>82</v>
      </c>
      <c r="B786" s="2" t="s">
        <v>34313</v>
      </c>
      <c r="C786" s="3">
        <v>5</v>
      </c>
      <c r="D786" s="2" t="s">
        <v>773</v>
      </c>
      <c r="E786" s="2" t="s">
        <v>11632</v>
      </c>
      <c r="F786" s="2">
        <v>24116927</v>
      </c>
      <c r="G786" s="2" t="s">
        <v>11741</v>
      </c>
      <c r="H786" s="2" t="s">
        <v>11742</v>
      </c>
      <c r="I786" s="2" t="s">
        <v>4049</v>
      </c>
      <c r="J786" s="2"/>
      <c r="K786" s="2" t="s">
        <v>7921</v>
      </c>
      <c r="L786" s="2" t="s">
        <v>11743</v>
      </c>
      <c r="M786" s="2" t="s">
        <v>7709</v>
      </c>
      <c r="N786" s="4" t="s">
        <v>11744</v>
      </c>
      <c r="O786" s="4" t="s">
        <v>11745</v>
      </c>
    </row>
    <row r="787" spans="1:15" ht="15" hidden="1" customHeight="1" x14ac:dyDescent="0.3">
      <c r="A787" s="2" t="s">
        <v>82</v>
      </c>
      <c r="B787" s="2" t="s">
        <v>34313</v>
      </c>
      <c r="C787" s="3">
        <v>5</v>
      </c>
      <c r="D787" s="2" t="s">
        <v>773</v>
      </c>
      <c r="E787" s="2" t="s">
        <v>11632</v>
      </c>
      <c r="F787" s="2">
        <v>24402618</v>
      </c>
      <c r="G787" s="2" t="s">
        <v>9598</v>
      </c>
      <c r="H787" s="2" t="s">
        <v>9599</v>
      </c>
      <c r="I787" s="2" t="s">
        <v>4049</v>
      </c>
      <c r="J787" s="2" t="s">
        <v>1935</v>
      </c>
      <c r="K787" s="2" t="s">
        <v>7472</v>
      </c>
      <c r="L787" s="2" t="s">
        <v>9600</v>
      </c>
      <c r="M787" s="2" t="s">
        <v>7645</v>
      </c>
      <c r="N787" s="4" t="s">
        <v>9601</v>
      </c>
      <c r="O787" s="4" t="s">
        <v>9602</v>
      </c>
    </row>
    <row r="788" spans="1:15" ht="15" hidden="1" customHeight="1" x14ac:dyDescent="0.3">
      <c r="A788" s="2" t="s">
        <v>82</v>
      </c>
      <c r="B788" s="2" t="s">
        <v>34313</v>
      </c>
      <c r="C788" s="3">
        <v>5</v>
      </c>
      <c r="D788" s="2" t="s">
        <v>773</v>
      </c>
      <c r="E788" s="2" t="s">
        <v>11632</v>
      </c>
      <c r="F788" s="2">
        <v>24241582</v>
      </c>
      <c r="G788" s="2" t="s">
        <v>9603</v>
      </c>
      <c r="H788" s="2" t="s">
        <v>9604</v>
      </c>
      <c r="I788" s="2" t="s">
        <v>9605</v>
      </c>
      <c r="J788" s="2" t="s">
        <v>9606</v>
      </c>
      <c r="K788" s="2" t="s">
        <v>7472</v>
      </c>
      <c r="L788" s="2" t="s">
        <v>9607</v>
      </c>
      <c r="M788" s="2" t="s">
        <v>7600</v>
      </c>
      <c r="N788" s="4" t="s">
        <v>9608</v>
      </c>
      <c r="O788" s="4" t="s">
        <v>9609</v>
      </c>
    </row>
    <row r="789" spans="1:15" ht="15" hidden="1" customHeight="1" x14ac:dyDescent="0.3">
      <c r="A789" s="2" t="s">
        <v>82</v>
      </c>
      <c r="B789" s="2" t="s">
        <v>34313</v>
      </c>
      <c r="C789" s="3">
        <v>5</v>
      </c>
      <c r="D789" s="2" t="s">
        <v>773</v>
      </c>
      <c r="E789" s="2" t="s">
        <v>11632</v>
      </c>
      <c r="F789" s="2">
        <v>25188660</v>
      </c>
      <c r="G789" s="2" t="s">
        <v>11746</v>
      </c>
      <c r="H789" s="2" t="s">
        <v>11747</v>
      </c>
      <c r="I789" s="2" t="s">
        <v>1043</v>
      </c>
      <c r="J789" s="2"/>
      <c r="K789" s="2" t="s">
        <v>11731</v>
      </c>
      <c r="L789" s="2" t="s">
        <v>11748</v>
      </c>
      <c r="M789" s="2" t="s">
        <v>11506</v>
      </c>
      <c r="N789" s="4" t="s">
        <v>11749</v>
      </c>
      <c r="O789" s="4" t="s">
        <v>11750</v>
      </c>
    </row>
    <row r="790" spans="1:15" ht="15" hidden="1" customHeight="1" x14ac:dyDescent="0.3">
      <c r="A790" s="2" t="s">
        <v>82</v>
      </c>
      <c r="B790" s="2" t="s">
        <v>34313</v>
      </c>
      <c r="C790" s="3">
        <v>5</v>
      </c>
      <c r="D790" s="2" t="s">
        <v>773</v>
      </c>
      <c r="E790" s="2" t="s">
        <v>11632</v>
      </c>
      <c r="F790" s="2">
        <v>25668899</v>
      </c>
      <c r="G790" s="2" t="s">
        <v>11400</v>
      </c>
      <c r="H790" s="2" t="s">
        <v>11401</v>
      </c>
      <c r="I790" s="2" t="s">
        <v>1043</v>
      </c>
      <c r="J790" s="2"/>
      <c r="K790" s="2" t="s">
        <v>11126</v>
      </c>
      <c r="L790" s="2" t="s">
        <v>11402</v>
      </c>
      <c r="M790" s="2" t="s">
        <v>7388</v>
      </c>
      <c r="N790" s="4" t="s">
        <v>11403</v>
      </c>
      <c r="O790" s="4" t="s">
        <v>11404</v>
      </c>
    </row>
    <row r="791" spans="1:15" ht="15" hidden="1" customHeight="1" x14ac:dyDescent="0.3">
      <c r="A791" s="2" t="s">
        <v>82</v>
      </c>
      <c r="B791" s="2" t="s">
        <v>34313</v>
      </c>
      <c r="C791" s="3">
        <v>5</v>
      </c>
      <c r="D791" s="2" t="s">
        <v>773</v>
      </c>
      <c r="E791" s="2" t="s">
        <v>11632</v>
      </c>
      <c r="F791" s="2">
        <v>24159173</v>
      </c>
      <c r="G791" s="2" t="s">
        <v>11751</v>
      </c>
      <c r="H791" s="2" t="s">
        <v>11752</v>
      </c>
      <c r="I791" s="2" t="s">
        <v>11753</v>
      </c>
      <c r="J791" s="2" t="s">
        <v>11754</v>
      </c>
      <c r="K791" s="2" t="s">
        <v>5284</v>
      </c>
      <c r="L791" s="2" t="s">
        <v>11755</v>
      </c>
      <c r="M791" s="2" t="s">
        <v>7460</v>
      </c>
      <c r="N791" s="4" t="s">
        <v>11756</v>
      </c>
      <c r="O791" s="4" t="s">
        <v>11757</v>
      </c>
    </row>
    <row r="792" spans="1:15" ht="15" hidden="1" customHeight="1" x14ac:dyDescent="0.3">
      <c r="A792" s="2" t="s">
        <v>82</v>
      </c>
      <c r="B792" s="2" t="s">
        <v>34313</v>
      </c>
      <c r="C792" s="3">
        <v>5</v>
      </c>
      <c r="D792" s="2" t="s">
        <v>773</v>
      </c>
      <c r="E792" s="2" t="s">
        <v>11632</v>
      </c>
      <c r="F792" s="2">
        <v>23846854</v>
      </c>
      <c r="G792" s="2" t="s">
        <v>11758</v>
      </c>
      <c r="H792" s="2" t="s">
        <v>11759</v>
      </c>
      <c r="I792" s="2" t="s">
        <v>7058</v>
      </c>
      <c r="J792" s="2" t="s">
        <v>11760</v>
      </c>
      <c r="K792" s="2" t="s">
        <v>7472</v>
      </c>
      <c r="L792" s="2" t="s">
        <v>11761</v>
      </c>
      <c r="M792" s="2" t="s">
        <v>8309</v>
      </c>
      <c r="N792" s="4" t="s">
        <v>11762</v>
      </c>
      <c r="O792" s="4" t="s">
        <v>11763</v>
      </c>
    </row>
    <row r="793" spans="1:15" ht="15" hidden="1" customHeight="1" x14ac:dyDescent="0.3">
      <c r="A793" s="2" t="s">
        <v>82</v>
      </c>
      <c r="B793" s="2" t="s">
        <v>34313</v>
      </c>
      <c r="C793" s="3">
        <v>5</v>
      </c>
      <c r="D793" s="2" t="s">
        <v>773</v>
      </c>
      <c r="E793" s="2" t="s">
        <v>11632</v>
      </c>
      <c r="F793" s="2">
        <v>23607482</v>
      </c>
      <c r="G793" s="2" t="s">
        <v>11764</v>
      </c>
      <c r="H793" s="2" t="s">
        <v>11765</v>
      </c>
      <c r="I793" s="2" t="s">
        <v>2130</v>
      </c>
      <c r="J793" s="2"/>
      <c r="K793" s="2" t="s">
        <v>7921</v>
      </c>
      <c r="L793" s="2" t="s">
        <v>11766</v>
      </c>
      <c r="M793" s="2" t="s">
        <v>8160</v>
      </c>
      <c r="N793" s="4" t="s">
        <v>11767</v>
      </c>
      <c r="O793" s="4" t="s">
        <v>11768</v>
      </c>
    </row>
    <row r="794" spans="1:15" ht="15" hidden="1" customHeight="1" x14ac:dyDescent="0.3">
      <c r="A794" s="2" t="s">
        <v>82</v>
      </c>
      <c r="B794" s="2" t="s">
        <v>34313</v>
      </c>
      <c r="C794" s="3">
        <v>5</v>
      </c>
      <c r="D794" s="2" t="s">
        <v>773</v>
      </c>
      <c r="E794" s="2" t="s">
        <v>11632</v>
      </c>
      <c r="F794" s="2">
        <v>23541320</v>
      </c>
      <c r="G794" s="2" t="s">
        <v>11769</v>
      </c>
      <c r="H794" s="2" t="s">
        <v>11770</v>
      </c>
      <c r="I794" s="2" t="s">
        <v>3120</v>
      </c>
      <c r="J794" s="2" t="s">
        <v>11771</v>
      </c>
      <c r="K794" s="2" t="s">
        <v>7380</v>
      </c>
      <c r="L794" s="2" t="s">
        <v>11772</v>
      </c>
      <c r="M794" s="2" t="s">
        <v>11773</v>
      </c>
      <c r="N794" s="4" t="s">
        <v>11774</v>
      </c>
      <c r="O794" s="4" t="s">
        <v>11775</v>
      </c>
    </row>
    <row r="795" spans="1:15" ht="15" hidden="1" customHeight="1" x14ac:dyDescent="0.3">
      <c r="A795" s="2" t="s">
        <v>82</v>
      </c>
      <c r="B795" s="2" t="s">
        <v>34313</v>
      </c>
      <c r="C795" s="3">
        <v>5</v>
      </c>
      <c r="D795" s="2" t="s">
        <v>773</v>
      </c>
      <c r="E795" s="2" t="s">
        <v>11632</v>
      </c>
      <c r="F795" s="2">
        <v>22445276</v>
      </c>
      <c r="G795" s="2" t="s">
        <v>9679</v>
      </c>
      <c r="H795" s="2" t="s">
        <v>9680</v>
      </c>
      <c r="I795" s="2" t="s">
        <v>886</v>
      </c>
      <c r="J795" s="2" t="s">
        <v>9681</v>
      </c>
      <c r="K795" s="2" t="s">
        <v>8497</v>
      </c>
      <c r="L795" s="2" t="s">
        <v>9682</v>
      </c>
      <c r="M795" s="2" t="s">
        <v>7600</v>
      </c>
      <c r="N795" s="4" t="s">
        <v>9683</v>
      </c>
      <c r="O795" s="4" t="s">
        <v>9684</v>
      </c>
    </row>
    <row r="796" spans="1:15" ht="15" hidden="1" customHeight="1" x14ac:dyDescent="0.3">
      <c r="A796" s="2" t="s">
        <v>82</v>
      </c>
      <c r="B796" s="2" t="s">
        <v>34313</v>
      </c>
      <c r="C796" s="3">
        <v>5</v>
      </c>
      <c r="D796" s="2" t="s">
        <v>773</v>
      </c>
      <c r="E796" s="2" t="s">
        <v>11632</v>
      </c>
      <c r="F796" s="2">
        <v>22419735</v>
      </c>
      <c r="G796" s="2" t="s">
        <v>11776</v>
      </c>
      <c r="H796" s="2" t="s">
        <v>11777</v>
      </c>
      <c r="I796" s="2" t="s">
        <v>898</v>
      </c>
      <c r="J796" s="2" t="s">
        <v>11778</v>
      </c>
      <c r="K796" s="2" t="s">
        <v>11779</v>
      </c>
      <c r="L796" s="2" t="s">
        <v>11780</v>
      </c>
      <c r="M796" s="2" t="s">
        <v>7495</v>
      </c>
      <c r="N796" s="4" t="s">
        <v>11781</v>
      </c>
      <c r="O796" s="4" t="s">
        <v>11782</v>
      </c>
    </row>
    <row r="797" spans="1:15" ht="15" hidden="1" customHeight="1" x14ac:dyDescent="0.3">
      <c r="A797" s="2" t="s">
        <v>82</v>
      </c>
      <c r="B797" s="2" t="s">
        <v>34313</v>
      </c>
      <c r="C797" s="3">
        <v>5</v>
      </c>
      <c r="D797" s="2" t="s">
        <v>773</v>
      </c>
      <c r="E797" s="2" t="s">
        <v>11632</v>
      </c>
      <c r="F797" s="2">
        <v>23240056</v>
      </c>
      <c r="G797" s="2" t="s">
        <v>11783</v>
      </c>
      <c r="H797" s="2" t="s">
        <v>11784</v>
      </c>
      <c r="I797" s="2" t="s">
        <v>932</v>
      </c>
      <c r="J797" s="2" t="s">
        <v>11785</v>
      </c>
      <c r="K797" s="2" t="s">
        <v>7933</v>
      </c>
      <c r="L797" s="2" t="s">
        <v>11786</v>
      </c>
      <c r="M797" s="2" t="s">
        <v>7460</v>
      </c>
      <c r="N797" s="4" t="s">
        <v>11787</v>
      </c>
      <c r="O797" s="4" t="s">
        <v>11788</v>
      </c>
    </row>
    <row r="798" spans="1:15" ht="15" hidden="1" customHeight="1" x14ac:dyDescent="0.3">
      <c r="A798" s="2" t="s">
        <v>82</v>
      </c>
      <c r="B798" s="2" t="s">
        <v>34313</v>
      </c>
      <c r="C798" s="3">
        <v>5</v>
      </c>
      <c r="D798" s="2" t="s">
        <v>773</v>
      </c>
      <c r="E798" s="2" t="s">
        <v>11632</v>
      </c>
      <c r="F798" s="2">
        <v>21428894</v>
      </c>
      <c r="G798" s="2" t="s">
        <v>11789</v>
      </c>
      <c r="H798" s="2" t="s">
        <v>11790</v>
      </c>
      <c r="I798" s="2" t="s">
        <v>776</v>
      </c>
      <c r="J798" s="2"/>
      <c r="K798" s="2" t="s">
        <v>11791</v>
      </c>
      <c r="L798" s="2" t="s">
        <v>11792</v>
      </c>
      <c r="M798" s="2" t="s">
        <v>7600</v>
      </c>
      <c r="N798" s="4" t="s">
        <v>11793</v>
      </c>
      <c r="O798" s="4" t="s">
        <v>11794</v>
      </c>
    </row>
    <row r="799" spans="1:15" ht="15" hidden="1" customHeight="1" x14ac:dyDescent="0.3">
      <c r="A799" s="2" t="s">
        <v>82</v>
      </c>
      <c r="B799" s="2" t="s">
        <v>34313</v>
      </c>
      <c r="C799" s="3">
        <v>5</v>
      </c>
      <c r="D799" s="2" t="s">
        <v>773</v>
      </c>
      <c r="E799" s="2" t="s">
        <v>11632</v>
      </c>
      <c r="F799" s="2">
        <v>21057261</v>
      </c>
      <c r="G799" s="2" t="s">
        <v>11438</v>
      </c>
      <c r="H799" s="2" t="s">
        <v>11439</v>
      </c>
      <c r="I799" s="2" t="s">
        <v>10699</v>
      </c>
      <c r="J799" s="2"/>
      <c r="K799" s="2" t="s">
        <v>811</v>
      </c>
      <c r="L799" s="2" t="s">
        <v>11440</v>
      </c>
      <c r="M799" s="2" t="s">
        <v>9041</v>
      </c>
      <c r="N799" s="4" t="s">
        <v>11441</v>
      </c>
      <c r="O799" s="4" t="s">
        <v>11442</v>
      </c>
    </row>
    <row r="800" spans="1:15" ht="15" hidden="1" customHeight="1" x14ac:dyDescent="0.3">
      <c r="A800" s="2" t="s">
        <v>82</v>
      </c>
      <c r="B800" s="2" t="s">
        <v>34313</v>
      </c>
      <c r="C800" s="3">
        <v>5</v>
      </c>
      <c r="D800" s="2" t="s">
        <v>773</v>
      </c>
      <c r="E800" s="2" t="s">
        <v>11632</v>
      </c>
      <c r="F800" s="2">
        <v>19460324</v>
      </c>
      <c r="G800" s="2" t="s">
        <v>11795</v>
      </c>
      <c r="H800" s="2" t="s">
        <v>11796</v>
      </c>
      <c r="I800" s="2" t="s">
        <v>897</v>
      </c>
      <c r="J800" s="2" t="s">
        <v>11797</v>
      </c>
      <c r="K800" s="2" t="s">
        <v>11798</v>
      </c>
      <c r="L800" s="2" t="s">
        <v>11799</v>
      </c>
      <c r="M800" s="2" t="s">
        <v>11800</v>
      </c>
      <c r="N800" s="4" t="s">
        <v>11801</v>
      </c>
      <c r="O800" s="4" t="s">
        <v>11802</v>
      </c>
    </row>
    <row r="801" spans="1:15" ht="15" hidden="1" customHeight="1" x14ac:dyDescent="0.3">
      <c r="A801" s="2" t="s">
        <v>82</v>
      </c>
      <c r="B801" s="2" t="s">
        <v>34313</v>
      </c>
      <c r="C801" s="3">
        <v>5</v>
      </c>
      <c r="D801" s="2" t="s">
        <v>773</v>
      </c>
      <c r="E801" s="2" t="s">
        <v>11632</v>
      </c>
      <c r="F801" s="2">
        <v>17498216</v>
      </c>
      <c r="G801" s="2" t="s">
        <v>11803</v>
      </c>
      <c r="H801" s="2" t="s">
        <v>11804</v>
      </c>
      <c r="I801" s="2" t="s">
        <v>1452</v>
      </c>
      <c r="J801" s="2" t="s">
        <v>11805</v>
      </c>
      <c r="K801" s="2" t="s">
        <v>140</v>
      </c>
      <c r="L801" s="2" t="s">
        <v>11806</v>
      </c>
      <c r="M801" s="2" t="s">
        <v>7460</v>
      </c>
      <c r="N801" s="4" t="s">
        <v>11807</v>
      </c>
      <c r="O801" s="4" t="s">
        <v>11808</v>
      </c>
    </row>
    <row r="802" spans="1:15" ht="15" hidden="1" customHeight="1" x14ac:dyDescent="0.3">
      <c r="A802" s="2" t="s">
        <v>82</v>
      </c>
      <c r="B802" s="2" t="s">
        <v>34313</v>
      </c>
      <c r="C802" s="3">
        <v>5</v>
      </c>
      <c r="D802" s="2" t="s">
        <v>773</v>
      </c>
      <c r="E802" s="2" t="s">
        <v>11632</v>
      </c>
      <c r="F802" s="2">
        <v>16920911</v>
      </c>
      <c r="G802" s="2" t="s">
        <v>11809</v>
      </c>
      <c r="H802" s="2" t="s">
        <v>11810</v>
      </c>
      <c r="I802" s="2" t="s">
        <v>11811</v>
      </c>
      <c r="J802" s="2"/>
      <c r="K802" s="2" t="s">
        <v>8235</v>
      </c>
      <c r="L802" s="2" t="s">
        <v>11812</v>
      </c>
      <c r="M802" s="2" t="s">
        <v>9041</v>
      </c>
      <c r="N802" s="4" t="s">
        <v>11813</v>
      </c>
      <c r="O802" s="4" t="s">
        <v>11814</v>
      </c>
    </row>
    <row r="803" spans="1:15" ht="15" hidden="1" customHeight="1" x14ac:dyDescent="0.3">
      <c r="A803" s="2" t="s">
        <v>82</v>
      </c>
      <c r="B803" s="2" t="s">
        <v>34313</v>
      </c>
      <c r="C803" s="3">
        <v>5</v>
      </c>
      <c r="D803" s="2" t="s">
        <v>773</v>
      </c>
      <c r="E803" s="2" t="s">
        <v>11632</v>
      </c>
      <c r="F803" s="2">
        <v>15688233</v>
      </c>
      <c r="G803" s="2" t="s">
        <v>11815</v>
      </c>
      <c r="H803" s="2" t="s">
        <v>11816</v>
      </c>
      <c r="I803" s="2" t="s">
        <v>6779</v>
      </c>
      <c r="J803" s="2" t="s">
        <v>11817</v>
      </c>
      <c r="K803" s="2" t="s">
        <v>10156</v>
      </c>
      <c r="L803" s="2" t="s">
        <v>11818</v>
      </c>
      <c r="M803" s="2" t="s">
        <v>11819</v>
      </c>
      <c r="N803" s="4" t="s">
        <v>11820</v>
      </c>
      <c r="O803" s="4" t="s">
        <v>11821</v>
      </c>
    </row>
    <row r="804" spans="1:15" ht="15" hidden="1" customHeight="1" x14ac:dyDescent="0.3">
      <c r="A804" s="2" t="s">
        <v>82</v>
      </c>
      <c r="B804" s="2" t="s">
        <v>34313</v>
      </c>
      <c r="C804" s="3">
        <v>5</v>
      </c>
      <c r="D804" s="2" t="s">
        <v>773</v>
      </c>
      <c r="E804" s="2" t="s">
        <v>11632</v>
      </c>
      <c r="F804" s="2">
        <v>13679528</v>
      </c>
      <c r="G804" s="2" t="s">
        <v>11822</v>
      </c>
      <c r="H804" s="2" t="s">
        <v>11823</v>
      </c>
      <c r="I804" s="2" t="s">
        <v>11824</v>
      </c>
      <c r="J804" s="2"/>
      <c r="K804" s="2" t="s">
        <v>8336</v>
      </c>
      <c r="L804" s="2" t="s">
        <v>11825</v>
      </c>
      <c r="M804" s="2" t="s">
        <v>11826</v>
      </c>
      <c r="N804" s="4" t="s">
        <v>11827</v>
      </c>
      <c r="O804" s="4" t="s">
        <v>11828</v>
      </c>
    </row>
    <row r="805" spans="1:15" ht="15" hidden="1" customHeight="1" x14ac:dyDescent="0.3">
      <c r="A805" s="2" t="s">
        <v>82</v>
      </c>
      <c r="B805" s="2" t="s">
        <v>34313</v>
      </c>
      <c r="C805" s="3">
        <v>5</v>
      </c>
      <c r="D805" s="2" t="s">
        <v>773</v>
      </c>
      <c r="E805" s="2" t="s">
        <v>11632</v>
      </c>
      <c r="F805" s="2">
        <v>11265631</v>
      </c>
      <c r="G805" s="2" t="s">
        <v>11829</v>
      </c>
      <c r="H805" s="2" t="s">
        <v>11830</v>
      </c>
      <c r="I805" s="2" t="s">
        <v>635</v>
      </c>
      <c r="J805" s="2"/>
      <c r="K805" s="2" t="s">
        <v>11731</v>
      </c>
      <c r="L805" s="2" t="s">
        <v>11831</v>
      </c>
      <c r="M805" s="2" t="s">
        <v>8667</v>
      </c>
      <c r="N805" s="4" t="s">
        <v>11832</v>
      </c>
      <c r="O805" s="2"/>
    </row>
    <row r="806" spans="1:15" ht="15" hidden="1" customHeight="1" x14ac:dyDescent="0.3">
      <c r="A806" s="2" t="s">
        <v>82</v>
      </c>
      <c r="B806" s="2" t="s">
        <v>34313</v>
      </c>
      <c r="C806" s="3">
        <v>5</v>
      </c>
      <c r="D806" s="2" t="s">
        <v>773</v>
      </c>
      <c r="E806" s="2" t="s">
        <v>11632</v>
      </c>
      <c r="F806" s="2">
        <v>9675474</v>
      </c>
      <c r="G806" s="2" t="s">
        <v>11833</v>
      </c>
      <c r="H806" s="2" t="s">
        <v>11834</v>
      </c>
      <c r="I806" s="2" t="s">
        <v>11835</v>
      </c>
      <c r="J806" s="2"/>
      <c r="K806" s="2" t="s">
        <v>8389</v>
      </c>
      <c r="L806" s="2" t="s">
        <v>11836</v>
      </c>
      <c r="M806" s="2" t="s">
        <v>7709</v>
      </c>
      <c r="N806" s="4" t="s">
        <v>11837</v>
      </c>
      <c r="O806" s="4" t="s">
        <v>11838</v>
      </c>
    </row>
    <row r="807" spans="1:15" ht="15" hidden="1" customHeight="1" x14ac:dyDescent="0.3">
      <c r="A807" s="2" t="s">
        <v>82</v>
      </c>
      <c r="B807" s="2" t="s">
        <v>34313</v>
      </c>
      <c r="C807" s="3">
        <v>5</v>
      </c>
      <c r="D807" s="2" t="s">
        <v>773</v>
      </c>
      <c r="E807" s="2" t="s">
        <v>11632</v>
      </c>
      <c r="F807" s="2">
        <v>2285462</v>
      </c>
      <c r="G807" s="2" t="s">
        <v>11839</v>
      </c>
      <c r="H807" s="2" t="s">
        <v>11840</v>
      </c>
      <c r="I807" s="2" t="s">
        <v>11841</v>
      </c>
      <c r="J807" s="2"/>
      <c r="K807" s="2" t="s">
        <v>11842</v>
      </c>
      <c r="L807" s="2" t="s">
        <v>11843</v>
      </c>
      <c r="M807" s="2" t="s">
        <v>8667</v>
      </c>
      <c r="N807" s="4" t="s">
        <v>11844</v>
      </c>
      <c r="O807" s="2"/>
    </row>
    <row r="808" spans="1:15" ht="15" hidden="1" customHeight="1" x14ac:dyDescent="0.3">
      <c r="A808" s="2" t="s">
        <v>82</v>
      </c>
      <c r="B808" s="2" t="s">
        <v>34313</v>
      </c>
      <c r="C808" s="3">
        <v>5</v>
      </c>
      <c r="D808" s="2" t="s">
        <v>773</v>
      </c>
      <c r="E808" s="2" t="s">
        <v>11632</v>
      </c>
      <c r="F808" s="2">
        <v>2130243</v>
      </c>
      <c r="G808" s="2" t="s">
        <v>11845</v>
      </c>
      <c r="H808" s="2" t="s">
        <v>11846</v>
      </c>
      <c r="I808" s="2" t="s">
        <v>699</v>
      </c>
      <c r="J808" s="2"/>
      <c r="K808" s="2" t="s">
        <v>11731</v>
      </c>
      <c r="L808" s="2" t="s">
        <v>11847</v>
      </c>
      <c r="M808" s="2" t="s">
        <v>8667</v>
      </c>
      <c r="N808" s="4" t="s">
        <v>11848</v>
      </c>
      <c r="O808" s="2"/>
    </row>
    <row r="809" spans="1:15" ht="15" hidden="1" customHeight="1" x14ac:dyDescent="0.3">
      <c r="A809" s="2" t="s">
        <v>82</v>
      </c>
      <c r="B809" s="2" t="s">
        <v>34313</v>
      </c>
      <c r="C809" s="3">
        <v>5</v>
      </c>
      <c r="D809" s="2" t="s">
        <v>773</v>
      </c>
      <c r="E809" s="2" t="s">
        <v>11632</v>
      </c>
      <c r="F809" s="2">
        <v>2640482</v>
      </c>
      <c r="G809" s="2" t="s">
        <v>11849</v>
      </c>
      <c r="H809" s="2" t="s">
        <v>11850</v>
      </c>
      <c r="I809" s="2" t="s">
        <v>771</v>
      </c>
      <c r="J809" s="2"/>
      <c r="K809" s="2" t="s">
        <v>11731</v>
      </c>
      <c r="L809" s="2" t="s">
        <v>11851</v>
      </c>
      <c r="M809" s="2" t="s">
        <v>8667</v>
      </c>
      <c r="N809" s="4" t="s">
        <v>11852</v>
      </c>
      <c r="O809" s="2"/>
    </row>
    <row r="810" spans="1:15" ht="15" hidden="1" customHeight="1" x14ac:dyDescent="0.3">
      <c r="A810" s="2" t="s">
        <v>94</v>
      </c>
      <c r="B810" s="2" t="s">
        <v>34314</v>
      </c>
      <c r="C810" s="3">
        <v>6</v>
      </c>
      <c r="D810" s="2" t="s">
        <v>782</v>
      </c>
      <c r="E810" s="2" t="s">
        <v>11853</v>
      </c>
      <c r="F810" s="2">
        <v>38484269</v>
      </c>
      <c r="G810" s="2" t="s">
        <v>8894</v>
      </c>
      <c r="H810" s="2" t="s">
        <v>8895</v>
      </c>
      <c r="I810" s="2" t="s">
        <v>4030</v>
      </c>
      <c r="J810" s="2"/>
      <c r="K810" s="2" t="s">
        <v>8896</v>
      </c>
      <c r="L810" s="2" t="s">
        <v>8897</v>
      </c>
      <c r="M810" s="2" t="s">
        <v>7709</v>
      </c>
      <c r="N810" s="4" t="s">
        <v>8898</v>
      </c>
      <c r="O810" s="4" t="s">
        <v>8899</v>
      </c>
    </row>
    <row r="811" spans="1:15" ht="15" hidden="1" customHeight="1" x14ac:dyDescent="0.3">
      <c r="A811" s="2" t="s">
        <v>94</v>
      </c>
      <c r="B811" s="2" t="s">
        <v>34314</v>
      </c>
      <c r="C811" s="3">
        <v>6</v>
      </c>
      <c r="D811" s="2" t="s">
        <v>782</v>
      </c>
      <c r="E811" s="2" t="s">
        <v>11853</v>
      </c>
      <c r="F811" s="2">
        <v>25796303</v>
      </c>
      <c r="G811" s="2" t="s">
        <v>9543</v>
      </c>
      <c r="H811" s="2" t="s">
        <v>9544</v>
      </c>
      <c r="I811" s="2" t="s">
        <v>963</v>
      </c>
      <c r="J811" s="2" t="s">
        <v>9545</v>
      </c>
      <c r="K811" s="2" t="s">
        <v>8497</v>
      </c>
      <c r="L811" s="2" t="s">
        <v>9546</v>
      </c>
      <c r="M811" s="2" t="s">
        <v>7645</v>
      </c>
      <c r="N811" s="4" t="s">
        <v>9547</v>
      </c>
      <c r="O811" s="4" t="s">
        <v>9548</v>
      </c>
    </row>
    <row r="812" spans="1:15" ht="15" hidden="1" customHeight="1" x14ac:dyDescent="0.3">
      <c r="A812" s="2" t="s">
        <v>94</v>
      </c>
      <c r="B812" s="2" t="s">
        <v>34314</v>
      </c>
      <c r="C812" s="3">
        <v>6</v>
      </c>
      <c r="D812" s="2" t="s">
        <v>782</v>
      </c>
      <c r="E812" s="2" t="s">
        <v>11853</v>
      </c>
      <c r="F812" s="2">
        <v>25311797</v>
      </c>
      <c r="G812" s="2" t="s">
        <v>11854</v>
      </c>
      <c r="H812" s="2" t="s">
        <v>11855</v>
      </c>
      <c r="I812" s="2" t="s">
        <v>2126</v>
      </c>
      <c r="J812" s="2" t="s">
        <v>11856</v>
      </c>
      <c r="K812" s="2" t="s">
        <v>11857</v>
      </c>
      <c r="L812" s="2" t="s">
        <v>11858</v>
      </c>
      <c r="M812" s="2" t="s">
        <v>7460</v>
      </c>
      <c r="N812" s="4" t="s">
        <v>11859</v>
      </c>
      <c r="O812" s="4" t="s">
        <v>11860</v>
      </c>
    </row>
    <row r="813" spans="1:15" ht="15" hidden="1" customHeight="1" x14ac:dyDescent="0.3">
      <c r="A813" s="2" t="s">
        <v>94</v>
      </c>
      <c r="B813" s="2" t="s">
        <v>34314</v>
      </c>
      <c r="C813" s="3">
        <v>6</v>
      </c>
      <c r="D813" s="2" t="s">
        <v>782</v>
      </c>
      <c r="E813" s="2" t="s">
        <v>11853</v>
      </c>
      <c r="F813" s="2">
        <v>23947321</v>
      </c>
      <c r="G813" s="2" t="s">
        <v>11861</v>
      </c>
      <c r="H813" s="2" t="s">
        <v>11862</v>
      </c>
      <c r="I813" s="2" t="s">
        <v>7058</v>
      </c>
      <c r="J813" s="2" t="s">
        <v>11863</v>
      </c>
      <c r="K813" s="2" t="s">
        <v>11864</v>
      </c>
      <c r="L813" s="2" t="s">
        <v>11865</v>
      </c>
      <c r="M813" s="2" t="s">
        <v>7565</v>
      </c>
      <c r="N813" s="4" t="s">
        <v>11866</v>
      </c>
      <c r="O813" s="4" t="s">
        <v>11867</v>
      </c>
    </row>
    <row r="814" spans="1:15" ht="15" hidden="1" customHeight="1" x14ac:dyDescent="0.3">
      <c r="A814" s="2" t="s">
        <v>94</v>
      </c>
      <c r="B814" s="2" t="s">
        <v>34314</v>
      </c>
      <c r="C814" s="3">
        <v>6</v>
      </c>
      <c r="D814" s="2" t="s">
        <v>782</v>
      </c>
      <c r="E814" s="2" t="s">
        <v>11853</v>
      </c>
      <c r="F814" s="2">
        <v>17676240</v>
      </c>
      <c r="G814" s="2" t="s">
        <v>11868</v>
      </c>
      <c r="H814" s="2" t="s">
        <v>11869</v>
      </c>
      <c r="I814" s="2" t="s">
        <v>703</v>
      </c>
      <c r="J814" s="2"/>
      <c r="K814" s="2" t="s">
        <v>9132</v>
      </c>
      <c r="L814" s="2" t="s">
        <v>11870</v>
      </c>
      <c r="M814" s="2" t="s">
        <v>7565</v>
      </c>
      <c r="N814" s="4" t="s">
        <v>11871</v>
      </c>
      <c r="O814" s="2"/>
    </row>
    <row r="815" spans="1:15" ht="15" hidden="1" customHeight="1" x14ac:dyDescent="0.3">
      <c r="A815" s="2" t="s">
        <v>109</v>
      </c>
      <c r="B815" s="2" t="s">
        <v>34315</v>
      </c>
      <c r="C815" s="3">
        <v>7</v>
      </c>
      <c r="D815" s="2" t="s">
        <v>797</v>
      </c>
      <c r="E815" s="2" t="s">
        <v>11872</v>
      </c>
      <c r="F815" s="2">
        <v>39797114</v>
      </c>
      <c r="G815" s="2" t="s">
        <v>11885</v>
      </c>
      <c r="H815" s="2" t="s">
        <v>11886</v>
      </c>
      <c r="I815" s="2" t="s">
        <v>11887</v>
      </c>
      <c r="J815" s="2" t="s">
        <v>11887</v>
      </c>
      <c r="K815" s="2" t="s">
        <v>7450</v>
      </c>
      <c r="L815" s="2" t="s">
        <v>11888</v>
      </c>
      <c r="M815" s="2" t="s">
        <v>7388</v>
      </c>
      <c r="N815" s="4" t="s">
        <v>11889</v>
      </c>
      <c r="O815" s="4" t="s">
        <v>11890</v>
      </c>
    </row>
    <row r="816" spans="1:15" ht="15" hidden="1" customHeight="1" x14ac:dyDescent="0.3">
      <c r="A816" s="2" t="s">
        <v>109</v>
      </c>
      <c r="B816" s="2" t="s">
        <v>34315</v>
      </c>
      <c r="C816" s="3">
        <v>7</v>
      </c>
      <c r="D816" s="2" t="s">
        <v>797</v>
      </c>
      <c r="E816" s="2" t="s">
        <v>11872</v>
      </c>
      <c r="F816" s="2">
        <v>39431514</v>
      </c>
      <c r="G816" s="2" t="s">
        <v>11891</v>
      </c>
      <c r="H816" s="2" t="s">
        <v>11892</v>
      </c>
      <c r="I816" s="2" t="s">
        <v>11893</v>
      </c>
      <c r="J816" s="2" t="s">
        <v>6213</v>
      </c>
      <c r="K816" s="2" t="s">
        <v>7598</v>
      </c>
      <c r="L816" s="2" t="s">
        <v>11894</v>
      </c>
      <c r="M816" s="2" t="s">
        <v>7438</v>
      </c>
      <c r="N816" s="4" t="s">
        <v>11895</v>
      </c>
      <c r="O816" s="4" t="s">
        <v>11896</v>
      </c>
    </row>
    <row r="817" spans="1:15" ht="15" hidden="1" customHeight="1" x14ac:dyDescent="0.3">
      <c r="A817" s="2" t="s">
        <v>109</v>
      </c>
      <c r="B817" s="2" t="s">
        <v>34315</v>
      </c>
      <c r="C817" s="3">
        <v>7</v>
      </c>
      <c r="D817" s="2" t="s">
        <v>797</v>
      </c>
      <c r="E817" s="2" t="s">
        <v>11872</v>
      </c>
      <c r="F817" s="2">
        <v>38734536</v>
      </c>
      <c r="G817" s="2" t="s">
        <v>11897</v>
      </c>
      <c r="H817" s="2" t="s">
        <v>11898</v>
      </c>
      <c r="I817" s="2" t="s">
        <v>11899</v>
      </c>
      <c r="J817" s="2" t="s">
        <v>2885</v>
      </c>
      <c r="K817" s="2" t="s">
        <v>11900</v>
      </c>
      <c r="L817" s="2" t="s">
        <v>11901</v>
      </c>
      <c r="M817" s="2" t="s">
        <v>7438</v>
      </c>
      <c r="N817" s="4" t="s">
        <v>11902</v>
      </c>
      <c r="O817" s="4" t="s">
        <v>11903</v>
      </c>
    </row>
    <row r="818" spans="1:15" ht="15" hidden="1" customHeight="1" x14ac:dyDescent="0.3">
      <c r="A818" s="2" t="s">
        <v>109</v>
      </c>
      <c r="B818" s="2" t="s">
        <v>34315</v>
      </c>
      <c r="C818" s="3">
        <v>7</v>
      </c>
      <c r="D818" s="2" t="s">
        <v>797</v>
      </c>
      <c r="E818" s="2" t="s">
        <v>11872</v>
      </c>
      <c r="F818" s="2">
        <v>39062076</v>
      </c>
      <c r="G818" s="2" t="s">
        <v>11904</v>
      </c>
      <c r="H818" s="2" t="s">
        <v>11905</v>
      </c>
      <c r="I818" s="2" t="s">
        <v>5969</v>
      </c>
      <c r="J818" s="2" t="s">
        <v>5969</v>
      </c>
      <c r="K818" s="2" t="s">
        <v>5197</v>
      </c>
      <c r="L818" s="2" t="s">
        <v>11906</v>
      </c>
      <c r="M818" s="2" t="s">
        <v>7438</v>
      </c>
      <c r="N818" s="4" t="s">
        <v>11907</v>
      </c>
      <c r="O818" s="4" t="s">
        <v>11908</v>
      </c>
    </row>
    <row r="819" spans="1:15" ht="15" hidden="1" customHeight="1" x14ac:dyDescent="0.3">
      <c r="A819" s="2" t="s">
        <v>109</v>
      </c>
      <c r="B819" s="2" t="s">
        <v>34315</v>
      </c>
      <c r="C819" s="3">
        <v>7</v>
      </c>
      <c r="D819" s="2" t="s">
        <v>797</v>
      </c>
      <c r="E819" s="2" t="s">
        <v>11872</v>
      </c>
      <c r="F819" s="2">
        <v>38541703</v>
      </c>
      <c r="G819" s="2" t="s">
        <v>11909</v>
      </c>
      <c r="H819" s="2" t="s">
        <v>11910</v>
      </c>
      <c r="I819" s="2" t="s">
        <v>3094</v>
      </c>
      <c r="J819" s="2" t="s">
        <v>3094</v>
      </c>
      <c r="K819" s="2" t="s">
        <v>11911</v>
      </c>
      <c r="L819" s="2" t="s">
        <v>11912</v>
      </c>
      <c r="M819" s="2" t="s">
        <v>7388</v>
      </c>
      <c r="N819" s="4" t="s">
        <v>11913</v>
      </c>
      <c r="O819" s="4" t="s">
        <v>11914</v>
      </c>
    </row>
    <row r="820" spans="1:15" ht="15" hidden="1" customHeight="1" x14ac:dyDescent="0.3">
      <c r="A820" s="2" t="s">
        <v>109</v>
      </c>
      <c r="B820" s="2" t="s">
        <v>34315</v>
      </c>
      <c r="C820" s="3">
        <v>7</v>
      </c>
      <c r="D820" s="2" t="s">
        <v>797</v>
      </c>
      <c r="E820" s="2" t="s">
        <v>11872</v>
      </c>
      <c r="F820" s="2">
        <v>38319477</v>
      </c>
      <c r="G820" s="2" t="s">
        <v>11915</v>
      </c>
      <c r="H820" s="2" t="s">
        <v>11916</v>
      </c>
      <c r="I820" s="2" t="s">
        <v>6624</v>
      </c>
      <c r="J820" s="2" t="s">
        <v>6624</v>
      </c>
      <c r="K820" s="2" t="s">
        <v>7472</v>
      </c>
      <c r="L820" s="2" t="s">
        <v>11917</v>
      </c>
      <c r="M820" s="2" t="s">
        <v>7852</v>
      </c>
      <c r="N820" s="4" t="s">
        <v>11918</v>
      </c>
      <c r="O820" s="4" t="s">
        <v>11919</v>
      </c>
    </row>
    <row r="821" spans="1:15" ht="15" hidden="1" customHeight="1" x14ac:dyDescent="0.3">
      <c r="A821" s="2" t="s">
        <v>109</v>
      </c>
      <c r="B821" s="2" t="s">
        <v>34315</v>
      </c>
      <c r="C821" s="3">
        <v>7</v>
      </c>
      <c r="D821" s="2" t="s">
        <v>797</v>
      </c>
      <c r="E821" s="2" t="s">
        <v>11872</v>
      </c>
      <c r="F821" s="2">
        <v>38251561</v>
      </c>
      <c r="G821" s="2" t="s">
        <v>11920</v>
      </c>
      <c r="H821" s="2" t="s">
        <v>11921</v>
      </c>
      <c r="I821" s="2" t="s">
        <v>5906</v>
      </c>
      <c r="J821" s="2" t="s">
        <v>11922</v>
      </c>
      <c r="K821" s="2" t="s">
        <v>11923</v>
      </c>
      <c r="L821" s="2" t="s">
        <v>11924</v>
      </c>
      <c r="M821" s="2" t="s">
        <v>7488</v>
      </c>
      <c r="N821" s="4" t="s">
        <v>11925</v>
      </c>
      <c r="O821" s="4" t="s">
        <v>11926</v>
      </c>
    </row>
    <row r="822" spans="1:15" ht="15" hidden="1" customHeight="1" x14ac:dyDescent="0.3">
      <c r="A822" s="2" t="s">
        <v>109</v>
      </c>
      <c r="B822" s="2" t="s">
        <v>34315</v>
      </c>
      <c r="C822" s="3">
        <v>7</v>
      </c>
      <c r="D822" s="2" t="s">
        <v>797</v>
      </c>
      <c r="E822" s="2" t="s">
        <v>11872</v>
      </c>
      <c r="F822" s="2">
        <v>37548814</v>
      </c>
      <c r="G822" s="2" t="s">
        <v>11927</v>
      </c>
      <c r="H822" s="2" t="s">
        <v>11928</v>
      </c>
      <c r="I822" s="2" t="s">
        <v>5345</v>
      </c>
      <c r="J822" s="2" t="s">
        <v>11929</v>
      </c>
      <c r="K822" s="2" t="s">
        <v>7472</v>
      </c>
      <c r="L822" s="2" t="s">
        <v>11930</v>
      </c>
      <c r="M822" s="2" t="s">
        <v>7460</v>
      </c>
      <c r="N822" s="4" t="s">
        <v>11931</v>
      </c>
      <c r="O822" s="4" t="s">
        <v>11932</v>
      </c>
    </row>
    <row r="823" spans="1:15" ht="15" hidden="1" customHeight="1" x14ac:dyDescent="0.3">
      <c r="A823" s="2" t="s">
        <v>109</v>
      </c>
      <c r="B823" s="2" t="s">
        <v>34315</v>
      </c>
      <c r="C823" s="3">
        <v>7</v>
      </c>
      <c r="D823" s="2" t="s">
        <v>797</v>
      </c>
      <c r="E823" s="2" t="s">
        <v>11872</v>
      </c>
      <c r="F823" s="2">
        <v>37308098</v>
      </c>
      <c r="G823" s="2" t="s">
        <v>11933</v>
      </c>
      <c r="H823" s="2" t="s">
        <v>11934</v>
      </c>
      <c r="I823" s="2" t="s">
        <v>2891</v>
      </c>
      <c r="J823" s="2" t="s">
        <v>11935</v>
      </c>
      <c r="K823" s="2" t="s">
        <v>11936</v>
      </c>
      <c r="L823" s="2" t="s">
        <v>11937</v>
      </c>
      <c r="M823" s="2" t="s">
        <v>7388</v>
      </c>
      <c r="N823" s="4" t="s">
        <v>11938</v>
      </c>
      <c r="O823" s="4" t="s">
        <v>11939</v>
      </c>
    </row>
    <row r="824" spans="1:15" ht="15" hidden="1" customHeight="1" x14ac:dyDescent="0.3">
      <c r="A824" s="2" t="s">
        <v>109</v>
      </c>
      <c r="B824" s="2" t="s">
        <v>34315</v>
      </c>
      <c r="C824" s="3">
        <v>7</v>
      </c>
      <c r="D824" s="2" t="s">
        <v>797</v>
      </c>
      <c r="E824" s="2" t="s">
        <v>11872</v>
      </c>
      <c r="F824" s="2">
        <v>37511905</v>
      </c>
      <c r="G824" s="2" t="s">
        <v>11940</v>
      </c>
      <c r="H824" s="2" t="s">
        <v>11941</v>
      </c>
      <c r="I824" s="2" t="s">
        <v>11942</v>
      </c>
      <c r="J824" s="2" t="s">
        <v>11942</v>
      </c>
      <c r="K824" s="2" t="s">
        <v>11911</v>
      </c>
      <c r="L824" s="2" t="s">
        <v>11943</v>
      </c>
      <c r="M824" s="2" t="s">
        <v>7388</v>
      </c>
      <c r="N824" s="4" t="s">
        <v>11944</v>
      </c>
      <c r="O824" s="4" t="s">
        <v>11945</v>
      </c>
    </row>
    <row r="825" spans="1:15" ht="15" hidden="1" customHeight="1" x14ac:dyDescent="0.3">
      <c r="A825" s="2" t="s">
        <v>109</v>
      </c>
      <c r="B825" s="2" t="s">
        <v>34315</v>
      </c>
      <c r="C825" s="3">
        <v>7</v>
      </c>
      <c r="D825" s="2" t="s">
        <v>797</v>
      </c>
      <c r="E825" s="2" t="s">
        <v>11872</v>
      </c>
      <c r="F825" s="2">
        <v>36912332</v>
      </c>
      <c r="G825" s="2" t="s">
        <v>11946</v>
      </c>
      <c r="H825" s="2" t="s">
        <v>11947</v>
      </c>
      <c r="I825" s="2" t="s">
        <v>4029</v>
      </c>
      <c r="J825" s="2" t="s">
        <v>11039</v>
      </c>
      <c r="K825" s="2" t="s">
        <v>9517</v>
      </c>
      <c r="L825" s="2" t="s">
        <v>11948</v>
      </c>
      <c r="M825" s="2" t="s">
        <v>7388</v>
      </c>
      <c r="N825" s="4" t="s">
        <v>11949</v>
      </c>
      <c r="O825" s="4" t="s">
        <v>11950</v>
      </c>
    </row>
    <row r="826" spans="1:15" ht="15" hidden="1" customHeight="1" x14ac:dyDescent="0.3">
      <c r="A826" s="2" t="s">
        <v>109</v>
      </c>
      <c r="B826" s="2" t="s">
        <v>34315</v>
      </c>
      <c r="C826" s="3">
        <v>7</v>
      </c>
      <c r="D826" s="2" t="s">
        <v>797</v>
      </c>
      <c r="E826" s="2" t="s">
        <v>11872</v>
      </c>
      <c r="F826" s="2">
        <v>37176011</v>
      </c>
      <c r="G826" s="2" t="s">
        <v>11951</v>
      </c>
      <c r="H826" s="2" t="s">
        <v>11952</v>
      </c>
      <c r="I826" s="2" t="s">
        <v>11953</v>
      </c>
      <c r="J826" s="2" t="s">
        <v>11953</v>
      </c>
      <c r="K826" s="2" t="s">
        <v>8969</v>
      </c>
      <c r="L826" s="2" t="s">
        <v>11954</v>
      </c>
      <c r="M826" s="2" t="s">
        <v>7438</v>
      </c>
      <c r="N826" s="4" t="s">
        <v>11955</v>
      </c>
      <c r="O826" s="4" t="s">
        <v>11956</v>
      </c>
    </row>
    <row r="827" spans="1:15" ht="15" hidden="1" customHeight="1" x14ac:dyDescent="0.3">
      <c r="A827" s="2" t="s">
        <v>109</v>
      </c>
      <c r="B827" s="2" t="s">
        <v>34315</v>
      </c>
      <c r="C827" s="3">
        <v>7</v>
      </c>
      <c r="D827" s="2" t="s">
        <v>797</v>
      </c>
      <c r="E827" s="2" t="s">
        <v>11872</v>
      </c>
      <c r="F827" s="2">
        <v>37009667</v>
      </c>
      <c r="G827" s="2" t="s">
        <v>11957</v>
      </c>
      <c r="H827" s="2" t="s">
        <v>11958</v>
      </c>
      <c r="I827" s="2" t="s">
        <v>11026</v>
      </c>
      <c r="J827" s="2" t="s">
        <v>11959</v>
      </c>
      <c r="K827" s="2" t="s">
        <v>11960</v>
      </c>
      <c r="L827" s="2" t="s">
        <v>11961</v>
      </c>
      <c r="M827" s="2" t="s">
        <v>7460</v>
      </c>
      <c r="N827" s="4" t="s">
        <v>11962</v>
      </c>
      <c r="O827" s="4" t="s">
        <v>11963</v>
      </c>
    </row>
    <row r="828" spans="1:15" ht="15" hidden="1" customHeight="1" x14ac:dyDescent="0.3">
      <c r="A828" s="2" t="s">
        <v>109</v>
      </c>
      <c r="B828" s="2" t="s">
        <v>34315</v>
      </c>
      <c r="C828" s="3">
        <v>7</v>
      </c>
      <c r="D828" s="2" t="s">
        <v>797</v>
      </c>
      <c r="E828" s="2" t="s">
        <v>11872</v>
      </c>
      <c r="F828" s="2">
        <v>36979845</v>
      </c>
      <c r="G828" s="2" t="s">
        <v>11964</v>
      </c>
      <c r="H828" s="2" t="s">
        <v>11965</v>
      </c>
      <c r="I828" s="2" t="s">
        <v>11966</v>
      </c>
      <c r="J828" s="2" t="s">
        <v>11966</v>
      </c>
      <c r="K828" s="2" t="s">
        <v>5197</v>
      </c>
      <c r="L828" s="2" t="s">
        <v>11967</v>
      </c>
      <c r="M828" s="2" t="s">
        <v>7388</v>
      </c>
      <c r="N828" s="4" t="s">
        <v>11968</v>
      </c>
      <c r="O828" s="4" t="s">
        <v>11969</v>
      </c>
    </row>
    <row r="829" spans="1:15" ht="15" hidden="1" customHeight="1" x14ac:dyDescent="0.3">
      <c r="A829" s="2" t="s">
        <v>109</v>
      </c>
      <c r="B829" s="2" t="s">
        <v>34315</v>
      </c>
      <c r="C829" s="3">
        <v>7</v>
      </c>
      <c r="D829" s="2" t="s">
        <v>797</v>
      </c>
      <c r="E829" s="2" t="s">
        <v>11872</v>
      </c>
      <c r="F829" s="2">
        <v>36974651</v>
      </c>
      <c r="G829" s="2" t="s">
        <v>11970</v>
      </c>
      <c r="H829" s="2" t="s">
        <v>11971</v>
      </c>
      <c r="I829" s="2" t="s">
        <v>4393</v>
      </c>
      <c r="J829" s="2"/>
      <c r="K829" s="2" t="s">
        <v>8833</v>
      </c>
      <c r="L829" s="2" t="s">
        <v>11972</v>
      </c>
      <c r="M829" s="2" t="s">
        <v>7444</v>
      </c>
      <c r="N829" s="4" t="s">
        <v>11973</v>
      </c>
      <c r="O829" s="4" t="s">
        <v>11974</v>
      </c>
    </row>
    <row r="830" spans="1:15" ht="15" hidden="1" customHeight="1" x14ac:dyDescent="0.3">
      <c r="A830" s="2" t="s">
        <v>109</v>
      </c>
      <c r="B830" s="2" t="s">
        <v>34315</v>
      </c>
      <c r="C830" s="3">
        <v>7</v>
      </c>
      <c r="D830" s="2" t="s">
        <v>797</v>
      </c>
      <c r="E830" s="2" t="s">
        <v>11872</v>
      </c>
      <c r="F830" s="2">
        <v>36374363</v>
      </c>
      <c r="G830" s="2" t="s">
        <v>7470</v>
      </c>
      <c r="H830" s="2" t="s">
        <v>7471</v>
      </c>
      <c r="I830" s="2" t="s">
        <v>806</v>
      </c>
      <c r="J830" s="2" t="s">
        <v>6629</v>
      </c>
      <c r="K830" s="2" t="s">
        <v>7472</v>
      </c>
      <c r="L830" s="2" t="s">
        <v>7473</v>
      </c>
      <c r="M830" s="2" t="s">
        <v>7382</v>
      </c>
      <c r="N830" s="4" t="s">
        <v>7474</v>
      </c>
      <c r="O830" s="4" t="s">
        <v>7475</v>
      </c>
    </row>
    <row r="831" spans="1:15" ht="15" hidden="1" customHeight="1" x14ac:dyDescent="0.3">
      <c r="A831" s="2" t="s">
        <v>109</v>
      </c>
      <c r="B831" s="2" t="s">
        <v>34315</v>
      </c>
      <c r="C831" s="3">
        <v>7</v>
      </c>
      <c r="D831" s="2" t="s">
        <v>797</v>
      </c>
      <c r="E831" s="2" t="s">
        <v>11872</v>
      </c>
      <c r="F831" s="2">
        <v>36672678</v>
      </c>
      <c r="G831" s="2" t="s">
        <v>11975</v>
      </c>
      <c r="H831" s="2" t="s">
        <v>11976</v>
      </c>
      <c r="I831" s="2" t="s">
        <v>11977</v>
      </c>
      <c r="J831" s="2" t="s">
        <v>11977</v>
      </c>
      <c r="K831" s="2" t="s">
        <v>5197</v>
      </c>
      <c r="L831" s="2" t="s">
        <v>11978</v>
      </c>
      <c r="M831" s="2" t="s">
        <v>7388</v>
      </c>
      <c r="N831" s="4" t="s">
        <v>11979</v>
      </c>
      <c r="O831" s="4" t="s">
        <v>11980</v>
      </c>
    </row>
    <row r="832" spans="1:15" ht="15" hidden="1" customHeight="1" x14ac:dyDescent="0.3">
      <c r="A832" s="2" t="s">
        <v>109</v>
      </c>
      <c r="B832" s="2" t="s">
        <v>34315</v>
      </c>
      <c r="C832" s="3">
        <v>7</v>
      </c>
      <c r="D832" s="2" t="s">
        <v>797</v>
      </c>
      <c r="E832" s="2" t="s">
        <v>11872</v>
      </c>
      <c r="F832" s="2">
        <v>36845159</v>
      </c>
      <c r="G832" s="2" t="s">
        <v>7484</v>
      </c>
      <c r="H832" s="2" t="s">
        <v>7485</v>
      </c>
      <c r="I832" s="2" t="s">
        <v>1117</v>
      </c>
      <c r="J832" s="2" t="s">
        <v>7486</v>
      </c>
      <c r="K832" s="2" t="s">
        <v>7410</v>
      </c>
      <c r="L832" s="2" t="s">
        <v>7487</v>
      </c>
      <c r="M832" s="2" t="s">
        <v>7488</v>
      </c>
      <c r="N832" s="4" t="s">
        <v>7489</v>
      </c>
      <c r="O832" s="4" t="s">
        <v>7490</v>
      </c>
    </row>
    <row r="833" spans="1:15" ht="15" hidden="1" customHeight="1" x14ac:dyDescent="0.3">
      <c r="A833" s="2" t="s">
        <v>109</v>
      </c>
      <c r="B833" s="2" t="s">
        <v>34315</v>
      </c>
      <c r="C833" s="3">
        <v>7</v>
      </c>
      <c r="D833" s="2" t="s">
        <v>797</v>
      </c>
      <c r="E833" s="2" t="s">
        <v>11872</v>
      </c>
      <c r="F833" s="2">
        <v>37868983</v>
      </c>
      <c r="G833" s="2" t="s">
        <v>7503</v>
      </c>
      <c r="H833" s="2" t="s">
        <v>7504</v>
      </c>
      <c r="I833" s="2" t="s">
        <v>1117</v>
      </c>
      <c r="J833" s="2" t="s">
        <v>5843</v>
      </c>
      <c r="K833" s="2" t="s">
        <v>7410</v>
      </c>
      <c r="L833" s="2" t="s">
        <v>7505</v>
      </c>
      <c r="M833" s="2" t="s">
        <v>7460</v>
      </c>
      <c r="N833" s="4" t="s">
        <v>7506</v>
      </c>
      <c r="O833" s="4" t="s">
        <v>7507</v>
      </c>
    </row>
    <row r="834" spans="1:15" ht="15" hidden="1" customHeight="1" x14ac:dyDescent="0.3">
      <c r="A834" s="2" t="s">
        <v>109</v>
      </c>
      <c r="B834" s="2" t="s">
        <v>34315</v>
      </c>
      <c r="C834" s="3">
        <v>7</v>
      </c>
      <c r="D834" s="2" t="s">
        <v>797</v>
      </c>
      <c r="E834" s="2" t="s">
        <v>11872</v>
      </c>
      <c r="F834" s="2">
        <v>35441568</v>
      </c>
      <c r="G834" s="2" t="s">
        <v>11981</v>
      </c>
      <c r="H834" s="2" t="s">
        <v>11982</v>
      </c>
      <c r="I834" s="2" t="s">
        <v>1089</v>
      </c>
      <c r="J834" s="2"/>
      <c r="K834" s="2" t="s">
        <v>11983</v>
      </c>
      <c r="L834" s="2" t="s">
        <v>11984</v>
      </c>
      <c r="M834" s="2" t="s">
        <v>7438</v>
      </c>
      <c r="N834" s="4" t="s">
        <v>11985</v>
      </c>
      <c r="O834" s="4" t="s">
        <v>11986</v>
      </c>
    </row>
    <row r="835" spans="1:15" ht="15" hidden="1" customHeight="1" x14ac:dyDescent="0.3">
      <c r="A835" s="2" t="s">
        <v>109</v>
      </c>
      <c r="B835" s="2" t="s">
        <v>34315</v>
      </c>
      <c r="C835" s="3">
        <v>7</v>
      </c>
      <c r="D835" s="2" t="s">
        <v>797</v>
      </c>
      <c r="E835" s="2" t="s">
        <v>11872</v>
      </c>
      <c r="F835" s="2">
        <v>36289785</v>
      </c>
      <c r="G835" s="2" t="s">
        <v>11987</v>
      </c>
      <c r="H835" s="2" t="s">
        <v>11988</v>
      </c>
      <c r="I835" s="2" t="s">
        <v>11989</v>
      </c>
      <c r="J835" s="2" t="s">
        <v>11989</v>
      </c>
      <c r="K835" s="2" t="s">
        <v>5197</v>
      </c>
      <c r="L835" s="2" t="s">
        <v>11990</v>
      </c>
      <c r="M835" s="2" t="s">
        <v>7438</v>
      </c>
      <c r="N835" s="4" t="s">
        <v>11991</v>
      </c>
      <c r="O835" s="4" t="s">
        <v>11992</v>
      </c>
    </row>
    <row r="836" spans="1:15" ht="15" hidden="1" customHeight="1" x14ac:dyDescent="0.3">
      <c r="A836" s="2" t="s">
        <v>109</v>
      </c>
      <c r="B836" s="2" t="s">
        <v>34315</v>
      </c>
      <c r="C836" s="3">
        <v>7</v>
      </c>
      <c r="D836" s="2" t="s">
        <v>797</v>
      </c>
      <c r="E836" s="2" t="s">
        <v>11872</v>
      </c>
      <c r="F836" s="2">
        <v>35445287</v>
      </c>
      <c r="G836" s="2" t="s">
        <v>7519</v>
      </c>
      <c r="H836" s="2" t="s">
        <v>7520</v>
      </c>
      <c r="I836" s="2" t="s">
        <v>1475</v>
      </c>
      <c r="J836" s="2" t="s">
        <v>7521</v>
      </c>
      <c r="K836" s="2" t="s">
        <v>7472</v>
      </c>
      <c r="L836" s="2" t="s">
        <v>7522</v>
      </c>
      <c r="M836" s="2" t="s">
        <v>7460</v>
      </c>
      <c r="N836" s="4" t="s">
        <v>7523</v>
      </c>
      <c r="O836" s="4" t="s">
        <v>7524</v>
      </c>
    </row>
    <row r="837" spans="1:15" ht="15" hidden="1" customHeight="1" x14ac:dyDescent="0.3">
      <c r="A837" s="2" t="s">
        <v>109</v>
      </c>
      <c r="B837" s="2" t="s">
        <v>34315</v>
      </c>
      <c r="C837" s="3">
        <v>7</v>
      </c>
      <c r="D837" s="2" t="s">
        <v>797</v>
      </c>
      <c r="E837" s="2" t="s">
        <v>11872</v>
      </c>
      <c r="F837" s="2">
        <v>35625763</v>
      </c>
      <c r="G837" s="2" t="s">
        <v>7544</v>
      </c>
      <c r="H837" s="2" t="s">
        <v>7545</v>
      </c>
      <c r="I837" s="2" t="s">
        <v>5713</v>
      </c>
      <c r="J837" s="2" t="s">
        <v>5713</v>
      </c>
      <c r="K837" s="2" t="s">
        <v>5197</v>
      </c>
      <c r="L837" s="2" t="s">
        <v>7546</v>
      </c>
      <c r="M837" s="2" t="s">
        <v>7388</v>
      </c>
      <c r="N837" s="4" t="s">
        <v>7547</v>
      </c>
      <c r="O837" s="4" t="s">
        <v>7548</v>
      </c>
    </row>
    <row r="838" spans="1:15" ht="15" hidden="1" customHeight="1" x14ac:dyDescent="0.3">
      <c r="A838" s="2" t="s">
        <v>109</v>
      </c>
      <c r="B838" s="2" t="s">
        <v>34315</v>
      </c>
      <c r="C838" s="3">
        <v>7</v>
      </c>
      <c r="D838" s="2" t="s">
        <v>797</v>
      </c>
      <c r="E838" s="2" t="s">
        <v>11872</v>
      </c>
      <c r="F838" s="2">
        <v>34746954</v>
      </c>
      <c r="G838" s="2" t="s">
        <v>7549</v>
      </c>
      <c r="H838" s="2" t="s">
        <v>7550</v>
      </c>
      <c r="I838" s="2" t="s">
        <v>7551</v>
      </c>
      <c r="J838" s="2"/>
      <c r="K838" s="2" t="s">
        <v>7552</v>
      </c>
      <c r="L838" s="2" t="s">
        <v>7553</v>
      </c>
      <c r="M838" s="2" t="s">
        <v>7460</v>
      </c>
      <c r="N838" s="4" t="s">
        <v>7554</v>
      </c>
      <c r="O838" s="4" t="s">
        <v>7555</v>
      </c>
    </row>
    <row r="839" spans="1:15" ht="15" hidden="1" customHeight="1" x14ac:dyDescent="0.3">
      <c r="A839" s="2" t="s">
        <v>109</v>
      </c>
      <c r="B839" s="2" t="s">
        <v>34315</v>
      </c>
      <c r="C839" s="3">
        <v>7</v>
      </c>
      <c r="D839" s="2" t="s">
        <v>797</v>
      </c>
      <c r="E839" s="2" t="s">
        <v>11872</v>
      </c>
      <c r="F839" s="2">
        <v>34347947</v>
      </c>
      <c r="G839" s="2" t="s">
        <v>11993</v>
      </c>
      <c r="H839" s="2" t="s">
        <v>11994</v>
      </c>
      <c r="I839" s="2" t="s">
        <v>5380</v>
      </c>
      <c r="J839" s="2" t="s">
        <v>11995</v>
      </c>
      <c r="K839" s="2" t="s">
        <v>10405</v>
      </c>
      <c r="L839" s="2" t="s">
        <v>11996</v>
      </c>
      <c r="M839" s="2" t="s">
        <v>7382</v>
      </c>
      <c r="N839" s="4" t="s">
        <v>3288</v>
      </c>
      <c r="O839" s="4" t="s">
        <v>11997</v>
      </c>
    </row>
    <row r="840" spans="1:15" ht="15" hidden="1" customHeight="1" x14ac:dyDescent="0.3">
      <c r="A840" s="2" t="s">
        <v>109</v>
      </c>
      <c r="B840" s="2" t="s">
        <v>34315</v>
      </c>
      <c r="C840" s="3">
        <v>7</v>
      </c>
      <c r="D840" s="2" t="s">
        <v>797</v>
      </c>
      <c r="E840" s="2" t="s">
        <v>11872</v>
      </c>
      <c r="F840" s="2">
        <v>35160159</v>
      </c>
      <c r="G840" s="2" t="s">
        <v>11998</v>
      </c>
      <c r="H840" s="2" t="s">
        <v>11999</v>
      </c>
      <c r="I840" s="2" t="s">
        <v>3051</v>
      </c>
      <c r="J840" s="2" t="s">
        <v>3051</v>
      </c>
      <c r="K840" s="2" t="s">
        <v>7450</v>
      </c>
      <c r="L840" s="2" t="s">
        <v>12000</v>
      </c>
      <c r="M840" s="2" t="s">
        <v>7438</v>
      </c>
      <c r="N840" s="4" t="s">
        <v>12001</v>
      </c>
      <c r="O840" s="4" t="s">
        <v>12002</v>
      </c>
    </row>
    <row r="841" spans="1:15" ht="15" hidden="1" customHeight="1" x14ac:dyDescent="0.3">
      <c r="A841" s="2" t="s">
        <v>109</v>
      </c>
      <c r="B841" s="2" t="s">
        <v>34315</v>
      </c>
      <c r="C841" s="3">
        <v>7</v>
      </c>
      <c r="D841" s="2" t="s">
        <v>797</v>
      </c>
      <c r="E841" s="2" t="s">
        <v>11872</v>
      </c>
      <c r="F841" s="2">
        <v>35359947</v>
      </c>
      <c r="G841" s="2" t="s">
        <v>12003</v>
      </c>
      <c r="H841" s="2" t="s">
        <v>12004</v>
      </c>
      <c r="I841" s="2" t="s">
        <v>695</v>
      </c>
      <c r="J841" s="2" t="s">
        <v>12005</v>
      </c>
      <c r="K841" s="2" t="s">
        <v>7410</v>
      </c>
      <c r="L841" s="2" t="s">
        <v>12006</v>
      </c>
      <c r="M841" s="2" t="s">
        <v>7460</v>
      </c>
      <c r="N841" s="4" t="s">
        <v>12007</v>
      </c>
      <c r="O841" s="4" t="s">
        <v>12008</v>
      </c>
    </row>
    <row r="842" spans="1:15" ht="15" hidden="1" customHeight="1" x14ac:dyDescent="0.3">
      <c r="A842" s="2" t="s">
        <v>109</v>
      </c>
      <c r="B842" s="2" t="s">
        <v>34315</v>
      </c>
      <c r="C842" s="3">
        <v>7</v>
      </c>
      <c r="D842" s="2" t="s">
        <v>797</v>
      </c>
      <c r="E842" s="2" t="s">
        <v>11872</v>
      </c>
      <c r="F842" s="2">
        <v>35967382</v>
      </c>
      <c r="G842" s="2" t="s">
        <v>7574</v>
      </c>
      <c r="H842" s="2" t="s">
        <v>7575</v>
      </c>
      <c r="I842" s="2" t="s">
        <v>695</v>
      </c>
      <c r="J842" s="2" t="s">
        <v>7576</v>
      </c>
      <c r="K842" s="2" t="s">
        <v>7410</v>
      </c>
      <c r="L842" s="2" t="s">
        <v>7577</v>
      </c>
      <c r="M842" s="2" t="s">
        <v>7388</v>
      </c>
      <c r="N842" s="4" t="s">
        <v>7578</v>
      </c>
      <c r="O842" s="4" t="s">
        <v>7579</v>
      </c>
    </row>
    <row r="843" spans="1:15" ht="15" hidden="1" customHeight="1" x14ac:dyDescent="0.3">
      <c r="A843" s="2" t="s">
        <v>109</v>
      </c>
      <c r="B843" s="2" t="s">
        <v>34315</v>
      </c>
      <c r="C843" s="3">
        <v>7</v>
      </c>
      <c r="D843" s="2" t="s">
        <v>797</v>
      </c>
      <c r="E843" s="2" t="s">
        <v>11872</v>
      </c>
      <c r="F843" s="2">
        <v>36330473</v>
      </c>
      <c r="G843" s="2" t="s">
        <v>12009</v>
      </c>
      <c r="H843" s="2" t="s">
        <v>12010</v>
      </c>
      <c r="I843" s="2" t="s">
        <v>695</v>
      </c>
      <c r="J843" s="2" t="s">
        <v>5439</v>
      </c>
      <c r="K843" s="2" t="s">
        <v>12011</v>
      </c>
      <c r="L843" s="2" t="s">
        <v>12012</v>
      </c>
      <c r="M843" s="2" t="s">
        <v>7388</v>
      </c>
      <c r="N843" s="4" t="s">
        <v>12013</v>
      </c>
      <c r="O843" s="4" t="s">
        <v>12014</v>
      </c>
    </row>
    <row r="844" spans="1:15" ht="15" hidden="1" customHeight="1" x14ac:dyDescent="0.3">
      <c r="A844" s="2" t="s">
        <v>109</v>
      </c>
      <c r="B844" s="2" t="s">
        <v>34315</v>
      </c>
      <c r="C844" s="3">
        <v>7</v>
      </c>
      <c r="D844" s="2" t="s">
        <v>797</v>
      </c>
      <c r="E844" s="2" t="s">
        <v>11872</v>
      </c>
      <c r="F844" s="2">
        <v>34945108</v>
      </c>
      <c r="G844" s="2" t="s">
        <v>12015</v>
      </c>
      <c r="H844" s="2" t="s">
        <v>12016</v>
      </c>
      <c r="I844" s="2" t="s">
        <v>7264</v>
      </c>
      <c r="J844" s="2" t="s">
        <v>7264</v>
      </c>
      <c r="K844" s="2" t="s">
        <v>7450</v>
      </c>
      <c r="L844" s="2" t="s">
        <v>12017</v>
      </c>
      <c r="M844" s="2" t="s">
        <v>7388</v>
      </c>
      <c r="N844" s="4" t="s">
        <v>12018</v>
      </c>
      <c r="O844" s="4" t="s">
        <v>12019</v>
      </c>
    </row>
    <row r="845" spans="1:15" ht="15" hidden="1" customHeight="1" x14ac:dyDescent="0.3">
      <c r="A845" s="2" t="s">
        <v>109</v>
      </c>
      <c r="B845" s="2" t="s">
        <v>34315</v>
      </c>
      <c r="C845" s="3">
        <v>7</v>
      </c>
      <c r="D845" s="2" t="s">
        <v>797</v>
      </c>
      <c r="E845" s="2" t="s">
        <v>11872</v>
      </c>
      <c r="F845" s="2">
        <v>34510668</v>
      </c>
      <c r="G845" s="2" t="s">
        <v>12020</v>
      </c>
      <c r="H845" s="2" t="s">
        <v>12021</v>
      </c>
      <c r="I845" s="2" t="s">
        <v>5032</v>
      </c>
      <c r="J845" s="2" t="s">
        <v>12022</v>
      </c>
      <c r="K845" s="2" t="s">
        <v>12023</v>
      </c>
      <c r="L845" s="2" t="s">
        <v>12024</v>
      </c>
      <c r="M845" s="2" t="s">
        <v>7388</v>
      </c>
      <c r="N845" s="4" t="s">
        <v>12025</v>
      </c>
      <c r="O845" s="4" t="s">
        <v>12026</v>
      </c>
    </row>
    <row r="846" spans="1:15" ht="15" hidden="1" customHeight="1" x14ac:dyDescent="0.3">
      <c r="A846" s="2" t="s">
        <v>109</v>
      </c>
      <c r="B846" s="2" t="s">
        <v>34315</v>
      </c>
      <c r="C846" s="3">
        <v>7</v>
      </c>
      <c r="D846" s="2" t="s">
        <v>797</v>
      </c>
      <c r="E846" s="2" t="s">
        <v>11872</v>
      </c>
      <c r="F846" s="2">
        <v>34444763</v>
      </c>
      <c r="G846" s="2" t="s">
        <v>12027</v>
      </c>
      <c r="H846" s="2" t="s">
        <v>12028</v>
      </c>
      <c r="I846" s="2" t="s">
        <v>9069</v>
      </c>
      <c r="J846" s="2" t="s">
        <v>9069</v>
      </c>
      <c r="K846" s="2" t="s">
        <v>12029</v>
      </c>
      <c r="L846" s="2" t="s">
        <v>12030</v>
      </c>
      <c r="M846" s="2" t="s">
        <v>7438</v>
      </c>
      <c r="N846" s="4" t="s">
        <v>12031</v>
      </c>
      <c r="O846" s="4" t="s">
        <v>12032</v>
      </c>
    </row>
    <row r="847" spans="1:15" ht="15" hidden="1" customHeight="1" x14ac:dyDescent="0.3">
      <c r="A847" s="2" t="s">
        <v>109</v>
      </c>
      <c r="B847" s="2" t="s">
        <v>34315</v>
      </c>
      <c r="C847" s="3">
        <v>7</v>
      </c>
      <c r="D847" s="2" t="s">
        <v>797</v>
      </c>
      <c r="E847" s="2" t="s">
        <v>11872</v>
      </c>
      <c r="F847" s="2">
        <v>33894392</v>
      </c>
      <c r="G847" s="2" t="s">
        <v>7648</v>
      </c>
      <c r="H847" s="2" t="s">
        <v>7649</v>
      </c>
      <c r="I847" s="2" t="s">
        <v>4040</v>
      </c>
      <c r="J847" s="2" t="s">
        <v>7650</v>
      </c>
      <c r="K847" s="2" t="s">
        <v>7479</v>
      </c>
      <c r="L847" s="2" t="s">
        <v>7651</v>
      </c>
      <c r="M847" s="2" t="s">
        <v>7388</v>
      </c>
      <c r="N847" s="4" t="s">
        <v>7652</v>
      </c>
      <c r="O847" s="4" t="s">
        <v>7653</v>
      </c>
    </row>
    <row r="848" spans="1:15" ht="15" hidden="1" customHeight="1" x14ac:dyDescent="0.3">
      <c r="A848" s="2" t="s">
        <v>109</v>
      </c>
      <c r="B848" s="2" t="s">
        <v>34315</v>
      </c>
      <c r="C848" s="3">
        <v>7</v>
      </c>
      <c r="D848" s="2" t="s">
        <v>797</v>
      </c>
      <c r="E848" s="2" t="s">
        <v>11872</v>
      </c>
      <c r="F848" s="2">
        <v>34207916</v>
      </c>
      <c r="G848" s="2" t="s">
        <v>12033</v>
      </c>
      <c r="H848" s="2" t="s">
        <v>12034</v>
      </c>
      <c r="I848" s="2" t="s">
        <v>6318</v>
      </c>
      <c r="J848" s="2" t="s">
        <v>6318</v>
      </c>
      <c r="K848" s="2" t="s">
        <v>10003</v>
      </c>
      <c r="L848" s="2" t="s">
        <v>12035</v>
      </c>
      <c r="M848" s="2" t="s">
        <v>7438</v>
      </c>
      <c r="N848" s="4" t="s">
        <v>12036</v>
      </c>
      <c r="O848" s="4" t="s">
        <v>12037</v>
      </c>
    </row>
    <row r="849" spans="1:15" ht="15" hidden="1" customHeight="1" x14ac:dyDescent="0.3">
      <c r="A849" s="2" t="s">
        <v>109</v>
      </c>
      <c r="B849" s="2" t="s">
        <v>34315</v>
      </c>
      <c r="C849" s="3">
        <v>7</v>
      </c>
      <c r="D849" s="2" t="s">
        <v>797</v>
      </c>
      <c r="E849" s="2" t="s">
        <v>11872</v>
      </c>
      <c r="F849" s="2">
        <v>33059098</v>
      </c>
      <c r="G849" s="2" t="s">
        <v>12038</v>
      </c>
      <c r="H849" s="2" t="s">
        <v>12039</v>
      </c>
      <c r="I849" s="2" t="s">
        <v>12040</v>
      </c>
      <c r="J849" s="2" t="s">
        <v>12041</v>
      </c>
      <c r="K849" s="2" t="s">
        <v>7479</v>
      </c>
      <c r="L849" s="2" t="s">
        <v>12042</v>
      </c>
      <c r="M849" s="2" t="s">
        <v>7460</v>
      </c>
      <c r="N849" s="4" t="s">
        <v>12043</v>
      </c>
      <c r="O849" s="4" t="s">
        <v>12044</v>
      </c>
    </row>
    <row r="850" spans="1:15" ht="15" hidden="1" customHeight="1" x14ac:dyDescent="0.3">
      <c r="A850" s="2" t="s">
        <v>109</v>
      </c>
      <c r="B850" s="2" t="s">
        <v>34315</v>
      </c>
      <c r="C850" s="3">
        <v>7</v>
      </c>
      <c r="D850" s="2" t="s">
        <v>797</v>
      </c>
      <c r="E850" s="2" t="s">
        <v>11872</v>
      </c>
      <c r="F850" s="2">
        <v>33078502</v>
      </c>
      <c r="G850" s="2" t="s">
        <v>12045</v>
      </c>
      <c r="H850" s="2" t="s">
        <v>12046</v>
      </c>
      <c r="I850" s="2" t="s">
        <v>3190</v>
      </c>
      <c r="J850" s="2" t="s">
        <v>12047</v>
      </c>
      <c r="K850" s="2" t="s">
        <v>12048</v>
      </c>
      <c r="L850" s="2" t="s">
        <v>12049</v>
      </c>
      <c r="M850" s="2" t="s">
        <v>7460</v>
      </c>
      <c r="N850" s="4" t="s">
        <v>12050</v>
      </c>
      <c r="O850" s="4" t="s">
        <v>12051</v>
      </c>
    </row>
    <row r="851" spans="1:15" ht="15" hidden="1" customHeight="1" x14ac:dyDescent="0.3">
      <c r="A851" s="2" t="s">
        <v>109</v>
      </c>
      <c r="B851" s="2" t="s">
        <v>34315</v>
      </c>
      <c r="C851" s="3">
        <v>7</v>
      </c>
      <c r="D851" s="2" t="s">
        <v>797</v>
      </c>
      <c r="E851" s="2" t="s">
        <v>11872</v>
      </c>
      <c r="F851" s="2">
        <v>33661940</v>
      </c>
      <c r="G851" s="2" t="s">
        <v>12052</v>
      </c>
      <c r="H851" s="2" t="s">
        <v>12053</v>
      </c>
      <c r="I851" s="2" t="s">
        <v>759</v>
      </c>
      <c r="J851" s="2" t="s">
        <v>12054</v>
      </c>
      <c r="K851" s="2" t="s">
        <v>7933</v>
      </c>
      <c r="L851" s="2" t="s">
        <v>12055</v>
      </c>
      <c r="M851" s="2" t="s">
        <v>8160</v>
      </c>
      <c r="N851" s="4" t="s">
        <v>12056</v>
      </c>
      <c r="O851" s="4" t="s">
        <v>12057</v>
      </c>
    </row>
    <row r="852" spans="1:15" ht="15" hidden="1" customHeight="1" x14ac:dyDescent="0.3">
      <c r="A852" s="2" t="s">
        <v>109</v>
      </c>
      <c r="B852" s="2" t="s">
        <v>34315</v>
      </c>
      <c r="C852" s="3">
        <v>7</v>
      </c>
      <c r="D852" s="2" t="s">
        <v>797</v>
      </c>
      <c r="E852" s="2" t="s">
        <v>11872</v>
      </c>
      <c r="F852" s="2">
        <v>33777011</v>
      </c>
      <c r="G852" s="2" t="s">
        <v>7680</v>
      </c>
      <c r="H852" s="2" t="s">
        <v>7681</v>
      </c>
      <c r="I852" s="2" t="s">
        <v>759</v>
      </c>
      <c r="J852" s="2" t="s">
        <v>7682</v>
      </c>
      <c r="K852" s="2" t="s">
        <v>7410</v>
      </c>
      <c r="L852" s="2" t="s">
        <v>7683</v>
      </c>
      <c r="M852" s="2" t="s">
        <v>7645</v>
      </c>
      <c r="N852" s="4" t="s">
        <v>7684</v>
      </c>
      <c r="O852" s="4" t="s">
        <v>7685</v>
      </c>
    </row>
    <row r="853" spans="1:15" ht="15" hidden="1" customHeight="1" x14ac:dyDescent="0.3">
      <c r="A853" s="2" t="s">
        <v>109</v>
      </c>
      <c r="B853" s="2" t="s">
        <v>34315</v>
      </c>
      <c r="C853" s="3">
        <v>7</v>
      </c>
      <c r="D853" s="2" t="s">
        <v>797</v>
      </c>
      <c r="E853" s="2" t="s">
        <v>11872</v>
      </c>
      <c r="F853" s="2">
        <v>34235177</v>
      </c>
      <c r="G853" s="2" t="s">
        <v>12058</v>
      </c>
      <c r="H853" s="2" t="s">
        <v>12059</v>
      </c>
      <c r="I853" s="2" t="s">
        <v>759</v>
      </c>
      <c r="J853" s="2" t="s">
        <v>12060</v>
      </c>
      <c r="K853" s="2" t="s">
        <v>12061</v>
      </c>
      <c r="L853" s="2" t="s">
        <v>12062</v>
      </c>
      <c r="M853" s="2" t="s">
        <v>7388</v>
      </c>
      <c r="N853" s="4" t="s">
        <v>12063</v>
      </c>
      <c r="O853" s="4" t="s">
        <v>12064</v>
      </c>
    </row>
    <row r="854" spans="1:15" ht="15" hidden="1" customHeight="1" x14ac:dyDescent="0.3">
      <c r="A854" s="2" t="s">
        <v>109</v>
      </c>
      <c r="B854" s="2" t="s">
        <v>34315</v>
      </c>
      <c r="C854" s="3">
        <v>7</v>
      </c>
      <c r="D854" s="2" t="s">
        <v>797</v>
      </c>
      <c r="E854" s="2" t="s">
        <v>11872</v>
      </c>
      <c r="F854" s="2">
        <v>34938268</v>
      </c>
      <c r="G854" s="2" t="s">
        <v>12065</v>
      </c>
      <c r="H854" s="2" t="s">
        <v>12066</v>
      </c>
      <c r="I854" s="2" t="s">
        <v>759</v>
      </c>
      <c r="J854" s="2" t="s">
        <v>7630</v>
      </c>
      <c r="K854" s="2" t="s">
        <v>12067</v>
      </c>
      <c r="L854" s="2" t="s">
        <v>12068</v>
      </c>
      <c r="M854" s="2" t="s">
        <v>7388</v>
      </c>
      <c r="N854" s="4" t="s">
        <v>12069</v>
      </c>
      <c r="O854" s="4" t="s">
        <v>12070</v>
      </c>
    </row>
    <row r="855" spans="1:15" ht="15" hidden="1" customHeight="1" x14ac:dyDescent="0.3">
      <c r="A855" s="2" t="s">
        <v>109</v>
      </c>
      <c r="B855" s="2" t="s">
        <v>34315</v>
      </c>
      <c r="C855" s="3">
        <v>7</v>
      </c>
      <c r="D855" s="2" t="s">
        <v>797</v>
      </c>
      <c r="E855" s="2" t="s">
        <v>11872</v>
      </c>
      <c r="F855" s="2">
        <v>33224428</v>
      </c>
      <c r="G855" s="2" t="s">
        <v>12071</v>
      </c>
      <c r="H855" s="2" t="s">
        <v>12072</v>
      </c>
      <c r="I855" s="2" t="s">
        <v>12073</v>
      </c>
      <c r="J855" s="2" t="s">
        <v>5831</v>
      </c>
      <c r="K855" s="2" t="s">
        <v>7534</v>
      </c>
      <c r="L855" s="2" t="s">
        <v>12074</v>
      </c>
      <c r="M855" s="2" t="s">
        <v>7388</v>
      </c>
      <c r="N855" s="4" t="s">
        <v>12075</v>
      </c>
      <c r="O855" s="4" t="s">
        <v>12076</v>
      </c>
    </row>
    <row r="856" spans="1:15" ht="15" hidden="1" customHeight="1" x14ac:dyDescent="0.3">
      <c r="A856" s="2" t="s">
        <v>109</v>
      </c>
      <c r="B856" s="2" t="s">
        <v>34315</v>
      </c>
      <c r="C856" s="3">
        <v>7</v>
      </c>
      <c r="D856" s="2" t="s">
        <v>797</v>
      </c>
      <c r="E856" s="2" t="s">
        <v>11872</v>
      </c>
      <c r="F856" s="2">
        <v>32511678</v>
      </c>
      <c r="G856" s="2" t="s">
        <v>12077</v>
      </c>
      <c r="H856" s="2" t="s">
        <v>12078</v>
      </c>
      <c r="I856" s="2" t="s">
        <v>6278</v>
      </c>
      <c r="J856" s="2"/>
      <c r="K856" s="2" t="s">
        <v>12079</v>
      </c>
      <c r="L856" s="2" t="s">
        <v>12080</v>
      </c>
      <c r="M856" s="2" t="s">
        <v>7388</v>
      </c>
      <c r="N856" s="4" t="s">
        <v>12081</v>
      </c>
      <c r="O856" s="4" t="s">
        <v>12082</v>
      </c>
    </row>
    <row r="857" spans="1:15" ht="15" hidden="1" customHeight="1" x14ac:dyDescent="0.3">
      <c r="A857" s="2" t="s">
        <v>109</v>
      </c>
      <c r="B857" s="2" t="s">
        <v>34315</v>
      </c>
      <c r="C857" s="3">
        <v>7</v>
      </c>
      <c r="D857" s="2" t="s">
        <v>797</v>
      </c>
      <c r="E857" s="2" t="s">
        <v>11872</v>
      </c>
      <c r="F857" s="2">
        <v>32701676</v>
      </c>
      <c r="G857" s="2" t="s">
        <v>12083</v>
      </c>
      <c r="H857" s="2" t="s">
        <v>12084</v>
      </c>
      <c r="I857" s="2" t="s">
        <v>9169</v>
      </c>
      <c r="J857" s="2"/>
      <c r="K857" s="2" t="s">
        <v>7656</v>
      </c>
      <c r="L857" s="2" t="s">
        <v>12085</v>
      </c>
      <c r="M857" s="2" t="s">
        <v>7438</v>
      </c>
      <c r="N857" s="4" t="s">
        <v>12086</v>
      </c>
      <c r="O857" s="4" t="s">
        <v>12087</v>
      </c>
    </row>
    <row r="858" spans="1:15" ht="15" hidden="1" customHeight="1" x14ac:dyDescent="0.3">
      <c r="A858" s="2" t="s">
        <v>109</v>
      </c>
      <c r="B858" s="2" t="s">
        <v>34315</v>
      </c>
      <c r="C858" s="3">
        <v>7</v>
      </c>
      <c r="D858" s="2" t="s">
        <v>797</v>
      </c>
      <c r="E858" s="2" t="s">
        <v>11872</v>
      </c>
      <c r="F858" s="2">
        <v>32169379</v>
      </c>
      <c r="G858" s="2" t="s">
        <v>7725</v>
      </c>
      <c r="H858" s="2" t="s">
        <v>7726</v>
      </c>
      <c r="I858" s="2" t="s">
        <v>1474</v>
      </c>
      <c r="J858" s="2" t="s">
        <v>7727</v>
      </c>
      <c r="K858" s="2" t="s">
        <v>7380</v>
      </c>
      <c r="L858" s="2" t="s">
        <v>7728</v>
      </c>
      <c r="M858" s="2" t="s">
        <v>7488</v>
      </c>
      <c r="N858" s="4" t="s">
        <v>7729</v>
      </c>
      <c r="O858" s="4" t="s">
        <v>7730</v>
      </c>
    </row>
    <row r="859" spans="1:15" ht="15" hidden="1" customHeight="1" x14ac:dyDescent="0.3">
      <c r="A859" s="2" t="s">
        <v>109</v>
      </c>
      <c r="B859" s="2" t="s">
        <v>34315</v>
      </c>
      <c r="C859" s="3">
        <v>7</v>
      </c>
      <c r="D859" s="2" t="s">
        <v>797</v>
      </c>
      <c r="E859" s="2" t="s">
        <v>11872</v>
      </c>
      <c r="F859" s="2">
        <v>32333914</v>
      </c>
      <c r="G859" s="2" t="s">
        <v>7731</v>
      </c>
      <c r="H859" s="2" t="s">
        <v>7732</v>
      </c>
      <c r="I859" s="2" t="s">
        <v>5043</v>
      </c>
      <c r="J859" s="2" t="s">
        <v>7733</v>
      </c>
      <c r="K859" s="2" t="s">
        <v>7380</v>
      </c>
      <c r="L859" s="2" t="s">
        <v>7734</v>
      </c>
      <c r="M859" s="2" t="s">
        <v>7735</v>
      </c>
      <c r="N859" s="4" t="s">
        <v>7736</v>
      </c>
      <c r="O859" s="4" t="s">
        <v>7737</v>
      </c>
    </row>
    <row r="860" spans="1:15" ht="15" hidden="1" customHeight="1" x14ac:dyDescent="0.3">
      <c r="A860" s="2" t="s">
        <v>109</v>
      </c>
      <c r="B860" s="2" t="s">
        <v>34315</v>
      </c>
      <c r="C860" s="3">
        <v>7</v>
      </c>
      <c r="D860" s="2" t="s">
        <v>797</v>
      </c>
      <c r="E860" s="2" t="s">
        <v>11872</v>
      </c>
      <c r="F860" s="2">
        <v>32278865</v>
      </c>
      <c r="G860" s="2" t="s">
        <v>7738</v>
      </c>
      <c r="H860" s="2" t="s">
        <v>7739</v>
      </c>
      <c r="I860" s="2" t="s">
        <v>7740</v>
      </c>
      <c r="J860" s="2" t="s">
        <v>7741</v>
      </c>
      <c r="K860" s="2" t="s">
        <v>7479</v>
      </c>
      <c r="L860" s="2" t="s">
        <v>7742</v>
      </c>
      <c r="M860" s="2" t="s">
        <v>7388</v>
      </c>
      <c r="N860" s="4" t="s">
        <v>7743</v>
      </c>
      <c r="O860" s="4" t="s">
        <v>7744</v>
      </c>
    </row>
    <row r="861" spans="1:15" ht="15" hidden="1" customHeight="1" x14ac:dyDescent="0.3">
      <c r="A861" s="2" t="s">
        <v>109</v>
      </c>
      <c r="B861" s="2" t="s">
        <v>34315</v>
      </c>
      <c r="C861" s="3">
        <v>7</v>
      </c>
      <c r="D861" s="2" t="s">
        <v>797</v>
      </c>
      <c r="E861" s="2" t="s">
        <v>11872</v>
      </c>
      <c r="F861" s="2">
        <v>32169720</v>
      </c>
      <c r="G861" s="2" t="s">
        <v>12088</v>
      </c>
      <c r="H861" s="2" t="s">
        <v>12089</v>
      </c>
      <c r="I861" s="2" t="s">
        <v>5046</v>
      </c>
      <c r="J861" s="2" t="s">
        <v>7266</v>
      </c>
      <c r="K861" s="2" t="s">
        <v>12090</v>
      </c>
      <c r="L861" s="2" t="s">
        <v>12091</v>
      </c>
      <c r="M861" s="2" t="s">
        <v>7460</v>
      </c>
      <c r="N861" s="4" t="s">
        <v>12092</v>
      </c>
      <c r="O861" s="4" t="s">
        <v>12093</v>
      </c>
    </row>
    <row r="862" spans="1:15" ht="15" hidden="1" customHeight="1" x14ac:dyDescent="0.3">
      <c r="A862" s="2" t="s">
        <v>109</v>
      </c>
      <c r="B862" s="2" t="s">
        <v>34315</v>
      </c>
      <c r="C862" s="3">
        <v>7</v>
      </c>
      <c r="D862" s="2" t="s">
        <v>797</v>
      </c>
      <c r="E862" s="2" t="s">
        <v>11872</v>
      </c>
      <c r="F862" s="2">
        <v>32235478</v>
      </c>
      <c r="G862" s="2" t="s">
        <v>7752</v>
      </c>
      <c r="H862" s="2" t="s">
        <v>7753</v>
      </c>
      <c r="I862" s="2" t="s">
        <v>7754</v>
      </c>
      <c r="J862" s="2" t="s">
        <v>7754</v>
      </c>
      <c r="K862" s="2" t="s">
        <v>7450</v>
      </c>
      <c r="L862" s="2" t="s">
        <v>7755</v>
      </c>
      <c r="M862" s="2" t="s">
        <v>7388</v>
      </c>
      <c r="N862" s="4" t="s">
        <v>7756</v>
      </c>
      <c r="O862" s="4" t="s">
        <v>7757</v>
      </c>
    </row>
    <row r="863" spans="1:15" ht="15" hidden="1" customHeight="1" x14ac:dyDescent="0.3">
      <c r="A863" s="2" t="s">
        <v>109</v>
      </c>
      <c r="B863" s="2" t="s">
        <v>34315</v>
      </c>
      <c r="C863" s="3">
        <v>7</v>
      </c>
      <c r="D863" s="2" t="s">
        <v>797</v>
      </c>
      <c r="E863" s="2" t="s">
        <v>11872</v>
      </c>
      <c r="F863" s="2">
        <v>31916122</v>
      </c>
      <c r="G863" s="2" t="s">
        <v>12094</v>
      </c>
      <c r="H863" s="2" t="s">
        <v>12095</v>
      </c>
      <c r="I863" s="2" t="s">
        <v>960</v>
      </c>
      <c r="J863" s="2" t="s">
        <v>7873</v>
      </c>
      <c r="K863" s="2" t="s">
        <v>7472</v>
      </c>
      <c r="L863" s="2" t="s">
        <v>12096</v>
      </c>
      <c r="M863" s="2" t="s">
        <v>7460</v>
      </c>
      <c r="N863" s="4" t="s">
        <v>12097</v>
      </c>
      <c r="O863" s="4" t="s">
        <v>12098</v>
      </c>
    </row>
    <row r="864" spans="1:15" ht="15" hidden="1" customHeight="1" x14ac:dyDescent="0.3">
      <c r="A864" s="2" t="s">
        <v>109</v>
      </c>
      <c r="B864" s="2" t="s">
        <v>34315</v>
      </c>
      <c r="C864" s="3">
        <v>7</v>
      </c>
      <c r="D864" s="2" t="s">
        <v>797</v>
      </c>
      <c r="E864" s="2" t="s">
        <v>11872</v>
      </c>
      <c r="F864" s="2">
        <v>32296413</v>
      </c>
      <c r="G864" s="2" t="s">
        <v>7764</v>
      </c>
      <c r="H864" s="2" t="s">
        <v>7765</v>
      </c>
      <c r="I864" s="2" t="s">
        <v>1123</v>
      </c>
      <c r="J864" s="2" t="s">
        <v>3939</v>
      </c>
      <c r="K864" s="2" t="s">
        <v>7410</v>
      </c>
      <c r="L864" s="2" t="s">
        <v>7766</v>
      </c>
      <c r="M864" s="2" t="s">
        <v>7382</v>
      </c>
      <c r="N864" s="4" t="s">
        <v>7767</v>
      </c>
      <c r="O864" s="4" t="s">
        <v>7768</v>
      </c>
    </row>
    <row r="865" spans="1:15" ht="15" hidden="1" customHeight="1" x14ac:dyDescent="0.3">
      <c r="A865" s="2" t="s">
        <v>109</v>
      </c>
      <c r="B865" s="2" t="s">
        <v>34315</v>
      </c>
      <c r="C865" s="3">
        <v>7</v>
      </c>
      <c r="D865" s="2" t="s">
        <v>797</v>
      </c>
      <c r="E865" s="2" t="s">
        <v>11872</v>
      </c>
      <c r="F865" s="2">
        <v>32695106</v>
      </c>
      <c r="G865" s="2" t="s">
        <v>7769</v>
      </c>
      <c r="H865" s="2" t="s">
        <v>7770</v>
      </c>
      <c r="I865" s="2" t="s">
        <v>1123</v>
      </c>
      <c r="J865" s="2" t="s">
        <v>7771</v>
      </c>
      <c r="K865" s="2" t="s">
        <v>7410</v>
      </c>
      <c r="L865" s="2" t="s">
        <v>7772</v>
      </c>
      <c r="M865" s="2" t="s">
        <v>7460</v>
      </c>
      <c r="N865" s="4" t="s">
        <v>7773</v>
      </c>
      <c r="O865" s="4" t="s">
        <v>7774</v>
      </c>
    </row>
    <row r="866" spans="1:15" ht="15" hidden="1" customHeight="1" x14ac:dyDescent="0.3">
      <c r="A866" s="2" t="s">
        <v>109</v>
      </c>
      <c r="B866" s="2" t="s">
        <v>34315</v>
      </c>
      <c r="C866" s="3">
        <v>7</v>
      </c>
      <c r="D866" s="2" t="s">
        <v>797</v>
      </c>
      <c r="E866" s="2" t="s">
        <v>11872</v>
      </c>
      <c r="F866" s="2">
        <v>31361157</v>
      </c>
      <c r="G866" s="2" t="s">
        <v>7802</v>
      </c>
      <c r="H866" s="2" t="s">
        <v>7803</v>
      </c>
      <c r="I866" s="2" t="s">
        <v>1141</v>
      </c>
      <c r="J866" s="2" t="s">
        <v>7804</v>
      </c>
      <c r="K866" s="2" t="s">
        <v>7805</v>
      </c>
      <c r="L866" s="2" t="s">
        <v>7806</v>
      </c>
      <c r="M866" s="2" t="s">
        <v>7438</v>
      </c>
      <c r="N866" s="4" t="s">
        <v>7807</v>
      </c>
      <c r="O866" s="4" t="s">
        <v>7808</v>
      </c>
    </row>
    <row r="867" spans="1:15" ht="15" hidden="1" customHeight="1" x14ac:dyDescent="0.3">
      <c r="A867" s="2" t="s">
        <v>109</v>
      </c>
      <c r="B867" s="2" t="s">
        <v>34315</v>
      </c>
      <c r="C867" s="3">
        <v>7</v>
      </c>
      <c r="D867" s="2" t="s">
        <v>797</v>
      </c>
      <c r="E867" s="2" t="s">
        <v>11872</v>
      </c>
      <c r="F867" s="2">
        <v>30854624</v>
      </c>
      <c r="G867" s="2" t="s">
        <v>12099</v>
      </c>
      <c r="H867" s="2" t="s">
        <v>12100</v>
      </c>
      <c r="I867" s="2" t="s">
        <v>1916</v>
      </c>
      <c r="J867" s="2" t="s">
        <v>12101</v>
      </c>
      <c r="K867" s="2" t="s">
        <v>9971</v>
      </c>
      <c r="L867" s="2" t="s">
        <v>12102</v>
      </c>
      <c r="M867" s="2" t="s">
        <v>7677</v>
      </c>
      <c r="N867" s="4" t="s">
        <v>12103</v>
      </c>
      <c r="O867" s="4" t="s">
        <v>12104</v>
      </c>
    </row>
    <row r="868" spans="1:15" ht="15" hidden="1" customHeight="1" x14ac:dyDescent="0.3">
      <c r="A868" s="2" t="s">
        <v>109</v>
      </c>
      <c r="B868" s="2" t="s">
        <v>34315</v>
      </c>
      <c r="C868" s="3">
        <v>7</v>
      </c>
      <c r="D868" s="2" t="s">
        <v>797</v>
      </c>
      <c r="E868" s="2" t="s">
        <v>11872</v>
      </c>
      <c r="F868" s="2">
        <v>30905163</v>
      </c>
      <c r="G868" s="2" t="s">
        <v>12105</v>
      </c>
      <c r="H868" s="2" t="s">
        <v>12106</v>
      </c>
      <c r="I868" s="2" t="s">
        <v>1212</v>
      </c>
      <c r="J868" s="2" t="s">
        <v>12107</v>
      </c>
      <c r="K868" s="2" t="s">
        <v>12108</v>
      </c>
      <c r="L868" s="2" t="s">
        <v>12109</v>
      </c>
      <c r="M868" s="2" t="s">
        <v>8528</v>
      </c>
      <c r="N868" s="4" t="s">
        <v>12110</v>
      </c>
      <c r="O868" s="4" t="s">
        <v>12111</v>
      </c>
    </row>
    <row r="869" spans="1:15" ht="15" hidden="1" customHeight="1" x14ac:dyDescent="0.3">
      <c r="A869" s="2" t="s">
        <v>109</v>
      </c>
      <c r="B869" s="2" t="s">
        <v>34315</v>
      </c>
      <c r="C869" s="3">
        <v>7</v>
      </c>
      <c r="D869" s="2" t="s">
        <v>797</v>
      </c>
      <c r="E869" s="2" t="s">
        <v>11872</v>
      </c>
      <c r="F869" s="2">
        <v>30675755</v>
      </c>
      <c r="G869" s="2" t="s">
        <v>12112</v>
      </c>
      <c r="H869" s="2" t="s">
        <v>12113</v>
      </c>
      <c r="I869" s="2" t="s">
        <v>2987</v>
      </c>
      <c r="J869" s="2"/>
      <c r="K869" s="2" t="s">
        <v>12114</v>
      </c>
      <c r="L869" s="2" t="s">
        <v>12115</v>
      </c>
      <c r="M869" s="2" t="s">
        <v>7388</v>
      </c>
      <c r="N869" s="4" t="s">
        <v>3290</v>
      </c>
      <c r="O869" s="4" t="s">
        <v>12116</v>
      </c>
    </row>
    <row r="870" spans="1:15" ht="15" hidden="1" customHeight="1" x14ac:dyDescent="0.3">
      <c r="A870" s="2" t="s">
        <v>109</v>
      </c>
      <c r="B870" s="2" t="s">
        <v>34315</v>
      </c>
      <c r="C870" s="3">
        <v>7</v>
      </c>
      <c r="D870" s="2" t="s">
        <v>797</v>
      </c>
      <c r="E870" s="2" t="s">
        <v>11872</v>
      </c>
      <c r="F870" s="2">
        <v>30644015</v>
      </c>
      <c r="G870" s="2" t="s">
        <v>7848</v>
      </c>
      <c r="H870" s="2" t="s">
        <v>7849</v>
      </c>
      <c r="I870" s="2" t="s">
        <v>1346</v>
      </c>
      <c r="J870" s="2" t="s">
        <v>7850</v>
      </c>
      <c r="K870" s="2" t="s">
        <v>7472</v>
      </c>
      <c r="L870" s="2" t="s">
        <v>7851</v>
      </c>
      <c r="M870" s="2" t="s">
        <v>7852</v>
      </c>
      <c r="N870" s="4" t="s">
        <v>7853</v>
      </c>
      <c r="O870" s="4" t="s">
        <v>7854</v>
      </c>
    </row>
    <row r="871" spans="1:15" ht="15" hidden="1" customHeight="1" x14ac:dyDescent="0.3">
      <c r="A871" s="2" t="s">
        <v>109</v>
      </c>
      <c r="B871" s="2" t="s">
        <v>34315</v>
      </c>
      <c r="C871" s="3">
        <v>7</v>
      </c>
      <c r="D871" s="2" t="s">
        <v>797</v>
      </c>
      <c r="E871" s="2" t="s">
        <v>11872</v>
      </c>
      <c r="F871" s="2">
        <v>30043993</v>
      </c>
      <c r="G871" s="2" t="s">
        <v>7891</v>
      </c>
      <c r="H871" s="2" t="s">
        <v>7892</v>
      </c>
      <c r="I871" s="2" t="s">
        <v>1659</v>
      </c>
      <c r="J871" s="2" t="s">
        <v>7893</v>
      </c>
      <c r="K871" s="2" t="s">
        <v>1194</v>
      </c>
      <c r="L871" s="2" t="s">
        <v>7894</v>
      </c>
      <c r="M871" s="2" t="s">
        <v>7895</v>
      </c>
      <c r="N871" s="4" t="s">
        <v>7896</v>
      </c>
      <c r="O871" s="4" t="s">
        <v>7897</v>
      </c>
    </row>
    <row r="872" spans="1:15" ht="15" hidden="1" customHeight="1" x14ac:dyDescent="0.3">
      <c r="A872" s="2" t="s">
        <v>109</v>
      </c>
      <c r="B872" s="2" t="s">
        <v>34315</v>
      </c>
      <c r="C872" s="3">
        <v>7</v>
      </c>
      <c r="D872" s="2" t="s">
        <v>797</v>
      </c>
      <c r="E872" s="2" t="s">
        <v>11872</v>
      </c>
      <c r="F872" s="2">
        <v>30158276</v>
      </c>
      <c r="G872" s="2" t="s">
        <v>12117</v>
      </c>
      <c r="H872" s="2" t="s">
        <v>12118</v>
      </c>
      <c r="I872" s="2" t="s">
        <v>12119</v>
      </c>
      <c r="J872" s="2" t="s">
        <v>12120</v>
      </c>
      <c r="K872" s="2" t="s">
        <v>12121</v>
      </c>
      <c r="L872" s="2" t="s">
        <v>12122</v>
      </c>
      <c r="M872" s="2" t="s">
        <v>7438</v>
      </c>
      <c r="N872" s="4" t="s">
        <v>12123</v>
      </c>
      <c r="O872" s="4" t="s">
        <v>12124</v>
      </c>
    </row>
    <row r="873" spans="1:15" ht="15" hidden="1" customHeight="1" x14ac:dyDescent="0.3">
      <c r="A873" s="2" t="s">
        <v>109</v>
      </c>
      <c r="B873" s="2" t="s">
        <v>34315</v>
      </c>
      <c r="C873" s="3">
        <v>7</v>
      </c>
      <c r="D873" s="2" t="s">
        <v>797</v>
      </c>
      <c r="E873" s="2" t="s">
        <v>11872</v>
      </c>
      <c r="F873" s="2">
        <v>29847020</v>
      </c>
      <c r="G873" s="2" t="s">
        <v>12125</v>
      </c>
      <c r="H873" s="2" t="s">
        <v>12126</v>
      </c>
      <c r="I873" s="2" t="s">
        <v>4039</v>
      </c>
      <c r="J873" s="2" t="s">
        <v>2630</v>
      </c>
      <c r="K873" s="2" t="s">
        <v>12127</v>
      </c>
      <c r="L873" s="2" t="s">
        <v>12128</v>
      </c>
      <c r="M873" s="2" t="s">
        <v>8528</v>
      </c>
      <c r="N873" s="4" t="s">
        <v>12129</v>
      </c>
      <c r="O873" s="4" t="s">
        <v>12130</v>
      </c>
    </row>
    <row r="874" spans="1:15" ht="15" hidden="1" customHeight="1" x14ac:dyDescent="0.3">
      <c r="A874" s="2" t="s">
        <v>109</v>
      </c>
      <c r="B874" s="2" t="s">
        <v>34315</v>
      </c>
      <c r="C874" s="3">
        <v>7</v>
      </c>
      <c r="D874" s="2" t="s">
        <v>797</v>
      </c>
      <c r="E874" s="2" t="s">
        <v>11872</v>
      </c>
      <c r="F874" s="2">
        <v>29652700</v>
      </c>
      <c r="G874" s="2" t="s">
        <v>12131</v>
      </c>
      <c r="H874" s="2" t="s">
        <v>12132</v>
      </c>
      <c r="I874" s="2" t="s">
        <v>12133</v>
      </c>
      <c r="J874" s="2"/>
      <c r="K874" s="2" t="s">
        <v>12134</v>
      </c>
      <c r="L874" s="2" t="s">
        <v>12135</v>
      </c>
      <c r="M874" s="2" t="s">
        <v>7388</v>
      </c>
      <c r="N874" s="4" t="s">
        <v>12136</v>
      </c>
      <c r="O874" s="4" t="s">
        <v>12137</v>
      </c>
    </row>
    <row r="875" spans="1:15" ht="15" hidden="1" customHeight="1" x14ac:dyDescent="0.3">
      <c r="A875" s="2" t="s">
        <v>109</v>
      </c>
      <c r="B875" s="2" t="s">
        <v>34315</v>
      </c>
      <c r="C875" s="3">
        <v>7</v>
      </c>
      <c r="D875" s="2" t="s">
        <v>797</v>
      </c>
      <c r="E875" s="2" t="s">
        <v>11872</v>
      </c>
      <c r="F875" s="2">
        <v>30455695</v>
      </c>
      <c r="G875" s="2" t="s">
        <v>7906</v>
      </c>
      <c r="H875" s="2" t="s">
        <v>7907</v>
      </c>
      <c r="I875" s="2" t="s">
        <v>781</v>
      </c>
      <c r="J875" s="2" t="s">
        <v>7908</v>
      </c>
      <c r="K875" s="2" t="s">
        <v>7410</v>
      </c>
      <c r="L875" s="2" t="s">
        <v>7909</v>
      </c>
      <c r="M875" s="2" t="s">
        <v>7460</v>
      </c>
      <c r="N875" s="4" t="s">
        <v>7910</v>
      </c>
      <c r="O875" s="4" t="s">
        <v>7911</v>
      </c>
    </row>
    <row r="876" spans="1:15" ht="15" hidden="1" customHeight="1" x14ac:dyDescent="0.3">
      <c r="A876" s="2" t="s">
        <v>109</v>
      </c>
      <c r="B876" s="2" t="s">
        <v>34315</v>
      </c>
      <c r="C876" s="3">
        <v>7</v>
      </c>
      <c r="D876" s="2" t="s">
        <v>797</v>
      </c>
      <c r="E876" s="2" t="s">
        <v>11872</v>
      </c>
      <c r="F876" s="2">
        <v>28743424</v>
      </c>
      <c r="G876" s="2" t="s">
        <v>12138</v>
      </c>
      <c r="H876" s="2" t="s">
        <v>12139</v>
      </c>
      <c r="I876" s="2" t="s">
        <v>2195</v>
      </c>
      <c r="J876" s="2" t="s">
        <v>12140</v>
      </c>
      <c r="K876" s="2" t="s">
        <v>12141</v>
      </c>
      <c r="L876" s="2" t="s">
        <v>12142</v>
      </c>
      <c r="M876" s="2" t="s">
        <v>7388</v>
      </c>
      <c r="N876" s="4" t="s">
        <v>12143</v>
      </c>
      <c r="O876" s="4" t="s">
        <v>12144</v>
      </c>
    </row>
    <row r="877" spans="1:15" ht="15" hidden="1" customHeight="1" x14ac:dyDescent="0.3">
      <c r="A877" s="2" t="s">
        <v>109</v>
      </c>
      <c r="B877" s="2" t="s">
        <v>34315</v>
      </c>
      <c r="C877" s="3">
        <v>7</v>
      </c>
      <c r="D877" s="2" t="s">
        <v>797</v>
      </c>
      <c r="E877" s="2" t="s">
        <v>11872</v>
      </c>
      <c r="F877" s="2">
        <v>27927705</v>
      </c>
      <c r="G877" s="2" t="s">
        <v>12145</v>
      </c>
      <c r="H877" s="2" t="s">
        <v>12146</v>
      </c>
      <c r="I877" s="2" t="s">
        <v>889</v>
      </c>
      <c r="J877" s="2" t="s">
        <v>9451</v>
      </c>
      <c r="K877" s="2" t="s">
        <v>8185</v>
      </c>
      <c r="L877" s="2" t="s">
        <v>12147</v>
      </c>
      <c r="M877" s="2" t="s">
        <v>7382</v>
      </c>
      <c r="N877" s="4" t="s">
        <v>12148</v>
      </c>
      <c r="O877" s="4" t="s">
        <v>12149</v>
      </c>
    </row>
    <row r="878" spans="1:15" ht="15" hidden="1" customHeight="1" x14ac:dyDescent="0.3">
      <c r="A878" s="2" t="s">
        <v>109</v>
      </c>
      <c r="B878" s="2" t="s">
        <v>34315</v>
      </c>
      <c r="C878" s="3">
        <v>7</v>
      </c>
      <c r="D878" s="2" t="s">
        <v>797</v>
      </c>
      <c r="E878" s="2" t="s">
        <v>11872</v>
      </c>
      <c r="F878" s="2">
        <v>27101234</v>
      </c>
      <c r="G878" s="2" t="s">
        <v>12150</v>
      </c>
      <c r="H878" s="2" t="s">
        <v>12151</v>
      </c>
      <c r="I878" s="2" t="s">
        <v>7958</v>
      </c>
      <c r="J878" s="2" t="s">
        <v>12152</v>
      </c>
      <c r="K878" s="2" t="s">
        <v>7402</v>
      </c>
      <c r="L878" s="2" t="s">
        <v>12153</v>
      </c>
      <c r="M878" s="2" t="s">
        <v>7438</v>
      </c>
      <c r="N878" s="4" t="s">
        <v>12154</v>
      </c>
      <c r="O878" s="4" t="s">
        <v>12155</v>
      </c>
    </row>
    <row r="879" spans="1:15" ht="15" hidden="1" customHeight="1" x14ac:dyDescent="0.3">
      <c r="A879" s="2" t="s">
        <v>109</v>
      </c>
      <c r="B879" s="2" t="s">
        <v>34315</v>
      </c>
      <c r="C879" s="3">
        <v>7</v>
      </c>
      <c r="D879" s="2" t="s">
        <v>797</v>
      </c>
      <c r="E879" s="2" t="s">
        <v>11872</v>
      </c>
      <c r="F879" s="2">
        <v>27657892</v>
      </c>
      <c r="G879" s="2" t="s">
        <v>12156</v>
      </c>
      <c r="H879" s="2" t="s">
        <v>12157</v>
      </c>
      <c r="I879" s="2" t="s">
        <v>7958</v>
      </c>
      <c r="J879" s="2"/>
      <c r="K879" s="2" t="s">
        <v>12108</v>
      </c>
      <c r="L879" s="2" t="s">
        <v>12158</v>
      </c>
      <c r="M879" s="2" t="s">
        <v>8528</v>
      </c>
      <c r="N879" s="4" t="s">
        <v>12159</v>
      </c>
      <c r="O879" s="4" t="s">
        <v>12160</v>
      </c>
    </row>
    <row r="880" spans="1:15" ht="15" hidden="1" customHeight="1" x14ac:dyDescent="0.3">
      <c r="A880" s="2" t="s">
        <v>109</v>
      </c>
      <c r="B880" s="2" t="s">
        <v>34315</v>
      </c>
      <c r="C880" s="3">
        <v>7</v>
      </c>
      <c r="D880" s="2" t="s">
        <v>797</v>
      </c>
      <c r="E880" s="2" t="s">
        <v>11872</v>
      </c>
      <c r="F880" s="2">
        <v>27045767</v>
      </c>
      <c r="G880" s="2" t="s">
        <v>12161</v>
      </c>
      <c r="H880" s="2" t="s">
        <v>12162</v>
      </c>
      <c r="I880" s="2" t="s">
        <v>2459</v>
      </c>
      <c r="J880" s="2" t="s">
        <v>12163</v>
      </c>
      <c r="K880" s="2" t="s">
        <v>12164</v>
      </c>
      <c r="L880" s="2" t="s">
        <v>12165</v>
      </c>
      <c r="M880" s="2" t="s">
        <v>7388</v>
      </c>
      <c r="N880" s="4" t="s">
        <v>12166</v>
      </c>
      <c r="O880" s="4" t="s">
        <v>12167</v>
      </c>
    </row>
    <row r="881" spans="1:15" ht="15" hidden="1" customHeight="1" x14ac:dyDescent="0.3">
      <c r="A881" s="2" t="s">
        <v>109</v>
      </c>
      <c r="B881" s="2" t="s">
        <v>34315</v>
      </c>
      <c r="C881" s="3">
        <v>7</v>
      </c>
      <c r="D881" s="2" t="s">
        <v>797</v>
      </c>
      <c r="E881" s="2" t="s">
        <v>11872</v>
      </c>
      <c r="F881" s="2">
        <v>27275013</v>
      </c>
      <c r="G881" s="2" t="s">
        <v>12168</v>
      </c>
      <c r="H881" s="2" t="s">
        <v>12169</v>
      </c>
      <c r="I881" s="2" t="s">
        <v>7979</v>
      </c>
      <c r="J881" s="2"/>
      <c r="K881" s="2" t="s">
        <v>9113</v>
      </c>
      <c r="L881" s="2" t="s">
        <v>12170</v>
      </c>
      <c r="M881" s="2" t="s">
        <v>7388</v>
      </c>
      <c r="N881" s="4" t="s">
        <v>12171</v>
      </c>
      <c r="O881" s="4" t="s">
        <v>12172</v>
      </c>
    </row>
    <row r="882" spans="1:15" ht="15" hidden="1" customHeight="1" x14ac:dyDescent="0.3">
      <c r="A882" s="2" t="s">
        <v>109</v>
      </c>
      <c r="B882" s="2" t="s">
        <v>34315</v>
      </c>
      <c r="C882" s="3">
        <v>7</v>
      </c>
      <c r="D882" s="2" t="s">
        <v>797</v>
      </c>
      <c r="E882" s="2" t="s">
        <v>11872</v>
      </c>
      <c r="F882" s="2">
        <v>26294735</v>
      </c>
      <c r="G882" s="2" t="s">
        <v>12173</v>
      </c>
      <c r="H882" s="2" t="s">
        <v>12174</v>
      </c>
      <c r="I882" s="2" t="s">
        <v>1974</v>
      </c>
      <c r="J882" s="2" t="s">
        <v>12175</v>
      </c>
      <c r="K882" s="2" t="s">
        <v>12176</v>
      </c>
      <c r="L882" s="2" t="s">
        <v>12177</v>
      </c>
      <c r="M882" s="2" t="s">
        <v>8167</v>
      </c>
      <c r="N882" s="4" t="s">
        <v>12178</v>
      </c>
      <c r="O882" s="4" t="s">
        <v>12179</v>
      </c>
    </row>
    <row r="883" spans="1:15" ht="15" hidden="1" customHeight="1" x14ac:dyDescent="0.3">
      <c r="A883" s="2" t="s">
        <v>109</v>
      </c>
      <c r="B883" s="2" t="s">
        <v>34315</v>
      </c>
      <c r="C883" s="3">
        <v>7</v>
      </c>
      <c r="D883" s="2" t="s">
        <v>797</v>
      </c>
      <c r="E883" s="2" t="s">
        <v>11872</v>
      </c>
      <c r="F883" s="2">
        <v>25962649</v>
      </c>
      <c r="G883" s="2" t="s">
        <v>12180</v>
      </c>
      <c r="H883" s="2" t="s">
        <v>12181</v>
      </c>
      <c r="I883" s="2" t="s">
        <v>1613</v>
      </c>
      <c r="J883" s="2" t="s">
        <v>12182</v>
      </c>
      <c r="K883" s="2" t="s">
        <v>12183</v>
      </c>
      <c r="L883" s="2" t="s">
        <v>12184</v>
      </c>
      <c r="M883" s="2" t="s">
        <v>7382</v>
      </c>
      <c r="N883" s="4" t="s">
        <v>12185</v>
      </c>
      <c r="O883" s="4" t="s">
        <v>12186</v>
      </c>
    </row>
    <row r="884" spans="1:15" ht="15" hidden="1" customHeight="1" x14ac:dyDescent="0.3">
      <c r="A884" s="2" t="s">
        <v>109</v>
      </c>
      <c r="B884" s="2" t="s">
        <v>34315</v>
      </c>
      <c r="C884" s="3">
        <v>7</v>
      </c>
      <c r="D884" s="2" t="s">
        <v>797</v>
      </c>
      <c r="E884" s="2" t="s">
        <v>11872</v>
      </c>
      <c r="F884" s="2">
        <v>25457998</v>
      </c>
      <c r="G884" s="2" t="s">
        <v>12187</v>
      </c>
      <c r="H884" s="2" t="s">
        <v>12188</v>
      </c>
      <c r="I884" s="2" t="s">
        <v>812</v>
      </c>
      <c r="J884" s="2" t="s">
        <v>12189</v>
      </c>
      <c r="K884" s="2" t="s">
        <v>7380</v>
      </c>
      <c r="L884" s="2" t="s">
        <v>12190</v>
      </c>
      <c r="M884" s="2" t="s">
        <v>7677</v>
      </c>
      <c r="N884" s="4" t="s">
        <v>12191</v>
      </c>
      <c r="O884" s="4" t="s">
        <v>12192</v>
      </c>
    </row>
    <row r="885" spans="1:15" ht="15" hidden="1" customHeight="1" x14ac:dyDescent="0.3">
      <c r="A885" s="2" t="s">
        <v>109</v>
      </c>
      <c r="B885" s="2" t="s">
        <v>34315</v>
      </c>
      <c r="C885" s="3">
        <v>7</v>
      </c>
      <c r="D885" s="2" t="s">
        <v>797</v>
      </c>
      <c r="E885" s="2" t="s">
        <v>11872</v>
      </c>
      <c r="F885" s="2">
        <v>26240517</v>
      </c>
      <c r="G885" s="2" t="s">
        <v>12193</v>
      </c>
      <c r="H885" s="2" t="s">
        <v>12194</v>
      </c>
      <c r="I885" s="2" t="s">
        <v>632</v>
      </c>
      <c r="J885" s="2" t="s">
        <v>12195</v>
      </c>
      <c r="K885" s="2" t="s">
        <v>12196</v>
      </c>
      <c r="L885" s="2" t="s">
        <v>12197</v>
      </c>
      <c r="M885" s="2" t="s">
        <v>7388</v>
      </c>
      <c r="N885" s="4" t="s">
        <v>12198</v>
      </c>
      <c r="O885" s="4" t="s">
        <v>12199</v>
      </c>
    </row>
    <row r="886" spans="1:15" ht="15" hidden="1" customHeight="1" x14ac:dyDescent="0.3">
      <c r="A886" s="2" t="s">
        <v>109</v>
      </c>
      <c r="B886" s="2" t="s">
        <v>34315</v>
      </c>
      <c r="C886" s="3">
        <v>7</v>
      </c>
      <c r="D886" s="2" t="s">
        <v>797</v>
      </c>
      <c r="E886" s="2" t="s">
        <v>11872</v>
      </c>
      <c r="F886" s="2">
        <v>26330764</v>
      </c>
      <c r="G886" s="2" t="s">
        <v>12200</v>
      </c>
      <c r="H886" s="2" t="s">
        <v>12201</v>
      </c>
      <c r="I886" s="2" t="s">
        <v>632</v>
      </c>
      <c r="J886" s="2" t="s">
        <v>4105</v>
      </c>
      <c r="K886" s="2" t="s">
        <v>12196</v>
      </c>
      <c r="L886" s="2" t="s">
        <v>12202</v>
      </c>
      <c r="M886" s="2" t="s">
        <v>7709</v>
      </c>
      <c r="N886" s="4" t="s">
        <v>12203</v>
      </c>
      <c r="O886" s="4" t="s">
        <v>12204</v>
      </c>
    </row>
    <row r="887" spans="1:15" ht="15" hidden="1" customHeight="1" x14ac:dyDescent="0.3">
      <c r="A887" s="2" t="s">
        <v>109</v>
      </c>
      <c r="B887" s="2" t="s">
        <v>34315</v>
      </c>
      <c r="C887" s="3">
        <v>7</v>
      </c>
      <c r="D887" s="2" t="s">
        <v>797</v>
      </c>
      <c r="E887" s="2" t="s">
        <v>11872</v>
      </c>
      <c r="F887" s="2">
        <v>24682509</v>
      </c>
      <c r="G887" s="2" t="s">
        <v>12205</v>
      </c>
      <c r="H887" s="2" t="s">
        <v>12206</v>
      </c>
      <c r="I887" s="2" t="s">
        <v>4877</v>
      </c>
      <c r="J887" s="2" t="s">
        <v>12207</v>
      </c>
      <c r="K887" s="2" t="s">
        <v>12176</v>
      </c>
      <c r="L887" s="2" t="s">
        <v>12208</v>
      </c>
      <c r="M887" s="2" t="s">
        <v>7388</v>
      </c>
      <c r="N887" s="4" t="s">
        <v>12209</v>
      </c>
      <c r="O887" s="4" t="s">
        <v>12210</v>
      </c>
    </row>
    <row r="888" spans="1:15" ht="15" hidden="1" customHeight="1" x14ac:dyDescent="0.3">
      <c r="A888" s="2" t="s">
        <v>109</v>
      </c>
      <c r="B888" s="2" t="s">
        <v>34315</v>
      </c>
      <c r="C888" s="3">
        <v>7</v>
      </c>
      <c r="D888" s="2" t="s">
        <v>797</v>
      </c>
      <c r="E888" s="2" t="s">
        <v>11872</v>
      </c>
      <c r="F888" s="2">
        <v>25538710</v>
      </c>
      <c r="G888" s="2" t="s">
        <v>12211</v>
      </c>
      <c r="H888" s="2" t="s">
        <v>12212</v>
      </c>
      <c r="I888" s="2" t="s">
        <v>1043</v>
      </c>
      <c r="J888" s="2" t="s">
        <v>12213</v>
      </c>
      <c r="K888" s="2" t="s">
        <v>7410</v>
      </c>
      <c r="L888" s="2" t="s">
        <v>12214</v>
      </c>
      <c r="M888" s="2" t="s">
        <v>7438</v>
      </c>
      <c r="N888" s="4" t="s">
        <v>12215</v>
      </c>
      <c r="O888" s="4" t="s">
        <v>12216</v>
      </c>
    </row>
    <row r="889" spans="1:15" ht="15" hidden="1" customHeight="1" x14ac:dyDescent="0.3">
      <c r="A889" s="2" t="s">
        <v>109</v>
      </c>
      <c r="B889" s="2" t="s">
        <v>34315</v>
      </c>
      <c r="C889" s="3">
        <v>7</v>
      </c>
      <c r="D889" s="2" t="s">
        <v>797</v>
      </c>
      <c r="E889" s="2" t="s">
        <v>11872</v>
      </c>
      <c r="F889" s="2">
        <v>24081244</v>
      </c>
      <c r="G889" s="2" t="s">
        <v>12150</v>
      </c>
      <c r="H889" s="2" t="s">
        <v>12217</v>
      </c>
      <c r="I889" s="2" t="s">
        <v>12218</v>
      </c>
      <c r="J889" s="2" t="s">
        <v>12218</v>
      </c>
      <c r="K889" s="2" t="s">
        <v>12219</v>
      </c>
      <c r="L889" s="2" t="s">
        <v>12220</v>
      </c>
      <c r="M889" s="2" t="s">
        <v>7495</v>
      </c>
      <c r="N889" s="4" t="s">
        <v>12221</v>
      </c>
      <c r="O889" s="2"/>
    </row>
    <row r="890" spans="1:15" ht="15" hidden="1" customHeight="1" x14ac:dyDescent="0.3">
      <c r="A890" s="2" t="s">
        <v>109</v>
      </c>
      <c r="B890" s="2" t="s">
        <v>34315</v>
      </c>
      <c r="C890" s="3">
        <v>7</v>
      </c>
      <c r="D890" s="2" t="s">
        <v>797</v>
      </c>
      <c r="E890" s="2" t="s">
        <v>11872</v>
      </c>
      <c r="F890" s="2">
        <v>24071890</v>
      </c>
      <c r="G890" s="2" t="s">
        <v>12222</v>
      </c>
      <c r="H890" s="2" t="s">
        <v>12223</v>
      </c>
      <c r="I890" s="2" t="s">
        <v>12224</v>
      </c>
      <c r="J890" s="2" t="s">
        <v>12224</v>
      </c>
      <c r="K890" s="2" t="s">
        <v>12219</v>
      </c>
      <c r="L890" s="2" t="s">
        <v>12225</v>
      </c>
      <c r="M890" s="2" t="s">
        <v>7388</v>
      </c>
      <c r="N890" s="4" t="s">
        <v>12226</v>
      </c>
      <c r="O890" s="2"/>
    </row>
    <row r="891" spans="1:15" ht="15" hidden="1" customHeight="1" x14ac:dyDescent="0.3">
      <c r="A891" s="2" t="s">
        <v>109</v>
      </c>
      <c r="B891" s="2" t="s">
        <v>34315</v>
      </c>
      <c r="C891" s="3">
        <v>7</v>
      </c>
      <c r="D891" s="2" t="s">
        <v>797</v>
      </c>
      <c r="E891" s="2" t="s">
        <v>11872</v>
      </c>
      <c r="F891" s="2">
        <v>22936739</v>
      </c>
      <c r="G891" s="2" t="s">
        <v>8136</v>
      </c>
      <c r="H891" s="2" t="s">
        <v>8137</v>
      </c>
      <c r="I891" s="2" t="s">
        <v>8138</v>
      </c>
      <c r="J891" s="2"/>
      <c r="K891" s="2" t="s">
        <v>5284</v>
      </c>
      <c r="L891" s="2" t="s">
        <v>8139</v>
      </c>
      <c r="M891" s="2" t="s">
        <v>7565</v>
      </c>
      <c r="N891" s="4" t="s">
        <v>8140</v>
      </c>
      <c r="O891" s="4" t="s">
        <v>8141</v>
      </c>
    </row>
    <row r="892" spans="1:15" ht="15" hidden="1" customHeight="1" x14ac:dyDescent="0.3">
      <c r="A892" s="2" t="s">
        <v>109</v>
      </c>
      <c r="B892" s="2" t="s">
        <v>34315</v>
      </c>
      <c r="C892" s="3">
        <v>7</v>
      </c>
      <c r="D892" s="2" t="s">
        <v>797</v>
      </c>
      <c r="E892" s="2" t="s">
        <v>11872</v>
      </c>
      <c r="F892" s="2">
        <v>21296434</v>
      </c>
      <c r="G892" s="2" t="s">
        <v>12227</v>
      </c>
      <c r="H892" s="2" t="s">
        <v>12228</v>
      </c>
      <c r="I892" s="2" t="s">
        <v>12229</v>
      </c>
      <c r="J892" s="2" t="s">
        <v>12230</v>
      </c>
      <c r="K892" s="2" t="s">
        <v>10386</v>
      </c>
      <c r="L892" s="2" t="s">
        <v>12231</v>
      </c>
      <c r="M892" s="2" t="s">
        <v>8546</v>
      </c>
      <c r="N892" s="4" t="s">
        <v>12232</v>
      </c>
      <c r="O892" s="4" t="s">
        <v>12233</v>
      </c>
    </row>
    <row r="893" spans="1:15" ht="15" hidden="1" customHeight="1" x14ac:dyDescent="0.3">
      <c r="A893" s="2" t="s">
        <v>109</v>
      </c>
      <c r="B893" s="2" t="s">
        <v>34315</v>
      </c>
      <c r="C893" s="3">
        <v>7</v>
      </c>
      <c r="D893" s="2" t="s">
        <v>797</v>
      </c>
      <c r="E893" s="2" t="s">
        <v>11872</v>
      </c>
      <c r="F893" s="2">
        <v>19959748</v>
      </c>
      <c r="G893" s="2" t="s">
        <v>12234</v>
      </c>
      <c r="H893" s="2" t="s">
        <v>12235</v>
      </c>
      <c r="I893" s="2" t="s">
        <v>665</v>
      </c>
      <c r="J893" s="2" t="s">
        <v>12236</v>
      </c>
      <c r="K893" s="2" t="s">
        <v>8282</v>
      </c>
      <c r="L893" s="2" t="s">
        <v>12237</v>
      </c>
      <c r="M893" s="2" t="s">
        <v>7460</v>
      </c>
      <c r="N893" s="4" t="s">
        <v>12238</v>
      </c>
      <c r="O893" s="4" t="s">
        <v>12239</v>
      </c>
    </row>
    <row r="894" spans="1:15" ht="15" hidden="1" customHeight="1" x14ac:dyDescent="0.3">
      <c r="A894" s="2" t="s">
        <v>109</v>
      </c>
      <c r="B894" s="2" t="s">
        <v>34315</v>
      </c>
      <c r="C894" s="3">
        <v>7</v>
      </c>
      <c r="D894" s="2" t="s">
        <v>797</v>
      </c>
      <c r="E894" s="2" t="s">
        <v>11872</v>
      </c>
      <c r="F894" s="2">
        <v>39566607</v>
      </c>
      <c r="G894" s="2" t="s">
        <v>7378</v>
      </c>
      <c r="H894" s="2" t="s">
        <v>7379</v>
      </c>
      <c r="I894" s="2" t="s">
        <v>4760</v>
      </c>
      <c r="J894" s="2" t="s">
        <v>3131</v>
      </c>
      <c r="K894" s="2" t="s">
        <v>7380</v>
      </c>
      <c r="L894" s="2" t="s">
        <v>7381</v>
      </c>
      <c r="M894" s="2" t="s">
        <v>7382</v>
      </c>
      <c r="N894" s="4" t="s">
        <v>7383</v>
      </c>
      <c r="O894" s="4" t="s">
        <v>7384</v>
      </c>
    </row>
    <row r="895" spans="1:15" ht="15" hidden="1" customHeight="1" x14ac:dyDescent="0.3">
      <c r="A895" s="2" t="s">
        <v>109</v>
      </c>
      <c r="B895" s="2" t="s">
        <v>34315</v>
      </c>
      <c r="C895" s="3">
        <v>7</v>
      </c>
      <c r="D895" s="2" t="s">
        <v>797</v>
      </c>
      <c r="E895" s="2" t="s">
        <v>11872</v>
      </c>
      <c r="F895" s="2">
        <v>39996765</v>
      </c>
      <c r="G895" s="2" t="s">
        <v>11873</v>
      </c>
      <c r="H895" s="2" t="s">
        <v>11874</v>
      </c>
      <c r="I895" s="2" t="s">
        <v>11875</v>
      </c>
      <c r="J895" s="2" t="s">
        <v>11875</v>
      </c>
      <c r="K895" s="2" t="s">
        <v>7528</v>
      </c>
      <c r="L895" s="2" t="s">
        <v>11876</v>
      </c>
      <c r="M895" s="2" t="s">
        <v>7438</v>
      </c>
      <c r="N895" s="4" t="s">
        <v>11877</v>
      </c>
      <c r="O895" s="4" t="s">
        <v>11878</v>
      </c>
    </row>
    <row r="896" spans="1:15" ht="15" hidden="1" customHeight="1" x14ac:dyDescent="0.3">
      <c r="A896" s="2" t="s">
        <v>109</v>
      </c>
      <c r="B896" s="2" t="s">
        <v>34315</v>
      </c>
      <c r="C896" s="3">
        <v>7</v>
      </c>
      <c r="D896" s="2" t="s">
        <v>797</v>
      </c>
      <c r="E896" s="2" t="s">
        <v>11872</v>
      </c>
      <c r="F896" s="2">
        <v>39867744</v>
      </c>
      <c r="G896" s="2" t="s">
        <v>7391</v>
      </c>
      <c r="H896" s="2" t="s">
        <v>7392</v>
      </c>
      <c r="I896" s="2" t="s">
        <v>7393</v>
      </c>
      <c r="J896" s="2" t="s">
        <v>7394</v>
      </c>
      <c r="K896" s="2" t="s">
        <v>7395</v>
      </c>
      <c r="L896" s="2" t="s">
        <v>7396</v>
      </c>
      <c r="M896" s="2" t="s">
        <v>7388</v>
      </c>
      <c r="N896" s="4" t="s">
        <v>7397</v>
      </c>
      <c r="O896" s="4" t="s">
        <v>7398</v>
      </c>
    </row>
    <row r="897" spans="1:15" ht="15" hidden="1" customHeight="1" x14ac:dyDescent="0.3">
      <c r="A897" s="2" t="s">
        <v>109</v>
      </c>
      <c r="B897" s="2" t="s">
        <v>34315</v>
      </c>
      <c r="C897" s="3">
        <v>7</v>
      </c>
      <c r="D897" s="2" t="s">
        <v>797</v>
      </c>
      <c r="E897" s="2" t="s">
        <v>11872</v>
      </c>
      <c r="F897" s="2">
        <v>39802234</v>
      </c>
      <c r="G897" s="2" t="s">
        <v>11879</v>
      </c>
      <c r="H897" s="2" t="s">
        <v>11880</v>
      </c>
      <c r="I897" s="2" t="s">
        <v>2086</v>
      </c>
      <c r="J897" s="2" t="s">
        <v>10960</v>
      </c>
      <c r="K897" s="2" t="s">
        <v>11881</v>
      </c>
      <c r="L897" s="2" t="s">
        <v>11882</v>
      </c>
      <c r="M897" s="2" t="s">
        <v>7388</v>
      </c>
      <c r="N897" s="4" t="s">
        <v>11883</v>
      </c>
      <c r="O897" s="4" t="s">
        <v>11884</v>
      </c>
    </row>
    <row r="898" spans="1:15" ht="15" hidden="1" customHeight="1" x14ac:dyDescent="0.3">
      <c r="A898" s="2" t="s">
        <v>120</v>
      </c>
      <c r="B898" s="2" t="s">
        <v>34316</v>
      </c>
      <c r="C898" s="3">
        <v>8</v>
      </c>
      <c r="D898" s="2" t="s">
        <v>820</v>
      </c>
      <c r="E898" s="2" t="s">
        <v>12246</v>
      </c>
      <c r="F898" s="2">
        <v>39680289</v>
      </c>
      <c r="G898" s="2" t="s">
        <v>10966</v>
      </c>
      <c r="H898" s="2" t="s">
        <v>10967</v>
      </c>
      <c r="I898" s="2" t="s">
        <v>10968</v>
      </c>
      <c r="J898" s="2" t="s">
        <v>10968</v>
      </c>
      <c r="K898" s="2" t="s">
        <v>8051</v>
      </c>
      <c r="L898" s="2" t="s">
        <v>10969</v>
      </c>
      <c r="M898" s="2" t="s">
        <v>7481</v>
      </c>
      <c r="N898" s="4" t="s">
        <v>10970</v>
      </c>
      <c r="O898" s="4" t="s">
        <v>10971</v>
      </c>
    </row>
    <row r="899" spans="1:15" ht="15" hidden="1" customHeight="1" x14ac:dyDescent="0.3">
      <c r="A899" s="2" t="s">
        <v>120</v>
      </c>
      <c r="B899" s="2" t="s">
        <v>34316</v>
      </c>
      <c r="C899" s="3">
        <v>8</v>
      </c>
      <c r="D899" s="2" t="s">
        <v>820</v>
      </c>
      <c r="E899" s="2" t="s">
        <v>12240</v>
      </c>
      <c r="F899" s="2">
        <v>38834764</v>
      </c>
      <c r="G899" s="2" t="s">
        <v>8875</v>
      </c>
      <c r="H899" s="2" t="s">
        <v>8876</v>
      </c>
      <c r="I899" s="2" t="s">
        <v>1031</v>
      </c>
      <c r="J899" s="2" t="s">
        <v>8877</v>
      </c>
      <c r="K899" s="2" t="s">
        <v>8051</v>
      </c>
      <c r="L899" s="2" t="s">
        <v>8878</v>
      </c>
      <c r="M899" s="2" t="s">
        <v>7488</v>
      </c>
      <c r="N899" s="4" t="s">
        <v>8879</v>
      </c>
      <c r="O899" s="4" t="s">
        <v>8880</v>
      </c>
    </row>
    <row r="900" spans="1:15" ht="15" hidden="1" customHeight="1" x14ac:dyDescent="0.3">
      <c r="A900" s="2" t="s">
        <v>120</v>
      </c>
      <c r="B900" s="2" t="s">
        <v>34316</v>
      </c>
      <c r="C900" s="3">
        <v>8</v>
      </c>
      <c r="D900" s="2" t="s">
        <v>820</v>
      </c>
      <c r="E900" s="2" t="s">
        <v>12240</v>
      </c>
      <c r="F900" s="2">
        <v>38975257</v>
      </c>
      <c r="G900" s="2" t="s">
        <v>12247</v>
      </c>
      <c r="H900" s="2" t="s">
        <v>12248</v>
      </c>
      <c r="I900" s="2" t="s">
        <v>1031</v>
      </c>
      <c r="J900" s="2" t="s">
        <v>12249</v>
      </c>
      <c r="K900" s="2" t="s">
        <v>7395</v>
      </c>
      <c r="L900" s="2" t="s">
        <v>12250</v>
      </c>
      <c r="M900" s="2" t="s">
        <v>7438</v>
      </c>
      <c r="N900" s="4" t="s">
        <v>12251</v>
      </c>
      <c r="O900" s="4" t="s">
        <v>12252</v>
      </c>
    </row>
    <row r="901" spans="1:15" ht="15" hidden="1" customHeight="1" x14ac:dyDescent="0.3">
      <c r="A901" s="2" t="s">
        <v>120</v>
      </c>
      <c r="B901" s="2" t="s">
        <v>34316</v>
      </c>
      <c r="C901" s="3">
        <v>8</v>
      </c>
      <c r="D901" s="2" t="s">
        <v>820</v>
      </c>
      <c r="E901" s="2" t="s">
        <v>12240</v>
      </c>
      <c r="F901" s="2">
        <v>38953876</v>
      </c>
      <c r="G901" s="2" t="s">
        <v>12253</v>
      </c>
      <c r="H901" s="2" t="s">
        <v>12254</v>
      </c>
      <c r="I901" s="2" t="s">
        <v>12255</v>
      </c>
      <c r="J901" s="2" t="s">
        <v>12255</v>
      </c>
      <c r="K901" s="2" t="s">
        <v>12256</v>
      </c>
      <c r="L901" s="2"/>
      <c r="M901" s="2" t="s">
        <v>7388</v>
      </c>
      <c r="N901" s="4" t="s">
        <v>12257</v>
      </c>
      <c r="O901" s="4" t="s">
        <v>12258</v>
      </c>
    </row>
    <row r="902" spans="1:15" ht="15" hidden="1" customHeight="1" x14ac:dyDescent="0.3">
      <c r="A902" s="2" t="s">
        <v>120</v>
      </c>
      <c r="B902" s="2" t="s">
        <v>34316</v>
      </c>
      <c r="C902" s="3">
        <v>8</v>
      </c>
      <c r="D902" s="2" t="s">
        <v>820</v>
      </c>
      <c r="E902" s="2" t="s">
        <v>12246</v>
      </c>
      <c r="F902" s="2">
        <v>38578389</v>
      </c>
      <c r="G902" s="2" t="s">
        <v>12259</v>
      </c>
      <c r="H902" s="2" t="s">
        <v>12260</v>
      </c>
      <c r="I902" s="2" t="s">
        <v>12261</v>
      </c>
      <c r="J902" s="2" t="s">
        <v>12261</v>
      </c>
      <c r="K902" s="2" t="s">
        <v>7472</v>
      </c>
      <c r="L902" s="2" t="s">
        <v>12262</v>
      </c>
      <c r="M902" s="2" t="s">
        <v>11800</v>
      </c>
      <c r="N902" s="4" t="s">
        <v>12263</v>
      </c>
      <c r="O902" s="4" t="s">
        <v>12264</v>
      </c>
    </row>
    <row r="903" spans="1:15" ht="15" hidden="1" customHeight="1" x14ac:dyDescent="0.3">
      <c r="A903" s="2" t="s">
        <v>120</v>
      </c>
      <c r="B903" s="2" t="s">
        <v>34316</v>
      </c>
      <c r="C903" s="3">
        <v>8</v>
      </c>
      <c r="D903" s="2" t="s">
        <v>820</v>
      </c>
      <c r="E903" s="2" t="s">
        <v>12240</v>
      </c>
      <c r="F903" s="2">
        <v>38287251</v>
      </c>
      <c r="G903" s="2" t="s">
        <v>12265</v>
      </c>
      <c r="H903" s="2" t="s">
        <v>12266</v>
      </c>
      <c r="I903" s="2" t="s">
        <v>8889</v>
      </c>
      <c r="J903" s="2" t="s">
        <v>8889</v>
      </c>
      <c r="K903" s="2" t="s">
        <v>12267</v>
      </c>
      <c r="L903" s="2" t="s">
        <v>12268</v>
      </c>
      <c r="M903" s="2" t="s">
        <v>7388</v>
      </c>
      <c r="N903" s="4" t="s">
        <v>12269</v>
      </c>
      <c r="O903" s="4" t="s">
        <v>12270</v>
      </c>
    </row>
    <row r="904" spans="1:15" ht="15" hidden="1" customHeight="1" x14ac:dyDescent="0.3">
      <c r="A904" s="2" t="s">
        <v>120</v>
      </c>
      <c r="B904" s="2" t="s">
        <v>34316</v>
      </c>
      <c r="C904" s="3">
        <v>8</v>
      </c>
      <c r="D904" s="2" t="s">
        <v>820</v>
      </c>
      <c r="E904" s="2" t="s">
        <v>12240</v>
      </c>
      <c r="F904" s="2">
        <v>38721959</v>
      </c>
      <c r="G904" s="2" t="s">
        <v>12271</v>
      </c>
      <c r="H904" s="2" t="s">
        <v>12272</v>
      </c>
      <c r="I904" s="2" t="s">
        <v>945</v>
      </c>
      <c r="J904" s="2" t="s">
        <v>4277</v>
      </c>
      <c r="K904" s="2" t="s">
        <v>8497</v>
      </c>
      <c r="L904" s="2" t="s">
        <v>12273</v>
      </c>
      <c r="M904" s="2" t="s">
        <v>7388</v>
      </c>
      <c r="N904" s="4" t="s">
        <v>12274</v>
      </c>
      <c r="O904" s="2"/>
    </row>
    <row r="905" spans="1:15" ht="15" hidden="1" customHeight="1" x14ac:dyDescent="0.3">
      <c r="A905" s="2" t="s">
        <v>120</v>
      </c>
      <c r="B905" s="2" t="s">
        <v>34316</v>
      </c>
      <c r="C905" s="3">
        <v>8</v>
      </c>
      <c r="D905" s="2" t="s">
        <v>820</v>
      </c>
      <c r="E905" s="2" t="s">
        <v>12240</v>
      </c>
      <c r="F905" s="2">
        <v>38865524</v>
      </c>
      <c r="G905" s="2" t="s">
        <v>12275</v>
      </c>
      <c r="H905" s="2" t="s">
        <v>12276</v>
      </c>
      <c r="I905" s="2" t="s">
        <v>945</v>
      </c>
      <c r="J905" s="2" t="s">
        <v>5975</v>
      </c>
      <c r="K905" s="2" t="s">
        <v>11504</v>
      </c>
      <c r="L905" s="2" t="s">
        <v>12277</v>
      </c>
      <c r="M905" s="2" t="s">
        <v>7438</v>
      </c>
      <c r="N905" s="4" t="s">
        <v>12278</v>
      </c>
      <c r="O905" s="4" t="s">
        <v>12279</v>
      </c>
    </row>
    <row r="906" spans="1:15" ht="15" hidden="1" customHeight="1" x14ac:dyDescent="0.3">
      <c r="A906" s="2" t="s">
        <v>120</v>
      </c>
      <c r="B906" s="2" t="s">
        <v>34316</v>
      </c>
      <c r="C906" s="3">
        <v>8</v>
      </c>
      <c r="D906" s="2" t="s">
        <v>820</v>
      </c>
      <c r="E906" s="2" t="s">
        <v>12240</v>
      </c>
      <c r="F906" s="2">
        <v>37592284</v>
      </c>
      <c r="G906" s="2" t="s">
        <v>12280</v>
      </c>
      <c r="H906" s="2" t="s">
        <v>12281</v>
      </c>
      <c r="I906" s="2" t="s">
        <v>7253</v>
      </c>
      <c r="J906" s="2" t="s">
        <v>7253</v>
      </c>
      <c r="K906" s="2" t="s">
        <v>12282</v>
      </c>
      <c r="L906" s="2" t="s">
        <v>12283</v>
      </c>
      <c r="M906" s="2" t="s">
        <v>7460</v>
      </c>
      <c r="N906" s="4" t="s">
        <v>12284</v>
      </c>
      <c r="O906" s="4" t="s">
        <v>12285</v>
      </c>
    </row>
    <row r="907" spans="1:15" ht="15" hidden="1" customHeight="1" x14ac:dyDescent="0.3">
      <c r="A907" s="2" t="s">
        <v>120</v>
      </c>
      <c r="B907" s="2" t="s">
        <v>34316</v>
      </c>
      <c r="C907" s="3">
        <v>8</v>
      </c>
      <c r="D907" s="2" t="s">
        <v>820</v>
      </c>
      <c r="E907" s="2" t="s">
        <v>12240</v>
      </c>
      <c r="F907" s="2">
        <v>37391719</v>
      </c>
      <c r="G907" s="2" t="s">
        <v>12286</v>
      </c>
      <c r="H907" s="2" t="s">
        <v>12287</v>
      </c>
      <c r="I907" s="2" t="s">
        <v>3170</v>
      </c>
      <c r="J907" s="2" t="s">
        <v>3170</v>
      </c>
      <c r="K907" s="2" t="s">
        <v>12282</v>
      </c>
      <c r="L907" s="2" t="s">
        <v>12288</v>
      </c>
      <c r="M907" s="2" t="s">
        <v>7460</v>
      </c>
      <c r="N907" s="4" t="s">
        <v>12289</v>
      </c>
      <c r="O907" s="4" t="s">
        <v>12290</v>
      </c>
    </row>
    <row r="908" spans="1:15" ht="15" hidden="1" customHeight="1" x14ac:dyDescent="0.3">
      <c r="A908" s="2" t="s">
        <v>120</v>
      </c>
      <c r="B908" s="2" t="s">
        <v>34316</v>
      </c>
      <c r="C908" s="3">
        <v>8</v>
      </c>
      <c r="D908" s="2" t="s">
        <v>820</v>
      </c>
      <c r="E908" s="2" t="s">
        <v>12246</v>
      </c>
      <c r="F908" s="2">
        <v>36309066</v>
      </c>
      <c r="G908" s="2" t="s">
        <v>12291</v>
      </c>
      <c r="H908" s="2" t="s">
        <v>12292</v>
      </c>
      <c r="I908" s="2" t="s">
        <v>11026</v>
      </c>
      <c r="J908" s="2" t="s">
        <v>12293</v>
      </c>
      <c r="K908" s="2" t="s">
        <v>9132</v>
      </c>
      <c r="L908" s="2" t="s">
        <v>12294</v>
      </c>
      <c r="M908" s="2" t="s">
        <v>7438</v>
      </c>
      <c r="N908" s="4" t="s">
        <v>12295</v>
      </c>
      <c r="O908" s="4" t="s">
        <v>12296</v>
      </c>
    </row>
    <row r="909" spans="1:15" ht="15" hidden="1" customHeight="1" x14ac:dyDescent="0.3">
      <c r="A909" s="2" t="s">
        <v>120</v>
      </c>
      <c r="B909" s="2" t="s">
        <v>34316</v>
      </c>
      <c r="C909" s="3">
        <v>8</v>
      </c>
      <c r="D909" s="2" t="s">
        <v>820</v>
      </c>
      <c r="E909" s="2" t="s">
        <v>12246</v>
      </c>
      <c r="F909" s="2">
        <v>34979134</v>
      </c>
      <c r="G909" s="2" t="s">
        <v>12297</v>
      </c>
      <c r="H909" s="2" t="s">
        <v>12298</v>
      </c>
      <c r="I909" s="2" t="s">
        <v>1660</v>
      </c>
      <c r="J909" s="2" t="s">
        <v>4519</v>
      </c>
      <c r="K909" s="2" t="s">
        <v>9132</v>
      </c>
      <c r="L909" s="2" t="s">
        <v>12299</v>
      </c>
      <c r="M909" s="2" t="s">
        <v>7438</v>
      </c>
      <c r="N909" s="4" t="s">
        <v>12300</v>
      </c>
      <c r="O909" s="4" t="s">
        <v>12301</v>
      </c>
    </row>
    <row r="910" spans="1:15" ht="15" hidden="1" customHeight="1" x14ac:dyDescent="0.3">
      <c r="A910" s="2" t="s">
        <v>120</v>
      </c>
      <c r="B910" s="2" t="s">
        <v>34316</v>
      </c>
      <c r="C910" s="3">
        <v>8</v>
      </c>
      <c r="D910" s="2" t="s">
        <v>820</v>
      </c>
      <c r="E910" s="2" t="s">
        <v>12240</v>
      </c>
      <c r="F910" s="2">
        <v>35382780</v>
      </c>
      <c r="G910" s="2" t="s">
        <v>12302</v>
      </c>
      <c r="H910" s="2" t="s">
        <v>12303</v>
      </c>
      <c r="I910" s="2" t="s">
        <v>2243</v>
      </c>
      <c r="J910" s="2" t="s">
        <v>2243</v>
      </c>
      <c r="K910" s="2" t="s">
        <v>12304</v>
      </c>
      <c r="L910" s="2" t="s">
        <v>12305</v>
      </c>
      <c r="M910" s="2" t="s">
        <v>7495</v>
      </c>
      <c r="N910" s="4" t="s">
        <v>12306</v>
      </c>
      <c r="O910" s="4" t="s">
        <v>12307</v>
      </c>
    </row>
    <row r="911" spans="1:15" ht="15" hidden="1" customHeight="1" x14ac:dyDescent="0.3">
      <c r="A911" s="2" t="s">
        <v>120</v>
      </c>
      <c r="B911" s="2" t="s">
        <v>34316</v>
      </c>
      <c r="C911" s="3">
        <v>8</v>
      </c>
      <c r="D911" s="2" t="s">
        <v>820</v>
      </c>
      <c r="E911" s="2" t="s">
        <v>12246</v>
      </c>
      <c r="F911" s="2">
        <v>34982304</v>
      </c>
      <c r="G911" s="2" t="s">
        <v>9019</v>
      </c>
      <c r="H911" s="2" t="s">
        <v>9020</v>
      </c>
      <c r="I911" s="2" t="s">
        <v>1289</v>
      </c>
      <c r="J911" s="2" t="s">
        <v>9021</v>
      </c>
      <c r="K911" s="2" t="s">
        <v>7472</v>
      </c>
      <c r="L911" s="2" t="s">
        <v>9022</v>
      </c>
      <c r="M911" s="2" t="s">
        <v>7460</v>
      </c>
      <c r="N911" s="4" t="s">
        <v>9023</v>
      </c>
      <c r="O911" s="4" t="s">
        <v>9024</v>
      </c>
    </row>
    <row r="912" spans="1:15" ht="15" hidden="1" customHeight="1" x14ac:dyDescent="0.3">
      <c r="A912" s="2" t="s">
        <v>120</v>
      </c>
      <c r="B912" s="2" t="s">
        <v>34316</v>
      </c>
      <c r="C912" s="3">
        <v>8</v>
      </c>
      <c r="D912" s="2" t="s">
        <v>820</v>
      </c>
      <c r="E912" s="2" t="s">
        <v>12246</v>
      </c>
      <c r="F912" s="2">
        <v>35129805</v>
      </c>
      <c r="G912" s="2" t="s">
        <v>9025</v>
      </c>
      <c r="H912" s="2" t="s">
        <v>9026</v>
      </c>
      <c r="I912" s="2" t="s">
        <v>1289</v>
      </c>
      <c r="J912" s="2"/>
      <c r="K912" s="2" t="s">
        <v>7472</v>
      </c>
      <c r="L912" s="2" t="s">
        <v>9027</v>
      </c>
      <c r="M912" s="2" t="s">
        <v>7858</v>
      </c>
      <c r="N912" s="4" t="s">
        <v>9028</v>
      </c>
      <c r="O912" s="4" t="s">
        <v>9029</v>
      </c>
    </row>
    <row r="913" spans="1:15" ht="15" hidden="1" customHeight="1" x14ac:dyDescent="0.3">
      <c r="A913" s="2" t="s">
        <v>120</v>
      </c>
      <c r="B913" s="2" t="s">
        <v>34316</v>
      </c>
      <c r="C913" s="3">
        <v>8</v>
      </c>
      <c r="D913" s="2" t="s">
        <v>820</v>
      </c>
      <c r="E913" s="2" t="s">
        <v>12240</v>
      </c>
      <c r="F913" s="2">
        <v>35325890</v>
      </c>
      <c r="G913" s="2" t="s">
        <v>11074</v>
      </c>
      <c r="H913" s="2" t="s">
        <v>11075</v>
      </c>
      <c r="I913" s="2" t="s">
        <v>695</v>
      </c>
      <c r="J913" s="2" t="s">
        <v>11076</v>
      </c>
      <c r="K913" s="2" t="s">
        <v>11003</v>
      </c>
      <c r="L913" s="2" t="s">
        <v>11077</v>
      </c>
      <c r="M913" s="2" t="s">
        <v>11078</v>
      </c>
      <c r="N913" s="4" t="s">
        <v>11079</v>
      </c>
      <c r="O913" s="4" t="s">
        <v>11080</v>
      </c>
    </row>
    <row r="914" spans="1:15" ht="15" hidden="1" customHeight="1" x14ac:dyDescent="0.3">
      <c r="A914" s="2" t="s">
        <v>120</v>
      </c>
      <c r="B914" s="2" t="s">
        <v>34316</v>
      </c>
      <c r="C914" s="3">
        <v>8</v>
      </c>
      <c r="D914" s="2" t="s">
        <v>820</v>
      </c>
      <c r="E914" s="2" t="s">
        <v>12240</v>
      </c>
      <c r="F914" s="2">
        <v>36327238</v>
      </c>
      <c r="G914" s="2" t="s">
        <v>12308</v>
      </c>
      <c r="H914" s="2" t="s">
        <v>12309</v>
      </c>
      <c r="I914" s="2" t="s">
        <v>695</v>
      </c>
      <c r="J914" s="2" t="s">
        <v>10101</v>
      </c>
      <c r="K914" s="2" t="s">
        <v>7933</v>
      </c>
      <c r="L914" s="2" t="s">
        <v>12310</v>
      </c>
      <c r="M914" s="2" t="s">
        <v>7460</v>
      </c>
      <c r="N914" s="4" t="s">
        <v>12311</v>
      </c>
      <c r="O914" s="4" t="s">
        <v>12312</v>
      </c>
    </row>
    <row r="915" spans="1:15" ht="15" hidden="1" customHeight="1" x14ac:dyDescent="0.3">
      <c r="A915" s="2" t="s">
        <v>120</v>
      </c>
      <c r="B915" s="2" t="s">
        <v>34316</v>
      </c>
      <c r="C915" s="3">
        <v>8</v>
      </c>
      <c r="D915" s="2" t="s">
        <v>820</v>
      </c>
      <c r="E915" s="2" t="s">
        <v>12246</v>
      </c>
      <c r="F915" s="2">
        <v>33191587</v>
      </c>
      <c r="G915" s="2" t="s">
        <v>12313</v>
      </c>
      <c r="H915" s="2" t="s">
        <v>12314</v>
      </c>
      <c r="I915" s="2" t="s">
        <v>1206</v>
      </c>
      <c r="J915" s="2" t="s">
        <v>12315</v>
      </c>
      <c r="K915" s="2" t="s">
        <v>12316</v>
      </c>
      <c r="L915" s="2" t="s">
        <v>12317</v>
      </c>
      <c r="M915" s="2" t="s">
        <v>7388</v>
      </c>
      <c r="N915" s="4" t="s">
        <v>12318</v>
      </c>
      <c r="O915" s="4" t="s">
        <v>12319</v>
      </c>
    </row>
    <row r="916" spans="1:15" ht="15" hidden="1" customHeight="1" x14ac:dyDescent="0.3">
      <c r="A916" s="2" t="s">
        <v>120</v>
      </c>
      <c r="B916" s="2" t="s">
        <v>34316</v>
      </c>
      <c r="C916" s="3">
        <v>8</v>
      </c>
      <c r="D916" s="2" t="s">
        <v>820</v>
      </c>
      <c r="E916" s="2" t="s">
        <v>12240</v>
      </c>
      <c r="F916" s="2">
        <v>34164762</v>
      </c>
      <c r="G916" s="2" t="s">
        <v>9097</v>
      </c>
      <c r="H916" s="2" t="s">
        <v>9098</v>
      </c>
      <c r="I916" s="2" t="s">
        <v>1206</v>
      </c>
      <c r="J916" s="2" t="s">
        <v>9099</v>
      </c>
      <c r="K916" s="2" t="s">
        <v>7472</v>
      </c>
      <c r="L916" s="2" t="s">
        <v>9100</v>
      </c>
      <c r="M916" s="2" t="s">
        <v>7645</v>
      </c>
      <c r="N916" s="4" t="s">
        <v>9101</v>
      </c>
      <c r="O916" s="4" t="s">
        <v>9102</v>
      </c>
    </row>
    <row r="917" spans="1:15" ht="15" hidden="1" customHeight="1" x14ac:dyDescent="0.3">
      <c r="A917" s="2" t="s">
        <v>120</v>
      </c>
      <c r="B917" s="2" t="s">
        <v>34316</v>
      </c>
      <c r="C917" s="3">
        <v>8</v>
      </c>
      <c r="D917" s="2" t="s">
        <v>820</v>
      </c>
      <c r="E917" s="2" t="s">
        <v>12246</v>
      </c>
      <c r="F917" s="2">
        <v>32986999</v>
      </c>
      <c r="G917" s="2" t="s">
        <v>12320</v>
      </c>
      <c r="H917" s="2" t="s">
        <v>12321</v>
      </c>
      <c r="I917" s="2" t="s">
        <v>2446</v>
      </c>
      <c r="J917" s="2" t="s">
        <v>12322</v>
      </c>
      <c r="K917" s="2" t="s">
        <v>9132</v>
      </c>
      <c r="L917" s="2" t="s">
        <v>12323</v>
      </c>
      <c r="M917" s="2" t="s">
        <v>7488</v>
      </c>
      <c r="N917" s="4" t="s">
        <v>12324</v>
      </c>
      <c r="O917" s="4" t="s">
        <v>12325</v>
      </c>
    </row>
    <row r="918" spans="1:15" ht="15" hidden="1" customHeight="1" x14ac:dyDescent="0.3">
      <c r="A918" s="2" t="s">
        <v>120</v>
      </c>
      <c r="B918" s="2" t="s">
        <v>34316</v>
      </c>
      <c r="C918" s="3">
        <v>8</v>
      </c>
      <c r="D918" s="2" t="s">
        <v>820</v>
      </c>
      <c r="E918" s="2" t="s">
        <v>12246</v>
      </c>
      <c r="F918" s="2">
        <v>34260778</v>
      </c>
      <c r="G918" s="2" t="s">
        <v>11116</v>
      </c>
      <c r="H918" s="2" t="s">
        <v>11117</v>
      </c>
      <c r="I918" s="2" t="s">
        <v>4040</v>
      </c>
      <c r="J918" s="2" t="s">
        <v>5998</v>
      </c>
      <c r="K918" s="2" t="s">
        <v>11118</v>
      </c>
      <c r="L918" s="2" t="s">
        <v>11119</v>
      </c>
      <c r="M918" s="2" t="s">
        <v>9183</v>
      </c>
      <c r="N918" s="4" t="s">
        <v>11120</v>
      </c>
      <c r="O918" s="4" t="s">
        <v>11121</v>
      </c>
    </row>
    <row r="919" spans="1:15" ht="15" hidden="1" customHeight="1" x14ac:dyDescent="0.3">
      <c r="A919" s="2" t="s">
        <v>120</v>
      </c>
      <c r="B919" s="2" t="s">
        <v>34316</v>
      </c>
      <c r="C919" s="3">
        <v>8</v>
      </c>
      <c r="D919" s="2" t="s">
        <v>820</v>
      </c>
      <c r="E919" s="2" t="s">
        <v>12246</v>
      </c>
      <c r="F919" s="2">
        <v>33544838</v>
      </c>
      <c r="G919" s="2" t="s">
        <v>12326</v>
      </c>
      <c r="H919" s="2" t="s">
        <v>12327</v>
      </c>
      <c r="I919" s="2" t="s">
        <v>12328</v>
      </c>
      <c r="J919" s="2"/>
      <c r="K919" s="2" t="s">
        <v>8300</v>
      </c>
      <c r="L919" s="2" t="s">
        <v>12329</v>
      </c>
      <c r="M919" s="2" t="s">
        <v>7388</v>
      </c>
      <c r="N919" s="4" t="s">
        <v>12330</v>
      </c>
      <c r="O919" s="4" t="s">
        <v>12331</v>
      </c>
    </row>
    <row r="920" spans="1:15" ht="15" hidden="1" customHeight="1" x14ac:dyDescent="0.3">
      <c r="A920" s="2" t="s">
        <v>120</v>
      </c>
      <c r="B920" s="2" t="s">
        <v>34316</v>
      </c>
      <c r="C920" s="3">
        <v>8</v>
      </c>
      <c r="D920" s="2" t="s">
        <v>820</v>
      </c>
      <c r="E920" s="2" t="s">
        <v>12240</v>
      </c>
      <c r="F920" s="2">
        <v>33176164</v>
      </c>
      <c r="G920" s="2" t="s">
        <v>12332</v>
      </c>
      <c r="H920" s="2" t="s">
        <v>12333</v>
      </c>
      <c r="I920" s="2" t="s">
        <v>948</v>
      </c>
      <c r="J920" s="2" t="s">
        <v>12334</v>
      </c>
      <c r="K920" s="2" t="s">
        <v>9132</v>
      </c>
      <c r="L920" s="2" t="s">
        <v>12335</v>
      </c>
      <c r="M920" s="2" t="s">
        <v>7438</v>
      </c>
      <c r="N920" s="4" t="s">
        <v>12336</v>
      </c>
      <c r="O920" s="4" t="s">
        <v>12337</v>
      </c>
    </row>
    <row r="921" spans="1:15" ht="15" hidden="1" customHeight="1" x14ac:dyDescent="0.3">
      <c r="A921" s="2" t="s">
        <v>120</v>
      </c>
      <c r="B921" s="2" t="s">
        <v>34316</v>
      </c>
      <c r="C921" s="3">
        <v>8</v>
      </c>
      <c r="D921" s="2" t="s">
        <v>820</v>
      </c>
      <c r="E921" s="2" t="s">
        <v>12240</v>
      </c>
      <c r="F921" s="2">
        <v>33400918</v>
      </c>
      <c r="G921" s="2" t="s">
        <v>11151</v>
      </c>
      <c r="H921" s="2" t="s">
        <v>11152</v>
      </c>
      <c r="I921" s="2" t="s">
        <v>948</v>
      </c>
      <c r="J921" s="2" t="s">
        <v>11153</v>
      </c>
      <c r="K921" s="2" t="s">
        <v>9132</v>
      </c>
      <c r="L921" s="2" t="s">
        <v>11154</v>
      </c>
      <c r="M921" s="2" t="s">
        <v>7438</v>
      </c>
      <c r="N921" s="4" t="s">
        <v>11155</v>
      </c>
      <c r="O921" s="4" t="s">
        <v>11156</v>
      </c>
    </row>
    <row r="922" spans="1:15" ht="15" hidden="1" customHeight="1" x14ac:dyDescent="0.3">
      <c r="A922" s="2" t="s">
        <v>120</v>
      </c>
      <c r="B922" s="2" t="s">
        <v>34316</v>
      </c>
      <c r="C922" s="3">
        <v>8</v>
      </c>
      <c r="D922" s="2" t="s">
        <v>820</v>
      </c>
      <c r="E922" s="2" t="s">
        <v>12240</v>
      </c>
      <c r="F922" s="2">
        <v>32882235</v>
      </c>
      <c r="G922" s="2" t="s">
        <v>12332</v>
      </c>
      <c r="H922" s="2" t="s">
        <v>12338</v>
      </c>
      <c r="I922" s="2" t="s">
        <v>2101</v>
      </c>
      <c r="J922" s="2" t="s">
        <v>3555</v>
      </c>
      <c r="K922" s="2" t="s">
        <v>9132</v>
      </c>
      <c r="L922" s="2" t="s">
        <v>12339</v>
      </c>
      <c r="M922" s="2" t="s">
        <v>7438</v>
      </c>
      <c r="N922" s="4" t="s">
        <v>12340</v>
      </c>
      <c r="O922" s="4" t="s">
        <v>12341</v>
      </c>
    </row>
    <row r="923" spans="1:15" ht="15" hidden="1" customHeight="1" x14ac:dyDescent="0.3">
      <c r="A923" s="2" t="s">
        <v>120</v>
      </c>
      <c r="B923" s="2" t="s">
        <v>34316</v>
      </c>
      <c r="C923" s="3">
        <v>8</v>
      </c>
      <c r="D923" s="2" t="s">
        <v>820</v>
      </c>
      <c r="E923" s="2" t="s">
        <v>12246</v>
      </c>
      <c r="F923" s="2">
        <v>33341305</v>
      </c>
      <c r="G923" s="2" t="s">
        <v>12342</v>
      </c>
      <c r="H923" s="2" t="s">
        <v>12343</v>
      </c>
      <c r="I923" s="2" t="s">
        <v>7668</v>
      </c>
      <c r="J923" s="2" t="s">
        <v>12344</v>
      </c>
      <c r="K923" s="2" t="s">
        <v>5143</v>
      </c>
      <c r="L923" s="2" t="s">
        <v>12345</v>
      </c>
      <c r="M923" s="2" t="s">
        <v>10877</v>
      </c>
      <c r="N923" s="4" t="s">
        <v>12346</v>
      </c>
      <c r="O923" s="4" t="s">
        <v>12347</v>
      </c>
    </row>
    <row r="924" spans="1:15" ht="15" hidden="1" customHeight="1" x14ac:dyDescent="0.3">
      <c r="A924" s="2" t="s">
        <v>120</v>
      </c>
      <c r="B924" s="2" t="s">
        <v>34316</v>
      </c>
      <c r="C924" s="3">
        <v>8</v>
      </c>
      <c r="D924" s="2" t="s">
        <v>820</v>
      </c>
      <c r="E924" s="2" t="s">
        <v>12246</v>
      </c>
      <c r="F924" s="2">
        <v>33271349</v>
      </c>
      <c r="G924" s="2" t="s">
        <v>11164</v>
      </c>
      <c r="H924" s="2" t="s">
        <v>11165</v>
      </c>
      <c r="I924" s="2" t="s">
        <v>3190</v>
      </c>
      <c r="J924" s="2" t="s">
        <v>10328</v>
      </c>
      <c r="K924" s="2" t="s">
        <v>7479</v>
      </c>
      <c r="L924" s="2" t="s">
        <v>11166</v>
      </c>
      <c r="M924" s="2" t="s">
        <v>7388</v>
      </c>
      <c r="N924" s="4" t="s">
        <v>11167</v>
      </c>
      <c r="O924" s="4" t="s">
        <v>11168</v>
      </c>
    </row>
    <row r="925" spans="1:15" ht="15" hidden="1" customHeight="1" x14ac:dyDescent="0.3">
      <c r="A925" s="2" t="s">
        <v>120</v>
      </c>
      <c r="B925" s="2" t="s">
        <v>34316</v>
      </c>
      <c r="C925" s="3">
        <v>8</v>
      </c>
      <c r="D925" s="2" t="s">
        <v>820</v>
      </c>
      <c r="E925" s="2" t="s">
        <v>12240</v>
      </c>
      <c r="F925" s="2">
        <v>33508850</v>
      </c>
      <c r="G925" s="2" t="s">
        <v>11169</v>
      </c>
      <c r="H925" s="2" t="s">
        <v>11170</v>
      </c>
      <c r="I925" s="2" t="s">
        <v>759</v>
      </c>
      <c r="J925" s="2" t="s">
        <v>11171</v>
      </c>
      <c r="K925" s="2" t="s">
        <v>11003</v>
      </c>
      <c r="L925" s="2" t="s">
        <v>11172</v>
      </c>
      <c r="M925" s="2" t="s">
        <v>7460</v>
      </c>
      <c r="N925" s="4" t="s">
        <v>11173</v>
      </c>
      <c r="O925" s="4" t="s">
        <v>11174</v>
      </c>
    </row>
    <row r="926" spans="1:15" ht="15" hidden="1" customHeight="1" x14ac:dyDescent="0.3">
      <c r="A926" s="2" t="s">
        <v>120</v>
      </c>
      <c r="B926" s="2" t="s">
        <v>34316</v>
      </c>
      <c r="C926" s="3">
        <v>8</v>
      </c>
      <c r="D926" s="2" t="s">
        <v>820</v>
      </c>
      <c r="E926" s="2" t="s">
        <v>12246</v>
      </c>
      <c r="F926" s="2">
        <v>33973219</v>
      </c>
      <c r="G926" s="2" t="s">
        <v>9161</v>
      </c>
      <c r="H926" s="2" t="s">
        <v>9162</v>
      </c>
      <c r="I926" s="2" t="s">
        <v>759</v>
      </c>
      <c r="J926" s="2"/>
      <c r="K926" s="2" t="s">
        <v>9163</v>
      </c>
      <c r="L926" s="2" t="s">
        <v>9164</v>
      </c>
      <c r="M926" s="2" t="s">
        <v>7388</v>
      </c>
      <c r="N926" s="4" t="s">
        <v>9165</v>
      </c>
      <c r="O926" s="4" t="s">
        <v>9166</v>
      </c>
    </row>
    <row r="927" spans="1:15" ht="15" hidden="1" customHeight="1" x14ac:dyDescent="0.3">
      <c r="A927" s="2" t="s">
        <v>120</v>
      </c>
      <c r="B927" s="2" t="s">
        <v>34316</v>
      </c>
      <c r="C927" s="3">
        <v>8</v>
      </c>
      <c r="D927" s="2" t="s">
        <v>820</v>
      </c>
      <c r="E927" s="2" t="s">
        <v>12240</v>
      </c>
      <c r="F927" s="2">
        <v>34476921</v>
      </c>
      <c r="G927" s="2" t="s">
        <v>12348</v>
      </c>
      <c r="H927" s="2" t="s">
        <v>12349</v>
      </c>
      <c r="I927" s="2" t="s">
        <v>759</v>
      </c>
      <c r="J927" s="2" t="s">
        <v>4080</v>
      </c>
      <c r="K927" s="2" t="s">
        <v>8497</v>
      </c>
      <c r="L927" s="2" t="s">
        <v>12350</v>
      </c>
      <c r="M927" s="2" t="s">
        <v>7388</v>
      </c>
      <c r="N927" s="4" t="s">
        <v>12351</v>
      </c>
      <c r="O927" s="2"/>
    </row>
    <row r="928" spans="1:15" ht="15" hidden="1" customHeight="1" x14ac:dyDescent="0.3">
      <c r="A928" s="2" t="s">
        <v>120</v>
      </c>
      <c r="B928" s="2" t="s">
        <v>34316</v>
      </c>
      <c r="C928" s="3">
        <v>8</v>
      </c>
      <c r="D928" s="2" t="s">
        <v>820</v>
      </c>
      <c r="E928" s="2" t="s">
        <v>12246</v>
      </c>
      <c r="F928" s="2">
        <v>30956127</v>
      </c>
      <c r="G928" s="2" t="s">
        <v>12352</v>
      </c>
      <c r="H928" s="2" t="s">
        <v>12353</v>
      </c>
      <c r="I928" s="2" t="s">
        <v>7052</v>
      </c>
      <c r="J928" s="2" t="s">
        <v>10367</v>
      </c>
      <c r="K928" s="2" t="s">
        <v>12354</v>
      </c>
      <c r="L928" s="2" t="s">
        <v>12355</v>
      </c>
      <c r="M928" s="2" t="s">
        <v>7388</v>
      </c>
      <c r="N928" s="4" t="s">
        <v>12356</v>
      </c>
      <c r="O928" s="4" t="s">
        <v>12357</v>
      </c>
    </row>
    <row r="929" spans="1:15" ht="15" hidden="1" customHeight="1" x14ac:dyDescent="0.3">
      <c r="A929" s="2" t="s">
        <v>120</v>
      </c>
      <c r="B929" s="2" t="s">
        <v>34316</v>
      </c>
      <c r="C929" s="3">
        <v>8</v>
      </c>
      <c r="D929" s="2" t="s">
        <v>820</v>
      </c>
      <c r="E929" s="2" t="s">
        <v>12246</v>
      </c>
      <c r="F929" s="2">
        <v>31601506</v>
      </c>
      <c r="G929" s="2" t="s">
        <v>12358</v>
      </c>
      <c r="H929" s="2" t="s">
        <v>12359</v>
      </c>
      <c r="I929" s="2" t="s">
        <v>7740</v>
      </c>
      <c r="J929" s="2" t="s">
        <v>12360</v>
      </c>
      <c r="K929" s="2" t="s">
        <v>8497</v>
      </c>
      <c r="L929" s="2" t="s">
        <v>12361</v>
      </c>
      <c r="M929" s="2" t="s">
        <v>7488</v>
      </c>
      <c r="N929" s="4" t="s">
        <v>12362</v>
      </c>
      <c r="O929" s="4" t="s">
        <v>12363</v>
      </c>
    </row>
    <row r="930" spans="1:15" ht="15" hidden="1" customHeight="1" x14ac:dyDescent="0.3">
      <c r="A930" s="2" t="s">
        <v>120</v>
      </c>
      <c r="B930" s="2" t="s">
        <v>34316</v>
      </c>
      <c r="C930" s="3">
        <v>8</v>
      </c>
      <c r="D930" s="2" t="s">
        <v>820</v>
      </c>
      <c r="E930" s="2" t="s">
        <v>12246</v>
      </c>
      <c r="F930" s="2">
        <v>32323644</v>
      </c>
      <c r="G930" s="2" t="s">
        <v>9186</v>
      </c>
      <c r="H930" s="2" t="s">
        <v>9187</v>
      </c>
      <c r="I930" s="2" t="s">
        <v>7740</v>
      </c>
      <c r="J930" s="2"/>
      <c r="K930" s="2" t="s">
        <v>9188</v>
      </c>
      <c r="L930" s="2" t="s">
        <v>9189</v>
      </c>
      <c r="M930" s="2" t="s">
        <v>7388</v>
      </c>
      <c r="N930" s="4" t="s">
        <v>9190</v>
      </c>
      <c r="O930" s="4" t="s">
        <v>9191</v>
      </c>
    </row>
    <row r="931" spans="1:15" ht="15" hidden="1" customHeight="1" x14ac:dyDescent="0.3">
      <c r="A931" s="2" t="s">
        <v>120</v>
      </c>
      <c r="B931" s="2" t="s">
        <v>34316</v>
      </c>
      <c r="C931" s="3">
        <v>8</v>
      </c>
      <c r="D931" s="2" t="s">
        <v>820</v>
      </c>
      <c r="E931" s="2" t="s">
        <v>12246</v>
      </c>
      <c r="F931" s="2">
        <v>33027392</v>
      </c>
      <c r="G931" s="2" t="s">
        <v>12364</v>
      </c>
      <c r="H931" s="2" t="s">
        <v>12365</v>
      </c>
      <c r="I931" s="2" t="s">
        <v>1123</v>
      </c>
      <c r="J931" s="2" t="s">
        <v>12366</v>
      </c>
      <c r="K931" s="2" t="s">
        <v>11312</v>
      </c>
      <c r="L931" s="2" t="s">
        <v>12367</v>
      </c>
      <c r="M931" s="2" t="s">
        <v>7709</v>
      </c>
      <c r="N931" s="4" t="s">
        <v>12368</v>
      </c>
      <c r="O931" s="4" t="s">
        <v>12369</v>
      </c>
    </row>
    <row r="932" spans="1:15" ht="15" hidden="1" customHeight="1" x14ac:dyDescent="0.3">
      <c r="A932" s="2" t="s">
        <v>120</v>
      </c>
      <c r="B932" s="2" t="s">
        <v>34316</v>
      </c>
      <c r="C932" s="3">
        <v>8</v>
      </c>
      <c r="D932" s="2" t="s">
        <v>820</v>
      </c>
      <c r="E932" s="2" t="s">
        <v>12246</v>
      </c>
      <c r="F932" s="2">
        <v>31270247</v>
      </c>
      <c r="G932" s="2" t="s">
        <v>12370</v>
      </c>
      <c r="H932" s="2" t="s">
        <v>12371</v>
      </c>
      <c r="I932" s="2" t="s">
        <v>12372</v>
      </c>
      <c r="J932" s="2" t="s">
        <v>12373</v>
      </c>
      <c r="K932" s="2" t="s">
        <v>8300</v>
      </c>
      <c r="L932" s="2" t="s">
        <v>12374</v>
      </c>
      <c r="M932" s="2" t="s">
        <v>11435</v>
      </c>
      <c r="N932" s="4" t="s">
        <v>12375</v>
      </c>
      <c r="O932" s="4" t="s">
        <v>12376</v>
      </c>
    </row>
    <row r="933" spans="1:15" ht="15" hidden="1" customHeight="1" x14ac:dyDescent="0.3">
      <c r="A933" s="2" t="s">
        <v>120</v>
      </c>
      <c r="B933" s="2" t="s">
        <v>34316</v>
      </c>
      <c r="C933" s="3">
        <v>8</v>
      </c>
      <c r="D933" s="2" t="s">
        <v>820</v>
      </c>
      <c r="E933" s="2" t="s">
        <v>12240</v>
      </c>
      <c r="F933" s="2">
        <v>30593791</v>
      </c>
      <c r="G933" s="2" t="s">
        <v>12377</v>
      </c>
      <c r="H933" s="2" t="s">
        <v>12378</v>
      </c>
      <c r="I933" s="2" t="s">
        <v>1357</v>
      </c>
      <c r="J933" s="2" t="s">
        <v>12379</v>
      </c>
      <c r="K933" s="2" t="s">
        <v>9132</v>
      </c>
      <c r="L933" s="2" t="s">
        <v>12380</v>
      </c>
      <c r="M933" s="2" t="s">
        <v>7438</v>
      </c>
      <c r="N933" s="4" t="s">
        <v>12381</v>
      </c>
      <c r="O933" s="4" t="s">
        <v>12382</v>
      </c>
    </row>
    <row r="934" spans="1:15" ht="15" hidden="1" customHeight="1" x14ac:dyDescent="0.3">
      <c r="A934" s="2" t="s">
        <v>120</v>
      </c>
      <c r="B934" s="2" t="s">
        <v>34316</v>
      </c>
      <c r="C934" s="3">
        <v>8</v>
      </c>
      <c r="D934" s="2" t="s">
        <v>820</v>
      </c>
      <c r="E934" s="2" t="s">
        <v>12246</v>
      </c>
      <c r="F934" s="2">
        <v>29314278</v>
      </c>
      <c r="G934" s="2" t="s">
        <v>12383</v>
      </c>
      <c r="H934" s="2" t="s">
        <v>12384</v>
      </c>
      <c r="I934" s="2" t="s">
        <v>5623</v>
      </c>
      <c r="J934" s="2" t="s">
        <v>12385</v>
      </c>
      <c r="K934" s="2" t="s">
        <v>8833</v>
      </c>
      <c r="L934" s="2" t="s">
        <v>12386</v>
      </c>
      <c r="M934" s="2" t="s">
        <v>12387</v>
      </c>
      <c r="N934" s="4" t="s">
        <v>12388</v>
      </c>
      <c r="O934" s="4" t="s">
        <v>12389</v>
      </c>
    </row>
    <row r="935" spans="1:15" ht="15" hidden="1" customHeight="1" x14ac:dyDescent="0.3">
      <c r="A935" s="2" t="s">
        <v>120</v>
      </c>
      <c r="B935" s="2" t="s">
        <v>34316</v>
      </c>
      <c r="C935" s="3">
        <v>8</v>
      </c>
      <c r="D935" s="2" t="s">
        <v>820</v>
      </c>
      <c r="E935" s="2" t="s">
        <v>12240</v>
      </c>
      <c r="F935" s="2">
        <v>29364371</v>
      </c>
      <c r="G935" s="2" t="s">
        <v>9390</v>
      </c>
      <c r="H935" s="2" t="s">
        <v>9391</v>
      </c>
      <c r="I935" s="2" t="s">
        <v>1095</v>
      </c>
      <c r="J935" s="2"/>
      <c r="K935" s="2" t="s">
        <v>9392</v>
      </c>
      <c r="L935" s="2" t="s">
        <v>9393</v>
      </c>
      <c r="M935" s="2" t="s">
        <v>7565</v>
      </c>
      <c r="N935" s="4" t="s">
        <v>9394</v>
      </c>
      <c r="O935" s="4" t="s">
        <v>9395</v>
      </c>
    </row>
    <row r="936" spans="1:15" ht="15" hidden="1" customHeight="1" x14ac:dyDescent="0.3">
      <c r="A936" s="2" t="s">
        <v>120</v>
      </c>
      <c r="B936" s="2" t="s">
        <v>34316</v>
      </c>
      <c r="C936" s="3">
        <v>8</v>
      </c>
      <c r="D936" s="2" t="s">
        <v>820</v>
      </c>
      <c r="E936" s="2" t="s">
        <v>12246</v>
      </c>
      <c r="F936" s="2">
        <v>27484815</v>
      </c>
      <c r="G936" s="2" t="s">
        <v>11316</v>
      </c>
      <c r="H936" s="2" t="s">
        <v>11317</v>
      </c>
      <c r="I936" s="2" t="s">
        <v>11318</v>
      </c>
      <c r="J936" s="2" t="s">
        <v>11318</v>
      </c>
      <c r="K936" s="2" t="s">
        <v>7887</v>
      </c>
      <c r="L936" s="2" t="s">
        <v>11319</v>
      </c>
      <c r="M936" s="2" t="s">
        <v>7388</v>
      </c>
      <c r="N936" s="4" t="s">
        <v>11320</v>
      </c>
      <c r="O936" s="4" t="s">
        <v>11321</v>
      </c>
    </row>
    <row r="937" spans="1:15" ht="15" hidden="1" customHeight="1" x14ac:dyDescent="0.3">
      <c r="A937" s="2" t="s">
        <v>120</v>
      </c>
      <c r="B937" s="2" t="s">
        <v>34316</v>
      </c>
      <c r="C937" s="3">
        <v>8</v>
      </c>
      <c r="D937" s="2" t="s">
        <v>820</v>
      </c>
      <c r="E937" s="2" t="s">
        <v>12240</v>
      </c>
      <c r="F937" s="2">
        <v>25796303</v>
      </c>
      <c r="G937" s="2" t="s">
        <v>9543</v>
      </c>
      <c r="H937" s="2" t="s">
        <v>9544</v>
      </c>
      <c r="I937" s="2" t="s">
        <v>963</v>
      </c>
      <c r="J937" s="2" t="s">
        <v>9545</v>
      </c>
      <c r="K937" s="2" t="s">
        <v>8497</v>
      </c>
      <c r="L937" s="2" t="s">
        <v>9546</v>
      </c>
      <c r="M937" s="2" t="s">
        <v>7645</v>
      </c>
      <c r="N937" s="4" t="s">
        <v>9547</v>
      </c>
      <c r="O937" s="4" t="s">
        <v>9548</v>
      </c>
    </row>
    <row r="938" spans="1:15" ht="15" hidden="1" customHeight="1" x14ac:dyDescent="0.3">
      <c r="A938" s="2" t="s">
        <v>120</v>
      </c>
      <c r="B938" s="2" t="s">
        <v>34316</v>
      </c>
      <c r="C938" s="3">
        <v>8</v>
      </c>
      <c r="D938" s="2" t="s">
        <v>820</v>
      </c>
      <c r="E938" s="2" t="s">
        <v>12246</v>
      </c>
      <c r="F938" s="2">
        <v>24402618</v>
      </c>
      <c r="G938" s="2" t="s">
        <v>9598</v>
      </c>
      <c r="H938" s="2" t="s">
        <v>9599</v>
      </c>
      <c r="I938" s="2" t="s">
        <v>4049</v>
      </c>
      <c r="J938" s="2" t="s">
        <v>1935</v>
      </c>
      <c r="K938" s="2" t="s">
        <v>7472</v>
      </c>
      <c r="L938" s="2" t="s">
        <v>9600</v>
      </c>
      <c r="M938" s="2" t="s">
        <v>7645</v>
      </c>
      <c r="N938" s="4" t="s">
        <v>9601</v>
      </c>
      <c r="O938" s="4" t="s">
        <v>9602</v>
      </c>
    </row>
    <row r="939" spans="1:15" ht="15" hidden="1" customHeight="1" x14ac:dyDescent="0.3">
      <c r="A939" s="2" t="s">
        <v>120</v>
      </c>
      <c r="B939" s="2" t="s">
        <v>34316</v>
      </c>
      <c r="C939" s="3">
        <v>8</v>
      </c>
      <c r="D939" s="2" t="s">
        <v>820</v>
      </c>
      <c r="E939" s="2" t="s">
        <v>12246</v>
      </c>
      <c r="F939" s="2">
        <v>24186907</v>
      </c>
      <c r="G939" s="2" t="s">
        <v>12390</v>
      </c>
      <c r="H939" s="2" t="s">
        <v>12391</v>
      </c>
      <c r="I939" s="2" t="s">
        <v>9605</v>
      </c>
      <c r="J939" s="2" t="s">
        <v>3596</v>
      </c>
      <c r="K939" s="2" t="s">
        <v>8389</v>
      </c>
      <c r="L939" s="2" t="s">
        <v>12392</v>
      </c>
      <c r="M939" s="2" t="s">
        <v>7460</v>
      </c>
      <c r="N939" s="4" t="s">
        <v>12393</v>
      </c>
      <c r="O939" s="4" t="s">
        <v>12394</v>
      </c>
    </row>
    <row r="940" spans="1:15" ht="15" hidden="1" customHeight="1" x14ac:dyDescent="0.3">
      <c r="A940" s="2" t="s">
        <v>120</v>
      </c>
      <c r="B940" s="2" t="s">
        <v>34316</v>
      </c>
      <c r="C940" s="3">
        <v>8</v>
      </c>
      <c r="D940" s="2" t="s">
        <v>820</v>
      </c>
      <c r="E940" s="2" t="s">
        <v>12246</v>
      </c>
      <c r="F940" s="2">
        <v>25011356</v>
      </c>
      <c r="G940" s="2" t="s">
        <v>11395</v>
      </c>
      <c r="H940" s="2" t="s">
        <v>11396</v>
      </c>
      <c r="I940" s="2" t="s">
        <v>1043</v>
      </c>
      <c r="J940" s="2"/>
      <c r="K940" s="2" t="s">
        <v>11126</v>
      </c>
      <c r="L940" s="2" t="s">
        <v>11397</v>
      </c>
      <c r="M940" s="2" t="s">
        <v>7460</v>
      </c>
      <c r="N940" s="4" t="s">
        <v>11398</v>
      </c>
      <c r="O940" s="4" t="s">
        <v>11399</v>
      </c>
    </row>
    <row r="941" spans="1:15" ht="15" hidden="1" customHeight="1" x14ac:dyDescent="0.3">
      <c r="A941" s="2" t="s">
        <v>120</v>
      </c>
      <c r="B941" s="2" t="s">
        <v>34316</v>
      </c>
      <c r="C941" s="3">
        <v>8</v>
      </c>
      <c r="D941" s="2" t="s">
        <v>820</v>
      </c>
      <c r="E941" s="2" t="s">
        <v>12240</v>
      </c>
      <c r="F941" s="2">
        <v>10450809</v>
      </c>
      <c r="G941" s="2" t="s">
        <v>12395</v>
      </c>
      <c r="H941" s="2" t="s">
        <v>12396</v>
      </c>
      <c r="I941" s="2" t="s">
        <v>12397</v>
      </c>
      <c r="J941" s="2"/>
      <c r="K941" s="2" t="s">
        <v>12398</v>
      </c>
      <c r="L941" s="2" t="s">
        <v>12399</v>
      </c>
      <c r="M941" s="2" t="s">
        <v>7709</v>
      </c>
      <c r="N941" s="4" t="s">
        <v>12400</v>
      </c>
      <c r="O941" s="4" t="s">
        <v>12401</v>
      </c>
    </row>
    <row r="942" spans="1:15" ht="15" hidden="1" customHeight="1" x14ac:dyDescent="0.3">
      <c r="A942" s="2" t="s">
        <v>120</v>
      </c>
      <c r="B942" s="2" t="s">
        <v>34316</v>
      </c>
      <c r="C942" s="3">
        <v>8</v>
      </c>
      <c r="D942" s="2" t="s">
        <v>820</v>
      </c>
      <c r="E942" s="2" t="s">
        <v>12240</v>
      </c>
      <c r="F942" s="2">
        <v>39388827</v>
      </c>
      <c r="G942" s="2" t="s">
        <v>12241</v>
      </c>
      <c r="H942" s="2" t="s">
        <v>12242</v>
      </c>
      <c r="I942" s="2" t="s">
        <v>7393</v>
      </c>
      <c r="J942" s="2" t="s">
        <v>6564</v>
      </c>
      <c r="K942" s="2" t="s">
        <v>11485</v>
      </c>
      <c r="L942" s="2" t="s">
        <v>12243</v>
      </c>
      <c r="M942" s="2" t="s">
        <v>7438</v>
      </c>
      <c r="N942" s="4" t="s">
        <v>12244</v>
      </c>
      <c r="O942" s="4" t="s">
        <v>12245</v>
      </c>
    </row>
    <row r="943" spans="1:15" ht="15" hidden="1" customHeight="1" x14ac:dyDescent="0.3">
      <c r="A943" s="2" t="s">
        <v>135</v>
      </c>
      <c r="B943" s="2" t="s">
        <v>34317</v>
      </c>
      <c r="C943" s="3">
        <v>9</v>
      </c>
      <c r="D943" s="2" t="s">
        <v>840</v>
      </c>
      <c r="E943" s="2" t="s">
        <v>12402</v>
      </c>
      <c r="F943" s="2">
        <v>39436497</v>
      </c>
      <c r="G943" s="2" t="s">
        <v>8870</v>
      </c>
      <c r="H943" s="2" t="s">
        <v>8871</v>
      </c>
      <c r="I943" s="2" t="s">
        <v>7436</v>
      </c>
      <c r="J943" s="2" t="s">
        <v>7436</v>
      </c>
      <c r="K943" s="2" t="s">
        <v>7472</v>
      </c>
      <c r="L943" s="2" t="s">
        <v>8872</v>
      </c>
      <c r="M943" s="2" t="s">
        <v>7460</v>
      </c>
      <c r="N943" s="4" t="s">
        <v>8873</v>
      </c>
      <c r="O943" s="4" t="s">
        <v>8874</v>
      </c>
    </row>
    <row r="944" spans="1:15" ht="15" hidden="1" customHeight="1" x14ac:dyDescent="0.3">
      <c r="A944" s="2" t="s">
        <v>135</v>
      </c>
      <c r="B944" s="2" t="s">
        <v>34317</v>
      </c>
      <c r="C944" s="3">
        <v>9</v>
      </c>
      <c r="D944" s="2" t="s">
        <v>840</v>
      </c>
      <c r="E944" s="2" t="s">
        <v>12402</v>
      </c>
      <c r="F944" s="2">
        <v>39178179</v>
      </c>
      <c r="G944" s="2" t="s">
        <v>12403</v>
      </c>
      <c r="H944" s="2" t="s">
        <v>12404</v>
      </c>
      <c r="I944" s="2" t="s">
        <v>5514</v>
      </c>
      <c r="J944" s="2" t="s">
        <v>5514</v>
      </c>
      <c r="K944" s="2" t="s">
        <v>11694</v>
      </c>
      <c r="L944" s="2"/>
      <c r="M944" s="2" t="s">
        <v>8667</v>
      </c>
      <c r="N944" s="4" t="s">
        <v>12405</v>
      </c>
      <c r="O944" s="4" t="s">
        <v>12406</v>
      </c>
    </row>
    <row r="945" spans="1:15" ht="15" hidden="1" customHeight="1" x14ac:dyDescent="0.3">
      <c r="A945" s="2" t="s">
        <v>135</v>
      </c>
      <c r="B945" s="2" t="s">
        <v>34317</v>
      </c>
      <c r="C945" s="3">
        <v>9</v>
      </c>
      <c r="D945" s="2" t="s">
        <v>840</v>
      </c>
      <c r="E945" s="2" t="s">
        <v>12402</v>
      </c>
      <c r="F945" s="2">
        <v>38834764</v>
      </c>
      <c r="G945" s="2" t="s">
        <v>8875</v>
      </c>
      <c r="H945" s="2" t="s">
        <v>8876</v>
      </c>
      <c r="I945" s="2" t="s">
        <v>1031</v>
      </c>
      <c r="J945" s="2" t="s">
        <v>8877</v>
      </c>
      <c r="K945" s="2" t="s">
        <v>8051</v>
      </c>
      <c r="L945" s="2" t="s">
        <v>8878</v>
      </c>
      <c r="M945" s="2" t="s">
        <v>7488</v>
      </c>
      <c r="N945" s="4" t="s">
        <v>8879</v>
      </c>
      <c r="O945" s="4" t="s">
        <v>8880</v>
      </c>
    </row>
    <row r="946" spans="1:15" ht="15" hidden="1" customHeight="1" x14ac:dyDescent="0.3">
      <c r="A946" s="2" t="s">
        <v>135</v>
      </c>
      <c r="B946" s="2" t="s">
        <v>34317</v>
      </c>
      <c r="C946" s="3">
        <v>9</v>
      </c>
      <c r="D946" s="2" t="s">
        <v>840</v>
      </c>
      <c r="E946" s="2" t="s">
        <v>12402</v>
      </c>
      <c r="F946" s="2">
        <v>38578389</v>
      </c>
      <c r="G946" s="2" t="s">
        <v>12259</v>
      </c>
      <c r="H946" s="2" t="s">
        <v>12260</v>
      </c>
      <c r="I946" s="2" t="s">
        <v>12261</v>
      </c>
      <c r="J946" s="2" t="s">
        <v>12261</v>
      </c>
      <c r="K946" s="2" t="s">
        <v>7472</v>
      </c>
      <c r="L946" s="2" t="s">
        <v>12262</v>
      </c>
      <c r="M946" s="2" t="s">
        <v>11800</v>
      </c>
      <c r="N946" s="4" t="s">
        <v>12263</v>
      </c>
      <c r="O946" s="4" t="s">
        <v>12264</v>
      </c>
    </row>
    <row r="947" spans="1:15" ht="15" hidden="1" customHeight="1" x14ac:dyDescent="0.3">
      <c r="A947" s="2" t="s">
        <v>135</v>
      </c>
      <c r="B947" s="2" t="s">
        <v>34317</v>
      </c>
      <c r="C947" s="3">
        <v>9</v>
      </c>
      <c r="D947" s="2" t="s">
        <v>840</v>
      </c>
      <c r="E947" s="2" t="s">
        <v>12402</v>
      </c>
      <c r="F947" s="2">
        <v>37808936</v>
      </c>
      <c r="G947" s="2" t="s">
        <v>12407</v>
      </c>
      <c r="H947" s="2" t="s">
        <v>12408</v>
      </c>
      <c r="I947" s="2" t="s">
        <v>5345</v>
      </c>
      <c r="J947" s="2" t="s">
        <v>12409</v>
      </c>
      <c r="K947" s="2" t="s">
        <v>12410</v>
      </c>
      <c r="L947" s="2" t="s">
        <v>12411</v>
      </c>
      <c r="M947" s="2" t="s">
        <v>7388</v>
      </c>
      <c r="N947" s="4" t="s">
        <v>12412</v>
      </c>
      <c r="O947" s="4" t="s">
        <v>12413</v>
      </c>
    </row>
    <row r="948" spans="1:15" ht="15" hidden="1" customHeight="1" x14ac:dyDescent="0.3">
      <c r="A948" s="2" t="s">
        <v>135</v>
      </c>
      <c r="B948" s="2" t="s">
        <v>34317</v>
      </c>
      <c r="C948" s="3">
        <v>9</v>
      </c>
      <c r="D948" s="2" t="s">
        <v>840</v>
      </c>
      <c r="E948" s="2" t="s">
        <v>12402</v>
      </c>
      <c r="F948" s="2">
        <v>37094187</v>
      </c>
      <c r="G948" s="2" t="s">
        <v>12414</v>
      </c>
      <c r="H948" s="2" t="s">
        <v>12415</v>
      </c>
      <c r="I948" s="2" t="s">
        <v>1117</v>
      </c>
      <c r="J948" s="2"/>
      <c r="K948" s="2" t="s">
        <v>11731</v>
      </c>
      <c r="L948" s="2" t="s">
        <v>12416</v>
      </c>
      <c r="M948" s="2" t="s">
        <v>12417</v>
      </c>
      <c r="N948" s="4" t="s">
        <v>12418</v>
      </c>
      <c r="O948" s="4" t="s">
        <v>12419</v>
      </c>
    </row>
    <row r="949" spans="1:15" ht="15" hidden="1" customHeight="1" x14ac:dyDescent="0.3">
      <c r="A949" s="2" t="s">
        <v>135</v>
      </c>
      <c r="B949" s="2" t="s">
        <v>34317</v>
      </c>
      <c r="C949" s="3">
        <v>9</v>
      </c>
      <c r="D949" s="2" t="s">
        <v>840</v>
      </c>
      <c r="E949" s="2" t="s">
        <v>12402</v>
      </c>
      <c r="F949" s="2">
        <v>35872665</v>
      </c>
      <c r="G949" s="2" t="s">
        <v>12420</v>
      </c>
      <c r="H949" s="2" t="s">
        <v>12421</v>
      </c>
      <c r="I949" s="2" t="s">
        <v>2722</v>
      </c>
      <c r="J949" s="2" t="s">
        <v>12422</v>
      </c>
      <c r="K949" s="2" t="s">
        <v>12410</v>
      </c>
      <c r="L949" s="2" t="s">
        <v>12423</v>
      </c>
      <c r="M949" s="2" t="s">
        <v>7388</v>
      </c>
      <c r="N949" s="4" t="s">
        <v>12424</v>
      </c>
      <c r="O949" s="4" t="s">
        <v>12425</v>
      </c>
    </row>
    <row r="950" spans="1:15" ht="15" hidden="1" customHeight="1" x14ac:dyDescent="0.3">
      <c r="A950" s="2" t="s">
        <v>135</v>
      </c>
      <c r="B950" s="2" t="s">
        <v>34317</v>
      </c>
      <c r="C950" s="3">
        <v>9</v>
      </c>
      <c r="D950" s="2" t="s">
        <v>840</v>
      </c>
      <c r="E950" s="2" t="s">
        <v>12402</v>
      </c>
      <c r="F950" s="2">
        <v>35135872</v>
      </c>
      <c r="G950" s="2" t="s">
        <v>12426</v>
      </c>
      <c r="H950" s="2" t="s">
        <v>12427</v>
      </c>
      <c r="I950" s="2" t="s">
        <v>2236</v>
      </c>
      <c r="J950" s="2" t="s">
        <v>7216</v>
      </c>
      <c r="K950" s="2" t="s">
        <v>12428</v>
      </c>
      <c r="L950" s="2" t="s">
        <v>12429</v>
      </c>
      <c r="M950" s="2" t="s">
        <v>7488</v>
      </c>
      <c r="N950" s="4" t="s">
        <v>12430</v>
      </c>
      <c r="O950" s="4" t="s">
        <v>12431</v>
      </c>
    </row>
    <row r="951" spans="1:15" ht="15" hidden="1" customHeight="1" x14ac:dyDescent="0.3">
      <c r="A951" s="2" t="s">
        <v>135</v>
      </c>
      <c r="B951" s="2" t="s">
        <v>34317</v>
      </c>
      <c r="C951" s="3">
        <v>9</v>
      </c>
      <c r="D951" s="2" t="s">
        <v>840</v>
      </c>
      <c r="E951" s="2" t="s">
        <v>12402</v>
      </c>
      <c r="F951" s="2">
        <v>34541480</v>
      </c>
      <c r="G951" s="2" t="s">
        <v>12432</v>
      </c>
      <c r="H951" s="2" t="s">
        <v>12433</v>
      </c>
      <c r="I951" s="2" t="s">
        <v>1206</v>
      </c>
      <c r="J951" s="2" t="s">
        <v>12434</v>
      </c>
      <c r="K951" s="2" t="s">
        <v>12435</v>
      </c>
      <c r="L951" s="2" t="s">
        <v>12436</v>
      </c>
      <c r="M951" s="2" t="s">
        <v>7388</v>
      </c>
      <c r="N951" s="4" t="s">
        <v>12437</v>
      </c>
      <c r="O951" s="4" t="s">
        <v>12438</v>
      </c>
    </row>
    <row r="952" spans="1:15" ht="15" hidden="1" customHeight="1" x14ac:dyDescent="0.3">
      <c r="A952" s="2" t="s">
        <v>135</v>
      </c>
      <c r="B952" s="2" t="s">
        <v>34317</v>
      </c>
      <c r="C952" s="3">
        <v>9</v>
      </c>
      <c r="D952" s="2" t="s">
        <v>840</v>
      </c>
      <c r="E952" s="2" t="s">
        <v>12402</v>
      </c>
      <c r="F952" s="2">
        <v>33526290</v>
      </c>
      <c r="G952" s="2" t="s">
        <v>12439</v>
      </c>
      <c r="H952" s="2" t="s">
        <v>12440</v>
      </c>
      <c r="I952" s="2" t="s">
        <v>2275</v>
      </c>
      <c r="J952" s="2" t="s">
        <v>12441</v>
      </c>
      <c r="K952" s="2" t="s">
        <v>12442</v>
      </c>
      <c r="L952" s="2" t="s">
        <v>12443</v>
      </c>
      <c r="M952" s="2" t="s">
        <v>7388</v>
      </c>
      <c r="N952" s="4" t="s">
        <v>12444</v>
      </c>
      <c r="O952" s="4" t="s">
        <v>12445</v>
      </c>
    </row>
    <row r="953" spans="1:15" ht="15" hidden="1" customHeight="1" x14ac:dyDescent="0.3">
      <c r="A953" s="2" t="s">
        <v>135</v>
      </c>
      <c r="B953" s="2" t="s">
        <v>34317</v>
      </c>
      <c r="C953" s="3">
        <v>9</v>
      </c>
      <c r="D953" s="2" t="s">
        <v>840</v>
      </c>
      <c r="E953" s="2" t="s">
        <v>12402</v>
      </c>
      <c r="F953" s="2">
        <v>34309321</v>
      </c>
      <c r="G953" s="2" t="s">
        <v>12446</v>
      </c>
      <c r="H953" s="2" t="s">
        <v>12447</v>
      </c>
      <c r="I953" s="2" t="s">
        <v>2446</v>
      </c>
      <c r="J953" s="2"/>
      <c r="K953" s="2" t="s">
        <v>11694</v>
      </c>
      <c r="L953" s="2" t="s">
        <v>12448</v>
      </c>
      <c r="M953" s="2" t="s">
        <v>7709</v>
      </c>
      <c r="N953" s="4" t="s">
        <v>12449</v>
      </c>
      <c r="O953" s="4" t="s">
        <v>12450</v>
      </c>
    </row>
    <row r="954" spans="1:15" ht="15" hidden="1" customHeight="1" x14ac:dyDescent="0.3">
      <c r="A954" s="2" t="s">
        <v>135</v>
      </c>
      <c r="B954" s="2" t="s">
        <v>34317</v>
      </c>
      <c r="C954" s="3">
        <v>9</v>
      </c>
      <c r="D954" s="2" t="s">
        <v>840</v>
      </c>
      <c r="E954" s="2" t="s">
        <v>12402</v>
      </c>
      <c r="F954" s="2">
        <v>33914780</v>
      </c>
      <c r="G954" s="2" t="s">
        <v>12451</v>
      </c>
      <c r="H954" s="2" t="s">
        <v>12452</v>
      </c>
      <c r="I954" s="2" t="s">
        <v>759</v>
      </c>
      <c r="J954" s="2" t="s">
        <v>12453</v>
      </c>
      <c r="K954" s="2" t="s">
        <v>7933</v>
      </c>
      <c r="L954" s="2" t="s">
        <v>12454</v>
      </c>
      <c r="M954" s="2" t="s">
        <v>7488</v>
      </c>
      <c r="N954" s="4" t="s">
        <v>12455</v>
      </c>
      <c r="O954" s="4" t="s">
        <v>12456</v>
      </c>
    </row>
    <row r="955" spans="1:15" ht="15" hidden="1" customHeight="1" x14ac:dyDescent="0.3">
      <c r="A955" s="2" t="s">
        <v>135</v>
      </c>
      <c r="B955" s="2" t="s">
        <v>34317</v>
      </c>
      <c r="C955" s="3">
        <v>9</v>
      </c>
      <c r="D955" s="2" t="s">
        <v>840</v>
      </c>
      <c r="E955" s="2" t="s">
        <v>12402</v>
      </c>
      <c r="F955" s="2">
        <v>33048783</v>
      </c>
      <c r="G955" s="2" t="s">
        <v>12457</v>
      </c>
      <c r="H955" s="2" t="s">
        <v>12458</v>
      </c>
      <c r="I955" s="2" t="s">
        <v>1123</v>
      </c>
      <c r="J955" s="2"/>
      <c r="K955" s="2" t="s">
        <v>11731</v>
      </c>
      <c r="L955" s="2" t="s">
        <v>12459</v>
      </c>
      <c r="M955" s="2" t="s">
        <v>7388</v>
      </c>
      <c r="N955" s="4" t="s">
        <v>12460</v>
      </c>
      <c r="O955" s="4" t="s">
        <v>12461</v>
      </c>
    </row>
    <row r="956" spans="1:15" ht="15" hidden="1" customHeight="1" x14ac:dyDescent="0.3">
      <c r="A956" s="2" t="s">
        <v>135</v>
      </c>
      <c r="B956" s="2" t="s">
        <v>34317</v>
      </c>
      <c r="C956" s="3">
        <v>9</v>
      </c>
      <c r="D956" s="2" t="s">
        <v>840</v>
      </c>
      <c r="E956" s="2" t="s">
        <v>12402</v>
      </c>
      <c r="F956" s="2">
        <v>31419546</v>
      </c>
      <c r="G956" s="2" t="s">
        <v>9251</v>
      </c>
      <c r="H956" s="2" t="s">
        <v>4867</v>
      </c>
      <c r="I956" s="2" t="s">
        <v>3199</v>
      </c>
      <c r="J956" s="2" t="s">
        <v>4869</v>
      </c>
      <c r="K956" s="2" t="s">
        <v>7380</v>
      </c>
      <c r="L956" s="2" t="s">
        <v>9252</v>
      </c>
      <c r="M956" s="2" t="s">
        <v>7460</v>
      </c>
      <c r="N956" s="4" t="s">
        <v>9253</v>
      </c>
      <c r="O956" s="4" t="s">
        <v>9254</v>
      </c>
    </row>
    <row r="957" spans="1:15" ht="15" hidden="1" customHeight="1" x14ac:dyDescent="0.3">
      <c r="A957" s="2" t="s">
        <v>135</v>
      </c>
      <c r="B957" s="2" t="s">
        <v>34317</v>
      </c>
      <c r="C957" s="3">
        <v>9</v>
      </c>
      <c r="D957" s="2" t="s">
        <v>840</v>
      </c>
      <c r="E957" s="2" t="s">
        <v>12402</v>
      </c>
      <c r="F957" s="2">
        <v>30457728</v>
      </c>
      <c r="G957" s="2" t="s">
        <v>12462</v>
      </c>
      <c r="H957" s="2" t="s">
        <v>12463</v>
      </c>
      <c r="I957" s="2" t="s">
        <v>3546</v>
      </c>
      <c r="J957" s="2"/>
      <c r="K957" s="2" t="s">
        <v>11694</v>
      </c>
      <c r="L957" s="2" t="s">
        <v>12464</v>
      </c>
      <c r="M957" s="2" t="s">
        <v>7709</v>
      </c>
      <c r="N957" s="4" t="s">
        <v>12465</v>
      </c>
      <c r="O957" s="4" t="s">
        <v>12466</v>
      </c>
    </row>
    <row r="958" spans="1:15" ht="15" hidden="1" customHeight="1" x14ac:dyDescent="0.3">
      <c r="A958" s="2" t="s">
        <v>135</v>
      </c>
      <c r="B958" s="2" t="s">
        <v>34317</v>
      </c>
      <c r="C958" s="3">
        <v>9</v>
      </c>
      <c r="D958" s="2" t="s">
        <v>840</v>
      </c>
      <c r="E958" s="2" t="s">
        <v>12402</v>
      </c>
      <c r="F958" s="2">
        <v>27492259</v>
      </c>
      <c r="G958" s="2" t="s">
        <v>12467</v>
      </c>
      <c r="H958" s="2" t="s">
        <v>12468</v>
      </c>
      <c r="I958" s="2" t="s">
        <v>1366</v>
      </c>
      <c r="J958" s="2" t="s">
        <v>12469</v>
      </c>
      <c r="K958" s="2" t="s">
        <v>7472</v>
      </c>
      <c r="L958" s="2" t="s">
        <v>12470</v>
      </c>
      <c r="M958" s="2" t="s">
        <v>8937</v>
      </c>
      <c r="N958" s="4" t="s">
        <v>12471</v>
      </c>
      <c r="O958" s="4" t="s">
        <v>12472</v>
      </c>
    </row>
    <row r="959" spans="1:15" ht="15" hidden="1" customHeight="1" x14ac:dyDescent="0.3">
      <c r="A959" s="2" t="s">
        <v>135</v>
      </c>
      <c r="B959" s="2" t="s">
        <v>34317</v>
      </c>
      <c r="C959" s="3">
        <v>9</v>
      </c>
      <c r="D959" s="2" t="s">
        <v>840</v>
      </c>
      <c r="E959" s="2" t="s">
        <v>12402</v>
      </c>
      <c r="F959" s="2">
        <v>26936803</v>
      </c>
      <c r="G959" s="2" t="s">
        <v>9488</v>
      </c>
      <c r="H959" s="2" t="s">
        <v>9489</v>
      </c>
      <c r="I959" s="2" t="s">
        <v>3105</v>
      </c>
      <c r="J959" s="2" t="s">
        <v>9490</v>
      </c>
      <c r="K959" s="2" t="s">
        <v>7380</v>
      </c>
      <c r="L959" s="2" t="s">
        <v>9491</v>
      </c>
      <c r="M959" s="2" t="s">
        <v>7460</v>
      </c>
      <c r="N959" s="4" t="s">
        <v>9492</v>
      </c>
      <c r="O959" s="4" t="s">
        <v>9493</v>
      </c>
    </row>
    <row r="960" spans="1:15" ht="15" hidden="1" customHeight="1" x14ac:dyDescent="0.3">
      <c r="A960" s="2" t="s">
        <v>135</v>
      </c>
      <c r="B960" s="2" t="s">
        <v>34317</v>
      </c>
      <c r="C960" s="3">
        <v>9</v>
      </c>
      <c r="D960" s="2" t="s">
        <v>840</v>
      </c>
      <c r="E960" s="2" t="s">
        <v>12402</v>
      </c>
      <c r="F960" s="2">
        <v>25595268</v>
      </c>
      <c r="G960" s="2" t="s">
        <v>12473</v>
      </c>
      <c r="H960" s="2" t="s">
        <v>12474</v>
      </c>
      <c r="I960" s="2" t="s">
        <v>812</v>
      </c>
      <c r="J960" s="2" t="s">
        <v>12475</v>
      </c>
      <c r="K960" s="2" t="s">
        <v>7380</v>
      </c>
      <c r="L960" s="2" t="s">
        <v>12476</v>
      </c>
      <c r="M960" s="2" t="s">
        <v>7645</v>
      </c>
      <c r="N960" s="4" t="s">
        <v>12477</v>
      </c>
      <c r="O960" s="4" t="s">
        <v>12478</v>
      </c>
    </row>
    <row r="961" spans="1:15" ht="15" hidden="1" customHeight="1" x14ac:dyDescent="0.3">
      <c r="A961" s="2" t="s">
        <v>135</v>
      </c>
      <c r="B961" s="2" t="s">
        <v>34317</v>
      </c>
      <c r="C961" s="3">
        <v>9</v>
      </c>
      <c r="D961" s="2" t="s">
        <v>840</v>
      </c>
      <c r="E961" s="2" t="s">
        <v>12402</v>
      </c>
      <c r="F961" s="2">
        <v>25362922</v>
      </c>
      <c r="G961" s="2" t="s">
        <v>12479</v>
      </c>
      <c r="H961" s="2" t="s">
        <v>12480</v>
      </c>
      <c r="I961" s="2" t="s">
        <v>2126</v>
      </c>
      <c r="J961" s="2"/>
      <c r="K961" s="2" t="s">
        <v>11694</v>
      </c>
      <c r="L961" s="2" t="s">
        <v>12481</v>
      </c>
      <c r="M961" s="2" t="s">
        <v>7388</v>
      </c>
      <c r="N961" s="4" t="s">
        <v>12482</v>
      </c>
      <c r="O961" s="4" t="s">
        <v>12483</v>
      </c>
    </row>
    <row r="962" spans="1:15" ht="15" hidden="1" customHeight="1" x14ac:dyDescent="0.3">
      <c r="A962" s="2" t="s">
        <v>135</v>
      </c>
      <c r="B962" s="2" t="s">
        <v>34317</v>
      </c>
      <c r="C962" s="3">
        <v>9</v>
      </c>
      <c r="D962" s="2" t="s">
        <v>840</v>
      </c>
      <c r="E962" s="2" t="s">
        <v>12402</v>
      </c>
      <c r="F962" s="2">
        <v>24329518</v>
      </c>
      <c r="G962" s="2" t="s">
        <v>12484</v>
      </c>
      <c r="H962" s="2" t="s">
        <v>12485</v>
      </c>
      <c r="I962" s="2" t="s">
        <v>1098</v>
      </c>
      <c r="J962" s="2"/>
      <c r="K962" s="2" t="s">
        <v>8720</v>
      </c>
      <c r="L962" s="2" t="s">
        <v>12486</v>
      </c>
      <c r="M962" s="2" t="s">
        <v>10877</v>
      </c>
      <c r="N962" s="4" t="s">
        <v>12487</v>
      </c>
      <c r="O962" s="4" t="s">
        <v>12488</v>
      </c>
    </row>
    <row r="963" spans="1:15" ht="15" hidden="1" customHeight="1" x14ac:dyDescent="0.3">
      <c r="A963" s="2" t="s">
        <v>135</v>
      </c>
      <c r="B963" s="2" t="s">
        <v>34317</v>
      </c>
      <c r="C963" s="3">
        <v>9</v>
      </c>
      <c r="D963" s="2" t="s">
        <v>840</v>
      </c>
      <c r="E963" s="2" t="s">
        <v>12402</v>
      </c>
      <c r="F963" s="2">
        <v>23846854</v>
      </c>
      <c r="G963" s="2" t="s">
        <v>11758</v>
      </c>
      <c r="H963" s="2" t="s">
        <v>11759</v>
      </c>
      <c r="I963" s="2" t="s">
        <v>7058</v>
      </c>
      <c r="J963" s="2" t="s">
        <v>11760</v>
      </c>
      <c r="K963" s="2" t="s">
        <v>7472</v>
      </c>
      <c r="L963" s="2" t="s">
        <v>11761</v>
      </c>
      <c r="M963" s="2" t="s">
        <v>8309</v>
      </c>
      <c r="N963" s="4" t="s">
        <v>11762</v>
      </c>
      <c r="O963" s="4" t="s">
        <v>11763</v>
      </c>
    </row>
    <row r="964" spans="1:15" ht="15" hidden="1" customHeight="1" x14ac:dyDescent="0.3">
      <c r="A964" s="2" t="s">
        <v>135</v>
      </c>
      <c r="B964" s="2" t="s">
        <v>34317</v>
      </c>
      <c r="C964" s="3">
        <v>9</v>
      </c>
      <c r="D964" s="2" t="s">
        <v>840</v>
      </c>
      <c r="E964" s="2" t="s">
        <v>12402</v>
      </c>
      <c r="F964" s="2">
        <v>17488761</v>
      </c>
      <c r="G964" s="2" t="s">
        <v>12489</v>
      </c>
      <c r="H964" s="2" t="s">
        <v>12490</v>
      </c>
      <c r="I964" s="2" t="s">
        <v>1452</v>
      </c>
      <c r="J964" s="2" t="s">
        <v>12491</v>
      </c>
      <c r="K964" s="2" t="s">
        <v>12492</v>
      </c>
      <c r="L964" s="2" t="s">
        <v>12493</v>
      </c>
      <c r="M964" s="2" t="s">
        <v>7388</v>
      </c>
      <c r="N964" s="4" t="s">
        <v>12494</v>
      </c>
      <c r="O964" s="4" t="s">
        <v>12495</v>
      </c>
    </row>
    <row r="965" spans="1:15" ht="15" hidden="1" customHeight="1" x14ac:dyDescent="0.3">
      <c r="A965" s="2" t="s">
        <v>143</v>
      </c>
      <c r="B965" s="2" t="s">
        <v>34318</v>
      </c>
      <c r="C965" s="3">
        <v>10</v>
      </c>
      <c r="D965" s="2" t="s">
        <v>852</v>
      </c>
      <c r="E965" s="2" t="s">
        <v>12496</v>
      </c>
      <c r="F965" s="2">
        <v>39005275</v>
      </c>
      <c r="G965" s="2" t="s">
        <v>12497</v>
      </c>
      <c r="H965" s="2" t="s">
        <v>12498</v>
      </c>
      <c r="I965" s="2" t="s">
        <v>6423</v>
      </c>
      <c r="J965" s="2" t="s">
        <v>6423</v>
      </c>
      <c r="K965" s="2" t="s">
        <v>12499</v>
      </c>
      <c r="L965" s="2"/>
      <c r="M965" s="2" t="s">
        <v>8986</v>
      </c>
      <c r="N965" s="4" t="s">
        <v>12500</v>
      </c>
      <c r="O965" s="4" t="s">
        <v>12501</v>
      </c>
    </row>
    <row r="966" spans="1:15" ht="15" hidden="1" customHeight="1" x14ac:dyDescent="0.3">
      <c r="A966" s="2" t="s">
        <v>143</v>
      </c>
      <c r="B966" s="2" t="s">
        <v>34318</v>
      </c>
      <c r="C966" s="3">
        <v>10</v>
      </c>
      <c r="D966" s="2" t="s">
        <v>852</v>
      </c>
      <c r="E966" s="2" t="s">
        <v>12502</v>
      </c>
      <c r="F966" s="2">
        <v>39265411</v>
      </c>
      <c r="G966" s="2" t="s">
        <v>12503</v>
      </c>
      <c r="H966" s="2" t="s">
        <v>12504</v>
      </c>
      <c r="I966" s="2" t="s">
        <v>5010</v>
      </c>
      <c r="J966" s="2" t="s">
        <v>6566</v>
      </c>
      <c r="K966" s="2" t="s">
        <v>11725</v>
      </c>
      <c r="L966" s="2" t="s">
        <v>12505</v>
      </c>
      <c r="M966" s="2" t="s">
        <v>7388</v>
      </c>
      <c r="N966" s="4" t="s">
        <v>12506</v>
      </c>
      <c r="O966" s="4" t="s">
        <v>12507</v>
      </c>
    </row>
    <row r="967" spans="1:15" ht="15" hidden="1" customHeight="1" x14ac:dyDescent="0.3">
      <c r="A967" s="2" t="s">
        <v>143</v>
      </c>
      <c r="B967" s="2" t="s">
        <v>34318</v>
      </c>
      <c r="C967" s="3">
        <v>10</v>
      </c>
      <c r="D967" s="2" t="s">
        <v>852</v>
      </c>
      <c r="E967" s="2" t="s">
        <v>12496</v>
      </c>
      <c r="F967" s="2">
        <v>39519291</v>
      </c>
      <c r="G967" s="2" t="s">
        <v>12508</v>
      </c>
      <c r="H967" s="2" t="s">
        <v>12509</v>
      </c>
      <c r="I967" s="2" t="s">
        <v>12510</v>
      </c>
      <c r="J967" s="2" t="s">
        <v>12510</v>
      </c>
      <c r="K967" s="2" t="s">
        <v>8969</v>
      </c>
      <c r="L967" s="2" t="s">
        <v>12511</v>
      </c>
      <c r="M967" s="2" t="s">
        <v>7438</v>
      </c>
      <c r="N967" s="4" t="s">
        <v>12512</v>
      </c>
      <c r="O967" s="4" t="s">
        <v>12513</v>
      </c>
    </row>
    <row r="968" spans="1:15" ht="15" hidden="1" customHeight="1" x14ac:dyDescent="0.3">
      <c r="A968" s="2" t="s">
        <v>143</v>
      </c>
      <c r="B968" s="2" t="s">
        <v>34318</v>
      </c>
      <c r="C968" s="3">
        <v>10</v>
      </c>
      <c r="D968" s="2" t="s">
        <v>852</v>
      </c>
      <c r="E968" s="2" t="s">
        <v>12496</v>
      </c>
      <c r="F968" s="2">
        <v>38362366</v>
      </c>
      <c r="G968" s="2" t="s">
        <v>12514</v>
      </c>
      <c r="H968" s="2" t="s">
        <v>12515</v>
      </c>
      <c r="I968" s="2" t="s">
        <v>10995</v>
      </c>
      <c r="J968" s="2" t="s">
        <v>12516</v>
      </c>
      <c r="K968" s="2" t="s">
        <v>12517</v>
      </c>
      <c r="L968" s="2" t="s">
        <v>12518</v>
      </c>
      <c r="M968" s="2" t="s">
        <v>7388</v>
      </c>
      <c r="N968" s="4" t="s">
        <v>12519</v>
      </c>
      <c r="O968" s="4" t="s">
        <v>12520</v>
      </c>
    </row>
    <row r="969" spans="1:15" ht="15" hidden="1" customHeight="1" x14ac:dyDescent="0.3">
      <c r="A969" s="2" t="s">
        <v>143</v>
      </c>
      <c r="B969" s="2" t="s">
        <v>34318</v>
      </c>
      <c r="C969" s="3">
        <v>10</v>
      </c>
      <c r="D969" s="2" t="s">
        <v>852</v>
      </c>
      <c r="E969" s="2" t="s">
        <v>12502</v>
      </c>
      <c r="F969" s="2">
        <v>37863908</v>
      </c>
      <c r="G969" s="2" t="s">
        <v>12521</v>
      </c>
      <c r="H969" s="2" t="s">
        <v>12522</v>
      </c>
      <c r="I969" s="2" t="s">
        <v>12523</v>
      </c>
      <c r="J969" s="2" t="s">
        <v>3034</v>
      </c>
      <c r="K969" s="2" t="s">
        <v>12524</v>
      </c>
      <c r="L969" s="2" t="s">
        <v>12525</v>
      </c>
      <c r="M969" s="2" t="s">
        <v>7460</v>
      </c>
      <c r="N969" s="4" t="s">
        <v>12526</v>
      </c>
      <c r="O969" s="2"/>
    </row>
    <row r="970" spans="1:15" ht="15" hidden="1" customHeight="1" x14ac:dyDescent="0.3">
      <c r="A970" s="2" t="s">
        <v>143</v>
      </c>
      <c r="B970" s="2" t="s">
        <v>34318</v>
      </c>
      <c r="C970" s="3">
        <v>10</v>
      </c>
      <c r="D970" s="2" t="s">
        <v>852</v>
      </c>
      <c r="E970" s="2" t="s">
        <v>12496</v>
      </c>
      <c r="F970" s="2">
        <v>37478370</v>
      </c>
      <c r="G970" s="2" t="s">
        <v>12527</v>
      </c>
      <c r="H970" s="2" t="s">
        <v>12528</v>
      </c>
      <c r="I970" s="2" t="s">
        <v>7510</v>
      </c>
      <c r="J970" s="2"/>
      <c r="K970" s="2" t="s">
        <v>8355</v>
      </c>
      <c r="L970" s="2" t="s">
        <v>12529</v>
      </c>
      <c r="M970" s="2" t="s">
        <v>7460</v>
      </c>
      <c r="N970" s="4" t="s">
        <v>12530</v>
      </c>
      <c r="O970" s="4" t="s">
        <v>12531</v>
      </c>
    </row>
    <row r="971" spans="1:15" ht="15" hidden="1" customHeight="1" x14ac:dyDescent="0.3">
      <c r="A971" s="2" t="s">
        <v>143</v>
      </c>
      <c r="B971" s="2" t="s">
        <v>34318</v>
      </c>
      <c r="C971" s="3">
        <v>10</v>
      </c>
      <c r="D971" s="2" t="s">
        <v>852</v>
      </c>
      <c r="E971" s="2" t="s">
        <v>12496</v>
      </c>
      <c r="F971" s="2">
        <v>37516852</v>
      </c>
      <c r="G971" s="2" t="s">
        <v>12532</v>
      </c>
      <c r="H971" s="2" t="s">
        <v>12533</v>
      </c>
      <c r="I971" s="2" t="s">
        <v>12534</v>
      </c>
      <c r="J971" s="2" t="s">
        <v>12534</v>
      </c>
      <c r="K971" s="2" t="s">
        <v>12535</v>
      </c>
      <c r="L971" s="2" t="s">
        <v>12536</v>
      </c>
      <c r="M971" s="2" t="s">
        <v>7388</v>
      </c>
      <c r="N971" s="4" t="s">
        <v>12537</v>
      </c>
      <c r="O971" s="4" t="s">
        <v>12538</v>
      </c>
    </row>
    <row r="972" spans="1:15" ht="15" hidden="1" customHeight="1" x14ac:dyDescent="0.3">
      <c r="A972" s="2" t="s">
        <v>143</v>
      </c>
      <c r="B972" s="2" t="s">
        <v>34318</v>
      </c>
      <c r="C972" s="3">
        <v>10</v>
      </c>
      <c r="D972" s="2" t="s">
        <v>852</v>
      </c>
      <c r="E972" s="2" t="s">
        <v>12502</v>
      </c>
      <c r="F972" s="2">
        <v>35948250</v>
      </c>
      <c r="G972" s="2" t="s">
        <v>12539</v>
      </c>
      <c r="H972" s="2" t="s">
        <v>12540</v>
      </c>
      <c r="I972" s="2" t="s">
        <v>806</v>
      </c>
      <c r="J972" s="2" t="s">
        <v>11050</v>
      </c>
      <c r="K972" s="2" t="s">
        <v>12541</v>
      </c>
      <c r="L972" s="2" t="s">
        <v>12542</v>
      </c>
      <c r="M972" s="2" t="s">
        <v>7388</v>
      </c>
      <c r="N972" s="4" t="s">
        <v>12543</v>
      </c>
      <c r="O972" s="4" t="s">
        <v>12544</v>
      </c>
    </row>
    <row r="973" spans="1:15" ht="15" hidden="1" customHeight="1" x14ac:dyDescent="0.3">
      <c r="A973" s="2" t="s">
        <v>143</v>
      </c>
      <c r="B973" s="2" t="s">
        <v>34318</v>
      </c>
      <c r="C973" s="3">
        <v>10</v>
      </c>
      <c r="D973" s="2" t="s">
        <v>852</v>
      </c>
      <c r="E973" s="2" t="s">
        <v>12502</v>
      </c>
      <c r="F973" s="2">
        <v>36251205</v>
      </c>
      <c r="G973" s="2" t="s">
        <v>11638</v>
      </c>
      <c r="H973" s="2" t="s">
        <v>11639</v>
      </c>
      <c r="I973" s="2" t="s">
        <v>806</v>
      </c>
      <c r="J973" s="2" t="s">
        <v>5756</v>
      </c>
      <c r="K973" s="2" t="s">
        <v>7472</v>
      </c>
      <c r="L973" s="2" t="s">
        <v>11640</v>
      </c>
      <c r="M973" s="2" t="s">
        <v>7460</v>
      </c>
      <c r="N973" s="4" t="s">
        <v>11641</v>
      </c>
      <c r="O973" s="4" t="s">
        <v>11642</v>
      </c>
    </row>
    <row r="974" spans="1:15" ht="15" hidden="1" customHeight="1" x14ac:dyDescent="0.3">
      <c r="A974" s="2" t="s">
        <v>143</v>
      </c>
      <c r="B974" s="2" t="s">
        <v>34318</v>
      </c>
      <c r="C974" s="3">
        <v>10</v>
      </c>
      <c r="D974" s="2" t="s">
        <v>852</v>
      </c>
      <c r="E974" s="2" t="s">
        <v>12496</v>
      </c>
      <c r="F974" s="2">
        <v>36969289</v>
      </c>
      <c r="G974" s="2" t="s">
        <v>11643</v>
      </c>
      <c r="H974" s="2" t="s">
        <v>11644</v>
      </c>
      <c r="I974" s="2" t="s">
        <v>1117</v>
      </c>
      <c r="J974" s="2" t="s">
        <v>11645</v>
      </c>
      <c r="K974" s="2" t="s">
        <v>7707</v>
      </c>
      <c r="L974" s="2" t="s">
        <v>11646</v>
      </c>
      <c r="M974" s="2" t="s">
        <v>7709</v>
      </c>
      <c r="N974" s="4" t="s">
        <v>11647</v>
      </c>
      <c r="O974" s="4" t="s">
        <v>11648</v>
      </c>
    </row>
    <row r="975" spans="1:15" ht="15" hidden="1" customHeight="1" x14ac:dyDescent="0.3">
      <c r="A975" s="2" t="s">
        <v>143</v>
      </c>
      <c r="B975" s="2" t="s">
        <v>34318</v>
      </c>
      <c r="C975" s="3">
        <v>10</v>
      </c>
      <c r="D975" s="2" t="s">
        <v>852</v>
      </c>
      <c r="E975" s="2" t="s">
        <v>12502</v>
      </c>
      <c r="F975" s="2">
        <v>35926505</v>
      </c>
      <c r="G975" s="2" t="s">
        <v>12545</v>
      </c>
      <c r="H975" s="2" t="s">
        <v>12546</v>
      </c>
      <c r="I975" s="2" t="s">
        <v>12547</v>
      </c>
      <c r="J975" s="2" t="s">
        <v>12548</v>
      </c>
      <c r="K975" s="2" t="s">
        <v>12549</v>
      </c>
      <c r="L975" s="2" t="s">
        <v>12550</v>
      </c>
      <c r="M975" s="2" t="s">
        <v>9041</v>
      </c>
      <c r="N975" s="4" t="s">
        <v>3292</v>
      </c>
      <c r="O975" s="4" t="s">
        <v>12551</v>
      </c>
    </row>
    <row r="976" spans="1:15" ht="15" hidden="1" customHeight="1" x14ac:dyDescent="0.3">
      <c r="A976" s="2" t="s">
        <v>143</v>
      </c>
      <c r="B976" s="2" t="s">
        <v>34318</v>
      </c>
      <c r="C976" s="3">
        <v>10</v>
      </c>
      <c r="D976" s="2" t="s">
        <v>852</v>
      </c>
      <c r="E976" s="2" t="s">
        <v>12502</v>
      </c>
      <c r="F976" s="2">
        <v>35757836</v>
      </c>
      <c r="G976" s="2" t="s">
        <v>12552</v>
      </c>
      <c r="H976" s="2" t="s">
        <v>12553</v>
      </c>
      <c r="I976" s="2" t="s">
        <v>4018</v>
      </c>
      <c r="J976" s="2" t="s">
        <v>2852</v>
      </c>
      <c r="K976" s="2" t="s">
        <v>7966</v>
      </c>
      <c r="L976" s="2" t="s">
        <v>12554</v>
      </c>
      <c r="M976" s="2" t="s">
        <v>7460</v>
      </c>
      <c r="N976" s="4" t="s">
        <v>12555</v>
      </c>
      <c r="O976" s="4" t="s">
        <v>12556</v>
      </c>
    </row>
    <row r="977" spans="1:15" ht="15" hidden="1" customHeight="1" x14ac:dyDescent="0.3">
      <c r="A977" s="2" t="s">
        <v>143</v>
      </c>
      <c r="B977" s="2" t="s">
        <v>34318</v>
      </c>
      <c r="C977" s="3">
        <v>10</v>
      </c>
      <c r="D977" s="2" t="s">
        <v>852</v>
      </c>
      <c r="E977" s="2" t="s">
        <v>12496</v>
      </c>
      <c r="F977" s="2">
        <v>34637830</v>
      </c>
      <c r="G977" s="2" t="s">
        <v>12557</v>
      </c>
      <c r="H977" s="2" t="s">
        <v>12558</v>
      </c>
      <c r="I977" s="2" t="s">
        <v>4076</v>
      </c>
      <c r="J977" s="2" t="s">
        <v>12559</v>
      </c>
      <c r="K977" s="2" t="s">
        <v>12560</v>
      </c>
      <c r="L977" s="2" t="s">
        <v>12561</v>
      </c>
      <c r="M977" s="2" t="s">
        <v>7388</v>
      </c>
      <c r="N977" s="4" t="s">
        <v>12562</v>
      </c>
      <c r="O977" s="4" t="s">
        <v>12563</v>
      </c>
    </row>
    <row r="978" spans="1:15" ht="15" hidden="1" customHeight="1" x14ac:dyDescent="0.3">
      <c r="A978" s="2" t="s">
        <v>143</v>
      </c>
      <c r="B978" s="2" t="s">
        <v>34318</v>
      </c>
      <c r="C978" s="3">
        <v>10</v>
      </c>
      <c r="D978" s="2" t="s">
        <v>852</v>
      </c>
      <c r="E978" s="2" t="s">
        <v>12496</v>
      </c>
      <c r="F978" s="2">
        <v>35068298</v>
      </c>
      <c r="G978" s="2" t="s">
        <v>12564</v>
      </c>
      <c r="H978" s="2" t="s">
        <v>12565</v>
      </c>
      <c r="I978" s="2" t="s">
        <v>659</v>
      </c>
      <c r="J978" s="2" t="s">
        <v>12566</v>
      </c>
      <c r="K978" s="2" t="s">
        <v>12567</v>
      </c>
      <c r="L978" s="2" t="s">
        <v>12568</v>
      </c>
      <c r="M978" s="2" t="s">
        <v>7388</v>
      </c>
      <c r="N978" s="4" t="s">
        <v>12569</v>
      </c>
      <c r="O978" s="4" t="s">
        <v>12570</v>
      </c>
    </row>
    <row r="979" spans="1:15" ht="15" hidden="1" customHeight="1" x14ac:dyDescent="0.3">
      <c r="A979" s="2" t="s">
        <v>143</v>
      </c>
      <c r="B979" s="2" t="s">
        <v>34318</v>
      </c>
      <c r="C979" s="3">
        <v>10</v>
      </c>
      <c r="D979" s="2" t="s">
        <v>852</v>
      </c>
      <c r="E979" s="2" t="s">
        <v>12496</v>
      </c>
      <c r="F979" s="2">
        <v>35799778</v>
      </c>
      <c r="G979" s="2" t="s">
        <v>12571</v>
      </c>
      <c r="H979" s="2" t="s">
        <v>12572</v>
      </c>
      <c r="I979" s="2" t="s">
        <v>695</v>
      </c>
      <c r="J979" s="2" t="s">
        <v>5814</v>
      </c>
      <c r="K979" s="2" t="s">
        <v>7410</v>
      </c>
      <c r="L979" s="2" t="s">
        <v>12573</v>
      </c>
      <c r="M979" s="2" t="s">
        <v>7460</v>
      </c>
      <c r="N979" s="4" t="s">
        <v>12574</v>
      </c>
      <c r="O979" s="4" t="s">
        <v>12575</v>
      </c>
    </row>
    <row r="980" spans="1:15" ht="15" hidden="1" customHeight="1" x14ac:dyDescent="0.3">
      <c r="A980" s="2" t="s">
        <v>143</v>
      </c>
      <c r="B980" s="2" t="s">
        <v>34318</v>
      </c>
      <c r="C980" s="3">
        <v>10</v>
      </c>
      <c r="D980" s="2" t="s">
        <v>852</v>
      </c>
      <c r="E980" s="2" t="s">
        <v>12502</v>
      </c>
      <c r="F980" s="2">
        <v>34308389</v>
      </c>
      <c r="G980" s="2" t="s">
        <v>12576</v>
      </c>
      <c r="H980" s="2" t="s">
        <v>12577</v>
      </c>
      <c r="I980" s="2" t="s">
        <v>12578</v>
      </c>
      <c r="J980" s="2" t="s">
        <v>12579</v>
      </c>
      <c r="K980" s="2" t="s">
        <v>12549</v>
      </c>
      <c r="L980" s="2" t="s">
        <v>12580</v>
      </c>
      <c r="M980" s="2" t="s">
        <v>9041</v>
      </c>
      <c r="N980" s="4" t="s">
        <v>12581</v>
      </c>
      <c r="O980" s="4" t="s">
        <v>12582</v>
      </c>
    </row>
    <row r="981" spans="1:15" ht="15" hidden="1" customHeight="1" x14ac:dyDescent="0.3">
      <c r="A981" s="2" t="s">
        <v>143</v>
      </c>
      <c r="B981" s="2" t="s">
        <v>34318</v>
      </c>
      <c r="C981" s="3">
        <v>10</v>
      </c>
      <c r="D981" s="2" t="s">
        <v>852</v>
      </c>
      <c r="E981" s="2" t="s">
        <v>12496</v>
      </c>
      <c r="F981" s="2">
        <v>33484948</v>
      </c>
      <c r="G981" s="2" t="s">
        <v>12583</v>
      </c>
      <c r="H981" s="2" t="s">
        <v>12584</v>
      </c>
      <c r="I981" s="2" t="s">
        <v>12585</v>
      </c>
      <c r="J981" s="2" t="s">
        <v>12586</v>
      </c>
      <c r="K981" s="2" t="s">
        <v>12587</v>
      </c>
      <c r="L981" s="2" t="s">
        <v>12588</v>
      </c>
      <c r="M981" s="2" t="s">
        <v>7388</v>
      </c>
      <c r="N981" s="4" t="s">
        <v>12589</v>
      </c>
      <c r="O981" s="4" t="s">
        <v>12590</v>
      </c>
    </row>
    <row r="982" spans="1:15" ht="15" hidden="1" customHeight="1" x14ac:dyDescent="0.3">
      <c r="A982" s="2" t="s">
        <v>143</v>
      </c>
      <c r="B982" s="2" t="s">
        <v>34318</v>
      </c>
      <c r="C982" s="3">
        <v>10</v>
      </c>
      <c r="D982" s="2" t="s">
        <v>852</v>
      </c>
      <c r="E982" s="2" t="s">
        <v>12496</v>
      </c>
      <c r="F982" s="2">
        <v>33978920</v>
      </c>
      <c r="G982" s="2" t="s">
        <v>12591</v>
      </c>
      <c r="H982" s="2" t="s">
        <v>12592</v>
      </c>
      <c r="I982" s="2" t="s">
        <v>3061</v>
      </c>
      <c r="J982" s="2" t="s">
        <v>6323</v>
      </c>
      <c r="K982" s="2" t="s">
        <v>12593</v>
      </c>
      <c r="L982" s="2" t="s">
        <v>12594</v>
      </c>
      <c r="M982" s="2" t="s">
        <v>7460</v>
      </c>
      <c r="N982" s="4" t="s">
        <v>12595</v>
      </c>
      <c r="O982" s="4" t="s">
        <v>12596</v>
      </c>
    </row>
    <row r="983" spans="1:15" ht="15" hidden="1" customHeight="1" x14ac:dyDescent="0.3">
      <c r="A983" s="2" t="s">
        <v>143</v>
      </c>
      <c r="B983" s="2" t="s">
        <v>34318</v>
      </c>
      <c r="C983" s="3">
        <v>10</v>
      </c>
      <c r="D983" s="2" t="s">
        <v>852</v>
      </c>
      <c r="E983" s="2" t="s">
        <v>12496</v>
      </c>
      <c r="F983" s="2">
        <v>34144987</v>
      </c>
      <c r="G983" s="2" t="s">
        <v>12597</v>
      </c>
      <c r="H983" s="2" t="s">
        <v>12598</v>
      </c>
      <c r="I983" s="2" t="s">
        <v>3061</v>
      </c>
      <c r="J983" s="2" t="s">
        <v>2871</v>
      </c>
      <c r="K983" s="2" t="s">
        <v>12599</v>
      </c>
      <c r="L983" s="2" t="s">
        <v>12600</v>
      </c>
      <c r="M983" s="2" t="s">
        <v>7388</v>
      </c>
      <c r="N983" s="4" t="s">
        <v>12601</v>
      </c>
      <c r="O983" s="4" t="s">
        <v>12602</v>
      </c>
    </row>
    <row r="984" spans="1:15" ht="15" hidden="1" customHeight="1" x14ac:dyDescent="0.3">
      <c r="A984" s="2" t="s">
        <v>143</v>
      </c>
      <c r="B984" s="2" t="s">
        <v>34318</v>
      </c>
      <c r="C984" s="3">
        <v>10</v>
      </c>
      <c r="D984" s="2" t="s">
        <v>852</v>
      </c>
      <c r="E984" s="2" t="s">
        <v>12496</v>
      </c>
      <c r="F984" s="2">
        <v>32960459</v>
      </c>
      <c r="G984" s="2" t="s">
        <v>12603</v>
      </c>
      <c r="H984" s="2" t="s">
        <v>12604</v>
      </c>
      <c r="I984" s="2" t="s">
        <v>1331</v>
      </c>
      <c r="J984" s="2" t="s">
        <v>9131</v>
      </c>
      <c r="K984" s="2" t="s">
        <v>1194</v>
      </c>
      <c r="L984" s="2" t="s">
        <v>12605</v>
      </c>
      <c r="M984" s="2" t="s">
        <v>8167</v>
      </c>
      <c r="N984" s="4" t="s">
        <v>12606</v>
      </c>
      <c r="O984" s="4" t="s">
        <v>12607</v>
      </c>
    </row>
    <row r="985" spans="1:15" ht="15" hidden="1" customHeight="1" x14ac:dyDescent="0.3">
      <c r="A985" s="2" t="s">
        <v>143</v>
      </c>
      <c r="B985" s="2" t="s">
        <v>34318</v>
      </c>
      <c r="C985" s="3">
        <v>10</v>
      </c>
      <c r="D985" s="2" t="s">
        <v>852</v>
      </c>
      <c r="E985" s="2" t="s">
        <v>12496</v>
      </c>
      <c r="F985" s="2">
        <v>33935778</v>
      </c>
      <c r="G985" s="2" t="s">
        <v>12608</v>
      </c>
      <c r="H985" s="2" t="s">
        <v>12609</v>
      </c>
      <c r="I985" s="2" t="s">
        <v>759</v>
      </c>
      <c r="J985" s="2" t="s">
        <v>12610</v>
      </c>
      <c r="K985" s="2" t="s">
        <v>12611</v>
      </c>
      <c r="L985" s="2" t="s">
        <v>12612</v>
      </c>
      <c r="M985" s="2" t="s">
        <v>7388</v>
      </c>
      <c r="N985" s="4" t="s">
        <v>12613</v>
      </c>
      <c r="O985" s="4" t="s">
        <v>12614</v>
      </c>
    </row>
    <row r="986" spans="1:15" ht="15" hidden="1" customHeight="1" x14ac:dyDescent="0.3">
      <c r="A986" s="2" t="s">
        <v>143</v>
      </c>
      <c r="B986" s="2" t="s">
        <v>34318</v>
      </c>
      <c r="C986" s="3">
        <v>10</v>
      </c>
      <c r="D986" s="2" t="s">
        <v>852</v>
      </c>
      <c r="E986" s="2" t="s">
        <v>12496</v>
      </c>
      <c r="F986" s="2">
        <v>33995359</v>
      </c>
      <c r="G986" s="2" t="s">
        <v>12615</v>
      </c>
      <c r="H986" s="2" t="s">
        <v>12616</v>
      </c>
      <c r="I986" s="2" t="s">
        <v>759</v>
      </c>
      <c r="J986" s="2" t="s">
        <v>2559</v>
      </c>
      <c r="K986" s="2" t="s">
        <v>7410</v>
      </c>
      <c r="L986" s="2" t="s">
        <v>12617</v>
      </c>
      <c r="M986" s="2" t="s">
        <v>7460</v>
      </c>
      <c r="N986" s="4" t="s">
        <v>12618</v>
      </c>
      <c r="O986" s="4" t="s">
        <v>12619</v>
      </c>
    </row>
    <row r="987" spans="1:15" ht="15" hidden="1" customHeight="1" x14ac:dyDescent="0.3">
      <c r="A987" s="2" t="s">
        <v>143</v>
      </c>
      <c r="B987" s="2" t="s">
        <v>34318</v>
      </c>
      <c r="C987" s="3">
        <v>10</v>
      </c>
      <c r="D987" s="2" t="s">
        <v>852</v>
      </c>
      <c r="E987" s="2" t="s">
        <v>12496</v>
      </c>
      <c r="F987" s="2">
        <v>32501552</v>
      </c>
      <c r="G987" s="2" t="s">
        <v>12620</v>
      </c>
      <c r="H987" s="2" t="s">
        <v>12621</v>
      </c>
      <c r="I987" s="2" t="s">
        <v>1474</v>
      </c>
      <c r="J987" s="2" t="s">
        <v>12622</v>
      </c>
      <c r="K987" s="2" t="s">
        <v>10981</v>
      </c>
      <c r="L987" s="2" t="s">
        <v>12623</v>
      </c>
      <c r="M987" s="2" t="s">
        <v>7460</v>
      </c>
      <c r="N987" s="4" t="s">
        <v>12624</v>
      </c>
      <c r="O987" s="4" t="s">
        <v>12625</v>
      </c>
    </row>
    <row r="988" spans="1:15" ht="15" hidden="1" customHeight="1" x14ac:dyDescent="0.3">
      <c r="A988" s="2" t="s">
        <v>143</v>
      </c>
      <c r="B988" s="2" t="s">
        <v>34318</v>
      </c>
      <c r="C988" s="3">
        <v>10</v>
      </c>
      <c r="D988" s="2" t="s">
        <v>852</v>
      </c>
      <c r="E988" s="2" t="s">
        <v>12502</v>
      </c>
      <c r="F988" s="2">
        <v>32081759</v>
      </c>
      <c r="G988" s="2" t="s">
        <v>12626</v>
      </c>
      <c r="H988" s="2" t="s">
        <v>12627</v>
      </c>
      <c r="I988" s="2" t="s">
        <v>7740</v>
      </c>
      <c r="J988" s="2" t="s">
        <v>12628</v>
      </c>
      <c r="K988" s="2" t="s">
        <v>7380</v>
      </c>
      <c r="L988" s="2" t="s">
        <v>12629</v>
      </c>
      <c r="M988" s="2" t="s">
        <v>7438</v>
      </c>
      <c r="N988" s="4" t="s">
        <v>12630</v>
      </c>
      <c r="O988" s="4" t="s">
        <v>12631</v>
      </c>
    </row>
    <row r="989" spans="1:15" ht="15" hidden="1" customHeight="1" x14ac:dyDescent="0.3">
      <c r="A989" s="2" t="s">
        <v>143</v>
      </c>
      <c r="B989" s="2" t="s">
        <v>34318</v>
      </c>
      <c r="C989" s="3">
        <v>10</v>
      </c>
      <c r="D989" s="2" t="s">
        <v>852</v>
      </c>
      <c r="E989" s="2" t="s">
        <v>12496</v>
      </c>
      <c r="F989" s="2">
        <v>32547155</v>
      </c>
      <c r="G989" s="2" t="s">
        <v>12632</v>
      </c>
      <c r="H989" s="2" t="s">
        <v>12633</v>
      </c>
      <c r="I989" s="2" t="s">
        <v>1123</v>
      </c>
      <c r="J989" s="2" t="s">
        <v>12634</v>
      </c>
      <c r="K989" s="2" t="s">
        <v>10185</v>
      </c>
      <c r="L989" s="2" t="s">
        <v>12635</v>
      </c>
      <c r="M989" s="2" t="s">
        <v>7388</v>
      </c>
      <c r="N989" s="4" t="s">
        <v>12636</v>
      </c>
      <c r="O989" s="4" t="s">
        <v>12637</v>
      </c>
    </row>
    <row r="990" spans="1:15" ht="15" hidden="1" customHeight="1" x14ac:dyDescent="0.3">
      <c r="A990" s="2" t="s">
        <v>143</v>
      </c>
      <c r="B990" s="2" t="s">
        <v>34318</v>
      </c>
      <c r="C990" s="3">
        <v>10</v>
      </c>
      <c r="D990" s="2" t="s">
        <v>852</v>
      </c>
      <c r="E990" s="2" t="s">
        <v>12502</v>
      </c>
      <c r="F990" s="2">
        <v>30744853</v>
      </c>
      <c r="G990" s="2" t="s">
        <v>12638</v>
      </c>
      <c r="H990" s="2" t="s">
        <v>12639</v>
      </c>
      <c r="I990" s="2" t="s">
        <v>4339</v>
      </c>
      <c r="J990" s="2" t="s">
        <v>6524</v>
      </c>
      <c r="K990" s="2" t="s">
        <v>12587</v>
      </c>
      <c r="L990" s="2" t="s">
        <v>12640</v>
      </c>
      <c r="M990" s="2" t="s">
        <v>7388</v>
      </c>
      <c r="N990" s="4" t="s">
        <v>12641</v>
      </c>
      <c r="O990" s="4" t="s">
        <v>12642</v>
      </c>
    </row>
    <row r="991" spans="1:15" ht="15" hidden="1" customHeight="1" x14ac:dyDescent="0.3">
      <c r="A991" s="2" t="s">
        <v>143</v>
      </c>
      <c r="B991" s="2" t="s">
        <v>34318</v>
      </c>
      <c r="C991" s="3">
        <v>10</v>
      </c>
      <c r="D991" s="2" t="s">
        <v>852</v>
      </c>
      <c r="E991" s="2" t="s">
        <v>12496</v>
      </c>
      <c r="F991" s="2">
        <v>31024529</v>
      </c>
      <c r="G991" s="2" t="s">
        <v>12643</v>
      </c>
      <c r="H991" s="2" t="s">
        <v>12644</v>
      </c>
      <c r="I991" s="2" t="s">
        <v>1125</v>
      </c>
      <c r="J991" s="2" t="s">
        <v>12645</v>
      </c>
      <c r="K991" s="2" t="s">
        <v>7410</v>
      </c>
      <c r="L991" s="2" t="s">
        <v>12646</v>
      </c>
      <c r="M991" s="2" t="s">
        <v>7600</v>
      </c>
      <c r="N991" s="4" t="s">
        <v>12647</v>
      </c>
      <c r="O991" s="4" t="s">
        <v>12648</v>
      </c>
    </row>
    <row r="992" spans="1:15" ht="15" hidden="1" customHeight="1" x14ac:dyDescent="0.3">
      <c r="A992" s="2" t="s">
        <v>143</v>
      </c>
      <c r="B992" s="2" t="s">
        <v>34318</v>
      </c>
      <c r="C992" s="3">
        <v>10</v>
      </c>
      <c r="D992" s="2" t="s">
        <v>852</v>
      </c>
      <c r="E992" s="2" t="s">
        <v>12496</v>
      </c>
      <c r="F992" s="2">
        <v>29319881</v>
      </c>
      <c r="G992" s="2" t="s">
        <v>12649</v>
      </c>
      <c r="H992" s="2" t="s">
        <v>12650</v>
      </c>
      <c r="I992" s="2" t="s">
        <v>875</v>
      </c>
      <c r="J992" s="2"/>
      <c r="K992" s="2" t="s">
        <v>1194</v>
      </c>
      <c r="L992" s="2" t="s">
        <v>12651</v>
      </c>
      <c r="M992" s="2" t="s">
        <v>7460</v>
      </c>
      <c r="N992" s="4" t="s">
        <v>12652</v>
      </c>
      <c r="O992" s="4" t="s">
        <v>12653</v>
      </c>
    </row>
    <row r="993" spans="1:15" ht="15" hidden="1" customHeight="1" x14ac:dyDescent="0.3">
      <c r="A993" s="2" t="s">
        <v>143</v>
      </c>
      <c r="B993" s="2" t="s">
        <v>34318</v>
      </c>
      <c r="C993" s="3">
        <v>10</v>
      </c>
      <c r="D993" s="2" t="s">
        <v>852</v>
      </c>
      <c r="E993" s="2" t="s">
        <v>12502</v>
      </c>
      <c r="F993" s="2">
        <v>28514187</v>
      </c>
      <c r="G993" s="2" t="s">
        <v>12654</v>
      </c>
      <c r="H993" s="2" t="s">
        <v>12655</v>
      </c>
      <c r="I993" s="2" t="s">
        <v>4740</v>
      </c>
      <c r="J993" s="2"/>
      <c r="K993" s="2" t="s">
        <v>12656</v>
      </c>
      <c r="L993" s="2" t="s">
        <v>12657</v>
      </c>
      <c r="M993" s="2" t="s">
        <v>7460</v>
      </c>
      <c r="N993" s="4" t="s">
        <v>12658</v>
      </c>
      <c r="O993" s="4" t="s">
        <v>12659</v>
      </c>
    </row>
    <row r="994" spans="1:15" ht="15" hidden="1" customHeight="1" x14ac:dyDescent="0.3">
      <c r="A994" s="2" t="s">
        <v>143</v>
      </c>
      <c r="B994" s="2" t="s">
        <v>34318</v>
      </c>
      <c r="C994" s="3">
        <v>10</v>
      </c>
      <c r="D994" s="2" t="s">
        <v>852</v>
      </c>
      <c r="E994" s="2" t="s">
        <v>12496</v>
      </c>
      <c r="F994" s="2">
        <v>27626762</v>
      </c>
      <c r="G994" s="2" t="s">
        <v>12660</v>
      </c>
      <c r="H994" s="2" t="s">
        <v>12661</v>
      </c>
      <c r="I994" s="2" t="s">
        <v>2195</v>
      </c>
      <c r="J994" s="2" t="s">
        <v>12662</v>
      </c>
      <c r="K994" s="2" t="s">
        <v>10812</v>
      </c>
      <c r="L994" s="2" t="s">
        <v>12663</v>
      </c>
      <c r="M994" s="2" t="s">
        <v>7388</v>
      </c>
      <c r="N994" s="4" t="s">
        <v>12664</v>
      </c>
      <c r="O994" s="4" t="s">
        <v>12665</v>
      </c>
    </row>
    <row r="995" spans="1:15" ht="15" hidden="1" customHeight="1" x14ac:dyDescent="0.3">
      <c r="A995" s="2" t="s">
        <v>143</v>
      </c>
      <c r="B995" s="2" t="s">
        <v>34318</v>
      </c>
      <c r="C995" s="3">
        <v>10</v>
      </c>
      <c r="D995" s="2" t="s">
        <v>852</v>
      </c>
      <c r="E995" s="2" t="s">
        <v>12496</v>
      </c>
      <c r="F995" s="2">
        <v>28643898</v>
      </c>
      <c r="G995" s="2" t="s">
        <v>12666</v>
      </c>
      <c r="H995" s="2" t="s">
        <v>12667</v>
      </c>
      <c r="I995" s="2" t="s">
        <v>2453</v>
      </c>
      <c r="J995" s="2" t="s">
        <v>12668</v>
      </c>
      <c r="K995" s="2" t="s">
        <v>12669</v>
      </c>
      <c r="L995" s="2" t="s">
        <v>12670</v>
      </c>
      <c r="M995" s="2" t="s">
        <v>7388</v>
      </c>
      <c r="N995" s="4" t="s">
        <v>12671</v>
      </c>
      <c r="O995" s="4" t="s">
        <v>12672</v>
      </c>
    </row>
    <row r="996" spans="1:15" ht="15" hidden="1" customHeight="1" x14ac:dyDescent="0.3">
      <c r="A996" s="2" t="s">
        <v>143</v>
      </c>
      <c r="B996" s="2" t="s">
        <v>34318</v>
      </c>
      <c r="C996" s="3">
        <v>10</v>
      </c>
      <c r="D996" s="2" t="s">
        <v>852</v>
      </c>
      <c r="E996" s="2" t="s">
        <v>12502</v>
      </c>
      <c r="F996" s="2">
        <v>28013412</v>
      </c>
      <c r="G996" s="2" t="s">
        <v>12673</v>
      </c>
      <c r="H996" s="2" t="s">
        <v>12674</v>
      </c>
      <c r="I996" s="2" t="s">
        <v>2663</v>
      </c>
      <c r="J996" s="2" t="s">
        <v>12675</v>
      </c>
      <c r="K996" s="2" t="s">
        <v>12676</v>
      </c>
      <c r="L996" s="2" t="s">
        <v>12677</v>
      </c>
      <c r="M996" s="2" t="s">
        <v>7388</v>
      </c>
      <c r="N996" s="4" t="s">
        <v>12678</v>
      </c>
      <c r="O996" s="4" t="s">
        <v>12679</v>
      </c>
    </row>
    <row r="997" spans="1:15" ht="15" hidden="1" customHeight="1" x14ac:dyDescent="0.3">
      <c r="A997" s="2" t="s">
        <v>143</v>
      </c>
      <c r="B997" s="2" t="s">
        <v>34318</v>
      </c>
      <c r="C997" s="3">
        <v>10</v>
      </c>
      <c r="D997" s="2" t="s">
        <v>852</v>
      </c>
      <c r="E997" s="2" t="s">
        <v>12496</v>
      </c>
      <c r="F997" s="2">
        <v>28824915</v>
      </c>
      <c r="G997" s="2" t="s">
        <v>12680</v>
      </c>
      <c r="H997" s="2" t="s">
        <v>12681</v>
      </c>
      <c r="I997" s="2" t="s">
        <v>815</v>
      </c>
      <c r="J997" s="2" t="s">
        <v>12682</v>
      </c>
      <c r="K997" s="2" t="s">
        <v>11255</v>
      </c>
      <c r="L997" s="2" t="s">
        <v>12683</v>
      </c>
      <c r="M997" s="2" t="s">
        <v>7438</v>
      </c>
      <c r="N997" s="4" t="s">
        <v>12684</v>
      </c>
      <c r="O997" s="4" t="s">
        <v>12685</v>
      </c>
    </row>
    <row r="998" spans="1:15" ht="15" hidden="1" customHeight="1" x14ac:dyDescent="0.3">
      <c r="A998" s="2" t="s">
        <v>143</v>
      </c>
      <c r="B998" s="2" t="s">
        <v>34318</v>
      </c>
      <c r="C998" s="3">
        <v>10</v>
      </c>
      <c r="D998" s="2" t="s">
        <v>852</v>
      </c>
      <c r="E998" s="2" t="s">
        <v>12496</v>
      </c>
      <c r="F998" s="2">
        <v>26566180</v>
      </c>
      <c r="G998" s="2" t="s">
        <v>12686</v>
      </c>
      <c r="H998" s="2" t="s">
        <v>12687</v>
      </c>
      <c r="I998" s="2" t="s">
        <v>3105</v>
      </c>
      <c r="J998" s="2" t="s">
        <v>12688</v>
      </c>
      <c r="K998" s="2" t="s">
        <v>10812</v>
      </c>
      <c r="L998" s="2" t="s">
        <v>12689</v>
      </c>
      <c r="M998" s="2" t="s">
        <v>7460</v>
      </c>
      <c r="N998" s="4" t="s">
        <v>12690</v>
      </c>
      <c r="O998" s="4" t="s">
        <v>12691</v>
      </c>
    </row>
    <row r="999" spans="1:15" ht="15" hidden="1" customHeight="1" x14ac:dyDescent="0.3">
      <c r="A999" s="2" t="s">
        <v>143</v>
      </c>
      <c r="B999" s="2" t="s">
        <v>34318</v>
      </c>
      <c r="C999" s="3">
        <v>10</v>
      </c>
      <c r="D999" s="2" t="s">
        <v>852</v>
      </c>
      <c r="E999" s="2" t="s">
        <v>12496</v>
      </c>
      <c r="F999" s="2">
        <v>26859063</v>
      </c>
      <c r="G999" s="2" t="s">
        <v>12692</v>
      </c>
      <c r="H999" s="2" t="s">
        <v>12693</v>
      </c>
      <c r="I999" s="2" t="s">
        <v>12694</v>
      </c>
      <c r="J999" s="2" t="s">
        <v>12695</v>
      </c>
      <c r="K999" s="2" t="s">
        <v>12696</v>
      </c>
      <c r="L999" s="2" t="s">
        <v>12697</v>
      </c>
      <c r="M999" s="2" t="s">
        <v>7460</v>
      </c>
      <c r="N999" s="4" t="s">
        <v>12698</v>
      </c>
      <c r="O999" s="4" t="s">
        <v>12699</v>
      </c>
    </row>
    <row r="1000" spans="1:15" ht="15" hidden="1" customHeight="1" x14ac:dyDescent="0.3">
      <c r="A1000" s="2" t="s">
        <v>143</v>
      </c>
      <c r="B1000" s="2" t="s">
        <v>34318</v>
      </c>
      <c r="C1000" s="3">
        <v>10</v>
      </c>
      <c r="D1000" s="2" t="s">
        <v>852</v>
      </c>
      <c r="E1000" s="2" t="s">
        <v>12496</v>
      </c>
      <c r="F1000" s="2">
        <v>26891020</v>
      </c>
      <c r="G1000" s="2" t="s">
        <v>12700</v>
      </c>
      <c r="H1000" s="2" t="s">
        <v>12701</v>
      </c>
      <c r="I1000" s="2" t="s">
        <v>7985</v>
      </c>
      <c r="J1000" s="2" t="s">
        <v>12702</v>
      </c>
      <c r="K1000" s="2" t="s">
        <v>12703</v>
      </c>
      <c r="L1000" s="2" t="s">
        <v>12704</v>
      </c>
      <c r="M1000" s="2" t="s">
        <v>7460</v>
      </c>
      <c r="N1000" s="4" t="s">
        <v>12705</v>
      </c>
      <c r="O1000" s="4" t="s">
        <v>12706</v>
      </c>
    </row>
    <row r="1001" spans="1:15" ht="15" hidden="1" customHeight="1" x14ac:dyDescent="0.3">
      <c r="A1001" s="2" t="s">
        <v>143</v>
      </c>
      <c r="B1001" s="2" t="s">
        <v>34318</v>
      </c>
      <c r="C1001" s="3">
        <v>10</v>
      </c>
      <c r="D1001" s="2" t="s">
        <v>852</v>
      </c>
      <c r="E1001" s="2" t="s">
        <v>12496</v>
      </c>
      <c r="F1001" s="2">
        <v>25553264</v>
      </c>
      <c r="G1001" s="2" t="s">
        <v>12707</v>
      </c>
      <c r="H1001" s="2" t="s">
        <v>12708</v>
      </c>
      <c r="I1001" s="2" t="s">
        <v>2681</v>
      </c>
      <c r="J1001" s="2" t="s">
        <v>12709</v>
      </c>
      <c r="K1001" s="2" t="s">
        <v>12710</v>
      </c>
      <c r="L1001" s="2" t="s">
        <v>12711</v>
      </c>
      <c r="M1001" s="2" t="s">
        <v>7388</v>
      </c>
      <c r="N1001" s="4" t="s">
        <v>12712</v>
      </c>
      <c r="O1001" s="4" t="s">
        <v>12713</v>
      </c>
    </row>
    <row r="1002" spans="1:15" ht="15" hidden="1" customHeight="1" x14ac:dyDescent="0.3">
      <c r="A1002" s="2" t="s">
        <v>143</v>
      </c>
      <c r="B1002" s="2" t="s">
        <v>34318</v>
      </c>
      <c r="C1002" s="3">
        <v>10</v>
      </c>
      <c r="D1002" s="2" t="s">
        <v>852</v>
      </c>
      <c r="E1002" s="2" t="s">
        <v>12496</v>
      </c>
      <c r="F1002" s="2">
        <v>26517875</v>
      </c>
      <c r="G1002" s="2" t="s">
        <v>12714</v>
      </c>
      <c r="H1002" s="2" t="s">
        <v>3799</v>
      </c>
      <c r="I1002" s="2" t="s">
        <v>632</v>
      </c>
      <c r="J1002" s="2" t="s">
        <v>12715</v>
      </c>
      <c r="K1002" s="2" t="s">
        <v>7933</v>
      </c>
      <c r="L1002" s="2" t="s">
        <v>12716</v>
      </c>
      <c r="M1002" s="2" t="s">
        <v>7460</v>
      </c>
      <c r="N1002" s="4" t="s">
        <v>12717</v>
      </c>
      <c r="O1002" s="4" t="s">
        <v>12718</v>
      </c>
    </row>
    <row r="1003" spans="1:15" ht="15" hidden="1" customHeight="1" x14ac:dyDescent="0.3">
      <c r="A1003" s="2" t="s">
        <v>143</v>
      </c>
      <c r="B1003" s="2" t="s">
        <v>34318</v>
      </c>
      <c r="C1003" s="3">
        <v>10</v>
      </c>
      <c r="D1003" s="2" t="s">
        <v>852</v>
      </c>
      <c r="E1003" s="2" t="s">
        <v>12496</v>
      </c>
      <c r="F1003" s="2">
        <v>25088845</v>
      </c>
      <c r="G1003" s="2" t="s">
        <v>12719</v>
      </c>
      <c r="H1003" s="2" t="s">
        <v>12720</v>
      </c>
      <c r="I1003" s="2" t="s">
        <v>3082</v>
      </c>
      <c r="J1003" s="2" t="s">
        <v>4638</v>
      </c>
      <c r="K1003" s="2" t="s">
        <v>12721</v>
      </c>
      <c r="L1003" s="2" t="s">
        <v>12722</v>
      </c>
      <c r="M1003" s="2" t="s">
        <v>7460</v>
      </c>
      <c r="N1003" s="4" t="s">
        <v>12723</v>
      </c>
      <c r="O1003" s="4" t="s">
        <v>12724</v>
      </c>
    </row>
    <row r="1004" spans="1:15" ht="15" hidden="1" customHeight="1" x14ac:dyDescent="0.3">
      <c r="A1004" s="2" t="s">
        <v>143</v>
      </c>
      <c r="B1004" s="2" t="s">
        <v>34318</v>
      </c>
      <c r="C1004" s="3">
        <v>10</v>
      </c>
      <c r="D1004" s="2" t="s">
        <v>852</v>
      </c>
      <c r="E1004" s="2" t="s">
        <v>12496</v>
      </c>
      <c r="F1004" s="2">
        <v>24055879</v>
      </c>
      <c r="G1004" s="2" t="s">
        <v>12725</v>
      </c>
      <c r="H1004" s="2" t="s">
        <v>12726</v>
      </c>
      <c r="I1004" s="2" t="s">
        <v>8063</v>
      </c>
      <c r="J1004" s="2" t="s">
        <v>12727</v>
      </c>
      <c r="K1004" s="2" t="s">
        <v>12728</v>
      </c>
      <c r="L1004" s="2" t="s">
        <v>12729</v>
      </c>
      <c r="M1004" s="2" t="s">
        <v>7460</v>
      </c>
      <c r="N1004" s="4" t="s">
        <v>12730</v>
      </c>
      <c r="O1004" s="4" t="s">
        <v>12731</v>
      </c>
    </row>
    <row r="1005" spans="1:15" ht="15" hidden="1" customHeight="1" x14ac:dyDescent="0.3">
      <c r="A1005" s="2" t="s">
        <v>143</v>
      </c>
      <c r="B1005" s="2" t="s">
        <v>34318</v>
      </c>
      <c r="C1005" s="3">
        <v>10</v>
      </c>
      <c r="D1005" s="2" t="s">
        <v>852</v>
      </c>
      <c r="E1005" s="2" t="s">
        <v>12496</v>
      </c>
      <c r="F1005" s="2">
        <v>24332927</v>
      </c>
      <c r="G1005" s="2" t="s">
        <v>12732</v>
      </c>
      <c r="H1005" s="2" t="s">
        <v>12733</v>
      </c>
      <c r="I1005" s="2" t="s">
        <v>4049</v>
      </c>
      <c r="J1005" s="2" t="s">
        <v>12734</v>
      </c>
      <c r="K1005" s="2" t="s">
        <v>12735</v>
      </c>
      <c r="L1005" s="2" t="s">
        <v>12736</v>
      </c>
      <c r="M1005" s="2" t="s">
        <v>7600</v>
      </c>
      <c r="N1005" s="4" t="s">
        <v>12737</v>
      </c>
      <c r="O1005" s="4" t="s">
        <v>12738</v>
      </c>
    </row>
    <row r="1006" spans="1:15" ht="15" hidden="1" customHeight="1" x14ac:dyDescent="0.3">
      <c r="A1006" s="2" t="s">
        <v>143</v>
      </c>
      <c r="B1006" s="2" t="s">
        <v>34318</v>
      </c>
      <c r="C1006" s="3">
        <v>10</v>
      </c>
      <c r="D1006" s="2" t="s">
        <v>852</v>
      </c>
      <c r="E1006" s="2" t="s">
        <v>12496</v>
      </c>
      <c r="F1006" s="2">
        <v>24416141</v>
      </c>
      <c r="G1006" s="2" t="s">
        <v>12739</v>
      </c>
      <c r="H1006" s="2" t="s">
        <v>12740</v>
      </c>
      <c r="I1006" s="2" t="s">
        <v>1043</v>
      </c>
      <c r="J1006" s="2" t="s">
        <v>1935</v>
      </c>
      <c r="K1006" s="2" t="s">
        <v>7933</v>
      </c>
      <c r="L1006" s="2" t="s">
        <v>12741</v>
      </c>
      <c r="M1006" s="2" t="s">
        <v>7460</v>
      </c>
      <c r="N1006" s="4" t="s">
        <v>12742</v>
      </c>
      <c r="O1006" s="4" t="s">
        <v>12743</v>
      </c>
    </row>
    <row r="1007" spans="1:15" ht="15" hidden="1" customHeight="1" x14ac:dyDescent="0.3">
      <c r="A1007" s="2" t="s">
        <v>143</v>
      </c>
      <c r="B1007" s="2" t="s">
        <v>34318</v>
      </c>
      <c r="C1007" s="3">
        <v>10</v>
      </c>
      <c r="D1007" s="2" t="s">
        <v>852</v>
      </c>
      <c r="E1007" s="2" t="s">
        <v>12496</v>
      </c>
      <c r="F1007" s="2">
        <v>25424811</v>
      </c>
      <c r="G1007" s="2" t="s">
        <v>12744</v>
      </c>
      <c r="H1007" s="2" t="s">
        <v>12745</v>
      </c>
      <c r="I1007" s="2" t="s">
        <v>1043</v>
      </c>
      <c r="J1007" s="2"/>
      <c r="K1007" s="2" t="s">
        <v>10451</v>
      </c>
      <c r="L1007" s="2" t="s">
        <v>12746</v>
      </c>
      <c r="M1007" s="2" t="s">
        <v>7460</v>
      </c>
      <c r="N1007" s="4" t="s">
        <v>12747</v>
      </c>
      <c r="O1007" s="4" t="s">
        <v>12748</v>
      </c>
    </row>
    <row r="1008" spans="1:15" ht="15" hidden="1" customHeight="1" x14ac:dyDescent="0.3">
      <c r="A1008" s="2" t="s">
        <v>143</v>
      </c>
      <c r="B1008" s="2" t="s">
        <v>34318</v>
      </c>
      <c r="C1008" s="3">
        <v>10</v>
      </c>
      <c r="D1008" s="2" t="s">
        <v>852</v>
      </c>
      <c r="E1008" s="2" t="s">
        <v>12496</v>
      </c>
      <c r="F1008" s="2">
        <v>23331566</v>
      </c>
      <c r="G1008" s="2" t="s">
        <v>12749</v>
      </c>
      <c r="H1008" s="2" t="s">
        <v>12750</v>
      </c>
      <c r="I1008" s="2" t="s">
        <v>5379</v>
      </c>
      <c r="J1008" s="2"/>
      <c r="K1008" s="2" t="s">
        <v>10981</v>
      </c>
      <c r="L1008" s="2" t="s">
        <v>12751</v>
      </c>
      <c r="M1008" s="2" t="s">
        <v>7495</v>
      </c>
      <c r="N1008" s="4" t="s">
        <v>12752</v>
      </c>
      <c r="O1008" s="4" t="s">
        <v>12753</v>
      </c>
    </row>
    <row r="1009" spans="1:15" ht="15" hidden="1" customHeight="1" x14ac:dyDescent="0.3">
      <c r="A1009" s="2" t="s">
        <v>143</v>
      </c>
      <c r="B1009" s="2" t="s">
        <v>34318</v>
      </c>
      <c r="C1009" s="3">
        <v>10</v>
      </c>
      <c r="D1009" s="2" t="s">
        <v>852</v>
      </c>
      <c r="E1009" s="2" t="s">
        <v>12496</v>
      </c>
      <c r="F1009" s="2">
        <v>23861971</v>
      </c>
      <c r="G1009" s="2" t="s">
        <v>12754</v>
      </c>
      <c r="H1009" s="2" t="s">
        <v>12755</v>
      </c>
      <c r="I1009" s="2" t="s">
        <v>740</v>
      </c>
      <c r="J1009" s="2" t="s">
        <v>12756</v>
      </c>
      <c r="K1009" s="2" t="s">
        <v>7933</v>
      </c>
      <c r="L1009" s="2" t="s">
        <v>12757</v>
      </c>
      <c r="M1009" s="2" t="s">
        <v>7460</v>
      </c>
      <c r="N1009" s="4" t="s">
        <v>12758</v>
      </c>
      <c r="O1009" s="4" t="s">
        <v>12759</v>
      </c>
    </row>
    <row r="1010" spans="1:15" ht="15" hidden="1" customHeight="1" x14ac:dyDescent="0.3">
      <c r="A1010" s="2" t="s">
        <v>143</v>
      </c>
      <c r="B1010" s="2" t="s">
        <v>34318</v>
      </c>
      <c r="C1010" s="3">
        <v>10</v>
      </c>
      <c r="D1010" s="2" t="s">
        <v>852</v>
      </c>
      <c r="E1010" s="2" t="s">
        <v>12496</v>
      </c>
      <c r="F1010" s="2">
        <v>22472742</v>
      </c>
      <c r="G1010" s="2" t="s">
        <v>12760</v>
      </c>
      <c r="H1010" s="2" t="s">
        <v>12761</v>
      </c>
      <c r="I1010" s="2" t="s">
        <v>932</v>
      </c>
      <c r="J1010" s="2" t="s">
        <v>12762</v>
      </c>
      <c r="K1010" s="2" t="s">
        <v>11003</v>
      </c>
      <c r="L1010" s="2" t="s">
        <v>12763</v>
      </c>
      <c r="M1010" s="2" t="s">
        <v>7460</v>
      </c>
      <c r="N1010" s="4" t="s">
        <v>12764</v>
      </c>
      <c r="O1010" s="4" t="s">
        <v>12765</v>
      </c>
    </row>
    <row r="1011" spans="1:15" ht="15" hidden="1" customHeight="1" x14ac:dyDescent="0.3">
      <c r="A1011" s="2" t="s">
        <v>143</v>
      </c>
      <c r="B1011" s="2" t="s">
        <v>34318</v>
      </c>
      <c r="C1011" s="3">
        <v>10</v>
      </c>
      <c r="D1011" s="2" t="s">
        <v>852</v>
      </c>
      <c r="E1011" s="2" t="s">
        <v>12496</v>
      </c>
      <c r="F1011" s="2">
        <v>21614093</v>
      </c>
      <c r="G1011" s="2" t="s">
        <v>12766</v>
      </c>
      <c r="H1011" s="2" t="s">
        <v>12767</v>
      </c>
      <c r="I1011" s="2" t="s">
        <v>8158</v>
      </c>
      <c r="J1011" s="2" t="s">
        <v>8158</v>
      </c>
      <c r="K1011" s="2" t="s">
        <v>12768</v>
      </c>
      <c r="L1011" s="2" t="s">
        <v>12769</v>
      </c>
      <c r="M1011" s="2" t="s">
        <v>7460</v>
      </c>
      <c r="N1011" s="4" t="s">
        <v>12770</v>
      </c>
      <c r="O1011" s="4" t="s">
        <v>12771</v>
      </c>
    </row>
    <row r="1012" spans="1:15" ht="15" hidden="1" customHeight="1" x14ac:dyDescent="0.3">
      <c r="A1012" s="2" t="s">
        <v>143</v>
      </c>
      <c r="B1012" s="2" t="s">
        <v>34318</v>
      </c>
      <c r="C1012" s="3">
        <v>10</v>
      </c>
      <c r="D1012" s="2" t="s">
        <v>852</v>
      </c>
      <c r="E1012" s="2" t="s">
        <v>12502</v>
      </c>
      <c r="F1012" s="2">
        <v>20831713</v>
      </c>
      <c r="G1012" s="2" t="s">
        <v>12772</v>
      </c>
      <c r="H1012" s="2" t="s">
        <v>12773</v>
      </c>
      <c r="I1012" s="2" t="s">
        <v>1034</v>
      </c>
      <c r="J1012" s="2"/>
      <c r="K1012" s="2" t="s">
        <v>7921</v>
      </c>
      <c r="L1012" s="2" t="s">
        <v>12774</v>
      </c>
      <c r="M1012" s="2" t="s">
        <v>7460</v>
      </c>
      <c r="N1012" s="4" t="s">
        <v>12775</v>
      </c>
      <c r="O1012" s="4" t="s">
        <v>12776</v>
      </c>
    </row>
    <row r="1013" spans="1:15" ht="15" hidden="1" customHeight="1" x14ac:dyDescent="0.3">
      <c r="A1013" s="2" t="s">
        <v>143</v>
      </c>
      <c r="B1013" s="2" t="s">
        <v>34318</v>
      </c>
      <c r="C1013" s="3">
        <v>10</v>
      </c>
      <c r="D1013" s="2" t="s">
        <v>852</v>
      </c>
      <c r="E1013" s="2" t="s">
        <v>12502</v>
      </c>
      <c r="F1013" s="2">
        <v>20172281</v>
      </c>
      <c r="G1013" s="2" t="s">
        <v>12777</v>
      </c>
      <c r="H1013" s="2" t="s">
        <v>12778</v>
      </c>
      <c r="I1013" s="2" t="s">
        <v>4946</v>
      </c>
      <c r="J1013" s="2"/>
      <c r="K1013" s="2" t="s">
        <v>12779</v>
      </c>
      <c r="L1013" s="2" t="s">
        <v>12780</v>
      </c>
      <c r="M1013" s="2" t="s">
        <v>7460</v>
      </c>
      <c r="N1013" s="4" t="s">
        <v>12781</v>
      </c>
      <c r="O1013" s="4" t="s">
        <v>12782</v>
      </c>
    </row>
    <row r="1014" spans="1:15" ht="15" hidden="1" customHeight="1" x14ac:dyDescent="0.3">
      <c r="A1014" s="2" t="s">
        <v>143</v>
      </c>
      <c r="B1014" s="2" t="s">
        <v>34318</v>
      </c>
      <c r="C1014" s="3">
        <v>10</v>
      </c>
      <c r="D1014" s="2" t="s">
        <v>852</v>
      </c>
      <c r="E1014" s="2" t="s">
        <v>12502</v>
      </c>
      <c r="F1014" s="2">
        <v>19597940</v>
      </c>
      <c r="G1014" s="2" t="s">
        <v>12783</v>
      </c>
      <c r="H1014" s="2" t="s">
        <v>12784</v>
      </c>
      <c r="I1014" s="2" t="s">
        <v>12785</v>
      </c>
      <c r="J1014" s="2" t="s">
        <v>12786</v>
      </c>
      <c r="K1014" s="2" t="s">
        <v>12787</v>
      </c>
      <c r="L1014" s="2" t="s">
        <v>12788</v>
      </c>
      <c r="M1014" s="2" t="s">
        <v>7438</v>
      </c>
      <c r="N1014" s="4" t="s">
        <v>12789</v>
      </c>
      <c r="O1014" s="4" t="s">
        <v>12790</v>
      </c>
    </row>
    <row r="1015" spans="1:15" ht="15" hidden="1" customHeight="1" x14ac:dyDescent="0.3">
      <c r="A1015" s="2" t="s">
        <v>143</v>
      </c>
      <c r="B1015" s="2" t="s">
        <v>34318</v>
      </c>
      <c r="C1015" s="3">
        <v>10</v>
      </c>
      <c r="D1015" s="2" t="s">
        <v>852</v>
      </c>
      <c r="E1015" s="2" t="s">
        <v>12496</v>
      </c>
      <c r="F1015" s="2">
        <v>19309568</v>
      </c>
      <c r="G1015" s="2" t="s">
        <v>12791</v>
      </c>
      <c r="H1015" s="2" t="s">
        <v>12792</v>
      </c>
      <c r="I1015" s="2" t="s">
        <v>839</v>
      </c>
      <c r="J1015" s="2"/>
      <c r="K1015" s="2" t="s">
        <v>8185</v>
      </c>
      <c r="L1015" s="2" t="s">
        <v>12793</v>
      </c>
      <c r="M1015" s="2" t="s">
        <v>9041</v>
      </c>
      <c r="N1015" s="4" t="s">
        <v>12794</v>
      </c>
      <c r="O1015" s="4" t="s">
        <v>12795</v>
      </c>
    </row>
    <row r="1016" spans="1:15" ht="15" hidden="1" customHeight="1" x14ac:dyDescent="0.3">
      <c r="A1016" s="2" t="s">
        <v>143</v>
      </c>
      <c r="B1016" s="2" t="s">
        <v>34318</v>
      </c>
      <c r="C1016" s="3">
        <v>10</v>
      </c>
      <c r="D1016" s="2" t="s">
        <v>852</v>
      </c>
      <c r="E1016" s="2" t="s">
        <v>12496</v>
      </c>
      <c r="F1016" s="2">
        <v>18631353</v>
      </c>
      <c r="G1016" s="2" t="s">
        <v>12796</v>
      </c>
      <c r="H1016" s="2" t="s">
        <v>12797</v>
      </c>
      <c r="I1016" s="2" t="s">
        <v>826</v>
      </c>
      <c r="J1016" s="2" t="s">
        <v>12798</v>
      </c>
      <c r="K1016" s="2" t="s">
        <v>10981</v>
      </c>
      <c r="L1016" s="2" t="s">
        <v>12799</v>
      </c>
      <c r="M1016" s="2" t="s">
        <v>7460</v>
      </c>
      <c r="N1016" s="4" t="s">
        <v>12800</v>
      </c>
      <c r="O1016" s="4" t="s">
        <v>12801</v>
      </c>
    </row>
    <row r="1017" spans="1:15" ht="15" hidden="1" customHeight="1" x14ac:dyDescent="0.3">
      <c r="A1017" s="2" t="s">
        <v>143</v>
      </c>
      <c r="B1017" s="2" t="s">
        <v>34318</v>
      </c>
      <c r="C1017" s="3">
        <v>10</v>
      </c>
      <c r="D1017" s="2" t="s">
        <v>852</v>
      </c>
      <c r="E1017" s="2" t="s">
        <v>12496</v>
      </c>
      <c r="F1017" s="2">
        <v>17498216</v>
      </c>
      <c r="G1017" s="2" t="s">
        <v>11803</v>
      </c>
      <c r="H1017" s="2" t="s">
        <v>11804</v>
      </c>
      <c r="I1017" s="2" t="s">
        <v>1452</v>
      </c>
      <c r="J1017" s="2" t="s">
        <v>11805</v>
      </c>
      <c r="K1017" s="2" t="s">
        <v>140</v>
      </c>
      <c r="L1017" s="2" t="s">
        <v>11806</v>
      </c>
      <c r="M1017" s="2" t="s">
        <v>7460</v>
      </c>
      <c r="N1017" s="4" t="s">
        <v>11807</v>
      </c>
      <c r="O1017" s="4" t="s">
        <v>11808</v>
      </c>
    </row>
    <row r="1018" spans="1:15" ht="15" hidden="1" customHeight="1" x14ac:dyDescent="0.3">
      <c r="A1018" s="2" t="s">
        <v>143</v>
      </c>
      <c r="B1018" s="2" t="s">
        <v>34318</v>
      </c>
      <c r="C1018" s="3">
        <v>10</v>
      </c>
      <c r="D1018" s="2" t="s">
        <v>852</v>
      </c>
      <c r="E1018" s="2" t="s">
        <v>12496</v>
      </c>
      <c r="F1018" s="2">
        <v>15864882</v>
      </c>
      <c r="G1018" s="2" t="s">
        <v>12802</v>
      </c>
      <c r="H1018" s="2" t="s">
        <v>12803</v>
      </c>
      <c r="I1018" s="2" t="s">
        <v>675</v>
      </c>
      <c r="J1018" s="2"/>
      <c r="K1018" s="2" t="s">
        <v>11126</v>
      </c>
      <c r="L1018" s="2" t="s">
        <v>12804</v>
      </c>
      <c r="M1018" s="2" t="s">
        <v>7460</v>
      </c>
      <c r="N1018" s="4" t="s">
        <v>12805</v>
      </c>
      <c r="O1018" s="2"/>
    </row>
    <row r="1019" spans="1:15" ht="15" hidden="1" customHeight="1" x14ac:dyDescent="0.3">
      <c r="A1019" s="2" t="s">
        <v>143</v>
      </c>
      <c r="B1019" s="2" t="s">
        <v>34318</v>
      </c>
      <c r="C1019" s="3">
        <v>10</v>
      </c>
      <c r="D1019" s="2" t="s">
        <v>852</v>
      </c>
      <c r="E1019" s="2" t="s">
        <v>12496</v>
      </c>
      <c r="F1019" s="2">
        <v>12296853</v>
      </c>
      <c r="G1019" s="2" t="s">
        <v>12806</v>
      </c>
      <c r="H1019" s="2" t="s">
        <v>12807</v>
      </c>
      <c r="I1019" s="2" t="s">
        <v>710</v>
      </c>
      <c r="J1019" s="2"/>
      <c r="K1019" s="2" t="s">
        <v>7921</v>
      </c>
      <c r="L1019" s="2" t="s">
        <v>12808</v>
      </c>
      <c r="M1019" s="2" t="s">
        <v>7460</v>
      </c>
      <c r="N1019" s="4" t="s">
        <v>12809</v>
      </c>
      <c r="O1019" s="4" t="s">
        <v>12810</v>
      </c>
    </row>
    <row r="1020" spans="1:15" ht="15" hidden="1" customHeight="1" x14ac:dyDescent="0.3">
      <c r="A1020" s="2" t="s">
        <v>143</v>
      </c>
      <c r="B1020" s="2" t="s">
        <v>34318</v>
      </c>
      <c r="C1020" s="3">
        <v>10</v>
      </c>
      <c r="D1020" s="2" t="s">
        <v>852</v>
      </c>
      <c r="E1020" s="2" t="s">
        <v>12502</v>
      </c>
      <c r="F1020" s="2">
        <v>11929409</v>
      </c>
      <c r="G1020" s="2" t="s">
        <v>12811</v>
      </c>
      <c r="H1020" s="2" t="s">
        <v>12812</v>
      </c>
      <c r="I1020" s="2" t="s">
        <v>12813</v>
      </c>
      <c r="J1020" s="2"/>
      <c r="K1020" s="2" t="s">
        <v>1194</v>
      </c>
      <c r="L1020" s="2" t="s">
        <v>12814</v>
      </c>
      <c r="M1020" s="2" t="s">
        <v>12815</v>
      </c>
      <c r="N1020" s="4" t="s">
        <v>12816</v>
      </c>
      <c r="O1020" s="4" t="s">
        <v>12817</v>
      </c>
    </row>
    <row r="1021" spans="1:15" ht="15" hidden="1" customHeight="1" x14ac:dyDescent="0.3">
      <c r="A1021" s="2" t="s">
        <v>143</v>
      </c>
      <c r="B1021" s="2" t="s">
        <v>34318</v>
      </c>
      <c r="C1021" s="3">
        <v>10</v>
      </c>
      <c r="D1021" s="2" t="s">
        <v>852</v>
      </c>
      <c r="E1021" s="2" t="s">
        <v>12496</v>
      </c>
      <c r="F1021" s="2">
        <v>10923610</v>
      </c>
      <c r="G1021" s="2" t="s">
        <v>12818</v>
      </c>
      <c r="H1021" s="2" t="s">
        <v>12819</v>
      </c>
      <c r="I1021" s="2" t="s">
        <v>12820</v>
      </c>
      <c r="J1021" s="2"/>
      <c r="K1021" s="2" t="s">
        <v>12141</v>
      </c>
      <c r="L1021" s="2" t="s">
        <v>12821</v>
      </c>
      <c r="M1021" s="2" t="s">
        <v>7388</v>
      </c>
      <c r="N1021" s="4" t="s">
        <v>12822</v>
      </c>
      <c r="O1021" s="4" t="s">
        <v>12823</v>
      </c>
    </row>
    <row r="1022" spans="1:15" ht="15" hidden="1" customHeight="1" x14ac:dyDescent="0.3">
      <c r="A1022" s="2" t="s">
        <v>143</v>
      </c>
      <c r="B1022" s="2" t="s">
        <v>34318</v>
      </c>
      <c r="C1022" s="3">
        <v>10</v>
      </c>
      <c r="D1022" s="2" t="s">
        <v>852</v>
      </c>
      <c r="E1022" s="2" t="s">
        <v>12496</v>
      </c>
      <c r="F1022" s="2">
        <v>10412678</v>
      </c>
      <c r="G1022" s="2" t="s">
        <v>12824</v>
      </c>
      <c r="H1022" s="2" t="s">
        <v>12825</v>
      </c>
      <c r="I1022" s="2" t="s">
        <v>726</v>
      </c>
      <c r="J1022" s="2"/>
      <c r="K1022" s="2" t="s">
        <v>11126</v>
      </c>
      <c r="L1022" s="2" t="s">
        <v>12826</v>
      </c>
      <c r="M1022" s="2" t="s">
        <v>8528</v>
      </c>
      <c r="N1022" s="4" t="s">
        <v>12827</v>
      </c>
      <c r="O1022" s="2"/>
    </row>
    <row r="1023" spans="1:15" ht="15" hidden="1" customHeight="1" x14ac:dyDescent="0.3">
      <c r="A1023" s="2" t="s">
        <v>143</v>
      </c>
      <c r="B1023" s="2" t="s">
        <v>34318</v>
      </c>
      <c r="C1023" s="3">
        <v>10</v>
      </c>
      <c r="D1023" s="2" t="s">
        <v>852</v>
      </c>
      <c r="E1023" s="2" t="s">
        <v>12496</v>
      </c>
      <c r="F1023" s="2">
        <v>10209686</v>
      </c>
      <c r="G1023" s="2" t="s">
        <v>12828</v>
      </c>
      <c r="H1023" s="2" t="s">
        <v>12829</v>
      </c>
      <c r="I1023" s="2" t="s">
        <v>709</v>
      </c>
      <c r="J1023" s="2"/>
      <c r="K1023" s="2" t="s">
        <v>10962</v>
      </c>
      <c r="L1023" s="2" t="s">
        <v>12830</v>
      </c>
      <c r="M1023" s="2" t="s">
        <v>7460</v>
      </c>
      <c r="N1023" s="4" t="s">
        <v>12831</v>
      </c>
      <c r="O1023" s="4" t="s">
        <v>12832</v>
      </c>
    </row>
    <row r="1024" spans="1:15" ht="15" hidden="1" customHeight="1" x14ac:dyDescent="0.3">
      <c r="A1024" s="2" t="s">
        <v>143</v>
      </c>
      <c r="B1024" s="2" t="s">
        <v>34318</v>
      </c>
      <c r="C1024" s="3">
        <v>10</v>
      </c>
      <c r="D1024" s="2" t="s">
        <v>852</v>
      </c>
      <c r="E1024" s="2" t="s">
        <v>12496</v>
      </c>
      <c r="F1024" s="2">
        <v>8837665</v>
      </c>
      <c r="G1024" s="2" t="s">
        <v>12833</v>
      </c>
      <c r="H1024" s="2" t="s">
        <v>12834</v>
      </c>
      <c r="I1024" s="2" t="s">
        <v>11568</v>
      </c>
      <c r="J1024" s="2"/>
      <c r="K1024" s="2" t="s">
        <v>1194</v>
      </c>
      <c r="L1024" s="2" t="s">
        <v>12835</v>
      </c>
      <c r="M1024" s="2" t="s">
        <v>7460</v>
      </c>
      <c r="N1024" s="4" t="s">
        <v>12836</v>
      </c>
      <c r="O1024" s="4" t="s">
        <v>12837</v>
      </c>
    </row>
    <row r="1025" spans="1:15" ht="15" hidden="1" customHeight="1" x14ac:dyDescent="0.3">
      <c r="A1025" s="2" t="s">
        <v>156</v>
      </c>
      <c r="B1025" s="2" t="s">
        <v>34319</v>
      </c>
      <c r="C1025" s="3">
        <v>11</v>
      </c>
      <c r="D1025" s="2" t="s">
        <v>861</v>
      </c>
      <c r="E1025" s="2" t="s">
        <v>12838</v>
      </c>
      <c r="F1025" s="2">
        <v>39764400</v>
      </c>
      <c r="G1025" s="2" t="s">
        <v>12856</v>
      </c>
      <c r="H1025" s="2" t="s">
        <v>12857</v>
      </c>
      <c r="I1025" s="2" t="s">
        <v>12858</v>
      </c>
      <c r="J1025" s="2" t="s">
        <v>12858</v>
      </c>
      <c r="K1025" s="2" t="s">
        <v>12859</v>
      </c>
      <c r="L1025" s="2"/>
      <c r="M1025" s="2" t="s">
        <v>8986</v>
      </c>
      <c r="N1025" s="4" t="s">
        <v>12860</v>
      </c>
      <c r="O1025" s="4" t="s">
        <v>12861</v>
      </c>
    </row>
    <row r="1026" spans="1:15" ht="15" hidden="1" customHeight="1" x14ac:dyDescent="0.3">
      <c r="A1026" s="2" t="s">
        <v>156</v>
      </c>
      <c r="B1026" s="2" t="s">
        <v>34319</v>
      </c>
      <c r="C1026" s="3">
        <v>11</v>
      </c>
      <c r="D1026" s="2" t="s">
        <v>861</v>
      </c>
      <c r="E1026" s="2" t="s">
        <v>12838</v>
      </c>
      <c r="F1026" s="2">
        <v>39771984</v>
      </c>
      <c r="G1026" s="2" t="s">
        <v>12862</v>
      </c>
      <c r="H1026" s="2" t="s">
        <v>12863</v>
      </c>
      <c r="I1026" s="2" t="s">
        <v>12864</v>
      </c>
      <c r="J1026" s="2" t="s">
        <v>12864</v>
      </c>
      <c r="K1026" s="2" t="s">
        <v>10003</v>
      </c>
      <c r="L1026" s="2" t="s">
        <v>12865</v>
      </c>
      <c r="M1026" s="2" t="s">
        <v>7388</v>
      </c>
      <c r="N1026" s="4" t="s">
        <v>12866</v>
      </c>
      <c r="O1026" s="4" t="s">
        <v>12867</v>
      </c>
    </row>
    <row r="1027" spans="1:15" ht="15" hidden="1" customHeight="1" x14ac:dyDescent="0.3">
      <c r="A1027" s="2" t="s">
        <v>156</v>
      </c>
      <c r="B1027" s="2" t="s">
        <v>34319</v>
      </c>
      <c r="C1027" s="3">
        <v>11</v>
      </c>
      <c r="D1027" s="2" t="s">
        <v>861</v>
      </c>
      <c r="E1027" s="2" t="s">
        <v>12838</v>
      </c>
      <c r="F1027" s="2">
        <v>39019165</v>
      </c>
      <c r="G1027" s="2" t="s">
        <v>12868</v>
      </c>
      <c r="H1027" s="2" t="s">
        <v>12869</v>
      </c>
      <c r="I1027" s="2" t="s">
        <v>850</v>
      </c>
      <c r="J1027" s="2" t="s">
        <v>12870</v>
      </c>
      <c r="K1027" s="2" t="s">
        <v>12871</v>
      </c>
      <c r="L1027" s="2" t="s">
        <v>12872</v>
      </c>
      <c r="M1027" s="2" t="s">
        <v>7388</v>
      </c>
      <c r="N1027" s="4" t="s">
        <v>12873</v>
      </c>
      <c r="O1027" s="4" t="s">
        <v>12874</v>
      </c>
    </row>
    <row r="1028" spans="1:15" ht="15" hidden="1" customHeight="1" x14ac:dyDescent="0.3">
      <c r="A1028" s="2" t="s">
        <v>156</v>
      </c>
      <c r="B1028" s="2" t="s">
        <v>34319</v>
      </c>
      <c r="C1028" s="3">
        <v>11</v>
      </c>
      <c r="D1028" s="2" t="s">
        <v>861</v>
      </c>
      <c r="E1028" s="2" t="s">
        <v>12838</v>
      </c>
      <c r="F1028" s="2">
        <v>39303738</v>
      </c>
      <c r="G1028" s="2" t="s">
        <v>12875</v>
      </c>
      <c r="H1028" s="2" t="s">
        <v>12876</v>
      </c>
      <c r="I1028" s="2" t="s">
        <v>850</v>
      </c>
      <c r="J1028" s="2" t="s">
        <v>12877</v>
      </c>
      <c r="K1028" s="2" t="s">
        <v>12878</v>
      </c>
      <c r="L1028" s="2" t="s">
        <v>12879</v>
      </c>
      <c r="M1028" s="2" t="s">
        <v>7438</v>
      </c>
      <c r="N1028" s="4" t="s">
        <v>12880</v>
      </c>
      <c r="O1028" s="4" t="s">
        <v>12881</v>
      </c>
    </row>
    <row r="1029" spans="1:15" ht="15" hidden="1" customHeight="1" x14ac:dyDescent="0.3">
      <c r="A1029" s="2" t="s">
        <v>156</v>
      </c>
      <c r="B1029" s="2" t="s">
        <v>34319</v>
      </c>
      <c r="C1029" s="3">
        <v>11</v>
      </c>
      <c r="D1029" s="2" t="s">
        <v>861</v>
      </c>
      <c r="E1029" s="2" t="s">
        <v>12838</v>
      </c>
      <c r="F1029" s="2">
        <v>39398203</v>
      </c>
      <c r="G1029" s="2" t="s">
        <v>12882</v>
      </c>
      <c r="H1029" s="2" t="s">
        <v>12883</v>
      </c>
      <c r="I1029" s="2" t="s">
        <v>12884</v>
      </c>
      <c r="J1029" s="2" t="s">
        <v>12884</v>
      </c>
      <c r="K1029" s="2" t="s">
        <v>12859</v>
      </c>
      <c r="L1029" s="2"/>
      <c r="M1029" s="2" t="s">
        <v>8986</v>
      </c>
      <c r="N1029" s="4" t="s">
        <v>12885</v>
      </c>
      <c r="O1029" s="4" t="s">
        <v>12886</v>
      </c>
    </row>
    <row r="1030" spans="1:15" ht="15" hidden="1" customHeight="1" x14ac:dyDescent="0.3">
      <c r="A1030" s="2" t="s">
        <v>156</v>
      </c>
      <c r="B1030" s="2" t="s">
        <v>34319</v>
      </c>
      <c r="C1030" s="3">
        <v>11</v>
      </c>
      <c r="D1030" s="2" t="s">
        <v>861</v>
      </c>
      <c r="E1030" s="2" t="s">
        <v>12838</v>
      </c>
      <c r="F1030" s="2">
        <v>38921753</v>
      </c>
      <c r="G1030" s="2" t="s">
        <v>12887</v>
      </c>
      <c r="H1030" s="2" t="s">
        <v>12888</v>
      </c>
      <c r="I1030" s="2" t="s">
        <v>12889</v>
      </c>
      <c r="J1030" s="2" t="s">
        <v>12889</v>
      </c>
      <c r="K1030" s="2" t="s">
        <v>12852</v>
      </c>
      <c r="L1030" s="2" t="s">
        <v>12890</v>
      </c>
      <c r="M1030" s="2" t="s">
        <v>7438</v>
      </c>
      <c r="N1030" s="4" t="s">
        <v>12891</v>
      </c>
      <c r="O1030" s="4" t="s">
        <v>12892</v>
      </c>
    </row>
    <row r="1031" spans="1:15" ht="15" hidden="1" customHeight="1" x14ac:dyDescent="0.3">
      <c r="A1031" s="2" t="s">
        <v>156</v>
      </c>
      <c r="B1031" s="2" t="s">
        <v>34319</v>
      </c>
      <c r="C1031" s="3">
        <v>11</v>
      </c>
      <c r="D1031" s="2" t="s">
        <v>861</v>
      </c>
      <c r="E1031" s="2" t="s">
        <v>12838</v>
      </c>
      <c r="F1031" s="2">
        <v>38698213</v>
      </c>
      <c r="G1031" s="2" t="s">
        <v>12893</v>
      </c>
      <c r="H1031" s="2" t="s">
        <v>12894</v>
      </c>
      <c r="I1031" s="2" t="s">
        <v>12895</v>
      </c>
      <c r="J1031" s="2" t="s">
        <v>12895</v>
      </c>
      <c r="K1031" s="2" t="s">
        <v>12896</v>
      </c>
      <c r="L1031" s="2" t="s">
        <v>12897</v>
      </c>
      <c r="M1031" s="2" t="s">
        <v>7438</v>
      </c>
      <c r="N1031" s="4" t="s">
        <v>12898</v>
      </c>
      <c r="O1031" s="4" t="s">
        <v>12899</v>
      </c>
    </row>
    <row r="1032" spans="1:15" ht="15" hidden="1" customHeight="1" x14ac:dyDescent="0.3">
      <c r="A1032" s="2" t="s">
        <v>156</v>
      </c>
      <c r="B1032" s="2" t="s">
        <v>34319</v>
      </c>
      <c r="C1032" s="3">
        <v>11</v>
      </c>
      <c r="D1032" s="2" t="s">
        <v>861</v>
      </c>
      <c r="E1032" s="2" t="s">
        <v>12838</v>
      </c>
      <c r="F1032" s="2">
        <v>38543905</v>
      </c>
      <c r="G1032" s="2" t="s">
        <v>12900</v>
      </c>
      <c r="H1032" s="2" t="s">
        <v>12901</v>
      </c>
      <c r="I1032" s="2" t="s">
        <v>12902</v>
      </c>
      <c r="J1032" s="2" t="s">
        <v>12902</v>
      </c>
      <c r="K1032" s="2" t="s">
        <v>10003</v>
      </c>
      <c r="L1032" s="2" t="s">
        <v>12903</v>
      </c>
      <c r="M1032" s="2" t="s">
        <v>7438</v>
      </c>
      <c r="N1032" s="4" t="s">
        <v>12904</v>
      </c>
      <c r="O1032" s="4" t="s">
        <v>12905</v>
      </c>
    </row>
    <row r="1033" spans="1:15" ht="15" hidden="1" customHeight="1" x14ac:dyDescent="0.3">
      <c r="A1033" s="2" t="s">
        <v>156</v>
      </c>
      <c r="B1033" s="2" t="s">
        <v>34319</v>
      </c>
      <c r="C1033" s="3">
        <v>11</v>
      </c>
      <c r="D1033" s="2" t="s">
        <v>861</v>
      </c>
      <c r="E1033" s="2" t="s">
        <v>12838</v>
      </c>
      <c r="F1033" s="2">
        <v>38390336</v>
      </c>
      <c r="G1033" s="2" t="s">
        <v>12906</v>
      </c>
      <c r="H1033" s="2" t="s">
        <v>12907</v>
      </c>
      <c r="I1033" s="2" t="s">
        <v>945</v>
      </c>
      <c r="J1033" s="2" t="s">
        <v>12908</v>
      </c>
      <c r="K1033" s="2" t="s">
        <v>7410</v>
      </c>
      <c r="L1033" s="2" t="s">
        <v>12909</v>
      </c>
      <c r="M1033" s="2" t="s">
        <v>9041</v>
      </c>
      <c r="N1033" s="4" t="s">
        <v>12910</v>
      </c>
      <c r="O1033" s="4" t="s">
        <v>12911</v>
      </c>
    </row>
    <row r="1034" spans="1:15" ht="15" hidden="1" customHeight="1" x14ac:dyDescent="0.3">
      <c r="A1034" s="2" t="s">
        <v>156</v>
      </c>
      <c r="B1034" s="2" t="s">
        <v>34319</v>
      </c>
      <c r="C1034" s="3">
        <v>11</v>
      </c>
      <c r="D1034" s="2" t="s">
        <v>861</v>
      </c>
      <c r="E1034" s="2" t="s">
        <v>12838</v>
      </c>
      <c r="F1034" s="2">
        <v>39139374</v>
      </c>
      <c r="G1034" s="2" t="s">
        <v>12912</v>
      </c>
      <c r="H1034" s="2" t="s">
        <v>12913</v>
      </c>
      <c r="I1034" s="2" t="s">
        <v>945</v>
      </c>
      <c r="J1034" s="2" t="s">
        <v>10026</v>
      </c>
      <c r="K1034" s="2" t="s">
        <v>10512</v>
      </c>
      <c r="L1034" s="2" t="s">
        <v>12914</v>
      </c>
      <c r="M1034" s="2" t="s">
        <v>12915</v>
      </c>
      <c r="N1034" s="4" t="s">
        <v>12916</v>
      </c>
      <c r="O1034" s="4" t="s">
        <v>12917</v>
      </c>
    </row>
    <row r="1035" spans="1:15" ht="15" hidden="1" customHeight="1" x14ac:dyDescent="0.3">
      <c r="A1035" s="2" t="s">
        <v>156</v>
      </c>
      <c r="B1035" s="2" t="s">
        <v>34319</v>
      </c>
      <c r="C1035" s="3">
        <v>11</v>
      </c>
      <c r="D1035" s="2" t="s">
        <v>861</v>
      </c>
      <c r="E1035" s="2" t="s">
        <v>12838</v>
      </c>
      <c r="F1035" s="2">
        <v>39570155</v>
      </c>
      <c r="G1035" s="2" t="s">
        <v>12918</v>
      </c>
      <c r="H1035" s="2" t="s">
        <v>12919</v>
      </c>
      <c r="I1035" s="2" t="s">
        <v>945</v>
      </c>
      <c r="J1035" s="2" t="s">
        <v>12920</v>
      </c>
      <c r="K1035" s="2" t="s">
        <v>12921</v>
      </c>
      <c r="L1035" s="2" t="s">
        <v>12922</v>
      </c>
      <c r="M1035" s="2" t="s">
        <v>7388</v>
      </c>
      <c r="N1035" s="4" t="s">
        <v>12923</v>
      </c>
      <c r="O1035" s="4" t="s">
        <v>12924</v>
      </c>
    </row>
    <row r="1036" spans="1:15" ht="15" hidden="1" customHeight="1" x14ac:dyDescent="0.3">
      <c r="A1036" s="2" t="s">
        <v>156</v>
      </c>
      <c r="B1036" s="2" t="s">
        <v>34319</v>
      </c>
      <c r="C1036" s="3">
        <v>11</v>
      </c>
      <c r="D1036" s="2" t="s">
        <v>861</v>
      </c>
      <c r="E1036" s="2" t="s">
        <v>12838</v>
      </c>
      <c r="F1036" s="2">
        <v>37896969</v>
      </c>
      <c r="G1036" s="2" t="s">
        <v>12925</v>
      </c>
      <c r="H1036" s="2" t="s">
        <v>12926</v>
      </c>
      <c r="I1036" s="2" t="s">
        <v>7248</v>
      </c>
      <c r="J1036" s="2" t="s">
        <v>7248</v>
      </c>
      <c r="K1036" s="2" t="s">
        <v>10003</v>
      </c>
      <c r="L1036" s="2" t="s">
        <v>12927</v>
      </c>
      <c r="M1036" s="2" t="s">
        <v>7438</v>
      </c>
      <c r="N1036" s="4" t="s">
        <v>12928</v>
      </c>
      <c r="O1036" s="4" t="s">
        <v>12929</v>
      </c>
    </row>
    <row r="1037" spans="1:15" ht="15" hidden="1" customHeight="1" x14ac:dyDescent="0.3">
      <c r="A1037" s="2" t="s">
        <v>156</v>
      </c>
      <c r="B1037" s="2" t="s">
        <v>34319</v>
      </c>
      <c r="C1037" s="3">
        <v>11</v>
      </c>
      <c r="D1037" s="2" t="s">
        <v>861</v>
      </c>
      <c r="E1037" s="2" t="s">
        <v>12838</v>
      </c>
      <c r="F1037" s="2">
        <v>37888541</v>
      </c>
      <c r="G1037" s="2" t="s">
        <v>12930</v>
      </c>
      <c r="H1037" s="2" t="s">
        <v>12931</v>
      </c>
      <c r="I1037" s="2" t="s">
        <v>7250</v>
      </c>
      <c r="J1037" s="2" t="s">
        <v>7250</v>
      </c>
      <c r="K1037" s="2" t="s">
        <v>12932</v>
      </c>
      <c r="L1037" s="2" t="s">
        <v>12933</v>
      </c>
      <c r="M1037" s="2" t="s">
        <v>7438</v>
      </c>
      <c r="N1037" s="4" t="s">
        <v>12934</v>
      </c>
      <c r="O1037" s="4" t="s">
        <v>12935</v>
      </c>
    </row>
    <row r="1038" spans="1:15" ht="15" hidden="1" customHeight="1" x14ac:dyDescent="0.3">
      <c r="A1038" s="2" t="s">
        <v>156</v>
      </c>
      <c r="B1038" s="2" t="s">
        <v>34319</v>
      </c>
      <c r="C1038" s="3">
        <v>11</v>
      </c>
      <c r="D1038" s="2" t="s">
        <v>861</v>
      </c>
      <c r="E1038" s="2" t="s">
        <v>12838</v>
      </c>
      <c r="F1038" s="2">
        <v>37631877</v>
      </c>
      <c r="G1038" s="2" t="s">
        <v>12936</v>
      </c>
      <c r="H1038" s="2" t="s">
        <v>12937</v>
      </c>
      <c r="I1038" s="2" t="s">
        <v>4487</v>
      </c>
      <c r="J1038" s="2" t="s">
        <v>4487</v>
      </c>
      <c r="K1038" s="2" t="s">
        <v>10003</v>
      </c>
      <c r="L1038" s="2" t="s">
        <v>12938</v>
      </c>
      <c r="M1038" s="2" t="s">
        <v>7388</v>
      </c>
      <c r="N1038" s="4" t="s">
        <v>12939</v>
      </c>
      <c r="O1038" s="4" t="s">
        <v>12940</v>
      </c>
    </row>
    <row r="1039" spans="1:15" ht="15" hidden="1" customHeight="1" x14ac:dyDescent="0.3">
      <c r="A1039" s="2" t="s">
        <v>156</v>
      </c>
      <c r="B1039" s="2" t="s">
        <v>34319</v>
      </c>
      <c r="C1039" s="3">
        <v>11</v>
      </c>
      <c r="D1039" s="2" t="s">
        <v>861</v>
      </c>
      <c r="E1039" s="2" t="s">
        <v>12838</v>
      </c>
      <c r="F1039" s="2">
        <v>37474501</v>
      </c>
      <c r="G1039" s="2" t="s">
        <v>12850</v>
      </c>
      <c r="H1039" s="2" t="s">
        <v>12941</v>
      </c>
      <c r="I1039" s="2" t="s">
        <v>12942</v>
      </c>
      <c r="J1039" s="2" t="s">
        <v>12942</v>
      </c>
      <c r="K1039" s="2" t="s">
        <v>12768</v>
      </c>
      <c r="L1039" s="2" t="s">
        <v>12943</v>
      </c>
      <c r="M1039" s="2" t="s">
        <v>9763</v>
      </c>
      <c r="N1039" s="4" t="s">
        <v>12944</v>
      </c>
      <c r="O1039" s="4" t="s">
        <v>12945</v>
      </c>
    </row>
    <row r="1040" spans="1:15" ht="15" hidden="1" customHeight="1" x14ac:dyDescent="0.3">
      <c r="A1040" s="2" t="s">
        <v>156</v>
      </c>
      <c r="B1040" s="2" t="s">
        <v>34319</v>
      </c>
      <c r="C1040" s="3">
        <v>11</v>
      </c>
      <c r="D1040" s="2" t="s">
        <v>861</v>
      </c>
      <c r="E1040" s="2" t="s">
        <v>12838</v>
      </c>
      <c r="F1040" s="2">
        <v>37088297</v>
      </c>
      <c r="G1040" s="2" t="s">
        <v>12946</v>
      </c>
      <c r="H1040" s="2" t="s">
        <v>12947</v>
      </c>
      <c r="I1040" s="2" t="s">
        <v>2976</v>
      </c>
      <c r="J1040" s="2" t="s">
        <v>5532</v>
      </c>
      <c r="K1040" s="2" t="s">
        <v>8000</v>
      </c>
      <c r="L1040" s="2" t="s">
        <v>12948</v>
      </c>
      <c r="M1040" s="2" t="s">
        <v>7460</v>
      </c>
      <c r="N1040" s="4" t="s">
        <v>12949</v>
      </c>
      <c r="O1040" s="4" t="s">
        <v>12950</v>
      </c>
    </row>
    <row r="1041" spans="1:15" ht="15" hidden="1" customHeight="1" x14ac:dyDescent="0.3">
      <c r="A1041" s="2" t="s">
        <v>156</v>
      </c>
      <c r="B1041" s="2" t="s">
        <v>34319</v>
      </c>
      <c r="C1041" s="3">
        <v>11</v>
      </c>
      <c r="D1041" s="2" t="s">
        <v>861</v>
      </c>
      <c r="E1041" s="2" t="s">
        <v>12838</v>
      </c>
      <c r="F1041" s="2">
        <v>36839519</v>
      </c>
      <c r="G1041" s="2" t="s">
        <v>12951</v>
      </c>
      <c r="H1041" s="2" t="s">
        <v>12952</v>
      </c>
      <c r="I1041" s="2" t="s">
        <v>12953</v>
      </c>
      <c r="J1041" s="2" t="s">
        <v>12953</v>
      </c>
      <c r="K1041" s="2" t="s">
        <v>12852</v>
      </c>
      <c r="L1041" s="2" t="s">
        <v>12954</v>
      </c>
      <c r="M1041" s="2" t="s">
        <v>7438</v>
      </c>
      <c r="N1041" s="4" t="s">
        <v>12955</v>
      </c>
      <c r="O1041" s="4" t="s">
        <v>12956</v>
      </c>
    </row>
    <row r="1042" spans="1:15" ht="15" hidden="1" customHeight="1" x14ac:dyDescent="0.3">
      <c r="A1042" s="2" t="s">
        <v>156</v>
      </c>
      <c r="B1042" s="2" t="s">
        <v>34319</v>
      </c>
      <c r="C1042" s="3">
        <v>11</v>
      </c>
      <c r="D1042" s="2" t="s">
        <v>861</v>
      </c>
      <c r="E1042" s="2" t="s">
        <v>12838</v>
      </c>
      <c r="F1042" s="2">
        <v>36839443</v>
      </c>
      <c r="G1042" s="2" t="s">
        <v>12957</v>
      </c>
      <c r="H1042" s="2" t="s">
        <v>12958</v>
      </c>
      <c r="I1042" s="2" t="s">
        <v>7214</v>
      </c>
      <c r="J1042" s="2" t="s">
        <v>7214</v>
      </c>
      <c r="K1042" s="2" t="s">
        <v>12852</v>
      </c>
      <c r="L1042" s="2" t="s">
        <v>12959</v>
      </c>
      <c r="M1042" s="2" t="s">
        <v>7438</v>
      </c>
      <c r="N1042" s="4" t="s">
        <v>12960</v>
      </c>
      <c r="O1042" s="4" t="s">
        <v>12961</v>
      </c>
    </row>
    <row r="1043" spans="1:15" ht="15" hidden="1" customHeight="1" x14ac:dyDescent="0.3">
      <c r="A1043" s="2" t="s">
        <v>156</v>
      </c>
      <c r="B1043" s="2" t="s">
        <v>34319</v>
      </c>
      <c r="C1043" s="3">
        <v>11</v>
      </c>
      <c r="D1043" s="2" t="s">
        <v>861</v>
      </c>
      <c r="E1043" s="2" t="s">
        <v>12838</v>
      </c>
      <c r="F1043" s="2">
        <v>36679956</v>
      </c>
      <c r="G1043" s="2" t="s">
        <v>12962</v>
      </c>
      <c r="H1043" s="2" t="s">
        <v>12963</v>
      </c>
      <c r="I1043" s="2" t="s">
        <v>12964</v>
      </c>
      <c r="J1043" s="2" t="s">
        <v>12964</v>
      </c>
      <c r="K1043" s="2" t="s">
        <v>10003</v>
      </c>
      <c r="L1043" s="2" t="s">
        <v>12965</v>
      </c>
      <c r="M1043" s="2" t="s">
        <v>7388</v>
      </c>
      <c r="N1043" s="4" t="s">
        <v>12966</v>
      </c>
      <c r="O1043" s="4" t="s">
        <v>12967</v>
      </c>
    </row>
    <row r="1044" spans="1:15" ht="15" hidden="1" customHeight="1" x14ac:dyDescent="0.3">
      <c r="A1044" s="2" t="s">
        <v>156</v>
      </c>
      <c r="B1044" s="2" t="s">
        <v>34319</v>
      </c>
      <c r="C1044" s="3">
        <v>11</v>
      </c>
      <c r="D1044" s="2" t="s">
        <v>861</v>
      </c>
      <c r="E1044" s="2" t="s">
        <v>12838</v>
      </c>
      <c r="F1044" s="2">
        <v>36039908</v>
      </c>
      <c r="G1044" s="2" t="s">
        <v>12968</v>
      </c>
      <c r="H1044" s="2" t="s">
        <v>12969</v>
      </c>
      <c r="I1044" s="2" t="s">
        <v>1089</v>
      </c>
      <c r="J1044" s="2"/>
      <c r="K1044" s="2" t="s">
        <v>12970</v>
      </c>
      <c r="L1044" s="2" t="s">
        <v>12971</v>
      </c>
      <c r="M1044" s="2" t="s">
        <v>7388</v>
      </c>
      <c r="N1044" s="4" t="s">
        <v>12972</v>
      </c>
      <c r="O1044" s="4" t="s">
        <v>12973</v>
      </c>
    </row>
    <row r="1045" spans="1:15" ht="15" hidden="1" customHeight="1" x14ac:dyDescent="0.3">
      <c r="A1045" s="2" t="s">
        <v>156</v>
      </c>
      <c r="B1045" s="2" t="s">
        <v>34319</v>
      </c>
      <c r="C1045" s="3">
        <v>11</v>
      </c>
      <c r="D1045" s="2" t="s">
        <v>861</v>
      </c>
      <c r="E1045" s="2" t="s">
        <v>12838</v>
      </c>
      <c r="F1045" s="2">
        <v>36366357</v>
      </c>
      <c r="G1045" s="2" t="s">
        <v>12974</v>
      </c>
      <c r="H1045" s="2" t="s">
        <v>12975</v>
      </c>
      <c r="I1045" s="2" t="s">
        <v>10191</v>
      </c>
      <c r="J1045" s="2" t="s">
        <v>10191</v>
      </c>
      <c r="K1045" s="2" t="s">
        <v>10003</v>
      </c>
      <c r="L1045" s="2" t="s">
        <v>12976</v>
      </c>
      <c r="M1045" s="2" t="s">
        <v>7388</v>
      </c>
      <c r="N1045" s="4" t="s">
        <v>12977</v>
      </c>
      <c r="O1045" s="4" t="s">
        <v>12978</v>
      </c>
    </row>
    <row r="1046" spans="1:15" ht="15" hidden="1" customHeight="1" x14ac:dyDescent="0.3">
      <c r="A1046" s="2" t="s">
        <v>156</v>
      </c>
      <c r="B1046" s="2" t="s">
        <v>34319</v>
      </c>
      <c r="C1046" s="3">
        <v>11</v>
      </c>
      <c r="D1046" s="2" t="s">
        <v>861</v>
      </c>
      <c r="E1046" s="2" t="s">
        <v>12838</v>
      </c>
      <c r="F1046" s="2">
        <v>36058233</v>
      </c>
      <c r="G1046" s="2" t="s">
        <v>12979</v>
      </c>
      <c r="H1046" s="2" t="s">
        <v>12980</v>
      </c>
      <c r="I1046" s="2" t="s">
        <v>2722</v>
      </c>
      <c r="J1046" s="2" t="s">
        <v>12005</v>
      </c>
      <c r="K1046" s="2" t="s">
        <v>12878</v>
      </c>
      <c r="L1046" s="2" t="s">
        <v>12981</v>
      </c>
      <c r="M1046" s="2" t="s">
        <v>9763</v>
      </c>
      <c r="N1046" s="4" t="s">
        <v>12982</v>
      </c>
      <c r="O1046" s="4" t="s">
        <v>12983</v>
      </c>
    </row>
    <row r="1047" spans="1:15" ht="15" hidden="1" customHeight="1" x14ac:dyDescent="0.3">
      <c r="A1047" s="2" t="s">
        <v>156</v>
      </c>
      <c r="B1047" s="2" t="s">
        <v>34319</v>
      </c>
      <c r="C1047" s="3">
        <v>11</v>
      </c>
      <c r="D1047" s="2" t="s">
        <v>861</v>
      </c>
      <c r="E1047" s="2" t="s">
        <v>12838</v>
      </c>
      <c r="F1047" s="2">
        <v>36107855</v>
      </c>
      <c r="G1047" s="2" t="s">
        <v>12984</v>
      </c>
      <c r="H1047" s="2" t="s">
        <v>12985</v>
      </c>
      <c r="I1047" s="2" t="s">
        <v>2722</v>
      </c>
      <c r="J1047" s="2" t="s">
        <v>8975</v>
      </c>
      <c r="K1047" s="2" t="s">
        <v>12986</v>
      </c>
      <c r="L1047" s="2" t="s">
        <v>12987</v>
      </c>
      <c r="M1047" s="2" t="s">
        <v>12988</v>
      </c>
      <c r="N1047" s="4" t="s">
        <v>12989</v>
      </c>
      <c r="O1047" s="4" t="s">
        <v>12990</v>
      </c>
    </row>
    <row r="1048" spans="1:15" ht="15" hidden="1" customHeight="1" x14ac:dyDescent="0.3">
      <c r="A1048" s="2" t="s">
        <v>156</v>
      </c>
      <c r="B1048" s="2" t="s">
        <v>34319</v>
      </c>
      <c r="C1048" s="3">
        <v>11</v>
      </c>
      <c r="D1048" s="2" t="s">
        <v>861</v>
      </c>
      <c r="E1048" s="2" t="s">
        <v>12838</v>
      </c>
      <c r="F1048" s="2">
        <v>35670567</v>
      </c>
      <c r="G1048" s="2" t="s">
        <v>12991</v>
      </c>
      <c r="H1048" s="2" t="s">
        <v>12992</v>
      </c>
      <c r="I1048" s="2" t="s">
        <v>5873</v>
      </c>
      <c r="J1048" s="2" t="s">
        <v>5873</v>
      </c>
      <c r="K1048" s="2" t="s">
        <v>12993</v>
      </c>
      <c r="L1048" s="2" t="s">
        <v>12994</v>
      </c>
      <c r="M1048" s="2" t="s">
        <v>7460</v>
      </c>
      <c r="N1048" s="4" t="s">
        <v>12995</v>
      </c>
      <c r="O1048" s="4" t="s">
        <v>12996</v>
      </c>
    </row>
    <row r="1049" spans="1:15" ht="15" hidden="1" customHeight="1" x14ac:dyDescent="0.3">
      <c r="A1049" s="2" t="s">
        <v>156</v>
      </c>
      <c r="B1049" s="2" t="s">
        <v>34319</v>
      </c>
      <c r="C1049" s="3">
        <v>11</v>
      </c>
      <c r="D1049" s="2" t="s">
        <v>861</v>
      </c>
      <c r="E1049" s="2" t="s">
        <v>12838</v>
      </c>
      <c r="F1049" s="2">
        <v>34939192</v>
      </c>
      <c r="G1049" s="2" t="s">
        <v>12997</v>
      </c>
      <c r="H1049" s="2" t="s">
        <v>12998</v>
      </c>
      <c r="I1049" s="2" t="s">
        <v>1289</v>
      </c>
      <c r="J1049" s="2" t="s">
        <v>12999</v>
      </c>
      <c r="K1049" s="2" t="s">
        <v>140</v>
      </c>
      <c r="L1049" s="2" t="s">
        <v>13000</v>
      </c>
      <c r="M1049" s="2" t="s">
        <v>7438</v>
      </c>
      <c r="N1049" s="4" t="s">
        <v>13001</v>
      </c>
      <c r="O1049" s="4" t="s">
        <v>13002</v>
      </c>
    </row>
    <row r="1050" spans="1:15" ht="15" hidden="1" customHeight="1" x14ac:dyDescent="0.3">
      <c r="A1050" s="2" t="s">
        <v>156</v>
      </c>
      <c r="B1050" s="2" t="s">
        <v>34319</v>
      </c>
      <c r="C1050" s="3">
        <v>11</v>
      </c>
      <c r="D1050" s="2" t="s">
        <v>861</v>
      </c>
      <c r="E1050" s="2" t="s">
        <v>12838</v>
      </c>
      <c r="F1050" s="2">
        <v>35157519</v>
      </c>
      <c r="G1050" s="2" t="s">
        <v>13003</v>
      </c>
      <c r="H1050" s="2" t="s">
        <v>13004</v>
      </c>
      <c r="I1050" s="2" t="s">
        <v>13005</v>
      </c>
      <c r="J1050" s="2" t="s">
        <v>13006</v>
      </c>
      <c r="K1050" s="2" t="s">
        <v>13007</v>
      </c>
      <c r="L1050" s="2" t="s">
        <v>13008</v>
      </c>
      <c r="M1050" s="2" t="s">
        <v>11800</v>
      </c>
      <c r="N1050" s="4" t="s">
        <v>13009</v>
      </c>
      <c r="O1050" s="4" t="s">
        <v>13010</v>
      </c>
    </row>
    <row r="1051" spans="1:15" ht="15" hidden="1" customHeight="1" x14ac:dyDescent="0.3">
      <c r="A1051" s="2" t="s">
        <v>156</v>
      </c>
      <c r="B1051" s="2" t="s">
        <v>34319</v>
      </c>
      <c r="C1051" s="3">
        <v>11</v>
      </c>
      <c r="D1051" s="2" t="s">
        <v>861</v>
      </c>
      <c r="E1051" s="2" t="s">
        <v>12838</v>
      </c>
      <c r="F1051" s="2">
        <v>35048460</v>
      </c>
      <c r="G1051" s="2" t="s">
        <v>13011</v>
      </c>
      <c r="H1051" s="2" t="s">
        <v>13012</v>
      </c>
      <c r="I1051" s="2" t="s">
        <v>5380</v>
      </c>
      <c r="J1051" s="2" t="s">
        <v>13013</v>
      </c>
      <c r="K1051" s="2" t="s">
        <v>13014</v>
      </c>
      <c r="L1051" s="2" t="s">
        <v>13015</v>
      </c>
      <c r="M1051" s="2" t="s">
        <v>7388</v>
      </c>
      <c r="N1051" s="4" t="s">
        <v>13016</v>
      </c>
      <c r="O1051" s="4" t="s">
        <v>13017</v>
      </c>
    </row>
    <row r="1052" spans="1:15" ht="15" hidden="1" customHeight="1" x14ac:dyDescent="0.3">
      <c r="A1052" s="2" t="s">
        <v>156</v>
      </c>
      <c r="B1052" s="2" t="s">
        <v>34319</v>
      </c>
      <c r="C1052" s="3">
        <v>11</v>
      </c>
      <c r="D1052" s="2" t="s">
        <v>861</v>
      </c>
      <c r="E1052" s="2" t="s">
        <v>12838</v>
      </c>
      <c r="F1052" s="2">
        <v>35215123</v>
      </c>
      <c r="G1052" s="2" t="s">
        <v>13018</v>
      </c>
      <c r="H1052" s="2" t="s">
        <v>13019</v>
      </c>
      <c r="I1052" s="2" t="s">
        <v>3051</v>
      </c>
      <c r="J1052" s="2" t="s">
        <v>3051</v>
      </c>
      <c r="K1052" s="2" t="s">
        <v>12852</v>
      </c>
      <c r="L1052" s="2" t="s">
        <v>13020</v>
      </c>
      <c r="M1052" s="2" t="s">
        <v>7438</v>
      </c>
      <c r="N1052" s="4" t="s">
        <v>13021</v>
      </c>
      <c r="O1052" s="4" t="s">
        <v>13022</v>
      </c>
    </row>
    <row r="1053" spans="1:15" ht="15" hidden="1" customHeight="1" x14ac:dyDescent="0.3">
      <c r="A1053" s="2" t="s">
        <v>156</v>
      </c>
      <c r="B1053" s="2" t="s">
        <v>34319</v>
      </c>
      <c r="C1053" s="3">
        <v>11</v>
      </c>
      <c r="D1053" s="2" t="s">
        <v>861</v>
      </c>
      <c r="E1053" s="2" t="s">
        <v>12838</v>
      </c>
      <c r="F1053" s="2">
        <v>34628330</v>
      </c>
      <c r="G1053" s="2" t="s">
        <v>13023</v>
      </c>
      <c r="H1053" s="2" t="s">
        <v>13024</v>
      </c>
      <c r="I1053" s="2" t="s">
        <v>659</v>
      </c>
      <c r="J1053" s="2" t="s">
        <v>2553</v>
      </c>
      <c r="K1053" s="2" t="s">
        <v>13025</v>
      </c>
      <c r="L1053" s="2" t="s">
        <v>13026</v>
      </c>
      <c r="M1053" s="2" t="s">
        <v>7600</v>
      </c>
      <c r="N1053" s="4" t="s">
        <v>13027</v>
      </c>
      <c r="O1053" s="4" t="s">
        <v>13028</v>
      </c>
    </row>
    <row r="1054" spans="1:15" ht="15" hidden="1" customHeight="1" x14ac:dyDescent="0.3">
      <c r="A1054" s="2" t="s">
        <v>156</v>
      </c>
      <c r="B1054" s="2" t="s">
        <v>34319</v>
      </c>
      <c r="C1054" s="3">
        <v>11</v>
      </c>
      <c r="D1054" s="2" t="s">
        <v>861</v>
      </c>
      <c r="E1054" s="2" t="s">
        <v>12838</v>
      </c>
      <c r="F1054" s="2">
        <v>35187122</v>
      </c>
      <c r="G1054" s="2" t="s">
        <v>13029</v>
      </c>
      <c r="H1054" s="2" t="s">
        <v>13030</v>
      </c>
      <c r="I1054" s="2" t="s">
        <v>695</v>
      </c>
      <c r="J1054" s="2" t="s">
        <v>13031</v>
      </c>
      <c r="K1054" s="2" t="s">
        <v>13032</v>
      </c>
      <c r="L1054" s="2" t="s">
        <v>13033</v>
      </c>
      <c r="M1054" s="2" t="s">
        <v>7388</v>
      </c>
      <c r="N1054" s="4" t="s">
        <v>13034</v>
      </c>
      <c r="O1054" s="4" t="s">
        <v>13035</v>
      </c>
    </row>
    <row r="1055" spans="1:15" ht="15" hidden="1" customHeight="1" x14ac:dyDescent="0.3">
      <c r="A1055" s="2" t="s">
        <v>156</v>
      </c>
      <c r="B1055" s="2" t="s">
        <v>34319</v>
      </c>
      <c r="C1055" s="3">
        <v>11</v>
      </c>
      <c r="D1055" s="2" t="s">
        <v>861</v>
      </c>
      <c r="E1055" s="2" t="s">
        <v>12838</v>
      </c>
      <c r="F1055" s="2">
        <v>35360029</v>
      </c>
      <c r="G1055" s="2" t="s">
        <v>13036</v>
      </c>
      <c r="H1055" s="2" t="s">
        <v>13037</v>
      </c>
      <c r="I1055" s="2" t="s">
        <v>695</v>
      </c>
      <c r="J1055" s="2" t="s">
        <v>13038</v>
      </c>
      <c r="K1055" s="2" t="s">
        <v>13032</v>
      </c>
      <c r="L1055" s="2" t="s">
        <v>13039</v>
      </c>
      <c r="M1055" s="2" t="s">
        <v>7388</v>
      </c>
      <c r="N1055" s="4" t="s">
        <v>13040</v>
      </c>
      <c r="O1055" s="4" t="s">
        <v>13041</v>
      </c>
    </row>
    <row r="1056" spans="1:15" ht="15" hidden="1" customHeight="1" x14ac:dyDescent="0.3">
      <c r="A1056" s="2" t="s">
        <v>156</v>
      </c>
      <c r="B1056" s="2" t="s">
        <v>34319</v>
      </c>
      <c r="C1056" s="3">
        <v>11</v>
      </c>
      <c r="D1056" s="2" t="s">
        <v>861</v>
      </c>
      <c r="E1056" s="2" t="s">
        <v>12838</v>
      </c>
      <c r="F1056" s="2">
        <v>35665256</v>
      </c>
      <c r="G1056" s="2" t="s">
        <v>13042</v>
      </c>
      <c r="H1056" s="2" t="s">
        <v>13043</v>
      </c>
      <c r="I1056" s="2" t="s">
        <v>695</v>
      </c>
      <c r="J1056" s="2" t="s">
        <v>13044</v>
      </c>
      <c r="K1056" s="2" t="s">
        <v>13032</v>
      </c>
      <c r="L1056" s="2" t="s">
        <v>13045</v>
      </c>
      <c r="M1056" s="2" t="s">
        <v>7388</v>
      </c>
      <c r="N1056" s="4" t="s">
        <v>13046</v>
      </c>
      <c r="O1056" s="4" t="s">
        <v>13047</v>
      </c>
    </row>
    <row r="1057" spans="1:15" ht="15" hidden="1" customHeight="1" x14ac:dyDescent="0.3">
      <c r="A1057" s="2" t="s">
        <v>156</v>
      </c>
      <c r="B1057" s="2" t="s">
        <v>34319</v>
      </c>
      <c r="C1057" s="3">
        <v>11</v>
      </c>
      <c r="D1057" s="2" t="s">
        <v>861</v>
      </c>
      <c r="E1057" s="2" t="s">
        <v>12838</v>
      </c>
      <c r="F1057" s="2">
        <v>35674528</v>
      </c>
      <c r="G1057" s="2" t="s">
        <v>13048</v>
      </c>
      <c r="H1057" s="2" t="s">
        <v>13049</v>
      </c>
      <c r="I1057" s="2" t="s">
        <v>695</v>
      </c>
      <c r="J1057" s="2" t="s">
        <v>5654</v>
      </c>
      <c r="K1057" s="2" t="s">
        <v>9559</v>
      </c>
      <c r="L1057" s="2" t="s">
        <v>13050</v>
      </c>
      <c r="M1057" s="2" t="s">
        <v>7388</v>
      </c>
      <c r="N1057" s="4" t="s">
        <v>13051</v>
      </c>
      <c r="O1057" s="4" t="s">
        <v>13052</v>
      </c>
    </row>
    <row r="1058" spans="1:15" ht="15" hidden="1" customHeight="1" x14ac:dyDescent="0.3">
      <c r="A1058" s="2" t="s">
        <v>156</v>
      </c>
      <c r="B1058" s="2" t="s">
        <v>34319</v>
      </c>
      <c r="C1058" s="3">
        <v>11</v>
      </c>
      <c r="D1058" s="2" t="s">
        <v>861</v>
      </c>
      <c r="E1058" s="2" t="s">
        <v>12838</v>
      </c>
      <c r="F1058" s="2">
        <v>35774374</v>
      </c>
      <c r="G1058" s="2" t="s">
        <v>13053</v>
      </c>
      <c r="H1058" s="2" t="s">
        <v>13054</v>
      </c>
      <c r="I1058" s="2" t="s">
        <v>695</v>
      </c>
      <c r="J1058" s="2" t="s">
        <v>5656</v>
      </c>
      <c r="K1058" s="2" t="s">
        <v>13032</v>
      </c>
      <c r="L1058" s="2" t="s">
        <v>13055</v>
      </c>
      <c r="M1058" s="2" t="s">
        <v>7444</v>
      </c>
      <c r="N1058" s="4" t="s">
        <v>13056</v>
      </c>
      <c r="O1058" s="4" t="s">
        <v>13057</v>
      </c>
    </row>
    <row r="1059" spans="1:15" ht="15" hidden="1" customHeight="1" x14ac:dyDescent="0.3">
      <c r="A1059" s="2" t="s">
        <v>156</v>
      </c>
      <c r="B1059" s="2" t="s">
        <v>34319</v>
      </c>
      <c r="C1059" s="3">
        <v>11</v>
      </c>
      <c r="D1059" s="2" t="s">
        <v>861</v>
      </c>
      <c r="E1059" s="2" t="s">
        <v>12838</v>
      </c>
      <c r="F1059" s="2">
        <v>36700209</v>
      </c>
      <c r="G1059" s="2" t="s">
        <v>13058</v>
      </c>
      <c r="H1059" s="2" t="s">
        <v>13059</v>
      </c>
      <c r="I1059" s="2" t="s">
        <v>695</v>
      </c>
      <c r="J1059" s="2" t="s">
        <v>4956</v>
      </c>
      <c r="K1059" s="2" t="s">
        <v>7410</v>
      </c>
      <c r="L1059" s="2" t="s">
        <v>13060</v>
      </c>
      <c r="M1059" s="2" t="s">
        <v>9041</v>
      </c>
      <c r="N1059" s="4" t="s">
        <v>13061</v>
      </c>
      <c r="O1059" s="4" t="s">
        <v>13062</v>
      </c>
    </row>
    <row r="1060" spans="1:15" ht="15" hidden="1" customHeight="1" x14ac:dyDescent="0.3">
      <c r="A1060" s="2" t="s">
        <v>156</v>
      </c>
      <c r="B1060" s="2" t="s">
        <v>34319</v>
      </c>
      <c r="C1060" s="3">
        <v>11</v>
      </c>
      <c r="D1060" s="2" t="s">
        <v>861</v>
      </c>
      <c r="E1060" s="2" t="s">
        <v>12838</v>
      </c>
      <c r="F1060" s="2">
        <v>34592495</v>
      </c>
      <c r="G1060" s="2" t="s">
        <v>13063</v>
      </c>
      <c r="H1060" s="2" t="s">
        <v>13064</v>
      </c>
      <c r="I1060" s="2" t="s">
        <v>5032</v>
      </c>
      <c r="J1060" s="2" t="s">
        <v>6159</v>
      </c>
      <c r="K1060" s="2" t="s">
        <v>5269</v>
      </c>
      <c r="L1060" s="2" t="s">
        <v>13065</v>
      </c>
      <c r="M1060" s="2" t="s">
        <v>13066</v>
      </c>
      <c r="N1060" s="4" t="s">
        <v>13067</v>
      </c>
      <c r="O1060" s="4" t="s">
        <v>13068</v>
      </c>
    </row>
    <row r="1061" spans="1:15" ht="15" hidden="1" customHeight="1" x14ac:dyDescent="0.3">
      <c r="A1061" s="2" t="s">
        <v>156</v>
      </c>
      <c r="B1061" s="2" t="s">
        <v>34319</v>
      </c>
      <c r="C1061" s="3">
        <v>11</v>
      </c>
      <c r="D1061" s="2" t="s">
        <v>861</v>
      </c>
      <c r="E1061" s="2" t="s">
        <v>12838</v>
      </c>
      <c r="F1061" s="2">
        <v>33926776</v>
      </c>
      <c r="G1061" s="2" t="s">
        <v>13069</v>
      </c>
      <c r="H1061" s="2" t="s">
        <v>13070</v>
      </c>
      <c r="I1061" s="2" t="s">
        <v>4040</v>
      </c>
      <c r="J1061" s="2" t="s">
        <v>13071</v>
      </c>
      <c r="K1061" s="2" t="s">
        <v>5269</v>
      </c>
      <c r="L1061" s="2" t="s">
        <v>13072</v>
      </c>
      <c r="M1061" s="2" t="s">
        <v>7460</v>
      </c>
      <c r="N1061" s="4" t="s">
        <v>13073</v>
      </c>
      <c r="O1061" s="4" t="s">
        <v>13074</v>
      </c>
    </row>
    <row r="1062" spans="1:15" ht="15" hidden="1" customHeight="1" x14ac:dyDescent="0.3">
      <c r="A1062" s="2" t="s">
        <v>156</v>
      </c>
      <c r="B1062" s="2" t="s">
        <v>34319</v>
      </c>
      <c r="C1062" s="3">
        <v>11</v>
      </c>
      <c r="D1062" s="2" t="s">
        <v>861</v>
      </c>
      <c r="E1062" s="2" t="s">
        <v>12838</v>
      </c>
      <c r="F1062" s="2">
        <v>32830257</v>
      </c>
      <c r="G1062" s="2" t="s">
        <v>13075</v>
      </c>
      <c r="H1062" s="2" t="s">
        <v>13076</v>
      </c>
      <c r="I1062" s="2" t="s">
        <v>13077</v>
      </c>
      <c r="J1062" s="2"/>
      <c r="K1062" s="2" t="s">
        <v>8389</v>
      </c>
      <c r="L1062" s="2" t="s">
        <v>13078</v>
      </c>
      <c r="M1062" s="2" t="s">
        <v>9041</v>
      </c>
      <c r="N1062" s="4" t="s">
        <v>13079</v>
      </c>
      <c r="O1062" s="4" t="s">
        <v>13080</v>
      </c>
    </row>
    <row r="1063" spans="1:15" ht="15" hidden="1" customHeight="1" x14ac:dyDescent="0.3">
      <c r="A1063" s="2" t="s">
        <v>156</v>
      </c>
      <c r="B1063" s="2" t="s">
        <v>34319</v>
      </c>
      <c r="C1063" s="3">
        <v>11</v>
      </c>
      <c r="D1063" s="2" t="s">
        <v>861</v>
      </c>
      <c r="E1063" s="2" t="s">
        <v>12838</v>
      </c>
      <c r="F1063" s="2">
        <v>33494026</v>
      </c>
      <c r="G1063" s="2" t="s">
        <v>13081</v>
      </c>
      <c r="H1063" s="2" t="s">
        <v>13082</v>
      </c>
      <c r="I1063" s="2" t="s">
        <v>1331</v>
      </c>
      <c r="J1063" s="2" t="s">
        <v>9145</v>
      </c>
      <c r="K1063" s="2" t="s">
        <v>13025</v>
      </c>
      <c r="L1063" s="2" t="s">
        <v>13083</v>
      </c>
      <c r="M1063" s="2" t="s">
        <v>7600</v>
      </c>
      <c r="N1063" s="4" t="s">
        <v>13084</v>
      </c>
      <c r="O1063" s="4" t="s">
        <v>13085</v>
      </c>
    </row>
    <row r="1064" spans="1:15" ht="15" hidden="1" customHeight="1" x14ac:dyDescent="0.3">
      <c r="A1064" s="2" t="s">
        <v>156</v>
      </c>
      <c r="B1064" s="2" t="s">
        <v>34319</v>
      </c>
      <c r="C1064" s="3">
        <v>11</v>
      </c>
      <c r="D1064" s="2" t="s">
        <v>861</v>
      </c>
      <c r="E1064" s="2" t="s">
        <v>12838</v>
      </c>
      <c r="F1064" s="2">
        <v>33909767</v>
      </c>
      <c r="G1064" s="2" t="s">
        <v>13086</v>
      </c>
      <c r="H1064" s="2" t="s">
        <v>13087</v>
      </c>
      <c r="I1064" s="2" t="s">
        <v>12040</v>
      </c>
      <c r="J1064" s="2"/>
      <c r="K1064" s="2" t="s">
        <v>13088</v>
      </c>
      <c r="L1064" s="2" t="s">
        <v>13089</v>
      </c>
      <c r="M1064" s="2" t="s">
        <v>7388</v>
      </c>
      <c r="N1064" s="4" t="s">
        <v>13090</v>
      </c>
      <c r="O1064" s="4" t="s">
        <v>13091</v>
      </c>
    </row>
    <row r="1065" spans="1:15" ht="15" hidden="1" customHeight="1" x14ac:dyDescent="0.3">
      <c r="A1065" s="2" t="s">
        <v>156</v>
      </c>
      <c r="B1065" s="2" t="s">
        <v>34319</v>
      </c>
      <c r="C1065" s="3">
        <v>11</v>
      </c>
      <c r="D1065" s="2" t="s">
        <v>861</v>
      </c>
      <c r="E1065" s="2" t="s">
        <v>12838</v>
      </c>
      <c r="F1065" s="2">
        <v>33341346</v>
      </c>
      <c r="G1065" s="2" t="s">
        <v>13092</v>
      </c>
      <c r="H1065" s="2" t="s">
        <v>13093</v>
      </c>
      <c r="I1065" s="2" t="s">
        <v>2101</v>
      </c>
      <c r="J1065" s="2" t="s">
        <v>11147</v>
      </c>
      <c r="K1065" s="2" t="s">
        <v>5269</v>
      </c>
      <c r="L1065" s="2" t="s">
        <v>13094</v>
      </c>
      <c r="M1065" s="2" t="s">
        <v>7460</v>
      </c>
      <c r="N1065" s="4" t="s">
        <v>3294</v>
      </c>
      <c r="O1065" s="4" t="s">
        <v>13095</v>
      </c>
    </row>
    <row r="1066" spans="1:15" ht="15" hidden="1" customHeight="1" x14ac:dyDescent="0.3">
      <c r="A1066" s="2" t="s">
        <v>156</v>
      </c>
      <c r="B1066" s="2" t="s">
        <v>34319</v>
      </c>
      <c r="C1066" s="3">
        <v>11</v>
      </c>
      <c r="D1066" s="2" t="s">
        <v>861</v>
      </c>
      <c r="E1066" s="2" t="s">
        <v>12838</v>
      </c>
      <c r="F1066" s="2">
        <v>33400985</v>
      </c>
      <c r="G1066" s="2" t="s">
        <v>13096</v>
      </c>
      <c r="H1066" s="2" t="s">
        <v>13097</v>
      </c>
      <c r="I1066" s="2" t="s">
        <v>3190</v>
      </c>
      <c r="J1066" s="2" t="s">
        <v>11153</v>
      </c>
      <c r="K1066" s="2" t="s">
        <v>13098</v>
      </c>
      <c r="L1066" s="2" t="s">
        <v>13099</v>
      </c>
      <c r="M1066" s="2" t="s">
        <v>7388</v>
      </c>
      <c r="N1066" s="4" t="s">
        <v>13100</v>
      </c>
      <c r="O1066" s="4" t="s">
        <v>13101</v>
      </c>
    </row>
    <row r="1067" spans="1:15" ht="15" hidden="1" customHeight="1" x14ac:dyDescent="0.3">
      <c r="A1067" s="2" t="s">
        <v>156</v>
      </c>
      <c r="B1067" s="2" t="s">
        <v>34319</v>
      </c>
      <c r="C1067" s="3">
        <v>11</v>
      </c>
      <c r="D1067" s="2" t="s">
        <v>861</v>
      </c>
      <c r="E1067" s="2" t="s">
        <v>12838</v>
      </c>
      <c r="F1067" s="2">
        <v>33748096</v>
      </c>
      <c r="G1067" s="2" t="s">
        <v>13102</v>
      </c>
      <c r="H1067" s="2" t="s">
        <v>13103</v>
      </c>
      <c r="I1067" s="2" t="s">
        <v>759</v>
      </c>
      <c r="J1067" s="2" t="s">
        <v>13104</v>
      </c>
      <c r="K1067" s="2" t="s">
        <v>13105</v>
      </c>
      <c r="L1067" s="2" t="s">
        <v>13106</v>
      </c>
      <c r="M1067" s="2" t="s">
        <v>7858</v>
      </c>
      <c r="N1067" s="4" t="s">
        <v>13107</v>
      </c>
      <c r="O1067" s="4" t="s">
        <v>13108</v>
      </c>
    </row>
    <row r="1068" spans="1:15" ht="15" hidden="1" customHeight="1" x14ac:dyDescent="0.3">
      <c r="A1068" s="2" t="s">
        <v>156</v>
      </c>
      <c r="B1068" s="2" t="s">
        <v>34319</v>
      </c>
      <c r="C1068" s="3">
        <v>11</v>
      </c>
      <c r="D1068" s="2" t="s">
        <v>861</v>
      </c>
      <c r="E1068" s="2" t="s">
        <v>12838</v>
      </c>
      <c r="F1068" s="2">
        <v>34447378</v>
      </c>
      <c r="G1068" s="2" t="s">
        <v>13109</v>
      </c>
      <c r="H1068" s="2" t="s">
        <v>13110</v>
      </c>
      <c r="I1068" s="2" t="s">
        <v>759</v>
      </c>
      <c r="J1068" s="2" t="s">
        <v>13111</v>
      </c>
      <c r="K1068" s="2" t="s">
        <v>7410</v>
      </c>
      <c r="L1068" s="2" t="s">
        <v>13112</v>
      </c>
      <c r="M1068" s="2" t="s">
        <v>7460</v>
      </c>
      <c r="N1068" s="4" t="s">
        <v>13113</v>
      </c>
      <c r="O1068" s="4" t="s">
        <v>13114</v>
      </c>
    </row>
    <row r="1069" spans="1:15" ht="15" hidden="1" customHeight="1" x14ac:dyDescent="0.3">
      <c r="A1069" s="2" t="s">
        <v>156</v>
      </c>
      <c r="B1069" s="2" t="s">
        <v>34319</v>
      </c>
      <c r="C1069" s="3">
        <v>11</v>
      </c>
      <c r="D1069" s="2" t="s">
        <v>861</v>
      </c>
      <c r="E1069" s="2" t="s">
        <v>12838</v>
      </c>
      <c r="F1069" s="2">
        <v>34868005</v>
      </c>
      <c r="G1069" s="2" t="s">
        <v>13115</v>
      </c>
      <c r="H1069" s="2" t="s">
        <v>13116</v>
      </c>
      <c r="I1069" s="2" t="s">
        <v>759</v>
      </c>
      <c r="J1069" s="2" t="s">
        <v>5989</v>
      </c>
      <c r="K1069" s="2" t="s">
        <v>7410</v>
      </c>
      <c r="L1069" s="2" t="s">
        <v>13117</v>
      </c>
      <c r="M1069" s="2" t="s">
        <v>9041</v>
      </c>
      <c r="N1069" s="4" t="s">
        <v>13118</v>
      </c>
      <c r="O1069" s="4" t="s">
        <v>13119</v>
      </c>
    </row>
    <row r="1070" spans="1:15" ht="15" hidden="1" customHeight="1" x14ac:dyDescent="0.3">
      <c r="A1070" s="2" t="s">
        <v>156</v>
      </c>
      <c r="B1070" s="2" t="s">
        <v>34319</v>
      </c>
      <c r="C1070" s="3">
        <v>11</v>
      </c>
      <c r="D1070" s="2" t="s">
        <v>861</v>
      </c>
      <c r="E1070" s="2" t="s">
        <v>12838</v>
      </c>
      <c r="F1070" s="2">
        <v>35127864</v>
      </c>
      <c r="G1070" s="2" t="s">
        <v>13120</v>
      </c>
      <c r="H1070" s="2" t="s">
        <v>13121</v>
      </c>
      <c r="I1070" s="2" t="s">
        <v>759</v>
      </c>
      <c r="J1070" s="2" t="s">
        <v>13122</v>
      </c>
      <c r="K1070" s="2" t="s">
        <v>13032</v>
      </c>
      <c r="L1070" s="2" t="s">
        <v>13123</v>
      </c>
      <c r="M1070" s="2" t="s">
        <v>7388</v>
      </c>
      <c r="N1070" s="4" t="s">
        <v>13124</v>
      </c>
      <c r="O1070" s="4" t="s">
        <v>13125</v>
      </c>
    </row>
    <row r="1071" spans="1:15" ht="15" hidden="1" customHeight="1" x14ac:dyDescent="0.3">
      <c r="A1071" s="2" t="s">
        <v>156</v>
      </c>
      <c r="B1071" s="2" t="s">
        <v>34319</v>
      </c>
      <c r="C1071" s="3">
        <v>11</v>
      </c>
      <c r="D1071" s="2" t="s">
        <v>861</v>
      </c>
      <c r="E1071" s="2" t="s">
        <v>12838</v>
      </c>
      <c r="F1071" s="2">
        <v>32810179</v>
      </c>
      <c r="G1071" s="2" t="s">
        <v>13126</v>
      </c>
      <c r="H1071" s="2" t="s">
        <v>13127</v>
      </c>
      <c r="I1071" s="2" t="s">
        <v>1474</v>
      </c>
      <c r="J1071" s="2" t="s">
        <v>7188</v>
      </c>
      <c r="K1071" s="2" t="s">
        <v>9399</v>
      </c>
      <c r="L1071" s="2" t="s">
        <v>13128</v>
      </c>
      <c r="M1071" s="2" t="s">
        <v>9041</v>
      </c>
      <c r="N1071" s="4" t="s">
        <v>13129</v>
      </c>
      <c r="O1071" s="4" t="s">
        <v>13130</v>
      </c>
    </row>
    <row r="1072" spans="1:15" ht="15" hidden="1" customHeight="1" x14ac:dyDescent="0.3">
      <c r="A1072" s="2" t="s">
        <v>156</v>
      </c>
      <c r="B1072" s="2" t="s">
        <v>34319</v>
      </c>
      <c r="C1072" s="3">
        <v>11</v>
      </c>
      <c r="D1072" s="2" t="s">
        <v>861</v>
      </c>
      <c r="E1072" s="2" t="s">
        <v>12838</v>
      </c>
      <c r="F1072" s="2">
        <v>31932117</v>
      </c>
      <c r="G1072" s="2" t="s">
        <v>13131</v>
      </c>
      <c r="H1072" s="2" t="s">
        <v>13132</v>
      </c>
      <c r="I1072" s="2" t="s">
        <v>4324</v>
      </c>
      <c r="J1072" s="2" t="s">
        <v>13133</v>
      </c>
      <c r="K1072" s="2" t="s">
        <v>10386</v>
      </c>
      <c r="L1072" s="2" t="s">
        <v>13134</v>
      </c>
      <c r="M1072" s="2" t="s">
        <v>7565</v>
      </c>
      <c r="N1072" s="4" t="s">
        <v>13135</v>
      </c>
      <c r="O1072" s="4" t="s">
        <v>13136</v>
      </c>
    </row>
    <row r="1073" spans="1:15" ht="15" hidden="1" customHeight="1" x14ac:dyDescent="0.3">
      <c r="A1073" s="2" t="s">
        <v>156</v>
      </c>
      <c r="B1073" s="2" t="s">
        <v>34319</v>
      </c>
      <c r="C1073" s="3">
        <v>11</v>
      </c>
      <c r="D1073" s="2" t="s">
        <v>861</v>
      </c>
      <c r="E1073" s="2" t="s">
        <v>12838</v>
      </c>
      <c r="F1073" s="2">
        <v>31927406</v>
      </c>
      <c r="G1073" s="2" t="s">
        <v>13137</v>
      </c>
      <c r="H1073" s="2" t="s">
        <v>13138</v>
      </c>
      <c r="I1073" s="2" t="s">
        <v>9200</v>
      </c>
      <c r="J1073" s="2" t="s">
        <v>13139</v>
      </c>
      <c r="K1073" s="2" t="s">
        <v>13140</v>
      </c>
      <c r="L1073" s="2" t="s">
        <v>13141</v>
      </c>
      <c r="M1073" s="2" t="s">
        <v>7388</v>
      </c>
      <c r="N1073" s="4" t="s">
        <v>13142</v>
      </c>
      <c r="O1073" s="4" t="s">
        <v>13143</v>
      </c>
    </row>
    <row r="1074" spans="1:15" ht="15" hidden="1" customHeight="1" x14ac:dyDescent="0.3">
      <c r="A1074" s="2" t="s">
        <v>156</v>
      </c>
      <c r="B1074" s="2" t="s">
        <v>34319</v>
      </c>
      <c r="C1074" s="3">
        <v>11</v>
      </c>
      <c r="D1074" s="2" t="s">
        <v>861</v>
      </c>
      <c r="E1074" s="2" t="s">
        <v>12838</v>
      </c>
      <c r="F1074" s="2">
        <v>32656216</v>
      </c>
      <c r="G1074" s="2" t="s">
        <v>13144</v>
      </c>
      <c r="H1074" s="2" t="s">
        <v>13145</v>
      </c>
      <c r="I1074" s="2" t="s">
        <v>1123</v>
      </c>
      <c r="J1074" s="2" t="s">
        <v>13146</v>
      </c>
      <c r="K1074" s="2" t="s">
        <v>11255</v>
      </c>
      <c r="L1074" s="2" t="s">
        <v>13147</v>
      </c>
      <c r="M1074" s="2" t="s">
        <v>7438</v>
      </c>
      <c r="N1074" s="4" t="s">
        <v>13148</v>
      </c>
      <c r="O1074" s="4" t="s">
        <v>13149</v>
      </c>
    </row>
    <row r="1075" spans="1:15" ht="15" hidden="1" customHeight="1" x14ac:dyDescent="0.3">
      <c r="A1075" s="2" t="s">
        <v>156</v>
      </c>
      <c r="B1075" s="2" t="s">
        <v>34319</v>
      </c>
      <c r="C1075" s="3">
        <v>11</v>
      </c>
      <c r="D1075" s="2" t="s">
        <v>861</v>
      </c>
      <c r="E1075" s="2" t="s">
        <v>12838</v>
      </c>
      <c r="F1075" s="2">
        <v>32984376</v>
      </c>
      <c r="G1075" s="2" t="s">
        <v>13150</v>
      </c>
      <c r="H1075" s="2" t="s">
        <v>13151</v>
      </c>
      <c r="I1075" s="2" t="s">
        <v>1123</v>
      </c>
      <c r="J1075" s="2" t="s">
        <v>13152</v>
      </c>
      <c r="K1075" s="2" t="s">
        <v>11255</v>
      </c>
      <c r="L1075" s="2" t="s">
        <v>13153</v>
      </c>
      <c r="M1075" s="2" t="s">
        <v>7388</v>
      </c>
      <c r="N1075" s="4" t="s">
        <v>13154</v>
      </c>
      <c r="O1075" s="4" t="s">
        <v>13155</v>
      </c>
    </row>
    <row r="1076" spans="1:15" ht="15" hidden="1" customHeight="1" x14ac:dyDescent="0.3">
      <c r="A1076" s="2" t="s">
        <v>156</v>
      </c>
      <c r="B1076" s="2" t="s">
        <v>34319</v>
      </c>
      <c r="C1076" s="3">
        <v>11</v>
      </c>
      <c r="D1076" s="2" t="s">
        <v>861</v>
      </c>
      <c r="E1076" s="2" t="s">
        <v>12838</v>
      </c>
      <c r="F1076" s="2">
        <v>33117407</v>
      </c>
      <c r="G1076" s="2" t="s">
        <v>13156</v>
      </c>
      <c r="H1076" s="2" t="s">
        <v>13157</v>
      </c>
      <c r="I1076" s="2" t="s">
        <v>1123</v>
      </c>
      <c r="J1076" s="2" t="s">
        <v>13158</v>
      </c>
      <c r="K1076" s="2" t="s">
        <v>7410</v>
      </c>
      <c r="L1076" s="2" t="s">
        <v>13159</v>
      </c>
      <c r="M1076" s="2" t="s">
        <v>7460</v>
      </c>
      <c r="N1076" s="4" t="s">
        <v>13160</v>
      </c>
      <c r="O1076" s="4" t="s">
        <v>13161</v>
      </c>
    </row>
    <row r="1077" spans="1:15" ht="15" hidden="1" customHeight="1" x14ac:dyDescent="0.3">
      <c r="A1077" s="2" t="s">
        <v>156</v>
      </c>
      <c r="B1077" s="2" t="s">
        <v>34319</v>
      </c>
      <c r="C1077" s="3">
        <v>11</v>
      </c>
      <c r="D1077" s="2" t="s">
        <v>861</v>
      </c>
      <c r="E1077" s="2" t="s">
        <v>12838</v>
      </c>
      <c r="F1077" s="2">
        <v>33146244</v>
      </c>
      <c r="G1077" s="2" t="s">
        <v>13162</v>
      </c>
      <c r="H1077" s="2" t="s">
        <v>13163</v>
      </c>
      <c r="I1077" s="2" t="s">
        <v>1123</v>
      </c>
      <c r="J1077" s="2" t="s">
        <v>13164</v>
      </c>
      <c r="K1077" s="2" t="s">
        <v>9559</v>
      </c>
      <c r="L1077" s="2" t="s">
        <v>13165</v>
      </c>
      <c r="M1077" s="2" t="s">
        <v>7388</v>
      </c>
      <c r="N1077" s="4" t="s">
        <v>13166</v>
      </c>
      <c r="O1077" s="4" t="s">
        <v>13167</v>
      </c>
    </row>
    <row r="1078" spans="1:15" ht="15" hidden="1" customHeight="1" x14ac:dyDescent="0.3">
      <c r="A1078" s="2" t="s">
        <v>156</v>
      </c>
      <c r="B1078" s="2" t="s">
        <v>34319</v>
      </c>
      <c r="C1078" s="3">
        <v>11</v>
      </c>
      <c r="D1078" s="2" t="s">
        <v>861</v>
      </c>
      <c r="E1078" s="2" t="s">
        <v>12838</v>
      </c>
      <c r="F1078" s="2">
        <v>33344427</v>
      </c>
      <c r="G1078" s="2" t="s">
        <v>13102</v>
      </c>
      <c r="H1078" s="2" t="s">
        <v>13168</v>
      </c>
      <c r="I1078" s="2" t="s">
        <v>1123</v>
      </c>
      <c r="J1078" s="2" t="s">
        <v>5996</v>
      </c>
      <c r="K1078" s="2" t="s">
        <v>13105</v>
      </c>
      <c r="L1078" s="2" t="s">
        <v>13169</v>
      </c>
      <c r="M1078" s="2" t="s">
        <v>7388</v>
      </c>
      <c r="N1078" s="4" t="s">
        <v>13170</v>
      </c>
      <c r="O1078" s="4" t="s">
        <v>13171</v>
      </c>
    </row>
    <row r="1079" spans="1:15" ht="15" hidden="1" customHeight="1" x14ac:dyDescent="0.3">
      <c r="A1079" s="2" t="s">
        <v>156</v>
      </c>
      <c r="B1079" s="2" t="s">
        <v>34319</v>
      </c>
      <c r="C1079" s="3">
        <v>11</v>
      </c>
      <c r="D1079" s="2" t="s">
        <v>861</v>
      </c>
      <c r="E1079" s="2" t="s">
        <v>12838</v>
      </c>
      <c r="F1079" s="2">
        <v>33614739</v>
      </c>
      <c r="G1079" s="2" t="s">
        <v>13172</v>
      </c>
      <c r="H1079" s="2" t="s">
        <v>13173</v>
      </c>
      <c r="I1079" s="2" t="s">
        <v>1123</v>
      </c>
      <c r="J1079" s="2" t="s">
        <v>13174</v>
      </c>
      <c r="K1079" s="2" t="s">
        <v>13032</v>
      </c>
      <c r="L1079" s="2" t="s">
        <v>13175</v>
      </c>
      <c r="M1079" s="2" t="s">
        <v>7388</v>
      </c>
      <c r="N1079" s="4" t="s">
        <v>13176</v>
      </c>
      <c r="O1079" s="4" t="s">
        <v>13177</v>
      </c>
    </row>
    <row r="1080" spans="1:15" ht="15" hidden="1" customHeight="1" x14ac:dyDescent="0.3">
      <c r="A1080" s="2" t="s">
        <v>156</v>
      </c>
      <c r="B1080" s="2" t="s">
        <v>34319</v>
      </c>
      <c r="C1080" s="3">
        <v>11</v>
      </c>
      <c r="D1080" s="2" t="s">
        <v>861</v>
      </c>
      <c r="E1080" s="2" t="s">
        <v>12838</v>
      </c>
      <c r="F1080" s="2">
        <v>31494949</v>
      </c>
      <c r="G1080" s="2" t="s">
        <v>13178</v>
      </c>
      <c r="H1080" s="2" t="s">
        <v>13179</v>
      </c>
      <c r="I1080" s="2" t="s">
        <v>2367</v>
      </c>
      <c r="J1080" s="2" t="s">
        <v>13180</v>
      </c>
      <c r="K1080" s="2" t="s">
        <v>13181</v>
      </c>
      <c r="L1080" s="2" t="s">
        <v>13182</v>
      </c>
      <c r="M1080" s="2" t="s">
        <v>9041</v>
      </c>
      <c r="N1080" s="4" t="s">
        <v>13183</v>
      </c>
      <c r="O1080" s="4" t="s">
        <v>13184</v>
      </c>
    </row>
    <row r="1081" spans="1:15" ht="15" hidden="1" customHeight="1" x14ac:dyDescent="0.3">
      <c r="A1081" s="2" t="s">
        <v>156</v>
      </c>
      <c r="B1081" s="2" t="s">
        <v>34319</v>
      </c>
      <c r="C1081" s="3">
        <v>11</v>
      </c>
      <c r="D1081" s="2" t="s">
        <v>861</v>
      </c>
      <c r="E1081" s="2" t="s">
        <v>12838</v>
      </c>
      <c r="F1081" s="2">
        <v>31560456</v>
      </c>
      <c r="G1081" s="2" t="s">
        <v>13185</v>
      </c>
      <c r="H1081" s="2" t="s">
        <v>13186</v>
      </c>
      <c r="I1081" s="2" t="s">
        <v>2367</v>
      </c>
      <c r="J1081" s="2" t="s">
        <v>7269</v>
      </c>
      <c r="K1081" s="2" t="s">
        <v>13187</v>
      </c>
      <c r="L1081" s="2" t="s">
        <v>13188</v>
      </c>
      <c r="M1081" s="2" t="s">
        <v>7388</v>
      </c>
      <c r="N1081" s="4" t="s">
        <v>13189</v>
      </c>
      <c r="O1081" s="4" t="s">
        <v>13190</v>
      </c>
    </row>
    <row r="1082" spans="1:15" ht="15" hidden="1" customHeight="1" x14ac:dyDescent="0.3">
      <c r="A1082" s="2" t="s">
        <v>156</v>
      </c>
      <c r="B1082" s="2" t="s">
        <v>34319</v>
      </c>
      <c r="C1082" s="3">
        <v>11</v>
      </c>
      <c r="D1082" s="2" t="s">
        <v>861</v>
      </c>
      <c r="E1082" s="2" t="s">
        <v>12838</v>
      </c>
      <c r="F1082" s="2">
        <v>31578449</v>
      </c>
      <c r="G1082" s="2" t="s">
        <v>13191</v>
      </c>
      <c r="H1082" s="2" t="s">
        <v>13192</v>
      </c>
      <c r="I1082" s="2" t="s">
        <v>13193</v>
      </c>
      <c r="J1082" s="2" t="s">
        <v>13193</v>
      </c>
      <c r="K1082" s="2" t="s">
        <v>8943</v>
      </c>
      <c r="L1082" s="2" t="s">
        <v>13194</v>
      </c>
      <c r="M1082" s="2" t="s">
        <v>7460</v>
      </c>
      <c r="N1082" s="4" t="s">
        <v>13195</v>
      </c>
      <c r="O1082" s="4" t="s">
        <v>13196</v>
      </c>
    </row>
    <row r="1083" spans="1:15" ht="15" hidden="1" customHeight="1" x14ac:dyDescent="0.3">
      <c r="A1083" s="2" t="s">
        <v>156</v>
      </c>
      <c r="B1083" s="2" t="s">
        <v>34319</v>
      </c>
      <c r="C1083" s="3">
        <v>11</v>
      </c>
      <c r="D1083" s="2" t="s">
        <v>861</v>
      </c>
      <c r="E1083" s="2" t="s">
        <v>12838</v>
      </c>
      <c r="F1083" s="2">
        <v>31173374</v>
      </c>
      <c r="G1083" s="2" t="s">
        <v>13197</v>
      </c>
      <c r="H1083" s="2" t="s">
        <v>13198</v>
      </c>
      <c r="I1083" s="2" t="s">
        <v>1141</v>
      </c>
      <c r="J1083" s="2" t="s">
        <v>3554</v>
      </c>
      <c r="K1083" s="2" t="s">
        <v>13181</v>
      </c>
      <c r="L1083" s="2" t="s">
        <v>13199</v>
      </c>
      <c r="M1083" s="2" t="s">
        <v>7460</v>
      </c>
      <c r="N1083" s="4" t="s">
        <v>13200</v>
      </c>
      <c r="O1083" s="4" t="s">
        <v>13201</v>
      </c>
    </row>
    <row r="1084" spans="1:15" ht="15" hidden="1" customHeight="1" x14ac:dyDescent="0.3">
      <c r="A1084" s="2" t="s">
        <v>156</v>
      </c>
      <c r="B1084" s="2" t="s">
        <v>34319</v>
      </c>
      <c r="C1084" s="3">
        <v>11</v>
      </c>
      <c r="D1084" s="2" t="s">
        <v>861</v>
      </c>
      <c r="E1084" s="2" t="s">
        <v>12838</v>
      </c>
      <c r="F1084" s="2">
        <v>31079974</v>
      </c>
      <c r="G1084" s="2" t="s">
        <v>13202</v>
      </c>
      <c r="H1084" s="2" t="s">
        <v>13203</v>
      </c>
      <c r="I1084" s="2" t="s">
        <v>13204</v>
      </c>
      <c r="J1084" s="2" t="s">
        <v>13205</v>
      </c>
      <c r="K1084" s="2" t="s">
        <v>10386</v>
      </c>
      <c r="L1084" s="2" t="s">
        <v>13206</v>
      </c>
      <c r="M1084" s="2" t="s">
        <v>7388</v>
      </c>
      <c r="N1084" s="4" t="s">
        <v>13207</v>
      </c>
      <c r="O1084" s="4" t="s">
        <v>13208</v>
      </c>
    </row>
    <row r="1085" spans="1:15" ht="15" hidden="1" customHeight="1" x14ac:dyDescent="0.3">
      <c r="A1085" s="2" t="s">
        <v>156</v>
      </c>
      <c r="B1085" s="2" t="s">
        <v>34319</v>
      </c>
      <c r="C1085" s="3">
        <v>11</v>
      </c>
      <c r="D1085" s="2" t="s">
        <v>861</v>
      </c>
      <c r="E1085" s="2" t="s">
        <v>12838</v>
      </c>
      <c r="F1085" s="2">
        <v>30853363</v>
      </c>
      <c r="G1085" s="2" t="s">
        <v>13209</v>
      </c>
      <c r="H1085" s="2" t="s">
        <v>13210</v>
      </c>
      <c r="I1085" s="2" t="s">
        <v>1212</v>
      </c>
      <c r="J1085" s="2" t="s">
        <v>13211</v>
      </c>
      <c r="K1085" s="2" t="s">
        <v>11725</v>
      </c>
      <c r="L1085" s="2" t="s">
        <v>13212</v>
      </c>
      <c r="M1085" s="2" t="s">
        <v>7388</v>
      </c>
      <c r="N1085" s="4" t="s">
        <v>13213</v>
      </c>
      <c r="O1085" s="4" t="s">
        <v>13214</v>
      </c>
    </row>
    <row r="1086" spans="1:15" ht="15" hidden="1" customHeight="1" x14ac:dyDescent="0.3">
      <c r="A1086" s="2" t="s">
        <v>156</v>
      </c>
      <c r="B1086" s="2" t="s">
        <v>34319</v>
      </c>
      <c r="C1086" s="3">
        <v>11</v>
      </c>
      <c r="D1086" s="2" t="s">
        <v>861</v>
      </c>
      <c r="E1086" s="2" t="s">
        <v>12838</v>
      </c>
      <c r="F1086" s="2">
        <v>31109749</v>
      </c>
      <c r="G1086" s="2" t="s">
        <v>13215</v>
      </c>
      <c r="H1086" s="2" t="s">
        <v>13216</v>
      </c>
      <c r="I1086" s="2" t="s">
        <v>1212</v>
      </c>
      <c r="J1086" s="2" t="s">
        <v>4825</v>
      </c>
      <c r="K1086" s="2" t="s">
        <v>8688</v>
      </c>
      <c r="L1086" s="2" t="s">
        <v>13217</v>
      </c>
      <c r="M1086" s="2" t="s">
        <v>7460</v>
      </c>
      <c r="N1086" s="4" t="s">
        <v>13218</v>
      </c>
      <c r="O1086" s="4" t="s">
        <v>13219</v>
      </c>
    </row>
    <row r="1087" spans="1:15" ht="15" hidden="1" customHeight="1" x14ac:dyDescent="0.3">
      <c r="A1087" s="2" t="s">
        <v>156</v>
      </c>
      <c r="B1087" s="2" t="s">
        <v>34319</v>
      </c>
      <c r="C1087" s="3">
        <v>11</v>
      </c>
      <c r="D1087" s="2" t="s">
        <v>861</v>
      </c>
      <c r="E1087" s="2" t="s">
        <v>12838</v>
      </c>
      <c r="F1087" s="2">
        <v>31303211</v>
      </c>
      <c r="G1087" s="2" t="s">
        <v>13220</v>
      </c>
      <c r="H1087" s="2" t="s">
        <v>13221</v>
      </c>
      <c r="I1087" s="2" t="s">
        <v>1212</v>
      </c>
      <c r="J1087" s="2" t="s">
        <v>13222</v>
      </c>
      <c r="K1087" s="2" t="s">
        <v>13223</v>
      </c>
      <c r="L1087" s="2" t="s">
        <v>13224</v>
      </c>
      <c r="M1087" s="2" t="s">
        <v>7438</v>
      </c>
      <c r="N1087" s="4" t="s">
        <v>13225</v>
      </c>
      <c r="O1087" s="4" t="s">
        <v>13226</v>
      </c>
    </row>
    <row r="1088" spans="1:15" ht="15" hidden="1" customHeight="1" x14ac:dyDescent="0.3">
      <c r="A1088" s="2" t="s">
        <v>156</v>
      </c>
      <c r="B1088" s="2" t="s">
        <v>34319</v>
      </c>
      <c r="C1088" s="3">
        <v>11</v>
      </c>
      <c r="D1088" s="2" t="s">
        <v>861</v>
      </c>
      <c r="E1088" s="2" t="s">
        <v>12838</v>
      </c>
      <c r="F1088" s="2">
        <v>31166413</v>
      </c>
      <c r="G1088" s="2" t="s">
        <v>13227</v>
      </c>
      <c r="H1088" s="2" t="s">
        <v>13228</v>
      </c>
      <c r="I1088" s="2" t="s">
        <v>6329</v>
      </c>
      <c r="J1088" s="2" t="s">
        <v>6329</v>
      </c>
      <c r="K1088" s="2" t="s">
        <v>13229</v>
      </c>
      <c r="L1088" s="2" t="s">
        <v>13230</v>
      </c>
      <c r="M1088" s="2" t="s">
        <v>13231</v>
      </c>
      <c r="N1088" s="4" t="s">
        <v>13232</v>
      </c>
      <c r="O1088" s="4" t="s">
        <v>13233</v>
      </c>
    </row>
    <row r="1089" spans="1:15" ht="15" hidden="1" customHeight="1" x14ac:dyDescent="0.3">
      <c r="A1089" s="2" t="s">
        <v>156</v>
      </c>
      <c r="B1089" s="2" t="s">
        <v>34319</v>
      </c>
      <c r="C1089" s="3">
        <v>11</v>
      </c>
      <c r="D1089" s="2" t="s">
        <v>861</v>
      </c>
      <c r="E1089" s="2" t="s">
        <v>12838</v>
      </c>
      <c r="F1089" s="2">
        <v>30165577</v>
      </c>
      <c r="G1089" s="2" t="s">
        <v>13234</v>
      </c>
      <c r="H1089" s="2" t="s">
        <v>13235</v>
      </c>
      <c r="I1089" s="2" t="s">
        <v>13236</v>
      </c>
      <c r="J1089" s="2"/>
      <c r="K1089" s="2" t="s">
        <v>7552</v>
      </c>
      <c r="L1089" s="2" t="s">
        <v>13237</v>
      </c>
      <c r="M1089" s="2" t="s">
        <v>7460</v>
      </c>
      <c r="N1089" s="4" t="s">
        <v>13238</v>
      </c>
      <c r="O1089" s="4" t="s">
        <v>13239</v>
      </c>
    </row>
    <row r="1090" spans="1:15" ht="15" hidden="1" customHeight="1" x14ac:dyDescent="0.3">
      <c r="A1090" s="2" t="s">
        <v>156</v>
      </c>
      <c r="B1090" s="2" t="s">
        <v>34319</v>
      </c>
      <c r="C1090" s="3">
        <v>11</v>
      </c>
      <c r="D1090" s="2" t="s">
        <v>861</v>
      </c>
      <c r="E1090" s="2" t="s">
        <v>12838</v>
      </c>
      <c r="F1090" s="2">
        <v>30891038</v>
      </c>
      <c r="G1090" s="2" t="s">
        <v>13240</v>
      </c>
      <c r="H1090" s="2" t="s">
        <v>13241</v>
      </c>
      <c r="I1090" s="2" t="s">
        <v>1125</v>
      </c>
      <c r="J1090" s="2" t="s">
        <v>13242</v>
      </c>
      <c r="K1090" s="2" t="s">
        <v>7410</v>
      </c>
      <c r="L1090" s="2" t="s">
        <v>13243</v>
      </c>
      <c r="M1090" s="2" t="s">
        <v>7858</v>
      </c>
      <c r="N1090" s="4" t="s">
        <v>13244</v>
      </c>
      <c r="O1090" s="4" t="s">
        <v>13245</v>
      </c>
    </row>
    <row r="1091" spans="1:15" ht="15" hidden="1" customHeight="1" x14ac:dyDescent="0.3">
      <c r="A1091" s="2" t="s">
        <v>156</v>
      </c>
      <c r="B1091" s="2" t="s">
        <v>34319</v>
      </c>
      <c r="C1091" s="3">
        <v>11</v>
      </c>
      <c r="D1091" s="2" t="s">
        <v>861</v>
      </c>
      <c r="E1091" s="2" t="s">
        <v>12838</v>
      </c>
      <c r="F1091" s="2">
        <v>31057540</v>
      </c>
      <c r="G1091" s="2" t="s">
        <v>13246</v>
      </c>
      <c r="H1091" s="2" t="s">
        <v>13247</v>
      </c>
      <c r="I1091" s="2" t="s">
        <v>1125</v>
      </c>
      <c r="J1091" s="2" t="s">
        <v>13248</v>
      </c>
      <c r="K1091" s="2" t="s">
        <v>7410</v>
      </c>
      <c r="L1091" s="2" t="s">
        <v>13249</v>
      </c>
      <c r="M1091" s="2" t="s">
        <v>7460</v>
      </c>
      <c r="N1091" s="4" t="s">
        <v>13250</v>
      </c>
      <c r="O1091" s="4" t="s">
        <v>13251</v>
      </c>
    </row>
    <row r="1092" spans="1:15" ht="15" hidden="1" customHeight="1" x14ac:dyDescent="0.3">
      <c r="A1092" s="2" t="s">
        <v>156</v>
      </c>
      <c r="B1092" s="2" t="s">
        <v>34319</v>
      </c>
      <c r="C1092" s="3">
        <v>11</v>
      </c>
      <c r="D1092" s="2" t="s">
        <v>861</v>
      </c>
      <c r="E1092" s="2" t="s">
        <v>12838</v>
      </c>
      <c r="F1092" s="2">
        <v>31921703</v>
      </c>
      <c r="G1092" s="2" t="s">
        <v>13252</v>
      </c>
      <c r="H1092" s="2" t="s">
        <v>13253</v>
      </c>
      <c r="I1092" s="2" t="s">
        <v>1125</v>
      </c>
      <c r="J1092" s="2" t="s">
        <v>13254</v>
      </c>
      <c r="K1092" s="2" t="s">
        <v>7429</v>
      </c>
      <c r="L1092" s="2" t="s">
        <v>13255</v>
      </c>
      <c r="M1092" s="2" t="s">
        <v>7600</v>
      </c>
      <c r="N1092" s="4" t="s">
        <v>13256</v>
      </c>
      <c r="O1092" s="4" t="s">
        <v>13257</v>
      </c>
    </row>
    <row r="1093" spans="1:15" ht="15" hidden="1" customHeight="1" x14ac:dyDescent="0.3">
      <c r="A1093" s="2" t="s">
        <v>156</v>
      </c>
      <c r="B1093" s="2" t="s">
        <v>34319</v>
      </c>
      <c r="C1093" s="3">
        <v>11</v>
      </c>
      <c r="D1093" s="2" t="s">
        <v>861</v>
      </c>
      <c r="E1093" s="2" t="s">
        <v>12838</v>
      </c>
      <c r="F1093" s="2">
        <v>31949545</v>
      </c>
      <c r="G1093" s="2" t="s">
        <v>13258</v>
      </c>
      <c r="H1093" s="2" t="s">
        <v>13259</v>
      </c>
      <c r="I1093" s="2" t="s">
        <v>1125</v>
      </c>
      <c r="J1093" s="2" t="s">
        <v>7760</v>
      </c>
      <c r="K1093" s="2" t="s">
        <v>13260</v>
      </c>
      <c r="L1093" s="2" t="s">
        <v>13261</v>
      </c>
      <c r="M1093" s="2" t="s">
        <v>7388</v>
      </c>
      <c r="N1093" s="4" t="s">
        <v>13262</v>
      </c>
      <c r="O1093" s="4" t="s">
        <v>13263</v>
      </c>
    </row>
    <row r="1094" spans="1:15" ht="15" hidden="1" customHeight="1" x14ac:dyDescent="0.3">
      <c r="A1094" s="2" t="s">
        <v>156</v>
      </c>
      <c r="B1094" s="2" t="s">
        <v>34319</v>
      </c>
      <c r="C1094" s="3">
        <v>11</v>
      </c>
      <c r="D1094" s="2" t="s">
        <v>861</v>
      </c>
      <c r="E1094" s="2" t="s">
        <v>12838</v>
      </c>
      <c r="F1094" s="2">
        <v>30405039</v>
      </c>
      <c r="G1094" s="2" t="s">
        <v>13264</v>
      </c>
      <c r="H1094" s="2" t="s">
        <v>13265</v>
      </c>
      <c r="I1094" s="2" t="s">
        <v>13266</v>
      </c>
      <c r="J1094" s="2" t="s">
        <v>13266</v>
      </c>
      <c r="K1094" s="2" t="s">
        <v>7528</v>
      </c>
      <c r="L1094" s="2" t="s">
        <v>13267</v>
      </c>
      <c r="M1094" s="2" t="s">
        <v>7438</v>
      </c>
      <c r="N1094" s="4" t="s">
        <v>13268</v>
      </c>
      <c r="O1094" s="4" t="s">
        <v>13269</v>
      </c>
    </row>
    <row r="1095" spans="1:15" ht="15" hidden="1" customHeight="1" x14ac:dyDescent="0.3">
      <c r="A1095" s="2" t="s">
        <v>156</v>
      </c>
      <c r="B1095" s="2" t="s">
        <v>34319</v>
      </c>
      <c r="C1095" s="3">
        <v>11</v>
      </c>
      <c r="D1095" s="2" t="s">
        <v>861</v>
      </c>
      <c r="E1095" s="2" t="s">
        <v>12838</v>
      </c>
      <c r="F1095" s="2">
        <v>30459002</v>
      </c>
      <c r="G1095" s="2" t="s">
        <v>13270</v>
      </c>
      <c r="H1095" s="2" t="s">
        <v>13271</v>
      </c>
      <c r="I1095" s="2" t="s">
        <v>1659</v>
      </c>
      <c r="J1095" s="2" t="s">
        <v>13272</v>
      </c>
      <c r="K1095" s="2" t="s">
        <v>13273</v>
      </c>
      <c r="L1095" s="2" t="s">
        <v>13274</v>
      </c>
      <c r="M1095" s="2" t="s">
        <v>7388</v>
      </c>
      <c r="N1095" s="4" t="s">
        <v>13275</v>
      </c>
      <c r="O1095" s="4" t="s">
        <v>13276</v>
      </c>
    </row>
    <row r="1096" spans="1:15" ht="15" hidden="1" customHeight="1" x14ac:dyDescent="0.3">
      <c r="A1096" s="2" t="s">
        <v>156</v>
      </c>
      <c r="B1096" s="2" t="s">
        <v>34319</v>
      </c>
      <c r="C1096" s="3">
        <v>11</v>
      </c>
      <c r="D1096" s="2" t="s">
        <v>861</v>
      </c>
      <c r="E1096" s="2" t="s">
        <v>12838</v>
      </c>
      <c r="F1096" s="2">
        <v>30365640</v>
      </c>
      <c r="G1096" s="2" t="s">
        <v>13277</v>
      </c>
      <c r="H1096" s="2" t="s">
        <v>13278</v>
      </c>
      <c r="I1096" s="2" t="s">
        <v>2479</v>
      </c>
      <c r="J1096" s="2" t="s">
        <v>2479</v>
      </c>
      <c r="K1096" s="2" t="s">
        <v>11312</v>
      </c>
      <c r="L1096" s="2" t="s">
        <v>13279</v>
      </c>
      <c r="M1096" s="2" t="s">
        <v>7388</v>
      </c>
      <c r="N1096" s="4" t="s">
        <v>13280</v>
      </c>
      <c r="O1096" s="4" t="s">
        <v>13281</v>
      </c>
    </row>
    <row r="1097" spans="1:15" ht="15" hidden="1" customHeight="1" x14ac:dyDescent="0.3">
      <c r="A1097" s="2" t="s">
        <v>156</v>
      </c>
      <c r="B1097" s="2" t="s">
        <v>34319</v>
      </c>
      <c r="C1097" s="3">
        <v>11</v>
      </c>
      <c r="D1097" s="2" t="s">
        <v>861</v>
      </c>
      <c r="E1097" s="2" t="s">
        <v>12838</v>
      </c>
      <c r="F1097" s="2">
        <v>28735358</v>
      </c>
      <c r="G1097" s="2" t="s">
        <v>13282</v>
      </c>
      <c r="H1097" s="2" t="s">
        <v>13283</v>
      </c>
      <c r="I1097" s="2" t="s">
        <v>1228</v>
      </c>
      <c r="J1097" s="2" t="s">
        <v>13284</v>
      </c>
      <c r="K1097" s="2" t="s">
        <v>13285</v>
      </c>
      <c r="L1097" s="2" t="s">
        <v>13286</v>
      </c>
      <c r="M1097" s="2" t="s">
        <v>7388</v>
      </c>
      <c r="N1097" s="4" t="s">
        <v>13287</v>
      </c>
      <c r="O1097" s="4" t="s">
        <v>13288</v>
      </c>
    </row>
    <row r="1098" spans="1:15" ht="15" hidden="1" customHeight="1" x14ac:dyDescent="0.3">
      <c r="A1098" s="2" t="s">
        <v>156</v>
      </c>
      <c r="B1098" s="2" t="s">
        <v>34319</v>
      </c>
      <c r="C1098" s="3">
        <v>11</v>
      </c>
      <c r="D1098" s="2" t="s">
        <v>861</v>
      </c>
      <c r="E1098" s="2" t="s">
        <v>12838</v>
      </c>
      <c r="F1098" s="2">
        <v>29908029</v>
      </c>
      <c r="G1098" s="2" t="s">
        <v>13289</v>
      </c>
      <c r="H1098" s="2" t="s">
        <v>13290</v>
      </c>
      <c r="I1098" s="2" t="s">
        <v>4039</v>
      </c>
      <c r="J1098" s="2" t="s">
        <v>13291</v>
      </c>
      <c r="K1098" s="2" t="s">
        <v>13181</v>
      </c>
      <c r="L1098" s="2" t="s">
        <v>13292</v>
      </c>
      <c r="M1098" s="2" t="s">
        <v>7460</v>
      </c>
      <c r="N1098" s="4" t="s">
        <v>13293</v>
      </c>
      <c r="O1098" s="4" t="s">
        <v>13294</v>
      </c>
    </row>
    <row r="1099" spans="1:15" ht="15" hidden="1" customHeight="1" x14ac:dyDescent="0.3">
      <c r="A1099" s="2" t="s">
        <v>156</v>
      </c>
      <c r="B1099" s="2" t="s">
        <v>34319</v>
      </c>
      <c r="C1099" s="3">
        <v>11</v>
      </c>
      <c r="D1099" s="2" t="s">
        <v>861</v>
      </c>
      <c r="E1099" s="2" t="s">
        <v>12838</v>
      </c>
      <c r="F1099" s="2">
        <v>29599775</v>
      </c>
      <c r="G1099" s="2" t="s">
        <v>13295</v>
      </c>
      <c r="H1099" s="2" t="s">
        <v>13296</v>
      </c>
      <c r="I1099" s="2" t="s">
        <v>781</v>
      </c>
      <c r="J1099" s="2" t="s">
        <v>13297</v>
      </c>
      <c r="K1099" s="2" t="s">
        <v>7410</v>
      </c>
      <c r="L1099" s="2" t="s">
        <v>13298</v>
      </c>
      <c r="M1099" s="2" t="s">
        <v>7460</v>
      </c>
      <c r="N1099" s="4" t="s">
        <v>13299</v>
      </c>
      <c r="O1099" s="4" t="s">
        <v>13300</v>
      </c>
    </row>
    <row r="1100" spans="1:15" ht="15" hidden="1" customHeight="1" x14ac:dyDescent="0.3">
      <c r="A1100" s="2" t="s">
        <v>156</v>
      </c>
      <c r="B1100" s="2" t="s">
        <v>34319</v>
      </c>
      <c r="C1100" s="3">
        <v>11</v>
      </c>
      <c r="D1100" s="2" t="s">
        <v>861</v>
      </c>
      <c r="E1100" s="2" t="s">
        <v>12838</v>
      </c>
      <c r="F1100" s="2">
        <v>30662439</v>
      </c>
      <c r="G1100" s="2" t="s">
        <v>13240</v>
      </c>
      <c r="H1100" s="2" t="s">
        <v>13301</v>
      </c>
      <c r="I1100" s="2" t="s">
        <v>781</v>
      </c>
      <c r="J1100" s="2" t="s">
        <v>13302</v>
      </c>
      <c r="K1100" s="2" t="s">
        <v>7410</v>
      </c>
      <c r="L1100" s="2" t="s">
        <v>13303</v>
      </c>
      <c r="M1100" s="2" t="s">
        <v>13066</v>
      </c>
      <c r="N1100" s="4" t="s">
        <v>13304</v>
      </c>
      <c r="O1100" s="4" t="s">
        <v>13305</v>
      </c>
    </row>
    <row r="1101" spans="1:15" ht="15" hidden="1" customHeight="1" x14ac:dyDescent="0.3">
      <c r="A1101" s="2" t="s">
        <v>156</v>
      </c>
      <c r="B1101" s="2" t="s">
        <v>34319</v>
      </c>
      <c r="C1101" s="3">
        <v>11</v>
      </c>
      <c r="D1101" s="2" t="s">
        <v>861</v>
      </c>
      <c r="E1101" s="2" t="s">
        <v>12838</v>
      </c>
      <c r="F1101" s="2">
        <v>27401453</v>
      </c>
      <c r="G1101" s="2" t="s">
        <v>13306</v>
      </c>
      <c r="H1101" s="2" t="s">
        <v>13307</v>
      </c>
      <c r="I1101" s="2" t="s">
        <v>1363</v>
      </c>
      <c r="J1101" s="2" t="s">
        <v>13308</v>
      </c>
      <c r="K1101" s="2" t="s">
        <v>13309</v>
      </c>
      <c r="L1101" s="2" t="s">
        <v>13310</v>
      </c>
      <c r="M1101" s="2" t="s">
        <v>7460</v>
      </c>
      <c r="N1101" s="4" t="s">
        <v>13311</v>
      </c>
      <c r="O1101" s="4" t="s">
        <v>13312</v>
      </c>
    </row>
    <row r="1102" spans="1:15" ht="15" hidden="1" customHeight="1" x14ac:dyDescent="0.3">
      <c r="A1102" s="2" t="s">
        <v>156</v>
      </c>
      <c r="B1102" s="2" t="s">
        <v>34319</v>
      </c>
      <c r="C1102" s="3">
        <v>11</v>
      </c>
      <c r="D1102" s="2" t="s">
        <v>861</v>
      </c>
      <c r="E1102" s="2" t="s">
        <v>12838</v>
      </c>
      <c r="F1102" s="2">
        <v>28543170</v>
      </c>
      <c r="G1102" s="2" t="s">
        <v>13313</v>
      </c>
      <c r="H1102" s="2" t="s">
        <v>13314</v>
      </c>
      <c r="I1102" s="2" t="s">
        <v>1363</v>
      </c>
      <c r="J1102" s="2" t="s">
        <v>13315</v>
      </c>
      <c r="K1102" s="2" t="s">
        <v>7921</v>
      </c>
      <c r="L1102" s="2" t="s">
        <v>13316</v>
      </c>
      <c r="M1102" s="2" t="s">
        <v>7460</v>
      </c>
      <c r="N1102" s="4" t="s">
        <v>13317</v>
      </c>
      <c r="O1102" s="4" t="s">
        <v>13318</v>
      </c>
    </row>
    <row r="1103" spans="1:15" ht="15" hidden="1" customHeight="1" x14ac:dyDescent="0.3">
      <c r="A1103" s="2" t="s">
        <v>156</v>
      </c>
      <c r="B1103" s="2" t="s">
        <v>34319</v>
      </c>
      <c r="C1103" s="3">
        <v>11</v>
      </c>
      <c r="D1103" s="2" t="s">
        <v>861</v>
      </c>
      <c r="E1103" s="2" t="s">
        <v>12838</v>
      </c>
      <c r="F1103" s="2">
        <v>28426172</v>
      </c>
      <c r="G1103" s="2" t="s">
        <v>13319</v>
      </c>
      <c r="H1103" s="2" t="s">
        <v>13320</v>
      </c>
      <c r="I1103" s="2" t="s">
        <v>2656</v>
      </c>
      <c r="J1103" s="2"/>
      <c r="K1103" s="2" t="s">
        <v>7675</v>
      </c>
      <c r="L1103" s="2" t="s">
        <v>13321</v>
      </c>
      <c r="M1103" s="2" t="s">
        <v>7388</v>
      </c>
      <c r="N1103" s="4" t="s">
        <v>13322</v>
      </c>
      <c r="O1103" s="4" t="s">
        <v>13323</v>
      </c>
    </row>
    <row r="1104" spans="1:15" ht="15" hidden="1" customHeight="1" x14ac:dyDescent="0.3">
      <c r="A1104" s="2" t="s">
        <v>156</v>
      </c>
      <c r="B1104" s="2" t="s">
        <v>34319</v>
      </c>
      <c r="C1104" s="3">
        <v>11</v>
      </c>
      <c r="D1104" s="2" t="s">
        <v>861</v>
      </c>
      <c r="E1104" s="2" t="s">
        <v>12838</v>
      </c>
      <c r="F1104" s="2">
        <v>28214536</v>
      </c>
      <c r="G1104" s="2" t="s">
        <v>13324</v>
      </c>
      <c r="H1104" s="2" t="s">
        <v>13325</v>
      </c>
      <c r="I1104" s="2" t="s">
        <v>9419</v>
      </c>
      <c r="J1104" s="2" t="s">
        <v>13326</v>
      </c>
      <c r="K1104" s="2" t="s">
        <v>9896</v>
      </c>
      <c r="L1104" s="2" t="s">
        <v>13327</v>
      </c>
      <c r="M1104" s="2" t="s">
        <v>7460</v>
      </c>
      <c r="N1104" s="4" t="s">
        <v>13328</v>
      </c>
      <c r="O1104" s="4" t="s">
        <v>13329</v>
      </c>
    </row>
    <row r="1105" spans="1:15" ht="15" hidden="1" customHeight="1" x14ac:dyDescent="0.3">
      <c r="A1105" s="2" t="s">
        <v>156</v>
      </c>
      <c r="B1105" s="2" t="s">
        <v>34319</v>
      </c>
      <c r="C1105" s="3">
        <v>11</v>
      </c>
      <c r="D1105" s="2" t="s">
        <v>861</v>
      </c>
      <c r="E1105" s="2" t="s">
        <v>12838</v>
      </c>
      <c r="F1105" s="2">
        <v>28024757</v>
      </c>
      <c r="G1105" s="2" t="s">
        <v>13330</v>
      </c>
      <c r="H1105" s="2" t="s">
        <v>13331</v>
      </c>
      <c r="I1105" s="2" t="s">
        <v>2663</v>
      </c>
      <c r="J1105" s="2" t="s">
        <v>13332</v>
      </c>
      <c r="K1105" s="2" t="s">
        <v>13333</v>
      </c>
      <c r="L1105" s="2" t="s">
        <v>13334</v>
      </c>
      <c r="M1105" s="2" t="s">
        <v>7388</v>
      </c>
      <c r="N1105" s="4" t="s">
        <v>13335</v>
      </c>
      <c r="O1105" s="4" t="s">
        <v>13336</v>
      </c>
    </row>
    <row r="1106" spans="1:15" ht="15" hidden="1" customHeight="1" x14ac:dyDescent="0.3">
      <c r="A1106" s="2" t="s">
        <v>156</v>
      </c>
      <c r="B1106" s="2" t="s">
        <v>34319</v>
      </c>
      <c r="C1106" s="3">
        <v>11</v>
      </c>
      <c r="D1106" s="2" t="s">
        <v>861</v>
      </c>
      <c r="E1106" s="2" t="s">
        <v>12838</v>
      </c>
      <c r="F1106" s="2">
        <v>28118356</v>
      </c>
      <c r="G1106" s="2" t="s">
        <v>13337</v>
      </c>
      <c r="H1106" s="2" t="s">
        <v>13338</v>
      </c>
      <c r="I1106" s="2" t="s">
        <v>1406</v>
      </c>
      <c r="J1106" s="2" t="s">
        <v>13339</v>
      </c>
      <c r="K1106" s="2" t="s">
        <v>12986</v>
      </c>
      <c r="L1106" s="2" t="s">
        <v>13340</v>
      </c>
      <c r="M1106" s="2" t="s">
        <v>7460</v>
      </c>
      <c r="N1106" s="4" t="s">
        <v>13341</v>
      </c>
      <c r="O1106" s="4" t="s">
        <v>13342</v>
      </c>
    </row>
    <row r="1107" spans="1:15" ht="15" hidden="1" customHeight="1" x14ac:dyDescent="0.3">
      <c r="A1107" s="2" t="s">
        <v>156</v>
      </c>
      <c r="B1107" s="2" t="s">
        <v>34319</v>
      </c>
      <c r="C1107" s="3">
        <v>11</v>
      </c>
      <c r="D1107" s="2" t="s">
        <v>861</v>
      </c>
      <c r="E1107" s="2" t="s">
        <v>12838</v>
      </c>
      <c r="F1107" s="2">
        <v>29176759</v>
      </c>
      <c r="G1107" s="2" t="s">
        <v>13343</v>
      </c>
      <c r="H1107" s="2" t="s">
        <v>13344</v>
      </c>
      <c r="I1107" s="2" t="s">
        <v>815</v>
      </c>
      <c r="J1107" s="2" t="s">
        <v>13345</v>
      </c>
      <c r="K1107" s="2" t="s">
        <v>7933</v>
      </c>
      <c r="L1107" s="2" t="s">
        <v>13346</v>
      </c>
      <c r="M1107" s="2" t="s">
        <v>7388</v>
      </c>
      <c r="N1107" s="4" t="s">
        <v>13347</v>
      </c>
      <c r="O1107" s="4" t="s">
        <v>13348</v>
      </c>
    </row>
    <row r="1108" spans="1:15" ht="15" hidden="1" customHeight="1" x14ac:dyDescent="0.3">
      <c r="A1108" s="2" t="s">
        <v>156</v>
      </c>
      <c r="B1108" s="2" t="s">
        <v>34319</v>
      </c>
      <c r="C1108" s="3">
        <v>11</v>
      </c>
      <c r="D1108" s="2" t="s">
        <v>861</v>
      </c>
      <c r="E1108" s="2" t="s">
        <v>12838</v>
      </c>
      <c r="F1108" s="2">
        <v>29358935</v>
      </c>
      <c r="G1108" s="2" t="s">
        <v>13197</v>
      </c>
      <c r="H1108" s="2" t="s">
        <v>13349</v>
      </c>
      <c r="I1108" s="2" t="s">
        <v>815</v>
      </c>
      <c r="J1108" s="2" t="s">
        <v>13350</v>
      </c>
      <c r="K1108" s="2" t="s">
        <v>7410</v>
      </c>
      <c r="L1108" s="2" t="s">
        <v>13351</v>
      </c>
      <c r="M1108" s="2" t="s">
        <v>7388</v>
      </c>
      <c r="N1108" s="4" t="s">
        <v>13352</v>
      </c>
      <c r="O1108" s="4" t="s">
        <v>13353</v>
      </c>
    </row>
    <row r="1109" spans="1:15" ht="15" hidden="1" customHeight="1" x14ac:dyDescent="0.3">
      <c r="A1109" s="2" t="s">
        <v>156</v>
      </c>
      <c r="B1109" s="2" t="s">
        <v>34319</v>
      </c>
      <c r="C1109" s="3">
        <v>11</v>
      </c>
      <c r="D1109" s="2" t="s">
        <v>861</v>
      </c>
      <c r="E1109" s="2" t="s">
        <v>12838</v>
      </c>
      <c r="F1109" s="2">
        <v>27368347</v>
      </c>
      <c r="G1109" s="2" t="s">
        <v>13354</v>
      </c>
      <c r="H1109" s="2" t="s">
        <v>13355</v>
      </c>
      <c r="I1109" s="2" t="s">
        <v>13356</v>
      </c>
      <c r="J1109" s="2" t="s">
        <v>13357</v>
      </c>
      <c r="K1109" s="2" t="s">
        <v>7552</v>
      </c>
      <c r="L1109" s="2" t="s">
        <v>13358</v>
      </c>
      <c r="M1109" s="2" t="s">
        <v>7460</v>
      </c>
      <c r="N1109" s="4" t="s">
        <v>13359</v>
      </c>
      <c r="O1109" s="4" t="s">
        <v>13360</v>
      </c>
    </row>
    <row r="1110" spans="1:15" ht="15" hidden="1" customHeight="1" x14ac:dyDescent="0.3">
      <c r="A1110" s="2" t="s">
        <v>156</v>
      </c>
      <c r="B1110" s="2" t="s">
        <v>34319</v>
      </c>
      <c r="C1110" s="3">
        <v>11</v>
      </c>
      <c r="D1110" s="2" t="s">
        <v>861</v>
      </c>
      <c r="E1110" s="2" t="s">
        <v>12838</v>
      </c>
      <c r="F1110" s="2">
        <v>27577735</v>
      </c>
      <c r="G1110" s="2" t="s">
        <v>13361</v>
      </c>
      <c r="H1110" s="2" t="s">
        <v>13362</v>
      </c>
      <c r="I1110" s="2" t="s">
        <v>13363</v>
      </c>
      <c r="J1110" s="2" t="s">
        <v>13363</v>
      </c>
      <c r="K1110" s="2" t="s">
        <v>12535</v>
      </c>
      <c r="L1110" s="2" t="s">
        <v>13364</v>
      </c>
      <c r="M1110" s="2" t="s">
        <v>7460</v>
      </c>
      <c r="N1110" s="4" t="s">
        <v>13365</v>
      </c>
      <c r="O1110" s="4" t="s">
        <v>13366</v>
      </c>
    </row>
    <row r="1111" spans="1:15" ht="15" hidden="1" customHeight="1" x14ac:dyDescent="0.3">
      <c r="A1111" s="2" t="s">
        <v>156</v>
      </c>
      <c r="B1111" s="2" t="s">
        <v>34319</v>
      </c>
      <c r="C1111" s="3">
        <v>11</v>
      </c>
      <c r="D1111" s="2" t="s">
        <v>861</v>
      </c>
      <c r="E1111" s="2" t="s">
        <v>12838</v>
      </c>
      <c r="F1111" s="2">
        <v>27136900</v>
      </c>
      <c r="G1111" s="2" t="s">
        <v>13367</v>
      </c>
      <c r="H1111" s="2" t="s">
        <v>13368</v>
      </c>
      <c r="I1111" s="2" t="s">
        <v>4628</v>
      </c>
      <c r="J1111" s="2" t="s">
        <v>4628</v>
      </c>
      <c r="K1111" s="2" t="s">
        <v>12535</v>
      </c>
      <c r="L1111" s="2" t="s">
        <v>13369</v>
      </c>
      <c r="M1111" s="2" t="s">
        <v>7460</v>
      </c>
      <c r="N1111" s="4" t="s">
        <v>13370</v>
      </c>
      <c r="O1111" s="4" t="s">
        <v>13371</v>
      </c>
    </row>
    <row r="1112" spans="1:15" ht="15" hidden="1" customHeight="1" x14ac:dyDescent="0.3">
      <c r="A1112" s="2" t="s">
        <v>156</v>
      </c>
      <c r="B1112" s="2" t="s">
        <v>34319</v>
      </c>
      <c r="C1112" s="3">
        <v>11</v>
      </c>
      <c r="D1112" s="2" t="s">
        <v>861</v>
      </c>
      <c r="E1112" s="2" t="s">
        <v>12838</v>
      </c>
      <c r="F1112" s="2">
        <v>26486494</v>
      </c>
      <c r="G1112" s="2" t="s">
        <v>13372</v>
      </c>
      <c r="H1112" s="2" t="s">
        <v>13373</v>
      </c>
      <c r="I1112" s="2" t="s">
        <v>3223</v>
      </c>
      <c r="J1112" s="2" t="s">
        <v>13374</v>
      </c>
      <c r="K1112" s="2" t="s">
        <v>13375</v>
      </c>
      <c r="L1112" s="2" t="s">
        <v>13376</v>
      </c>
      <c r="M1112" s="2" t="s">
        <v>7460</v>
      </c>
      <c r="N1112" s="4" t="s">
        <v>13377</v>
      </c>
      <c r="O1112" s="4" t="s">
        <v>13378</v>
      </c>
    </row>
    <row r="1113" spans="1:15" ht="15" hidden="1" customHeight="1" x14ac:dyDescent="0.3">
      <c r="A1113" s="2" t="s">
        <v>156</v>
      </c>
      <c r="B1113" s="2" t="s">
        <v>34319</v>
      </c>
      <c r="C1113" s="3">
        <v>11</v>
      </c>
      <c r="D1113" s="2" t="s">
        <v>861</v>
      </c>
      <c r="E1113" s="2" t="s">
        <v>12838</v>
      </c>
      <c r="F1113" s="2">
        <v>27977792</v>
      </c>
      <c r="G1113" s="2" t="s">
        <v>13379</v>
      </c>
      <c r="H1113" s="2" t="s">
        <v>13380</v>
      </c>
      <c r="I1113" s="2" t="s">
        <v>864</v>
      </c>
      <c r="J1113" s="2" t="s">
        <v>13381</v>
      </c>
      <c r="K1113" s="2" t="s">
        <v>7933</v>
      </c>
      <c r="L1113" s="2" t="s">
        <v>13382</v>
      </c>
      <c r="M1113" s="2" t="s">
        <v>7388</v>
      </c>
      <c r="N1113" s="4" t="s">
        <v>13383</v>
      </c>
      <c r="O1113" s="4" t="s">
        <v>13384</v>
      </c>
    </row>
    <row r="1114" spans="1:15" ht="15" hidden="1" customHeight="1" x14ac:dyDescent="0.3">
      <c r="A1114" s="2" t="s">
        <v>156</v>
      </c>
      <c r="B1114" s="2" t="s">
        <v>34319</v>
      </c>
      <c r="C1114" s="3">
        <v>11</v>
      </c>
      <c r="D1114" s="2" t="s">
        <v>861</v>
      </c>
      <c r="E1114" s="2" t="s">
        <v>12838</v>
      </c>
      <c r="F1114" s="2">
        <v>25266756</v>
      </c>
      <c r="G1114" s="2" t="s">
        <v>13385</v>
      </c>
      <c r="H1114" s="2" t="s">
        <v>13386</v>
      </c>
      <c r="I1114" s="2" t="s">
        <v>1928</v>
      </c>
      <c r="J1114" s="2" t="s">
        <v>13387</v>
      </c>
      <c r="K1114" s="2" t="s">
        <v>13388</v>
      </c>
      <c r="L1114" s="2" t="s">
        <v>13389</v>
      </c>
      <c r="M1114" s="2" t="s">
        <v>7460</v>
      </c>
      <c r="N1114" s="4" t="s">
        <v>13390</v>
      </c>
      <c r="O1114" s="4" t="s">
        <v>13391</v>
      </c>
    </row>
    <row r="1115" spans="1:15" ht="15" hidden="1" customHeight="1" x14ac:dyDescent="0.3">
      <c r="A1115" s="2" t="s">
        <v>156</v>
      </c>
      <c r="B1115" s="2" t="s">
        <v>34319</v>
      </c>
      <c r="C1115" s="3">
        <v>11</v>
      </c>
      <c r="D1115" s="2" t="s">
        <v>861</v>
      </c>
      <c r="E1115" s="2" t="s">
        <v>12838</v>
      </c>
      <c r="F1115" s="2">
        <v>26095951</v>
      </c>
      <c r="G1115" s="2" t="s">
        <v>13392</v>
      </c>
      <c r="H1115" s="2" t="s">
        <v>13393</v>
      </c>
      <c r="I1115" s="2" t="s">
        <v>7986</v>
      </c>
      <c r="J1115" s="2" t="s">
        <v>13394</v>
      </c>
      <c r="K1115" s="2" t="s">
        <v>13223</v>
      </c>
      <c r="L1115" s="2" t="s">
        <v>13395</v>
      </c>
      <c r="M1115" s="2" t="s">
        <v>7460</v>
      </c>
      <c r="N1115" s="4" t="s">
        <v>13396</v>
      </c>
      <c r="O1115" s="4" t="s">
        <v>13397</v>
      </c>
    </row>
    <row r="1116" spans="1:15" ht="15" hidden="1" customHeight="1" x14ac:dyDescent="0.3">
      <c r="A1116" s="2" t="s">
        <v>156</v>
      </c>
      <c r="B1116" s="2" t="s">
        <v>34319</v>
      </c>
      <c r="C1116" s="3">
        <v>11</v>
      </c>
      <c r="D1116" s="2" t="s">
        <v>861</v>
      </c>
      <c r="E1116" s="2" t="s">
        <v>12838</v>
      </c>
      <c r="F1116" s="2">
        <v>26147698</v>
      </c>
      <c r="G1116" s="2" t="s">
        <v>13398</v>
      </c>
      <c r="H1116" s="2" t="s">
        <v>13399</v>
      </c>
      <c r="I1116" s="2" t="s">
        <v>632</v>
      </c>
      <c r="J1116" s="2" t="s">
        <v>13400</v>
      </c>
      <c r="K1116" s="2" t="s">
        <v>12986</v>
      </c>
      <c r="L1116" s="2" t="s">
        <v>13401</v>
      </c>
      <c r="M1116" s="2" t="s">
        <v>7460</v>
      </c>
      <c r="N1116" s="4" t="s">
        <v>13402</v>
      </c>
      <c r="O1116" s="4" t="s">
        <v>13403</v>
      </c>
    </row>
    <row r="1117" spans="1:15" ht="15" hidden="1" customHeight="1" x14ac:dyDescent="0.3">
      <c r="A1117" s="2" t="s">
        <v>156</v>
      </c>
      <c r="B1117" s="2" t="s">
        <v>34319</v>
      </c>
      <c r="C1117" s="3">
        <v>11</v>
      </c>
      <c r="D1117" s="2" t="s">
        <v>861</v>
      </c>
      <c r="E1117" s="2" t="s">
        <v>12838</v>
      </c>
      <c r="F1117" s="2">
        <v>26513474</v>
      </c>
      <c r="G1117" s="2" t="s">
        <v>13404</v>
      </c>
      <c r="H1117" s="2" t="s">
        <v>13405</v>
      </c>
      <c r="I1117" s="2" t="s">
        <v>632</v>
      </c>
      <c r="J1117" s="2" t="s">
        <v>13406</v>
      </c>
      <c r="K1117" s="2" t="s">
        <v>7933</v>
      </c>
      <c r="L1117" s="2" t="s">
        <v>13407</v>
      </c>
      <c r="M1117" s="2" t="s">
        <v>7460</v>
      </c>
      <c r="N1117" s="4" t="s">
        <v>13408</v>
      </c>
      <c r="O1117" s="4" t="s">
        <v>13409</v>
      </c>
    </row>
    <row r="1118" spans="1:15" ht="15" hidden="1" customHeight="1" x14ac:dyDescent="0.3">
      <c r="A1118" s="2" t="s">
        <v>156</v>
      </c>
      <c r="B1118" s="2" t="s">
        <v>34319</v>
      </c>
      <c r="C1118" s="3">
        <v>11</v>
      </c>
      <c r="D1118" s="2" t="s">
        <v>861</v>
      </c>
      <c r="E1118" s="2" t="s">
        <v>12838</v>
      </c>
      <c r="F1118" s="2">
        <v>26619141</v>
      </c>
      <c r="G1118" s="2" t="s">
        <v>13410</v>
      </c>
      <c r="H1118" s="2" t="s">
        <v>13411</v>
      </c>
      <c r="I1118" s="2" t="s">
        <v>632</v>
      </c>
      <c r="J1118" s="2" t="s">
        <v>3613</v>
      </c>
      <c r="K1118" s="2" t="s">
        <v>7933</v>
      </c>
      <c r="L1118" s="2" t="s">
        <v>13412</v>
      </c>
      <c r="M1118" s="2" t="s">
        <v>7388</v>
      </c>
      <c r="N1118" s="4" t="s">
        <v>13413</v>
      </c>
      <c r="O1118" s="4" t="s">
        <v>13414</v>
      </c>
    </row>
    <row r="1119" spans="1:15" ht="15" hidden="1" customHeight="1" x14ac:dyDescent="0.3">
      <c r="A1119" s="2" t="s">
        <v>156</v>
      </c>
      <c r="B1119" s="2" t="s">
        <v>34319</v>
      </c>
      <c r="C1119" s="3">
        <v>11</v>
      </c>
      <c r="D1119" s="2" t="s">
        <v>861</v>
      </c>
      <c r="E1119" s="2" t="s">
        <v>12838</v>
      </c>
      <c r="F1119" s="2">
        <v>24471648</v>
      </c>
      <c r="G1119" s="2" t="s">
        <v>13415</v>
      </c>
      <c r="H1119" s="2" t="s">
        <v>13416</v>
      </c>
      <c r="I1119" s="2" t="s">
        <v>8063</v>
      </c>
      <c r="J1119" s="2"/>
      <c r="K1119" s="2" t="s">
        <v>13181</v>
      </c>
      <c r="L1119" s="2" t="s">
        <v>13417</v>
      </c>
      <c r="M1119" s="2" t="s">
        <v>9763</v>
      </c>
      <c r="N1119" s="4" t="s">
        <v>13418</v>
      </c>
      <c r="O1119" s="4" t="s">
        <v>13419</v>
      </c>
    </row>
    <row r="1120" spans="1:15" ht="15" hidden="1" customHeight="1" x14ac:dyDescent="0.3">
      <c r="A1120" s="2" t="s">
        <v>156</v>
      </c>
      <c r="B1120" s="2" t="s">
        <v>34319</v>
      </c>
      <c r="C1120" s="3">
        <v>11</v>
      </c>
      <c r="D1120" s="2" t="s">
        <v>861</v>
      </c>
      <c r="E1120" s="2" t="s">
        <v>12838</v>
      </c>
      <c r="F1120" s="2">
        <v>24611805</v>
      </c>
      <c r="G1120" s="2" t="s">
        <v>13420</v>
      </c>
      <c r="H1120" s="2" t="s">
        <v>13421</v>
      </c>
      <c r="I1120" s="2" t="s">
        <v>8063</v>
      </c>
      <c r="J1120" s="2"/>
      <c r="K1120" s="2" t="s">
        <v>13181</v>
      </c>
      <c r="L1120" s="2" t="s">
        <v>13422</v>
      </c>
      <c r="M1120" s="2" t="s">
        <v>9763</v>
      </c>
      <c r="N1120" s="4" t="s">
        <v>13423</v>
      </c>
      <c r="O1120" s="4" t="s">
        <v>13424</v>
      </c>
    </row>
    <row r="1121" spans="1:15" ht="15" hidden="1" customHeight="1" x14ac:dyDescent="0.3">
      <c r="A1121" s="2" t="s">
        <v>156</v>
      </c>
      <c r="B1121" s="2" t="s">
        <v>34319</v>
      </c>
      <c r="C1121" s="3">
        <v>11</v>
      </c>
      <c r="D1121" s="2" t="s">
        <v>861</v>
      </c>
      <c r="E1121" s="2" t="s">
        <v>12838</v>
      </c>
      <c r="F1121" s="2">
        <v>24565654</v>
      </c>
      <c r="G1121" s="2" t="s">
        <v>13425</v>
      </c>
      <c r="H1121" s="2" t="s">
        <v>13426</v>
      </c>
      <c r="I1121" s="2" t="s">
        <v>2201</v>
      </c>
      <c r="J1121" s="2" t="s">
        <v>13427</v>
      </c>
      <c r="K1121" s="2" t="s">
        <v>13333</v>
      </c>
      <c r="L1121" s="2" t="s">
        <v>13428</v>
      </c>
      <c r="M1121" s="2" t="s">
        <v>7460</v>
      </c>
      <c r="N1121" s="4" t="s">
        <v>13429</v>
      </c>
      <c r="O1121" s="4" t="s">
        <v>13430</v>
      </c>
    </row>
    <row r="1122" spans="1:15" ht="15" hidden="1" customHeight="1" x14ac:dyDescent="0.3">
      <c r="A1122" s="2" t="s">
        <v>156</v>
      </c>
      <c r="B1122" s="2" t="s">
        <v>34319</v>
      </c>
      <c r="C1122" s="3">
        <v>11</v>
      </c>
      <c r="D1122" s="2" t="s">
        <v>861</v>
      </c>
      <c r="E1122" s="2" t="s">
        <v>12838</v>
      </c>
      <c r="F1122" s="2">
        <v>24565657</v>
      </c>
      <c r="G1122" s="2" t="s">
        <v>13431</v>
      </c>
      <c r="H1122" s="2" t="s">
        <v>13432</v>
      </c>
      <c r="I1122" s="2" t="s">
        <v>2201</v>
      </c>
      <c r="J1122" s="2" t="s">
        <v>13433</v>
      </c>
      <c r="K1122" s="2" t="s">
        <v>13333</v>
      </c>
      <c r="L1122" s="2" t="s">
        <v>13434</v>
      </c>
      <c r="M1122" s="2" t="s">
        <v>7460</v>
      </c>
      <c r="N1122" s="4" t="s">
        <v>13435</v>
      </c>
      <c r="O1122" s="4" t="s">
        <v>13436</v>
      </c>
    </row>
    <row r="1123" spans="1:15" ht="15" hidden="1" customHeight="1" x14ac:dyDescent="0.3">
      <c r="A1123" s="2" t="s">
        <v>156</v>
      </c>
      <c r="B1123" s="2" t="s">
        <v>34319</v>
      </c>
      <c r="C1123" s="3">
        <v>11</v>
      </c>
      <c r="D1123" s="2" t="s">
        <v>861</v>
      </c>
      <c r="E1123" s="2" t="s">
        <v>12838</v>
      </c>
      <c r="F1123" s="2">
        <v>25077613</v>
      </c>
      <c r="G1123" s="2" t="s">
        <v>13437</v>
      </c>
      <c r="H1123" s="2" t="s">
        <v>13438</v>
      </c>
      <c r="I1123" s="2" t="s">
        <v>1043</v>
      </c>
      <c r="J1123" s="2" t="s">
        <v>2013</v>
      </c>
      <c r="K1123" s="2" t="s">
        <v>12986</v>
      </c>
      <c r="L1123" s="2" t="s">
        <v>13439</v>
      </c>
      <c r="M1123" s="2" t="s">
        <v>7600</v>
      </c>
      <c r="N1123" s="4" t="s">
        <v>13440</v>
      </c>
      <c r="O1123" s="4" t="s">
        <v>13441</v>
      </c>
    </row>
    <row r="1124" spans="1:15" ht="15" hidden="1" customHeight="1" x14ac:dyDescent="0.3">
      <c r="A1124" s="2" t="s">
        <v>156</v>
      </c>
      <c r="B1124" s="2" t="s">
        <v>34319</v>
      </c>
      <c r="C1124" s="3">
        <v>11</v>
      </c>
      <c r="D1124" s="2" t="s">
        <v>861</v>
      </c>
      <c r="E1124" s="2" t="s">
        <v>12838</v>
      </c>
      <c r="F1124" s="2">
        <v>25136146</v>
      </c>
      <c r="G1124" s="2" t="s">
        <v>13442</v>
      </c>
      <c r="H1124" s="2" t="s">
        <v>13443</v>
      </c>
      <c r="I1124" s="2" t="s">
        <v>1043</v>
      </c>
      <c r="J1124" s="2" t="s">
        <v>13444</v>
      </c>
      <c r="K1124" s="2" t="s">
        <v>13445</v>
      </c>
      <c r="L1124" s="2" t="s">
        <v>13446</v>
      </c>
      <c r="M1124" s="2" t="s">
        <v>7460</v>
      </c>
      <c r="N1124" s="4" t="s">
        <v>13447</v>
      </c>
      <c r="O1124" s="4" t="s">
        <v>13448</v>
      </c>
    </row>
    <row r="1125" spans="1:15" ht="15" hidden="1" customHeight="1" x14ac:dyDescent="0.3">
      <c r="A1125" s="2" t="s">
        <v>156</v>
      </c>
      <c r="B1125" s="2" t="s">
        <v>34319</v>
      </c>
      <c r="C1125" s="3">
        <v>11</v>
      </c>
      <c r="D1125" s="2" t="s">
        <v>861</v>
      </c>
      <c r="E1125" s="2" t="s">
        <v>12838</v>
      </c>
      <c r="F1125" s="2">
        <v>23800435</v>
      </c>
      <c r="G1125" s="2" t="s">
        <v>13449</v>
      </c>
      <c r="H1125" s="2" t="s">
        <v>13450</v>
      </c>
      <c r="I1125" s="2" t="s">
        <v>7058</v>
      </c>
      <c r="J1125" s="2" t="s">
        <v>13451</v>
      </c>
      <c r="K1125" s="2" t="s">
        <v>11725</v>
      </c>
      <c r="L1125" s="2" t="s">
        <v>13452</v>
      </c>
      <c r="M1125" s="2" t="s">
        <v>7460</v>
      </c>
      <c r="N1125" s="4" t="s">
        <v>13453</v>
      </c>
      <c r="O1125" s="4" t="s">
        <v>13454</v>
      </c>
    </row>
    <row r="1126" spans="1:15" ht="15" hidden="1" customHeight="1" x14ac:dyDescent="0.3">
      <c r="A1126" s="2" t="s">
        <v>156</v>
      </c>
      <c r="B1126" s="2" t="s">
        <v>34319</v>
      </c>
      <c r="C1126" s="3">
        <v>11</v>
      </c>
      <c r="D1126" s="2" t="s">
        <v>861</v>
      </c>
      <c r="E1126" s="2" t="s">
        <v>12838</v>
      </c>
      <c r="F1126" s="2">
        <v>23163888</v>
      </c>
      <c r="G1126" s="2" t="s">
        <v>13455</v>
      </c>
      <c r="H1126" s="2" t="s">
        <v>13456</v>
      </c>
      <c r="I1126" s="2" t="s">
        <v>2685</v>
      </c>
      <c r="J1126" s="2" t="s">
        <v>13457</v>
      </c>
      <c r="K1126" s="2" t="s">
        <v>12316</v>
      </c>
      <c r="L1126" s="2" t="s">
        <v>13458</v>
      </c>
      <c r="M1126" s="2" t="s">
        <v>7388</v>
      </c>
      <c r="N1126" s="4" t="s">
        <v>13459</v>
      </c>
      <c r="O1126" s="4" t="s">
        <v>13460</v>
      </c>
    </row>
    <row r="1127" spans="1:15" ht="15" hidden="1" customHeight="1" x14ac:dyDescent="0.3">
      <c r="A1127" s="2" t="s">
        <v>156</v>
      </c>
      <c r="B1127" s="2" t="s">
        <v>34319</v>
      </c>
      <c r="C1127" s="3">
        <v>11</v>
      </c>
      <c r="D1127" s="2" t="s">
        <v>861</v>
      </c>
      <c r="E1127" s="2" t="s">
        <v>12838</v>
      </c>
      <c r="F1127" s="2">
        <v>23747679</v>
      </c>
      <c r="G1127" s="2" t="s">
        <v>13461</v>
      </c>
      <c r="H1127" s="2" t="s">
        <v>13462</v>
      </c>
      <c r="I1127" s="2" t="s">
        <v>2685</v>
      </c>
      <c r="J1127" s="2" t="s">
        <v>13463</v>
      </c>
      <c r="K1127" s="2" t="s">
        <v>11725</v>
      </c>
      <c r="L1127" s="2" t="s">
        <v>13464</v>
      </c>
      <c r="M1127" s="2" t="s">
        <v>7460</v>
      </c>
      <c r="N1127" s="4" t="s">
        <v>13465</v>
      </c>
      <c r="O1127" s="4" t="s">
        <v>13466</v>
      </c>
    </row>
    <row r="1128" spans="1:15" ht="15" hidden="1" customHeight="1" x14ac:dyDescent="0.3">
      <c r="A1128" s="2" t="s">
        <v>156</v>
      </c>
      <c r="B1128" s="2" t="s">
        <v>34319</v>
      </c>
      <c r="C1128" s="3">
        <v>11</v>
      </c>
      <c r="D1128" s="2" t="s">
        <v>861</v>
      </c>
      <c r="E1128" s="2" t="s">
        <v>12838</v>
      </c>
      <c r="F1128" s="2">
        <v>23336844</v>
      </c>
      <c r="G1128" s="2" t="s">
        <v>13467</v>
      </c>
      <c r="H1128" s="2" t="s">
        <v>13468</v>
      </c>
      <c r="I1128" s="2" t="s">
        <v>3120</v>
      </c>
      <c r="J1128" s="2" t="s">
        <v>13469</v>
      </c>
      <c r="K1128" s="2" t="s">
        <v>13470</v>
      </c>
      <c r="L1128" s="2" t="s">
        <v>13471</v>
      </c>
      <c r="M1128" s="2" t="s">
        <v>8160</v>
      </c>
      <c r="N1128" s="4" t="s">
        <v>13472</v>
      </c>
      <c r="O1128" s="4" t="s">
        <v>13473</v>
      </c>
    </row>
    <row r="1129" spans="1:15" ht="15" hidden="1" customHeight="1" x14ac:dyDescent="0.3">
      <c r="A1129" s="2" t="s">
        <v>156</v>
      </c>
      <c r="B1129" s="2" t="s">
        <v>34319</v>
      </c>
      <c r="C1129" s="3">
        <v>11</v>
      </c>
      <c r="D1129" s="2" t="s">
        <v>861</v>
      </c>
      <c r="E1129" s="2" t="s">
        <v>12838</v>
      </c>
      <c r="F1129" s="2">
        <v>23609054</v>
      </c>
      <c r="G1129" s="2" t="s">
        <v>13474</v>
      </c>
      <c r="H1129" s="2" t="s">
        <v>13475</v>
      </c>
      <c r="I1129" s="2" t="s">
        <v>3120</v>
      </c>
      <c r="J1129" s="2" t="s">
        <v>13476</v>
      </c>
      <c r="K1129" s="2" t="s">
        <v>13477</v>
      </c>
      <c r="L1129" s="2" t="s">
        <v>13478</v>
      </c>
      <c r="M1129" s="2" t="s">
        <v>7460</v>
      </c>
      <c r="N1129" s="4" t="s">
        <v>13479</v>
      </c>
      <c r="O1129" s="4" t="s">
        <v>13480</v>
      </c>
    </row>
    <row r="1130" spans="1:15" ht="15" hidden="1" customHeight="1" x14ac:dyDescent="0.3">
      <c r="A1130" s="2" t="s">
        <v>156</v>
      </c>
      <c r="B1130" s="2" t="s">
        <v>34319</v>
      </c>
      <c r="C1130" s="3">
        <v>11</v>
      </c>
      <c r="D1130" s="2" t="s">
        <v>861</v>
      </c>
      <c r="E1130" s="2" t="s">
        <v>12838</v>
      </c>
      <c r="F1130" s="2">
        <v>23050581</v>
      </c>
      <c r="G1130" s="2" t="s">
        <v>13481</v>
      </c>
      <c r="H1130" s="2" t="s">
        <v>13482</v>
      </c>
      <c r="I1130" s="2" t="s">
        <v>5379</v>
      </c>
      <c r="J1130" s="2"/>
      <c r="K1130" s="2" t="s">
        <v>13181</v>
      </c>
      <c r="L1130" s="2" t="s">
        <v>13483</v>
      </c>
      <c r="M1130" s="2" t="s">
        <v>9041</v>
      </c>
      <c r="N1130" s="4" t="s">
        <v>13484</v>
      </c>
      <c r="O1130" s="4" t="s">
        <v>13485</v>
      </c>
    </row>
    <row r="1131" spans="1:15" ht="15" hidden="1" customHeight="1" x14ac:dyDescent="0.3">
      <c r="A1131" s="2" t="s">
        <v>156</v>
      </c>
      <c r="B1131" s="2" t="s">
        <v>34319</v>
      </c>
      <c r="C1131" s="3">
        <v>11</v>
      </c>
      <c r="D1131" s="2" t="s">
        <v>861</v>
      </c>
      <c r="E1131" s="2" t="s">
        <v>12838</v>
      </c>
      <c r="F1131" s="2">
        <v>23137879</v>
      </c>
      <c r="G1131" s="2" t="s">
        <v>13486</v>
      </c>
      <c r="H1131" s="2" t="s">
        <v>13487</v>
      </c>
      <c r="I1131" s="2" t="s">
        <v>5379</v>
      </c>
      <c r="J1131" s="2" t="s">
        <v>13488</v>
      </c>
      <c r="K1131" s="2" t="s">
        <v>11725</v>
      </c>
      <c r="L1131" s="2" t="s">
        <v>13489</v>
      </c>
      <c r="M1131" s="2" t="s">
        <v>7460</v>
      </c>
      <c r="N1131" s="4" t="s">
        <v>13490</v>
      </c>
      <c r="O1131" s="4" t="s">
        <v>13491</v>
      </c>
    </row>
    <row r="1132" spans="1:15" ht="15" hidden="1" customHeight="1" x14ac:dyDescent="0.3">
      <c r="A1132" s="2" t="s">
        <v>156</v>
      </c>
      <c r="B1132" s="2" t="s">
        <v>34319</v>
      </c>
      <c r="C1132" s="3">
        <v>11</v>
      </c>
      <c r="D1132" s="2" t="s">
        <v>861</v>
      </c>
      <c r="E1132" s="2" t="s">
        <v>12838</v>
      </c>
      <c r="F1132" s="2">
        <v>23076807</v>
      </c>
      <c r="G1132" s="2" t="s">
        <v>13492</v>
      </c>
      <c r="H1132" s="2" t="s">
        <v>13493</v>
      </c>
      <c r="I1132" s="2" t="s">
        <v>2694</v>
      </c>
      <c r="J1132" s="2" t="s">
        <v>13494</v>
      </c>
      <c r="K1132" s="2" t="s">
        <v>13495</v>
      </c>
      <c r="L1132" s="2" t="s">
        <v>13496</v>
      </c>
      <c r="M1132" s="2" t="s">
        <v>9763</v>
      </c>
      <c r="N1132" s="4" t="s">
        <v>13497</v>
      </c>
      <c r="O1132" s="4" t="s">
        <v>13498</v>
      </c>
    </row>
    <row r="1133" spans="1:15" ht="15" hidden="1" customHeight="1" x14ac:dyDescent="0.3">
      <c r="A1133" s="2" t="s">
        <v>156</v>
      </c>
      <c r="B1133" s="2" t="s">
        <v>34319</v>
      </c>
      <c r="C1133" s="3">
        <v>11</v>
      </c>
      <c r="D1133" s="2" t="s">
        <v>861</v>
      </c>
      <c r="E1133" s="2" t="s">
        <v>12838</v>
      </c>
      <c r="F1133" s="2">
        <v>22774985</v>
      </c>
      <c r="G1133" s="2" t="s">
        <v>13499</v>
      </c>
      <c r="H1133" s="2" t="s">
        <v>13500</v>
      </c>
      <c r="I1133" s="2" t="s">
        <v>1355</v>
      </c>
      <c r="J1133" s="2"/>
      <c r="K1133" s="2" t="s">
        <v>7921</v>
      </c>
      <c r="L1133" s="2" t="s">
        <v>13501</v>
      </c>
      <c r="M1133" s="2" t="s">
        <v>9041</v>
      </c>
      <c r="N1133" s="4" t="s">
        <v>13502</v>
      </c>
      <c r="O1133" s="4" t="s">
        <v>13503</v>
      </c>
    </row>
    <row r="1134" spans="1:15" ht="15" hidden="1" customHeight="1" x14ac:dyDescent="0.3">
      <c r="A1134" s="2" t="s">
        <v>156</v>
      </c>
      <c r="B1134" s="2" t="s">
        <v>34319</v>
      </c>
      <c r="C1134" s="3">
        <v>11</v>
      </c>
      <c r="D1134" s="2" t="s">
        <v>861</v>
      </c>
      <c r="E1134" s="2" t="s">
        <v>12838</v>
      </c>
      <c r="F1134" s="2">
        <v>21726211</v>
      </c>
      <c r="G1134" s="2" t="s">
        <v>13504</v>
      </c>
      <c r="H1134" s="2" t="s">
        <v>13505</v>
      </c>
      <c r="I1134" s="2" t="s">
        <v>2331</v>
      </c>
      <c r="J1134" s="2" t="s">
        <v>13506</v>
      </c>
      <c r="K1134" s="2" t="s">
        <v>7921</v>
      </c>
      <c r="L1134" s="2" t="s">
        <v>13507</v>
      </c>
      <c r="M1134" s="2" t="s">
        <v>9041</v>
      </c>
      <c r="N1134" s="4" t="s">
        <v>13508</v>
      </c>
      <c r="O1134" s="4" t="s">
        <v>13509</v>
      </c>
    </row>
    <row r="1135" spans="1:15" ht="15" hidden="1" customHeight="1" x14ac:dyDescent="0.3">
      <c r="A1135" s="2" t="s">
        <v>156</v>
      </c>
      <c r="B1135" s="2" t="s">
        <v>34319</v>
      </c>
      <c r="C1135" s="3">
        <v>11</v>
      </c>
      <c r="D1135" s="2" t="s">
        <v>861</v>
      </c>
      <c r="E1135" s="2" t="s">
        <v>12838</v>
      </c>
      <c r="F1135" s="2">
        <v>22267887</v>
      </c>
      <c r="G1135" s="2" t="s">
        <v>13510</v>
      </c>
      <c r="H1135" s="2" t="s">
        <v>13511</v>
      </c>
      <c r="I1135" s="2" t="s">
        <v>2331</v>
      </c>
      <c r="J1135" s="2"/>
      <c r="K1135" s="2" t="s">
        <v>13512</v>
      </c>
      <c r="L1135" s="2" t="s">
        <v>13513</v>
      </c>
      <c r="M1135" s="2" t="s">
        <v>7388</v>
      </c>
      <c r="N1135" s="4" t="s">
        <v>13514</v>
      </c>
      <c r="O1135" s="4" t="s">
        <v>13515</v>
      </c>
    </row>
    <row r="1136" spans="1:15" ht="15" hidden="1" customHeight="1" x14ac:dyDescent="0.3">
      <c r="A1136" s="2" t="s">
        <v>156</v>
      </c>
      <c r="B1136" s="2" t="s">
        <v>34319</v>
      </c>
      <c r="C1136" s="3">
        <v>11</v>
      </c>
      <c r="D1136" s="2" t="s">
        <v>861</v>
      </c>
      <c r="E1136" s="2" t="s">
        <v>12838</v>
      </c>
      <c r="F1136" s="2">
        <v>23504276</v>
      </c>
      <c r="G1136" s="2" t="s">
        <v>13516</v>
      </c>
      <c r="H1136" s="2" t="s">
        <v>13517</v>
      </c>
      <c r="I1136" s="2" t="s">
        <v>2331</v>
      </c>
      <c r="J1136" s="2"/>
      <c r="K1136" s="2" t="s">
        <v>13512</v>
      </c>
      <c r="L1136" s="2" t="s">
        <v>13518</v>
      </c>
      <c r="M1136" s="2" t="s">
        <v>7388</v>
      </c>
      <c r="N1136" s="4" t="s">
        <v>13519</v>
      </c>
      <c r="O1136" s="4" t="s">
        <v>13520</v>
      </c>
    </row>
    <row r="1137" spans="1:15" ht="15" hidden="1" customHeight="1" x14ac:dyDescent="0.3">
      <c r="A1137" s="2" t="s">
        <v>156</v>
      </c>
      <c r="B1137" s="2" t="s">
        <v>34319</v>
      </c>
      <c r="C1137" s="3">
        <v>11</v>
      </c>
      <c r="D1137" s="2" t="s">
        <v>861</v>
      </c>
      <c r="E1137" s="2" t="s">
        <v>12838</v>
      </c>
      <c r="F1137" s="2">
        <v>21196886</v>
      </c>
      <c r="G1137" s="2" t="s">
        <v>13521</v>
      </c>
      <c r="H1137" s="2" t="s">
        <v>13522</v>
      </c>
      <c r="I1137" s="2" t="s">
        <v>1588</v>
      </c>
      <c r="J1137" s="2" t="s">
        <v>1588</v>
      </c>
      <c r="K1137" s="2" t="s">
        <v>13523</v>
      </c>
      <c r="L1137" s="2" t="s">
        <v>13524</v>
      </c>
      <c r="M1137" s="2" t="s">
        <v>7460</v>
      </c>
      <c r="N1137" s="4" t="s">
        <v>13525</v>
      </c>
      <c r="O1137" s="4" t="s">
        <v>13526</v>
      </c>
    </row>
    <row r="1138" spans="1:15" ht="15" hidden="1" customHeight="1" x14ac:dyDescent="0.3">
      <c r="A1138" s="2" t="s">
        <v>156</v>
      </c>
      <c r="B1138" s="2" t="s">
        <v>34319</v>
      </c>
      <c r="C1138" s="3">
        <v>11</v>
      </c>
      <c r="D1138" s="2" t="s">
        <v>861</v>
      </c>
      <c r="E1138" s="2" t="s">
        <v>12838</v>
      </c>
      <c r="F1138" s="2">
        <v>21504513</v>
      </c>
      <c r="G1138" s="2" t="s">
        <v>13527</v>
      </c>
      <c r="H1138" s="2" t="s">
        <v>13528</v>
      </c>
      <c r="I1138" s="2" t="s">
        <v>13529</v>
      </c>
      <c r="J1138" s="2" t="s">
        <v>13530</v>
      </c>
      <c r="K1138" s="2" t="s">
        <v>12316</v>
      </c>
      <c r="L1138" s="2" t="s">
        <v>13531</v>
      </c>
      <c r="M1138" s="2" t="s">
        <v>7460</v>
      </c>
      <c r="N1138" s="4" t="s">
        <v>13532</v>
      </c>
      <c r="O1138" s="4" t="s">
        <v>13533</v>
      </c>
    </row>
    <row r="1139" spans="1:15" ht="15" hidden="1" customHeight="1" x14ac:dyDescent="0.3">
      <c r="A1139" s="2" t="s">
        <v>156</v>
      </c>
      <c r="B1139" s="2" t="s">
        <v>34319</v>
      </c>
      <c r="C1139" s="3">
        <v>11</v>
      </c>
      <c r="D1139" s="2" t="s">
        <v>861</v>
      </c>
      <c r="E1139" s="2" t="s">
        <v>12838</v>
      </c>
      <c r="F1139" s="2">
        <v>20809862</v>
      </c>
      <c r="G1139" s="2" t="s">
        <v>13534</v>
      </c>
      <c r="H1139" s="2" t="s">
        <v>13535</v>
      </c>
      <c r="I1139" s="2" t="s">
        <v>6745</v>
      </c>
      <c r="J1139" s="2" t="s">
        <v>13536</v>
      </c>
      <c r="K1139" s="2" t="s">
        <v>9258</v>
      </c>
      <c r="L1139" s="2" t="s">
        <v>13537</v>
      </c>
      <c r="M1139" s="2" t="s">
        <v>8160</v>
      </c>
      <c r="N1139" s="4" t="s">
        <v>13538</v>
      </c>
      <c r="O1139" s="4" t="s">
        <v>13539</v>
      </c>
    </row>
    <row r="1140" spans="1:15" ht="15" hidden="1" customHeight="1" x14ac:dyDescent="0.3">
      <c r="A1140" s="2" t="s">
        <v>156</v>
      </c>
      <c r="B1140" s="2" t="s">
        <v>34319</v>
      </c>
      <c r="C1140" s="3">
        <v>11</v>
      </c>
      <c r="D1140" s="2" t="s">
        <v>861</v>
      </c>
      <c r="E1140" s="2" t="s">
        <v>12838</v>
      </c>
      <c r="F1140" s="2">
        <v>20964644</v>
      </c>
      <c r="G1140" s="2" t="s">
        <v>13540</v>
      </c>
      <c r="H1140" s="2" t="s">
        <v>13541</v>
      </c>
      <c r="I1140" s="2" t="s">
        <v>978</v>
      </c>
      <c r="J1140" s="2" t="s">
        <v>13542</v>
      </c>
      <c r="K1140" s="2" t="s">
        <v>7921</v>
      </c>
      <c r="L1140" s="2" t="s">
        <v>13543</v>
      </c>
      <c r="M1140" s="2" t="s">
        <v>7460</v>
      </c>
      <c r="N1140" s="4" t="s">
        <v>13544</v>
      </c>
      <c r="O1140" s="4" t="s">
        <v>13545</v>
      </c>
    </row>
    <row r="1141" spans="1:15" ht="15" hidden="1" customHeight="1" x14ac:dyDescent="0.3">
      <c r="A1141" s="2" t="s">
        <v>156</v>
      </c>
      <c r="B1141" s="2" t="s">
        <v>34319</v>
      </c>
      <c r="C1141" s="3">
        <v>11</v>
      </c>
      <c r="D1141" s="2" t="s">
        <v>861</v>
      </c>
      <c r="E1141" s="2" t="s">
        <v>12838</v>
      </c>
      <c r="F1141" s="2">
        <v>21271035</v>
      </c>
      <c r="G1141" s="2" t="s">
        <v>13546</v>
      </c>
      <c r="H1141" s="2" t="s">
        <v>13547</v>
      </c>
      <c r="I1141" s="2" t="s">
        <v>978</v>
      </c>
      <c r="J1141" s="2"/>
      <c r="K1141" s="2" t="s">
        <v>13548</v>
      </c>
      <c r="L1141" s="2" t="s">
        <v>13549</v>
      </c>
      <c r="M1141" s="2" t="s">
        <v>8828</v>
      </c>
      <c r="N1141" s="4" t="s">
        <v>13550</v>
      </c>
      <c r="O1141" s="4" t="s">
        <v>13551</v>
      </c>
    </row>
    <row r="1142" spans="1:15" ht="15" hidden="1" customHeight="1" x14ac:dyDescent="0.3">
      <c r="A1142" s="2" t="s">
        <v>156</v>
      </c>
      <c r="B1142" s="2" t="s">
        <v>34319</v>
      </c>
      <c r="C1142" s="3">
        <v>11</v>
      </c>
      <c r="D1142" s="2" t="s">
        <v>861</v>
      </c>
      <c r="E1142" s="2" t="s">
        <v>12838</v>
      </c>
      <c r="F1142" s="2">
        <v>20696836</v>
      </c>
      <c r="G1142" s="2" t="s">
        <v>13552</v>
      </c>
      <c r="H1142" s="2" t="s">
        <v>13553</v>
      </c>
      <c r="I1142" s="2" t="s">
        <v>1034</v>
      </c>
      <c r="J1142" s="2" t="s">
        <v>13554</v>
      </c>
      <c r="K1142" s="2" t="s">
        <v>8396</v>
      </c>
      <c r="L1142" s="2" t="s">
        <v>13555</v>
      </c>
      <c r="M1142" s="2" t="s">
        <v>7460</v>
      </c>
      <c r="N1142" s="4" t="s">
        <v>13556</v>
      </c>
      <c r="O1142" s="4" t="s">
        <v>13557</v>
      </c>
    </row>
    <row r="1143" spans="1:15" ht="15" hidden="1" customHeight="1" x14ac:dyDescent="0.3">
      <c r="A1143" s="2" t="s">
        <v>156</v>
      </c>
      <c r="B1143" s="2" t="s">
        <v>34319</v>
      </c>
      <c r="C1143" s="3">
        <v>11</v>
      </c>
      <c r="D1143" s="2" t="s">
        <v>861</v>
      </c>
      <c r="E1143" s="2" t="s">
        <v>12838</v>
      </c>
      <c r="F1143" s="2">
        <v>20080141</v>
      </c>
      <c r="G1143" s="2" t="s">
        <v>13558</v>
      </c>
      <c r="H1143" s="2" t="s">
        <v>13559</v>
      </c>
      <c r="I1143" s="2" t="s">
        <v>6988</v>
      </c>
      <c r="J1143" s="2" t="s">
        <v>13560</v>
      </c>
      <c r="K1143" s="2" t="s">
        <v>11725</v>
      </c>
      <c r="L1143" s="2" t="s">
        <v>13561</v>
      </c>
      <c r="M1143" s="2" t="s">
        <v>7460</v>
      </c>
      <c r="N1143" s="4" t="s">
        <v>13562</v>
      </c>
      <c r="O1143" s="4" t="s">
        <v>13563</v>
      </c>
    </row>
    <row r="1144" spans="1:15" ht="15" hidden="1" customHeight="1" x14ac:dyDescent="0.3">
      <c r="A1144" s="2" t="s">
        <v>156</v>
      </c>
      <c r="B1144" s="2" t="s">
        <v>34319</v>
      </c>
      <c r="C1144" s="3">
        <v>11</v>
      </c>
      <c r="D1144" s="2" t="s">
        <v>861</v>
      </c>
      <c r="E1144" s="2" t="s">
        <v>12838</v>
      </c>
      <c r="F1144" s="2">
        <v>19440658</v>
      </c>
      <c r="G1144" s="2" t="s">
        <v>13564</v>
      </c>
      <c r="H1144" s="2" t="s">
        <v>13565</v>
      </c>
      <c r="I1144" s="2" t="s">
        <v>1379</v>
      </c>
      <c r="J1144" s="2" t="s">
        <v>13566</v>
      </c>
      <c r="K1144" s="2" t="s">
        <v>13477</v>
      </c>
      <c r="L1144" s="2" t="s">
        <v>13567</v>
      </c>
      <c r="M1144" s="2" t="s">
        <v>7438</v>
      </c>
      <c r="N1144" s="4" t="s">
        <v>13568</v>
      </c>
      <c r="O1144" s="4" t="s">
        <v>13569</v>
      </c>
    </row>
    <row r="1145" spans="1:15" ht="15" hidden="1" customHeight="1" x14ac:dyDescent="0.3">
      <c r="A1145" s="2" t="s">
        <v>156</v>
      </c>
      <c r="B1145" s="2" t="s">
        <v>34319</v>
      </c>
      <c r="C1145" s="3">
        <v>11</v>
      </c>
      <c r="D1145" s="2" t="s">
        <v>861</v>
      </c>
      <c r="E1145" s="2" t="s">
        <v>12838</v>
      </c>
      <c r="F1145" s="2">
        <v>19771178</v>
      </c>
      <c r="G1145" s="2" t="s">
        <v>13570</v>
      </c>
      <c r="H1145" s="2" t="s">
        <v>13571</v>
      </c>
      <c r="I1145" s="2" t="s">
        <v>13572</v>
      </c>
      <c r="J1145" s="2" t="s">
        <v>13572</v>
      </c>
      <c r="K1145" s="2" t="s">
        <v>13573</v>
      </c>
      <c r="L1145" s="2" t="s">
        <v>13574</v>
      </c>
      <c r="M1145" s="2" t="s">
        <v>7388</v>
      </c>
      <c r="N1145" s="4" t="s">
        <v>13575</v>
      </c>
      <c r="O1145" s="4" t="s">
        <v>13576</v>
      </c>
    </row>
    <row r="1146" spans="1:15" ht="15" hidden="1" customHeight="1" x14ac:dyDescent="0.3">
      <c r="A1146" s="2" t="s">
        <v>156</v>
      </c>
      <c r="B1146" s="2" t="s">
        <v>34319</v>
      </c>
      <c r="C1146" s="3">
        <v>11</v>
      </c>
      <c r="D1146" s="2" t="s">
        <v>861</v>
      </c>
      <c r="E1146" s="2" t="s">
        <v>12838</v>
      </c>
      <c r="F1146" s="2">
        <v>19646207</v>
      </c>
      <c r="G1146" s="2" t="s">
        <v>13577</v>
      </c>
      <c r="H1146" s="2" t="s">
        <v>13578</v>
      </c>
      <c r="I1146" s="2" t="s">
        <v>12785</v>
      </c>
      <c r="J1146" s="2"/>
      <c r="K1146" s="2" t="s">
        <v>13181</v>
      </c>
      <c r="L1146" s="2" t="s">
        <v>13579</v>
      </c>
      <c r="M1146" s="2" t="s">
        <v>8160</v>
      </c>
      <c r="N1146" s="4" t="s">
        <v>13580</v>
      </c>
      <c r="O1146" s="4" t="s">
        <v>13581</v>
      </c>
    </row>
    <row r="1147" spans="1:15" ht="15" hidden="1" customHeight="1" x14ac:dyDescent="0.3">
      <c r="A1147" s="2" t="s">
        <v>156</v>
      </c>
      <c r="B1147" s="2" t="s">
        <v>34319</v>
      </c>
      <c r="C1147" s="3">
        <v>11</v>
      </c>
      <c r="D1147" s="2" t="s">
        <v>861</v>
      </c>
      <c r="E1147" s="2" t="s">
        <v>12838</v>
      </c>
      <c r="F1147" s="2">
        <v>19476435</v>
      </c>
      <c r="G1147" s="2" t="s">
        <v>13582</v>
      </c>
      <c r="H1147" s="2" t="s">
        <v>13583</v>
      </c>
      <c r="I1147" s="2" t="s">
        <v>13584</v>
      </c>
      <c r="J1147" s="2"/>
      <c r="K1147" s="2" t="s">
        <v>7552</v>
      </c>
      <c r="L1147" s="2" t="s">
        <v>13585</v>
      </c>
      <c r="M1147" s="2" t="s">
        <v>9041</v>
      </c>
      <c r="N1147" s="4" t="s">
        <v>13586</v>
      </c>
      <c r="O1147" s="4" t="s">
        <v>13587</v>
      </c>
    </row>
    <row r="1148" spans="1:15" ht="15" hidden="1" customHeight="1" x14ac:dyDescent="0.3">
      <c r="A1148" s="2" t="s">
        <v>156</v>
      </c>
      <c r="B1148" s="2" t="s">
        <v>34319</v>
      </c>
      <c r="C1148" s="3">
        <v>11</v>
      </c>
      <c r="D1148" s="2" t="s">
        <v>861</v>
      </c>
      <c r="E1148" s="2" t="s">
        <v>12838</v>
      </c>
      <c r="F1148" s="2">
        <v>19753476</v>
      </c>
      <c r="G1148" s="2" t="s">
        <v>13588</v>
      </c>
      <c r="H1148" s="2" t="s">
        <v>13589</v>
      </c>
      <c r="I1148" s="2" t="s">
        <v>897</v>
      </c>
      <c r="J1148" s="2"/>
      <c r="K1148" s="2" t="s">
        <v>9559</v>
      </c>
      <c r="L1148" s="2" t="s">
        <v>13590</v>
      </c>
      <c r="M1148" s="2" t="s">
        <v>9041</v>
      </c>
      <c r="N1148" s="4" t="s">
        <v>13591</v>
      </c>
      <c r="O1148" s="4" t="s">
        <v>13592</v>
      </c>
    </row>
    <row r="1149" spans="1:15" ht="15" hidden="1" customHeight="1" x14ac:dyDescent="0.3">
      <c r="A1149" s="2" t="s">
        <v>156</v>
      </c>
      <c r="B1149" s="2" t="s">
        <v>34319</v>
      </c>
      <c r="C1149" s="3">
        <v>11</v>
      </c>
      <c r="D1149" s="2" t="s">
        <v>861</v>
      </c>
      <c r="E1149" s="2" t="s">
        <v>12838</v>
      </c>
      <c r="F1149" s="2">
        <v>19502097</v>
      </c>
      <c r="G1149" s="2" t="s">
        <v>13593</v>
      </c>
      <c r="H1149" s="2" t="s">
        <v>13594</v>
      </c>
      <c r="I1149" s="2" t="s">
        <v>668</v>
      </c>
      <c r="J1149" s="2" t="s">
        <v>13595</v>
      </c>
      <c r="K1149" s="2" t="s">
        <v>12735</v>
      </c>
      <c r="L1149" s="2" t="s">
        <v>13596</v>
      </c>
      <c r="M1149" s="2" t="s">
        <v>7600</v>
      </c>
      <c r="N1149" s="4" t="s">
        <v>13597</v>
      </c>
      <c r="O1149" s="4" t="s">
        <v>13598</v>
      </c>
    </row>
    <row r="1150" spans="1:15" ht="15" hidden="1" customHeight="1" x14ac:dyDescent="0.3">
      <c r="A1150" s="2" t="s">
        <v>156</v>
      </c>
      <c r="B1150" s="2" t="s">
        <v>34319</v>
      </c>
      <c r="C1150" s="3">
        <v>11</v>
      </c>
      <c r="D1150" s="2" t="s">
        <v>861</v>
      </c>
      <c r="E1150" s="2" t="s">
        <v>12838</v>
      </c>
      <c r="F1150" s="2">
        <v>19059449</v>
      </c>
      <c r="G1150" s="2" t="s">
        <v>13599</v>
      </c>
      <c r="H1150" s="2" t="s">
        <v>13600</v>
      </c>
      <c r="I1150" s="2" t="s">
        <v>13601</v>
      </c>
      <c r="J1150" s="2" t="s">
        <v>13602</v>
      </c>
      <c r="K1150" s="2" t="s">
        <v>13603</v>
      </c>
      <c r="L1150" s="2" t="s">
        <v>13604</v>
      </c>
      <c r="M1150" s="2" t="s">
        <v>7460</v>
      </c>
      <c r="N1150" s="4" t="s">
        <v>13605</v>
      </c>
      <c r="O1150" s="4" t="s">
        <v>13606</v>
      </c>
    </row>
    <row r="1151" spans="1:15" ht="15" hidden="1" customHeight="1" x14ac:dyDescent="0.3">
      <c r="A1151" s="2" t="s">
        <v>156</v>
      </c>
      <c r="B1151" s="2" t="s">
        <v>34319</v>
      </c>
      <c r="C1151" s="3">
        <v>11</v>
      </c>
      <c r="D1151" s="2" t="s">
        <v>861</v>
      </c>
      <c r="E1151" s="2" t="s">
        <v>12838</v>
      </c>
      <c r="F1151" s="2">
        <v>19091302</v>
      </c>
      <c r="G1151" s="2" t="s">
        <v>13607</v>
      </c>
      <c r="H1151" s="2" t="s">
        <v>13608</v>
      </c>
      <c r="I1151" s="2" t="s">
        <v>13601</v>
      </c>
      <c r="J1151" s="2" t="s">
        <v>13609</v>
      </c>
      <c r="K1151" s="2" t="s">
        <v>13603</v>
      </c>
      <c r="L1151" s="2" t="s">
        <v>13610</v>
      </c>
      <c r="M1151" s="2" t="s">
        <v>7460</v>
      </c>
      <c r="N1151" s="4" t="s">
        <v>13611</v>
      </c>
      <c r="O1151" s="4" t="s">
        <v>13612</v>
      </c>
    </row>
    <row r="1152" spans="1:15" ht="15" hidden="1" customHeight="1" x14ac:dyDescent="0.3">
      <c r="A1152" s="2" t="s">
        <v>156</v>
      </c>
      <c r="B1152" s="2" t="s">
        <v>34319</v>
      </c>
      <c r="C1152" s="3">
        <v>11</v>
      </c>
      <c r="D1152" s="2" t="s">
        <v>861</v>
      </c>
      <c r="E1152" s="2" t="s">
        <v>12838</v>
      </c>
      <c r="F1152" s="2">
        <v>19099482</v>
      </c>
      <c r="G1152" s="2" t="s">
        <v>13613</v>
      </c>
      <c r="H1152" s="2" t="s">
        <v>13614</v>
      </c>
      <c r="I1152" s="2" t="s">
        <v>13615</v>
      </c>
      <c r="J1152" s="2"/>
      <c r="K1152" s="2" t="s">
        <v>7552</v>
      </c>
      <c r="L1152" s="2" t="s">
        <v>13616</v>
      </c>
      <c r="M1152" s="2" t="s">
        <v>7460</v>
      </c>
      <c r="N1152" s="4" t="s">
        <v>13617</v>
      </c>
      <c r="O1152" s="4" t="s">
        <v>13618</v>
      </c>
    </row>
    <row r="1153" spans="1:15" ht="15" hidden="1" customHeight="1" x14ac:dyDescent="0.3">
      <c r="A1153" s="2" t="s">
        <v>156</v>
      </c>
      <c r="B1153" s="2" t="s">
        <v>34319</v>
      </c>
      <c r="C1153" s="3">
        <v>11</v>
      </c>
      <c r="D1153" s="2" t="s">
        <v>861</v>
      </c>
      <c r="E1153" s="2" t="s">
        <v>12838</v>
      </c>
      <c r="F1153" s="2">
        <v>18687296</v>
      </c>
      <c r="G1153" s="2" t="s">
        <v>13619</v>
      </c>
      <c r="H1153" s="2" t="s">
        <v>13620</v>
      </c>
      <c r="I1153" s="2" t="s">
        <v>2703</v>
      </c>
      <c r="J1153" s="2"/>
      <c r="K1153" s="2" t="s">
        <v>7901</v>
      </c>
      <c r="L1153" s="2" t="s">
        <v>13621</v>
      </c>
      <c r="M1153" s="2" t="s">
        <v>7600</v>
      </c>
      <c r="N1153" s="4" t="s">
        <v>13622</v>
      </c>
      <c r="O1153" s="4" t="s">
        <v>13623</v>
      </c>
    </row>
    <row r="1154" spans="1:15" ht="15" hidden="1" customHeight="1" x14ac:dyDescent="0.3">
      <c r="A1154" s="2" t="s">
        <v>156</v>
      </c>
      <c r="B1154" s="2" t="s">
        <v>34319</v>
      </c>
      <c r="C1154" s="3">
        <v>11</v>
      </c>
      <c r="D1154" s="2" t="s">
        <v>861</v>
      </c>
      <c r="E1154" s="2" t="s">
        <v>12838</v>
      </c>
      <c r="F1154" s="2">
        <v>18577652</v>
      </c>
      <c r="G1154" s="2" t="s">
        <v>13624</v>
      </c>
      <c r="H1154" s="2" t="s">
        <v>13625</v>
      </c>
      <c r="I1154" s="2" t="s">
        <v>2708</v>
      </c>
      <c r="J1154" s="2"/>
      <c r="K1154" s="2" t="s">
        <v>13626</v>
      </c>
      <c r="L1154" s="2" t="s">
        <v>13627</v>
      </c>
      <c r="M1154" s="2" t="s">
        <v>7388</v>
      </c>
      <c r="N1154" s="4" t="s">
        <v>13628</v>
      </c>
      <c r="O1154" s="4" t="s">
        <v>13629</v>
      </c>
    </row>
    <row r="1155" spans="1:15" ht="15" hidden="1" customHeight="1" x14ac:dyDescent="0.3">
      <c r="A1155" s="2" t="s">
        <v>156</v>
      </c>
      <c r="B1155" s="2" t="s">
        <v>34319</v>
      </c>
      <c r="C1155" s="3">
        <v>11</v>
      </c>
      <c r="D1155" s="2" t="s">
        <v>861</v>
      </c>
      <c r="E1155" s="2" t="s">
        <v>12838</v>
      </c>
      <c r="F1155" s="2">
        <v>18448974</v>
      </c>
      <c r="G1155" s="2" t="s">
        <v>13630</v>
      </c>
      <c r="H1155" s="2" t="s">
        <v>13631</v>
      </c>
      <c r="I1155" s="2" t="s">
        <v>777</v>
      </c>
      <c r="J1155" s="2"/>
      <c r="K1155" s="2" t="s">
        <v>13632</v>
      </c>
      <c r="L1155" s="2" t="s">
        <v>13633</v>
      </c>
      <c r="M1155" s="2" t="s">
        <v>9763</v>
      </c>
      <c r="N1155" s="4" t="s">
        <v>13634</v>
      </c>
      <c r="O1155" s="4" t="s">
        <v>13635</v>
      </c>
    </row>
    <row r="1156" spans="1:15" ht="15" hidden="1" customHeight="1" x14ac:dyDescent="0.3">
      <c r="A1156" s="2" t="s">
        <v>156</v>
      </c>
      <c r="B1156" s="2" t="s">
        <v>34319</v>
      </c>
      <c r="C1156" s="3">
        <v>11</v>
      </c>
      <c r="D1156" s="2" t="s">
        <v>861</v>
      </c>
      <c r="E1156" s="2" t="s">
        <v>12838</v>
      </c>
      <c r="F1156" s="2">
        <v>18436829</v>
      </c>
      <c r="G1156" s="2" t="s">
        <v>13636</v>
      </c>
      <c r="H1156" s="2" t="s">
        <v>13637</v>
      </c>
      <c r="I1156" s="2" t="s">
        <v>8227</v>
      </c>
      <c r="J1156" s="2"/>
      <c r="K1156" s="2" t="s">
        <v>13638</v>
      </c>
      <c r="L1156" s="2" t="s">
        <v>13639</v>
      </c>
      <c r="M1156" s="2" t="s">
        <v>7388</v>
      </c>
      <c r="N1156" s="4" t="s">
        <v>13640</v>
      </c>
      <c r="O1156" s="4" t="s">
        <v>13641</v>
      </c>
    </row>
    <row r="1157" spans="1:15" ht="15" hidden="1" customHeight="1" x14ac:dyDescent="0.3">
      <c r="A1157" s="2" t="s">
        <v>156</v>
      </c>
      <c r="B1157" s="2" t="s">
        <v>34319</v>
      </c>
      <c r="C1157" s="3">
        <v>11</v>
      </c>
      <c r="D1157" s="2" t="s">
        <v>861</v>
      </c>
      <c r="E1157" s="2" t="s">
        <v>12838</v>
      </c>
      <c r="F1157" s="2">
        <v>18516438</v>
      </c>
      <c r="G1157" s="2" t="s">
        <v>13642</v>
      </c>
      <c r="H1157" s="2" t="s">
        <v>13643</v>
      </c>
      <c r="I1157" s="2" t="s">
        <v>6993</v>
      </c>
      <c r="J1157" s="2"/>
      <c r="K1157" s="2" t="s">
        <v>13548</v>
      </c>
      <c r="L1157" s="2" t="s">
        <v>13644</v>
      </c>
      <c r="M1157" s="2" t="s">
        <v>8667</v>
      </c>
      <c r="N1157" s="4" t="s">
        <v>13645</v>
      </c>
      <c r="O1157" s="4" t="s">
        <v>13646</v>
      </c>
    </row>
    <row r="1158" spans="1:15" ht="15" hidden="1" customHeight="1" x14ac:dyDescent="0.3">
      <c r="A1158" s="2" t="s">
        <v>156</v>
      </c>
      <c r="B1158" s="2" t="s">
        <v>34319</v>
      </c>
      <c r="C1158" s="3">
        <v>11</v>
      </c>
      <c r="D1158" s="2" t="s">
        <v>861</v>
      </c>
      <c r="E1158" s="2" t="s">
        <v>12838</v>
      </c>
      <c r="F1158" s="2">
        <v>18941541</v>
      </c>
      <c r="G1158" s="2" t="s">
        <v>13624</v>
      </c>
      <c r="H1158" s="2" t="s">
        <v>13647</v>
      </c>
      <c r="I1158" s="2" t="s">
        <v>700</v>
      </c>
      <c r="J1158" s="2" t="s">
        <v>13648</v>
      </c>
      <c r="K1158" s="2" t="s">
        <v>13649</v>
      </c>
      <c r="L1158" s="2" t="s">
        <v>13650</v>
      </c>
      <c r="M1158" s="2" t="s">
        <v>7460</v>
      </c>
      <c r="N1158" s="4" t="s">
        <v>13651</v>
      </c>
      <c r="O1158" s="4" t="s">
        <v>13652</v>
      </c>
    </row>
    <row r="1159" spans="1:15" ht="15" hidden="1" customHeight="1" x14ac:dyDescent="0.3">
      <c r="A1159" s="2" t="s">
        <v>156</v>
      </c>
      <c r="B1159" s="2" t="s">
        <v>34319</v>
      </c>
      <c r="C1159" s="3">
        <v>11</v>
      </c>
      <c r="D1159" s="2" t="s">
        <v>861</v>
      </c>
      <c r="E1159" s="2" t="s">
        <v>12838</v>
      </c>
      <c r="F1159" s="2">
        <v>17638198</v>
      </c>
      <c r="G1159" s="2" t="s">
        <v>13653</v>
      </c>
      <c r="H1159" s="2" t="s">
        <v>13654</v>
      </c>
      <c r="I1159" s="2" t="s">
        <v>13655</v>
      </c>
      <c r="J1159" s="2" t="s">
        <v>13656</v>
      </c>
      <c r="K1159" s="2" t="s">
        <v>8389</v>
      </c>
      <c r="L1159" s="2" t="s">
        <v>13657</v>
      </c>
      <c r="M1159" s="2" t="s">
        <v>9041</v>
      </c>
      <c r="N1159" s="4" t="s">
        <v>13658</v>
      </c>
      <c r="O1159" s="4" t="s">
        <v>13659</v>
      </c>
    </row>
    <row r="1160" spans="1:15" ht="15" hidden="1" customHeight="1" x14ac:dyDescent="0.3">
      <c r="A1160" s="2" t="s">
        <v>156</v>
      </c>
      <c r="B1160" s="2" t="s">
        <v>34319</v>
      </c>
      <c r="C1160" s="3">
        <v>11</v>
      </c>
      <c r="D1160" s="2" t="s">
        <v>861</v>
      </c>
      <c r="E1160" s="2" t="s">
        <v>12838</v>
      </c>
      <c r="F1160" s="2">
        <v>17399706</v>
      </c>
      <c r="G1160" s="2" t="s">
        <v>13660</v>
      </c>
      <c r="H1160" s="2" t="s">
        <v>13661</v>
      </c>
      <c r="I1160" s="2" t="s">
        <v>703</v>
      </c>
      <c r="J1160" s="2" t="s">
        <v>13662</v>
      </c>
      <c r="K1160" s="2" t="s">
        <v>13663</v>
      </c>
      <c r="L1160" s="2" t="s">
        <v>13664</v>
      </c>
      <c r="M1160" s="2" t="s">
        <v>7460</v>
      </c>
      <c r="N1160" s="4" t="s">
        <v>13665</v>
      </c>
      <c r="O1160" s="4" t="s">
        <v>13666</v>
      </c>
    </row>
    <row r="1161" spans="1:15" ht="15" hidden="1" customHeight="1" x14ac:dyDescent="0.3">
      <c r="A1161" s="2" t="s">
        <v>156</v>
      </c>
      <c r="B1161" s="2" t="s">
        <v>34319</v>
      </c>
      <c r="C1161" s="3">
        <v>11</v>
      </c>
      <c r="D1161" s="2" t="s">
        <v>861</v>
      </c>
      <c r="E1161" s="2" t="s">
        <v>12838</v>
      </c>
      <c r="F1161" s="2">
        <v>17511783</v>
      </c>
      <c r="G1161" s="2" t="s">
        <v>13667</v>
      </c>
      <c r="H1161" s="2" t="s">
        <v>13668</v>
      </c>
      <c r="I1161" s="2" t="s">
        <v>670</v>
      </c>
      <c r="J1161" s="2" t="s">
        <v>13669</v>
      </c>
      <c r="K1161" s="2" t="s">
        <v>13388</v>
      </c>
      <c r="L1161" s="2" t="s">
        <v>13670</v>
      </c>
      <c r="M1161" s="2" t="s">
        <v>7460</v>
      </c>
      <c r="N1161" s="4" t="s">
        <v>13671</v>
      </c>
      <c r="O1161" s="4" t="s">
        <v>13672</v>
      </c>
    </row>
    <row r="1162" spans="1:15" ht="15" hidden="1" customHeight="1" x14ac:dyDescent="0.3">
      <c r="A1162" s="2" t="s">
        <v>156</v>
      </c>
      <c r="B1162" s="2" t="s">
        <v>34319</v>
      </c>
      <c r="C1162" s="3">
        <v>11</v>
      </c>
      <c r="D1162" s="2" t="s">
        <v>861</v>
      </c>
      <c r="E1162" s="2" t="s">
        <v>12838</v>
      </c>
      <c r="F1162" s="2">
        <v>17430548</v>
      </c>
      <c r="G1162" s="2" t="s">
        <v>13673</v>
      </c>
      <c r="H1162" s="2" t="s">
        <v>13674</v>
      </c>
      <c r="I1162" s="2" t="s">
        <v>901</v>
      </c>
      <c r="J1162" s="2"/>
      <c r="K1162" s="2" t="s">
        <v>13181</v>
      </c>
      <c r="L1162" s="2" t="s">
        <v>13675</v>
      </c>
      <c r="M1162" s="2" t="s">
        <v>9041</v>
      </c>
      <c r="N1162" s="4" t="s">
        <v>13676</v>
      </c>
      <c r="O1162" s="4" t="s">
        <v>13677</v>
      </c>
    </row>
    <row r="1163" spans="1:15" ht="15" hidden="1" customHeight="1" x14ac:dyDescent="0.3">
      <c r="A1163" s="2" t="s">
        <v>156</v>
      </c>
      <c r="B1163" s="2" t="s">
        <v>34319</v>
      </c>
      <c r="C1163" s="3">
        <v>11</v>
      </c>
      <c r="D1163" s="2" t="s">
        <v>861</v>
      </c>
      <c r="E1163" s="2" t="s">
        <v>12838</v>
      </c>
      <c r="F1163" s="2">
        <v>17283096</v>
      </c>
      <c r="G1163" s="2" t="s">
        <v>13678</v>
      </c>
      <c r="H1163" s="2" t="s">
        <v>13679</v>
      </c>
      <c r="I1163" s="2" t="s">
        <v>1414</v>
      </c>
      <c r="J1163" s="2" t="s">
        <v>13680</v>
      </c>
      <c r="K1163" s="2" t="s">
        <v>8396</v>
      </c>
      <c r="L1163" s="2" t="s">
        <v>13681</v>
      </c>
      <c r="M1163" s="2" t="s">
        <v>9041</v>
      </c>
      <c r="N1163" s="4" t="s">
        <v>13682</v>
      </c>
      <c r="O1163" s="4" t="s">
        <v>13683</v>
      </c>
    </row>
    <row r="1164" spans="1:15" ht="15" hidden="1" customHeight="1" x14ac:dyDescent="0.3">
      <c r="A1164" s="2" t="s">
        <v>156</v>
      </c>
      <c r="B1164" s="2" t="s">
        <v>34319</v>
      </c>
      <c r="C1164" s="3">
        <v>11</v>
      </c>
      <c r="D1164" s="2" t="s">
        <v>861</v>
      </c>
      <c r="E1164" s="2" t="s">
        <v>12838</v>
      </c>
      <c r="F1164" s="2">
        <v>17286759</v>
      </c>
      <c r="G1164" s="2" t="s">
        <v>13684</v>
      </c>
      <c r="H1164" s="2" t="s">
        <v>13685</v>
      </c>
      <c r="I1164" s="2" t="s">
        <v>1414</v>
      </c>
      <c r="J1164" s="2"/>
      <c r="K1164" s="2" t="s">
        <v>7921</v>
      </c>
      <c r="L1164" s="2" t="s">
        <v>13686</v>
      </c>
      <c r="M1164" s="2" t="s">
        <v>7460</v>
      </c>
      <c r="N1164" s="4" t="s">
        <v>13687</v>
      </c>
      <c r="O1164" s="4" t="s">
        <v>13688</v>
      </c>
    </row>
    <row r="1165" spans="1:15" ht="15" hidden="1" customHeight="1" x14ac:dyDescent="0.3">
      <c r="A1165" s="2" t="s">
        <v>156</v>
      </c>
      <c r="B1165" s="2" t="s">
        <v>34319</v>
      </c>
      <c r="C1165" s="3">
        <v>11</v>
      </c>
      <c r="D1165" s="2" t="s">
        <v>861</v>
      </c>
      <c r="E1165" s="2" t="s">
        <v>12838</v>
      </c>
      <c r="F1165" s="2">
        <v>17214636</v>
      </c>
      <c r="G1165" s="2" t="s">
        <v>13570</v>
      </c>
      <c r="H1165" s="2" t="s">
        <v>13689</v>
      </c>
      <c r="I1165" s="2" t="s">
        <v>10774</v>
      </c>
      <c r="J1165" s="2"/>
      <c r="K1165" s="2" t="s">
        <v>13690</v>
      </c>
      <c r="L1165" s="2" t="s">
        <v>13691</v>
      </c>
      <c r="M1165" s="2" t="s">
        <v>8160</v>
      </c>
      <c r="N1165" s="4" t="s">
        <v>13692</v>
      </c>
      <c r="O1165" s="4" t="s">
        <v>13693</v>
      </c>
    </row>
    <row r="1166" spans="1:15" ht="15" hidden="1" customHeight="1" x14ac:dyDescent="0.3">
      <c r="A1166" s="2" t="s">
        <v>156</v>
      </c>
      <c r="B1166" s="2" t="s">
        <v>34319</v>
      </c>
      <c r="C1166" s="3">
        <v>11</v>
      </c>
      <c r="D1166" s="2" t="s">
        <v>861</v>
      </c>
      <c r="E1166" s="2" t="s">
        <v>12838</v>
      </c>
      <c r="F1166" s="2">
        <v>16923794</v>
      </c>
      <c r="G1166" s="2" t="s">
        <v>13694</v>
      </c>
      <c r="H1166" s="2" t="s">
        <v>13695</v>
      </c>
      <c r="I1166" s="2" t="s">
        <v>11467</v>
      </c>
      <c r="J1166" s="2" t="s">
        <v>13696</v>
      </c>
      <c r="K1166" s="2" t="s">
        <v>8396</v>
      </c>
      <c r="L1166" s="2" t="s">
        <v>13697</v>
      </c>
      <c r="M1166" s="2" t="s">
        <v>13698</v>
      </c>
      <c r="N1166" s="4" t="s">
        <v>13699</v>
      </c>
      <c r="O1166" s="4" t="s">
        <v>13700</v>
      </c>
    </row>
    <row r="1167" spans="1:15" ht="15" hidden="1" customHeight="1" x14ac:dyDescent="0.3">
      <c r="A1167" s="2" t="s">
        <v>156</v>
      </c>
      <c r="B1167" s="2" t="s">
        <v>34319</v>
      </c>
      <c r="C1167" s="3">
        <v>11</v>
      </c>
      <c r="D1167" s="2" t="s">
        <v>861</v>
      </c>
      <c r="E1167" s="2" t="s">
        <v>12838</v>
      </c>
      <c r="F1167" s="2">
        <v>16242371</v>
      </c>
      <c r="G1167" s="2" t="s">
        <v>13701</v>
      </c>
      <c r="H1167" s="2" t="s">
        <v>13702</v>
      </c>
      <c r="I1167" s="2" t="s">
        <v>9860</v>
      </c>
      <c r="J1167" s="2" t="s">
        <v>13703</v>
      </c>
      <c r="K1167" s="2" t="s">
        <v>13704</v>
      </c>
      <c r="L1167" s="2" t="s">
        <v>13705</v>
      </c>
      <c r="M1167" s="2" t="s">
        <v>7460</v>
      </c>
      <c r="N1167" s="4" t="s">
        <v>13706</v>
      </c>
      <c r="O1167" s="4" t="s">
        <v>13707</v>
      </c>
    </row>
    <row r="1168" spans="1:15" ht="15" hidden="1" customHeight="1" x14ac:dyDescent="0.3">
      <c r="A1168" s="2" t="s">
        <v>156</v>
      </c>
      <c r="B1168" s="2" t="s">
        <v>34319</v>
      </c>
      <c r="C1168" s="3">
        <v>11</v>
      </c>
      <c r="D1168" s="2" t="s">
        <v>861</v>
      </c>
      <c r="E1168" s="2" t="s">
        <v>12838</v>
      </c>
      <c r="F1168" s="2">
        <v>16398703</v>
      </c>
      <c r="G1168" s="2" t="s">
        <v>13708</v>
      </c>
      <c r="H1168" s="2" t="s">
        <v>13709</v>
      </c>
      <c r="I1168" s="2" t="s">
        <v>10811</v>
      </c>
      <c r="J1168" s="2"/>
      <c r="K1168" s="2" t="s">
        <v>7675</v>
      </c>
      <c r="L1168" s="2" t="s">
        <v>13710</v>
      </c>
      <c r="M1168" s="2" t="s">
        <v>9041</v>
      </c>
      <c r="N1168" s="4" t="s">
        <v>13711</v>
      </c>
      <c r="O1168" s="4" t="s">
        <v>13712</v>
      </c>
    </row>
    <row r="1169" spans="1:15" ht="15" hidden="1" customHeight="1" x14ac:dyDescent="0.3">
      <c r="A1169" s="2" t="s">
        <v>156</v>
      </c>
      <c r="B1169" s="2" t="s">
        <v>34319</v>
      </c>
      <c r="C1169" s="3">
        <v>11</v>
      </c>
      <c r="D1169" s="2" t="s">
        <v>861</v>
      </c>
      <c r="E1169" s="2" t="s">
        <v>12838</v>
      </c>
      <c r="F1169" s="2">
        <v>16024224</v>
      </c>
      <c r="G1169" s="2" t="s">
        <v>13713</v>
      </c>
      <c r="H1169" s="2" t="s">
        <v>13714</v>
      </c>
      <c r="I1169" s="2" t="s">
        <v>13715</v>
      </c>
      <c r="J1169" s="2" t="s">
        <v>11492</v>
      </c>
      <c r="K1169" s="2" t="s">
        <v>13716</v>
      </c>
      <c r="L1169" s="2" t="s">
        <v>13717</v>
      </c>
      <c r="M1169" s="2" t="s">
        <v>8167</v>
      </c>
      <c r="N1169" s="4" t="s">
        <v>13718</v>
      </c>
      <c r="O1169" s="4" t="s">
        <v>13719</v>
      </c>
    </row>
    <row r="1170" spans="1:15" ht="15" hidden="1" customHeight="1" x14ac:dyDescent="0.3">
      <c r="A1170" s="2" t="s">
        <v>156</v>
      </c>
      <c r="B1170" s="2" t="s">
        <v>34319</v>
      </c>
      <c r="C1170" s="3">
        <v>11</v>
      </c>
      <c r="D1170" s="2" t="s">
        <v>861</v>
      </c>
      <c r="E1170" s="2" t="s">
        <v>12838</v>
      </c>
      <c r="F1170" s="2">
        <v>16236550</v>
      </c>
      <c r="G1170" s="2" t="s">
        <v>13720</v>
      </c>
      <c r="H1170" s="2" t="s">
        <v>13721</v>
      </c>
      <c r="I1170" s="2" t="s">
        <v>8280</v>
      </c>
      <c r="J1170" s="2" t="s">
        <v>13722</v>
      </c>
      <c r="K1170" s="2" t="s">
        <v>13723</v>
      </c>
      <c r="L1170" s="2" t="s">
        <v>13724</v>
      </c>
      <c r="M1170" s="2" t="s">
        <v>13725</v>
      </c>
      <c r="N1170" s="4" t="s">
        <v>13726</v>
      </c>
      <c r="O1170" s="4" t="s">
        <v>13727</v>
      </c>
    </row>
    <row r="1171" spans="1:15" ht="15" hidden="1" customHeight="1" x14ac:dyDescent="0.3">
      <c r="A1171" s="2" t="s">
        <v>156</v>
      </c>
      <c r="B1171" s="2" t="s">
        <v>34319</v>
      </c>
      <c r="C1171" s="3">
        <v>11</v>
      </c>
      <c r="D1171" s="2" t="s">
        <v>861</v>
      </c>
      <c r="E1171" s="2" t="s">
        <v>12838</v>
      </c>
      <c r="F1171" s="2">
        <v>16299275</v>
      </c>
      <c r="G1171" s="2" t="s">
        <v>13728</v>
      </c>
      <c r="H1171" s="2" t="s">
        <v>13729</v>
      </c>
      <c r="I1171" s="2" t="s">
        <v>8280</v>
      </c>
      <c r="J1171" s="2"/>
      <c r="K1171" s="2" t="s">
        <v>8396</v>
      </c>
      <c r="L1171" s="2" t="s">
        <v>13730</v>
      </c>
      <c r="M1171" s="2" t="s">
        <v>9041</v>
      </c>
      <c r="N1171" s="4" t="s">
        <v>13731</v>
      </c>
      <c r="O1171" s="4" t="s">
        <v>13732</v>
      </c>
    </row>
    <row r="1172" spans="1:15" ht="15" hidden="1" customHeight="1" x14ac:dyDescent="0.3">
      <c r="A1172" s="2" t="s">
        <v>156</v>
      </c>
      <c r="B1172" s="2" t="s">
        <v>34319</v>
      </c>
      <c r="C1172" s="3">
        <v>11</v>
      </c>
      <c r="D1172" s="2" t="s">
        <v>861</v>
      </c>
      <c r="E1172" s="2" t="s">
        <v>12838</v>
      </c>
      <c r="F1172" s="2">
        <v>16083969</v>
      </c>
      <c r="G1172" s="2" t="s">
        <v>13733</v>
      </c>
      <c r="H1172" s="2" t="s">
        <v>13734</v>
      </c>
      <c r="I1172" s="2" t="s">
        <v>13735</v>
      </c>
      <c r="J1172" s="2"/>
      <c r="K1172" s="2" t="s">
        <v>9896</v>
      </c>
      <c r="L1172" s="2" t="s">
        <v>13736</v>
      </c>
      <c r="M1172" s="2" t="s">
        <v>7388</v>
      </c>
      <c r="N1172" s="4" t="s">
        <v>13737</v>
      </c>
      <c r="O1172" s="4" t="s">
        <v>13738</v>
      </c>
    </row>
    <row r="1173" spans="1:15" ht="15" hidden="1" customHeight="1" x14ac:dyDescent="0.3">
      <c r="A1173" s="2" t="s">
        <v>156</v>
      </c>
      <c r="B1173" s="2" t="s">
        <v>34319</v>
      </c>
      <c r="C1173" s="3">
        <v>11</v>
      </c>
      <c r="D1173" s="2" t="s">
        <v>861</v>
      </c>
      <c r="E1173" s="2" t="s">
        <v>12838</v>
      </c>
      <c r="F1173" s="2">
        <v>16026859</v>
      </c>
      <c r="G1173" s="2" t="s">
        <v>13739</v>
      </c>
      <c r="H1173" s="2" t="s">
        <v>13740</v>
      </c>
      <c r="I1173" s="2" t="s">
        <v>702</v>
      </c>
      <c r="J1173" s="2"/>
      <c r="K1173" s="2" t="s">
        <v>13741</v>
      </c>
      <c r="L1173" s="2" t="s">
        <v>13742</v>
      </c>
      <c r="M1173" s="2" t="s">
        <v>7460</v>
      </c>
      <c r="N1173" s="4" t="s">
        <v>13743</v>
      </c>
      <c r="O1173" s="4" t="s">
        <v>13744</v>
      </c>
    </row>
    <row r="1174" spans="1:15" ht="15" hidden="1" customHeight="1" x14ac:dyDescent="0.3">
      <c r="A1174" s="2" t="s">
        <v>156</v>
      </c>
      <c r="B1174" s="2" t="s">
        <v>34319</v>
      </c>
      <c r="C1174" s="3">
        <v>11</v>
      </c>
      <c r="D1174" s="2" t="s">
        <v>861</v>
      </c>
      <c r="E1174" s="2" t="s">
        <v>12838</v>
      </c>
      <c r="F1174" s="2">
        <v>15966908</v>
      </c>
      <c r="G1174" s="2" t="s">
        <v>13745</v>
      </c>
      <c r="H1174" s="2" t="s">
        <v>13746</v>
      </c>
      <c r="I1174" s="2" t="s">
        <v>10823</v>
      </c>
      <c r="J1174" s="2"/>
      <c r="K1174" s="2" t="s">
        <v>13690</v>
      </c>
      <c r="L1174" s="2" t="s">
        <v>13747</v>
      </c>
      <c r="M1174" s="2" t="s">
        <v>7460</v>
      </c>
      <c r="N1174" s="4" t="s">
        <v>13748</v>
      </c>
      <c r="O1174" s="4" t="s">
        <v>13749</v>
      </c>
    </row>
    <row r="1175" spans="1:15" ht="15" hidden="1" customHeight="1" x14ac:dyDescent="0.3">
      <c r="A1175" s="2" t="s">
        <v>156</v>
      </c>
      <c r="B1175" s="2" t="s">
        <v>34319</v>
      </c>
      <c r="C1175" s="3">
        <v>11</v>
      </c>
      <c r="D1175" s="2" t="s">
        <v>861</v>
      </c>
      <c r="E1175" s="2" t="s">
        <v>12838</v>
      </c>
      <c r="F1175" s="2">
        <v>15967724</v>
      </c>
      <c r="G1175" s="2" t="s">
        <v>13750</v>
      </c>
      <c r="H1175" s="2" t="s">
        <v>13751</v>
      </c>
      <c r="I1175" s="2" t="s">
        <v>10823</v>
      </c>
      <c r="J1175" s="2"/>
      <c r="K1175" s="2" t="s">
        <v>13723</v>
      </c>
      <c r="L1175" s="2" t="s">
        <v>13752</v>
      </c>
      <c r="M1175" s="2" t="s">
        <v>7600</v>
      </c>
      <c r="N1175" s="4" t="s">
        <v>13753</v>
      </c>
      <c r="O1175" s="4" t="s">
        <v>13754</v>
      </c>
    </row>
    <row r="1176" spans="1:15" ht="15" hidden="1" customHeight="1" x14ac:dyDescent="0.3">
      <c r="A1176" s="2" t="s">
        <v>156</v>
      </c>
      <c r="B1176" s="2" t="s">
        <v>34319</v>
      </c>
      <c r="C1176" s="3">
        <v>11</v>
      </c>
      <c r="D1176" s="2" t="s">
        <v>861</v>
      </c>
      <c r="E1176" s="2" t="s">
        <v>12838</v>
      </c>
      <c r="F1176" s="2">
        <v>16184230</v>
      </c>
      <c r="G1176" s="2" t="s">
        <v>13755</v>
      </c>
      <c r="H1176" s="2" t="s">
        <v>13756</v>
      </c>
      <c r="I1176" s="2" t="s">
        <v>10823</v>
      </c>
      <c r="J1176" s="2" t="s">
        <v>13703</v>
      </c>
      <c r="K1176" s="2" t="s">
        <v>9559</v>
      </c>
      <c r="L1176" s="2" t="s">
        <v>13757</v>
      </c>
      <c r="M1176" s="2" t="s">
        <v>7460</v>
      </c>
      <c r="N1176" s="4" t="s">
        <v>13758</v>
      </c>
      <c r="O1176" s="4" t="s">
        <v>13759</v>
      </c>
    </row>
    <row r="1177" spans="1:15" ht="15" hidden="1" customHeight="1" x14ac:dyDescent="0.3">
      <c r="A1177" s="2" t="s">
        <v>156</v>
      </c>
      <c r="B1177" s="2" t="s">
        <v>34319</v>
      </c>
      <c r="C1177" s="3">
        <v>11</v>
      </c>
      <c r="D1177" s="2" t="s">
        <v>861</v>
      </c>
      <c r="E1177" s="2" t="s">
        <v>12838</v>
      </c>
      <c r="F1177" s="2">
        <v>15817076</v>
      </c>
      <c r="G1177" s="2" t="s">
        <v>13760</v>
      </c>
      <c r="H1177" s="2" t="s">
        <v>13761</v>
      </c>
      <c r="I1177" s="2" t="s">
        <v>13762</v>
      </c>
      <c r="J1177" s="2"/>
      <c r="K1177" s="2" t="s">
        <v>13014</v>
      </c>
      <c r="L1177" s="2" t="s">
        <v>13763</v>
      </c>
      <c r="M1177" s="2" t="s">
        <v>7460</v>
      </c>
      <c r="N1177" s="4" t="s">
        <v>13764</v>
      </c>
      <c r="O1177" s="4" t="s">
        <v>13765</v>
      </c>
    </row>
    <row r="1178" spans="1:15" ht="15" hidden="1" customHeight="1" x14ac:dyDescent="0.3">
      <c r="A1178" s="2" t="s">
        <v>156</v>
      </c>
      <c r="B1178" s="2" t="s">
        <v>34319</v>
      </c>
      <c r="C1178" s="3">
        <v>11</v>
      </c>
      <c r="D1178" s="2" t="s">
        <v>861</v>
      </c>
      <c r="E1178" s="2" t="s">
        <v>12838</v>
      </c>
      <c r="F1178" s="2">
        <v>15853916</v>
      </c>
      <c r="G1178" s="2" t="s">
        <v>13766</v>
      </c>
      <c r="H1178" s="2" t="s">
        <v>13767</v>
      </c>
      <c r="I1178" s="2" t="s">
        <v>7000</v>
      </c>
      <c r="J1178" s="2"/>
      <c r="K1178" s="2" t="s">
        <v>7675</v>
      </c>
      <c r="L1178" s="2" t="s">
        <v>13768</v>
      </c>
      <c r="M1178" s="2" t="s">
        <v>8654</v>
      </c>
      <c r="N1178" s="4" t="s">
        <v>13769</v>
      </c>
      <c r="O1178" s="4" t="s">
        <v>13770</v>
      </c>
    </row>
    <row r="1179" spans="1:15" ht="15" hidden="1" customHeight="1" x14ac:dyDescent="0.3">
      <c r="A1179" s="2" t="s">
        <v>156</v>
      </c>
      <c r="B1179" s="2" t="s">
        <v>34319</v>
      </c>
      <c r="C1179" s="3">
        <v>11</v>
      </c>
      <c r="D1179" s="2" t="s">
        <v>861</v>
      </c>
      <c r="E1179" s="2" t="s">
        <v>12838</v>
      </c>
      <c r="F1179" s="2">
        <v>15655786</v>
      </c>
      <c r="G1179" s="2" t="s">
        <v>13771</v>
      </c>
      <c r="H1179" s="2" t="s">
        <v>13772</v>
      </c>
      <c r="I1179" s="2" t="s">
        <v>13773</v>
      </c>
      <c r="J1179" s="2" t="s">
        <v>13774</v>
      </c>
      <c r="K1179" s="2" t="s">
        <v>7552</v>
      </c>
      <c r="L1179" s="2" t="s">
        <v>13775</v>
      </c>
      <c r="M1179" s="2" t="s">
        <v>7460</v>
      </c>
      <c r="N1179" s="4" t="s">
        <v>13776</v>
      </c>
      <c r="O1179" s="4" t="s">
        <v>13777</v>
      </c>
    </row>
    <row r="1180" spans="1:15" ht="15" hidden="1" customHeight="1" x14ac:dyDescent="0.3">
      <c r="A1180" s="2" t="s">
        <v>156</v>
      </c>
      <c r="B1180" s="2" t="s">
        <v>34319</v>
      </c>
      <c r="C1180" s="3">
        <v>11</v>
      </c>
      <c r="D1180" s="2" t="s">
        <v>861</v>
      </c>
      <c r="E1180" s="2" t="s">
        <v>12838</v>
      </c>
      <c r="F1180" s="2">
        <v>15556683</v>
      </c>
      <c r="G1180" s="2" t="s">
        <v>13778</v>
      </c>
      <c r="H1180" s="2" t="s">
        <v>13779</v>
      </c>
      <c r="I1180" s="2" t="s">
        <v>2341</v>
      </c>
      <c r="J1180" s="2"/>
      <c r="K1180" s="2" t="s">
        <v>11725</v>
      </c>
      <c r="L1180" s="2" t="s">
        <v>13780</v>
      </c>
      <c r="M1180" s="2" t="s">
        <v>7388</v>
      </c>
      <c r="N1180" s="4" t="s">
        <v>13781</v>
      </c>
      <c r="O1180" s="4" t="s">
        <v>13782</v>
      </c>
    </row>
    <row r="1181" spans="1:15" ht="15" hidden="1" customHeight="1" x14ac:dyDescent="0.3">
      <c r="A1181" s="2" t="s">
        <v>156</v>
      </c>
      <c r="B1181" s="2" t="s">
        <v>34319</v>
      </c>
      <c r="C1181" s="3">
        <v>11</v>
      </c>
      <c r="D1181" s="2" t="s">
        <v>861</v>
      </c>
      <c r="E1181" s="2" t="s">
        <v>12838</v>
      </c>
      <c r="F1181" s="2">
        <v>15322024</v>
      </c>
      <c r="G1181" s="2" t="s">
        <v>13783</v>
      </c>
      <c r="H1181" s="2" t="s">
        <v>13784</v>
      </c>
      <c r="I1181" s="2" t="s">
        <v>3018</v>
      </c>
      <c r="J1181" s="2"/>
      <c r="K1181" s="2" t="s">
        <v>8396</v>
      </c>
      <c r="L1181" s="2" t="s">
        <v>13785</v>
      </c>
      <c r="M1181" s="2" t="s">
        <v>7460</v>
      </c>
      <c r="N1181" s="4" t="s">
        <v>13786</v>
      </c>
      <c r="O1181" s="4" t="s">
        <v>13787</v>
      </c>
    </row>
    <row r="1182" spans="1:15" ht="15" hidden="1" customHeight="1" x14ac:dyDescent="0.3">
      <c r="A1182" s="2" t="s">
        <v>156</v>
      </c>
      <c r="B1182" s="2" t="s">
        <v>34319</v>
      </c>
      <c r="C1182" s="3">
        <v>11</v>
      </c>
      <c r="D1182" s="2" t="s">
        <v>861</v>
      </c>
      <c r="E1182" s="2" t="s">
        <v>12838</v>
      </c>
      <c r="F1182" s="2">
        <v>15196253</v>
      </c>
      <c r="G1182" s="2" t="s">
        <v>13788</v>
      </c>
      <c r="H1182" s="2" t="s">
        <v>13789</v>
      </c>
      <c r="I1182" s="2" t="s">
        <v>13790</v>
      </c>
      <c r="J1182" s="2"/>
      <c r="K1182" s="2" t="s">
        <v>7921</v>
      </c>
      <c r="L1182" s="2" t="s">
        <v>13791</v>
      </c>
      <c r="M1182" s="2" t="s">
        <v>7460</v>
      </c>
      <c r="N1182" s="4" t="s">
        <v>13792</v>
      </c>
      <c r="O1182" s="4" t="s">
        <v>13793</v>
      </c>
    </row>
    <row r="1183" spans="1:15" ht="15" hidden="1" customHeight="1" x14ac:dyDescent="0.3">
      <c r="A1183" s="2" t="s">
        <v>156</v>
      </c>
      <c r="B1183" s="2" t="s">
        <v>34319</v>
      </c>
      <c r="C1183" s="3">
        <v>11</v>
      </c>
      <c r="D1183" s="2" t="s">
        <v>861</v>
      </c>
      <c r="E1183" s="2" t="s">
        <v>12838</v>
      </c>
      <c r="F1183" s="2">
        <v>15086400</v>
      </c>
      <c r="G1183" s="2" t="s">
        <v>13794</v>
      </c>
      <c r="H1183" s="2" t="s">
        <v>13795</v>
      </c>
      <c r="I1183" s="2" t="s">
        <v>1299</v>
      </c>
      <c r="J1183" s="2"/>
      <c r="K1183" s="2" t="s">
        <v>7921</v>
      </c>
      <c r="L1183" s="2" t="s">
        <v>13796</v>
      </c>
      <c r="M1183" s="2" t="s">
        <v>8654</v>
      </c>
      <c r="N1183" s="4" t="s">
        <v>13797</v>
      </c>
      <c r="O1183" s="4" t="s">
        <v>13798</v>
      </c>
    </row>
    <row r="1184" spans="1:15" ht="15" hidden="1" customHeight="1" x14ac:dyDescent="0.3">
      <c r="A1184" s="2" t="s">
        <v>156</v>
      </c>
      <c r="B1184" s="2" t="s">
        <v>34319</v>
      </c>
      <c r="C1184" s="3">
        <v>11</v>
      </c>
      <c r="D1184" s="2" t="s">
        <v>861</v>
      </c>
      <c r="E1184" s="2" t="s">
        <v>12838</v>
      </c>
      <c r="F1184" s="2">
        <v>15070424</v>
      </c>
      <c r="G1184" s="2" t="s">
        <v>13799</v>
      </c>
      <c r="H1184" s="2" t="s">
        <v>13800</v>
      </c>
      <c r="I1184" s="2" t="s">
        <v>13801</v>
      </c>
      <c r="J1184" s="2" t="s">
        <v>13801</v>
      </c>
      <c r="K1184" s="2" t="s">
        <v>10437</v>
      </c>
      <c r="L1184" s="2" t="s">
        <v>13802</v>
      </c>
      <c r="M1184" s="2" t="s">
        <v>7460</v>
      </c>
      <c r="N1184" s="4" t="s">
        <v>13803</v>
      </c>
      <c r="O1184" s="4" t="s">
        <v>13804</v>
      </c>
    </row>
    <row r="1185" spans="1:15" ht="15" hidden="1" customHeight="1" x14ac:dyDescent="0.3">
      <c r="A1185" s="2" t="s">
        <v>156</v>
      </c>
      <c r="B1185" s="2" t="s">
        <v>34319</v>
      </c>
      <c r="C1185" s="3">
        <v>11</v>
      </c>
      <c r="D1185" s="2" t="s">
        <v>861</v>
      </c>
      <c r="E1185" s="2" t="s">
        <v>12838</v>
      </c>
      <c r="F1185" s="2">
        <v>14687718</v>
      </c>
      <c r="G1185" s="2" t="s">
        <v>13805</v>
      </c>
      <c r="H1185" s="2" t="s">
        <v>13806</v>
      </c>
      <c r="I1185" s="2" t="s">
        <v>13807</v>
      </c>
      <c r="J1185" s="2"/>
      <c r="K1185" s="2" t="s">
        <v>9896</v>
      </c>
      <c r="L1185" s="2" t="s">
        <v>13808</v>
      </c>
      <c r="M1185" s="2" t="s">
        <v>7460</v>
      </c>
      <c r="N1185" s="4" t="s">
        <v>13809</v>
      </c>
      <c r="O1185" s="4" t="s">
        <v>13810</v>
      </c>
    </row>
    <row r="1186" spans="1:15" ht="15" hidden="1" customHeight="1" x14ac:dyDescent="0.3">
      <c r="A1186" s="2" t="s">
        <v>156</v>
      </c>
      <c r="B1186" s="2" t="s">
        <v>34319</v>
      </c>
      <c r="C1186" s="3">
        <v>11</v>
      </c>
      <c r="D1186" s="2" t="s">
        <v>861</v>
      </c>
      <c r="E1186" s="2" t="s">
        <v>12838</v>
      </c>
      <c r="F1186" s="2">
        <v>12973294</v>
      </c>
      <c r="G1186" s="2" t="s">
        <v>13811</v>
      </c>
      <c r="H1186" s="2" t="s">
        <v>13812</v>
      </c>
      <c r="I1186" s="2" t="s">
        <v>13813</v>
      </c>
      <c r="J1186" s="2"/>
      <c r="K1186" s="2" t="s">
        <v>13814</v>
      </c>
      <c r="L1186" s="2" t="s">
        <v>13815</v>
      </c>
      <c r="M1186" s="2" t="s">
        <v>7460</v>
      </c>
      <c r="N1186" s="4" t="s">
        <v>13816</v>
      </c>
      <c r="O1186" s="4" t="s">
        <v>13817</v>
      </c>
    </row>
    <row r="1187" spans="1:15" ht="15" hidden="1" customHeight="1" x14ac:dyDescent="0.3">
      <c r="A1187" s="2" t="s">
        <v>156</v>
      </c>
      <c r="B1187" s="2" t="s">
        <v>34319</v>
      </c>
      <c r="C1187" s="3">
        <v>11</v>
      </c>
      <c r="D1187" s="2" t="s">
        <v>861</v>
      </c>
      <c r="E1187" s="2" t="s">
        <v>12838</v>
      </c>
      <c r="F1187" s="2">
        <v>12603607</v>
      </c>
      <c r="G1187" s="2" t="s">
        <v>13818</v>
      </c>
      <c r="H1187" s="2" t="s">
        <v>13819</v>
      </c>
      <c r="I1187" s="2" t="s">
        <v>678</v>
      </c>
      <c r="J1187" s="2"/>
      <c r="K1187" s="2" t="s">
        <v>140</v>
      </c>
      <c r="L1187" s="2" t="s">
        <v>13820</v>
      </c>
      <c r="M1187" s="2" t="s">
        <v>8654</v>
      </c>
      <c r="N1187" s="4" t="s">
        <v>13821</v>
      </c>
      <c r="O1187" s="4" t="s">
        <v>13822</v>
      </c>
    </row>
    <row r="1188" spans="1:15" ht="15" hidden="1" customHeight="1" x14ac:dyDescent="0.3">
      <c r="A1188" s="2" t="s">
        <v>156</v>
      </c>
      <c r="B1188" s="2" t="s">
        <v>34319</v>
      </c>
      <c r="C1188" s="3">
        <v>11</v>
      </c>
      <c r="D1188" s="2" t="s">
        <v>861</v>
      </c>
      <c r="E1188" s="2" t="s">
        <v>12838</v>
      </c>
      <c r="F1188" s="2">
        <v>12438348</v>
      </c>
      <c r="G1188" s="2" t="s">
        <v>13823</v>
      </c>
      <c r="H1188" s="2" t="s">
        <v>13824</v>
      </c>
      <c r="I1188" s="2" t="s">
        <v>13825</v>
      </c>
      <c r="J1188" s="2"/>
      <c r="K1188" s="2" t="s">
        <v>8396</v>
      </c>
      <c r="L1188" s="2" t="s">
        <v>13826</v>
      </c>
      <c r="M1188" s="2" t="s">
        <v>8654</v>
      </c>
      <c r="N1188" s="4" t="s">
        <v>13827</v>
      </c>
      <c r="O1188" s="4" t="s">
        <v>13828</v>
      </c>
    </row>
    <row r="1189" spans="1:15" ht="15" hidden="1" customHeight="1" x14ac:dyDescent="0.3">
      <c r="A1189" s="2" t="s">
        <v>156</v>
      </c>
      <c r="B1189" s="2" t="s">
        <v>34319</v>
      </c>
      <c r="C1189" s="3">
        <v>11</v>
      </c>
      <c r="D1189" s="2" t="s">
        <v>861</v>
      </c>
      <c r="E1189" s="2" t="s">
        <v>12838</v>
      </c>
      <c r="F1189" s="2">
        <v>12100735</v>
      </c>
      <c r="G1189" s="2" t="s">
        <v>13829</v>
      </c>
      <c r="H1189" s="2" t="s">
        <v>13830</v>
      </c>
      <c r="I1189" s="2" t="s">
        <v>13831</v>
      </c>
      <c r="J1189" s="2" t="s">
        <v>13831</v>
      </c>
      <c r="K1189" s="2" t="s">
        <v>13832</v>
      </c>
      <c r="L1189" s="2" t="s">
        <v>13833</v>
      </c>
      <c r="M1189" s="2" t="s">
        <v>7460</v>
      </c>
      <c r="N1189" s="4" t="s">
        <v>13834</v>
      </c>
      <c r="O1189" s="4" t="s">
        <v>13835</v>
      </c>
    </row>
    <row r="1190" spans="1:15" ht="15" hidden="1" customHeight="1" x14ac:dyDescent="0.3">
      <c r="A1190" s="2" t="s">
        <v>156</v>
      </c>
      <c r="B1190" s="2" t="s">
        <v>34319</v>
      </c>
      <c r="C1190" s="3">
        <v>11</v>
      </c>
      <c r="D1190" s="2" t="s">
        <v>861</v>
      </c>
      <c r="E1190" s="2" t="s">
        <v>12838</v>
      </c>
      <c r="F1190" s="2">
        <v>11292745</v>
      </c>
      <c r="G1190" s="2" t="s">
        <v>13836</v>
      </c>
      <c r="H1190" s="2" t="s">
        <v>13837</v>
      </c>
      <c r="I1190" s="2" t="s">
        <v>13838</v>
      </c>
      <c r="J1190" s="2"/>
      <c r="K1190" s="2" t="s">
        <v>8396</v>
      </c>
      <c r="L1190" s="2" t="s">
        <v>13839</v>
      </c>
      <c r="M1190" s="2" t="s">
        <v>7460</v>
      </c>
      <c r="N1190" s="4" t="s">
        <v>13840</v>
      </c>
      <c r="O1190" s="4" t="s">
        <v>13841</v>
      </c>
    </row>
    <row r="1191" spans="1:15" ht="15" hidden="1" customHeight="1" x14ac:dyDescent="0.3">
      <c r="A1191" s="2" t="s">
        <v>156</v>
      </c>
      <c r="B1191" s="2" t="s">
        <v>34319</v>
      </c>
      <c r="C1191" s="3">
        <v>11</v>
      </c>
      <c r="D1191" s="2" t="s">
        <v>861</v>
      </c>
      <c r="E1191" s="2" t="s">
        <v>12838</v>
      </c>
      <c r="F1191" s="2">
        <v>10792844</v>
      </c>
      <c r="G1191" s="2" t="s">
        <v>13842</v>
      </c>
      <c r="H1191" s="2" t="s">
        <v>13843</v>
      </c>
      <c r="I1191" s="2" t="s">
        <v>13844</v>
      </c>
      <c r="J1191" s="2"/>
      <c r="K1191" s="2" t="s">
        <v>7675</v>
      </c>
      <c r="L1191" s="2" t="s">
        <v>13845</v>
      </c>
      <c r="M1191" s="2" t="s">
        <v>8654</v>
      </c>
      <c r="N1191" s="4" t="s">
        <v>13846</v>
      </c>
      <c r="O1191" s="4" t="s">
        <v>13847</v>
      </c>
    </row>
    <row r="1192" spans="1:15" ht="15" hidden="1" customHeight="1" x14ac:dyDescent="0.3">
      <c r="A1192" s="2" t="s">
        <v>156</v>
      </c>
      <c r="B1192" s="2" t="s">
        <v>34319</v>
      </c>
      <c r="C1192" s="3">
        <v>11</v>
      </c>
      <c r="D1192" s="2" t="s">
        <v>861</v>
      </c>
      <c r="E1192" s="2" t="s">
        <v>12838</v>
      </c>
      <c r="F1192" s="2">
        <v>10632982</v>
      </c>
      <c r="G1192" s="2" t="s">
        <v>13848</v>
      </c>
      <c r="H1192" s="2" t="s">
        <v>13849</v>
      </c>
      <c r="I1192" s="2" t="s">
        <v>794</v>
      </c>
      <c r="J1192" s="2"/>
      <c r="K1192" s="2" t="s">
        <v>7675</v>
      </c>
      <c r="L1192" s="2" t="s">
        <v>13850</v>
      </c>
      <c r="M1192" s="2" t="s">
        <v>8654</v>
      </c>
      <c r="N1192" s="4" t="s">
        <v>13851</v>
      </c>
      <c r="O1192" s="4" t="s">
        <v>13852</v>
      </c>
    </row>
    <row r="1193" spans="1:15" ht="15" hidden="1" customHeight="1" x14ac:dyDescent="0.3">
      <c r="A1193" s="2" t="s">
        <v>156</v>
      </c>
      <c r="B1193" s="2" t="s">
        <v>34319</v>
      </c>
      <c r="C1193" s="3">
        <v>11</v>
      </c>
      <c r="D1193" s="2" t="s">
        <v>861</v>
      </c>
      <c r="E1193" s="2" t="s">
        <v>12838</v>
      </c>
      <c r="F1193" s="2">
        <v>9315121</v>
      </c>
      <c r="G1193" s="2" t="s">
        <v>13853</v>
      </c>
      <c r="H1193" s="2" t="s">
        <v>13854</v>
      </c>
      <c r="I1193" s="2" t="s">
        <v>13855</v>
      </c>
      <c r="J1193" s="2"/>
      <c r="K1193" s="2" t="s">
        <v>7675</v>
      </c>
      <c r="L1193" s="2" t="s">
        <v>13856</v>
      </c>
      <c r="M1193" s="2" t="s">
        <v>8654</v>
      </c>
      <c r="N1193" s="4" t="s">
        <v>13857</v>
      </c>
      <c r="O1193" s="4" t="s">
        <v>13858</v>
      </c>
    </row>
    <row r="1194" spans="1:15" ht="15" hidden="1" customHeight="1" x14ac:dyDescent="0.3">
      <c r="A1194" s="2" t="s">
        <v>156</v>
      </c>
      <c r="B1194" s="2" t="s">
        <v>34319</v>
      </c>
      <c r="C1194" s="3">
        <v>11</v>
      </c>
      <c r="D1194" s="2" t="s">
        <v>861</v>
      </c>
      <c r="E1194" s="2" t="s">
        <v>12838</v>
      </c>
      <c r="F1194" s="2">
        <v>9194818</v>
      </c>
      <c r="G1194" s="2" t="s">
        <v>13859</v>
      </c>
      <c r="H1194" s="2" t="s">
        <v>13860</v>
      </c>
      <c r="I1194" s="2" t="s">
        <v>793</v>
      </c>
      <c r="J1194" s="2"/>
      <c r="K1194" s="2" t="s">
        <v>13861</v>
      </c>
      <c r="L1194" s="2" t="s">
        <v>13862</v>
      </c>
      <c r="M1194" s="2" t="s">
        <v>7460</v>
      </c>
      <c r="N1194" s="4" t="s">
        <v>13863</v>
      </c>
      <c r="O1194" s="2"/>
    </row>
    <row r="1195" spans="1:15" ht="15" hidden="1" customHeight="1" x14ac:dyDescent="0.3">
      <c r="A1195" s="2" t="s">
        <v>156</v>
      </c>
      <c r="B1195" s="2" t="s">
        <v>34319</v>
      </c>
      <c r="C1195" s="3">
        <v>11</v>
      </c>
      <c r="D1195" s="2" t="s">
        <v>861</v>
      </c>
      <c r="E1195" s="2" t="s">
        <v>12838</v>
      </c>
      <c r="F1195" s="2">
        <v>9010503</v>
      </c>
      <c r="G1195" s="2" t="s">
        <v>13864</v>
      </c>
      <c r="H1195" s="2" t="s">
        <v>13865</v>
      </c>
      <c r="I1195" s="2" t="s">
        <v>13866</v>
      </c>
      <c r="J1195" s="2"/>
      <c r="K1195" s="2" t="s">
        <v>7675</v>
      </c>
      <c r="L1195" s="2" t="s">
        <v>13867</v>
      </c>
      <c r="M1195" s="2" t="s">
        <v>7460</v>
      </c>
      <c r="N1195" s="4" t="s">
        <v>13868</v>
      </c>
      <c r="O1195" s="4" t="s">
        <v>13869</v>
      </c>
    </row>
    <row r="1196" spans="1:15" ht="15" hidden="1" customHeight="1" x14ac:dyDescent="0.3">
      <c r="A1196" s="2" t="s">
        <v>156</v>
      </c>
      <c r="B1196" s="2" t="s">
        <v>34319</v>
      </c>
      <c r="C1196" s="3">
        <v>11</v>
      </c>
      <c r="D1196" s="2" t="s">
        <v>861</v>
      </c>
      <c r="E1196" s="2" t="s">
        <v>12838</v>
      </c>
      <c r="F1196" s="2">
        <v>9226696</v>
      </c>
      <c r="G1196" s="2" t="s">
        <v>13870</v>
      </c>
      <c r="H1196" s="2" t="s">
        <v>13871</v>
      </c>
      <c r="I1196" s="2" t="s">
        <v>2841</v>
      </c>
      <c r="J1196" s="2"/>
      <c r="K1196" s="2" t="s">
        <v>13181</v>
      </c>
      <c r="L1196" s="2" t="s">
        <v>13872</v>
      </c>
      <c r="M1196" s="2" t="s">
        <v>8654</v>
      </c>
      <c r="N1196" s="4" t="s">
        <v>13873</v>
      </c>
      <c r="O1196" s="4" t="s">
        <v>13874</v>
      </c>
    </row>
    <row r="1197" spans="1:15" ht="15" hidden="1" customHeight="1" x14ac:dyDescent="0.3">
      <c r="A1197" s="2" t="s">
        <v>156</v>
      </c>
      <c r="B1197" s="2" t="s">
        <v>34319</v>
      </c>
      <c r="C1197" s="3">
        <v>11</v>
      </c>
      <c r="D1197" s="2" t="s">
        <v>861</v>
      </c>
      <c r="E1197" s="2" t="s">
        <v>12838</v>
      </c>
      <c r="F1197" s="2">
        <v>8766562</v>
      </c>
      <c r="G1197" s="2" t="s">
        <v>13875</v>
      </c>
      <c r="H1197" s="2" t="s">
        <v>13876</v>
      </c>
      <c r="I1197" s="2" t="s">
        <v>8388</v>
      </c>
      <c r="J1197" s="2"/>
      <c r="K1197" s="2" t="s">
        <v>8179</v>
      </c>
      <c r="L1197" s="2" t="s">
        <v>13877</v>
      </c>
      <c r="M1197" s="2" t="s">
        <v>7460</v>
      </c>
      <c r="N1197" s="4" t="s">
        <v>13878</v>
      </c>
      <c r="O1197" s="4" t="s">
        <v>13879</v>
      </c>
    </row>
    <row r="1198" spans="1:15" ht="15" hidden="1" customHeight="1" x14ac:dyDescent="0.3">
      <c r="A1198" s="2" t="s">
        <v>156</v>
      </c>
      <c r="B1198" s="2" t="s">
        <v>34319</v>
      </c>
      <c r="C1198" s="3">
        <v>11</v>
      </c>
      <c r="D1198" s="2" t="s">
        <v>861</v>
      </c>
      <c r="E1198" s="2" t="s">
        <v>12838</v>
      </c>
      <c r="F1198" s="2">
        <v>8560201</v>
      </c>
      <c r="G1198" s="2" t="s">
        <v>13880</v>
      </c>
      <c r="H1198" s="2" t="s">
        <v>13881</v>
      </c>
      <c r="I1198" s="2" t="s">
        <v>13882</v>
      </c>
      <c r="J1198" s="2"/>
      <c r="K1198" s="2" t="s">
        <v>7675</v>
      </c>
      <c r="L1198" s="2" t="s">
        <v>13883</v>
      </c>
      <c r="M1198" s="2" t="s">
        <v>8654</v>
      </c>
      <c r="N1198" s="4" t="s">
        <v>13884</v>
      </c>
      <c r="O1198" s="4" t="s">
        <v>13885</v>
      </c>
    </row>
    <row r="1199" spans="1:15" ht="15" hidden="1" customHeight="1" x14ac:dyDescent="0.3">
      <c r="A1199" s="2" t="s">
        <v>156</v>
      </c>
      <c r="B1199" s="2" t="s">
        <v>34319</v>
      </c>
      <c r="C1199" s="3">
        <v>11</v>
      </c>
      <c r="D1199" s="2" t="s">
        <v>861</v>
      </c>
      <c r="E1199" s="2" t="s">
        <v>12838</v>
      </c>
      <c r="F1199" s="2">
        <v>40106489</v>
      </c>
      <c r="G1199" s="2" t="s">
        <v>12839</v>
      </c>
      <c r="H1199" s="2" t="s">
        <v>12840</v>
      </c>
      <c r="I1199" s="2" t="s">
        <v>4760</v>
      </c>
      <c r="J1199" s="2" t="s">
        <v>5950</v>
      </c>
      <c r="K1199" s="2" t="s">
        <v>12841</v>
      </c>
      <c r="L1199" s="2" t="s">
        <v>12842</v>
      </c>
      <c r="M1199" s="2" t="s">
        <v>7388</v>
      </c>
      <c r="N1199" s="4" t="s">
        <v>12843</v>
      </c>
      <c r="O1199" s="4" t="s">
        <v>12844</v>
      </c>
    </row>
    <row r="1200" spans="1:15" ht="15" hidden="1" customHeight="1" x14ac:dyDescent="0.3">
      <c r="A1200" s="2" t="s">
        <v>156</v>
      </c>
      <c r="B1200" s="2" t="s">
        <v>34319</v>
      </c>
      <c r="C1200" s="3">
        <v>11</v>
      </c>
      <c r="D1200" s="2" t="s">
        <v>861</v>
      </c>
      <c r="E1200" s="2" t="s">
        <v>12838</v>
      </c>
      <c r="F1200" s="2">
        <v>39903507</v>
      </c>
      <c r="G1200" s="2" t="s">
        <v>12845</v>
      </c>
      <c r="H1200" s="2" t="s">
        <v>12846</v>
      </c>
      <c r="I1200" s="2" t="s">
        <v>12847</v>
      </c>
      <c r="J1200" s="2" t="s">
        <v>12847</v>
      </c>
      <c r="K1200" s="2" t="s">
        <v>7552</v>
      </c>
      <c r="L1200" s="2"/>
      <c r="M1200" s="2" t="s">
        <v>7388</v>
      </c>
      <c r="N1200" s="4" t="s">
        <v>12848</v>
      </c>
      <c r="O1200" s="4" t="s">
        <v>12849</v>
      </c>
    </row>
    <row r="1201" spans="1:15" ht="15" hidden="1" customHeight="1" x14ac:dyDescent="0.3">
      <c r="A1201" s="2" t="s">
        <v>156</v>
      </c>
      <c r="B1201" s="2" t="s">
        <v>34319</v>
      </c>
      <c r="C1201" s="3">
        <v>11</v>
      </c>
      <c r="D1201" s="2" t="s">
        <v>861</v>
      </c>
      <c r="E1201" s="2" t="s">
        <v>12838</v>
      </c>
      <c r="F1201" s="2">
        <v>40005563</v>
      </c>
      <c r="G1201" s="2" t="s">
        <v>12850</v>
      </c>
      <c r="H1201" s="2" t="s">
        <v>12851</v>
      </c>
      <c r="I1201" s="2" t="s">
        <v>4931</v>
      </c>
      <c r="J1201" s="2" t="s">
        <v>4931</v>
      </c>
      <c r="K1201" s="2" t="s">
        <v>12852</v>
      </c>
      <c r="L1201" s="2" t="s">
        <v>12853</v>
      </c>
      <c r="M1201" s="2" t="s">
        <v>7438</v>
      </c>
      <c r="N1201" s="4" t="s">
        <v>12854</v>
      </c>
      <c r="O1201" s="4" t="s">
        <v>12855</v>
      </c>
    </row>
    <row r="1202" spans="1:15" ht="15" hidden="1" customHeight="1" x14ac:dyDescent="0.3">
      <c r="A1202" s="2" t="s">
        <v>170</v>
      </c>
      <c r="B1202" s="2" t="s">
        <v>34320</v>
      </c>
      <c r="C1202" s="3">
        <v>12</v>
      </c>
      <c r="D1202" s="2" t="s">
        <v>1534</v>
      </c>
      <c r="E1202" s="2" t="s">
        <v>13886</v>
      </c>
      <c r="F1202" s="2">
        <v>38755315</v>
      </c>
      <c r="G1202" s="2" t="s">
        <v>13887</v>
      </c>
      <c r="H1202" s="2" t="s">
        <v>13888</v>
      </c>
      <c r="I1202" s="2" t="s">
        <v>4382</v>
      </c>
      <c r="J1202" s="2" t="s">
        <v>13889</v>
      </c>
      <c r="K1202" s="2" t="s">
        <v>9386</v>
      </c>
      <c r="L1202" s="2" t="s">
        <v>13890</v>
      </c>
      <c r="M1202" s="2" t="s">
        <v>7388</v>
      </c>
      <c r="N1202" s="4" t="s">
        <v>13891</v>
      </c>
      <c r="O1202" s="4" t="s">
        <v>13892</v>
      </c>
    </row>
    <row r="1203" spans="1:15" ht="15" hidden="1" customHeight="1" x14ac:dyDescent="0.3">
      <c r="A1203" s="2" t="s">
        <v>179</v>
      </c>
      <c r="B1203" s="2" t="s">
        <v>34321</v>
      </c>
      <c r="C1203" s="3">
        <v>13</v>
      </c>
      <c r="D1203" s="2" t="s">
        <v>884</v>
      </c>
      <c r="E1203" s="2" t="s">
        <v>13893</v>
      </c>
      <c r="F1203" s="2">
        <v>36969289</v>
      </c>
      <c r="G1203" s="2" t="s">
        <v>11643</v>
      </c>
      <c r="H1203" s="2" t="s">
        <v>11644</v>
      </c>
      <c r="I1203" s="2" t="s">
        <v>1117</v>
      </c>
      <c r="J1203" s="2" t="s">
        <v>11645</v>
      </c>
      <c r="K1203" s="2" t="s">
        <v>7707</v>
      </c>
      <c r="L1203" s="2" t="s">
        <v>11646</v>
      </c>
      <c r="M1203" s="2" t="s">
        <v>7709</v>
      </c>
      <c r="N1203" s="4" t="s">
        <v>11647</v>
      </c>
      <c r="O1203" s="4" t="s">
        <v>11648</v>
      </c>
    </row>
    <row r="1204" spans="1:15" ht="15" hidden="1" customHeight="1" x14ac:dyDescent="0.3">
      <c r="A1204" s="2" t="s">
        <v>179</v>
      </c>
      <c r="B1204" s="2" t="s">
        <v>34321</v>
      </c>
      <c r="C1204" s="3">
        <v>13</v>
      </c>
      <c r="D1204" s="2" t="s">
        <v>884</v>
      </c>
      <c r="E1204" s="2" t="s">
        <v>13893</v>
      </c>
      <c r="F1204" s="2">
        <v>24116927</v>
      </c>
      <c r="G1204" s="2" t="s">
        <v>11741</v>
      </c>
      <c r="H1204" s="2" t="s">
        <v>11742</v>
      </c>
      <c r="I1204" s="2" t="s">
        <v>4049</v>
      </c>
      <c r="J1204" s="2"/>
      <c r="K1204" s="2" t="s">
        <v>7921</v>
      </c>
      <c r="L1204" s="2" t="s">
        <v>11743</v>
      </c>
      <c r="M1204" s="2" t="s">
        <v>7709</v>
      </c>
      <c r="N1204" s="4" t="s">
        <v>11744</v>
      </c>
      <c r="O1204" s="4" t="s">
        <v>11745</v>
      </c>
    </row>
    <row r="1205" spans="1:15" ht="15" hidden="1" customHeight="1" x14ac:dyDescent="0.3">
      <c r="A1205" s="2" t="s">
        <v>190</v>
      </c>
      <c r="B1205" s="2" t="s">
        <v>34322</v>
      </c>
      <c r="C1205" s="3">
        <v>14</v>
      </c>
      <c r="D1205" s="2" t="s">
        <v>902</v>
      </c>
      <c r="E1205" s="2" t="s">
        <v>13894</v>
      </c>
      <c r="F1205" s="2">
        <v>39582027</v>
      </c>
      <c r="G1205" s="2" t="s">
        <v>13914</v>
      </c>
      <c r="H1205" s="2" t="s">
        <v>13915</v>
      </c>
      <c r="I1205" s="2" t="s">
        <v>10961</v>
      </c>
      <c r="J1205" s="2" t="s">
        <v>10961</v>
      </c>
      <c r="K1205" s="2" t="s">
        <v>13916</v>
      </c>
      <c r="L1205" s="2" t="s">
        <v>13917</v>
      </c>
      <c r="M1205" s="2" t="s">
        <v>7388</v>
      </c>
      <c r="N1205" s="4" t="s">
        <v>3304</v>
      </c>
      <c r="O1205" s="4" t="s">
        <v>13918</v>
      </c>
    </row>
    <row r="1206" spans="1:15" ht="15" hidden="1" customHeight="1" x14ac:dyDescent="0.3">
      <c r="A1206" s="2" t="s">
        <v>190</v>
      </c>
      <c r="B1206" s="2" t="s">
        <v>34322</v>
      </c>
      <c r="C1206" s="3">
        <v>14</v>
      </c>
      <c r="D1206" s="2" t="s">
        <v>902</v>
      </c>
      <c r="E1206" s="2" t="s">
        <v>13894</v>
      </c>
      <c r="F1206" s="2">
        <v>39364635</v>
      </c>
      <c r="G1206" s="2" t="s">
        <v>13919</v>
      </c>
      <c r="H1206" s="2" t="s">
        <v>13920</v>
      </c>
      <c r="I1206" s="2" t="s">
        <v>5010</v>
      </c>
      <c r="J1206" s="2" t="s">
        <v>5409</v>
      </c>
      <c r="K1206" s="2" t="s">
        <v>9971</v>
      </c>
      <c r="L1206" s="2" t="s">
        <v>13921</v>
      </c>
      <c r="M1206" s="2" t="s">
        <v>7677</v>
      </c>
      <c r="N1206" s="4" t="s">
        <v>13922</v>
      </c>
      <c r="O1206" s="4" t="s">
        <v>13923</v>
      </c>
    </row>
    <row r="1207" spans="1:15" ht="15" hidden="1" customHeight="1" x14ac:dyDescent="0.3">
      <c r="A1207" s="2" t="s">
        <v>190</v>
      </c>
      <c r="B1207" s="2" t="s">
        <v>34322</v>
      </c>
      <c r="C1207" s="3">
        <v>14</v>
      </c>
      <c r="D1207" s="2" t="s">
        <v>902</v>
      </c>
      <c r="E1207" s="2" t="s">
        <v>13894</v>
      </c>
      <c r="F1207" s="2">
        <v>38587706</v>
      </c>
      <c r="G1207" s="2" t="s">
        <v>13924</v>
      </c>
      <c r="H1207" s="2" t="s">
        <v>13925</v>
      </c>
      <c r="I1207" s="2" t="s">
        <v>13926</v>
      </c>
      <c r="J1207" s="2" t="s">
        <v>13926</v>
      </c>
      <c r="K1207" s="2" t="s">
        <v>7472</v>
      </c>
      <c r="L1207" s="2" t="s">
        <v>13927</v>
      </c>
      <c r="M1207" s="2" t="s">
        <v>8167</v>
      </c>
      <c r="N1207" s="4" t="s">
        <v>13928</v>
      </c>
      <c r="O1207" s="4" t="s">
        <v>13929</v>
      </c>
    </row>
    <row r="1208" spans="1:15" ht="15" hidden="1" customHeight="1" x14ac:dyDescent="0.3">
      <c r="A1208" s="2" t="s">
        <v>190</v>
      </c>
      <c r="B1208" s="2" t="s">
        <v>34322</v>
      </c>
      <c r="C1208" s="3">
        <v>14</v>
      </c>
      <c r="D1208" s="2" t="s">
        <v>902</v>
      </c>
      <c r="E1208" s="2" t="s">
        <v>13894</v>
      </c>
      <c r="F1208" s="2">
        <v>38069482</v>
      </c>
      <c r="G1208" s="2" t="s">
        <v>13930</v>
      </c>
      <c r="H1208" s="2" t="s">
        <v>13931</v>
      </c>
      <c r="I1208" s="2" t="s">
        <v>4030</v>
      </c>
      <c r="J1208" s="2" t="s">
        <v>13932</v>
      </c>
      <c r="K1208" s="2" t="s">
        <v>8890</v>
      </c>
      <c r="L1208" s="2" t="s">
        <v>13933</v>
      </c>
      <c r="M1208" s="2" t="s">
        <v>7600</v>
      </c>
      <c r="N1208" s="4" t="s">
        <v>13934</v>
      </c>
      <c r="O1208" s="4" t="s">
        <v>7144</v>
      </c>
    </row>
    <row r="1209" spans="1:15" ht="15" hidden="1" customHeight="1" x14ac:dyDescent="0.3">
      <c r="A1209" s="2" t="s">
        <v>190</v>
      </c>
      <c r="B1209" s="2" t="s">
        <v>34322</v>
      </c>
      <c r="C1209" s="3">
        <v>14</v>
      </c>
      <c r="D1209" s="2" t="s">
        <v>902</v>
      </c>
      <c r="E1209" s="2" t="s">
        <v>13894</v>
      </c>
      <c r="F1209" s="2">
        <v>38175961</v>
      </c>
      <c r="G1209" s="2" t="s">
        <v>8900</v>
      </c>
      <c r="H1209" s="2" t="s">
        <v>8901</v>
      </c>
      <c r="I1209" s="2" t="s">
        <v>6623</v>
      </c>
      <c r="J1209" s="2" t="s">
        <v>8902</v>
      </c>
      <c r="K1209" s="2" t="s">
        <v>8300</v>
      </c>
      <c r="L1209" s="2" t="s">
        <v>8903</v>
      </c>
      <c r="M1209" s="2" t="s">
        <v>7388</v>
      </c>
      <c r="N1209" s="4" t="s">
        <v>3268</v>
      </c>
      <c r="O1209" s="4" t="s">
        <v>8904</v>
      </c>
    </row>
    <row r="1210" spans="1:15" ht="15" hidden="1" customHeight="1" x14ac:dyDescent="0.3">
      <c r="A1210" s="2" t="s">
        <v>190</v>
      </c>
      <c r="B1210" s="2" t="s">
        <v>34322</v>
      </c>
      <c r="C1210" s="3">
        <v>14</v>
      </c>
      <c r="D1210" s="2" t="s">
        <v>902</v>
      </c>
      <c r="E1210" s="2" t="s">
        <v>13894</v>
      </c>
      <c r="F1210" s="2">
        <v>38414082</v>
      </c>
      <c r="G1210" s="2" t="s">
        <v>13935</v>
      </c>
      <c r="H1210" s="2" t="s">
        <v>13936</v>
      </c>
      <c r="I1210" s="2" t="s">
        <v>13937</v>
      </c>
      <c r="J1210" s="2" t="s">
        <v>13937</v>
      </c>
      <c r="K1210" s="2" t="s">
        <v>13938</v>
      </c>
      <c r="L1210" s="2" t="s">
        <v>13939</v>
      </c>
      <c r="M1210" s="2" t="s">
        <v>7388</v>
      </c>
      <c r="N1210" s="4" t="s">
        <v>3302</v>
      </c>
      <c r="O1210" s="4" t="s">
        <v>13940</v>
      </c>
    </row>
    <row r="1211" spans="1:15" ht="15" hidden="1" customHeight="1" x14ac:dyDescent="0.3">
      <c r="A1211" s="2" t="s">
        <v>190</v>
      </c>
      <c r="B1211" s="2" t="s">
        <v>34322</v>
      </c>
      <c r="C1211" s="3">
        <v>14</v>
      </c>
      <c r="D1211" s="2" t="s">
        <v>902</v>
      </c>
      <c r="E1211" s="2" t="s">
        <v>13894</v>
      </c>
      <c r="F1211" s="2">
        <v>38048423</v>
      </c>
      <c r="G1211" s="2" t="s">
        <v>13941</v>
      </c>
      <c r="H1211" s="2" t="s">
        <v>13942</v>
      </c>
      <c r="I1211" s="2" t="s">
        <v>13943</v>
      </c>
      <c r="J1211" s="2" t="s">
        <v>13944</v>
      </c>
      <c r="K1211" s="2" t="s">
        <v>13945</v>
      </c>
      <c r="L1211" s="2" t="s">
        <v>13946</v>
      </c>
      <c r="M1211" s="2" t="s">
        <v>7388</v>
      </c>
      <c r="N1211" s="4" t="s">
        <v>13947</v>
      </c>
      <c r="O1211" s="4" t="s">
        <v>13948</v>
      </c>
    </row>
    <row r="1212" spans="1:15" ht="15" hidden="1" customHeight="1" x14ac:dyDescent="0.3">
      <c r="A1212" s="2" t="s">
        <v>190</v>
      </c>
      <c r="B1212" s="2" t="s">
        <v>34322</v>
      </c>
      <c r="C1212" s="3">
        <v>14</v>
      </c>
      <c r="D1212" s="2" t="s">
        <v>902</v>
      </c>
      <c r="E1212" s="2" t="s">
        <v>13894</v>
      </c>
      <c r="F1212" s="2">
        <v>38250615</v>
      </c>
      <c r="G1212" s="2" t="s">
        <v>13949</v>
      </c>
      <c r="H1212" s="2" t="s">
        <v>13950</v>
      </c>
      <c r="I1212" s="2" t="s">
        <v>10995</v>
      </c>
      <c r="J1212" s="2" t="s">
        <v>13951</v>
      </c>
      <c r="K1212" s="2" t="s">
        <v>13952</v>
      </c>
      <c r="L1212" s="2" t="s">
        <v>13953</v>
      </c>
      <c r="M1212" s="2" t="s">
        <v>7388</v>
      </c>
      <c r="N1212" s="4" t="s">
        <v>13954</v>
      </c>
      <c r="O1212" s="4" t="s">
        <v>13955</v>
      </c>
    </row>
    <row r="1213" spans="1:15" ht="15" hidden="1" customHeight="1" x14ac:dyDescent="0.3">
      <c r="A1213" s="2" t="s">
        <v>190</v>
      </c>
      <c r="B1213" s="2" t="s">
        <v>34322</v>
      </c>
      <c r="C1213" s="3">
        <v>14</v>
      </c>
      <c r="D1213" s="2" t="s">
        <v>902</v>
      </c>
      <c r="E1213" s="2" t="s">
        <v>13894</v>
      </c>
      <c r="F1213" s="2">
        <v>39626643</v>
      </c>
      <c r="G1213" s="2" t="s">
        <v>13956</v>
      </c>
      <c r="H1213" s="2" t="s">
        <v>13957</v>
      </c>
      <c r="I1213" s="2" t="s">
        <v>945</v>
      </c>
      <c r="J1213" s="2" t="s">
        <v>5919</v>
      </c>
      <c r="K1213" s="2" t="s">
        <v>7422</v>
      </c>
      <c r="L1213" s="2" t="s">
        <v>13958</v>
      </c>
      <c r="M1213" s="2" t="s">
        <v>7388</v>
      </c>
      <c r="N1213" s="4" t="s">
        <v>13959</v>
      </c>
      <c r="O1213" s="4" t="s">
        <v>13960</v>
      </c>
    </row>
    <row r="1214" spans="1:15" ht="15" hidden="1" customHeight="1" x14ac:dyDescent="0.3">
      <c r="A1214" s="2" t="s">
        <v>190</v>
      </c>
      <c r="B1214" s="2" t="s">
        <v>34322</v>
      </c>
      <c r="C1214" s="3">
        <v>14</v>
      </c>
      <c r="D1214" s="2" t="s">
        <v>902</v>
      </c>
      <c r="E1214" s="2" t="s">
        <v>13894</v>
      </c>
      <c r="F1214" s="2">
        <v>39906736</v>
      </c>
      <c r="G1214" s="2" t="s">
        <v>13961</v>
      </c>
      <c r="H1214" s="2" t="s">
        <v>13962</v>
      </c>
      <c r="I1214" s="2" t="s">
        <v>945</v>
      </c>
      <c r="J1214" s="2" t="s">
        <v>13963</v>
      </c>
      <c r="K1214" s="2" t="s">
        <v>7410</v>
      </c>
      <c r="L1214" s="2" t="s">
        <v>13964</v>
      </c>
      <c r="M1214" s="2" t="s">
        <v>7382</v>
      </c>
      <c r="N1214" s="4" t="s">
        <v>13965</v>
      </c>
      <c r="O1214" s="4" t="s">
        <v>13966</v>
      </c>
    </row>
    <row r="1215" spans="1:15" ht="15" hidden="1" customHeight="1" x14ac:dyDescent="0.3">
      <c r="A1215" s="2" t="s">
        <v>190</v>
      </c>
      <c r="B1215" s="2" t="s">
        <v>34322</v>
      </c>
      <c r="C1215" s="3">
        <v>14</v>
      </c>
      <c r="D1215" s="2" t="s">
        <v>902</v>
      </c>
      <c r="E1215" s="2" t="s">
        <v>13894</v>
      </c>
      <c r="F1215" s="2">
        <v>35857576</v>
      </c>
      <c r="G1215" s="2" t="s">
        <v>13967</v>
      </c>
      <c r="H1215" s="2" t="s">
        <v>13968</v>
      </c>
      <c r="I1215" s="2" t="s">
        <v>13969</v>
      </c>
      <c r="J1215" s="2" t="s">
        <v>13969</v>
      </c>
      <c r="K1215" s="2" t="s">
        <v>9120</v>
      </c>
      <c r="L1215" s="2" t="s">
        <v>13970</v>
      </c>
      <c r="M1215" s="2" t="s">
        <v>7388</v>
      </c>
      <c r="N1215" s="4" t="s">
        <v>13971</v>
      </c>
      <c r="O1215" s="4" t="s">
        <v>13972</v>
      </c>
    </row>
    <row r="1216" spans="1:15" ht="15" hidden="1" customHeight="1" x14ac:dyDescent="0.3">
      <c r="A1216" s="2" t="s">
        <v>190</v>
      </c>
      <c r="B1216" s="2" t="s">
        <v>34322</v>
      </c>
      <c r="C1216" s="3">
        <v>14</v>
      </c>
      <c r="D1216" s="2" t="s">
        <v>902</v>
      </c>
      <c r="E1216" s="2" t="s">
        <v>13894</v>
      </c>
      <c r="F1216" s="2">
        <v>37695435</v>
      </c>
      <c r="G1216" s="2" t="s">
        <v>13973</v>
      </c>
      <c r="H1216" s="2" t="s">
        <v>13974</v>
      </c>
      <c r="I1216" s="2" t="s">
        <v>5345</v>
      </c>
      <c r="J1216" s="2" t="s">
        <v>5981</v>
      </c>
      <c r="K1216" s="2" t="s">
        <v>7472</v>
      </c>
      <c r="L1216" s="2" t="s">
        <v>13975</v>
      </c>
      <c r="M1216" s="2" t="s">
        <v>7495</v>
      </c>
      <c r="N1216" s="4" t="s">
        <v>13976</v>
      </c>
      <c r="O1216" s="4" t="s">
        <v>13977</v>
      </c>
    </row>
    <row r="1217" spans="1:15" ht="15" hidden="1" customHeight="1" x14ac:dyDescent="0.3">
      <c r="A1217" s="2" t="s">
        <v>190</v>
      </c>
      <c r="B1217" s="2" t="s">
        <v>34322</v>
      </c>
      <c r="C1217" s="3">
        <v>14</v>
      </c>
      <c r="D1217" s="2" t="s">
        <v>902</v>
      </c>
      <c r="E1217" s="2" t="s">
        <v>13894</v>
      </c>
      <c r="F1217" s="2">
        <v>37353432</v>
      </c>
      <c r="G1217" s="2" t="s">
        <v>13978</v>
      </c>
      <c r="H1217" s="2" t="s">
        <v>13979</v>
      </c>
      <c r="I1217" s="2" t="s">
        <v>2891</v>
      </c>
      <c r="J1217" s="2" t="s">
        <v>5584</v>
      </c>
      <c r="K1217" s="2" t="s">
        <v>13980</v>
      </c>
      <c r="L1217" s="2" t="s">
        <v>13981</v>
      </c>
      <c r="M1217" s="2" t="s">
        <v>7600</v>
      </c>
      <c r="N1217" s="4" t="s">
        <v>13982</v>
      </c>
      <c r="O1217" s="4" t="s">
        <v>13983</v>
      </c>
    </row>
    <row r="1218" spans="1:15" ht="15" hidden="1" customHeight="1" x14ac:dyDescent="0.3">
      <c r="A1218" s="2" t="s">
        <v>190</v>
      </c>
      <c r="B1218" s="2" t="s">
        <v>34322</v>
      </c>
      <c r="C1218" s="3">
        <v>14</v>
      </c>
      <c r="D1218" s="2" t="s">
        <v>902</v>
      </c>
      <c r="E1218" s="2" t="s">
        <v>13894</v>
      </c>
      <c r="F1218" s="2">
        <v>37052865</v>
      </c>
      <c r="G1218" s="2" t="s">
        <v>13984</v>
      </c>
      <c r="H1218" s="2" t="s">
        <v>13985</v>
      </c>
      <c r="I1218" s="2" t="s">
        <v>2931</v>
      </c>
      <c r="J1218" s="2" t="s">
        <v>5799</v>
      </c>
      <c r="K1218" s="2" t="s">
        <v>7472</v>
      </c>
      <c r="L1218" s="2" t="s">
        <v>13986</v>
      </c>
      <c r="M1218" s="2" t="s">
        <v>13987</v>
      </c>
      <c r="N1218" s="4" t="s">
        <v>13988</v>
      </c>
      <c r="O1218" s="4" t="s">
        <v>13989</v>
      </c>
    </row>
    <row r="1219" spans="1:15" ht="15" hidden="1" customHeight="1" x14ac:dyDescent="0.3">
      <c r="A1219" s="2" t="s">
        <v>190</v>
      </c>
      <c r="B1219" s="2" t="s">
        <v>34322</v>
      </c>
      <c r="C1219" s="3">
        <v>14</v>
      </c>
      <c r="D1219" s="2" t="s">
        <v>902</v>
      </c>
      <c r="E1219" s="2" t="s">
        <v>13894</v>
      </c>
      <c r="F1219" s="2">
        <v>37527902</v>
      </c>
      <c r="G1219" s="2" t="s">
        <v>13990</v>
      </c>
      <c r="H1219" s="2" t="s">
        <v>13991</v>
      </c>
      <c r="I1219" s="2" t="s">
        <v>2931</v>
      </c>
      <c r="J1219" s="2" t="s">
        <v>4271</v>
      </c>
      <c r="K1219" s="2" t="s">
        <v>13992</v>
      </c>
      <c r="L1219" s="2" t="s">
        <v>13993</v>
      </c>
      <c r="M1219" s="2" t="s">
        <v>7388</v>
      </c>
      <c r="N1219" s="4" t="s">
        <v>13994</v>
      </c>
      <c r="O1219" s="4" t="s">
        <v>13995</v>
      </c>
    </row>
    <row r="1220" spans="1:15" ht="15" hidden="1" customHeight="1" x14ac:dyDescent="0.3">
      <c r="A1220" s="2" t="s">
        <v>190</v>
      </c>
      <c r="B1220" s="2" t="s">
        <v>34322</v>
      </c>
      <c r="C1220" s="3">
        <v>14</v>
      </c>
      <c r="D1220" s="2" t="s">
        <v>902</v>
      </c>
      <c r="E1220" s="2" t="s">
        <v>13894</v>
      </c>
      <c r="F1220" s="2">
        <v>36986378</v>
      </c>
      <c r="G1220" s="2" t="s">
        <v>13930</v>
      </c>
      <c r="H1220" s="2" t="s">
        <v>13996</v>
      </c>
      <c r="I1220" s="2" t="s">
        <v>13997</v>
      </c>
      <c r="J1220" s="2" t="s">
        <v>13997</v>
      </c>
      <c r="K1220" s="2" t="s">
        <v>12852</v>
      </c>
      <c r="L1220" s="2" t="s">
        <v>13998</v>
      </c>
      <c r="M1220" s="2" t="s">
        <v>7438</v>
      </c>
      <c r="N1220" s="4" t="s">
        <v>13999</v>
      </c>
      <c r="O1220" s="4" t="s">
        <v>14000</v>
      </c>
    </row>
    <row r="1221" spans="1:15" ht="15" hidden="1" customHeight="1" x14ac:dyDescent="0.3">
      <c r="A1221" s="2" t="s">
        <v>190</v>
      </c>
      <c r="B1221" s="2" t="s">
        <v>34322</v>
      </c>
      <c r="C1221" s="3">
        <v>14</v>
      </c>
      <c r="D1221" s="2" t="s">
        <v>902</v>
      </c>
      <c r="E1221" s="2" t="s">
        <v>13894</v>
      </c>
      <c r="F1221" s="2">
        <v>37008580</v>
      </c>
      <c r="G1221" s="2" t="s">
        <v>14001</v>
      </c>
      <c r="H1221" s="2" t="s">
        <v>14002</v>
      </c>
      <c r="I1221" s="2" t="s">
        <v>4393</v>
      </c>
      <c r="J1221" s="2" t="s">
        <v>2085</v>
      </c>
      <c r="K1221" s="2" t="s">
        <v>13952</v>
      </c>
      <c r="L1221" s="2" t="s">
        <v>14003</v>
      </c>
      <c r="M1221" s="2" t="s">
        <v>7388</v>
      </c>
      <c r="N1221" s="4" t="s">
        <v>14004</v>
      </c>
      <c r="O1221" s="4" t="s">
        <v>14005</v>
      </c>
    </row>
    <row r="1222" spans="1:15" ht="15" hidden="1" customHeight="1" x14ac:dyDescent="0.3">
      <c r="A1222" s="2" t="s">
        <v>190</v>
      </c>
      <c r="B1222" s="2" t="s">
        <v>34322</v>
      </c>
      <c r="C1222" s="3">
        <v>14</v>
      </c>
      <c r="D1222" s="2" t="s">
        <v>902</v>
      </c>
      <c r="E1222" s="2" t="s">
        <v>13894</v>
      </c>
      <c r="F1222" s="2">
        <v>36836264</v>
      </c>
      <c r="G1222" s="2" t="s">
        <v>14006</v>
      </c>
      <c r="H1222" s="2" t="s">
        <v>14007</v>
      </c>
      <c r="I1222" s="2" t="s">
        <v>14008</v>
      </c>
      <c r="J1222" s="2" t="s">
        <v>14008</v>
      </c>
      <c r="K1222" s="2" t="s">
        <v>9051</v>
      </c>
      <c r="L1222" s="2" t="s">
        <v>14009</v>
      </c>
      <c r="M1222" s="2" t="s">
        <v>7438</v>
      </c>
      <c r="N1222" s="4" t="s">
        <v>14010</v>
      </c>
      <c r="O1222" s="4" t="s">
        <v>14011</v>
      </c>
    </row>
    <row r="1223" spans="1:15" ht="15" hidden="1" customHeight="1" x14ac:dyDescent="0.3">
      <c r="A1223" s="2" t="s">
        <v>190</v>
      </c>
      <c r="B1223" s="2" t="s">
        <v>34322</v>
      </c>
      <c r="C1223" s="3">
        <v>14</v>
      </c>
      <c r="D1223" s="2" t="s">
        <v>902</v>
      </c>
      <c r="E1223" s="2" t="s">
        <v>13894</v>
      </c>
      <c r="F1223" s="2">
        <v>36508736</v>
      </c>
      <c r="G1223" s="2" t="s">
        <v>14012</v>
      </c>
      <c r="H1223" s="2" t="s">
        <v>14013</v>
      </c>
      <c r="I1223" s="2" t="s">
        <v>3185</v>
      </c>
      <c r="J1223" s="2" t="s">
        <v>14014</v>
      </c>
      <c r="K1223" s="2" t="s">
        <v>14015</v>
      </c>
      <c r="L1223" s="2" t="s">
        <v>14016</v>
      </c>
      <c r="M1223" s="2" t="s">
        <v>7388</v>
      </c>
      <c r="N1223" s="4" t="s">
        <v>14017</v>
      </c>
      <c r="O1223" s="4" t="s">
        <v>14018</v>
      </c>
    </row>
    <row r="1224" spans="1:15" ht="15" hidden="1" customHeight="1" x14ac:dyDescent="0.3">
      <c r="A1224" s="2" t="s">
        <v>190</v>
      </c>
      <c r="B1224" s="2" t="s">
        <v>34322</v>
      </c>
      <c r="C1224" s="3">
        <v>14</v>
      </c>
      <c r="D1224" s="2" t="s">
        <v>902</v>
      </c>
      <c r="E1224" s="2" t="s">
        <v>13894</v>
      </c>
      <c r="F1224" s="2">
        <v>36528276</v>
      </c>
      <c r="G1224" s="2" t="s">
        <v>14019</v>
      </c>
      <c r="H1224" s="2" t="s">
        <v>14020</v>
      </c>
      <c r="I1224" s="2" t="s">
        <v>3185</v>
      </c>
      <c r="J1224" s="2" t="s">
        <v>6199</v>
      </c>
      <c r="K1224" s="2" t="s">
        <v>14021</v>
      </c>
      <c r="L1224" s="2" t="s">
        <v>14022</v>
      </c>
      <c r="M1224" s="2" t="s">
        <v>7438</v>
      </c>
      <c r="N1224" s="4" t="s">
        <v>14023</v>
      </c>
      <c r="O1224" s="4" t="s">
        <v>14024</v>
      </c>
    </row>
    <row r="1225" spans="1:15" ht="15" hidden="1" customHeight="1" x14ac:dyDescent="0.3">
      <c r="A1225" s="2" t="s">
        <v>190</v>
      </c>
      <c r="B1225" s="2" t="s">
        <v>34322</v>
      </c>
      <c r="C1225" s="3">
        <v>14</v>
      </c>
      <c r="D1225" s="2" t="s">
        <v>902</v>
      </c>
      <c r="E1225" s="2" t="s">
        <v>13894</v>
      </c>
      <c r="F1225" s="2">
        <v>36824125</v>
      </c>
      <c r="G1225" s="2" t="s">
        <v>14025</v>
      </c>
      <c r="H1225" s="2" t="s">
        <v>14026</v>
      </c>
      <c r="I1225" s="2" t="s">
        <v>1117</v>
      </c>
      <c r="J1225" s="2" t="s">
        <v>7213</v>
      </c>
      <c r="K1225" s="2" t="s">
        <v>12011</v>
      </c>
      <c r="L1225" s="2" t="s">
        <v>14027</v>
      </c>
      <c r="M1225" s="2" t="s">
        <v>9183</v>
      </c>
      <c r="N1225" s="4" t="s">
        <v>14028</v>
      </c>
      <c r="O1225" s="4" t="s">
        <v>14029</v>
      </c>
    </row>
    <row r="1226" spans="1:15" ht="15" hidden="1" customHeight="1" x14ac:dyDescent="0.3">
      <c r="A1226" s="2" t="s">
        <v>190</v>
      </c>
      <c r="B1226" s="2" t="s">
        <v>34322</v>
      </c>
      <c r="C1226" s="3">
        <v>14</v>
      </c>
      <c r="D1226" s="2" t="s">
        <v>902</v>
      </c>
      <c r="E1226" s="2" t="s">
        <v>13894</v>
      </c>
      <c r="F1226" s="2">
        <v>36081357</v>
      </c>
      <c r="G1226" s="2" t="s">
        <v>14030</v>
      </c>
      <c r="H1226" s="2" t="s">
        <v>14031</v>
      </c>
      <c r="I1226" s="2" t="s">
        <v>14032</v>
      </c>
      <c r="J1226" s="2" t="s">
        <v>14033</v>
      </c>
      <c r="K1226" s="2" t="s">
        <v>9226</v>
      </c>
      <c r="L1226" s="2" t="s">
        <v>14034</v>
      </c>
      <c r="M1226" s="2" t="s">
        <v>7600</v>
      </c>
      <c r="N1226" s="4" t="s">
        <v>14035</v>
      </c>
      <c r="O1226" s="4" t="s">
        <v>14036</v>
      </c>
    </row>
    <row r="1227" spans="1:15" ht="15" hidden="1" customHeight="1" x14ac:dyDescent="0.3">
      <c r="A1227" s="2" t="s">
        <v>190</v>
      </c>
      <c r="B1227" s="2" t="s">
        <v>34322</v>
      </c>
      <c r="C1227" s="3">
        <v>14</v>
      </c>
      <c r="D1227" s="2" t="s">
        <v>902</v>
      </c>
      <c r="E1227" s="2" t="s">
        <v>13894</v>
      </c>
      <c r="F1227" s="2">
        <v>36351931</v>
      </c>
      <c r="G1227" s="2" t="s">
        <v>14037</v>
      </c>
      <c r="H1227" s="2" t="s">
        <v>14038</v>
      </c>
      <c r="I1227" s="2" t="s">
        <v>4908</v>
      </c>
      <c r="J1227" s="2" t="s">
        <v>4908</v>
      </c>
      <c r="K1227" s="2" t="s">
        <v>14039</v>
      </c>
      <c r="L1227" s="2" t="s">
        <v>14040</v>
      </c>
      <c r="M1227" s="2" t="s">
        <v>7388</v>
      </c>
      <c r="N1227" s="4" t="s">
        <v>14041</v>
      </c>
      <c r="O1227" s="4" t="s">
        <v>14042</v>
      </c>
    </row>
    <row r="1228" spans="1:15" ht="15" hidden="1" customHeight="1" x14ac:dyDescent="0.3">
      <c r="A1228" s="2" t="s">
        <v>190</v>
      </c>
      <c r="B1228" s="2" t="s">
        <v>34322</v>
      </c>
      <c r="C1228" s="3">
        <v>14</v>
      </c>
      <c r="D1228" s="2" t="s">
        <v>902</v>
      </c>
      <c r="E1228" s="2" t="s">
        <v>13894</v>
      </c>
      <c r="F1228" s="2">
        <v>36377664</v>
      </c>
      <c r="G1228" s="2" t="s">
        <v>14043</v>
      </c>
      <c r="H1228" s="2" t="s">
        <v>14044</v>
      </c>
      <c r="I1228" s="2" t="s">
        <v>14045</v>
      </c>
      <c r="J1228" s="2" t="s">
        <v>14045</v>
      </c>
      <c r="K1228" s="2" t="s">
        <v>9464</v>
      </c>
      <c r="L1228" s="2" t="s">
        <v>14046</v>
      </c>
      <c r="M1228" s="2" t="s">
        <v>8153</v>
      </c>
      <c r="N1228" s="4" t="s">
        <v>14047</v>
      </c>
      <c r="O1228" s="4" t="s">
        <v>14048</v>
      </c>
    </row>
    <row r="1229" spans="1:15" ht="15" hidden="1" customHeight="1" x14ac:dyDescent="0.3">
      <c r="A1229" s="2" t="s">
        <v>190</v>
      </c>
      <c r="B1229" s="2" t="s">
        <v>34322</v>
      </c>
      <c r="C1229" s="3">
        <v>14</v>
      </c>
      <c r="D1229" s="2" t="s">
        <v>902</v>
      </c>
      <c r="E1229" s="2" t="s">
        <v>13894</v>
      </c>
      <c r="F1229" s="2">
        <v>35344580</v>
      </c>
      <c r="G1229" s="2" t="s">
        <v>14049</v>
      </c>
      <c r="H1229" s="2" t="s">
        <v>14050</v>
      </c>
      <c r="I1229" s="2" t="s">
        <v>7262</v>
      </c>
      <c r="J1229" s="2"/>
      <c r="K1229" s="2" t="s">
        <v>5284</v>
      </c>
      <c r="L1229" s="2" t="s">
        <v>14051</v>
      </c>
      <c r="M1229" s="2" t="s">
        <v>7488</v>
      </c>
      <c r="N1229" s="4" t="s">
        <v>14052</v>
      </c>
      <c r="O1229" s="4" t="s">
        <v>14053</v>
      </c>
    </row>
    <row r="1230" spans="1:15" ht="15" hidden="1" customHeight="1" x14ac:dyDescent="0.3">
      <c r="A1230" s="2" t="s">
        <v>190</v>
      </c>
      <c r="B1230" s="2" t="s">
        <v>34322</v>
      </c>
      <c r="C1230" s="3">
        <v>14</v>
      </c>
      <c r="D1230" s="2" t="s">
        <v>902</v>
      </c>
      <c r="E1230" s="2" t="s">
        <v>13894</v>
      </c>
      <c r="F1230" s="2">
        <v>36207567</v>
      </c>
      <c r="G1230" s="2" t="s">
        <v>14054</v>
      </c>
      <c r="H1230" s="2" t="s">
        <v>14055</v>
      </c>
      <c r="I1230" s="2" t="s">
        <v>1660</v>
      </c>
      <c r="J1230" s="2" t="s">
        <v>14056</v>
      </c>
      <c r="K1230" s="2" t="s">
        <v>7472</v>
      </c>
      <c r="L1230" s="2" t="s">
        <v>14057</v>
      </c>
      <c r="M1230" s="2" t="s">
        <v>7444</v>
      </c>
      <c r="N1230" s="4" t="s">
        <v>14058</v>
      </c>
      <c r="O1230" s="4" t="s">
        <v>14059</v>
      </c>
    </row>
    <row r="1231" spans="1:15" ht="15" hidden="1" customHeight="1" x14ac:dyDescent="0.3">
      <c r="A1231" s="2" t="s">
        <v>190</v>
      </c>
      <c r="B1231" s="2" t="s">
        <v>34322</v>
      </c>
      <c r="C1231" s="3">
        <v>14</v>
      </c>
      <c r="D1231" s="2" t="s">
        <v>902</v>
      </c>
      <c r="E1231" s="2" t="s">
        <v>13894</v>
      </c>
      <c r="F1231" s="2">
        <v>35607951</v>
      </c>
      <c r="G1231" s="2" t="s">
        <v>14060</v>
      </c>
      <c r="H1231" s="2" t="s">
        <v>14061</v>
      </c>
      <c r="I1231" s="2" t="s">
        <v>14062</v>
      </c>
      <c r="J1231" s="2" t="s">
        <v>5665</v>
      </c>
      <c r="K1231" s="2" t="s">
        <v>14063</v>
      </c>
      <c r="L1231" s="2" t="s">
        <v>14064</v>
      </c>
      <c r="M1231" s="2" t="s">
        <v>14065</v>
      </c>
      <c r="N1231" s="4" t="s">
        <v>14066</v>
      </c>
      <c r="O1231" s="4" t="s">
        <v>14067</v>
      </c>
    </row>
    <row r="1232" spans="1:15" ht="15" hidden="1" customHeight="1" x14ac:dyDescent="0.3">
      <c r="A1232" s="2" t="s">
        <v>190</v>
      </c>
      <c r="B1232" s="2" t="s">
        <v>34322</v>
      </c>
      <c r="C1232" s="3">
        <v>14</v>
      </c>
      <c r="D1232" s="2" t="s">
        <v>902</v>
      </c>
      <c r="E1232" s="2" t="s">
        <v>13894</v>
      </c>
      <c r="F1232" s="2">
        <v>36337603</v>
      </c>
      <c r="G1232" s="2" t="s">
        <v>14068</v>
      </c>
      <c r="H1232" s="2" t="s">
        <v>14069</v>
      </c>
      <c r="I1232" s="2" t="s">
        <v>2722</v>
      </c>
      <c r="J1232" s="2" t="s">
        <v>7515</v>
      </c>
      <c r="K1232" s="2" t="s">
        <v>13952</v>
      </c>
      <c r="L1232" s="2" t="s">
        <v>14070</v>
      </c>
      <c r="M1232" s="2" t="s">
        <v>7388</v>
      </c>
      <c r="N1232" s="4" t="s">
        <v>14071</v>
      </c>
      <c r="O1232" s="4" t="s">
        <v>14072</v>
      </c>
    </row>
    <row r="1233" spans="1:15" ht="15" hidden="1" customHeight="1" x14ac:dyDescent="0.3">
      <c r="A1233" s="2" t="s">
        <v>190</v>
      </c>
      <c r="B1233" s="2" t="s">
        <v>34322</v>
      </c>
      <c r="C1233" s="3">
        <v>14</v>
      </c>
      <c r="D1233" s="2" t="s">
        <v>902</v>
      </c>
      <c r="E1233" s="2" t="s">
        <v>13894</v>
      </c>
      <c r="F1233" s="2">
        <v>35648852</v>
      </c>
      <c r="G1233" s="2" t="s">
        <v>14073</v>
      </c>
      <c r="H1233" s="2" t="s">
        <v>14074</v>
      </c>
      <c r="I1233" s="2" t="s">
        <v>6489</v>
      </c>
      <c r="J1233" s="2" t="s">
        <v>14075</v>
      </c>
      <c r="K1233" s="2" t="s">
        <v>12599</v>
      </c>
      <c r="L1233" s="2" t="s">
        <v>14076</v>
      </c>
      <c r="M1233" s="2" t="s">
        <v>7460</v>
      </c>
      <c r="N1233" s="4" t="s">
        <v>14077</v>
      </c>
      <c r="O1233" s="4" t="s">
        <v>14078</v>
      </c>
    </row>
    <row r="1234" spans="1:15" ht="15" hidden="1" customHeight="1" x14ac:dyDescent="0.3">
      <c r="A1234" s="2" t="s">
        <v>190</v>
      </c>
      <c r="B1234" s="2" t="s">
        <v>34322</v>
      </c>
      <c r="C1234" s="3">
        <v>14</v>
      </c>
      <c r="D1234" s="2" t="s">
        <v>902</v>
      </c>
      <c r="E1234" s="2" t="s">
        <v>13894</v>
      </c>
      <c r="F1234" s="2">
        <v>35440485</v>
      </c>
      <c r="G1234" s="2" t="s">
        <v>14079</v>
      </c>
      <c r="H1234" s="2" t="s">
        <v>14080</v>
      </c>
      <c r="I1234" s="2" t="s">
        <v>2236</v>
      </c>
      <c r="J1234" s="2" t="s">
        <v>14081</v>
      </c>
      <c r="K1234" s="2" t="s">
        <v>13992</v>
      </c>
      <c r="L1234" s="2" t="s">
        <v>14082</v>
      </c>
      <c r="M1234" s="2" t="s">
        <v>7481</v>
      </c>
      <c r="N1234" s="4" t="s">
        <v>14083</v>
      </c>
      <c r="O1234" s="4" t="s">
        <v>14084</v>
      </c>
    </row>
    <row r="1235" spans="1:15" ht="15" hidden="1" customHeight="1" x14ac:dyDescent="0.3">
      <c r="A1235" s="2" t="s">
        <v>190</v>
      </c>
      <c r="B1235" s="2" t="s">
        <v>34322</v>
      </c>
      <c r="C1235" s="3">
        <v>14</v>
      </c>
      <c r="D1235" s="2" t="s">
        <v>902</v>
      </c>
      <c r="E1235" s="2" t="s">
        <v>13894</v>
      </c>
      <c r="F1235" s="2">
        <v>35576468</v>
      </c>
      <c r="G1235" s="2" t="s">
        <v>8995</v>
      </c>
      <c r="H1235" s="2" t="s">
        <v>8996</v>
      </c>
      <c r="I1235" s="2" t="s">
        <v>2228</v>
      </c>
      <c r="J1235" s="2" t="s">
        <v>5661</v>
      </c>
      <c r="K1235" s="2" t="s">
        <v>8210</v>
      </c>
      <c r="L1235" s="2" t="s">
        <v>8997</v>
      </c>
      <c r="M1235" s="2" t="s">
        <v>8963</v>
      </c>
      <c r="N1235" s="4" t="s">
        <v>8998</v>
      </c>
      <c r="O1235" s="4" t="s">
        <v>8999</v>
      </c>
    </row>
    <row r="1236" spans="1:15" ht="15" hidden="1" customHeight="1" x14ac:dyDescent="0.3">
      <c r="A1236" s="2" t="s">
        <v>190</v>
      </c>
      <c r="B1236" s="2" t="s">
        <v>34322</v>
      </c>
      <c r="C1236" s="3">
        <v>14</v>
      </c>
      <c r="D1236" s="2" t="s">
        <v>902</v>
      </c>
      <c r="E1236" s="2" t="s">
        <v>13894</v>
      </c>
      <c r="F1236" s="2">
        <v>35143212</v>
      </c>
      <c r="G1236" s="2" t="s">
        <v>14085</v>
      </c>
      <c r="H1236" s="2" t="s">
        <v>14086</v>
      </c>
      <c r="I1236" s="2" t="s">
        <v>3930</v>
      </c>
      <c r="J1236" s="2" t="s">
        <v>14087</v>
      </c>
      <c r="K1236" s="2" t="s">
        <v>13945</v>
      </c>
      <c r="L1236" s="2" t="s">
        <v>14088</v>
      </c>
      <c r="M1236" s="2" t="s">
        <v>7460</v>
      </c>
      <c r="N1236" s="4" t="s">
        <v>14089</v>
      </c>
      <c r="O1236" s="4" t="s">
        <v>14090</v>
      </c>
    </row>
    <row r="1237" spans="1:15" ht="15" hidden="1" customHeight="1" x14ac:dyDescent="0.3">
      <c r="A1237" s="2" t="s">
        <v>190</v>
      </c>
      <c r="B1237" s="2" t="s">
        <v>34322</v>
      </c>
      <c r="C1237" s="3">
        <v>14</v>
      </c>
      <c r="D1237" s="2" t="s">
        <v>902</v>
      </c>
      <c r="E1237" s="2" t="s">
        <v>13894</v>
      </c>
      <c r="F1237" s="2">
        <v>34270823</v>
      </c>
      <c r="G1237" s="2" t="s">
        <v>14091</v>
      </c>
      <c r="H1237" s="2" t="s">
        <v>14092</v>
      </c>
      <c r="I1237" s="2" t="s">
        <v>1289</v>
      </c>
      <c r="J1237" s="2" t="s">
        <v>14093</v>
      </c>
      <c r="K1237" s="2" t="s">
        <v>8355</v>
      </c>
      <c r="L1237" s="2" t="s">
        <v>14094</v>
      </c>
      <c r="M1237" s="2" t="s">
        <v>8153</v>
      </c>
      <c r="N1237" s="4" t="s">
        <v>14095</v>
      </c>
      <c r="O1237" s="4" t="s">
        <v>14096</v>
      </c>
    </row>
    <row r="1238" spans="1:15" ht="15" hidden="1" customHeight="1" x14ac:dyDescent="0.3">
      <c r="A1238" s="2" t="s">
        <v>190</v>
      </c>
      <c r="B1238" s="2" t="s">
        <v>34322</v>
      </c>
      <c r="C1238" s="3">
        <v>14</v>
      </c>
      <c r="D1238" s="2" t="s">
        <v>902</v>
      </c>
      <c r="E1238" s="2" t="s">
        <v>13894</v>
      </c>
      <c r="F1238" s="2">
        <v>35235831</v>
      </c>
      <c r="G1238" s="2" t="s">
        <v>14097</v>
      </c>
      <c r="H1238" s="2" t="s">
        <v>14098</v>
      </c>
      <c r="I1238" s="2" t="s">
        <v>7540</v>
      </c>
      <c r="J1238" s="2" t="s">
        <v>14099</v>
      </c>
      <c r="K1238" s="2" t="s">
        <v>7458</v>
      </c>
      <c r="L1238" s="2" t="s">
        <v>14100</v>
      </c>
      <c r="M1238" s="2" t="s">
        <v>7460</v>
      </c>
      <c r="N1238" s="4" t="s">
        <v>14101</v>
      </c>
      <c r="O1238" s="4" t="s">
        <v>14102</v>
      </c>
    </row>
    <row r="1239" spans="1:15" ht="15" hidden="1" customHeight="1" x14ac:dyDescent="0.3">
      <c r="A1239" s="2" t="s">
        <v>190</v>
      </c>
      <c r="B1239" s="2" t="s">
        <v>34322</v>
      </c>
      <c r="C1239" s="3">
        <v>14</v>
      </c>
      <c r="D1239" s="2" t="s">
        <v>902</v>
      </c>
      <c r="E1239" s="2" t="s">
        <v>13894</v>
      </c>
      <c r="F1239" s="2">
        <v>35224524</v>
      </c>
      <c r="G1239" s="2" t="s">
        <v>14103</v>
      </c>
      <c r="H1239" s="2" t="s">
        <v>14104</v>
      </c>
      <c r="I1239" s="2" t="s">
        <v>1294</v>
      </c>
      <c r="J1239" s="2" t="s">
        <v>14105</v>
      </c>
      <c r="K1239" s="2" t="s">
        <v>14106</v>
      </c>
      <c r="L1239" s="2" t="s">
        <v>14107</v>
      </c>
      <c r="M1239" s="2" t="s">
        <v>7481</v>
      </c>
      <c r="N1239" s="4" t="s">
        <v>3308</v>
      </c>
      <c r="O1239" s="4" t="s">
        <v>14108</v>
      </c>
    </row>
    <row r="1240" spans="1:15" ht="15" hidden="1" customHeight="1" x14ac:dyDescent="0.3">
      <c r="A1240" s="2" t="s">
        <v>190</v>
      </c>
      <c r="B1240" s="2" t="s">
        <v>34322</v>
      </c>
      <c r="C1240" s="3">
        <v>14</v>
      </c>
      <c r="D1240" s="2" t="s">
        <v>902</v>
      </c>
      <c r="E1240" s="2" t="s">
        <v>13894</v>
      </c>
      <c r="F1240" s="2">
        <v>35385630</v>
      </c>
      <c r="G1240" s="2" t="s">
        <v>14109</v>
      </c>
      <c r="H1240" s="2" t="s">
        <v>14110</v>
      </c>
      <c r="I1240" s="2" t="s">
        <v>1294</v>
      </c>
      <c r="J1240" s="2"/>
      <c r="K1240" s="2" t="s">
        <v>14111</v>
      </c>
      <c r="L1240" s="2" t="s">
        <v>14112</v>
      </c>
      <c r="M1240" s="2" t="s">
        <v>7438</v>
      </c>
      <c r="N1240" s="4" t="s">
        <v>14113</v>
      </c>
      <c r="O1240" s="4" t="s">
        <v>14114</v>
      </c>
    </row>
    <row r="1241" spans="1:15" ht="15" hidden="1" customHeight="1" x14ac:dyDescent="0.3">
      <c r="A1241" s="2" t="s">
        <v>190</v>
      </c>
      <c r="B1241" s="2" t="s">
        <v>34322</v>
      </c>
      <c r="C1241" s="3">
        <v>14</v>
      </c>
      <c r="D1241" s="2" t="s">
        <v>902</v>
      </c>
      <c r="E1241" s="2" t="s">
        <v>13894</v>
      </c>
      <c r="F1241" s="2">
        <v>34667308</v>
      </c>
      <c r="G1241" s="2" t="s">
        <v>14115</v>
      </c>
      <c r="H1241" s="2" t="s">
        <v>14116</v>
      </c>
      <c r="I1241" s="2" t="s">
        <v>5380</v>
      </c>
      <c r="J1241" s="2" t="s">
        <v>10155</v>
      </c>
      <c r="K1241" s="2" t="s">
        <v>9742</v>
      </c>
      <c r="L1241" s="2" t="s">
        <v>14117</v>
      </c>
      <c r="M1241" s="2" t="s">
        <v>9763</v>
      </c>
      <c r="N1241" s="4" t="s">
        <v>14118</v>
      </c>
      <c r="O1241" s="4" t="s">
        <v>14119</v>
      </c>
    </row>
    <row r="1242" spans="1:15" ht="15" hidden="1" customHeight="1" x14ac:dyDescent="0.3">
      <c r="A1242" s="2" t="s">
        <v>190</v>
      </c>
      <c r="B1242" s="2" t="s">
        <v>34322</v>
      </c>
      <c r="C1242" s="3">
        <v>14</v>
      </c>
      <c r="D1242" s="2" t="s">
        <v>902</v>
      </c>
      <c r="E1242" s="2" t="s">
        <v>13894</v>
      </c>
      <c r="F1242" s="2">
        <v>34819675</v>
      </c>
      <c r="G1242" s="2" t="s">
        <v>14115</v>
      </c>
      <c r="H1242" s="2" t="s">
        <v>14120</v>
      </c>
      <c r="I1242" s="2" t="s">
        <v>5380</v>
      </c>
      <c r="J1242" s="2"/>
      <c r="K1242" s="2" t="s">
        <v>9742</v>
      </c>
      <c r="L1242" s="2" t="s">
        <v>14121</v>
      </c>
      <c r="M1242" s="2" t="s">
        <v>7858</v>
      </c>
      <c r="N1242" s="4" t="s">
        <v>14122</v>
      </c>
      <c r="O1242" s="4" t="s">
        <v>14123</v>
      </c>
    </row>
    <row r="1243" spans="1:15" ht="15" hidden="1" customHeight="1" x14ac:dyDescent="0.3">
      <c r="A1243" s="2" t="s">
        <v>190</v>
      </c>
      <c r="B1243" s="2" t="s">
        <v>34322</v>
      </c>
      <c r="C1243" s="3">
        <v>14</v>
      </c>
      <c r="D1243" s="2" t="s">
        <v>902</v>
      </c>
      <c r="E1243" s="2" t="s">
        <v>13894</v>
      </c>
      <c r="F1243" s="2">
        <v>34893494</v>
      </c>
      <c r="G1243" s="2" t="s">
        <v>14124</v>
      </c>
      <c r="H1243" s="2" t="s">
        <v>14125</v>
      </c>
      <c r="I1243" s="2" t="s">
        <v>5380</v>
      </c>
      <c r="J1243" s="2" t="s">
        <v>5939</v>
      </c>
      <c r="K1243" s="2" t="s">
        <v>14126</v>
      </c>
      <c r="L1243" s="2" t="s">
        <v>14127</v>
      </c>
      <c r="M1243" s="2" t="s">
        <v>14128</v>
      </c>
      <c r="N1243" s="4" t="s">
        <v>14129</v>
      </c>
      <c r="O1243" s="4" t="s">
        <v>14130</v>
      </c>
    </row>
    <row r="1244" spans="1:15" ht="15" hidden="1" customHeight="1" x14ac:dyDescent="0.3">
      <c r="A1244" s="2" t="s">
        <v>190</v>
      </c>
      <c r="B1244" s="2" t="s">
        <v>34322</v>
      </c>
      <c r="C1244" s="3">
        <v>14</v>
      </c>
      <c r="D1244" s="2" t="s">
        <v>902</v>
      </c>
      <c r="E1244" s="2" t="s">
        <v>13894</v>
      </c>
      <c r="F1244" s="2">
        <v>35058614</v>
      </c>
      <c r="G1244" s="2" t="s">
        <v>14131</v>
      </c>
      <c r="H1244" s="2" t="s">
        <v>14132</v>
      </c>
      <c r="I1244" s="2" t="s">
        <v>5380</v>
      </c>
      <c r="J1244" s="2" t="s">
        <v>13122</v>
      </c>
      <c r="K1244" s="2" t="s">
        <v>9742</v>
      </c>
      <c r="L1244" s="2" t="s">
        <v>14133</v>
      </c>
      <c r="M1244" s="2" t="s">
        <v>9203</v>
      </c>
      <c r="N1244" s="4" t="s">
        <v>14134</v>
      </c>
      <c r="O1244" s="4" t="s">
        <v>14135</v>
      </c>
    </row>
    <row r="1245" spans="1:15" ht="15" hidden="1" customHeight="1" x14ac:dyDescent="0.3">
      <c r="A1245" s="2" t="s">
        <v>190</v>
      </c>
      <c r="B1245" s="2" t="s">
        <v>34322</v>
      </c>
      <c r="C1245" s="3">
        <v>14</v>
      </c>
      <c r="D1245" s="2" t="s">
        <v>902</v>
      </c>
      <c r="E1245" s="2" t="s">
        <v>14136</v>
      </c>
      <c r="F1245" s="2">
        <v>35043109</v>
      </c>
      <c r="G1245" s="2" t="s">
        <v>9055</v>
      </c>
      <c r="H1245" s="2" t="s">
        <v>9056</v>
      </c>
      <c r="I1245" s="2" t="s">
        <v>9057</v>
      </c>
      <c r="J1245" s="2" t="s">
        <v>9057</v>
      </c>
      <c r="K1245" s="2" t="s">
        <v>9058</v>
      </c>
      <c r="L1245" s="2"/>
      <c r="M1245" s="2" t="s">
        <v>8986</v>
      </c>
      <c r="N1245" s="4" t="s">
        <v>9059</v>
      </c>
      <c r="O1245" s="4" t="s">
        <v>9060</v>
      </c>
    </row>
    <row r="1246" spans="1:15" ht="15" hidden="1" customHeight="1" x14ac:dyDescent="0.3">
      <c r="A1246" s="2" t="s">
        <v>190</v>
      </c>
      <c r="B1246" s="2" t="s">
        <v>34322</v>
      </c>
      <c r="C1246" s="3">
        <v>14</v>
      </c>
      <c r="D1246" s="2" t="s">
        <v>902</v>
      </c>
      <c r="E1246" s="2" t="s">
        <v>13894</v>
      </c>
      <c r="F1246" s="2">
        <v>34694545</v>
      </c>
      <c r="G1246" s="2" t="s">
        <v>14137</v>
      </c>
      <c r="H1246" s="2" t="s">
        <v>14138</v>
      </c>
      <c r="I1246" s="2" t="s">
        <v>659</v>
      </c>
      <c r="J1246" s="2" t="s">
        <v>14139</v>
      </c>
      <c r="K1246" s="2" t="s">
        <v>7472</v>
      </c>
      <c r="L1246" s="2" t="s">
        <v>14140</v>
      </c>
      <c r="M1246" s="2" t="s">
        <v>8167</v>
      </c>
      <c r="N1246" s="4" t="s">
        <v>14141</v>
      </c>
      <c r="O1246" s="4" t="s">
        <v>14142</v>
      </c>
    </row>
    <row r="1247" spans="1:15" ht="15" hidden="1" customHeight="1" x14ac:dyDescent="0.3">
      <c r="A1247" s="2" t="s">
        <v>190</v>
      </c>
      <c r="B1247" s="2" t="s">
        <v>34322</v>
      </c>
      <c r="C1247" s="3">
        <v>14</v>
      </c>
      <c r="D1247" s="2" t="s">
        <v>902</v>
      </c>
      <c r="E1247" s="2" t="s">
        <v>13894</v>
      </c>
      <c r="F1247" s="2">
        <v>34702119</v>
      </c>
      <c r="G1247" s="2" t="s">
        <v>14143</v>
      </c>
      <c r="H1247" s="2" t="s">
        <v>14144</v>
      </c>
      <c r="I1247" s="2" t="s">
        <v>659</v>
      </c>
      <c r="J1247" s="2" t="s">
        <v>14145</v>
      </c>
      <c r="K1247" s="2" t="s">
        <v>14146</v>
      </c>
      <c r="L1247" s="2" t="s">
        <v>14147</v>
      </c>
      <c r="M1247" s="2" t="s">
        <v>7460</v>
      </c>
      <c r="N1247" s="4" t="s">
        <v>14148</v>
      </c>
      <c r="O1247" s="4" t="s">
        <v>14149</v>
      </c>
    </row>
    <row r="1248" spans="1:15" ht="15" hidden="1" customHeight="1" x14ac:dyDescent="0.3">
      <c r="A1248" s="2" t="s">
        <v>190</v>
      </c>
      <c r="B1248" s="2" t="s">
        <v>34322</v>
      </c>
      <c r="C1248" s="3">
        <v>14</v>
      </c>
      <c r="D1248" s="2" t="s">
        <v>902</v>
      </c>
      <c r="E1248" s="2" t="s">
        <v>13894</v>
      </c>
      <c r="F1248" s="2">
        <v>34863351</v>
      </c>
      <c r="G1248" s="2" t="s">
        <v>14150</v>
      </c>
      <c r="H1248" s="2" t="s">
        <v>14151</v>
      </c>
      <c r="I1248" s="2" t="s">
        <v>14152</v>
      </c>
      <c r="J1248" s="2"/>
      <c r="K1248" s="2" t="s">
        <v>8544</v>
      </c>
      <c r="L1248" s="2" t="s">
        <v>14153</v>
      </c>
      <c r="M1248" s="2" t="s">
        <v>7709</v>
      </c>
      <c r="N1248" s="4" t="s">
        <v>14154</v>
      </c>
      <c r="O1248" s="4" t="s">
        <v>14155</v>
      </c>
    </row>
    <row r="1249" spans="1:15" ht="15" hidden="1" customHeight="1" x14ac:dyDescent="0.3">
      <c r="A1249" s="2" t="s">
        <v>190</v>
      </c>
      <c r="B1249" s="2" t="s">
        <v>34322</v>
      </c>
      <c r="C1249" s="3">
        <v>14</v>
      </c>
      <c r="D1249" s="2" t="s">
        <v>902</v>
      </c>
      <c r="E1249" s="2" t="s">
        <v>13894</v>
      </c>
      <c r="F1249" s="2">
        <v>34569910</v>
      </c>
      <c r="G1249" s="2" t="s">
        <v>14156</v>
      </c>
      <c r="H1249" s="2" t="s">
        <v>14157</v>
      </c>
      <c r="I1249" s="2" t="s">
        <v>5032</v>
      </c>
      <c r="J1249" s="2" t="s">
        <v>6159</v>
      </c>
      <c r="K1249" s="2" t="s">
        <v>14146</v>
      </c>
      <c r="L1249" s="2" t="s">
        <v>14158</v>
      </c>
      <c r="M1249" s="2" t="s">
        <v>7460</v>
      </c>
      <c r="N1249" s="4" t="s">
        <v>14159</v>
      </c>
      <c r="O1249" s="4" t="s">
        <v>14160</v>
      </c>
    </row>
    <row r="1250" spans="1:15" ht="15" hidden="1" customHeight="1" x14ac:dyDescent="0.3">
      <c r="A1250" s="2" t="s">
        <v>190</v>
      </c>
      <c r="B1250" s="2" t="s">
        <v>34322</v>
      </c>
      <c r="C1250" s="3">
        <v>14</v>
      </c>
      <c r="D1250" s="2" t="s">
        <v>902</v>
      </c>
      <c r="E1250" s="2" t="s">
        <v>13894</v>
      </c>
      <c r="F1250" s="2">
        <v>33756276</v>
      </c>
      <c r="G1250" s="2" t="s">
        <v>14161</v>
      </c>
      <c r="H1250" s="2" t="s">
        <v>14162</v>
      </c>
      <c r="I1250" s="2" t="s">
        <v>1206</v>
      </c>
      <c r="J1250" s="2" t="s">
        <v>14163</v>
      </c>
      <c r="K1250" s="2" t="s">
        <v>14164</v>
      </c>
      <c r="L1250" s="2" t="s">
        <v>14165</v>
      </c>
      <c r="M1250" s="2" t="s">
        <v>7600</v>
      </c>
      <c r="N1250" s="4" t="s">
        <v>14166</v>
      </c>
      <c r="O1250" s="4" t="s">
        <v>14167</v>
      </c>
    </row>
    <row r="1251" spans="1:15" ht="15" hidden="1" customHeight="1" x14ac:dyDescent="0.3">
      <c r="A1251" s="2" t="s">
        <v>190</v>
      </c>
      <c r="B1251" s="2" t="s">
        <v>34322</v>
      </c>
      <c r="C1251" s="3">
        <v>14</v>
      </c>
      <c r="D1251" s="2" t="s">
        <v>902</v>
      </c>
      <c r="E1251" s="2" t="s">
        <v>13894</v>
      </c>
      <c r="F1251" s="2">
        <v>34101091</v>
      </c>
      <c r="G1251" s="2" t="s">
        <v>9093</v>
      </c>
      <c r="H1251" s="2" t="s">
        <v>9094</v>
      </c>
      <c r="I1251" s="2" t="s">
        <v>1206</v>
      </c>
      <c r="J1251" s="2" t="s">
        <v>5825</v>
      </c>
      <c r="K1251" s="2" t="s">
        <v>7472</v>
      </c>
      <c r="L1251" s="2" t="s">
        <v>9095</v>
      </c>
      <c r="M1251" s="2" t="s">
        <v>7444</v>
      </c>
      <c r="N1251" s="4" t="s">
        <v>3270</v>
      </c>
      <c r="O1251" s="4" t="s">
        <v>9096</v>
      </c>
    </row>
    <row r="1252" spans="1:15" ht="15" hidden="1" customHeight="1" x14ac:dyDescent="0.3">
      <c r="A1252" s="2" t="s">
        <v>190</v>
      </c>
      <c r="B1252" s="2" t="s">
        <v>34322</v>
      </c>
      <c r="C1252" s="3">
        <v>14</v>
      </c>
      <c r="D1252" s="2" t="s">
        <v>902</v>
      </c>
      <c r="E1252" s="2" t="s">
        <v>13894</v>
      </c>
      <c r="F1252" s="2">
        <v>34033983</v>
      </c>
      <c r="G1252" s="2" t="s">
        <v>14168</v>
      </c>
      <c r="H1252" s="2" t="s">
        <v>14169</v>
      </c>
      <c r="I1252" s="2" t="s">
        <v>2275</v>
      </c>
      <c r="J1252" s="2" t="s">
        <v>9125</v>
      </c>
      <c r="K1252" s="2" t="s">
        <v>7479</v>
      </c>
      <c r="L1252" s="2" t="s">
        <v>14170</v>
      </c>
      <c r="M1252" s="2" t="s">
        <v>7600</v>
      </c>
      <c r="N1252" s="4" t="s">
        <v>14171</v>
      </c>
      <c r="O1252" s="4" t="s">
        <v>14172</v>
      </c>
    </row>
    <row r="1253" spans="1:15" ht="15" hidden="1" customHeight="1" x14ac:dyDescent="0.3">
      <c r="A1253" s="2" t="s">
        <v>190</v>
      </c>
      <c r="B1253" s="2" t="s">
        <v>34322</v>
      </c>
      <c r="C1253" s="3">
        <v>14</v>
      </c>
      <c r="D1253" s="2" t="s">
        <v>902</v>
      </c>
      <c r="E1253" s="2" t="s">
        <v>13894</v>
      </c>
      <c r="F1253" s="2">
        <v>34413139</v>
      </c>
      <c r="G1253" s="2" t="s">
        <v>9117</v>
      </c>
      <c r="H1253" s="2" t="s">
        <v>9118</v>
      </c>
      <c r="I1253" s="2" t="s">
        <v>9119</v>
      </c>
      <c r="J1253" s="2"/>
      <c r="K1253" s="2" t="s">
        <v>9120</v>
      </c>
      <c r="L1253" s="2" t="s">
        <v>9121</v>
      </c>
      <c r="M1253" s="2" t="s">
        <v>8963</v>
      </c>
      <c r="N1253" s="4" t="s">
        <v>3274</v>
      </c>
      <c r="O1253" s="4" t="s">
        <v>9122</v>
      </c>
    </row>
    <row r="1254" spans="1:15" ht="15" hidden="1" customHeight="1" x14ac:dyDescent="0.3">
      <c r="A1254" s="2" t="s">
        <v>190</v>
      </c>
      <c r="B1254" s="2" t="s">
        <v>34322</v>
      </c>
      <c r="C1254" s="3">
        <v>14</v>
      </c>
      <c r="D1254" s="2" t="s">
        <v>902</v>
      </c>
      <c r="E1254" s="2" t="s">
        <v>13894</v>
      </c>
      <c r="F1254" s="2">
        <v>33842874</v>
      </c>
      <c r="G1254" s="2" t="s">
        <v>14173</v>
      </c>
      <c r="H1254" s="2" t="s">
        <v>14174</v>
      </c>
      <c r="I1254" s="2" t="s">
        <v>4040</v>
      </c>
      <c r="J1254" s="2" t="s">
        <v>7688</v>
      </c>
      <c r="K1254" s="2" t="s">
        <v>14175</v>
      </c>
      <c r="L1254" s="2" t="s">
        <v>14176</v>
      </c>
      <c r="M1254" s="2" t="s">
        <v>7438</v>
      </c>
      <c r="N1254" s="4" t="s">
        <v>14177</v>
      </c>
      <c r="O1254" s="4" t="s">
        <v>14178</v>
      </c>
    </row>
    <row r="1255" spans="1:15" ht="15" hidden="1" customHeight="1" x14ac:dyDescent="0.3">
      <c r="A1255" s="2" t="s">
        <v>190</v>
      </c>
      <c r="B1255" s="2" t="s">
        <v>34322</v>
      </c>
      <c r="C1255" s="3">
        <v>14</v>
      </c>
      <c r="D1255" s="2" t="s">
        <v>902</v>
      </c>
      <c r="E1255" s="2" t="s">
        <v>13894</v>
      </c>
      <c r="F1255" s="2">
        <v>33333012</v>
      </c>
      <c r="G1255" s="2" t="s">
        <v>14179</v>
      </c>
      <c r="H1255" s="2" t="s">
        <v>14180</v>
      </c>
      <c r="I1255" s="2" t="s">
        <v>3061</v>
      </c>
      <c r="J1255" s="2" t="s">
        <v>14181</v>
      </c>
      <c r="K1255" s="2" t="s">
        <v>14182</v>
      </c>
      <c r="L1255" s="2" t="s">
        <v>14183</v>
      </c>
      <c r="M1255" s="2" t="s">
        <v>7438</v>
      </c>
      <c r="N1255" s="4" t="s">
        <v>14184</v>
      </c>
      <c r="O1255" s="4" t="s">
        <v>14185</v>
      </c>
    </row>
    <row r="1256" spans="1:15" ht="15" hidden="1" customHeight="1" x14ac:dyDescent="0.3">
      <c r="A1256" s="2" t="s">
        <v>190</v>
      </c>
      <c r="B1256" s="2" t="s">
        <v>34322</v>
      </c>
      <c r="C1256" s="3">
        <v>14</v>
      </c>
      <c r="D1256" s="2" t="s">
        <v>902</v>
      </c>
      <c r="E1256" s="2" t="s">
        <v>13894</v>
      </c>
      <c r="F1256" s="2">
        <v>33746047</v>
      </c>
      <c r="G1256" s="2" t="s">
        <v>14186</v>
      </c>
      <c r="H1256" s="2" t="s">
        <v>14187</v>
      </c>
      <c r="I1256" s="2" t="s">
        <v>3061</v>
      </c>
      <c r="J1256" s="2" t="s">
        <v>14188</v>
      </c>
      <c r="K1256" s="2" t="s">
        <v>14189</v>
      </c>
      <c r="L1256" s="2" t="s">
        <v>14190</v>
      </c>
      <c r="M1256" s="2" t="s">
        <v>11800</v>
      </c>
      <c r="N1256" s="4" t="s">
        <v>14191</v>
      </c>
      <c r="O1256" s="4" t="s">
        <v>14192</v>
      </c>
    </row>
    <row r="1257" spans="1:15" ht="15" hidden="1" customHeight="1" x14ac:dyDescent="0.3">
      <c r="A1257" s="2" t="s">
        <v>190</v>
      </c>
      <c r="B1257" s="2" t="s">
        <v>34322</v>
      </c>
      <c r="C1257" s="3">
        <v>14</v>
      </c>
      <c r="D1257" s="2" t="s">
        <v>902</v>
      </c>
      <c r="E1257" s="2" t="s">
        <v>13894</v>
      </c>
      <c r="F1257" s="2">
        <v>33521749</v>
      </c>
      <c r="G1257" s="2" t="s">
        <v>14193</v>
      </c>
      <c r="H1257" s="2" t="s">
        <v>14194</v>
      </c>
      <c r="I1257" s="2" t="s">
        <v>11177</v>
      </c>
      <c r="J1257" s="2" t="s">
        <v>14195</v>
      </c>
      <c r="K1257" s="2" t="s">
        <v>14196</v>
      </c>
      <c r="L1257" s="2" t="s">
        <v>14197</v>
      </c>
      <c r="M1257" s="2" t="s">
        <v>9041</v>
      </c>
      <c r="N1257" s="4" t="s">
        <v>14198</v>
      </c>
      <c r="O1257" s="4" t="s">
        <v>14199</v>
      </c>
    </row>
    <row r="1258" spans="1:15" ht="15" hidden="1" customHeight="1" x14ac:dyDescent="0.3">
      <c r="A1258" s="2" t="s">
        <v>190</v>
      </c>
      <c r="B1258" s="2" t="s">
        <v>34322</v>
      </c>
      <c r="C1258" s="3">
        <v>14</v>
      </c>
      <c r="D1258" s="2" t="s">
        <v>902</v>
      </c>
      <c r="E1258" s="2" t="s">
        <v>13894</v>
      </c>
      <c r="F1258" s="2">
        <v>33232301</v>
      </c>
      <c r="G1258" s="2" t="s">
        <v>14200</v>
      </c>
      <c r="H1258" s="2" t="s">
        <v>14201</v>
      </c>
      <c r="I1258" s="2" t="s">
        <v>14202</v>
      </c>
      <c r="J1258" s="2" t="s">
        <v>14202</v>
      </c>
      <c r="K1258" s="2" t="s">
        <v>9113</v>
      </c>
      <c r="L1258" s="2" t="s">
        <v>14203</v>
      </c>
      <c r="M1258" s="2" t="s">
        <v>8345</v>
      </c>
      <c r="N1258" s="4" t="s">
        <v>14204</v>
      </c>
      <c r="O1258" s="4" t="s">
        <v>14205</v>
      </c>
    </row>
    <row r="1259" spans="1:15" ht="15" hidden="1" customHeight="1" x14ac:dyDescent="0.3">
      <c r="A1259" s="2" t="s">
        <v>190</v>
      </c>
      <c r="B1259" s="2" t="s">
        <v>34322</v>
      </c>
      <c r="C1259" s="3">
        <v>14</v>
      </c>
      <c r="D1259" s="2" t="s">
        <v>902</v>
      </c>
      <c r="E1259" s="2" t="s">
        <v>13894</v>
      </c>
      <c r="F1259" s="2">
        <v>33025378</v>
      </c>
      <c r="G1259" s="2" t="s">
        <v>14206</v>
      </c>
      <c r="H1259" s="2" t="s">
        <v>14207</v>
      </c>
      <c r="I1259" s="2" t="s">
        <v>3190</v>
      </c>
      <c r="J1259" s="2" t="s">
        <v>10224</v>
      </c>
      <c r="K1259" s="2" t="s">
        <v>7472</v>
      </c>
      <c r="L1259" s="2" t="s">
        <v>14208</v>
      </c>
      <c r="M1259" s="2" t="s">
        <v>7460</v>
      </c>
      <c r="N1259" s="4" t="s">
        <v>14209</v>
      </c>
      <c r="O1259" s="4" t="s">
        <v>14210</v>
      </c>
    </row>
    <row r="1260" spans="1:15" ht="15" hidden="1" customHeight="1" x14ac:dyDescent="0.3">
      <c r="A1260" s="2" t="s">
        <v>190</v>
      </c>
      <c r="B1260" s="2" t="s">
        <v>34322</v>
      </c>
      <c r="C1260" s="3">
        <v>14</v>
      </c>
      <c r="D1260" s="2" t="s">
        <v>902</v>
      </c>
      <c r="E1260" s="2" t="s">
        <v>13894</v>
      </c>
      <c r="F1260" s="2">
        <v>34010280</v>
      </c>
      <c r="G1260" s="2" t="s">
        <v>14211</v>
      </c>
      <c r="H1260" s="2" t="s">
        <v>14212</v>
      </c>
      <c r="I1260" s="2" t="s">
        <v>759</v>
      </c>
      <c r="J1260" s="2" t="s">
        <v>10217</v>
      </c>
      <c r="K1260" s="2" t="s">
        <v>7933</v>
      </c>
      <c r="L1260" s="2" t="s">
        <v>14213</v>
      </c>
      <c r="M1260" s="2" t="s">
        <v>7460</v>
      </c>
      <c r="N1260" s="4" t="s">
        <v>3313</v>
      </c>
      <c r="O1260" s="4" t="s">
        <v>14214</v>
      </c>
    </row>
    <row r="1261" spans="1:15" ht="15" hidden="1" customHeight="1" x14ac:dyDescent="0.3">
      <c r="A1261" s="2" t="s">
        <v>190</v>
      </c>
      <c r="B1261" s="2" t="s">
        <v>34322</v>
      </c>
      <c r="C1261" s="3">
        <v>14</v>
      </c>
      <c r="D1261" s="2" t="s">
        <v>902</v>
      </c>
      <c r="E1261" s="2" t="s">
        <v>13894</v>
      </c>
      <c r="F1261" s="2">
        <v>34733538</v>
      </c>
      <c r="G1261" s="2" t="s">
        <v>14215</v>
      </c>
      <c r="H1261" s="2" t="s">
        <v>14216</v>
      </c>
      <c r="I1261" s="2" t="s">
        <v>759</v>
      </c>
      <c r="J1261" s="2" t="s">
        <v>6465</v>
      </c>
      <c r="K1261" s="2" t="s">
        <v>14217</v>
      </c>
      <c r="L1261" s="2" t="s">
        <v>14218</v>
      </c>
      <c r="M1261" s="2" t="s">
        <v>7388</v>
      </c>
      <c r="N1261" s="4" t="s">
        <v>14219</v>
      </c>
      <c r="O1261" s="4" t="s">
        <v>14220</v>
      </c>
    </row>
    <row r="1262" spans="1:15" ht="15" hidden="1" customHeight="1" x14ac:dyDescent="0.3">
      <c r="A1262" s="2" t="s">
        <v>190</v>
      </c>
      <c r="B1262" s="2" t="s">
        <v>34322</v>
      </c>
      <c r="C1262" s="3">
        <v>14</v>
      </c>
      <c r="D1262" s="2" t="s">
        <v>902</v>
      </c>
      <c r="E1262" s="2" t="s">
        <v>13894</v>
      </c>
      <c r="F1262" s="2">
        <v>32798532</v>
      </c>
      <c r="G1262" s="2" t="s">
        <v>14221</v>
      </c>
      <c r="H1262" s="2" t="s">
        <v>14222</v>
      </c>
      <c r="I1262" s="2" t="s">
        <v>799</v>
      </c>
      <c r="J1262" s="2" t="s">
        <v>14223</v>
      </c>
      <c r="K1262" s="2" t="s">
        <v>14224</v>
      </c>
      <c r="L1262" s="2" t="s">
        <v>14225</v>
      </c>
      <c r="M1262" s="2" t="s">
        <v>7460</v>
      </c>
      <c r="N1262" s="4" t="s">
        <v>14226</v>
      </c>
      <c r="O1262" s="4" t="s">
        <v>14227</v>
      </c>
    </row>
    <row r="1263" spans="1:15" ht="15" hidden="1" customHeight="1" x14ac:dyDescent="0.3">
      <c r="A1263" s="2" t="s">
        <v>190</v>
      </c>
      <c r="B1263" s="2" t="s">
        <v>34322</v>
      </c>
      <c r="C1263" s="3">
        <v>14</v>
      </c>
      <c r="D1263" s="2" t="s">
        <v>902</v>
      </c>
      <c r="E1263" s="2" t="s">
        <v>13894</v>
      </c>
      <c r="F1263" s="2">
        <v>33035991</v>
      </c>
      <c r="G1263" s="2" t="s">
        <v>14228</v>
      </c>
      <c r="H1263" s="2" t="s">
        <v>14229</v>
      </c>
      <c r="I1263" s="2" t="s">
        <v>799</v>
      </c>
      <c r="J1263" s="2" t="s">
        <v>10273</v>
      </c>
      <c r="K1263" s="2" t="s">
        <v>14230</v>
      </c>
      <c r="L1263" s="2" t="s">
        <v>14231</v>
      </c>
      <c r="M1263" s="2" t="s">
        <v>7852</v>
      </c>
      <c r="N1263" s="4" t="s">
        <v>14232</v>
      </c>
      <c r="O1263" s="4" t="s">
        <v>14233</v>
      </c>
    </row>
    <row r="1264" spans="1:15" ht="15" hidden="1" customHeight="1" x14ac:dyDescent="0.3">
      <c r="A1264" s="2" t="s">
        <v>190</v>
      </c>
      <c r="B1264" s="2" t="s">
        <v>34322</v>
      </c>
      <c r="C1264" s="3">
        <v>14</v>
      </c>
      <c r="D1264" s="2" t="s">
        <v>902</v>
      </c>
      <c r="E1264" s="2" t="s">
        <v>13894</v>
      </c>
      <c r="F1264" s="2">
        <v>32972995</v>
      </c>
      <c r="G1264" s="2" t="s">
        <v>14234</v>
      </c>
      <c r="H1264" s="2" t="s">
        <v>14235</v>
      </c>
      <c r="I1264" s="2" t="s">
        <v>14236</v>
      </c>
      <c r="J1264" s="2" t="s">
        <v>7662</v>
      </c>
      <c r="K1264" s="2" t="s">
        <v>11657</v>
      </c>
      <c r="L1264" s="2" t="s">
        <v>14237</v>
      </c>
      <c r="M1264" s="2" t="s">
        <v>7460</v>
      </c>
      <c r="N1264" s="4" t="s">
        <v>3310</v>
      </c>
      <c r="O1264" s="4" t="s">
        <v>14238</v>
      </c>
    </row>
    <row r="1265" spans="1:15" ht="15" hidden="1" customHeight="1" x14ac:dyDescent="0.3">
      <c r="A1265" s="2" t="s">
        <v>190</v>
      </c>
      <c r="B1265" s="2" t="s">
        <v>34322</v>
      </c>
      <c r="C1265" s="3">
        <v>14</v>
      </c>
      <c r="D1265" s="2" t="s">
        <v>902</v>
      </c>
      <c r="E1265" s="2" t="s">
        <v>13894</v>
      </c>
      <c r="F1265" s="2">
        <v>32972996</v>
      </c>
      <c r="G1265" s="2" t="s">
        <v>14239</v>
      </c>
      <c r="H1265" s="2" t="s">
        <v>14240</v>
      </c>
      <c r="I1265" s="2" t="s">
        <v>14236</v>
      </c>
      <c r="J1265" s="2" t="s">
        <v>7662</v>
      </c>
      <c r="K1265" s="2" t="s">
        <v>11657</v>
      </c>
      <c r="L1265" s="2" t="s">
        <v>14241</v>
      </c>
      <c r="M1265" s="2" t="s">
        <v>8963</v>
      </c>
      <c r="N1265" s="4" t="s">
        <v>3311</v>
      </c>
      <c r="O1265" s="4" t="s">
        <v>14242</v>
      </c>
    </row>
    <row r="1266" spans="1:15" ht="15" hidden="1" customHeight="1" x14ac:dyDescent="0.3">
      <c r="A1266" s="2" t="s">
        <v>190</v>
      </c>
      <c r="B1266" s="2" t="s">
        <v>34322</v>
      </c>
      <c r="C1266" s="3">
        <v>14</v>
      </c>
      <c r="D1266" s="2" t="s">
        <v>902</v>
      </c>
      <c r="E1266" s="2" t="s">
        <v>13894</v>
      </c>
      <c r="F1266" s="2">
        <v>32896308</v>
      </c>
      <c r="G1266" s="2" t="s">
        <v>14243</v>
      </c>
      <c r="H1266" s="2" t="s">
        <v>14244</v>
      </c>
      <c r="I1266" s="2" t="s">
        <v>9169</v>
      </c>
      <c r="J1266" s="2"/>
      <c r="K1266" s="2" t="s">
        <v>7380</v>
      </c>
      <c r="L1266" s="2" t="s">
        <v>14245</v>
      </c>
      <c r="M1266" s="2" t="s">
        <v>7600</v>
      </c>
      <c r="N1266" s="4" t="s">
        <v>14246</v>
      </c>
      <c r="O1266" s="4" t="s">
        <v>14247</v>
      </c>
    </row>
    <row r="1267" spans="1:15" ht="15" hidden="1" customHeight="1" x14ac:dyDescent="0.3">
      <c r="A1267" s="2" t="s">
        <v>190</v>
      </c>
      <c r="B1267" s="2" t="s">
        <v>34322</v>
      </c>
      <c r="C1267" s="3">
        <v>14</v>
      </c>
      <c r="D1267" s="2" t="s">
        <v>902</v>
      </c>
      <c r="E1267" s="2" t="s">
        <v>13894</v>
      </c>
      <c r="F1267" s="2">
        <v>32766608</v>
      </c>
      <c r="G1267" s="2" t="s">
        <v>14248</v>
      </c>
      <c r="H1267" s="2" t="s">
        <v>14249</v>
      </c>
      <c r="I1267" s="2" t="s">
        <v>14250</v>
      </c>
      <c r="J1267" s="2" t="s">
        <v>14250</v>
      </c>
      <c r="K1267" s="2" t="s">
        <v>8985</v>
      </c>
      <c r="L1267" s="2"/>
      <c r="M1267" s="2" t="s">
        <v>8986</v>
      </c>
      <c r="N1267" s="4" t="s">
        <v>14251</v>
      </c>
      <c r="O1267" s="4" t="s">
        <v>14252</v>
      </c>
    </row>
    <row r="1268" spans="1:15" ht="15" hidden="1" customHeight="1" x14ac:dyDescent="0.3">
      <c r="A1268" s="2" t="s">
        <v>190</v>
      </c>
      <c r="B1268" s="2" t="s">
        <v>34322</v>
      </c>
      <c r="C1268" s="3">
        <v>14</v>
      </c>
      <c r="D1268" s="2" t="s">
        <v>902</v>
      </c>
      <c r="E1268" s="2" t="s">
        <v>13894</v>
      </c>
      <c r="F1268" s="2">
        <v>32473681</v>
      </c>
      <c r="G1268" s="2" t="s">
        <v>14253</v>
      </c>
      <c r="H1268" s="2" t="s">
        <v>14254</v>
      </c>
      <c r="I1268" s="2" t="s">
        <v>14255</v>
      </c>
      <c r="J1268" s="2" t="s">
        <v>14256</v>
      </c>
      <c r="K1268" s="2" t="s">
        <v>8544</v>
      </c>
      <c r="L1268" s="2" t="s">
        <v>14257</v>
      </c>
      <c r="M1268" s="2" t="s">
        <v>9041</v>
      </c>
      <c r="N1268" s="4" t="s">
        <v>3306</v>
      </c>
      <c r="O1268" s="4" t="s">
        <v>14258</v>
      </c>
    </row>
    <row r="1269" spans="1:15" ht="15" hidden="1" customHeight="1" x14ac:dyDescent="0.3">
      <c r="A1269" s="2" t="s">
        <v>190</v>
      </c>
      <c r="B1269" s="2" t="s">
        <v>34322</v>
      </c>
      <c r="C1269" s="3">
        <v>14</v>
      </c>
      <c r="D1269" s="2" t="s">
        <v>902</v>
      </c>
      <c r="E1269" s="2" t="s">
        <v>13894</v>
      </c>
      <c r="F1269" s="2">
        <v>31469433</v>
      </c>
      <c r="G1269" s="2" t="s">
        <v>14259</v>
      </c>
      <c r="H1269" s="2" t="s">
        <v>14260</v>
      </c>
      <c r="I1269" s="2" t="s">
        <v>960</v>
      </c>
      <c r="J1269" s="2" t="s">
        <v>14261</v>
      </c>
      <c r="K1269" s="2" t="s">
        <v>14262</v>
      </c>
      <c r="L1269" s="2" t="s">
        <v>14263</v>
      </c>
      <c r="M1269" s="2" t="s">
        <v>7709</v>
      </c>
      <c r="N1269" s="4" t="s">
        <v>14264</v>
      </c>
      <c r="O1269" s="4" t="s">
        <v>14265</v>
      </c>
    </row>
    <row r="1270" spans="1:15" ht="15" hidden="1" customHeight="1" x14ac:dyDescent="0.3">
      <c r="A1270" s="2" t="s">
        <v>190</v>
      </c>
      <c r="B1270" s="2" t="s">
        <v>34322</v>
      </c>
      <c r="C1270" s="3">
        <v>14</v>
      </c>
      <c r="D1270" s="2" t="s">
        <v>902</v>
      </c>
      <c r="E1270" s="2" t="s">
        <v>13894</v>
      </c>
      <c r="F1270" s="2">
        <v>31616855</v>
      </c>
      <c r="G1270" s="2" t="s">
        <v>14266</v>
      </c>
      <c r="H1270" s="2" t="s">
        <v>14267</v>
      </c>
      <c r="I1270" s="2" t="s">
        <v>4043</v>
      </c>
      <c r="J1270" s="2" t="s">
        <v>4563</v>
      </c>
      <c r="K1270" s="2" t="s">
        <v>14268</v>
      </c>
      <c r="L1270" s="2" t="s">
        <v>14269</v>
      </c>
      <c r="M1270" s="2" t="s">
        <v>7388</v>
      </c>
      <c r="N1270" s="4" t="s">
        <v>14270</v>
      </c>
      <c r="O1270" s="4" t="s">
        <v>14271</v>
      </c>
    </row>
    <row r="1271" spans="1:15" ht="15" hidden="1" customHeight="1" x14ac:dyDescent="0.3">
      <c r="A1271" s="2" t="s">
        <v>190</v>
      </c>
      <c r="B1271" s="2" t="s">
        <v>34322</v>
      </c>
      <c r="C1271" s="3">
        <v>14</v>
      </c>
      <c r="D1271" s="2" t="s">
        <v>902</v>
      </c>
      <c r="E1271" s="2" t="s">
        <v>13894</v>
      </c>
      <c r="F1271" s="2">
        <v>31597099</v>
      </c>
      <c r="G1271" s="2" t="s">
        <v>14272</v>
      </c>
      <c r="H1271" s="2" t="s">
        <v>14273</v>
      </c>
      <c r="I1271" s="2" t="s">
        <v>14274</v>
      </c>
      <c r="J1271" s="2"/>
      <c r="K1271" s="2" t="s">
        <v>7458</v>
      </c>
      <c r="L1271" s="2" t="s">
        <v>14275</v>
      </c>
      <c r="M1271" s="2" t="s">
        <v>7460</v>
      </c>
      <c r="N1271" s="4" t="s">
        <v>14276</v>
      </c>
      <c r="O1271" s="4" t="s">
        <v>14277</v>
      </c>
    </row>
    <row r="1272" spans="1:15" ht="15" hidden="1" customHeight="1" x14ac:dyDescent="0.3">
      <c r="A1272" s="2" t="s">
        <v>190</v>
      </c>
      <c r="B1272" s="2" t="s">
        <v>34322</v>
      </c>
      <c r="C1272" s="3">
        <v>14</v>
      </c>
      <c r="D1272" s="2" t="s">
        <v>902</v>
      </c>
      <c r="E1272" s="2" t="s">
        <v>13894</v>
      </c>
      <c r="F1272" s="2">
        <v>31532372</v>
      </c>
      <c r="G1272" s="2" t="s">
        <v>14278</v>
      </c>
      <c r="H1272" s="2" t="s">
        <v>14279</v>
      </c>
      <c r="I1272" s="2" t="s">
        <v>1141</v>
      </c>
      <c r="J1272" s="2" t="s">
        <v>14280</v>
      </c>
      <c r="K1272" s="2" t="s">
        <v>14281</v>
      </c>
      <c r="L1272" s="2" t="s">
        <v>14282</v>
      </c>
      <c r="M1272" s="2" t="s">
        <v>14283</v>
      </c>
      <c r="N1272" s="4" t="s">
        <v>14284</v>
      </c>
      <c r="O1272" s="4" t="s">
        <v>14285</v>
      </c>
    </row>
    <row r="1273" spans="1:15" ht="15" hidden="1" customHeight="1" x14ac:dyDescent="0.3">
      <c r="A1273" s="2" t="s">
        <v>190</v>
      </c>
      <c r="B1273" s="2" t="s">
        <v>34322</v>
      </c>
      <c r="C1273" s="3">
        <v>14</v>
      </c>
      <c r="D1273" s="2" t="s">
        <v>902</v>
      </c>
      <c r="E1273" s="2" t="s">
        <v>13894</v>
      </c>
      <c r="F1273" s="2">
        <v>31418014</v>
      </c>
      <c r="G1273" s="2" t="s">
        <v>14286</v>
      </c>
      <c r="H1273" s="2" t="s">
        <v>14287</v>
      </c>
      <c r="I1273" s="2" t="s">
        <v>14288</v>
      </c>
      <c r="J1273" s="2"/>
      <c r="K1273" s="2" t="s">
        <v>8389</v>
      </c>
      <c r="L1273" s="2" t="s">
        <v>14289</v>
      </c>
      <c r="M1273" s="2" t="s">
        <v>7709</v>
      </c>
      <c r="N1273" s="4" t="s">
        <v>14290</v>
      </c>
      <c r="O1273" s="4" t="s">
        <v>14291</v>
      </c>
    </row>
    <row r="1274" spans="1:15" ht="15" hidden="1" customHeight="1" x14ac:dyDescent="0.3">
      <c r="A1274" s="2" t="s">
        <v>190</v>
      </c>
      <c r="B1274" s="2" t="s">
        <v>34322</v>
      </c>
      <c r="C1274" s="3">
        <v>14</v>
      </c>
      <c r="D1274" s="2" t="s">
        <v>902</v>
      </c>
      <c r="E1274" s="2" t="s">
        <v>13894</v>
      </c>
      <c r="F1274" s="2">
        <v>31110361</v>
      </c>
      <c r="G1274" s="2" t="s">
        <v>14292</v>
      </c>
      <c r="H1274" s="2" t="s">
        <v>14293</v>
      </c>
      <c r="I1274" s="2" t="s">
        <v>1916</v>
      </c>
      <c r="J1274" s="2" t="s">
        <v>13222</v>
      </c>
      <c r="K1274" s="2" t="s">
        <v>14294</v>
      </c>
      <c r="L1274" s="2" t="s">
        <v>14295</v>
      </c>
      <c r="M1274" s="2" t="s">
        <v>7460</v>
      </c>
      <c r="N1274" s="4" t="s">
        <v>14296</v>
      </c>
      <c r="O1274" s="4" t="s">
        <v>14297</v>
      </c>
    </row>
    <row r="1275" spans="1:15" ht="15" hidden="1" customHeight="1" x14ac:dyDescent="0.3">
      <c r="A1275" s="2" t="s">
        <v>190</v>
      </c>
      <c r="B1275" s="2" t="s">
        <v>34322</v>
      </c>
      <c r="C1275" s="3">
        <v>14</v>
      </c>
      <c r="D1275" s="2" t="s">
        <v>902</v>
      </c>
      <c r="E1275" s="2" t="s">
        <v>13894</v>
      </c>
      <c r="F1275" s="2">
        <v>30657168</v>
      </c>
      <c r="G1275" s="2" t="s">
        <v>14298</v>
      </c>
      <c r="H1275" s="2" t="s">
        <v>14299</v>
      </c>
      <c r="I1275" s="2" t="s">
        <v>1212</v>
      </c>
      <c r="J1275" s="2" t="s">
        <v>14300</v>
      </c>
      <c r="K1275" s="2" t="s">
        <v>11361</v>
      </c>
      <c r="L1275" s="2" t="s">
        <v>14301</v>
      </c>
      <c r="M1275" s="2" t="s">
        <v>7735</v>
      </c>
      <c r="N1275" s="4" t="s">
        <v>14302</v>
      </c>
      <c r="O1275" s="4" t="s">
        <v>14303</v>
      </c>
    </row>
    <row r="1276" spans="1:15" ht="15" hidden="1" customHeight="1" x14ac:dyDescent="0.3">
      <c r="A1276" s="2" t="s">
        <v>190</v>
      </c>
      <c r="B1276" s="2" t="s">
        <v>34322</v>
      </c>
      <c r="C1276" s="3">
        <v>14</v>
      </c>
      <c r="D1276" s="2" t="s">
        <v>902</v>
      </c>
      <c r="E1276" s="2" t="s">
        <v>13894</v>
      </c>
      <c r="F1276" s="2">
        <v>30773066</v>
      </c>
      <c r="G1276" s="2" t="s">
        <v>13930</v>
      </c>
      <c r="H1276" s="2" t="s">
        <v>14304</v>
      </c>
      <c r="I1276" s="2" t="s">
        <v>1336</v>
      </c>
      <c r="J1276" s="2" t="s">
        <v>14305</v>
      </c>
      <c r="K1276" s="2" t="s">
        <v>7402</v>
      </c>
      <c r="L1276" s="2" t="s">
        <v>14306</v>
      </c>
      <c r="M1276" s="2" t="s">
        <v>9183</v>
      </c>
      <c r="N1276" s="4" t="s">
        <v>14307</v>
      </c>
      <c r="O1276" s="4" t="s">
        <v>14308</v>
      </c>
    </row>
    <row r="1277" spans="1:15" ht="15" hidden="1" customHeight="1" x14ac:dyDescent="0.3">
      <c r="A1277" s="2" t="s">
        <v>190</v>
      </c>
      <c r="B1277" s="2" t="s">
        <v>34322</v>
      </c>
      <c r="C1277" s="3">
        <v>14</v>
      </c>
      <c r="D1277" s="2" t="s">
        <v>902</v>
      </c>
      <c r="E1277" s="2" t="s">
        <v>13894</v>
      </c>
      <c r="F1277" s="2">
        <v>30882323</v>
      </c>
      <c r="G1277" s="2" t="s">
        <v>14309</v>
      </c>
      <c r="H1277" s="2" t="s">
        <v>14310</v>
      </c>
      <c r="I1277" s="2" t="s">
        <v>1357</v>
      </c>
      <c r="J1277" s="2"/>
      <c r="K1277" s="2" t="s">
        <v>14311</v>
      </c>
      <c r="L1277" s="2" t="s">
        <v>14312</v>
      </c>
      <c r="M1277" s="2" t="s">
        <v>7735</v>
      </c>
      <c r="N1277" s="4" t="s">
        <v>14313</v>
      </c>
      <c r="O1277" s="4" t="s">
        <v>14314</v>
      </c>
    </row>
    <row r="1278" spans="1:15" ht="15" hidden="1" customHeight="1" x14ac:dyDescent="0.3">
      <c r="A1278" s="2" t="s">
        <v>190</v>
      </c>
      <c r="B1278" s="2" t="s">
        <v>34322</v>
      </c>
      <c r="C1278" s="3">
        <v>14</v>
      </c>
      <c r="D1278" s="2" t="s">
        <v>902</v>
      </c>
      <c r="E1278" s="2" t="s">
        <v>13894</v>
      </c>
      <c r="F1278" s="2">
        <v>30911954</v>
      </c>
      <c r="G1278" s="2" t="s">
        <v>14315</v>
      </c>
      <c r="H1278" s="2" t="s">
        <v>14316</v>
      </c>
      <c r="I1278" s="2" t="s">
        <v>1346</v>
      </c>
      <c r="J1278" s="2" t="s">
        <v>14317</v>
      </c>
      <c r="K1278" s="2" t="s">
        <v>7472</v>
      </c>
      <c r="L1278" s="2" t="s">
        <v>14318</v>
      </c>
      <c r="M1278" s="2" t="s">
        <v>9041</v>
      </c>
      <c r="N1278" s="4" t="s">
        <v>14319</v>
      </c>
      <c r="O1278" s="4" t="s">
        <v>14320</v>
      </c>
    </row>
    <row r="1279" spans="1:15" ht="15" hidden="1" customHeight="1" x14ac:dyDescent="0.3">
      <c r="A1279" s="2" t="s">
        <v>190</v>
      </c>
      <c r="B1279" s="2" t="s">
        <v>34322</v>
      </c>
      <c r="C1279" s="3">
        <v>14</v>
      </c>
      <c r="D1279" s="2" t="s">
        <v>902</v>
      </c>
      <c r="E1279" s="2" t="s">
        <v>13894</v>
      </c>
      <c r="F1279" s="2">
        <v>30498080</v>
      </c>
      <c r="G1279" s="2" t="s">
        <v>14278</v>
      </c>
      <c r="H1279" s="2" t="s">
        <v>14321</v>
      </c>
      <c r="I1279" s="2" t="s">
        <v>14322</v>
      </c>
      <c r="J1279" s="2"/>
      <c r="K1279" s="2" t="s">
        <v>8300</v>
      </c>
      <c r="L1279" s="2" t="s">
        <v>14323</v>
      </c>
      <c r="M1279" s="2" t="s">
        <v>7460</v>
      </c>
      <c r="N1279" s="4" t="s">
        <v>14324</v>
      </c>
      <c r="O1279" s="4" t="s">
        <v>14325</v>
      </c>
    </row>
    <row r="1280" spans="1:15" ht="15" hidden="1" customHeight="1" x14ac:dyDescent="0.3">
      <c r="A1280" s="2" t="s">
        <v>190</v>
      </c>
      <c r="B1280" s="2" t="s">
        <v>34322</v>
      </c>
      <c r="C1280" s="3">
        <v>14</v>
      </c>
      <c r="D1280" s="2" t="s">
        <v>902</v>
      </c>
      <c r="E1280" s="2" t="s">
        <v>13894</v>
      </c>
      <c r="F1280" s="2">
        <v>30422015</v>
      </c>
      <c r="G1280" s="2" t="s">
        <v>14326</v>
      </c>
      <c r="H1280" s="2" t="s">
        <v>14327</v>
      </c>
      <c r="I1280" s="2" t="s">
        <v>1359</v>
      </c>
      <c r="J1280" s="2" t="s">
        <v>14328</v>
      </c>
      <c r="K1280" s="2" t="s">
        <v>14329</v>
      </c>
      <c r="L1280" s="2" t="s">
        <v>14330</v>
      </c>
      <c r="M1280" s="2" t="s">
        <v>7600</v>
      </c>
      <c r="N1280" s="4" t="s">
        <v>14331</v>
      </c>
      <c r="O1280" s="4" t="s">
        <v>14332</v>
      </c>
    </row>
    <row r="1281" spans="1:15" ht="15" hidden="1" customHeight="1" x14ac:dyDescent="0.3">
      <c r="A1281" s="2" t="s">
        <v>190</v>
      </c>
      <c r="B1281" s="2" t="s">
        <v>34322</v>
      </c>
      <c r="C1281" s="3">
        <v>14</v>
      </c>
      <c r="D1281" s="2" t="s">
        <v>902</v>
      </c>
      <c r="E1281" s="2" t="s">
        <v>13894</v>
      </c>
      <c r="F1281" s="2">
        <v>29890237</v>
      </c>
      <c r="G1281" s="2" t="s">
        <v>14333</v>
      </c>
      <c r="H1281" s="2" t="s">
        <v>14334</v>
      </c>
      <c r="I1281" s="2" t="s">
        <v>1228</v>
      </c>
      <c r="J1281" s="2" t="s">
        <v>7277</v>
      </c>
      <c r="K1281" s="2" t="s">
        <v>7380</v>
      </c>
      <c r="L1281" s="2" t="s">
        <v>14335</v>
      </c>
      <c r="M1281" s="2" t="s">
        <v>14336</v>
      </c>
      <c r="N1281" s="4" t="s">
        <v>14337</v>
      </c>
      <c r="O1281" s="4" t="s">
        <v>14338</v>
      </c>
    </row>
    <row r="1282" spans="1:15" ht="15" hidden="1" customHeight="1" x14ac:dyDescent="0.3">
      <c r="A1282" s="2" t="s">
        <v>190</v>
      </c>
      <c r="B1282" s="2" t="s">
        <v>34322</v>
      </c>
      <c r="C1282" s="3">
        <v>14</v>
      </c>
      <c r="D1282" s="2" t="s">
        <v>902</v>
      </c>
      <c r="E1282" s="2" t="s">
        <v>13894</v>
      </c>
      <c r="F1282" s="2">
        <v>29295643</v>
      </c>
      <c r="G1282" s="2" t="s">
        <v>14339</v>
      </c>
      <c r="H1282" s="2" t="s">
        <v>14340</v>
      </c>
      <c r="I1282" s="2" t="s">
        <v>1364</v>
      </c>
      <c r="J1282" s="2" t="s">
        <v>14341</v>
      </c>
      <c r="K1282" s="2" t="s">
        <v>14146</v>
      </c>
      <c r="L1282" s="2" t="s">
        <v>14342</v>
      </c>
      <c r="M1282" s="2" t="s">
        <v>14343</v>
      </c>
      <c r="N1282" s="4" t="s">
        <v>14344</v>
      </c>
      <c r="O1282" s="4" t="s">
        <v>14345</v>
      </c>
    </row>
    <row r="1283" spans="1:15" ht="15" hidden="1" customHeight="1" x14ac:dyDescent="0.3">
      <c r="A1283" s="2" t="s">
        <v>190</v>
      </c>
      <c r="B1283" s="2" t="s">
        <v>34322</v>
      </c>
      <c r="C1283" s="3">
        <v>14</v>
      </c>
      <c r="D1283" s="2" t="s">
        <v>902</v>
      </c>
      <c r="E1283" s="2" t="s">
        <v>13894</v>
      </c>
      <c r="F1283" s="2">
        <v>29620682</v>
      </c>
      <c r="G1283" s="2" t="s">
        <v>14346</v>
      </c>
      <c r="H1283" s="2" t="s">
        <v>14347</v>
      </c>
      <c r="I1283" s="2" t="s">
        <v>5623</v>
      </c>
      <c r="J1283" s="2"/>
      <c r="K1283" s="2" t="s">
        <v>14348</v>
      </c>
      <c r="L1283" s="2" t="s">
        <v>14349</v>
      </c>
      <c r="M1283" s="2" t="s">
        <v>13987</v>
      </c>
      <c r="N1283" s="4" t="s">
        <v>14350</v>
      </c>
      <c r="O1283" s="4" t="s">
        <v>14351</v>
      </c>
    </row>
    <row r="1284" spans="1:15" ht="15" hidden="1" customHeight="1" x14ac:dyDescent="0.3">
      <c r="A1284" s="2" t="s">
        <v>190</v>
      </c>
      <c r="B1284" s="2" t="s">
        <v>34322</v>
      </c>
      <c r="C1284" s="3">
        <v>14</v>
      </c>
      <c r="D1284" s="2" t="s">
        <v>902</v>
      </c>
      <c r="E1284" s="2" t="s">
        <v>13894</v>
      </c>
      <c r="F1284" s="2">
        <v>29667578</v>
      </c>
      <c r="G1284" s="2" t="s">
        <v>13930</v>
      </c>
      <c r="H1284" s="2" t="s">
        <v>14352</v>
      </c>
      <c r="I1284" s="2" t="s">
        <v>14353</v>
      </c>
      <c r="J1284" s="2" t="s">
        <v>14353</v>
      </c>
      <c r="K1284" s="2" t="s">
        <v>12993</v>
      </c>
      <c r="L1284" s="2" t="s">
        <v>14354</v>
      </c>
      <c r="M1284" s="2" t="s">
        <v>10877</v>
      </c>
      <c r="N1284" s="4" t="s">
        <v>14355</v>
      </c>
      <c r="O1284" s="4" t="s">
        <v>14356</v>
      </c>
    </row>
    <row r="1285" spans="1:15" ht="15" hidden="1" customHeight="1" x14ac:dyDescent="0.3">
      <c r="A1285" s="2" t="s">
        <v>190</v>
      </c>
      <c r="B1285" s="2" t="s">
        <v>34322</v>
      </c>
      <c r="C1285" s="3">
        <v>14</v>
      </c>
      <c r="D1285" s="2" t="s">
        <v>902</v>
      </c>
      <c r="E1285" s="2" t="s">
        <v>13894</v>
      </c>
      <c r="F1285" s="2">
        <v>28984994</v>
      </c>
      <c r="G1285" s="2" t="s">
        <v>14357</v>
      </c>
      <c r="H1285" s="2" t="s">
        <v>14358</v>
      </c>
      <c r="I1285" s="2" t="s">
        <v>3208</v>
      </c>
      <c r="J1285" s="2" t="s">
        <v>14359</v>
      </c>
      <c r="K1285" s="2" t="s">
        <v>1770</v>
      </c>
      <c r="L1285" s="2" t="s">
        <v>14360</v>
      </c>
      <c r="M1285" s="2" t="s">
        <v>7709</v>
      </c>
      <c r="N1285" s="4" t="s">
        <v>14361</v>
      </c>
      <c r="O1285" s="4" t="s">
        <v>14362</v>
      </c>
    </row>
    <row r="1286" spans="1:15" ht="15" hidden="1" customHeight="1" x14ac:dyDescent="0.3">
      <c r="A1286" s="2" t="s">
        <v>190</v>
      </c>
      <c r="B1286" s="2" t="s">
        <v>34322</v>
      </c>
      <c r="C1286" s="3">
        <v>14</v>
      </c>
      <c r="D1286" s="2" t="s">
        <v>902</v>
      </c>
      <c r="E1286" s="2" t="s">
        <v>13894</v>
      </c>
      <c r="F1286" s="2">
        <v>29128761</v>
      </c>
      <c r="G1286" s="2" t="s">
        <v>14363</v>
      </c>
      <c r="H1286" s="2" t="s">
        <v>14364</v>
      </c>
      <c r="I1286" s="2" t="s">
        <v>1095</v>
      </c>
      <c r="J1286" s="2" t="s">
        <v>14365</v>
      </c>
      <c r="K1286" s="2" t="s">
        <v>14366</v>
      </c>
      <c r="L1286" s="2" t="s">
        <v>14367</v>
      </c>
      <c r="M1286" s="2" t="s">
        <v>7438</v>
      </c>
      <c r="N1286" s="4" t="s">
        <v>14368</v>
      </c>
      <c r="O1286" s="4" t="s">
        <v>14369</v>
      </c>
    </row>
    <row r="1287" spans="1:15" ht="15" hidden="1" customHeight="1" x14ac:dyDescent="0.3">
      <c r="A1287" s="2" t="s">
        <v>190</v>
      </c>
      <c r="B1287" s="2" t="s">
        <v>34322</v>
      </c>
      <c r="C1287" s="3">
        <v>14</v>
      </c>
      <c r="D1287" s="2" t="s">
        <v>902</v>
      </c>
      <c r="E1287" s="2" t="s">
        <v>13894</v>
      </c>
      <c r="F1287" s="2">
        <v>28344143</v>
      </c>
      <c r="G1287" s="2" t="s">
        <v>14370</v>
      </c>
      <c r="H1287" s="2" t="s">
        <v>14371</v>
      </c>
      <c r="I1287" s="2" t="s">
        <v>2453</v>
      </c>
      <c r="J1287" s="2" t="s">
        <v>14372</v>
      </c>
      <c r="K1287" s="2" t="s">
        <v>14373</v>
      </c>
      <c r="L1287" s="2" t="s">
        <v>14374</v>
      </c>
      <c r="M1287" s="2" t="s">
        <v>7709</v>
      </c>
      <c r="N1287" s="4" t="s">
        <v>14375</v>
      </c>
      <c r="O1287" s="4" t="s">
        <v>14376</v>
      </c>
    </row>
    <row r="1288" spans="1:15" ht="15" hidden="1" customHeight="1" x14ac:dyDescent="0.3">
      <c r="A1288" s="2" t="s">
        <v>190</v>
      </c>
      <c r="B1288" s="2" t="s">
        <v>34322</v>
      </c>
      <c r="C1288" s="3">
        <v>14</v>
      </c>
      <c r="D1288" s="2" t="s">
        <v>902</v>
      </c>
      <c r="E1288" s="2" t="s">
        <v>13894</v>
      </c>
      <c r="F1288" s="2">
        <v>28216435</v>
      </c>
      <c r="G1288" s="2" t="s">
        <v>14377</v>
      </c>
      <c r="H1288" s="2" t="s">
        <v>14378</v>
      </c>
      <c r="I1288" s="2" t="s">
        <v>4024</v>
      </c>
      <c r="J1288" s="2" t="s">
        <v>14379</v>
      </c>
      <c r="K1288" s="2" t="s">
        <v>7380</v>
      </c>
      <c r="L1288" s="2" t="s">
        <v>14380</v>
      </c>
      <c r="M1288" s="2" t="s">
        <v>8937</v>
      </c>
      <c r="N1288" s="4" t="s">
        <v>14381</v>
      </c>
      <c r="O1288" s="4" t="s">
        <v>14382</v>
      </c>
    </row>
    <row r="1289" spans="1:15" ht="15" hidden="1" customHeight="1" x14ac:dyDescent="0.3">
      <c r="A1289" s="2" t="s">
        <v>190</v>
      </c>
      <c r="B1289" s="2" t="s">
        <v>34322</v>
      </c>
      <c r="C1289" s="3">
        <v>14</v>
      </c>
      <c r="D1289" s="2" t="s">
        <v>902</v>
      </c>
      <c r="E1289" s="2" t="s">
        <v>13894</v>
      </c>
      <c r="F1289" s="2">
        <v>28424516</v>
      </c>
      <c r="G1289" s="2" t="s">
        <v>14383</v>
      </c>
      <c r="H1289" s="2" t="s">
        <v>14384</v>
      </c>
      <c r="I1289" s="2" t="s">
        <v>14385</v>
      </c>
      <c r="J1289" s="2" t="s">
        <v>7932</v>
      </c>
      <c r="K1289" s="2" t="s">
        <v>5238</v>
      </c>
      <c r="L1289" s="2" t="s">
        <v>14386</v>
      </c>
      <c r="M1289" s="2" t="s">
        <v>9041</v>
      </c>
      <c r="N1289" s="4" t="s">
        <v>14387</v>
      </c>
      <c r="O1289" s="4" t="s">
        <v>14388</v>
      </c>
    </row>
    <row r="1290" spans="1:15" ht="15" hidden="1" customHeight="1" x14ac:dyDescent="0.3">
      <c r="A1290" s="2" t="s">
        <v>190</v>
      </c>
      <c r="B1290" s="2" t="s">
        <v>34322</v>
      </c>
      <c r="C1290" s="3">
        <v>14</v>
      </c>
      <c r="D1290" s="2" t="s">
        <v>902</v>
      </c>
      <c r="E1290" s="2" t="s">
        <v>13894</v>
      </c>
      <c r="F1290" s="2">
        <v>28410401</v>
      </c>
      <c r="G1290" s="2" t="s">
        <v>14389</v>
      </c>
      <c r="H1290" s="2" t="s">
        <v>14390</v>
      </c>
      <c r="I1290" s="2" t="s">
        <v>9419</v>
      </c>
      <c r="J1290" s="2" t="s">
        <v>14391</v>
      </c>
      <c r="K1290" s="2" t="s">
        <v>9399</v>
      </c>
      <c r="L1290" s="2" t="s">
        <v>14392</v>
      </c>
      <c r="M1290" s="2" t="s">
        <v>7388</v>
      </c>
      <c r="N1290" s="4" t="s">
        <v>14393</v>
      </c>
      <c r="O1290" s="4" t="s">
        <v>14394</v>
      </c>
    </row>
    <row r="1291" spans="1:15" ht="15" hidden="1" customHeight="1" x14ac:dyDescent="0.3">
      <c r="A1291" s="2" t="s">
        <v>190</v>
      </c>
      <c r="B1291" s="2" t="s">
        <v>34322</v>
      </c>
      <c r="C1291" s="3">
        <v>14</v>
      </c>
      <c r="D1291" s="2" t="s">
        <v>902</v>
      </c>
      <c r="E1291" s="2" t="s">
        <v>13894</v>
      </c>
      <c r="F1291" s="2">
        <v>27484815</v>
      </c>
      <c r="G1291" s="2" t="s">
        <v>11316</v>
      </c>
      <c r="H1291" s="2" t="s">
        <v>11317</v>
      </c>
      <c r="I1291" s="2" t="s">
        <v>11318</v>
      </c>
      <c r="J1291" s="2" t="s">
        <v>11318</v>
      </c>
      <c r="K1291" s="2" t="s">
        <v>7887</v>
      </c>
      <c r="L1291" s="2" t="s">
        <v>11319</v>
      </c>
      <c r="M1291" s="2" t="s">
        <v>7388</v>
      </c>
      <c r="N1291" s="4" t="s">
        <v>11320</v>
      </c>
      <c r="O1291" s="4" t="s">
        <v>11321</v>
      </c>
    </row>
    <row r="1292" spans="1:15" ht="15" hidden="1" customHeight="1" x14ac:dyDescent="0.3">
      <c r="A1292" s="2" t="s">
        <v>190</v>
      </c>
      <c r="B1292" s="2" t="s">
        <v>34322</v>
      </c>
      <c r="C1292" s="3">
        <v>14</v>
      </c>
      <c r="D1292" s="2" t="s">
        <v>902</v>
      </c>
      <c r="E1292" s="2" t="s">
        <v>13894</v>
      </c>
      <c r="F1292" s="2">
        <v>26521038</v>
      </c>
      <c r="G1292" s="2" t="s">
        <v>14395</v>
      </c>
      <c r="H1292" s="2" t="s">
        <v>14396</v>
      </c>
      <c r="I1292" s="2" t="s">
        <v>1362</v>
      </c>
      <c r="J1292" s="2" t="s">
        <v>13406</v>
      </c>
      <c r="K1292" s="2" t="s">
        <v>7380</v>
      </c>
      <c r="L1292" s="2" t="s">
        <v>14397</v>
      </c>
      <c r="M1292" s="2" t="s">
        <v>7460</v>
      </c>
      <c r="N1292" s="4" t="s">
        <v>14398</v>
      </c>
      <c r="O1292" s="4" t="s">
        <v>14399</v>
      </c>
    </row>
    <row r="1293" spans="1:15" ht="15" hidden="1" customHeight="1" x14ac:dyDescent="0.3">
      <c r="A1293" s="2" t="s">
        <v>190</v>
      </c>
      <c r="B1293" s="2" t="s">
        <v>34322</v>
      </c>
      <c r="C1293" s="3">
        <v>14</v>
      </c>
      <c r="D1293" s="2" t="s">
        <v>902</v>
      </c>
      <c r="E1293" s="2" t="s">
        <v>13894</v>
      </c>
      <c r="F1293" s="2">
        <v>27085277</v>
      </c>
      <c r="G1293" s="2" t="s">
        <v>14400</v>
      </c>
      <c r="H1293" s="2" t="s">
        <v>14401</v>
      </c>
      <c r="I1293" s="2" t="s">
        <v>1362</v>
      </c>
      <c r="J1293" s="2"/>
      <c r="K1293" s="2" t="s">
        <v>14402</v>
      </c>
      <c r="L1293" s="2" t="s">
        <v>14403</v>
      </c>
      <c r="M1293" s="2" t="s">
        <v>7735</v>
      </c>
      <c r="N1293" s="4" t="s">
        <v>14404</v>
      </c>
      <c r="O1293" s="4" t="s">
        <v>14405</v>
      </c>
    </row>
    <row r="1294" spans="1:15" ht="15" hidden="1" customHeight="1" x14ac:dyDescent="0.3">
      <c r="A1294" s="2" t="s">
        <v>190</v>
      </c>
      <c r="B1294" s="2" t="s">
        <v>34322</v>
      </c>
      <c r="C1294" s="3">
        <v>14</v>
      </c>
      <c r="D1294" s="2" t="s">
        <v>902</v>
      </c>
      <c r="E1294" s="2" t="s">
        <v>13894</v>
      </c>
      <c r="F1294" s="2">
        <v>26966403</v>
      </c>
      <c r="G1294" s="2" t="s">
        <v>14406</v>
      </c>
      <c r="H1294" s="2" t="s">
        <v>14407</v>
      </c>
      <c r="I1294" s="2" t="s">
        <v>7985</v>
      </c>
      <c r="J1294" s="2" t="s">
        <v>14408</v>
      </c>
      <c r="K1294" s="2" t="s">
        <v>14409</v>
      </c>
      <c r="L1294" s="2" t="s">
        <v>14410</v>
      </c>
      <c r="M1294" s="2" t="s">
        <v>7438</v>
      </c>
      <c r="N1294" s="4" t="s">
        <v>14411</v>
      </c>
      <c r="O1294" s="4" t="s">
        <v>14412</v>
      </c>
    </row>
    <row r="1295" spans="1:15" ht="15" hidden="1" customHeight="1" x14ac:dyDescent="0.3">
      <c r="A1295" s="2" t="s">
        <v>190</v>
      </c>
      <c r="B1295" s="2" t="s">
        <v>34322</v>
      </c>
      <c r="C1295" s="3">
        <v>14</v>
      </c>
      <c r="D1295" s="2" t="s">
        <v>902</v>
      </c>
      <c r="E1295" s="2" t="s">
        <v>13894</v>
      </c>
      <c r="F1295" s="2">
        <v>27366160</v>
      </c>
      <c r="G1295" s="2" t="s">
        <v>14413</v>
      </c>
      <c r="H1295" s="2" t="s">
        <v>14414</v>
      </c>
      <c r="I1295" s="2" t="s">
        <v>864</v>
      </c>
      <c r="J1295" s="2" t="s">
        <v>14415</v>
      </c>
      <c r="K1295" s="2" t="s">
        <v>14416</v>
      </c>
      <c r="L1295" s="2" t="s">
        <v>14417</v>
      </c>
      <c r="M1295" s="2" t="s">
        <v>7388</v>
      </c>
      <c r="N1295" s="4" t="s">
        <v>14418</v>
      </c>
      <c r="O1295" s="4" t="s">
        <v>14419</v>
      </c>
    </row>
    <row r="1296" spans="1:15" ht="15" hidden="1" customHeight="1" x14ac:dyDescent="0.3">
      <c r="A1296" s="2" t="s">
        <v>190</v>
      </c>
      <c r="B1296" s="2" t="s">
        <v>34322</v>
      </c>
      <c r="C1296" s="3">
        <v>14</v>
      </c>
      <c r="D1296" s="2" t="s">
        <v>902</v>
      </c>
      <c r="E1296" s="2" t="s">
        <v>13894</v>
      </c>
      <c r="F1296" s="2">
        <v>26492565</v>
      </c>
      <c r="G1296" s="2" t="s">
        <v>14420</v>
      </c>
      <c r="H1296" s="2" t="s">
        <v>14421</v>
      </c>
      <c r="I1296" s="2" t="s">
        <v>2314</v>
      </c>
      <c r="J1296" s="2" t="s">
        <v>10504</v>
      </c>
      <c r="K1296" s="2" t="s">
        <v>9399</v>
      </c>
      <c r="L1296" s="2" t="s">
        <v>14422</v>
      </c>
      <c r="M1296" s="2" t="s">
        <v>9041</v>
      </c>
      <c r="N1296" s="4" t="s">
        <v>14423</v>
      </c>
      <c r="O1296" s="4" t="s">
        <v>14424</v>
      </c>
    </row>
    <row r="1297" spans="1:15" ht="15" hidden="1" customHeight="1" x14ac:dyDescent="0.3">
      <c r="A1297" s="2" t="s">
        <v>190</v>
      </c>
      <c r="B1297" s="2" t="s">
        <v>34322</v>
      </c>
      <c r="C1297" s="3">
        <v>14</v>
      </c>
      <c r="D1297" s="2" t="s">
        <v>902</v>
      </c>
      <c r="E1297" s="2" t="s">
        <v>13894</v>
      </c>
      <c r="F1297" s="2">
        <v>25827213</v>
      </c>
      <c r="G1297" s="2" t="s">
        <v>14425</v>
      </c>
      <c r="H1297" s="2" t="s">
        <v>14426</v>
      </c>
      <c r="I1297" s="2" t="s">
        <v>963</v>
      </c>
      <c r="J1297" s="2" t="s">
        <v>14427</v>
      </c>
      <c r="K1297" s="2" t="s">
        <v>14428</v>
      </c>
      <c r="L1297" s="2" t="s">
        <v>14429</v>
      </c>
      <c r="M1297" s="2" t="s">
        <v>11819</v>
      </c>
      <c r="N1297" s="4" t="s">
        <v>14430</v>
      </c>
      <c r="O1297" s="4" t="s">
        <v>14431</v>
      </c>
    </row>
    <row r="1298" spans="1:15" ht="15" hidden="1" customHeight="1" x14ac:dyDescent="0.3">
      <c r="A1298" s="2" t="s">
        <v>190</v>
      </c>
      <c r="B1298" s="2" t="s">
        <v>34322</v>
      </c>
      <c r="C1298" s="3">
        <v>14</v>
      </c>
      <c r="D1298" s="2" t="s">
        <v>902</v>
      </c>
      <c r="E1298" s="2" t="s">
        <v>13894</v>
      </c>
      <c r="F1298" s="2">
        <v>24881679</v>
      </c>
      <c r="G1298" s="2" t="s">
        <v>13930</v>
      </c>
      <c r="H1298" s="2" t="s">
        <v>14432</v>
      </c>
      <c r="I1298" s="2" t="s">
        <v>8063</v>
      </c>
      <c r="J1298" s="2" t="s">
        <v>4653</v>
      </c>
      <c r="K1298" s="2" t="s">
        <v>7402</v>
      </c>
      <c r="L1298" s="2" t="s">
        <v>14433</v>
      </c>
      <c r="M1298" s="2" t="s">
        <v>7600</v>
      </c>
      <c r="N1298" s="4" t="s">
        <v>14434</v>
      </c>
      <c r="O1298" s="4" t="s">
        <v>14435</v>
      </c>
    </row>
    <row r="1299" spans="1:15" ht="15" hidden="1" customHeight="1" x14ac:dyDescent="0.3">
      <c r="A1299" s="2" t="s">
        <v>190</v>
      </c>
      <c r="B1299" s="2" t="s">
        <v>34322</v>
      </c>
      <c r="C1299" s="3">
        <v>14</v>
      </c>
      <c r="D1299" s="2" t="s">
        <v>902</v>
      </c>
      <c r="E1299" s="2" t="s">
        <v>13894</v>
      </c>
      <c r="F1299" s="2">
        <v>24704721</v>
      </c>
      <c r="G1299" s="2" t="s">
        <v>14436</v>
      </c>
      <c r="H1299" s="2" t="s">
        <v>14437</v>
      </c>
      <c r="I1299" s="2" t="s">
        <v>1585</v>
      </c>
      <c r="J1299" s="2" t="s">
        <v>14438</v>
      </c>
      <c r="K1299" s="2" t="s">
        <v>8389</v>
      </c>
      <c r="L1299" s="2" t="s">
        <v>14439</v>
      </c>
      <c r="M1299" s="2" t="s">
        <v>7495</v>
      </c>
      <c r="N1299" s="4" t="s">
        <v>14440</v>
      </c>
      <c r="O1299" s="4" t="s">
        <v>14441</v>
      </c>
    </row>
    <row r="1300" spans="1:15" ht="15" hidden="1" customHeight="1" x14ac:dyDescent="0.3">
      <c r="A1300" s="2" t="s">
        <v>190</v>
      </c>
      <c r="B1300" s="2" t="s">
        <v>34322</v>
      </c>
      <c r="C1300" s="3">
        <v>14</v>
      </c>
      <c r="D1300" s="2" t="s">
        <v>902</v>
      </c>
      <c r="E1300" s="2" t="s">
        <v>13894</v>
      </c>
      <c r="F1300" s="2">
        <v>23541320</v>
      </c>
      <c r="G1300" s="2" t="s">
        <v>11769</v>
      </c>
      <c r="H1300" s="2" t="s">
        <v>11770</v>
      </c>
      <c r="I1300" s="2" t="s">
        <v>3120</v>
      </c>
      <c r="J1300" s="2" t="s">
        <v>11771</v>
      </c>
      <c r="K1300" s="2" t="s">
        <v>7380</v>
      </c>
      <c r="L1300" s="2" t="s">
        <v>11772</v>
      </c>
      <c r="M1300" s="2" t="s">
        <v>11773</v>
      </c>
      <c r="N1300" s="4" t="s">
        <v>11774</v>
      </c>
      <c r="O1300" s="4" t="s">
        <v>11775</v>
      </c>
    </row>
    <row r="1301" spans="1:15" ht="15" hidden="1" customHeight="1" x14ac:dyDescent="0.3">
      <c r="A1301" s="2" t="s">
        <v>190</v>
      </c>
      <c r="B1301" s="2" t="s">
        <v>34322</v>
      </c>
      <c r="C1301" s="3">
        <v>14</v>
      </c>
      <c r="D1301" s="2" t="s">
        <v>902</v>
      </c>
      <c r="E1301" s="2" t="s">
        <v>13894</v>
      </c>
      <c r="F1301" s="2">
        <v>23256761</v>
      </c>
      <c r="G1301" s="2" t="s">
        <v>14442</v>
      </c>
      <c r="H1301" s="2" t="s">
        <v>14443</v>
      </c>
      <c r="I1301" s="2" t="s">
        <v>965</v>
      </c>
      <c r="J1301" s="2"/>
      <c r="K1301" s="2" t="s">
        <v>7402</v>
      </c>
      <c r="L1301" s="2" t="s">
        <v>14444</v>
      </c>
      <c r="M1301" s="2" t="s">
        <v>7600</v>
      </c>
      <c r="N1301" s="4" t="s">
        <v>14445</v>
      </c>
      <c r="O1301" s="4" t="s">
        <v>14446</v>
      </c>
    </row>
    <row r="1302" spans="1:15" ht="15" hidden="1" customHeight="1" x14ac:dyDescent="0.3">
      <c r="A1302" s="2" t="s">
        <v>190</v>
      </c>
      <c r="B1302" s="2" t="s">
        <v>34322</v>
      </c>
      <c r="C1302" s="3">
        <v>14</v>
      </c>
      <c r="D1302" s="2" t="s">
        <v>902</v>
      </c>
      <c r="E1302" s="2" t="s">
        <v>13894</v>
      </c>
      <c r="F1302" s="2">
        <v>24489563</v>
      </c>
      <c r="G1302" s="2" t="s">
        <v>14447</v>
      </c>
      <c r="H1302" s="2" t="s">
        <v>14448</v>
      </c>
      <c r="I1302" s="2" t="s">
        <v>740</v>
      </c>
      <c r="J1302" s="2"/>
      <c r="K1302" s="2" t="s">
        <v>14416</v>
      </c>
      <c r="L1302" s="2" t="s">
        <v>14449</v>
      </c>
      <c r="M1302" s="2" t="s">
        <v>7388</v>
      </c>
      <c r="N1302" s="4" t="s">
        <v>14450</v>
      </c>
      <c r="O1302" s="4" t="s">
        <v>14451</v>
      </c>
    </row>
    <row r="1303" spans="1:15" ht="15" hidden="1" customHeight="1" x14ac:dyDescent="0.3">
      <c r="A1303" s="2" t="s">
        <v>190</v>
      </c>
      <c r="B1303" s="2" t="s">
        <v>34322</v>
      </c>
      <c r="C1303" s="3">
        <v>14</v>
      </c>
      <c r="D1303" s="2" t="s">
        <v>902</v>
      </c>
      <c r="E1303" s="2" t="s">
        <v>13894</v>
      </c>
      <c r="F1303" s="2">
        <v>25374737</v>
      </c>
      <c r="G1303" s="2" t="s">
        <v>14452</v>
      </c>
      <c r="H1303" s="2" t="s">
        <v>14453</v>
      </c>
      <c r="I1303" s="2" t="s">
        <v>740</v>
      </c>
      <c r="J1303" s="2" t="s">
        <v>10613</v>
      </c>
      <c r="K1303" s="2" t="s">
        <v>14454</v>
      </c>
      <c r="L1303" s="2" t="s">
        <v>14455</v>
      </c>
      <c r="M1303" s="2" t="s">
        <v>7388</v>
      </c>
      <c r="N1303" s="4" t="s">
        <v>14456</v>
      </c>
      <c r="O1303" s="4" t="s">
        <v>14457</v>
      </c>
    </row>
    <row r="1304" spans="1:15" ht="15" hidden="1" customHeight="1" x14ac:dyDescent="0.3">
      <c r="A1304" s="2" t="s">
        <v>190</v>
      </c>
      <c r="B1304" s="2" t="s">
        <v>34322</v>
      </c>
      <c r="C1304" s="3">
        <v>14</v>
      </c>
      <c r="D1304" s="2" t="s">
        <v>902</v>
      </c>
      <c r="E1304" s="2" t="s">
        <v>13894</v>
      </c>
      <c r="F1304" s="2">
        <v>22089244</v>
      </c>
      <c r="G1304" s="2" t="s">
        <v>14458</v>
      </c>
      <c r="H1304" s="2" t="s">
        <v>14459</v>
      </c>
      <c r="I1304" s="2" t="s">
        <v>5021</v>
      </c>
      <c r="J1304" s="2" t="s">
        <v>14460</v>
      </c>
      <c r="K1304" s="2" t="s">
        <v>8120</v>
      </c>
      <c r="L1304" s="2" t="s">
        <v>14461</v>
      </c>
      <c r="M1304" s="2" t="s">
        <v>7709</v>
      </c>
      <c r="N1304" s="4" t="s">
        <v>14462</v>
      </c>
      <c r="O1304" s="4" t="s">
        <v>14463</v>
      </c>
    </row>
    <row r="1305" spans="1:15" ht="15" hidden="1" customHeight="1" x14ac:dyDescent="0.3">
      <c r="A1305" s="2" t="s">
        <v>190</v>
      </c>
      <c r="B1305" s="2" t="s">
        <v>34322</v>
      </c>
      <c r="C1305" s="3">
        <v>14</v>
      </c>
      <c r="D1305" s="2" t="s">
        <v>902</v>
      </c>
      <c r="E1305" s="2" t="s">
        <v>13894</v>
      </c>
      <c r="F1305" s="2">
        <v>21958581</v>
      </c>
      <c r="G1305" s="2" t="s">
        <v>13930</v>
      </c>
      <c r="H1305" s="2" t="s">
        <v>14464</v>
      </c>
      <c r="I1305" s="2" t="s">
        <v>905</v>
      </c>
      <c r="J1305" s="2"/>
      <c r="K1305" s="2" t="s">
        <v>14182</v>
      </c>
      <c r="L1305" s="2" t="s">
        <v>14465</v>
      </c>
      <c r="M1305" s="2" t="s">
        <v>7438</v>
      </c>
      <c r="N1305" s="4" t="s">
        <v>14466</v>
      </c>
      <c r="O1305" s="4" t="s">
        <v>14467</v>
      </c>
    </row>
    <row r="1306" spans="1:15" ht="15" hidden="1" customHeight="1" x14ac:dyDescent="0.3">
      <c r="A1306" s="2" t="s">
        <v>190</v>
      </c>
      <c r="B1306" s="2" t="s">
        <v>34322</v>
      </c>
      <c r="C1306" s="3">
        <v>14</v>
      </c>
      <c r="D1306" s="2" t="s">
        <v>902</v>
      </c>
      <c r="E1306" s="2" t="s">
        <v>13894</v>
      </c>
      <c r="F1306" s="2">
        <v>21670465</v>
      </c>
      <c r="G1306" s="2" t="s">
        <v>14468</v>
      </c>
      <c r="H1306" s="2" t="s">
        <v>14469</v>
      </c>
      <c r="I1306" s="2" t="s">
        <v>14470</v>
      </c>
      <c r="J1306" s="2" t="s">
        <v>14471</v>
      </c>
      <c r="K1306" s="2" t="s">
        <v>5284</v>
      </c>
      <c r="L1306" s="2" t="s">
        <v>14472</v>
      </c>
      <c r="M1306" s="2" t="s">
        <v>8153</v>
      </c>
      <c r="N1306" s="4" t="s">
        <v>14473</v>
      </c>
      <c r="O1306" s="4" t="s">
        <v>14474</v>
      </c>
    </row>
    <row r="1307" spans="1:15" ht="15" hidden="1" customHeight="1" x14ac:dyDescent="0.3">
      <c r="A1307" s="2" t="s">
        <v>190</v>
      </c>
      <c r="B1307" s="2" t="s">
        <v>34322</v>
      </c>
      <c r="C1307" s="3">
        <v>14</v>
      </c>
      <c r="D1307" s="2" t="s">
        <v>902</v>
      </c>
      <c r="E1307" s="2" t="s">
        <v>13894</v>
      </c>
      <c r="F1307" s="2">
        <v>21258095</v>
      </c>
      <c r="G1307" s="2" t="s">
        <v>14475</v>
      </c>
      <c r="H1307" s="2" t="s">
        <v>14476</v>
      </c>
      <c r="I1307" s="2" t="s">
        <v>14477</v>
      </c>
      <c r="J1307" s="2"/>
      <c r="K1307" s="2" t="s">
        <v>8389</v>
      </c>
      <c r="L1307" s="2" t="s">
        <v>14478</v>
      </c>
      <c r="M1307" s="2" t="s">
        <v>14479</v>
      </c>
      <c r="N1307" s="4" t="s">
        <v>14480</v>
      </c>
      <c r="O1307" s="4" t="s">
        <v>14481</v>
      </c>
    </row>
    <row r="1308" spans="1:15" ht="15" hidden="1" customHeight="1" x14ac:dyDescent="0.3">
      <c r="A1308" s="2" t="s">
        <v>190</v>
      </c>
      <c r="B1308" s="2" t="s">
        <v>34322</v>
      </c>
      <c r="C1308" s="3">
        <v>14</v>
      </c>
      <c r="D1308" s="2" t="s">
        <v>902</v>
      </c>
      <c r="E1308" s="2" t="s">
        <v>13894</v>
      </c>
      <c r="F1308" s="2">
        <v>21200190</v>
      </c>
      <c r="G1308" s="2" t="s">
        <v>13930</v>
      </c>
      <c r="H1308" s="2" t="s">
        <v>14482</v>
      </c>
      <c r="I1308" s="2" t="s">
        <v>6745</v>
      </c>
      <c r="J1308" s="2"/>
      <c r="K1308" s="2" t="s">
        <v>811</v>
      </c>
      <c r="L1308" s="2" t="s">
        <v>14483</v>
      </c>
      <c r="M1308" s="2" t="s">
        <v>7565</v>
      </c>
      <c r="N1308" s="4" t="s">
        <v>14484</v>
      </c>
      <c r="O1308" s="4" t="s">
        <v>14485</v>
      </c>
    </row>
    <row r="1309" spans="1:15" ht="15" hidden="1" customHeight="1" x14ac:dyDescent="0.3">
      <c r="A1309" s="2" t="s">
        <v>190</v>
      </c>
      <c r="B1309" s="2" t="s">
        <v>34322</v>
      </c>
      <c r="C1309" s="3">
        <v>14</v>
      </c>
      <c r="D1309" s="2" t="s">
        <v>902</v>
      </c>
      <c r="E1309" s="2" t="s">
        <v>13894</v>
      </c>
      <c r="F1309" s="2">
        <v>20429777</v>
      </c>
      <c r="G1309" s="2" t="s">
        <v>14486</v>
      </c>
      <c r="H1309" s="2" t="s">
        <v>14487</v>
      </c>
      <c r="I1309" s="2" t="s">
        <v>2342</v>
      </c>
      <c r="J1309" s="2"/>
      <c r="K1309" s="2" t="s">
        <v>14488</v>
      </c>
      <c r="L1309" s="2" t="s">
        <v>14489</v>
      </c>
      <c r="M1309" s="2" t="s">
        <v>7438</v>
      </c>
      <c r="N1309" s="4" t="s">
        <v>14490</v>
      </c>
      <c r="O1309" s="4" t="s">
        <v>14491</v>
      </c>
    </row>
    <row r="1310" spans="1:15" ht="15" hidden="1" customHeight="1" x14ac:dyDescent="0.3">
      <c r="A1310" s="2" t="s">
        <v>190</v>
      </c>
      <c r="B1310" s="2" t="s">
        <v>34322</v>
      </c>
      <c r="C1310" s="3">
        <v>14</v>
      </c>
      <c r="D1310" s="2" t="s">
        <v>902</v>
      </c>
      <c r="E1310" s="2" t="s">
        <v>13894</v>
      </c>
      <c r="F1310" s="2">
        <v>20392475</v>
      </c>
      <c r="G1310" s="2" t="s">
        <v>14492</v>
      </c>
      <c r="H1310" s="2" t="s">
        <v>14493</v>
      </c>
      <c r="I1310" s="2" t="s">
        <v>849</v>
      </c>
      <c r="J1310" s="2" t="s">
        <v>14494</v>
      </c>
      <c r="K1310" s="2" t="s">
        <v>7380</v>
      </c>
      <c r="L1310" s="2" t="s">
        <v>14495</v>
      </c>
      <c r="M1310" s="2" t="s">
        <v>14496</v>
      </c>
      <c r="N1310" s="4" t="s">
        <v>14497</v>
      </c>
      <c r="O1310" s="4" t="s">
        <v>14498</v>
      </c>
    </row>
    <row r="1311" spans="1:15" ht="15" hidden="1" customHeight="1" x14ac:dyDescent="0.3">
      <c r="A1311" s="2" t="s">
        <v>190</v>
      </c>
      <c r="B1311" s="2" t="s">
        <v>34322</v>
      </c>
      <c r="C1311" s="3">
        <v>14</v>
      </c>
      <c r="D1311" s="2" t="s">
        <v>902</v>
      </c>
      <c r="E1311" s="2" t="s">
        <v>13894</v>
      </c>
      <c r="F1311" s="2">
        <v>20300512</v>
      </c>
      <c r="G1311" s="2" t="s">
        <v>14499</v>
      </c>
      <c r="H1311" s="2" t="s">
        <v>14500</v>
      </c>
      <c r="I1311" s="2" t="s">
        <v>14501</v>
      </c>
      <c r="J1311" s="2" t="s">
        <v>14501</v>
      </c>
      <c r="K1311" s="2" t="s">
        <v>7933</v>
      </c>
      <c r="L1311" s="2" t="s">
        <v>14502</v>
      </c>
      <c r="M1311" s="2" t="s">
        <v>9041</v>
      </c>
      <c r="N1311" s="4" t="s">
        <v>14503</v>
      </c>
      <c r="O1311" s="4" t="s">
        <v>14504</v>
      </c>
    </row>
    <row r="1312" spans="1:15" ht="15" hidden="1" customHeight="1" x14ac:dyDescent="0.3">
      <c r="A1312" s="2" t="s">
        <v>190</v>
      </c>
      <c r="B1312" s="2" t="s">
        <v>34322</v>
      </c>
      <c r="C1312" s="3">
        <v>14</v>
      </c>
      <c r="D1312" s="2" t="s">
        <v>902</v>
      </c>
      <c r="E1312" s="2" t="s">
        <v>13894</v>
      </c>
      <c r="F1312" s="2">
        <v>20040766</v>
      </c>
      <c r="G1312" s="2" t="s">
        <v>14505</v>
      </c>
      <c r="H1312" s="2" t="s">
        <v>14506</v>
      </c>
      <c r="I1312" s="2" t="s">
        <v>14507</v>
      </c>
      <c r="J1312" s="2" t="s">
        <v>14508</v>
      </c>
      <c r="K1312" s="2" t="s">
        <v>5284</v>
      </c>
      <c r="L1312" s="2" t="s">
        <v>14509</v>
      </c>
      <c r="M1312" s="2" t="s">
        <v>14510</v>
      </c>
      <c r="N1312" s="4" t="s">
        <v>14511</v>
      </c>
      <c r="O1312" s="4" t="s">
        <v>14512</v>
      </c>
    </row>
    <row r="1313" spans="1:15" ht="15" hidden="1" customHeight="1" x14ac:dyDescent="0.3">
      <c r="A1313" s="2" t="s">
        <v>190</v>
      </c>
      <c r="B1313" s="2" t="s">
        <v>34322</v>
      </c>
      <c r="C1313" s="3">
        <v>14</v>
      </c>
      <c r="D1313" s="2" t="s">
        <v>902</v>
      </c>
      <c r="E1313" s="2" t="s">
        <v>13894</v>
      </c>
      <c r="F1313" s="2">
        <v>19889894</v>
      </c>
      <c r="G1313" s="2" t="s">
        <v>14513</v>
      </c>
      <c r="H1313" s="2" t="s">
        <v>14514</v>
      </c>
      <c r="I1313" s="2" t="s">
        <v>14515</v>
      </c>
      <c r="J1313" s="2" t="s">
        <v>14516</v>
      </c>
      <c r="K1313" s="2" t="s">
        <v>8480</v>
      </c>
      <c r="L1313" s="2" t="s">
        <v>14517</v>
      </c>
      <c r="M1313" s="2" t="s">
        <v>8963</v>
      </c>
      <c r="N1313" s="4" t="s">
        <v>14518</v>
      </c>
      <c r="O1313" s="4" t="s">
        <v>14519</v>
      </c>
    </row>
    <row r="1314" spans="1:15" ht="15" hidden="1" customHeight="1" x14ac:dyDescent="0.3">
      <c r="A1314" s="2" t="s">
        <v>190</v>
      </c>
      <c r="B1314" s="2" t="s">
        <v>34322</v>
      </c>
      <c r="C1314" s="3">
        <v>14</v>
      </c>
      <c r="D1314" s="2" t="s">
        <v>902</v>
      </c>
      <c r="E1314" s="2" t="s">
        <v>13894</v>
      </c>
      <c r="F1314" s="2">
        <v>19864679</v>
      </c>
      <c r="G1314" s="2" t="s">
        <v>14520</v>
      </c>
      <c r="H1314" s="2" t="s">
        <v>14521</v>
      </c>
      <c r="I1314" s="2" t="s">
        <v>14522</v>
      </c>
      <c r="J1314" s="2"/>
      <c r="K1314" s="2" t="s">
        <v>8336</v>
      </c>
      <c r="L1314" s="2" t="s">
        <v>14523</v>
      </c>
      <c r="M1314" s="2" t="s">
        <v>8909</v>
      </c>
      <c r="N1314" s="4" t="s">
        <v>14524</v>
      </c>
      <c r="O1314" s="4" t="s">
        <v>14525</v>
      </c>
    </row>
    <row r="1315" spans="1:15" ht="15" hidden="1" customHeight="1" x14ac:dyDescent="0.3">
      <c r="A1315" s="2" t="s">
        <v>190</v>
      </c>
      <c r="B1315" s="2" t="s">
        <v>34322</v>
      </c>
      <c r="C1315" s="3">
        <v>14</v>
      </c>
      <c r="D1315" s="2" t="s">
        <v>902</v>
      </c>
      <c r="E1315" s="2" t="s">
        <v>13894</v>
      </c>
      <c r="F1315" s="2">
        <v>19681704</v>
      </c>
      <c r="G1315" s="2" t="s">
        <v>14526</v>
      </c>
      <c r="H1315" s="2" t="s">
        <v>14527</v>
      </c>
      <c r="I1315" s="2" t="s">
        <v>9776</v>
      </c>
      <c r="J1315" s="2"/>
      <c r="K1315" s="2" t="s">
        <v>8389</v>
      </c>
      <c r="L1315" s="2" t="s">
        <v>14528</v>
      </c>
      <c r="M1315" s="2" t="s">
        <v>14529</v>
      </c>
      <c r="N1315" s="4" t="s">
        <v>14530</v>
      </c>
      <c r="O1315" s="4" t="s">
        <v>14531</v>
      </c>
    </row>
    <row r="1316" spans="1:15" ht="15" hidden="1" customHeight="1" x14ac:dyDescent="0.3">
      <c r="A1316" s="2" t="s">
        <v>190</v>
      </c>
      <c r="B1316" s="2" t="s">
        <v>34322</v>
      </c>
      <c r="C1316" s="3">
        <v>14</v>
      </c>
      <c r="D1316" s="2" t="s">
        <v>902</v>
      </c>
      <c r="E1316" s="2" t="s">
        <v>13894</v>
      </c>
      <c r="F1316" s="2">
        <v>19766891</v>
      </c>
      <c r="G1316" s="2" t="s">
        <v>14532</v>
      </c>
      <c r="H1316" s="2" t="s">
        <v>14533</v>
      </c>
      <c r="I1316" s="2" t="s">
        <v>977</v>
      </c>
      <c r="J1316" s="2"/>
      <c r="K1316" s="2" t="s">
        <v>14224</v>
      </c>
      <c r="L1316" s="2" t="s">
        <v>14534</v>
      </c>
      <c r="M1316" s="2" t="s">
        <v>7438</v>
      </c>
      <c r="N1316" s="4" t="s">
        <v>14535</v>
      </c>
      <c r="O1316" s="4" t="s">
        <v>14536</v>
      </c>
    </row>
    <row r="1317" spans="1:15" ht="15" hidden="1" customHeight="1" x14ac:dyDescent="0.3">
      <c r="A1317" s="2" t="s">
        <v>190</v>
      </c>
      <c r="B1317" s="2" t="s">
        <v>34322</v>
      </c>
      <c r="C1317" s="3">
        <v>14</v>
      </c>
      <c r="D1317" s="2" t="s">
        <v>902</v>
      </c>
      <c r="E1317" s="2" t="s">
        <v>13894</v>
      </c>
      <c r="F1317" s="2">
        <v>19751595</v>
      </c>
      <c r="G1317" s="2" t="s">
        <v>14537</v>
      </c>
      <c r="H1317" s="2" t="s">
        <v>14538</v>
      </c>
      <c r="I1317" s="2" t="s">
        <v>12785</v>
      </c>
      <c r="J1317" s="2"/>
      <c r="K1317" s="2" t="s">
        <v>14311</v>
      </c>
      <c r="L1317" s="2" t="s">
        <v>14539</v>
      </c>
      <c r="M1317" s="2" t="s">
        <v>11435</v>
      </c>
      <c r="N1317" s="4" t="s">
        <v>14540</v>
      </c>
      <c r="O1317" s="4" t="s">
        <v>14541</v>
      </c>
    </row>
    <row r="1318" spans="1:15" ht="15" hidden="1" customHeight="1" x14ac:dyDescent="0.3">
      <c r="A1318" s="2" t="s">
        <v>190</v>
      </c>
      <c r="B1318" s="2" t="s">
        <v>34322</v>
      </c>
      <c r="C1318" s="3">
        <v>14</v>
      </c>
      <c r="D1318" s="2" t="s">
        <v>902</v>
      </c>
      <c r="E1318" s="2" t="s">
        <v>13894</v>
      </c>
      <c r="F1318" s="2">
        <v>19489714</v>
      </c>
      <c r="G1318" s="2" t="s">
        <v>14542</v>
      </c>
      <c r="H1318" s="2" t="s">
        <v>14543</v>
      </c>
      <c r="I1318" s="2" t="s">
        <v>13584</v>
      </c>
      <c r="J1318" s="2"/>
      <c r="K1318" s="2" t="s">
        <v>8389</v>
      </c>
      <c r="L1318" s="2" t="s">
        <v>14544</v>
      </c>
      <c r="M1318" s="2" t="s">
        <v>14479</v>
      </c>
      <c r="N1318" s="4" t="s">
        <v>14545</v>
      </c>
      <c r="O1318" s="4" t="s">
        <v>14546</v>
      </c>
    </row>
    <row r="1319" spans="1:15" ht="15" hidden="1" customHeight="1" x14ac:dyDescent="0.3">
      <c r="A1319" s="2" t="s">
        <v>190</v>
      </c>
      <c r="B1319" s="2" t="s">
        <v>34322</v>
      </c>
      <c r="C1319" s="3">
        <v>14</v>
      </c>
      <c r="D1319" s="2" t="s">
        <v>902</v>
      </c>
      <c r="E1319" s="2" t="s">
        <v>13894</v>
      </c>
      <c r="F1319" s="2">
        <v>19368967</v>
      </c>
      <c r="G1319" s="2" t="s">
        <v>14547</v>
      </c>
      <c r="H1319" s="2" t="s">
        <v>14548</v>
      </c>
      <c r="I1319" s="2" t="s">
        <v>668</v>
      </c>
      <c r="J1319" s="2" t="s">
        <v>14549</v>
      </c>
      <c r="K1319" s="2" t="s">
        <v>7380</v>
      </c>
      <c r="L1319" s="2" t="s">
        <v>14550</v>
      </c>
      <c r="M1319" s="2" t="s">
        <v>14551</v>
      </c>
      <c r="N1319" s="4" t="s">
        <v>14552</v>
      </c>
      <c r="O1319" s="4" t="s">
        <v>14553</v>
      </c>
    </row>
    <row r="1320" spans="1:15" ht="15" hidden="1" customHeight="1" x14ac:dyDescent="0.3">
      <c r="A1320" s="2" t="s">
        <v>190</v>
      </c>
      <c r="B1320" s="2" t="s">
        <v>34322</v>
      </c>
      <c r="C1320" s="3">
        <v>14</v>
      </c>
      <c r="D1320" s="2" t="s">
        <v>902</v>
      </c>
      <c r="E1320" s="2" t="s">
        <v>13894</v>
      </c>
      <c r="F1320" s="2">
        <v>19434035</v>
      </c>
      <c r="G1320" s="2" t="s">
        <v>14554</v>
      </c>
      <c r="H1320" s="2" t="s">
        <v>14555</v>
      </c>
      <c r="I1320" s="2" t="s">
        <v>668</v>
      </c>
      <c r="J1320" s="2"/>
      <c r="K1320" s="2" t="s">
        <v>14556</v>
      </c>
      <c r="L1320" s="2" t="s">
        <v>14557</v>
      </c>
      <c r="M1320" s="2" t="s">
        <v>7438</v>
      </c>
      <c r="N1320" s="4" t="s">
        <v>14558</v>
      </c>
      <c r="O1320" s="4" t="s">
        <v>14559</v>
      </c>
    </row>
    <row r="1321" spans="1:15" ht="15" hidden="1" customHeight="1" x14ac:dyDescent="0.3">
      <c r="A1321" s="2" t="s">
        <v>190</v>
      </c>
      <c r="B1321" s="2" t="s">
        <v>34322</v>
      </c>
      <c r="C1321" s="3">
        <v>14</v>
      </c>
      <c r="D1321" s="2" t="s">
        <v>902</v>
      </c>
      <c r="E1321" s="2" t="s">
        <v>13894</v>
      </c>
      <c r="F1321" s="2">
        <v>18756172</v>
      </c>
      <c r="G1321" s="2" t="s">
        <v>14560</v>
      </c>
      <c r="H1321" s="2" t="s">
        <v>14561</v>
      </c>
      <c r="I1321" s="2" t="s">
        <v>826</v>
      </c>
      <c r="J1321" s="2"/>
      <c r="K1321" s="2" t="s">
        <v>8443</v>
      </c>
      <c r="L1321" s="2" t="s">
        <v>14562</v>
      </c>
      <c r="M1321" s="2" t="s">
        <v>7709</v>
      </c>
      <c r="N1321" s="4" t="s">
        <v>14563</v>
      </c>
      <c r="O1321" s="4" t="s">
        <v>14564</v>
      </c>
    </row>
    <row r="1322" spans="1:15" ht="15" hidden="1" customHeight="1" x14ac:dyDescent="0.3">
      <c r="A1322" s="2" t="s">
        <v>190</v>
      </c>
      <c r="B1322" s="2" t="s">
        <v>34322</v>
      </c>
      <c r="C1322" s="3">
        <v>14</v>
      </c>
      <c r="D1322" s="2" t="s">
        <v>902</v>
      </c>
      <c r="E1322" s="2" t="s">
        <v>13894</v>
      </c>
      <c r="F1322" s="2">
        <v>18495852</v>
      </c>
      <c r="G1322" s="2" t="s">
        <v>14565</v>
      </c>
      <c r="H1322" s="2" t="s">
        <v>14566</v>
      </c>
      <c r="I1322" s="2" t="s">
        <v>2708</v>
      </c>
      <c r="J1322" s="2" t="s">
        <v>14567</v>
      </c>
      <c r="K1322" s="2" t="s">
        <v>8480</v>
      </c>
      <c r="L1322" s="2" t="s">
        <v>14568</v>
      </c>
      <c r="M1322" s="2" t="s">
        <v>7388</v>
      </c>
      <c r="N1322" s="4" t="s">
        <v>14569</v>
      </c>
      <c r="O1322" s="4" t="s">
        <v>14570</v>
      </c>
    </row>
    <row r="1323" spans="1:15" ht="15" hidden="1" customHeight="1" x14ac:dyDescent="0.3">
      <c r="A1323" s="2" t="s">
        <v>190</v>
      </c>
      <c r="B1323" s="2" t="s">
        <v>34322</v>
      </c>
      <c r="C1323" s="3">
        <v>14</v>
      </c>
      <c r="D1323" s="2" t="s">
        <v>902</v>
      </c>
      <c r="E1323" s="2" t="s">
        <v>13894</v>
      </c>
      <c r="F1323" s="2">
        <v>18419493</v>
      </c>
      <c r="G1323" s="2" t="s">
        <v>14571</v>
      </c>
      <c r="H1323" s="2" t="s">
        <v>14572</v>
      </c>
      <c r="I1323" s="2" t="s">
        <v>14573</v>
      </c>
      <c r="J1323" s="2"/>
      <c r="K1323" s="2" t="s">
        <v>8389</v>
      </c>
      <c r="L1323" s="2" t="s">
        <v>14574</v>
      </c>
      <c r="M1323" s="2" t="s">
        <v>7709</v>
      </c>
      <c r="N1323" s="4" t="s">
        <v>14575</v>
      </c>
      <c r="O1323" s="4" t="s">
        <v>14576</v>
      </c>
    </row>
    <row r="1324" spans="1:15" ht="15" hidden="1" customHeight="1" x14ac:dyDescent="0.3">
      <c r="A1324" s="2" t="s">
        <v>190</v>
      </c>
      <c r="B1324" s="2" t="s">
        <v>34322</v>
      </c>
      <c r="C1324" s="3">
        <v>14</v>
      </c>
      <c r="D1324" s="2" t="s">
        <v>902</v>
      </c>
      <c r="E1324" s="2" t="s">
        <v>13894</v>
      </c>
      <c r="F1324" s="2">
        <v>18367577</v>
      </c>
      <c r="G1324" s="2" t="s">
        <v>14577</v>
      </c>
      <c r="H1324" s="2" t="s">
        <v>14578</v>
      </c>
      <c r="I1324" s="2" t="s">
        <v>8227</v>
      </c>
      <c r="J1324" s="2" t="s">
        <v>14579</v>
      </c>
      <c r="K1324" s="2" t="s">
        <v>8480</v>
      </c>
      <c r="L1324" s="2" t="s">
        <v>14580</v>
      </c>
      <c r="M1324" s="2" t="s">
        <v>14581</v>
      </c>
      <c r="N1324" s="4" t="s">
        <v>14582</v>
      </c>
      <c r="O1324" s="4" t="s">
        <v>14583</v>
      </c>
    </row>
    <row r="1325" spans="1:15" ht="15" hidden="1" customHeight="1" x14ac:dyDescent="0.3">
      <c r="A1325" s="2" t="s">
        <v>190</v>
      </c>
      <c r="B1325" s="2" t="s">
        <v>34322</v>
      </c>
      <c r="C1325" s="3">
        <v>14</v>
      </c>
      <c r="D1325" s="2" t="s">
        <v>902</v>
      </c>
      <c r="E1325" s="2" t="s">
        <v>13894</v>
      </c>
      <c r="F1325" s="2">
        <v>17880853</v>
      </c>
      <c r="G1325" s="2" t="s">
        <v>14554</v>
      </c>
      <c r="H1325" s="2" t="s">
        <v>14584</v>
      </c>
      <c r="I1325" s="2" t="s">
        <v>1452</v>
      </c>
      <c r="J1325" s="2"/>
      <c r="K1325" s="2" t="s">
        <v>14585</v>
      </c>
      <c r="L1325" s="2" t="s">
        <v>14586</v>
      </c>
      <c r="M1325" s="2" t="s">
        <v>7388</v>
      </c>
      <c r="N1325" s="4" t="s">
        <v>14587</v>
      </c>
      <c r="O1325" s="4" t="s">
        <v>14588</v>
      </c>
    </row>
    <row r="1326" spans="1:15" ht="15" hidden="1" customHeight="1" x14ac:dyDescent="0.3">
      <c r="A1326" s="2" t="s">
        <v>190</v>
      </c>
      <c r="B1326" s="2" t="s">
        <v>34322</v>
      </c>
      <c r="C1326" s="3">
        <v>14</v>
      </c>
      <c r="D1326" s="2" t="s">
        <v>902</v>
      </c>
      <c r="E1326" s="2" t="s">
        <v>13894</v>
      </c>
      <c r="F1326" s="2">
        <v>17494719</v>
      </c>
      <c r="G1326" s="2" t="s">
        <v>14589</v>
      </c>
      <c r="H1326" s="2" t="s">
        <v>14590</v>
      </c>
      <c r="I1326" s="2" t="s">
        <v>670</v>
      </c>
      <c r="J1326" s="2" t="s">
        <v>14591</v>
      </c>
      <c r="K1326" s="2" t="s">
        <v>8480</v>
      </c>
      <c r="L1326" s="2" t="s">
        <v>14592</v>
      </c>
      <c r="M1326" s="2" t="s">
        <v>11819</v>
      </c>
      <c r="N1326" s="4" t="s">
        <v>14593</v>
      </c>
      <c r="O1326" s="4" t="s">
        <v>14594</v>
      </c>
    </row>
    <row r="1327" spans="1:15" ht="15" hidden="1" customHeight="1" x14ac:dyDescent="0.3">
      <c r="A1327" s="2" t="s">
        <v>190</v>
      </c>
      <c r="B1327" s="2" t="s">
        <v>34322</v>
      </c>
      <c r="C1327" s="3">
        <v>14</v>
      </c>
      <c r="D1327" s="2" t="s">
        <v>902</v>
      </c>
      <c r="E1327" s="2" t="s">
        <v>13894</v>
      </c>
      <c r="F1327" s="2">
        <v>17035496</v>
      </c>
      <c r="G1327" s="2" t="s">
        <v>14595</v>
      </c>
      <c r="H1327" s="2" t="s">
        <v>14596</v>
      </c>
      <c r="I1327" s="2" t="s">
        <v>14597</v>
      </c>
      <c r="J1327" s="2" t="s">
        <v>14598</v>
      </c>
      <c r="K1327" s="2" t="s">
        <v>8480</v>
      </c>
      <c r="L1327" s="2" t="s">
        <v>14599</v>
      </c>
      <c r="M1327" s="2" t="s">
        <v>7677</v>
      </c>
      <c r="N1327" s="4" t="s">
        <v>14600</v>
      </c>
      <c r="O1327" s="4" t="s">
        <v>14601</v>
      </c>
    </row>
    <row r="1328" spans="1:15" ht="15" hidden="1" customHeight="1" x14ac:dyDescent="0.3">
      <c r="A1328" s="2" t="s">
        <v>190</v>
      </c>
      <c r="B1328" s="2" t="s">
        <v>34322</v>
      </c>
      <c r="C1328" s="3">
        <v>14</v>
      </c>
      <c r="D1328" s="2" t="s">
        <v>902</v>
      </c>
      <c r="E1328" s="2" t="s">
        <v>13894</v>
      </c>
      <c r="F1328" s="2">
        <v>17059383</v>
      </c>
      <c r="G1328" s="2" t="s">
        <v>14602</v>
      </c>
      <c r="H1328" s="2" t="s">
        <v>14603</v>
      </c>
      <c r="I1328" s="2" t="s">
        <v>11467</v>
      </c>
      <c r="J1328" s="2"/>
      <c r="K1328" s="2" t="s">
        <v>14604</v>
      </c>
      <c r="L1328" s="2" t="s">
        <v>14605</v>
      </c>
      <c r="M1328" s="2" t="s">
        <v>7438</v>
      </c>
      <c r="N1328" s="4" t="s">
        <v>14606</v>
      </c>
      <c r="O1328" s="4" t="s">
        <v>14607</v>
      </c>
    </row>
    <row r="1329" spans="1:15" ht="15" hidden="1" customHeight="1" x14ac:dyDescent="0.3">
      <c r="A1329" s="2" t="s">
        <v>190</v>
      </c>
      <c r="B1329" s="2" t="s">
        <v>34322</v>
      </c>
      <c r="C1329" s="3">
        <v>14</v>
      </c>
      <c r="D1329" s="2" t="s">
        <v>902</v>
      </c>
      <c r="E1329" s="2" t="s">
        <v>13894</v>
      </c>
      <c r="F1329" s="2">
        <v>17099051</v>
      </c>
      <c r="G1329" s="2" t="s">
        <v>14608</v>
      </c>
      <c r="H1329" s="2" t="s">
        <v>14609</v>
      </c>
      <c r="I1329" s="2" t="s">
        <v>11467</v>
      </c>
      <c r="J1329" s="2"/>
      <c r="K1329" s="2" t="s">
        <v>5193</v>
      </c>
      <c r="L1329" s="2" t="s">
        <v>14610</v>
      </c>
      <c r="M1329" s="2" t="s">
        <v>7565</v>
      </c>
      <c r="N1329" s="4" t="s">
        <v>14611</v>
      </c>
      <c r="O1329" s="4" t="s">
        <v>14612</v>
      </c>
    </row>
    <row r="1330" spans="1:15" ht="15" hidden="1" customHeight="1" x14ac:dyDescent="0.3">
      <c r="A1330" s="2" t="s">
        <v>190</v>
      </c>
      <c r="B1330" s="2" t="s">
        <v>34322</v>
      </c>
      <c r="C1330" s="3">
        <v>14</v>
      </c>
      <c r="D1330" s="2" t="s">
        <v>902</v>
      </c>
      <c r="E1330" s="2" t="s">
        <v>13894</v>
      </c>
      <c r="F1330" s="2">
        <v>16650958</v>
      </c>
      <c r="G1330" s="2" t="s">
        <v>14613</v>
      </c>
      <c r="H1330" s="2" t="s">
        <v>14614</v>
      </c>
      <c r="I1330" s="2" t="s">
        <v>14615</v>
      </c>
      <c r="J1330" s="2" t="s">
        <v>14616</v>
      </c>
      <c r="K1330" s="2" t="s">
        <v>14617</v>
      </c>
      <c r="L1330" s="2" t="s">
        <v>14618</v>
      </c>
      <c r="M1330" s="2" t="s">
        <v>7709</v>
      </c>
      <c r="N1330" s="4" t="s">
        <v>14619</v>
      </c>
      <c r="O1330" s="4" t="s">
        <v>14620</v>
      </c>
    </row>
    <row r="1331" spans="1:15" ht="15" hidden="1" customHeight="1" x14ac:dyDescent="0.3">
      <c r="A1331" s="2" t="s">
        <v>190</v>
      </c>
      <c r="B1331" s="2" t="s">
        <v>34322</v>
      </c>
      <c r="C1331" s="3">
        <v>14</v>
      </c>
      <c r="D1331" s="2" t="s">
        <v>902</v>
      </c>
      <c r="E1331" s="2" t="s">
        <v>13894</v>
      </c>
      <c r="F1331" s="2">
        <v>16934196</v>
      </c>
      <c r="G1331" s="2" t="s">
        <v>14554</v>
      </c>
      <c r="H1331" s="2" t="s">
        <v>14584</v>
      </c>
      <c r="I1331" s="2" t="s">
        <v>14615</v>
      </c>
      <c r="J1331" s="2"/>
      <c r="K1331" s="2" t="s">
        <v>14585</v>
      </c>
      <c r="L1331" s="2" t="s">
        <v>14621</v>
      </c>
      <c r="M1331" s="2" t="s">
        <v>7388</v>
      </c>
      <c r="N1331" s="4" t="s">
        <v>14622</v>
      </c>
      <c r="O1331" s="4" t="s">
        <v>14623</v>
      </c>
    </row>
    <row r="1332" spans="1:15" ht="15" hidden="1" customHeight="1" x14ac:dyDescent="0.3">
      <c r="A1332" s="2" t="s">
        <v>190</v>
      </c>
      <c r="B1332" s="2" t="s">
        <v>34322</v>
      </c>
      <c r="C1332" s="3">
        <v>14</v>
      </c>
      <c r="D1332" s="2" t="s">
        <v>902</v>
      </c>
      <c r="E1332" s="2" t="s">
        <v>13894</v>
      </c>
      <c r="F1332" s="2">
        <v>16171871</v>
      </c>
      <c r="G1332" s="2" t="s">
        <v>14624</v>
      </c>
      <c r="H1332" s="2" t="s">
        <v>14625</v>
      </c>
      <c r="I1332" s="2" t="s">
        <v>10799</v>
      </c>
      <c r="J1332" s="2" t="s">
        <v>14626</v>
      </c>
      <c r="K1332" s="2" t="s">
        <v>14224</v>
      </c>
      <c r="L1332" s="2" t="s">
        <v>14627</v>
      </c>
      <c r="M1332" s="2" t="s">
        <v>11819</v>
      </c>
      <c r="N1332" s="4" t="s">
        <v>14628</v>
      </c>
      <c r="O1332" s="4" t="s">
        <v>14629</v>
      </c>
    </row>
    <row r="1333" spans="1:15" ht="15" hidden="1" customHeight="1" x14ac:dyDescent="0.3">
      <c r="A1333" s="2" t="s">
        <v>190</v>
      </c>
      <c r="B1333" s="2" t="s">
        <v>34322</v>
      </c>
      <c r="C1333" s="3">
        <v>14</v>
      </c>
      <c r="D1333" s="2" t="s">
        <v>902</v>
      </c>
      <c r="E1333" s="2" t="s">
        <v>13894</v>
      </c>
      <c r="F1333" s="2">
        <v>18418489</v>
      </c>
      <c r="G1333" s="2" t="s">
        <v>14630</v>
      </c>
      <c r="H1333" s="2" t="s">
        <v>14631</v>
      </c>
      <c r="I1333" s="2" t="s">
        <v>10799</v>
      </c>
      <c r="J1333" s="2"/>
      <c r="K1333" s="2" t="s">
        <v>14416</v>
      </c>
      <c r="L1333" s="2" t="s">
        <v>14632</v>
      </c>
      <c r="M1333" s="2" t="s">
        <v>7709</v>
      </c>
      <c r="N1333" s="4" t="s">
        <v>14633</v>
      </c>
      <c r="O1333" s="4" t="s">
        <v>14634</v>
      </c>
    </row>
    <row r="1334" spans="1:15" ht="15" hidden="1" customHeight="1" x14ac:dyDescent="0.3">
      <c r="A1334" s="2" t="s">
        <v>190</v>
      </c>
      <c r="B1334" s="2" t="s">
        <v>34322</v>
      </c>
      <c r="C1334" s="3">
        <v>14</v>
      </c>
      <c r="D1334" s="2" t="s">
        <v>902</v>
      </c>
      <c r="E1334" s="2" t="s">
        <v>13894</v>
      </c>
      <c r="F1334" s="2">
        <v>16390404</v>
      </c>
      <c r="G1334" s="2" t="s">
        <v>14635</v>
      </c>
      <c r="H1334" s="2" t="s">
        <v>14636</v>
      </c>
      <c r="I1334" s="2" t="s">
        <v>8280</v>
      </c>
      <c r="J1334" s="2"/>
      <c r="K1334" s="2" t="s">
        <v>14428</v>
      </c>
      <c r="L1334" s="2" t="s">
        <v>14637</v>
      </c>
      <c r="M1334" s="2" t="s">
        <v>7709</v>
      </c>
      <c r="N1334" s="4" t="s">
        <v>14638</v>
      </c>
      <c r="O1334" s="4" t="s">
        <v>14639</v>
      </c>
    </row>
    <row r="1335" spans="1:15" ht="15" hidden="1" customHeight="1" x14ac:dyDescent="0.3">
      <c r="A1335" s="2" t="s">
        <v>190</v>
      </c>
      <c r="B1335" s="2" t="s">
        <v>34322</v>
      </c>
      <c r="C1335" s="3">
        <v>14</v>
      </c>
      <c r="D1335" s="2" t="s">
        <v>902</v>
      </c>
      <c r="E1335" s="2" t="s">
        <v>13894</v>
      </c>
      <c r="F1335" s="2">
        <v>16239851</v>
      </c>
      <c r="G1335" s="2" t="s">
        <v>14640</v>
      </c>
      <c r="H1335" s="2" t="s">
        <v>14641</v>
      </c>
      <c r="I1335" s="2" t="s">
        <v>14642</v>
      </c>
      <c r="J1335" s="2"/>
      <c r="K1335" s="2" t="s">
        <v>10700</v>
      </c>
      <c r="L1335" s="2" t="s">
        <v>14643</v>
      </c>
      <c r="M1335" s="2" t="s">
        <v>7388</v>
      </c>
      <c r="N1335" s="4" t="s">
        <v>14644</v>
      </c>
      <c r="O1335" s="4" t="s">
        <v>14645</v>
      </c>
    </row>
    <row r="1336" spans="1:15" ht="15" hidden="1" customHeight="1" x14ac:dyDescent="0.3">
      <c r="A1336" s="2" t="s">
        <v>190</v>
      </c>
      <c r="B1336" s="2" t="s">
        <v>34322</v>
      </c>
      <c r="C1336" s="3">
        <v>14</v>
      </c>
      <c r="D1336" s="2" t="s">
        <v>902</v>
      </c>
      <c r="E1336" s="2" t="s">
        <v>13894</v>
      </c>
      <c r="F1336" s="2">
        <v>16048710</v>
      </c>
      <c r="G1336" s="2" t="s">
        <v>14554</v>
      </c>
      <c r="H1336" s="2" t="s">
        <v>14646</v>
      </c>
      <c r="I1336" s="2" t="s">
        <v>10823</v>
      </c>
      <c r="J1336" s="2"/>
      <c r="K1336" s="2" t="s">
        <v>14182</v>
      </c>
      <c r="L1336" s="2" t="s">
        <v>14647</v>
      </c>
      <c r="M1336" s="2" t="s">
        <v>7565</v>
      </c>
      <c r="N1336" s="4" t="s">
        <v>14648</v>
      </c>
      <c r="O1336" s="4" t="s">
        <v>14649</v>
      </c>
    </row>
    <row r="1337" spans="1:15" ht="15" hidden="1" customHeight="1" x14ac:dyDescent="0.3">
      <c r="A1337" s="2" t="s">
        <v>190</v>
      </c>
      <c r="B1337" s="2" t="s">
        <v>34322</v>
      </c>
      <c r="C1337" s="3">
        <v>14</v>
      </c>
      <c r="D1337" s="2" t="s">
        <v>902</v>
      </c>
      <c r="E1337" s="2" t="s">
        <v>13894</v>
      </c>
      <c r="F1337" s="2">
        <v>16048719</v>
      </c>
      <c r="G1337" s="2" t="s">
        <v>14554</v>
      </c>
      <c r="H1337" s="2" t="s">
        <v>14650</v>
      </c>
      <c r="I1337" s="2" t="s">
        <v>10823</v>
      </c>
      <c r="J1337" s="2"/>
      <c r="K1337" s="2" t="s">
        <v>14182</v>
      </c>
      <c r="L1337" s="2" t="s">
        <v>14651</v>
      </c>
      <c r="M1337" s="2" t="s">
        <v>7438</v>
      </c>
      <c r="N1337" s="4" t="s">
        <v>14652</v>
      </c>
      <c r="O1337" s="4" t="s">
        <v>14653</v>
      </c>
    </row>
    <row r="1338" spans="1:15" ht="15" hidden="1" customHeight="1" x14ac:dyDescent="0.3">
      <c r="A1338" s="2" t="s">
        <v>190</v>
      </c>
      <c r="B1338" s="2" t="s">
        <v>34322</v>
      </c>
      <c r="C1338" s="3">
        <v>14</v>
      </c>
      <c r="D1338" s="2" t="s">
        <v>902</v>
      </c>
      <c r="E1338" s="2" t="s">
        <v>13894</v>
      </c>
      <c r="F1338" s="2">
        <v>15684103</v>
      </c>
      <c r="G1338" s="2" t="s">
        <v>13930</v>
      </c>
      <c r="H1338" s="2" t="s">
        <v>14654</v>
      </c>
      <c r="I1338" s="2" t="s">
        <v>14655</v>
      </c>
      <c r="J1338" s="2"/>
      <c r="K1338" s="2" t="s">
        <v>14656</v>
      </c>
      <c r="L1338" s="2" t="s">
        <v>14657</v>
      </c>
      <c r="M1338" s="2" t="s">
        <v>7565</v>
      </c>
      <c r="N1338" s="4" t="s">
        <v>14658</v>
      </c>
      <c r="O1338" s="4" t="s">
        <v>14659</v>
      </c>
    </row>
    <row r="1339" spans="1:15" ht="15" hidden="1" customHeight="1" x14ac:dyDescent="0.3">
      <c r="A1339" s="2" t="s">
        <v>190</v>
      </c>
      <c r="B1339" s="2" t="s">
        <v>34322</v>
      </c>
      <c r="C1339" s="3">
        <v>14</v>
      </c>
      <c r="D1339" s="2" t="s">
        <v>902</v>
      </c>
      <c r="E1339" s="2" t="s">
        <v>13894</v>
      </c>
      <c r="F1339" s="2">
        <v>16218897</v>
      </c>
      <c r="G1339" s="2" t="s">
        <v>14554</v>
      </c>
      <c r="H1339" s="2" t="s">
        <v>14660</v>
      </c>
      <c r="I1339" s="2" t="s">
        <v>675</v>
      </c>
      <c r="J1339" s="2"/>
      <c r="K1339" s="2" t="s">
        <v>14661</v>
      </c>
      <c r="L1339" s="2" t="s">
        <v>14662</v>
      </c>
      <c r="M1339" s="2" t="s">
        <v>14663</v>
      </c>
      <c r="N1339" s="4" t="s">
        <v>14664</v>
      </c>
      <c r="O1339" s="4" t="s">
        <v>14665</v>
      </c>
    </row>
    <row r="1340" spans="1:15" ht="15" hidden="1" customHeight="1" x14ac:dyDescent="0.3">
      <c r="A1340" s="2" t="s">
        <v>190</v>
      </c>
      <c r="B1340" s="2" t="s">
        <v>34322</v>
      </c>
      <c r="C1340" s="3">
        <v>14</v>
      </c>
      <c r="D1340" s="2" t="s">
        <v>902</v>
      </c>
      <c r="E1340" s="2" t="s">
        <v>13894</v>
      </c>
      <c r="F1340" s="2">
        <v>12614731</v>
      </c>
      <c r="G1340" s="2" t="s">
        <v>14666</v>
      </c>
      <c r="H1340" s="2" t="s">
        <v>14667</v>
      </c>
      <c r="I1340" s="2" t="s">
        <v>678</v>
      </c>
      <c r="J1340" s="2"/>
      <c r="K1340" s="2" t="s">
        <v>14182</v>
      </c>
      <c r="L1340" s="2" t="s">
        <v>14668</v>
      </c>
      <c r="M1340" s="2" t="s">
        <v>7600</v>
      </c>
      <c r="N1340" s="4" t="s">
        <v>14669</v>
      </c>
      <c r="O1340" s="4" t="s">
        <v>14670</v>
      </c>
    </row>
    <row r="1341" spans="1:15" ht="15" hidden="1" customHeight="1" x14ac:dyDescent="0.3">
      <c r="A1341" s="2" t="s">
        <v>190</v>
      </c>
      <c r="B1341" s="2" t="s">
        <v>34322</v>
      </c>
      <c r="C1341" s="3">
        <v>14</v>
      </c>
      <c r="D1341" s="2" t="s">
        <v>902</v>
      </c>
      <c r="E1341" s="2" t="s">
        <v>14136</v>
      </c>
      <c r="F1341" s="2">
        <v>11446183</v>
      </c>
      <c r="G1341" s="2" t="s">
        <v>14671</v>
      </c>
      <c r="H1341" s="2" t="s">
        <v>14672</v>
      </c>
      <c r="I1341" s="2" t="s">
        <v>14673</v>
      </c>
      <c r="J1341" s="2"/>
      <c r="K1341" s="2" t="s">
        <v>14674</v>
      </c>
      <c r="L1341" s="2" t="s">
        <v>14675</v>
      </c>
      <c r="M1341" s="2" t="s">
        <v>11506</v>
      </c>
      <c r="N1341" s="4" t="s">
        <v>14676</v>
      </c>
      <c r="O1341" s="4" t="s">
        <v>14677</v>
      </c>
    </row>
    <row r="1342" spans="1:15" ht="15" hidden="1" customHeight="1" x14ac:dyDescent="0.3">
      <c r="A1342" s="2" t="s">
        <v>190</v>
      </c>
      <c r="B1342" s="2" t="s">
        <v>34322</v>
      </c>
      <c r="C1342" s="3">
        <v>14</v>
      </c>
      <c r="D1342" s="2" t="s">
        <v>902</v>
      </c>
      <c r="E1342" s="2" t="s">
        <v>13894</v>
      </c>
      <c r="F1342" s="2">
        <v>39715069</v>
      </c>
      <c r="G1342" s="2" t="s">
        <v>13895</v>
      </c>
      <c r="H1342" s="2" t="s">
        <v>13896</v>
      </c>
      <c r="I1342" s="2" t="s">
        <v>4760</v>
      </c>
      <c r="J1342" s="2" t="s">
        <v>13897</v>
      </c>
      <c r="K1342" s="2" t="s">
        <v>7387</v>
      </c>
      <c r="L1342" s="2" t="s">
        <v>13898</v>
      </c>
      <c r="M1342" s="2" t="s">
        <v>7388</v>
      </c>
      <c r="N1342" s="4" t="s">
        <v>13899</v>
      </c>
      <c r="O1342" s="4" t="s">
        <v>13900</v>
      </c>
    </row>
    <row r="1343" spans="1:15" ht="15" hidden="1" customHeight="1" x14ac:dyDescent="0.3">
      <c r="A1343" s="2" t="s">
        <v>190</v>
      </c>
      <c r="B1343" s="2" t="s">
        <v>34322</v>
      </c>
      <c r="C1343" s="3">
        <v>14</v>
      </c>
      <c r="D1343" s="2" t="s">
        <v>902</v>
      </c>
      <c r="E1343" s="2" t="s">
        <v>13894</v>
      </c>
      <c r="F1343" s="2">
        <v>40051588</v>
      </c>
      <c r="G1343" s="2" t="s">
        <v>13901</v>
      </c>
      <c r="H1343" s="2" t="s">
        <v>13902</v>
      </c>
      <c r="I1343" s="2" t="s">
        <v>4760</v>
      </c>
      <c r="J1343" s="2" t="s">
        <v>13903</v>
      </c>
      <c r="K1343" s="2" t="s">
        <v>13904</v>
      </c>
      <c r="L1343" s="2" t="s">
        <v>13905</v>
      </c>
      <c r="M1343" s="2" t="s">
        <v>7388</v>
      </c>
      <c r="N1343" s="4" t="s">
        <v>13906</v>
      </c>
      <c r="O1343" s="4" t="s">
        <v>13907</v>
      </c>
    </row>
    <row r="1344" spans="1:15" ht="15" hidden="1" customHeight="1" x14ac:dyDescent="0.3">
      <c r="A1344" s="2" t="s">
        <v>190</v>
      </c>
      <c r="B1344" s="2" t="s">
        <v>34322</v>
      </c>
      <c r="C1344" s="3">
        <v>14</v>
      </c>
      <c r="D1344" s="2" t="s">
        <v>902</v>
      </c>
      <c r="E1344" s="2" t="s">
        <v>13894</v>
      </c>
      <c r="F1344" s="2">
        <v>40061936</v>
      </c>
      <c r="G1344" s="2" t="s">
        <v>13908</v>
      </c>
      <c r="H1344" s="2" t="s">
        <v>13909</v>
      </c>
      <c r="I1344" s="2" t="s">
        <v>943</v>
      </c>
      <c r="J1344" s="2" t="s">
        <v>13910</v>
      </c>
      <c r="K1344" s="2" t="s">
        <v>7410</v>
      </c>
      <c r="L1344" s="2" t="s">
        <v>13911</v>
      </c>
      <c r="M1344" s="2" t="s">
        <v>7709</v>
      </c>
      <c r="N1344" s="4" t="s">
        <v>13912</v>
      </c>
      <c r="O1344" s="4" t="s">
        <v>13913</v>
      </c>
    </row>
    <row r="1345" spans="1:15" ht="15" hidden="1" customHeight="1" x14ac:dyDescent="0.3">
      <c r="A1345" s="2" t="s">
        <v>206</v>
      </c>
      <c r="B1345" s="2" t="s">
        <v>34323</v>
      </c>
      <c r="C1345" s="3">
        <v>15</v>
      </c>
      <c r="D1345" s="2" t="s">
        <v>916</v>
      </c>
      <c r="E1345" s="2" t="s">
        <v>14691</v>
      </c>
      <c r="F1345" s="2">
        <v>39433161</v>
      </c>
      <c r="G1345" s="2" t="s">
        <v>14702</v>
      </c>
      <c r="H1345" s="2" t="s">
        <v>14703</v>
      </c>
      <c r="I1345" s="2" t="s">
        <v>11899</v>
      </c>
      <c r="J1345" s="2" t="s">
        <v>14704</v>
      </c>
      <c r="K1345" s="2" t="s">
        <v>7380</v>
      </c>
      <c r="L1345" s="2" t="s">
        <v>14705</v>
      </c>
      <c r="M1345" s="2" t="s">
        <v>7444</v>
      </c>
      <c r="N1345" s="4" t="s">
        <v>14706</v>
      </c>
      <c r="O1345" s="4" t="s">
        <v>14707</v>
      </c>
    </row>
    <row r="1346" spans="1:15" ht="15" hidden="1" customHeight="1" x14ac:dyDescent="0.3">
      <c r="A1346" s="2" t="s">
        <v>206</v>
      </c>
      <c r="B1346" s="2" t="s">
        <v>34323</v>
      </c>
      <c r="C1346" s="3">
        <v>15</v>
      </c>
      <c r="D1346" s="2" t="s">
        <v>916</v>
      </c>
      <c r="E1346" s="2" t="s">
        <v>14678</v>
      </c>
      <c r="F1346" s="2">
        <v>39582512</v>
      </c>
      <c r="G1346" s="2" t="s">
        <v>14708</v>
      </c>
      <c r="H1346" s="2" t="s">
        <v>14709</v>
      </c>
      <c r="I1346" s="2" t="s">
        <v>5010</v>
      </c>
      <c r="J1346" s="2" t="s">
        <v>5642</v>
      </c>
      <c r="K1346" s="2" t="s">
        <v>7534</v>
      </c>
      <c r="L1346" s="2" t="s">
        <v>14710</v>
      </c>
      <c r="M1346" s="2" t="s">
        <v>7388</v>
      </c>
      <c r="N1346" s="4" t="s">
        <v>14711</v>
      </c>
      <c r="O1346" s="4" t="s">
        <v>14712</v>
      </c>
    </row>
    <row r="1347" spans="1:15" ht="15" hidden="1" customHeight="1" x14ac:dyDescent="0.3">
      <c r="A1347" s="2" t="s">
        <v>206</v>
      </c>
      <c r="B1347" s="2" t="s">
        <v>34323</v>
      </c>
      <c r="C1347" s="3">
        <v>15</v>
      </c>
      <c r="D1347" s="2" t="s">
        <v>916</v>
      </c>
      <c r="E1347" s="2" t="s">
        <v>14678</v>
      </c>
      <c r="F1347" s="2">
        <v>38670233</v>
      </c>
      <c r="G1347" s="2" t="s">
        <v>10986</v>
      </c>
      <c r="H1347" s="2" t="s">
        <v>10987</v>
      </c>
      <c r="I1347" s="2" t="s">
        <v>1031</v>
      </c>
      <c r="J1347" s="2" t="s">
        <v>10988</v>
      </c>
      <c r="K1347" s="2" t="s">
        <v>7380</v>
      </c>
      <c r="L1347" s="2" t="s">
        <v>10989</v>
      </c>
      <c r="M1347" s="2" t="s">
        <v>7388</v>
      </c>
      <c r="N1347" s="4" t="s">
        <v>10990</v>
      </c>
      <c r="O1347" s="4" t="s">
        <v>10991</v>
      </c>
    </row>
    <row r="1348" spans="1:15" ht="15" hidden="1" customHeight="1" x14ac:dyDescent="0.3">
      <c r="A1348" s="2" t="s">
        <v>206</v>
      </c>
      <c r="B1348" s="2" t="s">
        <v>34323</v>
      </c>
      <c r="C1348" s="3">
        <v>15</v>
      </c>
      <c r="D1348" s="2" t="s">
        <v>916</v>
      </c>
      <c r="E1348" s="2" t="s">
        <v>14678</v>
      </c>
      <c r="F1348" s="2">
        <v>38826623</v>
      </c>
      <c r="G1348" s="2" t="s">
        <v>14713</v>
      </c>
      <c r="H1348" s="2" t="s">
        <v>14714</v>
      </c>
      <c r="I1348" s="2" t="s">
        <v>1031</v>
      </c>
      <c r="J1348" s="2" t="s">
        <v>4277</v>
      </c>
      <c r="K1348" s="2" t="s">
        <v>7395</v>
      </c>
      <c r="L1348" s="2" t="s">
        <v>14715</v>
      </c>
      <c r="M1348" s="2" t="s">
        <v>7709</v>
      </c>
      <c r="N1348" s="4" t="s">
        <v>14716</v>
      </c>
      <c r="O1348" s="4" t="s">
        <v>14717</v>
      </c>
    </row>
    <row r="1349" spans="1:15" ht="15" hidden="1" customHeight="1" x14ac:dyDescent="0.3">
      <c r="A1349" s="2" t="s">
        <v>206</v>
      </c>
      <c r="B1349" s="2" t="s">
        <v>34323</v>
      </c>
      <c r="C1349" s="3">
        <v>15</v>
      </c>
      <c r="D1349" s="2" t="s">
        <v>916</v>
      </c>
      <c r="E1349" s="2" t="s">
        <v>14678</v>
      </c>
      <c r="F1349" s="2">
        <v>39185277</v>
      </c>
      <c r="G1349" s="2" t="s">
        <v>14718</v>
      </c>
      <c r="H1349" s="2" t="s">
        <v>14719</v>
      </c>
      <c r="I1349" s="2" t="s">
        <v>1031</v>
      </c>
      <c r="J1349" s="2" t="s">
        <v>10026</v>
      </c>
      <c r="K1349" s="2" t="s">
        <v>7534</v>
      </c>
      <c r="L1349" s="2" t="s">
        <v>14720</v>
      </c>
      <c r="M1349" s="2" t="s">
        <v>7388</v>
      </c>
      <c r="N1349" s="4" t="s">
        <v>14721</v>
      </c>
      <c r="O1349" s="4" t="s">
        <v>14722</v>
      </c>
    </row>
    <row r="1350" spans="1:15" ht="15" hidden="1" customHeight="1" x14ac:dyDescent="0.3">
      <c r="A1350" s="2" t="s">
        <v>206</v>
      </c>
      <c r="B1350" s="2" t="s">
        <v>34323</v>
      </c>
      <c r="C1350" s="3">
        <v>15</v>
      </c>
      <c r="D1350" s="2" t="s">
        <v>916</v>
      </c>
      <c r="E1350" s="2" t="s">
        <v>14678</v>
      </c>
      <c r="F1350" s="2">
        <v>38818086</v>
      </c>
      <c r="G1350" s="2" t="s">
        <v>14723</v>
      </c>
      <c r="H1350" s="2" t="s">
        <v>14724</v>
      </c>
      <c r="I1350" s="2" t="s">
        <v>4998</v>
      </c>
      <c r="J1350" s="2" t="s">
        <v>6223</v>
      </c>
      <c r="K1350" s="2" t="s">
        <v>7534</v>
      </c>
      <c r="L1350" s="2" t="s">
        <v>14725</v>
      </c>
      <c r="M1350" s="2" t="s">
        <v>7438</v>
      </c>
      <c r="N1350" s="4" t="s">
        <v>14726</v>
      </c>
      <c r="O1350" s="4" t="s">
        <v>14727</v>
      </c>
    </row>
    <row r="1351" spans="1:15" ht="15" hidden="1" customHeight="1" x14ac:dyDescent="0.3">
      <c r="A1351" s="2" t="s">
        <v>206</v>
      </c>
      <c r="B1351" s="2" t="s">
        <v>34323</v>
      </c>
      <c r="C1351" s="3">
        <v>15</v>
      </c>
      <c r="D1351" s="2" t="s">
        <v>916</v>
      </c>
      <c r="E1351" s="2" t="s">
        <v>14678</v>
      </c>
      <c r="F1351" s="2">
        <v>38288262</v>
      </c>
      <c r="G1351" s="2" t="s">
        <v>14728</v>
      </c>
      <c r="H1351" s="2" t="s">
        <v>14729</v>
      </c>
      <c r="I1351" s="2" t="s">
        <v>5347</v>
      </c>
      <c r="J1351" s="2" t="s">
        <v>8914</v>
      </c>
      <c r="K1351" s="2" t="s">
        <v>14730</v>
      </c>
      <c r="L1351" s="2" t="s">
        <v>14731</v>
      </c>
      <c r="M1351" s="2" t="s">
        <v>7388</v>
      </c>
      <c r="N1351" s="4" t="s">
        <v>14732</v>
      </c>
      <c r="O1351" s="4" t="s">
        <v>14733</v>
      </c>
    </row>
    <row r="1352" spans="1:15" ht="15" hidden="1" customHeight="1" x14ac:dyDescent="0.3">
      <c r="A1352" s="2" t="s">
        <v>206</v>
      </c>
      <c r="B1352" s="2" t="s">
        <v>34323</v>
      </c>
      <c r="C1352" s="3">
        <v>15</v>
      </c>
      <c r="D1352" s="2" t="s">
        <v>916</v>
      </c>
      <c r="E1352" s="2" t="s">
        <v>14678</v>
      </c>
      <c r="F1352" s="2">
        <v>37781656</v>
      </c>
      <c r="G1352" s="2" t="s">
        <v>14734</v>
      </c>
      <c r="H1352" s="2" t="s">
        <v>14735</v>
      </c>
      <c r="I1352" s="2" t="s">
        <v>5345</v>
      </c>
      <c r="J1352" s="2" t="s">
        <v>14736</v>
      </c>
      <c r="K1352" s="2" t="s">
        <v>7395</v>
      </c>
      <c r="L1352" s="2" t="s">
        <v>14737</v>
      </c>
      <c r="M1352" s="2" t="s">
        <v>7388</v>
      </c>
      <c r="N1352" s="4" t="s">
        <v>14738</v>
      </c>
      <c r="O1352" s="4" t="s">
        <v>14739</v>
      </c>
    </row>
    <row r="1353" spans="1:15" ht="15" hidden="1" customHeight="1" x14ac:dyDescent="0.3">
      <c r="A1353" s="2" t="s">
        <v>206</v>
      </c>
      <c r="B1353" s="2" t="s">
        <v>34323</v>
      </c>
      <c r="C1353" s="3">
        <v>15</v>
      </c>
      <c r="D1353" s="2" t="s">
        <v>916</v>
      </c>
      <c r="E1353" s="2" t="s">
        <v>14678</v>
      </c>
      <c r="F1353" s="2">
        <v>35261227</v>
      </c>
      <c r="G1353" s="2" t="s">
        <v>14740</v>
      </c>
      <c r="H1353" s="2" t="s">
        <v>14741</v>
      </c>
      <c r="I1353" s="2" t="s">
        <v>4389</v>
      </c>
      <c r="J1353" s="2" t="s">
        <v>12005</v>
      </c>
      <c r="K1353" s="2" t="s">
        <v>12256</v>
      </c>
      <c r="L1353" s="2" t="s">
        <v>14742</v>
      </c>
      <c r="M1353" s="2" t="s">
        <v>7404</v>
      </c>
      <c r="N1353" s="4" t="s">
        <v>14743</v>
      </c>
      <c r="O1353" s="4" t="s">
        <v>14744</v>
      </c>
    </row>
    <row r="1354" spans="1:15" ht="15" hidden="1" customHeight="1" x14ac:dyDescent="0.3">
      <c r="A1354" s="2" t="s">
        <v>206</v>
      </c>
      <c r="B1354" s="2" t="s">
        <v>34323</v>
      </c>
      <c r="C1354" s="3">
        <v>15</v>
      </c>
      <c r="D1354" s="2" t="s">
        <v>916</v>
      </c>
      <c r="E1354" s="2" t="s">
        <v>14678</v>
      </c>
      <c r="F1354" s="2">
        <v>37651174</v>
      </c>
      <c r="G1354" s="2" t="s">
        <v>14745</v>
      </c>
      <c r="H1354" s="2" t="s">
        <v>14746</v>
      </c>
      <c r="I1354" s="2" t="s">
        <v>4077</v>
      </c>
      <c r="J1354" s="2" t="s">
        <v>4077</v>
      </c>
      <c r="K1354" s="2" t="s">
        <v>14747</v>
      </c>
      <c r="L1354" s="2" t="s">
        <v>14748</v>
      </c>
      <c r="M1354" s="2" t="s">
        <v>7388</v>
      </c>
      <c r="N1354" s="4" t="s">
        <v>14749</v>
      </c>
      <c r="O1354" s="4" t="s">
        <v>14750</v>
      </c>
    </row>
    <row r="1355" spans="1:15" ht="15" hidden="1" customHeight="1" x14ac:dyDescent="0.3">
      <c r="A1355" s="2" t="s">
        <v>206</v>
      </c>
      <c r="B1355" s="2" t="s">
        <v>34323</v>
      </c>
      <c r="C1355" s="3">
        <v>15</v>
      </c>
      <c r="D1355" s="2" t="s">
        <v>916</v>
      </c>
      <c r="E1355" s="2" t="s">
        <v>14678</v>
      </c>
      <c r="F1355" s="2">
        <v>36264019</v>
      </c>
      <c r="G1355" s="2" t="s">
        <v>14751</v>
      </c>
      <c r="H1355" s="2" t="s">
        <v>14752</v>
      </c>
      <c r="I1355" s="2" t="s">
        <v>2976</v>
      </c>
      <c r="J1355" s="2" t="s">
        <v>14753</v>
      </c>
      <c r="K1355" s="2" t="s">
        <v>11027</v>
      </c>
      <c r="L1355" s="2" t="s">
        <v>14754</v>
      </c>
      <c r="M1355" s="2" t="s">
        <v>7388</v>
      </c>
      <c r="N1355" s="4" t="s">
        <v>14755</v>
      </c>
      <c r="O1355" s="4" t="s">
        <v>14756</v>
      </c>
    </row>
    <row r="1356" spans="1:15" ht="15" hidden="1" customHeight="1" x14ac:dyDescent="0.3">
      <c r="A1356" s="2" t="s">
        <v>206</v>
      </c>
      <c r="B1356" s="2" t="s">
        <v>34323</v>
      </c>
      <c r="C1356" s="3">
        <v>15</v>
      </c>
      <c r="D1356" s="2" t="s">
        <v>916</v>
      </c>
      <c r="E1356" s="2" t="s">
        <v>14678</v>
      </c>
      <c r="F1356" s="2">
        <v>37332526</v>
      </c>
      <c r="G1356" s="2" t="s">
        <v>11013</v>
      </c>
      <c r="H1356" s="2" t="s">
        <v>11014</v>
      </c>
      <c r="I1356" s="2" t="s">
        <v>2976</v>
      </c>
      <c r="J1356" s="2" t="s">
        <v>5745</v>
      </c>
      <c r="K1356" s="2" t="s">
        <v>7534</v>
      </c>
      <c r="L1356" s="2" t="s">
        <v>11015</v>
      </c>
      <c r="M1356" s="2" t="s">
        <v>7388</v>
      </c>
      <c r="N1356" s="4" t="s">
        <v>11016</v>
      </c>
      <c r="O1356" s="4" t="s">
        <v>11017</v>
      </c>
    </row>
    <row r="1357" spans="1:15" ht="15" hidden="1" customHeight="1" x14ac:dyDescent="0.3">
      <c r="A1357" s="2" t="s">
        <v>206</v>
      </c>
      <c r="B1357" s="2" t="s">
        <v>34323</v>
      </c>
      <c r="C1357" s="3">
        <v>15</v>
      </c>
      <c r="D1357" s="2" t="s">
        <v>916</v>
      </c>
      <c r="E1357" s="2" t="s">
        <v>14691</v>
      </c>
      <c r="F1357" s="2">
        <v>36881903</v>
      </c>
      <c r="G1357" s="2" t="s">
        <v>14757</v>
      </c>
      <c r="H1357" s="2" t="s">
        <v>14758</v>
      </c>
      <c r="I1357" s="2" t="s">
        <v>2500</v>
      </c>
      <c r="J1357" s="2"/>
      <c r="K1357" s="2" t="s">
        <v>8235</v>
      </c>
      <c r="L1357" s="2" t="s">
        <v>14759</v>
      </c>
      <c r="M1357" s="2" t="s">
        <v>7460</v>
      </c>
      <c r="N1357" s="4" t="s">
        <v>14760</v>
      </c>
      <c r="O1357" s="4" t="s">
        <v>14761</v>
      </c>
    </row>
    <row r="1358" spans="1:15" ht="15" hidden="1" customHeight="1" x14ac:dyDescent="0.3">
      <c r="A1358" s="2" t="s">
        <v>206</v>
      </c>
      <c r="B1358" s="2" t="s">
        <v>34323</v>
      </c>
      <c r="C1358" s="3">
        <v>15</v>
      </c>
      <c r="D1358" s="2" t="s">
        <v>916</v>
      </c>
      <c r="E1358" s="2" t="s">
        <v>14678</v>
      </c>
      <c r="F1358" s="2">
        <v>36167279</v>
      </c>
      <c r="G1358" s="2" t="s">
        <v>14762</v>
      </c>
      <c r="H1358" s="2" t="s">
        <v>14763</v>
      </c>
      <c r="I1358" s="2" t="s">
        <v>806</v>
      </c>
      <c r="J1358" s="2" t="s">
        <v>5850</v>
      </c>
      <c r="K1358" s="2" t="s">
        <v>12141</v>
      </c>
      <c r="L1358" s="2" t="s">
        <v>14764</v>
      </c>
      <c r="M1358" s="2" t="s">
        <v>7460</v>
      </c>
      <c r="N1358" s="4" t="s">
        <v>14765</v>
      </c>
      <c r="O1358" s="4" t="s">
        <v>14766</v>
      </c>
    </row>
    <row r="1359" spans="1:15" ht="15" hidden="1" customHeight="1" x14ac:dyDescent="0.3">
      <c r="A1359" s="2" t="s">
        <v>206</v>
      </c>
      <c r="B1359" s="2" t="s">
        <v>34323</v>
      </c>
      <c r="C1359" s="3">
        <v>15</v>
      </c>
      <c r="D1359" s="2" t="s">
        <v>916</v>
      </c>
      <c r="E1359" s="2" t="s">
        <v>14678</v>
      </c>
      <c r="F1359" s="2">
        <v>36816598</v>
      </c>
      <c r="G1359" s="2" t="s">
        <v>14767</v>
      </c>
      <c r="H1359" s="2" t="s">
        <v>14768</v>
      </c>
      <c r="I1359" s="2" t="s">
        <v>806</v>
      </c>
      <c r="J1359" s="2" t="s">
        <v>14769</v>
      </c>
      <c r="K1359" s="2" t="s">
        <v>7534</v>
      </c>
      <c r="L1359" s="2" t="s">
        <v>14770</v>
      </c>
      <c r="M1359" s="2" t="s">
        <v>7388</v>
      </c>
      <c r="N1359" s="4" t="s">
        <v>14771</v>
      </c>
      <c r="O1359" s="4" t="s">
        <v>14772</v>
      </c>
    </row>
    <row r="1360" spans="1:15" ht="15" hidden="1" customHeight="1" x14ac:dyDescent="0.3">
      <c r="A1360" s="2" t="s">
        <v>206</v>
      </c>
      <c r="B1360" s="2" t="s">
        <v>34323</v>
      </c>
      <c r="C1360" s="3">
        <v>15</v>
      </c>
      <c r="D1360" s="2" t="s">
        <v>916</v>
      </c>
      <c r="E1360" s="2" t="s">
        <v>14678</v>
      </c>
      <c r="F1360" s="2">
        <v>35688791</v>
      </c>
      <c r="G1360" s="2" t="s">
        <v>14773</v>
      </c>
      <c r="H1360" s="2" t="s">
        <v>14774</v>
      </c>
      <c r="I1360" s="2" t="s">
        <v>1089</v>
      </c>
      <c r="J1360" s="2" t="s">
        <v>5587</v>
      </c>
      <c r="K1360" s="2" t="s">
        <v>14775</v>
      </c>
      <c r="L1360" s="2" t="s">
        <v>14776</v>
      </c>
      <c r="M1360" s="2" t="s">
        <v>7388</v>
      </c>
      <c r="N1360" s="4" t="s">
        <v>14777</v>
      </c>
      <c r="O1360" s="4" t="s">
        <v>14778</v>
      </c>
    </row>
    <row r="1361" spans="1:15" ht="15" hidden="1" customHeight="1" x14ac:dyDescent="0.3">
      <c r="A1361" s="2" t="s">
        <v>206</v>
      </c>
      <c r="B1361" s="2" t="s">
        <v>34323</v>
      </c>
      <c r="C1361" s="3">
        <v>15</v>
      </c>
      <c r="D1361" s="2" t="s">
        <v>916</v>
      </c>
      <c r="E1361" s="2" t="s">
        <v>14678</v>
      </c>
      <c r="F1361" s="2">
        <v>35923421</v>
      </c>
      <c r="G1361" s="2" t="s">
        <v>14779</v>
      </c>
      <c r="H1361" s="2" t="s">
        <v>14780</v>
      </c>
      <c r="I1361" s="2" t="s">
        <v>1475</v>
      </c>
      <c r="J1361" s="2" t="s">
        <v>2263</v>
      </c>
      <c r="K1361" s="2" t="s">
        <v>7631</v>
      </c>
      <c r="L1361" s="2" t="s">
        <v>14781</v>
      </c>
      <c r="M1361" s="2" t="s">
        <v>7438</v>
      </c>
      <c r="N1361" s="4" t="s">
        <v>14782</v>
      </c>
      <c r="O1361" s="4" t="s">
        <v>14783</v>
      </c>
    </row>
    <row r="1362" spans="1:15" ht="15" hidden="1" customHeight="1" x14ac:dyDescent="0.3">
      <c r="A1362" s="2" t="s">
        <v>206</v>
      </c>
      <c r="B1362" s="2" t="s">
        <v>34323</v>
      </c>
      <c r="C1362" s="3">
        <v>15</v>
      </c>
      <c r="D1362" s="2" t="s">
        <v>916</v>
      </c>
      <c r="E1362" s="2" t="s">
        <v>14678</v>
      </c>
      <c r="F1362" s="2">
        <v>34958854</v>
      </c>
      <c r="G1362" s="2" t="s">
        <v>14784</v>
      </c>
      <c r="H1362" s="2" t="s">
        <v>14785</v>
      </c>
      <c r="I1362" s="2" t="s">
        <v>2236</v>
      </c>
      <c r="J1362" s="2" t="s">
        <v>14786</v>
      </c>
      <c r="K1362" s="2" t="s">
        <v>14787</v>
      </c>
      <c r="L1362" s="2" t="s">
        <v>14788</v>
      </c>
      <c r="M1362" s="2" t="s">
        <v>7460</v>
      </c>
      <c r="N1362" s="4" t="s">
        <v>14789</v>
      </c>
      <c r="O1362" s="4" t="s">
        <v>14790</v>
      </c>
    </row>
    <row r="1363" spans="1:15" ht="15" hidden="1" customHeight="1" x14ac:dyDescent="0.3">
      <c r="A1363" s="2" t="s">
        <v>206</v>
      </c>
      <c r="B1363" s="2" t="s">
        <v>34323</v>
      </c>
      <c r="C1363" s="3">
        <v>15</v>
      </c>
      <c r="D1363" s="2" t="s">
        <v>916</v>
      </c>
      <c r="E1363" s="2" t="s">
        <v>14678</v>
      </c>
      <c r="F1363" s="2">
        <v>35222433</v>
      </c>
      <c r="G1363" s="2" t="s">
        <v>14791</v>
      </c>
      <c r="H1363" s="2" t="s">
        <v>14792</v>
      </c>
      <c r="I1363" s="2" t="s">
        <v>695</v>
      </c>
      <c r="J1363" s="2" t="s">
        <v>14793</v>
      </c>
      <c r="K1363" s="2" t="s">
        <v>7410</v>
      </c>
      <c r="L1363" s="2" t="s">
        <v>14794</v>
      </c>
      <c r="M1363" s="2" t="s">
        <v>7709</v>
      </c>
      <c r="N1363" s="4" t="s">
        <v>14795</v>
      </c>
      <c r="O1363" s="4" t="s">
        <v>14796</v>
      </c>
    </row>
    <row r="1364" spans="1:15" ht="15" hidden="1" customHeight="1" x14ac:dyDescent="0.3">
      <c r="A1364" s="2" t="s">
        <v>206</v>
      </c>
      <c r="B1364" s="2" t="s">
        <v>34323</v>
      </c>
      <c r="C1364" s="3">
        <v>15</v>
      </c>
      <c r="D1364" s="2" t="s">
        <v>916</v>
      </c>
      <c r="E1364" s="2" t="s">
        <v>14678</v>
      </c>
      <c r="F1364" s="2">
        <v>35318167</v>
      </c>
      <c r="G1364" s="2" t="s">
        <v>14797</v>
      </c>
      <c r="H1364" s="2" t="s">
        <v>14798</v>
      </c>
      <c r="I1364" s="2" t="s">
        <v>695</v>
      </c>
      <c r="J1364" s="2" t="s">
        <v>9002</v>
      </c>
      <c r="K1364" s="2" t="s">
        <v>11413</v>
      </c>
      <c r="L1364" s="2" t="s">
        <v>14799</v>
      </c>
      <c r="M1364" s="2" t="s">
        <v>7388</v>
      </c>
      <c r="N1364" s="4" t="s">
        <v>14800</v>
      </c>
      <c r="O1364" s="4" t="s">
        <v>14801</v>
      </c>
    </row>
    <row r="1365" spans="1:15" ht="15" hidden="1" customHeight="1" x14ac:dyDescent="0.3">
      <c r="A1365" s="2" t="s">
        <v>206</v>
      </c>
      <c r="B1365" s="2" t="s">
        <v>34323</v>
      </c>
      <c r="C1365" s="3">
        <v>15</v>
      </c>
      <c r="D1365" s="2" t="s">
        <v>916</v>
      </c>
      <c r="E1365" s="2" t="s">
        <v>14678</v>
      </c>
      <c r="F1365" s="2">
        <v>35325890</v>
      </c>
      <c r="G1365" s="2" t="s">
        <v>11074</v>
      </c>
      <c r="H1365" s="2" t="s">
        <v>11075</v>
      </c>
      <c r="I1365" s="2" t="s">
        <v>695</v>
      </c>
      <c r="J1365" s="2" t="s">
        <v>11076</v>
      </c>
      <c r="K1365" s="2" t="s">
        <v>11003</v>
      </c>
      <c r="L1365" s="2" t="s">
        <v>11077</v>
      </c>
      <c r="M1365" s="2" t="s">
        <v>11078</v>
      </c>
      <c r="N1365" s="4" t="s">
        <v>11079</v>
      </c>
      <c r="O1365" s="4" t="s">
        <v>11080</v>
      </c>
    </row>
    <row r="1366" spans="1:15" ht="15" hidden="1" customHeight="1" x14ac:dyDescent="0.3">
      <c r="A1366" s="2" t="s">
        <v>206</v>
      </c>
      <c r="B1366" s="2" t="s">
        <v>34323</v>
      </c>
      <c r="C1366" s="3">
        <v>15</v>
      </c>
      <c r="D1366" s="2" t="s">
        <v>916</v>
      </c>
      <c r="E1366" s="2" t="s">
        <v>14678</v>
      </c>
      <c r="F1366" s="2">
        <v>35910859</v>
      </c>
      <c r="G1366" s="2" t="s">
        <v>14802</v>
      </c>
      <c r="H1366" s="2" t="s">
        <v>14803</v>
      </c>
      <c r="I1366" s="2" t="s">
        <v>695</v>
      </c>
      <c r="J1366" s="2" t="s">
        <v>14804</v>
      </c>
      <c r="K1366" s="2" t="s">
        <v>11084</v>
      </c>
      <c r="L1366" s="2" t="s">
        <v>14805</v>
      </c>
      <c r="M1366" s="2" t="s">
        <v>7388</v>
      </c>
      <c r="N1366" s="4" t="s">
        <v>14806</v>
      </c>
      <c r="O1366" s="4" t="s">
        <v>14807</v>
      </c>
    </row>
    <row r="1367" spans="1:15" ht="15" hidden="1" customHeight="1" x14ac:dyDescent="0.3">
      <c r="A1367" s="2" t="s">
        <v>206</v>
      </c>
      <c r="B1367" s="2" t="s">
        <v>34323</v>
      </c>
      <c r="C1367" s="3">
        <v>15</v>
      </c>
      <c r="D1367" s="2" t="s">
        <v>916</v>
      </c>
      <c r="E1367" s="2" t="s">
        <v>14678</v>
      </c>
      <c r="F1367" s="2">
        <v>36186769</v>
      </c>
      <c r="G1367" s="2" t="s">
        <v>14808</v>
      </c>
      <c r="H1367" s="2" t="s">
        <v>14809</v>
      </c>
      <c r="I1367" s="2" t="s">
        <v>695</v>
      </c>
      <c r="J1367" s="2" t="s">
        <v>14810</v>
      </c>
      <c r="K1367" s="2" t="s">
        <v>11255</v>
      </c>
      <c r="L1367" s="2" t="s">
        <v>14811</v>
      </c>
      <c r="M1367" s="2" t="s">
        <v>7388</v>
      </c>
      <c r="N1367" s="4" t="s">
        <v>14812</v>
      </c>
      <c r="O1367" s="4" t="s">
        <v>14813</v>
      </c>
    </row>
    <row r="1368" spans="1:15" ht="15" hidden="1" customHeight="1" x14ac:dyDescent="0.3">
      <c r="A1368" s="2" t="s">
        <v>206</v>
      </c>
      <c r="B1368" s="2" t="s">
        <v>34323</v>
      </c>
      <c r="C1368" s="3">
        <v>15</v>
      </c>
      <c r="D1368" s="2" t="s">
        <v>916</v>
      </c>
      <c r="E1368" s="2" t="s">
        <v>14678</v>
      </c>
      <c r="F1368" s="2">
        <v>34167379</v>
      </c>
      <c r="G1368" s="2" t="s">
        <v>14814</v>
      </c>
      <c r="H1368" s="2" t="s">
        <v>14815</v>
      </c>
      <c r="I1368" s="2" t="s">
        <v>5032</v>
      </c>
      <c r="J1368" s="2"/>
      <c r="K1368" s="2" t="s">
        <v>14816</v>
      </c>
      <c r="L1368" s="2" t="s">
        <v>14817</v>
      </c>
      <c r="M1368" s="2" t="s">
        <v>7460</v>
      </c>
      <c r="N1368" s="4" t="s">
        <v>14818</v>
      </c>
      <c r="O1368" s="4" t="s">
        <v>14819</v>
      </c>
    </row>
    <row r="1369" spans="1:15" ht="15" hidden="1" customHeight="1" x14ac:dyDescent="0.3">
      <c r="A1369" s="2" t="s">
        <v>206</v>
      </c>
      <c r="B1369" s="2" t="s">
        <v>34323</v>
      </c>
      <c r="C1369" s="3">
        <v>15</v>
      </c>
      <c r="D1369" s="2" t="s">
        <v>916</v>
      </c>
      <c r="E1369" s="2" t="s">
        <v>14678</v>
      </c>
      <c r="F1369" s="2">
        <v>33313659</v>
      </c>
      <c r="G1369" s="2" t="s">
        <v>14820</v>
      </c>
      <c r="H1369" s="2" t="s">
        <v>14821</v>
      </c>
      <c r="I1369" s="2" t="s">
        <v>14822</v>
      </c>
      <c r="J1369" s="2"/>
      <c r="K1369" s="2" t="s">
        <v>8389</v>
      </c>
      <c r="L1369" s="2" t="s">
        <v>14823</v>
      </c>
      <c r="M1369" s="2" t="s">
        <v>7460</v>
      </c>
      <c r="N1369" s="4" t="s">
        <v>14824</v>
      </c>
      <c r="O1369" s="4" t="s">
        <v>14825</v>
      </c>
    </row>
    <row r="1370" spans="1:15" ht="15" hidden="1" customHeight="1" x14ac:dyDescent="0.3">
      <c r="A1370" s="2" t="s">
        <v>206</v>
      </c>
      <c r="B1370" s="2" t="s">
        <v>34323</v>
      </c>
      <c r="C1370" s="3">
        <v>15</v>
      </c>
      <c r="D1370" s="2" t="s">
        <v>916</v>
      </c>
      <c r="E1370" s="2" t="s">
        <v>14678</v>
      </c>
      <c r="F1370" s="2">
        <v>33755867</v>
      </c>
      <c r="G1370" s="2" t="s">
        <v>11104</v>
      </c>
      <c r="H1370" s="2" t="s">
        <v>11105</v>
      </c>
      <c r="I1370" s="2" t="s">
        <v>2446</v>
      </c>
      <c r="J1370" s="2" t="s">
        <v>11106</v>
      </c>
      <c r="K1370" s="2" t="s">
        <v>10954</v>
      </c>
      <c r="L1370" s="2" t="s">
        <v>11107</v>
      </c>
      <c r="M1370" s="2" t="s">
        <v>7388</v>
      </c>
      <c r="N1370" s="4" t="s">
        <v>11108</v>
      </c>
      <c r="O1370" s="4" t="s">
        <v>11109</v>
      </c>
    </row>
    <row r="1371" spans="1:15" ht="15" hidden="1" customHeight="1" x14ac:dyDescent="0.3">
      <c r="A1371" s="2" t="s">
        <v>206</v>
      </c>
      <c r="B1371" s="2" t="s">
        <v>34323</v>
      </c>
      <c r="C1371" s="3">
        <v>15</v>
      </c>
      <c r="D1371" s="2" t="s">
        <v>916</v>
      </c>
      <c r="E1371" s="2" t="s">
        <v>14691</v>
      </c>
      <c r="F1371" s="2">
        <v>32101172</v>
      </c>
      <c r="G1371" s="2" t="s">
        <v>14826</v>
      </c>
      <c r="H1371" s="2" t="s">
        <v>14827</v>
      </c>
      <c r="I1371" s="2" t="s">
        <v>14828</v>
      </c>
      <c r="J1371" s="2" t="s">
        <v>14829</v>
      </c>
      <c r="K1371" s="2" t="s">
        <v>11126</v>
      </c>
      <c r="L1371" s="2" t="s">
        <v>14830</v>
      </c>
      <c r="M1371" s="2" t="s">
        <v>7488</v>
      </c>
      <c r="N1371" s="4" t="s">
        <v>14831</v>
      </c>
      <c r="O1371" s="4" t="s">
        <v>14832</v>
      </c>
    </row>
    <row r="1372" spans="1:15" ht="15" hidden="1" customHeight="1" x14ac:dyDescent="0.3">
      <c r="A1372" s="2" t="s">
        <v>206</v>
      </c>
      <c r="B1372" s="2" t="s">
        <v>34323</v>
      </c>
      <c r="C1372" s="3">
        <v>15</v>
      </c>
      <c r="D1372" s="2" t="s">
        <v>916</v>
      </c>
      <c r="E1372" s="2" t="s">
        <v>14678</v>
      </c>
      <c r="F1372" s="2">
        <v>34093957</v>
      </c>
      <c r="G1372" s="2" t="s">
        <v>14833</v>
      </c>
      <c r="H1372" s="2" t="s">
        <v>14834</v>
      </c>
      <c r="I1372" s="2" t="s">
        <v>3061</v>
      </c>
      <c r="J1372" s="2" t="s">
        <v>14835</v>
      </c>
      <c r="K1372" s="2" t="s">
        <v>7534</v>
      </c>
      <c r="L1372" s="2" t="s">
        <v>14836</v>
      </c>
      <c r="M1372" s="2" t="s">
        <v>7388</v>
      </c>
      <c r="N1372" s="4" t="s">
        <v>14837</v>
      </c>
      <c r="O1372" s="4" t="s">
        <v>14838</v>
      </c>
    </row>
    <row r="1373" spans="1:15" ht="15" hidden="1" customHeight="1" x14ac:dyDescent="0.3">
      <c r="A1373" s="2" t="s">
        <v>206</v>
      </c>
      <c r="B1373" s="2" t="s">
        <v>34323</v>
      </c>
      <c r="C1373" s="3">
        <v>15</v>
      </c>
      <c r="D1373" s="2" t="s">
        <v>916</v>
      </c>
      <c r="E1373" s="2" t="s">
        <v>14678</v>
      </c>
      <c r="F1373" s="2">
        <v>33216949</v>
      </c>
      <c r="G1373" s="2" t="s">
        <v>14839</v>
      </c>
      <c r="H1373" s="2" t="s">
        <v>14840</v>
      </c>
      <c r="I1373" s="2" t="s">
        <v>1331</v>
      </c>
      <c r="J1373" s="2" t="s">
        <v>14841</v>
      </c>
      <c r="K1373" s="2" t="s">
        <v>11141</v>
      </c>
      <c r="L1373" s="2" t="s">
        <v>14842</v>
      </c>
      <c r="M1373" s="2" t="s">
        <v>7677</v>
      </c>
      <c r="N1373" s="4" t="s">
        <v>14843</v>
      </c>
      <c r="O1373" s="4" t="s">
        <v>14844</v>
      </c>
    </row>
    <row r="1374" spans="1:15" ht="15" hidden="1" customHeight="1" x14ac:dyDescent="0.3">
      <c r="A1374" s="2" t="s">
        <v>206</v>
      </c>
      <c r="B1374" s="2" t="s">
        <v>34323</v>
      </c>
      <c r="C1374" s="3">
        <v>15</v>
      </c>
      <c r="D1374" s="2" t="s">
        <v>916</v>
      </c>
      <c r="E1374" s="2" t="s">
        <v>14678</v>
      </c>
      <c r="F1374" s="2">
        <v>33747340</v>
      </c>
      <c r="G1374" s="2" t="s">
        <v>14845</v>
      </c>
      <c r="H1374" s="2" t="s">
        <v>14846</v>
      </c>
      <c r="I1374" s="2" t="s">
        <v>948</v>
      </c>
      <c r="J1374" s="2" t="s">
        <v>14847</v>
      </c>
      <c r="K1374" s="2" t="s">
        <v>7534</v>
      </c>
      <c r="L1374" s="2" t="s">
        <v>14848</v>
      </c>
      <c r="M1374" s="2" t="s">
        <v>7388</v>
      </c>
      <c r="N1374" s="4" t="s">
        <v>14849</v>
      </c>
      <c r="O1374" s="4" t="s">
        <v>14850</v>
      </c>
    </row>
    <row r="1375" spans="1:15" ht="15" hidden="1" customHeight="1" x14ac:dyDescent="0.3">
      <c r="A1375" s="2" t="s">
        <v>206</v>
      </c>
      <c r="B1375" s="2" t="s">
        <v>34323</v>
      </c>
      <c r="C1375" s="3">
        <v>15</v>
      </c>
      <c r="D1375" s="2" t="s">
        <v>916</v>
      </c>
      <c r="E1375" s="2" t="s">
        <v>14678</v>
      </c>
      <c r="F1375" s="2">
        <v>33508850</v>
      </c>
      <c r="G1375" s="2" t="s">
        <v>11169</v>
      </c>
      <c r="H1375" s="2" t="s">
        <v>11170</v>
      </c>
      <c r="I1375" s="2" t="s">
        <v>759</v>
      </c>
      <c r="J1375" s="2" t="s">
        <v>11171</v>
      </c>
      <c r="K1375" s="2" t="s">
        <v>11003</v>
      </c>
      <c r="L1375" s="2" t="s">
        <v>11172</v>
      </c>
      <c r="M1375" s="2" t="s">
        <v>7460</v>
      </c>
      <c r="N1375" s="4" t="s">
        <v>11173</v>
      </c>
      <c r="O1375" s="4" t="s">
        <v>11174</v>
      </c>
    </row>
    <row r="1376" spans="1:15" ht="15" hidden="1" customHeight="1" x14ac:dyDescent="0.3">
      <c r="A1376" s="2" t="s">
        <v>206</v>
      </c>
      <c r="B1376" s="2" t="s">
        <v>34323</v>
      </c>
      <c r="C1376" s="3">
        <v>15</v>
      </c>
      <c r="D1376" s="2" t="s">
        <v>916</v>
      </c>
      <c r="E1376" s="2" t="s">
        <v>14678</v>
      </c>
      <c r="F1376" s="2">
        <v>33852678</v>
      </c>
      <c r="G1376" s="2" t="s">
        <v>11175</v>
      </c>
      <c r="H1376" s="2" t="s">
        <v>11176</v>
      </c>
      <c r="I1376" s="2" t="s">
        <v>759</v>
      </c>
      <c r="J1376" s="2" t="s">
        <v>11177</v>
      </c>
      <c r="K1376" s="2" t="s">
        <v>9392</v>
      </c>
      <c r="L1376" s="2" t="s">
        <v>11178</v>
      </c>
      <c r="M1376" s="2" t="s">
        <v>7388</v>
      </c>
      <c r="N1376" s="4" t="s">
        <v>11179</v>
      </c>
      <c r="O1376" s="4" t="s">
        <v>11180</v>
      </c>
    </row>
    <row r="1377" spans="1:15" ht="15" hidden="1" customHeight="1" x14ac:dyDescent="0.3">
      <c r="A1377" s="2" t="s">
        <v>206</v>
      </c>
      <c r="B1377" s="2" t="s">
        <v>34323</v>
      </c>
      <c r="C1377" s="3">
        <v>15</v>
      </c>
      <c r="D1377" s="2" t="s">
        <v>916</v>
      </c>
      <c r="E1377" s="2" t="s">
        <v>14678</v>
      </c>
      <c r="F1377" s="2">
        <v>33968057</v>
      </c>
      <c r="G1377" s="2" t="s">
        <v>14851</v>
      </c>
      <c r="H1377" s="2" t="s">
        <v>14852</v>
      </c>
      <c r="I1377" s="2" t="s">
        <v>759</v>
      </c>
      <c r="J1377" s="2" t="s">
        <v>2250</v>
      </c>
      <c r="K1377" s="2" t="s">
        <v>7410</v>
      </c>
      <c r="L1377" s="2" t="s">
        <v>14853</v>
      </c>
      <c r="M1377" s="2" t="s">
        <v>7460</v>
      </c>
      <c r="N1377" s="4" t="s">
        <v>14854</v>
      </c>
      <c r="O1377" s="4" t="s">
        <v>14855</v>
      </c>
    </row>
    <row r="1378" spans="1:15" ht="15" hidden="1" customHeight="1" x14ac:dyDescent="0.3">
      <c r="A1378" s="2" t="s">
        <v>206</v>
      </c>
      <c r="B1378" s="2" t="s">
        <v>34323</v>
      </c>
      <c r="C1378" s="3">
        <v>15</v>
      </c>
      <c r="D1378" s="2" t="s">
        <v>916</v>
      </c>
      <c r="E1378" s="2" t="s">
        <v>14678</v>
      </c>
      <c r="F1378" s="2">
        <v>33978100</v>
      </c>
      <c r="G1378" s="2" t="s">
        <v>14713</v>
      </c>
      <c r="H1378" s="2" t="s">
        <v>14856</v>
      </c>
      <c r="I1378" s="2" t="s">
        <v>759</v>
      </c>
      <c r="J1378" s="2" t="s">
        <v>4268</v>
      </c>
      <c r="K1378" s="2" t="s">
        <v>9392</v>
      </c>
      <c r="L1378" s="2" t="s">
        <v>14857</v>
      </c>
      <c r="M1378" s="2" t="s">
        <v>7709</v>
      </c>
      <c r="N1378" s="4" t="s">
        <v>14858</v>
      </c>
      <c r="O1378" s="4" t="s">
        <v>14859</v>
      </c>
    </row>
    <row r="1379" spans="1:15" ht="15" hidden="1" customHeight="1" x14ac:dyDescent="0.3">
      <c r="A1379" s="2" t="s">
        <v>206</v>
      </c>
      <c r="B1379" s="2" t="s">
        <v>34323</v>
      </c>
      <c r="C1379" s="3">
        <v>15</v>
      </c>
      <c r="D1379" s="2" t="s">
        <v>916</v>
      </c>
      <c r="E1379" s="2" t="s">
        <v>14678</v>
      </c>
      <c r="F1379" s="2">
        <v>34721442</v>
      </c>
      <c r="G1379" s="2" t="s">
        <v>14860</v>
      </c>
      <c r="H1379" s="2" t="s">
        <v>14861</v>
      </c>
      <c r="I1379" s="2" t="s">
        <v>759</v>
      </c>
      <c r="J1379" s="2" t="s">
        <v>5542</v>
      </c>
      <c r="K1379" s="2" t="s">
        <v>7410</v>
      </c>
      <c r="L1379" s="2" t="s">
        <v>14862</v>
      </c>
      <c r="M1379" s="2" t="s">
        <v>7431</v>
      </c>
      <c r="N1379" s="4" t="s">
        <v>14863</v>
      </c>
      <c r="O1379" s="4" t="s">
        <v>14864</v>
      </c>
    </row>
    <row r="1380" spans="1:15" ht="15" hidden="1" customHeight="1" x14ac:dyDescent="0.3">
      <c r="A1380" s="2" t="s">
        <v>206</v>
      </c>
      <c r="B1380" s="2" t="s">
        <v>34323</v>
      </c>
      <c r="C1380" s="3">
        <v>15</v>
      </c>
      <c r="D1380" s="2" t="s">
        <v>916</v>
      </c>
      <c r="E1380" s="2" t="s">
        <v>14678</v>
      </c>
      <c r="F1380" s="2">
        <v>32249095</v>
      </c>
      <c r="G1380" s="2" t="s">
        <v>14865</v>
      </c>
      <c r="H1380" s="2" t="s">
        <v>14866</v>
      </c>
      <c r="I1380" s="2" t="s">
        <v>12073</v>
      </c>
      <c r="J1380" s="2" t="s">
        <v>14867</v>
      </c>
      <c r="K1380" s="2" t="s">
        <v>8497</v>
      </c>
      <c r="L1380" s="2" t="s">
        <v>14868</v>
      </c>
      <c r="M1380" s="2" t="s">
        <v>8528</v>
      </c>
      <c r="N1380" s="4" t="s">
        <v>14869</v>
      </c>
      <c r="O1380" s="4" t="s">
        <v>14870</v>
      </c>
    </row>
    <row r="1381" spans="1:15" ht="15" hidden="1" customHeight="1" x14ac:dyDescent="0.3">
      <c r="A1381" s="2" t="s">
        <v>206</v>
      </c>
      <c r="B1381" s="2" t="s">
        <v>34323</v>
      </c>
      <c r="C1381" s="3">
        <v>15</v>
      </c>
      <c r="D1381" s="2" t="s">
        <v>916</v>
      </c>
      <c r="E1381" s="2" t="s">
        <v>14678</v>
      </c>
      <c r="F1381" s="2">
        <v>34409337</v>
      </c>
      <c r="G1381" s="2" t="s">
        <v>14871</v>
      </c>
      <c r="H1381" s="2" t="s">
        <v>14872</v>
      </c>
      <c r="I1381" s="2" t="s">
        <v>12073</v>
      </c>
      <c r="J1381" s="2" t="s">
        <v>14873</v>
      </c>
      <c r="K1381" s="2" t="s">
        <v>14874</v>
      </c>
      <c r="L1381" s="2" t="s">
        <v>14875</v>
      </c>
      <c r="M1381" s="2" t="s">
        <v>7388</v>
      </c>
      <c r="N1381" s="4" t="s">
        <v>14876</v>
      </c>
      <c r="O1381" s="4" t="s">
        <v>14877</v>
      </c>
    </row>
    <row r="1382" spans="1:15" ht="15" hidden="1" customHeight="1" x14ac:dyDescent="0.3">
      <c r="A1382" s="2" t="s">
        <v>206</v>
      </c>
      <c r="B1382" s="2" t="s">
        <v>34323</v>
      </c>
      <c r="C1382" s="3">
        <v>15</v>
      </c>
      <c r="D1382" s="2" t="s">
        <v>916</v>
      </c>
      <c r="E1382" s="2" t="s">
        <v>14678</v>
      </c>
      <c r="F1382" s="2">
        <v>32843172</v>
      </c>
      <c r="G1382" s="2" t="s">
        <v>14878</v>
      </c>
      <c r="H1382" s="2" t="s">
        <v>14879</v>
      </c>
      <c r="I1382" s="2" t="s">
        <v>9169</v>
      </c>
      <c r="J1382" s="2" t="s">
        <v>14880</v>
      </c>
      <c r="K1382" s="2" t="s">
        <v>12183</v>
      </c>
      <c r="L1382" s="2" t="s">
        <v>14881</v>
      </c>
      <c r="M1382" s="2" t="s">
        <v>7388</v>
      </c>
      <c r="N1382" s="4" t="s">
        <v>14882</v>
      </c>
      <c r="O1382" s="4" t="s">
        <v>14883</v>
      </c>
    </row>
    <row r="1383" spans="1:15" ht="15" hidden="1" customHeight="1" x14ac:dyDescent="0.3">
      <c r="A1383" s="2" t="s">
        <v>206</v>
      </c>
      <c r="B1383" s="2" t="s">
        <v>34323</v>
      </c>
      <c r="C1383" s="3">
        <v>15</v>
      </c>
      <c r="D1383" s="2" t="s">
        <v>916</v>
      </c>
      <c r="E1383" s="2" t="s">
        <v>14678</v>
      </c>
      <c r="F1383" s="2">
        <v>32969795</v>
      </c>
      <c r="G1383" s="2" t="s">
        <v>14884</v>
      </c>
      <c r="H1383" s="2" t="s">
        <v>14885</v>
      </c>
      <c r="I1383" s="2" t="s">
        <v>4527</v>
      </c>
      <c r="J1383" s="2"/>
      <c r="K1383" s="2" t="s">
        <v>14886</v>
      </c>
      <c r="L1383" s="2" t="s">
        <v>14887</v>
      </c>
      <c r="M1383" s="2" t="s">
        <v>7388</v>
      </c>
      <c r="N1383" s="4" t="s">
        <v>14888</v>
      </c>
      <c r="O1383" s="4" t="s">
        <v>14889</v>
      </c>
    </row>
    <row r="1384" spans="1:15" ht="15" hidden="1" customHeight="1" x14ac:dyDescent="0.3">
      <c r="A1384" s="2" t="s">
        <v>206</v>
      </c>
      <c r="B1384" s="2" t="s">
        <v>34323</v>
      </c>
      <c r="C1384" s="3">
        <v>15</v>
      </c>
      <c r="D1384" s="2" t="s">
        <v>916</v>
      </c>
      <c r="E1384" s="2" t="s">
        <v>14678</v>
      </c>
      <c r="F1384" s="2">
        <v>32344190</v>
      </c>
      <c r="G1384" s="2" t="s">
        <v>14890</v>
      </c>
      <c r="H1384" s="2" t="s">
        <v>14891</v>
      </c>
      <c r="I1384" s="2" t="s">
        <v>1474</v>
      </c>
      <c r="J1384" s="2" t="s">
        <v>14892</v>
      </c>
      <c r="K1384" s="2" t="s">
        <v>7479</v>
      </c>
      <c r="L1384" s="2" t="s">
        <v>14893</v>
      </c>
      <c r="M1384" s="2" t="s">
        <v>7565</v>
      </c>
      <c r="N1384" s="4" t="s">
        <v>14894</v>
      </c>
      <c r="O1384" s="4" t="s">
        <v>14895</v>
      </c>
    </row>
    <row r="1385" spans="1:15" ht="15" hidden="1" customHeight="1" x14ac:dyDescent="0.3">
      <c r="A1385" s="2" t="s">
        <v>206</v>
      </c>
      <c r="B1385" s="2" t="s">
        <v>34323</v>
      </c>
      <c r="C1385" s="3">
        <v>15</v>
      </c>
      <c r="D1385" s="2" t="s">
        <v>916</v>
      </c>
      <c r="E1385" s="2" t="s">
        <v>14678</v>
      </c>
      <c r="F1385" s="2">
        <v>32081759</v>
      </c>
      <c r="G1385" s="2" t="s">
        <v>12626</v>
      </c>
      <c r="H1385" s="2" t="s">
        <v>12627</v>
      </c>
      <c r="I1385" s="2" t="s">
        <v>7740</v>
      </c>
      <c r="J1385" s="2" t="s">
        <v>12628</v>
      </c>
      <c r="K1385" s="2" t="s">
        <v>7380</v>
      </c>
      <c r="L1385" s="2" t="s">
        <v>12629</v>
      </c>
      <c r="M1385" s="2" t="s">
        <v>7438</v>
      </c>
      <c r="N1385" s="4" t="s">
        <v>12630</v>
      </c>
      <c r="O1385" s="4" t="s">
        <v>12631</v>
      </c>
    </row>
    <row r="1386" spans="1:15" ht="15" hidden="1" customHeight="1" x14ac:dyDescent="0.3">
      <c r="A1386" s="2" t="s">
        <v>206</v>
      </c>
      <c r="B1386" s="2" t="s">
        <v>34323</v>
      </c>
      <c r="C1386" s="3">
        <v>15</v>
      </c>
      <c r="D1386" s="2" t="s">
        <v>916</v>
      </c>
      <c r="E1386" s="2" t="s">
        <v>14678</v>
      </c>
      <c r="F1386" s="2">
        <v>31899130</v>
      </c>
      <c r="G1386" s="2" t="s">
        <v>14896</v>
      </c>
      <c r="H1386" s="2" t="s">
        <v>14897</v>
      </c>
      <c r="I1386" s="2" t="s">
        <v>1347</v>
      </c>
      <c r="J1386" s="2" t="s">
        <v>14898</v>
      </c>
      <c r="K1386" s="2" t="s">
        <v>7479</v>
      </c>
      <c r="L1386" s="2" t="s">
        <v>14899</v>
      </c>
      <c r="M1386" s="2" t="s">
        <v>7709</v>
      </c>
      <c r="N1386" s="4" t="s">
        <v>14900</v>
      </c>
      <c r="O1386" s="4" t="s">
        <v>14901</v>
      </c>
    </row>
    <row r="1387" spans="1:15" ht="15" hidden="1" customHeight="1" x14ac:dyDescent="0.3">
      <c r="A1387" s="2" t="s">
        <v>206</v>
      </c>
      <c r="B1387" s="2" t="s">
        <v>34323</v>
      </c>
      <c r="C1387" s="3">
        <v>15</v>
      </c>
      <c r="D1387" s="2" t="s">
        <v>916</v>
      </c>
      <c r="E1387" s="2" t="s">
        <v>14678</v>
      </c>
      <c r="F1387" s="2">
        <v>31626988</v>
      </c>
      <c r="G1387" s="2" t="s">
        <v>14902</v>
      </c>
      <c r="H1387" s="2" t="s">
        <v>14903</v>
      </c>
      <c r="I1387" s="2" t="s">
        <v>5046</v>
      </c>
      <c r="J1387" s="2" t="s">
        <v>10379</v>
      </c>
      <c r="K1387" s="2" t="s">
        <v>7479</v>
      </c>
      <c r="L1387" s="2" t="s">
        <v>14904</v>
      </c>
      <c r="M1387" s="2" t="s">
        <v>7388</v>
      </c>
      <c r="N1387" s="4" t="s">
        <v>3320</v>
      </c>
      <c r="O1387" s="4" t="s">
        <v>14905</v>
      </c>
    </row>
    <row r="1388" spans="1:15" ht="15" hidden="1" customHeight="1" x14ac:dyDescent="0.3">
      <c r="A1388" s="2" t="s">
        <v>206</v>
      </c>
      <c r="B1388" s="2" t="s">
        <v>34323</v>
      </c>
      <c r="C1388" s="3">
        <v>15</v>
      </c>
      <c r="D1388" s="2" t="s">
        <v>916</v>
      </c>
      <c r="E1388" s="2" t="s">
        <v>14678</v>
      </c>
      <c r="F1388" s="2">
        <v>31630941</v>
      </c>
      <c r="G1388" s="2" t="s">
        <v>14906</v>
      </c>
      <c r="H1388" s="2" t="s">
        <v>14907</v>
      </c>
      <c r="I1388" s="2" t="s">
        <v>4545</v>
      </c>
      <c r="J1388" s="2" t="s">
        <v>14908</v>
      </c>
      <c r="K1388" s="2" t="s">
        <v>5143</v>
      </c>
      <c r="L1388" s="2" t="s">
        <v>14909</v>
      </c>
      <c r="M1388" s="2" t="s">
        <v>7460</v>
      </c>
      <c r="N1388" s="4" t="s">
        <v>14910</v>
      </c>
      <c r="O1388" s="4" t="s">
        <v>14911</v>
      </c>
    </row>
    <row r="1389" spans="1:15" ht="15" hidden="1" customHeight="1" x14ac:dyDescent="0.3">
      <c r="A1389" s="2" t="s">
        <v>206</v>
      </c>
      <c r="B1389" s="2" t="s">
        <v>34323</v>
      </c>
      <c r="C1389" s="3">
        <v>15</v>
      </c>
      <c r="D1389" s="2" t="s">
        <v>916</v>
      </c>
      <c r="E1389" s="2" t="s">
        <v>14678</v>
      </c>
      <c r="F1389" s="2">
        <v>31778467</v>
      </c>
      <c r="G1389" s="2" t="s">
        <v>14912</v>
      </c>
      <c r="H1389" s="2" t="s">
        <v>14913</v>
      </c>
      <c r="I1389" s="2" t="s">
        <v>1123</v>
      </c>
      <c r="J1389" s="2" t="s">
        <v>11277</v>
      </c>
      <c r="K1389" s="2" t="s">
        <v>9392</v>
      </c>
      <c r="L1389" s="2" t="s">
        <v>14914</v>
      </c>
      <c r="M1389" s="2" t="s">
        <v>7709</v>
      </c>
      <c r="N1389" s="4" t="s">
        <v>14915</v>
      </c>
      <c r="O1389" s="4" t="s">
        <v>14916</v>
      </c>
    </row>
    <row r="1390" spans="1:15" ht="15" hidden="1" customHeight="1" x14ac:dyDescent="0.3">
      <c r="A1390" s="2" t="s">
        <v>206</v>
      </c>
      <c r="B1390" s="2" t="s">
        <v>34323</v>
      </c>
      <c r="C1390" s="3">
        <v>15</v>
      </c>
      <c r="D1390" s="2" t="s">
        <v>916</v>
      </c>
      <c r="E1390" s="2" t="s">
        <v>14678</v>
      </c>
      <c r="F1390" s="2">
        <v>30797080</v>
      </c>
      <c r="G1390" s="2" t="s">
        <v>14917</v>
      </c>
      <c r="H1390" s="2" t="s">
        <v>14918</v>
      </c>
      <c r="I1390" s="2" t="s">
        <v>1916</v>
      </c>
      <c r="J1390" s="2" t="s">
        <v>7817</v>
      </c>
      <c r="K1390" s="2" t="s">
        <v>7479</v>
      </c>
      <c r="L1390" s="2" t="s">
        <v>14919</v>
      </c>
      <c r="M1390" s="2" t="s">
        <v>7735</v>
      </c>
      <c r="N1390" s="4" t="s">
        <v>14920</v>
      </c>
      <c r="O1390" s="4" t="s">
        <v>14921</v>
      </c>
    </row>
    <row r="1391" spans="1:15" ht="15" hidden="1" customHeight="1" x14ac:dyDescent="0.3">
      <c r="A1391" s="2" t="s">
        <v>206</v>
      </c>
      <c r="B1391" s="2" t="s">
        <v>34323</v>
      </c>
      <c r="C1391" s="3">
        <v>15</v>
      </c>
      <c r="D1391" s="2" t="s">
        <v>916</v>
      </c>
      <c r="E1391" s="2" t="s">
        <v>14678</v>
      </c>
      <c r="F1391" s="2">
        <v>31279466</v>
      </c>
      <c r="G1391" s="2" t="s">
        <v>14845</v>
      </c>
      <c r="H1391" s="2" t="s">
        <v>14922</v>
      </c>
      <c r="I1391" s="2" t="s">
        <v>1916</v>
      </c>
      <c r="J1391" s="2"/>
      <c r="K1391" s="2" t="s">
        <v>7479</v>
      </c>
      <c r="L1391" s="2" t="s">
        <v>14923</v>
      </c>
      <c r="M1391" s="2" t="s">
        <v>8909</v>
      </c>
      <c r="N1391" s="4" t="s">
        <v>14924</v>
      </c>
      <c r="O1391" s="4" t="s">
        <v>14925</v>
      </c>
    </row>
    <row r="1392" spans="1:15" ht="15" hidden="1" customHeight="1" x14ac:dyDescent="0.3">
      <c r="A1392" s="2" t="s">
        <v>206</v>
      </c>
      <c r="B1392" s="2" t="s">
        <v>34323</v>
      </c>
      <c r="C1392" s="3">
        <v>15</v>
      </c>
      <c r="D1392" s="2" t="s">
        <v>916</v>
      </c>
      <c r="E1392" s="2" t="s">
        <v>14678</v>
      </c>
      <c r="F1392" s="2">
        <v>31291386</v>
      </c>
      <c r="G1392" s="2" t="s">
        <v>14926</v>
      </c>
      <c r="H1392" s="2" t="s">
        <v>14927</v>
      </c>
      <c r="I1392" s="2" t="s">
        <v>14928</v>
      </c>
      <c r="J1392" s="2" t="s">
        <v>14928</v>
      </c>
      <c r="K1392" s="2" t="s">
        <v>9392</v>
      </c>
      <c r="L1392" s="2" t="s">
        <v>14929</v>
      </c>
      <c r="M1392" s="2" t="s">
        <v>7709</v>
      </c>
      <c r="N1392" s="4" t="s">
        <v>14930</v>
      </c>
      <c r="O1392" s="4" t="s">
        <v>14931</v>
      </c>
    </row>
    <row r="1393" spans="1:15" ht="15" hidden="1" customHeight="1" x14ac:dyDescent="0.3">
      <c r="A1393" s="2" t="s">
        <v>206</v>
      </c>
      <c r="B1393" s="2" t="s">
        <v>34323</v>
      </c>
      <c r="C1393" s="3">
        <v>15</v>
      </c>
      <c r="D1393" s="2" t="s">
        <v>916</v>
      </c>
      <c r="E1393" s="2" t="s">
        <v>14678</v>
      </c>
      <c r="F1393" s="2">
        <v>29972094</v>
      </c>
      <c r="G1393" s="2" t="s">
        <v>14932</v>
      </c>
      <c r="H1393" s="2" t="s">
        <v>14933</v>
      </c>
      <c r="I1393" s="2" t="s">
        <v>2586</v>
      </c>
      <c r="J1393" s="2" t="s">
        <v>14934</v>
      </c>
      <c r="K1393" s="2" t="s">
        <v>11027</v>
      </c>
      <c r="L1393" s="2" t="s">
        <v>14935</v>
      </c>
      <c r="M1393" s="2" t="s">
        <v>7481</v>
      </c>
      <c r="N1393" s="4" t="s">
        <v>14936</v>
      </c>
      <c r="O1393" s="4" t="s">
        <v>14937</v>
      </c>
    </row>
    <row r="1394" spans="1:15" ht="15" hidden="1" customHeight="1" x14ac:dyDescent="0.3">
      <c r="A1394" s="2" t="s">
        <v>206</v>
      </c>
      <c r="B1394" s="2" t="s">
        <v>34323</v>
      </c>
      <c r="C1394" s="3">
        <v>15</v>
      </c>
      <c r="D1394" s="2" t="s">
        <v>916</v>
      </c>
      <c r="E1394" s="2" t="s">
        <v>14678</v>
      </c>
      <c r="F1394" s="2">
        <v>30772393</v>
      </c>
      <c r="G1394" s="2" t="s">
        <v>14938</v>
      </c>
      <c r="H1394" s="2" t="s">
        <v>14939</v>
      </c>
      <c r="I1394" s="2" t="s">
        <v>1336</v>
      </c>
      <c r="J1394" s="2" t="s">
        <v>7811</v>
      </c>
      <c r="K1394" s="2" t="s">
        <v>12141</v>
      </c>
      <c r="L1394" s="2" t="s">
        <v>14940</v>
      </c>
      <c r="M1394" s="2" t="s">
        <v>7388</v>
      </c>
      <c r="N1394" s="4" t="s">
        <v>14941</v>
      </c>
      <c r="O1394" s="4" t="s">
        <v>14942</v>
      </c>
    </row>
    <row r="1395" spans="1:15" ht="15" hidden="1" customHeight="1" x14ac:dyDescent="0.3">
      <c r="A1395" s="2" t="s">
        <v>206</v>
      </c>
      <c r="B1395" s="2" t="s">
        <v>34323</v>
      </c>
      <c r="C1395" s="3">
        <v>15</v>
      </c>
      <c r="D1395" s="2" t="s">
        <v>916</v>
      </c>
      <c r="E1395" s="2" t="s">
        <v>14678</v>
      </c>
      <c r="F1395" s="2">
        <v>30159581</v>
      </c>
      <c r="G1395" s="2" t="s">
        <v>14713</v>
      </c>
      <c r="H1395" s="2" t="s">
        <v>14943</v>
      </c>
      <c r="I1395" s="2" t="s">
        <v>1357</v>
      </c>
      <c r="J1395" s="2" t="s">
        <v>14944</v>
      </c>
      <c r="K1395" s="2" t="s">
        <v>9613</v>
      </c>
      <c r="L1395" s="2" t="s">
        <v>14945</v>
      </c>
      <c r="M1395" s="2" t="s">
        <v>7438</v>
      </c>
      <c r="N1395" s="4" t="s">
        <v>14946</v>
      </c>
      <c r="O1395" s="4" t="s">
        <v>14947</v>
      </c>
    </row>
    <row r="1396" spans="1:15" ht="15" hidden="1" customHeight="1" x14ac:dyDescent="0.3">
      <c r="A1396" s="2" t="s">
        <v>206</v>
      </c>
      <c r="B1396" s="2" t="s">
        <v>34323</v>
      </c>
      <c r="C1396" s="3">
        <v>15</v>
      </c>
      <c r="D1396" s="2" t="s">
        <v>916</v>
      </c>
      <c r="E1396" s="2" t="s">
        <v>14678</v>
      </c>
      <c r="F1396" s="2">
        <v>30859323</v>
      </c>
      <c r="G1396" s="2" t="s">
        <v>14948</v>
      </c>
      <c r="H1396" s="2" t="s">
        <v>14949</v>
      </c>
      <c r="I1396" s="2" t="s">
        <v>14950</v>
      </c>
      <c r="J1396" s="2" t="s">
        <v>14950</v>
      </c>
      <c r="K1396" s="2" t="s">
        <v>11205</v>
      </c>
      <c r="L1396" s="2" t="s">
        <v>14951</v>
      </c>
      <c r="M1396" s="2" t="s">
        <v>7438</v>
      </c>
      <c r="N1396" s="4" t="s">
        <v>14952</v>
      </c>
      <c r="O1396" s="4" t="s">
        <v>14953</v>
      </c>
    </row>
    <row r="1397" spans="1:15" ht="15" hidden="1" customHeight="1" x14ac:dyDescent="0.3">
      <c r="A1397" s="2" t="s">
        <v>206</v>
      </c>
      <c r="B1397" s="2" t="s">
        <v>34323</v>
      </c>
      <c r="C1397" s="3">
        <v>15</v>
      </c>
      <c r="D1397" s="2" t="s">
        <v>916</v>
      </c>
      <c r="E1397" s="2" t="s">
        <v>14678</v>
      </c>
      <c r="F1397" s="2">
        <v>30020259</v>
      </c>
      <c r="G1397" s="2" t="s">
        <v>14954</v>
      </c>
      <c r="H1397" s="2" t="s">
        <v>14955</v>
      </c>
      <c r="I1397" s="2" t="s">
        <v>1228</v>
      </c>
      <c r="J1397" s="2"/>
      <c r="K1397" s="2" t="s">
        <v>7598</v>
      </c>
      <c r="L1397" s="2" t="s">
        <v>14956</v>
      </c>
      <c r="M1397" s="2" t="s">
        <v>7438</v>
      </c>
      <c r="N1397" s="4" t="s">
        <v>14957</v>
      </c>
      <c r="O1397" s="4" t="s">
        <v>14958</v>
      </c>
    </row>
    <row r="1398" spans="1:15" ht="15" hidden="1" customHeight="1" x14ac:dyDescent="0.3">
      <c r="A1398" s="2" t="s">
        <v>206</v>
      </c>
      <c r="B1398" s="2" t="s">
        <v>34323</v>
      </c>
      <c r="C1398" s="3">
        <v>15</v>
      </c>
      <c r="D1398" s="2" t="s">
        <v>916</v>
      </c>
      <c r="E1398" s="2" t="s">
        <v>14678</v>
      </c>
      <c r="F1398" s="2">
        <v>29439936</v>
      </c>
      <c r="G1398" s="2" t="s">
        <v>14959</v>
      </c>
      <c r="H1398" s="2" t="s">
        <v>14960</v>
      </c>
      <c r="I1398" s="2" t="s">
        <v>4039</v>
      </c>
      <c r="J1398" s="2" t="s">
        <v>14961</v>
      </c>
      <c r="K1398" s="2" t="s">
        <v>7479</v>
      </c>
      <c r="L1398" s="2" t="s">
        <v>14962</v>
      </c>
      <c r="M1398" s="2" t="s">
        <v>7677</v>
      </c>
      <c r="N1398" s="4" t="s">
        <v>14963</v>
      </c>
      <c r="O1398" s="4" t="s">
        <v>14964</v>
      </c>
    </row>
    <row r="1399" spans="1:15" ht="15" hidden="1" customHeight="1" x14ac:dyDescent="0.3">
      <c r="A1399" s="2" t="s">
        <v>206</v>
      </c>
      <c r="B1399" s="2" t="s">
        <v>34323</v>
      </c>
      <c r="C1399" s="3">
        <v>15</v>
      </c>
      <c r="D1399" s="2" t="s">
        <v>916</v>
      </c>
      <c r="E1399" s="2" t="s">
        <v>14678</v>
      </c>
      <c r="F1399" s="2">
        <v>30007466</v>
      </c>
      <c r="G1399" s="2" t="s">
        <v>14965</v>
      </c>
      <c r="H1399" s="2" t="s">
        <v>14966</v>
      </c>
      <c r="I1399" s="2" t="s">
        <v>4039</v>
      </c>
      <c r="J1399" s="2" t="s">
        <v>14967</v>
      </c>
      <c r="K1399" s="2" t="s">
        <v>14968</v>
      </c>
      <c r="L1399" s="2" t="s">
        <v>14969</v>
      </c>
      <c r="M1399" s="2" t="s">
        <v>7438</v>
      </c>
      <c r="N1399" s="4" t="s">
        <v>14970</v>
      </c>
      <c r="O1399" s="4" t="s">
        <v>14971</v>
      </c>
    </row>
    <row r="1400" spans="1:15" ht="15" hidden="1" customHeight="1" x14ac:dyDescent="0.3">
      <c r="A1400" s="2" t="s">
        <v>206</v>
      </c>
      <c r="B1400" s="2" t="s">
        <v>34323</v>
      </c>
      <c r="C1400" s="3">
        <v>15</v>
      </c>
      <c r="D1400" s="2" t="s">
        <v>916</v>
      </c>
      <c r="E1400" s="2" t="s">
        <v>14678</v>
      </c>
      <c r="F1400" s="2">
        <v>30033918</v>
      </c>
      <c r="G1400" s="2" t="s">
        <v>14972</v>
      </c>
      <c r="H1400" s="2" t="s">
        <v>14973</v>
      </c>
      <c r="I1400" s="2" t="s">
        <v>4039</v>
      </c>
      <c r="J1400" s="2"/>
      <c r="K1400" s="2" t="s">
        <v>7479</v>
      </c>
      <c r="L1400" s="2" t="s">
        <v>14974</v>
      </c>
      <c r="M1400" s="2" t="s">
        <v>8909</v>
      </c>
      <c r="N1400" s="4" t="s">
        <v>14975</v>
      </c>
      <c r="O1400" s="4" t="s">
        <v>14976</v>
      </c>
    </row>
    <row r="1401" spans="1:15" ht="15" hidden="1" customHeight="1" x14ac:dyDescent="0.3">
      <c r="A1401" s="2" t="s">
        <v>206</v>
      </c>
      <c r="B1401" s="2" t="s">
        <v>34323</v>
      </c>
      <c r="C1401" s="3">
        <v>15</v>
      </c>
      <c r="D1401" s="2" t="s">
        <v>916</v>
      </c>
      <c r="E1401" s="2" t="s">
        <v>14678</v>
      </c>
      <c r="F1401" s="2">
        <v>29175370</v>
      </c>
      <c r="G1401" s="2" t="s">
        <v>14977</v>
      </c>
      <c r="H1401" s="2" t="s">
        <v>14978</v>
      </c>
      <c r="I1401" s="2" t="s">
        <v>12133</v>
      </c>
      <c r="J1401" s="2" t="s">
        <v>14979</v>
      </c>
      <c r="K1401" s="2" t="s">
        <v>7479</v>
      </c>
      <c r="L1401" s="2" t="s">
        <v>14980</v>
      </c>
      <c r="M1401" s="2" t="s">
        <v>7404</v>
      </c>
      <c r="N1401" s="4" t="s">
        <v>14981</v>
      </c>
      <c r="O1401" s="4" t="s">
        <v>14982</v>
      </c>
    </row>
    <row r="1402" spans="1:15" ht="15" hidden="1" customHeight="1" x14ac:dyDescent="0.3">
      <c r="A1402" s="2" t="s">
        <v>206</v>
      </c>
      <c r="B1402" s="2" t="s">
        <v>34323</v>
      </c>
      <c r="C1402" s="3">
        <v>15</v>
      </c>
      <c r="D1402" s="2" t="s">
        <v>916</v>
      </c>
      <c r="E1402" s="2" t="s">
        <v>14678</v>
      </c>
      <c r="F1402" s="2">
        <v>29791521</v>
      </c>
      <c r="G1402" s="2" t="s">
        <v>14983</v>
      </c>
      <c r="H1402" s="2" t="s">
        <v>14984</v>
      </c>
      <c r="I1402" s="2" t="s">
        <v>5622</v>
      </c>
      <c r="J1402" s="2" t="s">
        <v>5622</v>
      </c>
      <c r="K1402" s="2" t="s">
        <v>11413</v>
      </c>
      <c r="L1402" s="2" t="s">
        <v>14985</v>
      </c>
      <c r="M1402" s="2" t="s">
        <v>7404</v>
      </c>
      <c r="N1402" s="4" t="s">
        <v>14986</v>
      </c>
      <c r="O1402" s="4" t="s">
        <v>14987</v>
      </c>
    </row>
    <row r="1403" spans="1:15" ht="15" hidden="1" customHeight="1" x14ac:dyDescent="0.3">
      <c r="A1403" s="2" t="s">
        <v>206</v>
      </c>
      <c r="B1403" s="2" t="s">
        <v>34323</v>
      </c>
      <c r="C1403" s="3">
        <v>15</v>
      </c>
      <c r="D1403" s="2" t="s">
        <v>916</v>
      </c>
      <c r="E1403" s="2" t="s">
        <v>14678</v>
      </c>
      <c r="F1403" s="2">
        <v>29791522</v>
      </c>
      <c r="G1403" s="2" t="s">
        <v>14845</v>
      </c>
      <c r="H1403" s="2" t="s">
        <v>14988</v>
      </c>
      <c r="I1403" s="2" t="s">
        <v>5622</v>
      </c>
      <c r="J1403" s="2" t="s">
        <v>5622</v>
      </c>
      <c r="K1403" s="2" t="s">
        <v>11413</v>
      </c>
      <c r="L1403" s="2" t="s">
        <v>14989</v>
      </c>
      <c r="M1403" s="2" t="s">
        <v>7444</v>
      </c>
      <c r="N1403" s="4" t="s">
        <v>14990</v>
      </c>
      <c r="O1403" s="4" t="s">
        <v>14991</v>
      </c>
    </row>
    <row r="1404" spans="1:15" ht="15" hidden="1" customHeight="1" x14ac:dyDescent="0.3">
      <c r="A1404" s="2" t="s">
        <v>206</v>
      </c>
      <c r="B1404" s="2" t="s">
        <v>34323</v>
      </c>
      <c r="C1404" s="3">
        <v>15</v>
      </c>
      <c r="D1404" s="2" t="s">
        <v>916</v>
      </c>
      <c r="E1404" s="2" t="s">
        <v>14678</v>
      </c>
      <c r="F1404" s="2">
        <v>29135486</v>
      </c>
      <c r="G1404" s="2" t="s">
        <v>14718</v>
      </c>
      <c r="H1404" s="2" t="s">
        <v>14992</v>
      </c>
      <c r="I1404" s="2" t="s">
        <v>1352</v>
      </c>
      <c r="J1404" s="2"/>
      <c r="K1404" s="2" t="s">
        <v>7598</v>
      </c>
      <c r="L1404" s="2" t="s">
        <v>14993</v>
      </c>
      <c r="M1404" s="2" t="s">
        <v>7438</v>
      </c>
      <c r="N1404" s="4" t="s">
        <v>14994</v>
      </c>
      <c r="O1404" s="4" t="s">
        <v>14995</v>
      </c>
    </row>
    <row r="1405" spans="1:15" ht="15" hidden="1" customHeight="1" x14ac:dyDescent="0.3">
      <c r="A1405" s="2" t="s">
        <v>206</v>
      </c>
      <c r="B1405" s="2" t="s">
        <v>34323</v>
      </c>
      <c r="C1405" s="3">
        <v>15</v>
      </c>
      <c r="D1405" s="2" t="s">
        <v>916</v>
      </c>
      <c r="E1405" s="2" t="s">
        <v>14678</v>
      </c>
      <c r="F1405" s="2">
        <v>29451619</v>
      </c>
      <c r="G1405" s="2" t="s">
        <v>14996</v>
      </c>
      <c r="H1405" s="2" t="s">
        <v>14997</v>
      </c>
      <c r="I1405" s="2" t="s">
        <v>781</v>
      </c>
      <c r="J1405" s="2" t="s">
        <v>14998</v>
      </c>
      <c r="K1405" s="2" t="s">
        <v>11413</v>
      </c>
      <c r="L1405" s="2" t="s">
        <v>14999</v>
      </c>
      <c r="M1405" s="2" t="s">
        <v>7404</v>
      </c>
      <c r="N1405" s="4" t="s">
        <v>15000</v>
      </c>
      <c r="O1405" s="4" t="s">
        <v>15001</v>
      </c>
    </row>
    <row r="1406" spans="1:15" ht="15" hidden="1" customHeight="1" x14ac:dyDescent="0.3">
      <c r="A1406" s="2" t="s">
        <v>206</v>
      </c>
      <c r="B1406" s="2" t="s">
        <v>34323</v>
      </c>
      <c r="C1406" s="3">
        <v>15</v>
      </c>
      <c r="D1406" s="2" t="s">
        <v>916</v>
      </c>
      <c r="E1406" s="2" t="s">
        <v>14678</v>
      </c>
      <c r="F1406" s="2">
        <v>29122158</v>
      </c>
      <c r="G1406" s="2" t="s">
        <v>14845</v>
      </c>
      <c r="H1406" s="2" t="s">
        <v>15002</v>
      </c>
      <c r="I1406" s="2" t="s">
        <v>1095</v>
      </c>
      <c r="J1406" s="2"/>
      <c r="K1406" s="2" t="s">
        <v>7479</v>
      </c>
      <c r="L1406" s="2" t="s">
        <v>15003</v>
      </c>
      <c r="M1406" s="2" t="s">
        <v>8909</v>
      </c>
      <c r="N1406" s="4" t="s">
        <v>15004</v>
      </c>
      <c r="O1406" s="4" t="s">
        <v>15005</v>
      </c>
    </row>
    <row r="1407" spans="1:15" ht="15" hidden="1" customHeight="1" x14ac:dyDescent="0.3">
      <c r="A1407" s="2" t="s">
        <v>206</v>
      </c>
      <c r="B1407" s="2" t="s">
        <v>34323</v>
      </c>
      <c r="C1407" s="3">
        <v>15</v>
      </c>
      <c r="D1407" s="2" t="s">
        <v>916</v>
      </c>
      <c r="E1407" s="2" t="s">
        <v>14678</v>
      </c>
      <c r="F1407" s="2">
        <v>29340498</v>
      </c>
      <c r="G1407" s="2" t="s">
        <v>15006</v>
      </c>
      <c r="H1407" s="2" t="s">
        <v>15007</v>
      </c>
      <c r="I1407" s="2" t="s">
        <v>1095</v>
      </c>
      <c r="J1407" s="2"/>
      <c r="K1407" s="2" t="s">
        <v>15008</v>
      </c>
      <c r="L1407" s="2" t="s">
        <v>15009</v>
      </c>
      <c r="M1407" s="2" t="s">
        <v>7677</v>
      </c>
      <c r="N1407" s="4" t="s">
        <v>15010</v>
      </c>
      <c r="O1407" s="4" t="s">
        <v>15011</v>
      </c>
    </row>
    <row r="1408" spans="1:15" ht="15" hidden="1" customHeight="1" x14ac:dyDescent="0.3">
      <c r="A1408" s="2" t="s">
        <v>206</v>
      </c>
      <c r="B1408" s="2" t="s">
        <v>34323</v>
      </c>
      <c r="C1408" s="3">
        <v>15</v>
      </c>
      <c r="D1408" s="2" t="s">
        <v>916</v>
      </c>
      <c r="E1408" s="2" t="s">
        <v>14678</v>
      </c>
      <c r="F1408" s="2">
        <v>28965631</v>
      </c>
      <c r="G1408" s="2" t="s">
        <v>14954</v>
      </c>
      <c r="H1408" s="2" t="s">
        <v>15012</v>
      </c>
      <c r="I1408" s="2" t="s">
        <v>1096</v>
      </c>
      <c r="J1408" s="2" t="s">
        <v>15013</v>
      </c>
      <c r="K1408" s="2" t="s">
        <v>14968</v>
      </c>
      <c r="L1408" s="2" t="s">
        <v>15014</v>
      </c>
      <c r="M1408" s="2" t="s">
        <v>7438</v>
      </c>
      <c r="N1408" s="4" t="s">
        <v>15015</v>
      </c>
      <c r="O1408" s="4" t="s">
        <v>15016</v>
      </c>
    </row>
    <row r="1409" spans="1:15" ht="15" hidden="1" customHeight="1" x14ac:dyDescent="0.3">
      <c r="A1409" s="2" t="s">
        <v>206</v>
      </c>
      <c r="B1409" s="2" t="s">
        <v>34323</v>
      </c>
      <c r="C1409" s="3">
        <v>15</v>
      </c>
      <c r="D1409" s="2" t="s">
        <v>916</v>
      </c>
      <c r="E1409" s="2" t="s">
        <v>14678</v>
      </c>
      <c r="F1409" s="2">
        <v>28715060</v>
      </c>
      <c r="G1409" s="2" t="s">
        <v>15017</v>
      </c>
      <c r="H1409" s="2" t="s">
        <v>15018</v>
      </c>
      <c r="I1409" s="2" t="s">
        <v>2656</v>
      </c>
      <c r="J1409" s="2"/>
      <c r="K1409" s="2" t="s">
        <v>15019</v>
      </c>
      <c r="L1409" s="2" t="s">
        <v>15020</v>
      </c>
      <c r="M1409" s="2" t="s">
        <v>11819</v>
      </c>
      <c r="N1409" s="4" t="s">
        <v>15021</v>
      </c>
      <c r="O1409" s="4" t="s">
        <v>15022</v>
      </c>
    </row>
    <row r="1410" spans="1:15" ht="15" hidden="1" customHeight="1" x14ac:dyDescent="0.3">
      <c r="A1410" s="2" t="s">
        <v>206</v>
      </c>
      <c r="B1410" s="2" t="s">
        <v>34323</v>
      </c>
      <c r="C1410" s="3">
        <v>15</v>
      </c>
      <c r="D1410" s="2" t="s">
        <v>916</v>
      </c>
      <c r="E1410" s="2" t="s">
        <v>14678</v>
      </c>
      <c r="F1410" s="2">
        <v>27765459</v>
      </c>
      <c r="G1410" s="2" t="s">
        <v>15023</v>
      </c>
      <c r="H1410" s="2" t="s">
        <v>15024</v>
      </c>
      <c r="I1410" s="2" t="s">
        <v>7072</v>
      </c>
      <c r="J1410" s="2" t="s">
        <v>15025</v>
      </c>
      <c r="K1410" s="2" t="s">
        <v>7479</v>
      </c>
      <c r="L1410" s="2" t="s">
        <v>15026</v>
      </c>
      <c r="M1410" s="2" t="s">
        <v>7677</v>
      </c>
      <c r="N1410" s="4" t="s">
        <v>15027</v>
      </c>
      <c r="O1410" s="4" t="s">
        <v>15028</v>
      </c>
    </row>
    <row r="1411" spans="1:15" ht="15" hidden="1" customHeight="1" x14ac:dyDescent="0.3">
      <c r="A1411" s="2" t="s">
        <v>206</v>
      </c>
      <c r="B1411" s="2" t="s">
        <v>34323</v>
      </c>
      <c r="C1411" s="3">
        <v>15</v>
      </c>
      <c r="D1411" s="2" t="s">
        <v>916</v>
      </c>
      <c r="E1411" s="2" t="s">
        <v>14678</v>
      </c>
      <c r="F1411" s="2">
        <v>28034549</v>
      </c>
      <c r="G1411" s="2" t="s">
        <v>15029</v>
      </c>
      <c r="H1411" s="2" t="s">
        <v>15030</v>
      </c>
      <c r="I1411" s="2" t="s">
        <v>7072</v>
      </c>
      <c r="J1411" s="2" t="s">
        <v>15031</v>
      </c>
      <c r="K1411" s="2" t="s">
        <v>7479</v>
      </c>
      <c r="L1411" s="2" t="s">
        <v>15032</v>
      </c>
      <c r="M1411" s="2" t="s">
        <v>7388</v>
      </c>
      <c r="N1411" s="4" t="s">
        <v>15033</v>
      </c>
      <c r="O1411" s="4" t="s">
        <v>15034</v>
      </c>
    </row>
    <row r="1412" spans="1:15" ht="15" hidden="1" customHeight="1" x14ac:dyDescent="0.3">
      <c r="A1412" s="2" t="s">
        <v>206</v>
      </c>
      <c r="B1412" s="2" t="s">
        <v>34323</v>
      </c>
      <c r="C1412" s="3">
        <v>15</v>
      </c>
      <c r="D1412" s="2" t="s">
        <v>916</v>
      </c>
      <c r="E1412" s="2" t="s">
        <v>14678</v>
      </c>
      <c r="F1412" s="2">
        <v>28483313</v>
      </c>
      <c r="G1412" s="2" t="s">
        <v>15035</v>
      </c>
      <c r="H1412" s="2" t="s">
        <v>15036</v>
      </c>
      <c r="I1412" s="2" t="s">
        <v>7072</v>
      </c>
      <c r="J1412" s="2"/>
      <c r="K1412" s="2" t="s">
        <v>7479</v>
      </c>
      <c r="L1412" s="2" t="s">
        <v>15037</v>
      </c>
      <c r="M1412" s="2" t="s">
        <v>7438</v>
      </c>
      <c r="N1412" s="4" t="s">
        <v>15038</v>
      </c>
      <c r="O1412" s="4" t="s">
        <v>15039</v>
      </c>
    </row>
    <row r="1413" spans="1:15" ht="15" hidden="1" customHeight="1" x14ac:dyDescent="0.3">
      <c r="A1413" s="2" t="s">
        <v>206</v>
      </c>
      <c r="B1413" s="2" t="s">
        <v>34323</v>
      </c>
      <c r="C1413" s="3">
        <v>15</v>
      </c>
      <c r="D1413" s="2" t="s">
        <v>916</v>
      </c>
      <c r="E1413" s="2" t="s">
        <v>15040</v>
      </c>
      <c r="F1413" s="2">
        <v>28538872</v>
      </c>
      <c r="G1413" s="2" t="s">
        <v>15041</v>
      </c>
      <c r="H1413" s="2" t="s">
        <v>15042</v>
      </c>
      <c r="I1413" s="2" t="s">
        <v>9419</v>
      </c>
      <c r="J1413" s="2"/>
      <c r="K1413" s="2" t="s">
        <v>11057</v>
      </c>
      <c r="L1413" s="2" t="s">
        <v>15043</v>
      </c>
      <c r="M1413" s="2" t="s">
        <v>7388</v>
      </c>
      <c r="N1413" s="4" t="s">
        <v>15044</v>
      </c>
      <c r="O1413" s="4" t="s">
        <v>15045</v>
      </c>
    </row>
    <row r="1414" spans="1:15" ht="15" hidden="1" customHeight="1" x14ac:dyDescent="0.3">
      <c r="A1414" s="2" t="s">
        <v>206</v>
      </c>
      <c r="B1414" s="2" t="s">
        <v>34323</v>
      </c>
      <c r="C1414" s="3">
        <v>15</v>
      </c>
      <c r="D1414" s="2" t="s">
        <v>916</v>
      </c>
      <c r="E1414" s="2" t="s">
        <v>14678</v>
      </c>
      <c r="F1414" s="2">
        <v>28380482</v>
      </c>
      <c r="G1414" s="2" t="s">
        <v>15046</v>
      </c>
      <c r="H1414" s="2" t="s">
        <v>15047</v>
      </c>
      <c r="I1414" s="2" t="s">
        <v>815</v>
      </c>
      <c r="J1414" s="2" t="s">
        <v>15048</v>
      </c>
      <c r="K1414" s="2" t="s">
        <v>11003</v>
      </c>
      <c r="L1414" s="2" t="s">
        <v>15049</v>
      </c>
      <c r="M1414" s="2" t="s">
        <v>7388</v>
      </c>
      <c r="N1414" s="4" t="s">
        <v>15050</v>
      </c>
      <c r="O1414" s="4" t="s">
        <v>15051</v>
      </c>
    </row>
    <row r="1415" spans="1:15" ht="15" hidden="1" customHeight="1" x14ac:dyDescent="0.3">
      <c r="A1415" s="2" t="s">
        <v>206</v>
      </c>
      <c r="B1415" s="2" t="s">
        <v>34323</v>
      </c>
      <c r="C1415" s="3">
        <v>15</v>
      </c>
      <c r="D1415" s="2" t="s">
        <v>916</v>
      </c>
      <c r="E1415" s="2" t="s">
        <v>14678</v>
      </c>
      <c r="F1415" s="2">
        <v>29158683</v>
      </c>
      <c r="G1415" s="2" t="s">
        <v>15052</v>
      </c>
      <c r="H1415" s="2" t="s">
        <v>15053</v>
      </c>
      <c r="I1415" s="2" t="s">
        <v>815</v>
      </c>
      <c r="J1415" s="2" t="s">
        <v>15054</v>
      </c>
      <c r="K1415" s="2" t="s">
        <v>15055</v>
      </c>
      <c r="L1415" s="2" t="s">
        <v>15056</v>
      </c>
      <c r="M1415" s="2" t="s">
        <v>7438</v>
      </c>
      <c r="N1415" s="4" t="s">
        <v>15057</v>
      </c>
      <c r="O1415" s="4" t="s">
        <v>15058</v>
      </c>
    </row>
    <row r="1416" spans="1:15" ht="15" hidden="1" customHeight="1" x14ac:dyDescent="0.3">
      <c r="A1416" s="2" t="s">
        <v>206</v>
      </c>
      <c r="B1416" s="2" t="s">
        <v>34323</v>
      </c>
      <c r="C1416" s="3">
        <v>15</v>
      </c>
      <c r="D1416" s="2" t="s">
        <v>916</v>
      </c>
      <c r="E1416" s="2" t="s">
        <v>14678</v>
      </c>
      <c r="F1416" s="2">
        <v>27362320</v>
      </c>
      <c r="G1416" s="2" t="s">
        <v>15059</v>
      </c>
      <c r="H1416" s="2" t="s">
        <v>15060</v>
      </c>
      <c r="I1416" s="2" t="s">
        <v>2459</v>
      </c>
      <c r="J1416" s="2"/>
      <c r="K1416" s="2" t="s">
        <v>7598</v>
      </c>
      <c r="L1416" s="2" t="s">
        <v>15061</v>
      </c>
      <c r="M1416" s="2" t="s">
        <v>7600</v>
      </c>
      <c r="N1416" s="4" t="s">
        <v>15062</v>
      </c>
      <c r="O1416" s="4" t="s">
        <v>15063</v>
      </c>
    </row>
    <row r="1417" spans="1:15" ht="15" hidden="1" customHeight="1" x14ac:dyDescent="0.3">
      <c r="A1417" s="2" t="s">
        <v>206</v>
      </c>
      <c r="B1417" s="2" t="s">
        <v>34323</v>
      </c>
      <c r="C1417" s="3">
        <v>15</v>
      </c>
      <c r="D1417" s="2" t="s">
        <v>916</v>
      </c>
      <c r="E1417" s="2" t="s">
        <v>14678</v>
      </c>
      <c r="F1417" s="2">
        <v>26666470</v>
      </c>
      <c r="G1417" s="2" t="s">
        <v>15064</v>
      </c>
      <c r="H1417" s="2" t="s">
        <v>15065</v>
      </c>
      <c r="I1417" s="2" t="s">
        <v>1362</v>
      </c>
      <c r="J1417" s="2" t="s">
        <v>15066</v>
      </c>
      <c r="K1417" s="2" t="s">
        <v>15067</v>
      </c>
      <c r="L1417" s="2" t="s">
        <v>15068</v>
      </c>
      <c r="M1417" s="2" t="s">
        <v>7388</v>
      </c>
      <c r="N1417" s="4" t="s">
        <v>15069</v>
      </c>
      <c r="O1417" s="4" t="s">
        <v>15070</v>
      </c>
    </row>
    <row r="1418" spans="1:15" ht="15" hidden="1" customHeight="1" x14ac:dyDescent="0.3">
      <c r="A1418" s="2" t="s">
        <v>206</v>
      </c>
      <c r="B1418" s="2" t="s">
        <v>34323</v>
      </c>
      <c r="C1418" s="3">
        <v>15</v>
      </c>
      <c r="D1418" s="2" t="s">
        <v>916</v>
      </c>
      <c r="E1418" s="2" t="s">
        <v>14678</v>
      </c>
      <c r="F1418" s="2">
        <v>26725998</v>
      </c>
      <c r="G1418" s="2" t="s">
        <v>15071</v>
      </c>
      <c r="H1418" s="2" t="s">
        <v>15072</v>
      </c>
      <c r="I1418" s="2" t="s">
        <v>1362</v>
      </c>
      <c r="J1418" s="2" t="s">
        <v>15073</v>
      </c>
      <c r="K1418" s="2" t="s">
        <v>7380</v>
      </c>
      <c r="L1418" s="2" t="s">
        <v>15074</v>
      </c>
      <c r="M1418" s="2" t="s">
        <v>7460</v>
      </c>
      <c r="N1418" s="4" t="s">
        <v>15075</v>
      </c>
      <c r="O1418" s="4" t="s">
        <v>15076</v>
      </c>
    </row>
    <row r="1419" spans="1:15" ht="15" hidden="1" customHeight="1" x14ac:dyDescent="0.3">
      <c r="A1419" s="2" t="s">
        <v>206</v>
      </c>
      <c r="B1419" s="2" t="s">
        <v>34323</v>
      </c>
      <c r="C1419" s="3">
        <v>15</v>
      </c>
      <c r="D1419" s="2" t="s">
        <v>916</v>
      </c>
      <c r="E1419" s="2" t="s">
        <v>14678</v>
      </c>
      <c r="F1419" s="2">
        <v>26792205</v>
      </c>
      <c r="G1419" s="2" t="s">
        <v>14845</v>
      </c>
      <c r="H1419" s="2" t="s">
        <v>15077</v>
      </c>
      <c r="I1419" s="2" t="s">
        <v>1362</v>
      </c>
      <c r="J1419" s="2" t="s">
        <v>15078</v>
      </c>
      <c r="K1419" s="2" t="s">
        <v>7380</v>
      </c>
      <c r="L1419" s="2" t="s">
        <v>15079</v>
      </c>
      <c r="M1419" s="2" t="s">
        <v>8909</v>
      </c>
      <c r="N1419" s="4" t="s">
        <v>15080</v>
      </c>
      <c r="O1419" s="4" t="s">
        <v>15081</v>
      </c>
    </row>
    <row r="1420" spans="1:15" ht="15" hidden="1" customHeight="1" x14ac:dyDescent="0.3">
      <c r="A1420" s="2" t="s">
        <v>206</v>
      </c>
      <c r="B1420" s="2" t="s">
        <v>34323</v>
      </c>
      <c r="C1420" s="3">
        <v>15</v>
      </c>
      <c r="D1420" s="2" t="s">
        <v>916</v>
      </c>
      <c r="E1420" s="2" t="s">
        <v>14678</v>
      </c>
      <c r="F1420" s="2">
        <v>27257389</v>
      </c>
      <c r="G1420" s="2" t="s">
        <v>15082</v>
      </c>
      <c r="H1420" s="2" t="s">
        <v>15083</v>
      </c>
      <c r="I1420" s="2" t="s">
        <v>864</v>
      </c>
      <c r="J1420" s="2" t="s">
        <v>15084</v>
      </c>
      <c r="K1420" s="2" t="s">
        <v>15055</v>
      </c>
      <c r="L1420" s="2" t="s">
        <v>15085</v>
      </c>
      <c r="M1420" s="2" t="s">
        <v>7438</v>
      </c>
      <c r="N1420" s="4" t="s">
        <v>15086</v>
      </c>
      <c r="O1420" s="4" t="s">
        <v>15087</v>
      </c>
    </row>
    <row r="1421" spans="1:15" ht="15" hidden="1" customHeight="1" x14ac:dyDescent="0.3">
      <c r="A1421" s="2" t="s">
        <v>206</v>
      </c>
      <c r="B1421" s="2" t="s">
        <v>34323</v>
      </c>
      <c r="C1421" s="3">
        <v>15</v>
      </c>
      <c r="D1421" s="2" t="s">
        <v>916</v>
      </c>
      <c r="E1421" s="2" t="s">
        <v>14678</v>
      </c>
      <c r="F1421" s="2">
        <v>26761554</v>
      </c>
      <c r="G1421" s="2" t="s">
        <v>15088</v>
      </c>
      <c r="H1421" s="2" t="s">
        <v>15089</v>
      </c>
      <c r="I1421" s="2" t="s">
        <v>1974</v>
      </c>
      <c r="J1421" s="2"/>
      <c r="K1421" s="2" t="s">
        <v>9392</v>
      </c>
      <c r="L1421" s="2" t="s">
        <v>15090</v>
      </c>
      <c r="M1421" s="2" t="s">
        <v>7388</v>
      </c>
      <c r="N1421" s="4" t="s">
        <v>15091</v>
      </c>
      <c r="O1421" s="4" t="s">
        <v>15092</v>
      </c>
    </row>
    <row r="1422" spans="1:15" ht="15" hidden="1" customHeight="1" x14ac:dyDescent="0.3">
      <c r="A1422" s="2" t="s">
        <v>206</v>
      </c>
      <c r="B1422" s="2" t="s">
        <v>34323</v>
      </c>
      <c r="C1422" s="3">
        <v>15</v>
      </c>
      <c r="D1422" s="2" t="s">
        <v>916</v>
      </c>
      <c r="E1422" s="2" t="s">
        <v>14678</v>
      </c>
      <c r="F1422" s="2">
        <v>25981351</v>
      </c>
      <c r="G1422" s="2" t="s">
        <v>15093</v>
      </c>
      <c r="H1422" s="2" t="s">
        <v>15094</v>
      </c>
      <c r="I1422" s="2" t="s">
        <v>963</v>
      </c>
      <c r="J1422" s="2"/>
      <c r="K1422" s="2" t="s">
        <v>10981</v>
      </c>
      <c r="L1422" s="2" t="s">
        <v>15095</v>
      </c>
      <c r="M1422" s="2" t="s">
        <v>7565</v>
      </c>
      <c r="N1422" s="4" t="s">
        <v>15096</v>
      </c>
      <c r="O1422" s="4" t="s">
        <v>15097</v>
      </c>
    </row>
    <row r="1423" spans="1:15" ht="15" hidden="1" customHeight="1" x14ac:dyDescent="0.3">
      <c r="A1423" s="2" t="s">
        <v>206</v>
      </c>
      <c r="B1423" s="2" t="s">
        <v>34323</v>
      </c>
      <c r="C1423" s="3">
        <v>15</v>
      </c>
      <c r="D1423" s="2" t="s">
        <v>916</v>
      </c>
      <c r="E1423" s="2" t="s">
        <v>14678</v>
      </c>
      <c r="F1423" s="2">
        <v>25567044</v>
      </c>
      <c r="G1423" s="2" t="s">
        <v>14762</v>
      </c>
      <c r="H1423" s="2" t="s">
        <v>15098</v>
      </c>
      <c r="I1423" s="2" t="s">
        <v>2681</v>
      </c>
      <c r="J1423" s="2"/>
      <c r="K1423" s="2" t="s">
        <v>7380</v>
      </c>
      <c r="L1423" s="2" t="s">
        <v>15099</v>
      </c>
      <c r="M1423" s="2" t="s">
        <v>8909</v>
      </c>
      <c r="N1423" s="4" t="s">
        <v>15100</v>
      </c>
      <c r="O1423" s="4" t="s">
        <v>15101</v>
      </c>
    </row>
    <row r="1424" spans="1:15" ht="15" hidden="1" customHeight="1" x14ac:dyDescent="0.3">
      <c r="A1424" s="2" t="s">
        <v>206</v>
      </c>
      <c r="B1424" s="2" t="s">
        <v>34323</v>
      </c>
      <c r="C1424" s="3">
        <v>15</v>
      </c>
      <c r="D1424" s="2" t="s">
        <v>916</v>
      </c>
      <c r="E1424" s="2" t="s">
        <v>14678</v>
      </c>
      <c r="F1424" s="2">
        <v>25954764</v>
      </c>
      <c r="G1424" s="2" t="s">
        <v>15102</v>
      </c>
      <c r="H1424" s="2" t="s">
        <v>15103</v>
      </c>
      <c r="I1424" s="2" t="s">
        <v>632</v>
      </c>
      <c r="J1424" s="2" t="s">
        <v>15104</v>
      </c>
      <c r="K1424" s="2" t="s">
        <v>7993</v>
      </c>
      <c r="L1424" s="2" t="s">
        <v>15105</v>
      </c>
      <c r="M1424" s="2" t="s">
        <v>7460</v>
      </c>
      <c r="N1424" s="4" t="s">
        <v>15106</v>
      </c>
      <c r="O1424" s="4" t="s">
        <v>15107</v>
      </c>
    </row>
    <row r="1425" spans="1:15" ht="15" hidden="1" customHeight="1" x14ac:dyDescent="0.3">
      <c r="A1425" s="2" t="s">
        <v>206</v>
      </c>
      <c r="B1425" s="2" t="s">
        <v>34323</v>
      </c>
      <c r="C1425" s="3">
        <v>15</v>
      </c>
      <c r="D1425" s="2" t="s">
        <v>916</v>
      </c>
      <c r="E1425" s="2" t="s">
        <v>14678</v>
      </c>
      <c r="F1425" s="2">
        <v>26266269</v>
      </c>
      <c r="G1425" s="2" t="s">
        <v>15108</v>
      </c>
      <c r="H1425" s="2" t="s">
        <v>15109</v>
      </c>
      <c r="I1425" s="2" t="s">
        <v>632</v>
      </c>
      <c r="J1425" s="2" t="s">
        <v>15110</v>
      </c>
      <c r="K1425" s="2" t="s">
        <v>7993</v>
      </c>
      <c r="L1425" s="2" t="s">
        <v>15111</v>
      </c>
      <c r="M1425" s="2" t="s">
        <v>7438</v>
      </c>
      <c r="N1425" s="4" t="s">
        <v>15112</v>
      </c>
      <c r="O1425" s="4" t="s">
        <v>15113</v>
      </c>
    </row>
    <row r="1426" spans="1:15" ht="15" hidden="1" customHeight="1" x14ac:dyDescent="0.3">
      <c r="A1426" s="2" t="s">
        <v>206</v>
      </c>
      <c r="B1426" s="2" t="s">
        <v>34323</v>
      </c>
      <c r="C1426" s="3">
        <v>15</v>
      </c>
      <c r="D1426" s="2" t="s">
        <v>916</v>
      </c>
      <c r="E1426" s="2" t="s">
        <v>14678</v>
      </c>
      <c r="F1426" s="2">
        <v>24951238</v>
      </c>
      <c r="G1426" s="2" t="s">
        <v>15114</v>
      </c>
      <c r="H1426" s="2" t="s">
        <v>15115</v>
      </c>
      <c r="I1426" s="2" t="s">
        <v>8063</v>
      </c>
      <c r="J1426" s="2"/>
      <c r="K1426" s="2" t="s">
        <v>11205</v>
      </c>
      <c r="L1426" s="2" t="s">
        <v>15116</v>
      </c>
      <c r="M1426" s="2" t="s">
        <v>7438</v>
      </c>
      <c r="N1426" s="4" t="s">
        <v>15117</v>
      </c>
      <c r="O1426" s="4" t="s">
        <v>15118</v>
      </c>
    </row>
    <row r="1427" spans="1:15" ht="15" hidden="1" customHeight="1" x14ac:dyDescent="0.3">
      <c r="A1427" s="2" t="s">
        <v>206</v>
      </c>
      <c r="B1427" s="2" t="s">
        <v>34323</v>
      </c>
      <c r="C1427" s="3">
        <v>15</v>
      </c>
      <c r="D1427" s="2" t="s">
        <v>916</v>
      </c>
      <c r="E1427" s="2" t="s">
        <v>14678</v>
      </c>
      <c r="F1427" s="2">
        <v>25017529</v>
      </c>
      <c r="G1427" s="2" t="s">
        <v>15119</v>
      </c>
      <c r="H1427" s="2" t="s">
        <v>15120</v>
      </c>
      <c r="I1427" s="2" t="s">
        <v>8063</v>
      </c>
      <c r="J1427" s="2" t="s">
        <v>15121</v>
      </c>
      <c r="K1427" s="2" t="s">
        <v>7479</v>
      </c>
      <c r="L1427" s="2" t="s">
        <v>15122</v>
      </c>
      <c r="M1427" s="2" t="s">
        <v>7388</v>
      </c>
      <c r="N1427" s="4" t="s">
        <v>15123</v>
      </c>
      <c r="O1427" s="4" t="s">
        <v>15124</v>
      </c>
    </row>
    <row r="1428" spans="1:15" ht="15" hidden="1" customHeight="1" x14ac:dyDescent="0.3">
      <c r="A1428" s="2" t="s">
        <v>206</v>
      </c>
      <c r="B1428" s="2" t="s">
        <v>34323</v>
      </c>
      <c r="C1428" s="3">
        <v>15</v>
      </c>
      <c r="D1428" s="2" t="s">
        <v>916</v>
      </c>
      <c r="E1428" s="2" t="s">
        <v>14678</v>
      </c>
      <c r="F1428" s="2">
        <v>23990250</v>
      </c>
      <c r="G1428" s="2" t="s">
        <v>15125</v>
      </c>
      <c r="H1428" s="2" t="s">
        <v>15126</v>
      </c>
      <c r="I1428" s="2" t="s">
        <v>1171</v>
      </c>
      <c r="J1428" s="2"/>
      <c r="K1428" s="2" t="s">
        <v>15127</v>
      </c>
      <c r="L1428" s="2" t="s">
        <v>15128</v>
      </c>
      <c r="M1428" s="2" t="s">
        <v>7438</v>
      </c>
      <c r="N1428" s="4" t="s">
        <v>15129</v>
      </c>
      <c r="O1428" s="4" t="s">
        <v>15130</v>
      </c>
    </row>
    <row r="1429" spans="1:15" ht="15" hidden="1" customHeight="1" x14ac:dyDescent="0.3">
      <c r="A1429" s="2" t="s">
        <v>206</v>
      </c>
      <c r="B1429" s="2" t="s">
        <v>34323</v>
      </c>
      <c r="C1429" s="3">
        <v>15</v>
      </c>
      <c r="D1429" s="2" t="s">
        <v>916</v>
      </c>
      <c r="E1429" s="2" t="s">
        <v>14678</v>
      </c>
      <c r="F1429" s="2">
        <v>24565781</v>
      </c>
      <c r="G1429" s="2" t="s">
        <v>15131</v>
      </c>
      <c r="H1429" s="2" t="s">
        <v>15132</v>
      </c>
      <c r="I1429" s="2" t="s">
        <v>4049</v>
      </c>
      <c r="J1429" s="2"/>
      <c r="K1429" s="2" t="s">
        <v>7479</v>
      </c>
      <c r="L1429" s="2" t="s">
        <v>15133</v>
      </c>
      <c r="M1429" s="2" t="s">
        <v>7495</v>
      </c>
      <c r="N1429" s="4" t="s">
        <v>15134</v>
      </c>
      <c r="O1429" s="4" t="s">
        <v>15135</v>
      </c>
    </row>
    <row r="1430" spans="1:15" ht="15" hidden="1" customHeight="1" x14ac:dyDescent="0.3">
      <c r="A1430" s="2" t="s">
        <v>206</v>
      </c>
      <c r="B1430" s="2" t="s">
        <v>34323</v>
      </c>
      <c r="C1430" s="3">
        <v>15</v>
      </c>
      <c r="D1430" s="2" t="s">
        <v>916</v>
      </c>
      <c r="E1430" s="2" t="s">
        <v>14678</v>
      </c>
      <c r="F1430" s="2">
        <v>24351069</v>
      </c>
      <c r="G1430" s="2" t="s">
        <v>15136</v>
      </c>
      <c r="H1430" s="2" t="s">
        <v>15137</v>
      </c>
      <c r="I1430" s="2" t="s">
        <v>15138</v>
      </c>
      <c r="J1430" s="2"/>
      <c r="K1430" s="2" t="s">
        <v>1194</v>
      </c>
      <c r="L1430" s="2" t="s">
        <v>15139</v>
      </c>
      <c r="M1430" s="2" t="s">
        <v>7565</v>
      </c>
      <c r="N1430" s="4" t="s">
        <v>15140</v>
      </c>
      <c r="O1430" s="4" t="s">
        <v>15141</v>
      </c>
    </row>
    <row r="1431" spans="1:15" ht="15" hidden="1" customHeight="1" x14ac:dyDescent="0.3">
      <c r="A1431" s="2" t="s">
        <v>206</v>
      </c>
      <c r="B1431" s="2" t="s">
        <v>34323</v>
      </c>
      <c r="C1431" s="3">
        <v>15</v>
      </c>
      <c r="D1431" s="2" t="s">
        <v>916</v>
      </c>
      <c r="E1431" s="2" t="s">
        <v>14678</v>
      </c>
      <c r="F1431" s="2">
        <v>23031658</v>
      </c>
      <c r="G1431" s="2" t="s">
        <v>15142</v>
      </c>
      <c r="H1431" s="2" t="s">
        <v>15143</v>
      </c>
      <c r="I1431" s="2" t="s">
        <v>1612</v>
      </c>
      <c r="J1431" s="2" t="s">
        <v>15144</v>
      </c>
      <c r="K1431" s="2" t="s">
        <v>8497</v>
      </c>
      <c r="L1431" s="2" t="s">
        <v>15145</v>
      </c>
      <c r="M1431" s="2" t="s">
        <v>7735</v>
      </c>
      <c r="N1431" s="4" t="s">
        <v>15146</v>
      </c>
      <c r="O1431" s="4" t="s">
        <v>15147</v>
      </c>
    </row>
    <row r="1432" spans="1:15" ht="15" hidden="1" customHeight="1" x14ac:dyDescent="0.3">
      <c r="A1432" s="2" t="s">
        <v>206</v>
      </c>
      <c r="B1432" s="2" t="s">
        <v>34323</v>
      </c>
      <c r="C1432" s="3">
        <v>15</v>
      </c>
      <c r="D1432" s="2" t="s">
        <v>916</v>
      </c>
      <c r="E1432" s="2" t="s">
        <v>14678</v>
      </c>
      <c r="F1432" s="2">
        <v>23642289</v>
      </c>
      <c r="G1432" s="2" t="s">
        <v>15148</v>
      </c>
      <c r="H1432" s="2" t="s">
        <v>15149</v>
      </c>
      <c r="I1432" s="2" t="s">
        <v>887</v>
      </c>
      <c r="J1432" s="2" t="s">
        <v>3639</v>
      </c>
      <c r="K1432" s="2" t="s">
        <v>8402</v>
      </c>
      <c r="L1432" s="2" t="s">
        <v>15150</v>
      </c>
      <c r="M1432" s="2" t="s">
        <v>7600</v>
      </c>
      <c r="N1432" s="4" t="s">
        <v>15151</v>
      </c>
      <c r="O1432" s="4" t="s">
        <v>15152</v>
      </c>
    </row>
    <row r="1433" spans="1:15" ht="15" hidden="1" customHeight="1" x14ac:dyDescent="0.3">
      <c r="A1433" s="2" t="s">
        <v>206</v>
      </c>
      <c r="B1433" s="2" t="s">
        <v>34323</v>
      </c>
      <c r="C1433" s="3">
        <v>15</v>
      </c>
      <c r="D1433" s="2" t="s">
        <v>916</v>
      </c>
      <c r="E1433" s="2" t="s">
        <v>14678</v>
      </c>
      <c r="F1433" s="2">
        <v>23453136</v>
      </c>
      <c r="G1433" s="2" t="s">
        <v>15153</v>
      </c>
      <c r="H1433" s="2" t="s">
        <v>15154</v>
      </c>
      <c r="I1433" s="2" t="s">
        <v>1293</v>
      </c>
      <c r="J1433" s="2" t="s">
        <v>15155</v>
      </c>
      <c r="K1433" s="2" t="s">
        <v>7380</v>
      </c>
      <c r="L1433" s="2" t="s">
        <v>15156</v>
      </c>
      <c r="M1433" s="2" t="s">
        <v>7565</v>
      </c>
      <c r="N1433" s="4" t="s">
        <v>15157</v>
      </c>
      <c r="O1433" s="4" t="s">
        <v>15158</v>
      </c>
    </row>
    <row r="1434" spans="1:15" ht="15" hidden="1" customHeight="1" x14ac:dyDescent="0.3">
      <c r="A1434" s="2" t="s">
        <v>206</v>
      </c>
      <c r="B1434" s="2" t="s">
        <v>34323</v>
      </c>
      <c r="C1434" s="3">
        <v>15</v>
      </c>
      <c r="D1434" s="2" t="s">
        <v>916</v>
      </c>
      <c r="E1434" s="2" t="s">
        <v>14678</v>
      </c>
      <c r="F1434" s="2">
        <v>23562193</v>
      </c>
      <c r="G1434" s="2" t="s">
        <v>15159</v>
      </c>
      <c r="H1434" s="2" t="s">
        <v>15160</v>
      </c>
      <c r="I1434" s="2" t="s">
        <v>1293</v>
      </c>
      <c r="J1434" s="2"/>
      <c r="K1434" s="2" t="s">
        <v>12108</v>
      </c>
      <c r="L1434" s="2" t="s">
        <v>15161</v>
      </c>
      <c r="M1434" s="2" t="s">
        <v>7460</v>
      </c>
      <c r="N1434" s="4" t="s">
        <v>15162</v>
      </c>
      <c r="O1434" s="4" t="s">
        <v>15163</v>
      </c>
    </row>
    <row r="1435" spans="1:15" ht="15" hidden="1" customHeight="1" x14ac:dyDescent="0.3">
      <c r="A1435" s="2" t="s">
        <v>206</v>
      </c>
      <c r="B1435" s="2" t="s">
        <v>34323</v>
      </c>
      <c r="C1435" s="3">
        <v>15</v>
      </c>
      <c r="D1435" s="2" t="s">
        <v>916</v>
      </c>
      <c r="E1435" s="2" t="s">
        <v>14678</v>
      </c>
      <c r="F1435" s="2">
        <v>22805465</v>
      </c>
      <c r="G1435" s="2" t="s">
        <v>15164</v>
      </c>
      <c r="H1435" s="2" t="s">
        <v>15165</v>
      </c>
      <c r="I1435" s="2" t="s">
        <v>1355</v>
      </c>
      <c r="J1435" s="2"/>
      <c r="K1435" s="2" t="s">
        <v>10981</v>
      </c>
      <c r="L1435" s="2" t="s">
        <v>15166</v>
      </c>
      <c r="M1435" s="2" t="s">
        <v>7388</v>
      </c>
      <c r="N1435" s="4" t="s">
        <v>15167</v>
      </c>
      <c r="O1435" s="4" t="s">
        <v>15168</v>
      </c>
    </row>
    <row r="1436" spans="1:15" ht="15" hidden="1" customHeight="1" x14ac:dyDescent="0.3">
      <c r="A1436" s="2" t="s">
        <v>206</v>
      </c>
      <c r="B1436" s="2" t="s">
        <v>34323</v>
      </c>
      <c r="C1436" s="3">
        <v>15</v>
      </c>
      <c r="D1436" s="2" t="s">
        <v>916</v>
      </c>
      <c r="E1436" s="2" t="s">
        <v>14678</v>
      </c>
      <c r="F1436" s="2">
        <v>21781406</v>
      </c>
      <c r="G1436" s="2" t="s">
        <v>15169</v>
      </c>
      <c r="H1436" s="2" t="s">
        <v>15170</v>
      </c>
      <c r="I1436" s="2" t="s">
        <v>2040</v>
      </c>
      <c r="J1436" s="2"/>
      <c r="K1436" s="2" t="s">
        <v>10962</v>
      </c>
      <c r="L1436" s="2" t="s">
        <v>15171</v>
      </c>
      <c r="M1436" s="2" t="s">
        <v>13231</v>
      </c>
      <c r="N1436" s="4" t="s">
        <v>15172</v>
      </c>
      <c r="O1436" s="4" t="s">
        <v>15173</v>
      </c>
    </row>
    <row r="1437" spans="1:15" ht="15" hidden="1" customHeight="1" x14ac:dyDescent="0.3">
      <c r="A1437" s="2" t="s">
        <v>206</v>
      </c>
      <c r="B1437" s="2" t="s">
        <v>34323</v>
      </c>
      <c r="C1437" s="3">
        <v>15</v>
      </c>
      <c r="D1437" s="2" t="s">
        <v>916</v>
      </c>
      <c r="E1437" s="2" t="s">
        <v>14678</v>
      </c>
      <c r="F1437" s="2">
        <v>21208116</v>
      </c>
      <c r="G1437" s="2" t="s">
        <v>15174</v>
      </c>
      <c r="H1437" s="2" t="s">
        <v>15175</v>
      </c>
      <c r="I1437" s="2" t="s">
        <v>15176</v>
      </c>
      <c r="J1437" s="2"/>
      <c r="K1437" s="2" t="s">
        <v>8336</v>
      </c>
      <c r="L1437" s="2" t="s">
        <v>15177</v>
      </c>
      <c r="M1437" s="2" t="s">
        <v>7565</v>
      </c>
      <c r="N1437" s="4" t="s">
        <v>15178</v>
      </c>
      <c r="O1437" s="4" t="s">
        <v>15179</v>
      </c>
    </row>
    <row r="1438" spans="1:15" ht="15" hidden="1" customHeight="1" x14ac:dyDescent="0.3">
      <c r="A1438" s="2" t="s">
        <v>206</v>
      </c>
      <c r="B1438" s="2" t="s">
        <v>34323</v>
      </c>
      <c r="C1438" s="3">
        <v>15</v>
      </c>
      <c r="D1438" s="2" t="s">
        <v>916</v>
      </c>
      <c r="E1438" s="2" t="s">
        <v>14678</v>
      </c>
      <c r="F1438" s="2">
        <v>21876968</v>
      </c>
      <c r="G1438" s="2" t="s">
        <v>15180</v>
      </c>
      <c r="H1438" s="2" t="s">
        <v>15181</v>
      </c>
      <c r="I1438" s="2" t="s">
        <v>776</v>
      </c>
      <c r="J1438" s="2"/>
      <c r="K1438" s="2" t="s">
        <v>11413</v>
      </c>
      <c r="L1438" s="2" t="s">
        <v>15182</v>
      </c>
      <c r="M1438" s="2" t="s">
        <v>13231</v>
      </c>
      <c r="N1438" s="4" t="s">
        <v>15183</v>
      </c>
      <c r="O1438" s="4" t="s">
        <v>15184</v>
      </c>
    </row>
    <row r="1439" spans="1:15" ht="15" hidden="1" customHeight="1" x14ac:dyDescent="0.3">
      <c r="A1439" s="2" t="s">
        <v>206</v>
      </c>
      <c r="B1439" s="2" t="s">
        <v>34323</v>
      </c>
      <c r="C1439" s="3">
        <v>15</v>
      </c>
      <c r="D1439" s="2" t="s">
        <v>916</v>
      </c>
      <c r="E1439" s="2" t="s">
        <v>14678</v>
      </c>
      <c r="F1439" s="2">
        <v>21876974</v>
      </c>
      <c r="G1439" s="2" t="s">
        <v>15185</v>
      </c>
      <c r="H1439" s="2" t="s">
        <v>15186</v>
      </c>
      <c r="I1439" s="2" t="s">
        <v>776</v>
      </c>
      <c r="J1439" s="2"/>
      <c r="K1439" s="2" t="s">
        <v>11413</v>
      </c>
      <c r="L1439" s="2" t="s">
        <v>15187</v>
      </c>
      <c r="M1439" s="2" t="s">
        <v>7388</v>
      </c>
      <c r="N1439" s="4" t="s">
        <v>15188</v>
      </c>
      <c r="O1439" s="4" t="s">
        <v>15189</v>
      </c>
    </row>
    <row r="1440" spans="1:15" ht="15" hidden="1" customHeight="1" x14ac:dyDescent="0.3">
      <c r="A1440" s="2" t="s">
        <v>206</v>
      </c>
      <c r="B1440" s="2" t="s">
        <v>34323</v>
      </c>
      <c r="C1440" s="3">
        <v>15</v>
      </c>
      <c r="D1440" s="2" t="s">
        <v>916</v>
      </c>
      <c r="E1440" s="2" t="s">
        <v>14678</v>
      </c>
      <c r="F1440" s="2">
        <v>20594637</v>
      </c>
      <c r="G1440" s="2" t="s">
        <v>15190</v>
      </c>
      <c r="H1440" s="2" t="s">
        <v>15191</v>
      </c>
      <c r="I1440" s="2" t="s">
        <v>978</v>
      </c>
      <c r="J1440" s="2" t="s">
        <v>15192</v>
      </c>
      <c r="K1440" s="2" t="s">
        <v>8497</v>
      </c>
      <c r="L1440" s="2" t="s">
        <v>15193</v>
      </c>
      <c r="M1440" s="2" t="s">
        <v>7735</v>
      </c>
      <c r="N1440" s="4" t="s">
        <v>15194</v>
      </c>
      <c r="O1440" s="4" t="s">
        <v>15195</v>
      </c>
    </row>
    <row r="1441" spans="1:15" ht="15" hidden="1" customHeight="1" x14ac:dyDescent="0.3">
      <c r="A1441" s="2" t="s">
        <v>206</v>
      </c>
      <c r="B1441" s="2" t="s">
        <v>34323</v>
      </c>
      <c r="C1441" s="3">
        <v>15</v>
      </c>
      <c r="D1441" s="2" t="s">
        <v>916</v>
      </c>
      <c r="E1441" s="2" t="s">
        <v>14678</v>
      </c>
      <c r="F1441" s="2">
        <v>21287946</v>
      </c>
      <c r="G1441" s="2" t="s">
        <v>15196</v>
      </c>
      <c r="H1441" s="2" t="s">
        <v>15197</v>
      </c>
      <c r="I1441" s="2" t="s">
        <v>978</v>
      </c>
      <c r="J1441" s="2"/>
      <c r="K1441" s="2" t="s">
        <v>12256</v>
      </c>
      <c r="L1441" s="2" t="s">
        <v>15198</v>
      </c>
      <c r="M1441" s="2" t="s">
        <v>7709</v>
      </c>
      <c r="N1441" s="4" t="s">
        <v>15199</v>
      </c>
      <c r="O1441" s="2"/>
    </row>
    <row r="1442" spans="1:15" ht="15" hidden="1" customHeight="1" x14ac:dyDescent="0.3">
      <c r="A1442" s="2" t="s">
        <v>206</v>
      </c>
      <c r="B1442" s="2" t="s">
        <v>34323</v>
      </c>
      <c r="C1442" s="3">
        <v>15</v>
      </c>
      <c r="D1442" s="2" t="s">
        <v>916</v>
      </c>
      <c r="E1442" s="2" t="s">
        <v>14678</v>
      </c>
      <c r="F1442" s="2">
        <v>19839975</v>
      </c>
      <c r="G1442" s="2" t="s">
        <v>15200</v>
      </c>
      <c r="H1442" s="2" t="s">
        <v>15201</v>
      </c>
      <c r="I1442" s="2" t="s">
        <v>6988</v>
      </c>
      <c r="J1442" s="2" t="s">
        <v>15202</v>
      </c>
      <c r="K1442" s="2" t="s">
        <v>1194</v>
      </c>
      <c r="L1442" s="2" t="s">
        <v>15203</v>
      </c>
      <c r="M1442" s="2" t="s">
        <v>7388</v>
      </c>
      <c r="N1442" s="4" t="s">
        <v>15204</v>
      </c>
      <c r="O1442" s="4" t="s">
        <v>15205</v>
      </c>
    </row>
    <row r="1443" spans="1:15" ht="15" hidden="1" customHeight="1" x14ac:dyDescent="0.3">
      <c r="A1443" s="2" t="s">
        <v>206</v>
      </c>
      <c r="B1443" s="2" t="s">
        <v>34323</v>
      </c>
      <c r="C1443" s="3">
        <v>15</v>
      </c>
      <c r="D1443" s="2" t="s">
        <v>916</v>
      </c>
      <c r="E1443" s="2" t="s">
        <v>14678</v>
      </c>
      <c r="F1443" s="2">
        <v>21049219</v>
      </c>
      <c r="G1443" s="2" t="s">
        <v>15206</v>
      </c>
      <c r="H1443" s="2" t="s">
        <v>15207</v>
      </c>
      <c r="I1443" s="2" t="s">
        <v>736</v>
      </c>
      <c r="J1443" s="2"/>
      <c r="K1443" s="2" t="s">
        <v>11413</v>
      </c>
      <c r="L1443" s="2" t="s">
        <v>15208</v>
      </c>
      <c r="M1443" s="2" t="s">
        <v>7438</v>
      </c>
      <c r="N1443" s="4" t="s">
        <v>15209</v>
      </c>
      <c r="O1443" s="4" t="s">
        <v>15210</v>
      </c>
    </row>
    <row r="1444" spans="1:15" ht="15" hidden="1" customHeight="1" x14ac:dyDescent="0.3">
      <c r="A1444" s="2" t="s">
        <v>206</v>
      </c>
      <c r="B1444" s="2" t="s">
        <v>34323</v>
      </c>
      <c r="C1444" s="3">
        <v>15</v>
      </c>
      <c r="D1444" s="2" t="s">
        <v>916</v>
      </c>
      <c r="E1444" s="2" t="s">
        <v>14678</v>
      </c>
      <c r="F1444" s="2">
        <v>19782907</v>
      </c>
      <c r="G1444" s="2" t="s">
        <v>14845</v>
      </c>
      <c r="H1444" s="2" t="s">
        <v>15211</v>
      </c>
      <c r="I1444" s="2" t="s">
        <v>1379</v>
      </c>
      <c r="J1444" s="2" t="s">
        <v>15212</v>
      </c>
      <c r="K1444" s="2" t="s">
        <v>15213</v>
      </c>
      <c r="L1444" s="2" t="s">
        <v>15214</v>
      </c>
      <c r="M1444" s="2" t="s">
        <v>7677</v>
      </c>
      <c r="N1444" s="4" t="s">
        <v>15215</v>
      </c>
      <c r="O1444" s="4" t="s">
        <v>15216</v>
      </c>
    </row>
    <row r="1445" spans="1:15" ht="15" hidden="1" customHeight="1" x14ac:dyDescent="0.3">
      <c r="A1445" s="2" t="s">
        <v>206</v>
      </c>
      <c r="B1445" s="2" t="s">
        <v>34323</v>
      </c>
      <c r="C1445" s="3">
        <v>15</v>
      </c>
      <c r="D1445" s="2" t="s">
        <v>916</v>
      </c>
      <c r="E1445" s="2" t="s">
        <v>14678</v>
      </c>
      <c r="F1445" s="2">
        <v>19912980</v>
      </c>
      <c r="G1445" s="2" t="s">
        <v>15217</v>
      </c>
      <c r="H1445" s="2" t="s">
        <v>15218</v>
      </c>
      <c r="I1445" s="2" t="s">
        <v>12785</v>
      </c>
      <c r="J1445" s="2" t="s">
        <v>15219</v>
      </c>
      <c r="K1445" s="2" t="s">
        <v>8497</v>
      </c>
      <c r="L1445" s="2" t="s">
        <v>15220</v>
      </c>
      <c r="M1445" s="2" t="s">
        <v>7735</v>
      </c>
      <c r="N1445" s="4" t="s">
        <v>15221</v>
      </c>
      <c r="O1445" s="4" t="s">
        <v>15222</v>
      </c>
    </row>
    <row r="1446" spans="1:15" ht="15" hidden="1" customHeight="1" x14ac:dyDescent="0.3">
      <c r="A1446" s="2" t="s">
        <v>206</v>
      </c>
      <c r="B1446" s="2" t="s">
        <v>34323</v>
      </c>
      <c r="C1446" s="3">
        <v>15</v>
      </c>
      <c r="D1446" s="2" t="s">
        <v>916</v>
      </c>
      <c r="E1446" s="2" t="s">
        <v>14678</v>
      </c>
      <c r="F1446" s="2">
        <v>19707540</v>
      </c>
      <c r="G1446" s="2" t="s">
        <v>15223</v>
      </c>
      <c r="H1446" s="2" t="s">
        <v>15224</v>
      </c>
      <c r="I1446" s="2" t="s">
        <v>668</v>
      </c>
      <c r="J1446" s="2" t="s">
        <v>4681</v>
      </c>
      <c r="K1446" s="2" t="s">
        <v>15225</v>
      </c>
      <c r="L1446" s="2" t="s">
        <v>15226</v>
      </c>
      <c r="M1446" s="2" t="s">
        <v>7709</v>
      </c>
      <c r="N1446" s="4" t="s">
        <v>15227</v>
      </c>
      <c r="O1446" s="4" t="s">
        <v>15228</v>
      </c>
    </row>
    <row r="1447" spans="1:15" ht="15" hidden="1" customHeight="1" x14ac:dyDescent="0.3">
      <c r="A1447" s="2" t="s">
        <v>206</v>
      </c>
      <c r="B1447" s="2" t="s">
        <v>34323</v>
      </c>
      <c r="C1447" s="3">
        <v>15</v>
      </c>
      <c r="D1447" s="2" t="s">
        <v>916</v>
      </c>
      <c r="E1447" s="2" t="s">
        <v>14678</v>
      </c>
      <c r="F1447" s="2">
        <v>19484677</v>
      </c>
      <c r="G1447" s="2" t="s">
        <v>15229</v>
      </c>
      <c r="H1447" s="2" t="s">
        <v>15230</v>
      </c>
      <c r="I1447" s="2" t="s">
        <v>4433</v>
      </c>
      <c r="J1447" s="2"/>
      <c r="K1447" s="2" t="s">
        <v>11027</v>
      </c>
      <c r="L1447" s="2" t="s">
        <v>15231</v>
      </c>
      <c r="M1447" s="2" t="s">
        <v>7388</v>
      </c>
      <c r="N1447" s="4" t="s">
        <v>15232</v>
      </c>
      <c r="O1447" s="4" t="s">
        <v>15233</v>
      </c>
    </row>
    <row r="1448" spans="1:15" ht="15" hidden="1" customHeight="1" x14ac:dyDescent="0.3">
      <c r="A1448" s="2" t="s">
        <v>206</v>
      </c>
      <c r="B1448" s="2" t="s">
        <v>34323</v>
      </c>
      <c r="C1448" s="3">
        <v>15</v>
      </c>
      <c r="D1448" s="2" t="s">
        <v>916</v>
      </c>
      <c r="E1448" s="2" t="s">
        <v>14678</v>
      </c>
      <c r="F1448" s="2">
        <v>19252033</v>
      </c>
      <c r="G1448" s="2" t="s">
        <v>15234</v>
      </c>
      <c r="H1448" s="2" t="s">
        <v>15235</v>
      </c>
      <c r="I1448" s="2" t="s">
        <v>839</v>
      </c>
      <c r="J1448" s="2"/>
      <c r="K1448" s="2" t="s">
        <v>5377</v>
      </c>
      <c r="L1448" s="2" t="s">
        <v>15236</v>
      </c>
      <c r="M1448" s="2" t="s">
        <v>7565</v>
      </c>
      <c r="N1448" s="4" t="s">
        <v>15237</v>
      </c>
      <c r="O1448" s="4" t="s">
        <v>15238</v>
      </c>
    </row>
    <row r="1449" spans="1:15" ht="15" hidden="1" customHeight="1" x14ac:dyDescent="0.3">
      <c r="A1449" s="2" t="s">
        <v>206</v>
      </c>
      <c r="B1449" s="2" t="s">
        <v>34323</v>
      </c>
      <c r="C1449" s="3">
        <v>15</v>
      </c>
      <c r="D1449" s="2" t="s">
        <v>916</v>
      </c>
      <c r="E1449" s="2" t="s">
        <v>14678</v>
      </c>
      <c r="F1449" s="2">
        <v>19488598</v>
      </c>
      <c r="G1449" s="2" t="s">
        <v>15239</v>
      </c>
      <c r="H1449" s="2" t="s">
        <v>15240</v>
      </c>
      <c r="I1449" s="2" t="s">
        <v>739</v>
      </c>
      <c r="J1449" s="2"/>
      <c r="K1449" s="2" t="s">
        <v>11413</v>
      </c>
      <c r="L1449" s="2" t="s">
        <v>15241</v>
      </c>
      <c r="M1449" s="2" t="s">
        <v>7735</v>
      </c>
      <c r="N1449" s="4" t="s">
        <v>15242</v>
      </c>
      <c r="O1449" s="4" t="s">
        <v>15243</v>
      </c>
    </row>
    <row r="1450" spans="1:15" ht="15" hidden="1" customHeight="1" x14ac:dyDescent="0.3">
      <c r="A1450" s="2" t="s">
        <v>206</v>
      </c>
      <c r="B1450" s="2" t="s">
        <v>34323</v>
      </c>
      <c r="C1450" s="3">
        <v>15</v>
      </c>
      <c r="D1450" s="2" t="s">
        <v>916</v>
      </c>
      <c r="E1450" s="2" t="s">
        <v>14678</v>
      </c>
      <c r="F1450" s="2">
        <v>19690661</v>
      </c>
      <c r="G1450" s="2" t="s">
        <v>15244</v>
      </c>
      <c r="H1450" s="2" t="s">
        <v>15245</v>
      </c>
      <c r="I1450" s="2" t="s">
        <v>739</v>
      </c>
      <c r="J1450" s="2"/>
      <c r="K1450" s="2" t="s">
        <v>11413</v>
      </c>
      <c r="L1450" s="2" t="s">
        <v>15246</v>
      </c>
      <c r="M1450" s="2" t="s">
        <v>7388</v>
      </c>
      <c r="N1450" s="4" t="s">
        <v>15247</v>
      </c>
      <c r="O1450" s="4" t="s">
        <v>15248</v>
      </c>
    </row>
    <row r="1451" spans="1:15" ht="15" hidden="1" customHeight="1" x14ac:dyDescent="0.3">
      <c r="A1451" s="2" t="s">
        <v>206</v>
      </c>
      <c r="B1451" s="2" t="s">
        <v>34323</v>
      </c>
      <c r="C1451" s="3">
        <v>15</v>
      </c>
      <c r="D1451" s="2" t="s">
        <v>916</v>
      </c>
      <c r="E1451" s="2" t="s">
        <v>14678</v>
      </c>
      <c r="F1451" s="2">
        <v>18752518</v>
      </c>
      <c r="G1451" s="2" t="s">
        <v>15249</v>
      </c>
      <c r="H1451" s="2" t="s">
        <v>15250</v>
      </c>
      <c r="I1451" s="2" t="s">
        <v>826</v>
      </c>
      <c r="J1451" s="2"/>
      <c r="K1451" s="2" t="s">
        <v>13470</v>
      </c>
      <c r="L1451" s="2" t="s">
        <v>15251</v>
      </c>
      <c r="M1451" s="2" t="s">
        <v>7388</v>
      </c>
      <c r="N1451" s="4" t="s">
        <v>15252</v>
      </c>
      <c r="O1451" s="4" t="s">
        <v>15253</v>
      </c>
    </row>
    <row r="1452" spans="1:15" ht="15" hidden="1" customHeight="1" x14ac:dyDescent="0.3">
      <c r="A1452" s="2" t="s">
        <v>206</v>
      </c>
      <c r="B1452" s="2" t="s">
        <v>34323</v>
      </c>
      <c r="C1452" s="3">
        <v>15</v>
      </c>
      <c r="D1452" s="2" t="s">
        <v>916</v>
      </c>
      <c r="E1452" s="2" t="s">
        <v>14678</v>
      </c>
      <c r="F1452" s="2">
        <v>18468673</v>
      </c>
      <c r="G1452" s="2" t="s">
        <v>15254</v>
      </c>
      <c r="H1452" s="2" t="s">
        <v>15255</v>
      </c>
      <c r="I1452" s="2" t="s">
        <v>2708</v>
      </c>
      <c r="J1452" s="2" t="s">
        <v>15256</v>
      </c>
      <c r="K1452" s="2" t="s">
        <v>7380</v>
      </c>
      <c r="L1452" s="2" t="s">
        <v>15257</v>
      </c>
      <c r="M1452" s="2" t="s">
        <v>15258</v>
      </c>
      <c r="N1452" s="4" t="s">
        <v>15259</v>
      </c>
      <c r="O1452" s="4" t="s">
        <v>15260</v>
      </c>
    </row>
    <row r="1453" spans="1:15" ht="15" hidden="1" customHeight="1" x14ac:dyDescent="0.3">
      <c r="A1453" s="2" t="s">
        <v>206</v>
      </c>
      <c r="B1453" s="2" t="s">
        <v>34323</v>
      </c>
      <c r="C1453" s="3">
        <v>15</v>
      </c>
      <c r="D1453" s="2" t="s">
        <v>916</v>
      </c>
      <c r="E1453" s="2" t="s">
        <v>14678</v>
      </c>
      <c r="F1453" s="2">
        <v>18602576</v>
      </c>
      <c r="G1453" s="2" t="s">
        <v>15261</v>
      </c>
      <c r="H1453" s="2" t="s">
        <v>15262</v>
      </c>
      <c r="I1453" s="2" t="s">
        <v>2708</v>
      </c>
      <c r="J1453" s="2"/>
      <c r="K1453" s="2" t="s">
        <v>7380</v>
      </c>
      <c r="L1453" s="2" t="s">
        <v>15263</v>
      </c>
      <c r="M1453" s="2" t="s">
        <v>7565</v>
      </c>
      <c r="N1453" s="4" t="s">
        <v>15264</v>
      </c>
      <c r="O1453" s="4" t="s">
        <v>15265</v>
      </c>
    </row>
    <row r="1454" spans="1:15" ht="15" hidden="1" customHeight="1" x14ac:dyDescent="0.3">
      <c r="A1454" s="2" t="s">
        <v>206</v>
      </c>
      <c r="B1454" s="2" t="s">
        <v>34323</v>
      </c>
      <c r="C1454" s="3">
        <v>15</v>
      </c>
      <c r="D1454" s="2" t="s">
        <v>916</v>
      </c>
      <c r="E1454" s="2" t="s">
        <v>14678</v>
      </c>
      <c r="F1454" s="2">
        <v>18728833</v>
      </c>
      <c r="G1454" s="2" t="s">
        <v>15266</v>
      </c>
      <c r="H1454" s="2" t="s">
        <v>15267</v>
      </c>
      <c r="I1454" s="2" t="s">
        <v>6993</v>
      </c>
      <c r="J1454" s="2"/>
      <c r="K1454" s="2" t="s">
        <v>15225</v>
      </c>
      <c r="L1454" s="2" t="s">
        <v>15268</v>
      </c>
      <c r="M1454" s="2" t="s">
        <v>7388</v>
      </c>
      <c r="N1454" s="4" t="s">
        <v>15269</v>
      </c>
      <c r="O1454" s="4" t="s">
        <v>15270</v>
      </c>
    </row>
    <row r="1455" spans="1:15" ht="15" hidden="1" customHeight="1" x14ac:dyDescent="0.3">
      <c r="A1455" s="2" t="s">
        <v>206</v>
      </c>
      <c r="B1455" s="2" t="s">
        <v>34323</v>
      </c>
      <c r="C1455" s="3">
        <v>15</v>
      </c>
      <c r="D1455" s="2" t="s">
        <v>916</v>
      </c>
      <c r="E1455" s="2" t="s">
        <v>14678</v>
      </c>
      <c r="F1455" s="2">
        <v>18204287</v>
      </c>
      <c r="G1455" s="2" t="s">
        <v>15271</v>
      </c>
      <c r="H1455" s="2" t="s">
        <v>15272</v>
      </c>
      <c r="I1455" s="2" t="s">
        <v>700</v>
      </c>
      <c r="J1455" s="2" t="s">
        <v>15273</v>
      </c>
      <c r="K1455" s="2" t="s">
        <v>11003</v>
      </c>
      <c r="L1455" s="2" t="s">
        <v>15274</v>
      </c>
      <c r="M1455" s="2" t="s">
        <v>15258</v>
      </c>
      <c r="N1455" s="4" t="s">
        <v>15275</v>
      </c>
      <c r="O1455" s="4" t="s">
        <v>15276</v>
      </c>
    </row>
    <row r="1456" spans="1:15" ht="15" hidden="1" customHeight="1" x14ac:dyDescent="0.3">
      <c r="A1456" s="2" t="s">
        <v>206</v>
      </c>
      <c r="B1456" s="2" t="s">
        <v>34323</v>
      </c>
      <c r="C1456" s="3">
        <v>15</v>
      </c>
      <c r="D1456" s="2" t="s">
        <v>916</v>
      </c>
      <c r="E1456" s="2" t="s">
        <v>14678</v>
      </c>
      <c r="F1456" s="2">
        <v>18047822</v>
      </c>
      <c r="G1456" s="2" t="s">
        <v>15277</v>
      </c>
      <c r="H1456" s="2" t="s">
        <v>15278</v>
      </c>
      <c r="I1456" s="2" t="s">
        <v>1557</v>
      </c>
      <c r="J1456" s="2"/>
      <c r="K1456" s="2" t="s">
        <v>8497</v>
      </c>
      <c r="L1456" s="2" t="s">
        <v>15279</v>
      </c>
      <c r="M1456" s="2" t="s">
        <v>7565</v>
      </c>
      <c r="N1456" s="4" t="s">
        <v>15280</v>
      </c>
      <c r="O1456" s="4" t="s">
        <v>15281</v>
      </c>
    </row>
    <row r="1457" spans="1:15" ht="15" hidden="1" customHeight="1" x14ac:dyDescent="0.3">
      <c r="A1457" s="2" t="s">
        <v>206</v>
      </c>
      <c r="B1457" s="2" t="s">
        <v>34323</v>
      </c>
      <c r="C1457" s="3">
        <v>15</v>
      </c>
      <c r="D1457" s="2" t="s">
        <v>916</v>
      </c>
      <c r="E1457" s="2" t="s">
        <v>14678</v>
      </c>
      <c r="F1457" s="2">
        <v>17689062</v>
      </c>
      <c r="G1457" s="2" t="s">
        <v>15282</v>
      </c>
      <c r="H1457" s="2" t="s">
        <v>15283</v>
      </c>
      <c r="I1457" s="2" t="s">
        <v>15284</v>
      </c>
      <c r="J1457" s="2" t="s">
        <v>15285</v>
      </c>
      <c r="K1457" s="2" t="s">
        <v>12183</v>
      </c>
      <c r="L1457" s="2" t="s">
        <v>15286</v>
      </c>
      <c r="M1457" s="2" t="s">
        <v>13231</v>
      </c>
      <c r="N1457" s="4" t="s">
        <v>15287</v>
      </c>
      <c r="O1457" s="4" t="s">
        <v>15288</v>
      </c>
    </row>
    <row r="1458" spans="1:15" ht="15" hidden="1" customHeight="1" x14ac:dyDescent="0.3">
      <c r="A1458" s="2" t="s">
        <v>206</v>
      </c>
      <c r="B1458" s="2" t="s">
        <v>34323</v>
      </c>
      <c r="C1458" s="3">
        <v>15</v>
      </c>
      <c r="D1458" s="2" t="s">
        <v>916</v>
      </c>
      <c r="E1458" s="2" t="s">
        <v>14678</v>
      </c>
      <c r="F1458" s="2">
        <v>17446345</v>
      </c>
      <c r="G1458" s="2" t="s">
        <v>15289</v>
      </c>
      <c r="H1458" s="2" t="s">
        <v>15290</v>
      </c>
      <c r="I1458" s="2" t="s">
        <v>15291</v>
      </c>
      <c r="J1458" s="2"/>
      <c r="K1458" s="2" t="s">
        <v>15292</v>
      </c>
      <c r="L1458" s="2" t="s">
        <v>15293</v>
      </c>
      <c r="M1458" s="2" t="s">
        <v>7565</v>
      </c>
      <c r="N1458" s="4" t="s">
        <v>15294</v>
      </c>
      <c r="O1458" s="4" t="s">
        <v>15295</v>
      </c>
    </row>
    <row r="1459" spans="1:15" ht="15" hidden="1" customHeight="1" x14ac:dyDescent="0.3">
      <c r="A1459" s="2" t="s">
        <v>206</v>
      </c>
      <c r="B1459" s="2" t="s">
        <v>34323</v>
      </c>
      <c r="C1459" s="3">
        <v>15</v>
      </c>
      <c r="D1459" s="2" t="s">
        <v>916</v>
      </c>
      <c r="E1459" s="2" t="s">
        <v>14678</v>
      </c>
      <c r="F1459" s="2">
        <v>17349685</v>
      </c>
      <c r="G1459" s="2" t="s">
        <v>15261</v>
      </c>
      <c r="H1459" s="2" t="s">
        <v>15296</v>
      </c>
      <c r="I1459" s="2" t="s">
        <v>901</v>
      </c>
      <c r="J1459" s="2" t="s">
        <v>15297</v>
      </c>
      <c r="K1459" s="2" t="s">
        <v>7380</v>
      </c>
      <c r="L1459" s="2" t="s">
        <v>15298</v>
      </c>
      <c r="M1459" s="2" t="s">
        <v>15258</v>
      </c>
      <c r="N1459" s="4" t="s">
        <v>15299</v>
      </c>
      <c r="O1459" s="4" t="s">
        <v>15300</v>
      </c>
    </row>
    <row r="1460" spans="1:15" ht="15" hidden="1" customHeight="1" x14ac:dyDescent="0.3">
      <c r="A1460" s="2" t="s">
        <v>206</v>
      </c>
      <c r="B1460" s="2" t="s">
        <v>34323</v>
      </c>
      <c r="C1460" s="3">
        <v>15</v>
      </c>
      <c r="D1460" s="2" t="s">
        <v>916</v>
      </c>
      <c r="E1460" s="2" t="s">
        <v>14678</v>
      </c>
      <c r="F1460" s="2">
        <v>17536214</v>
      </c>
      <c r="G1460" s="2" t="s">
        <v>15261</v>
      </c>
      <c r="H1460" s="2" t="s">
        <v>15301</v>
      </c>
      <c r="I1460" s="2" t="s">
        <v>790</v>
      </c>
      <c r="J1460" s="2" t="s">
        <v>15302</v>
      </c>
      <c r="K1460" s="2" t="s">
        <v>11003</v>
      </c>
      <c r="L1460" s="2" t="s">
        <v>15303</v>
      </c>
      <c r="M1460" s="2" t="s">
        <v>7709</v>
      </c>
      <c r="N1460" s="4" t="s">
        <v>15304</v>
      </c>
      <c r="O1460" s="4" t="s">
        <v>15305</v>
      </c>
    </row>
    <row r="1461" spans="1:15" ht="15" hidden="1" customHeight="1" x14ac:dyDescent="0.3">
      <c r="A1461" s="2" t="s">
        <v>206</v>
      </c>
      <c r="B1461" s="2" t="s">
        <v>34323</v>
      </c>
      <c r="C1461" s="3">
        <v>15</v>
      </c>
      <c r="D1461" s="2" t="s">
        <v>916</v>
      </c>
      <c r="E1461" s="2" t="s">
        <v>14678</v>
      </c>
      <c r="F1461" s="2">
        <v>16682801</v>
      </c>
      <c r="G1461" s="2" t="s">
        <v>15306</v>
      </c>
      <c r="H1461" s="2" t="s">
        <v>15307</v>
      </c>
      <c r="I1461" s="2" t="s">
        <v>853</v>
      </c>
      <c r="J1461" s="2" t="s">
        <v>15308</v>
      </c>
      <c r="K1461" s="2" t="s">
        <v>11003</v>
      </c>
      <c r="L1461" s="2" t="s">
        <v>15309</v>
      </c>
      <c r="M1461" s="2" t="s">
        <v>7709</v>
      </c>
      <c r="N1461" s="4" t="s">
        <v>15310</v>
      </c>
      <c r="O1461" s="4" t="s">
        <v>15311</v>
      </c>
    </row>
    <row r="1462" spans="1:15" ht="15" hidden="1" customHeight="1" x14ac:dyDescent="0.3">
      <c r="A1462" s="2" t="s">
        <v>206</v>
      </c>
      <c r="B1462" s="2" t="s">
        <v>34323</v>
      </c>
      <c r="C1462" s="3">
        <v>15</v>
      </c>
      <c r="D1462" s="2" t="s">
        <v>916</v>
      </c>
      <c r="E1462" s="2" t="s">
        <v>15040</v>
      </c>
      <c r="F1462" s="2">
        <v>9396980</v>
      </c>
      <c r="G1462" s="2" t="s">
        <v>15312</v>
      </c>
      <c r="H1462" s="2" t="s">
        <v>15313</v>
      </c>
      <c r="I1462" s="2" t="s">
        <v>7088</v>
      </c>
      <c r="J1462" s="2"/>
      <c r="K1462" s="2" t="s">
        <v>12141</v>
      </c>
      <c r="L1462" s="2" t="s">
        <v>15314</v>
      </c>
      <c r="M1462" s="2" t="s">
        <v>7709</v>
      </c>
      <c r="N1462" s="4" t="s">
        <v>15315</v>
      </c>
      <c r="O1462" s="4" t="s">
        <v>15316</v>
      </c>
    </row>
    <row r="1463" spans="1:15" ht="15" hidden="1" customHeight="1" x14ac:dyDescent="0.3">
      <c r="A1463" s="2" t="s">
        <v>206</v>
      </c>
      <c r="B1463" s="2" t="s">
        <v>34323</v>
      </c>
      <c r="C1463" s="3">
        <v>15</v>
      </c>
      <c r="D1463" s="2" t="s">
        <v>916</v>
      </c>
      <c r="E1463" s="2" t="s">
        <v>14678</v>
      </c>
      <c r="F1463" s="2">
        <v>39974309</v>
      </c>
      <c r="G1463" s="2" t="s">
        <v>14679</v>
      </c>
      <c r="H1463" s="2" t="s">
        <v>14680</v>
      </c>
      <c r="I1463" s="2" t="s">
        <v>14681</v>
      </c>
      <c r="J1463" s="2" t="s">
        <v>14682</v>
      </c>
      <c r="K1463" s="2" t="s">
        <v>7395</v>
      </c>
      <c r="L1463" s="2" t="s">
        <v>14683</v>
      </c>
      <c r="M1463" s="2" t="s">
        <v>7388</v>
      </c>
      <c r="N1463" s="4" t="s">
        <v>14684</v>
      </c>
      <c r="O1463" s="4" t="s">
        <v>14685</v>
      </c>
    </row>
    <row r="1464" spans="1:15" ht="15" hidden="1" customHeight="1" x14ac:dyDescent="0.3">
      <c r="A1464" s="2" t="s">
        <v>206</v>
      </c>
      <c r="B1464" s="2" t="s">
        <v>34323</v>
      </c>
      <c r="C1464" s="3">
        <v>15</v>
      </c>
      <c r="D1464" s="2" t="s">
        <v>916</v>
      </c>
      <c r="E1464" s="2" t="s">
        <v>14678</v>
      </c>
      <c r="F1464" s="2">
        <v>40093560</v>
      </c>
      <c r="G1464" s="2" t="s">
        <v>14686</v>
      </c>
      <c r="H1464" s="2" t="s">
        <v>14687</v>
      </c>
      <c r="I1464" s="2" t="s">
        <v>4760</v>
      </c>
      <c r="J1464" s="2" t="s">
        <v>6047</v>
      </c>
      <c r="K1464" s="2" t="s">
        <v>7534</v>
      </c>
      <c r="L1464" s="2" t="s">
        <v>14688</v>
      </c>
      <c r="M1464" s="2" t="s">
        <v>7438</v>
      </c>
      <c r="N1464" s="4" t="s">
        <v>14689</v>
      </c>
      <c r="O1464" s="4" t="s">
        <v>14690</v>
      </c>
    </row>
    <row r="1465" spans="1:15" ht="15" hidden="1" customHeight="1" x14ac:dyDescent="0.3">
      <c r="A1465" s="2" t="s">
        <v>206</v>
      </c>
      <c r="B1465" s="2" t="s">
        <v>34323</v>
      </c>
      <c r="C1465" s="3">
        <v>15</v>
      </c>
      <c r="D1465" s="2" t="s">
        <v>916</v>
      </c>
      <c r="E1465" s="2" t="s">
        <v>14691</v>
      </c>
      <c r="F1465" s="2">
        <v>39759954</v>
      </c>
      <c r="G1465" s="2" t="s">
        <v>14692</v>
      </c>
      <c r="H1465" s="2" t="s">
        <v>14693</v>
      </c>
      <c r="I1465" s="2" t="s">
        <v>7393</v>
      </c>
      <c r="J1465" s="2" t="s">
        <v>12864</v>
      </c>
      <c r="K1465" s="2" t="s">
        <v>7395</v>
      </c>
      <c r="L1465" s="2" t="s">
        <v>14694</v>
      </c>
      <c r="M1465" s="2" t="s">
        <v>7388</v>
      </c>
      <c r="N1465" s="4" t="s">
        <v>3318</v>
      </c>
      <c r="O1465" s="4" t="s">
        <v>14695</v>
      </c>
    </row>
    <row r="1466" spans="1:15" ht="15" hidden="1" customHeight="1" x14ac:dyDescent="0.3">
      <c r="A1466" s="2" t="s">
        <v>206</v>
      </c>
      <c r="B1466" s="2" t="s">
        <v>34323</v>
      </c>
      <c r="C1466" s="3">
        <v>15</v>
      </c>
      <c r="D1466" s="2" t="s">
        <v>916</v>
      </c>
      <c r="E1466" s="2" t="s">
        <v>14678</v>
      </c>
      <c r="F1466" s="2">
        <v>39944635</v>
      </c>
      <c r="G1466" s="2" t="s">
        <v>14696</v>
      </c>
      <c r="H1466" s="2" t="s">
        <v>14697</v>
      </c>
      <c r="I1466" s="2" t="s">
        <v>7393</v>
      </c>
      <c r="J1466" s="2" t="s">
        <v>14698</v>
      </c>
      <c r="K1466" s="2" t="s">
        <v>7534</v>
      </c>
      <c r="L1466" s="2" t="s">
        <v>14699</v>
      </c>
      <c r="M1466" s="2" t="s">
        <v>7709</v>
      </c>
      <c r="N1466" s="4" t="s">
        <v>14700</v>
      </c>
      <c r="O1466" s="4" t="s">
        <v>14701</v>
      </c>
    </row>
    <row r="1467" spans="1:15" ht="15" hidden="1" customHeight="1" x14ac:dyDescent="0.3">
      <c r="A1467" s="2" t="s">
        <v>217</v>
      </c>
      <c r="B1467" s="2" t="s">
        <v>34324</v>
      </c>
      <c r="C1467" s="3">
        <v>16</v>
      </c>
      <c r="D1467" s="2" t="s">
        <v>940</v>
      </c>
      <c r="E1467" s="2" t="s">
        <v>15317</v>
      </c>
      <c r="F1467" s="2">
        <v>40046156</v>
      </c>
      <c r="G1467" s="2" t="s">
        <v>15318</v>
      </c>
      <c r="H1467" s="2" t="s">
        <v>15319</v>
      </c>
      <c r="I1467" s="2" t="s">
        <v>14681</v>
      </c>
      <c r="J1467" s="2" t="s">
        <v>15320</v>
      </c>
      <c r="K1467" s="2" t="s">
        <v>7395</v>
      </c>
      <c r="L1467" s="2" t="s">
        <v>15321</v>
      </c>
      <c r="M1467" s="2" t="s">
        <v>7388</v>
      </c>
      <c r="N1467" s="4" t="s">
        <v>15322</v>
      </c>
      <c r="O1467" s="4" t="s">
        <v>15323</v>
      </c>
    </row>
    <row r="1468" spans="1:15" ht="15" hidden="1" customHeight="1" x14ac:dyDescent="0.3">
      <c r="A1468" s="2" t="s">
        <v>217</v>
      </c>
      <c r="B1468" s="2" t="s">
        <v>34324</v>
      </c>
      <c r="C1468" s="3">
        <v>16</v>
      </c>
      <c r="D1468" s="2" t="s">
        <v>940</v>
      </c>
      <c r="E1468" s="2" t="s">
        <v>15317</v>
      </c>
      <c r="F1468" s="2">
        <v>39588905</v>
      </c>
      <c r="G1468" s="2" t="s">
        <v>15324</v>
      </c>
      <c r="H1468" s="2" t="s">
        <v>15325</v>
      </c>
      <c r="I1468" s="2" t="s">
        <v>15326</v>
      </c>
      <c r="J1468" s="2"/>
      <c r="K1468" s="2" t="s">
        <v>10907</v>
      </c>
      <c r="L1468" s="2" t="s">
        <v>15327</v>
      </c>
      <c r="M1468" s="2" t="s">
        <v>7438</v>
      </c>
      <c r="N1468" s="4" t="s">
        <v>15328</v>
      </c>
      <c r="O1468" s="4" t="s">
        <v>15329</v>
      </c>
    </row>
    <row r="1469" spans="1:15" ht="15" hidden="1" customHeight="1" x14ac:dyDescent="0.3">
      <c r="A1469" s="2" t="s">
        <v>217</v>
      </c>
      <c r="B1469" s="2" t="s">
        <v>34324</v>
      </c>
      <c r="C1469" s="3">
        <v>16</v>
      </c>
      <c r="D1469" s="2" t="s">
        <v>940</v>
      </c>
      <c r="E1469" s="2" t="s">
        <v>15317</v>
      </c>
      <c r="F1469" s="2">
        <v>39774647</v>
      </c>
      <c r="G1469" s="2" t="s">
        <v>15330</v>
      </c>
      <c r="H1469" s="2" t="s">
        <v>15331</v>
      </c>
      <c r="I1469" s="2" t="s">
        <v>15326</v>
      </c>
      <c r="J1469" s="2"/>
      <c r="K1469" s="2" t="s">
        <v>10907</v>
      </c>
      <c r="L1469" s="2" t="s">
        <v>15332</v>
      </c>
      <c r="M1469" s="2" t="s">
        <v>7388</v>
      </c>
      <c r="N1469" s="4" t="s">
        <v>15333</v>
      </c>
      <c r="O1469" s="4" t="s">
        <v>15334</v>
      </c>
    </row>
    <row r="1470" spans="1:15" ht="15" hidden="1" customHeight="1" x14ac:dyDescent="0.3">
      <c r="A1470" s="2" t="s">
        <v>217</v>
      </c>
      <c r="B1470" s="2" t="s">
        <v>34324</v>
      </c>
      <c r="C1470" s="3">
        <v>16</v>
      </c>
      <c r="D1470" s="2" t="s">
        <v>940</v>
      </c>
      <c r="E1470" s="2" t="s">
        <v>15317</v>
      </c>
      <c r="F1470" s="2">
        <v>40111839</v>
      </c>
      <c r="G1470" s="2" t="s">
        <v>15335</v>
      </c>
      <c r="H1470" s="2" t="s">
        <v>15336</v>
      </c>
      <c r="I1470" s="2" t="s">
        <v>5951</v>
      </c>
      <c r="J1470" s="2" t="s">
        <v>5951</v>
      </c>
      <c r="K1470" s="2" t="s">
        <v>10693</v>
      </c>
      <c r="L1470" s="2"/>
      <c r="M1470" s="2" t="s">
        <v>7388</v>
      </c>
      <c r="N1470" s="4" t="s">
        <v>15337</v>
      </c>
      <c r="O1470" s="4" t="s">
        <v>15338</v>
      </c>
    </row>
    <row r="1471" spans="1:15" ht="15" hidden="1" customHeight="1" x14ac:dyDescent="0.3">
      <c r="A1471" s="2" t="s">
        <v>217</v>
      </c>
      <c r="B1471" s="2" t="s">
        <v>34324</v>
      </c>
      <c r="C1471" s="3">
        <v>16</v>
      </c>
      <c r="D1471" s="2" t="s">
        <v>940</v>
      </c>
      <c r="E1471" s="2" t="s">
        <v>15317</v>
      </c>
      <c r="F1471" s="2">
        <v>40103318</v>
      </c>
      <c r="G1471" s="2" t="s">
        <v>15339</v>
      </c>
      <c r="H1471" s="2" t="s">
        <v>15340</v>
      </c>
      <c r="I1471" s="2" t="s">
        <v>5950</v>
      </c>
      <c r="J1471" s="2" t="s">
        <v>5950</v>
      </c>
      <c r="K1471" s="2" t="s">
        <v>15341</v>
      </c>
      <c r="L1471" s="2"/>
      <c r="M1471" s="2" t="s">
        <v>7388</v>
      </c>
      <c r="N1471" s="4" t="s">
        <v>15342</v>
      </c>
      <c r="O1471" s="4" t="s">
        <v>15343</v>
      </c>
    </row>
    <row r="1472" spans="1:15" ht="15" hidden="1" customHeight="1" x14ac:dyDescent="0.3">
      <c r="A1472" s="2" t="s">
        <v>217</v>
      </c>
      <c r="B1472" s="2" t="s">
        <v>34324</v>
      </c>
      <c r="C1472" s="3">
        <v>16</v>
      </c>
      <c r="D1472" s="2" t="s">
        <v>940</v>
      </c>
      <c r="E1472" s="2" t="s">
        <v>15317</v>
      </c>
      <c r="F1472" s="2">
        <v>39986280</v>
      </c>
      <c r="G1472" s="2" t="s">
        <v>15344</v>
      </c>
      <c r="H1472" s="2" t="s">
        <v>15345</v>
      </c>
      <c r="I1472" s="2" t="s">
        <v>15346</v>
      </c>
      <c r="J1472" s="2" t="s">
        <v>13910</v>
      </c>
      <c r="K1472" s="2" t="s">
        <v>15347</v>
      </c>
      <c r="L1472" s="2" t="s">
        <v>15348</v>
      </c>
      <c r="M1472" s="2" t="s">
        <v>7388</v>
      </c>
      <c r="N1472" s="4" t="s">
        <v>3328</v>
      </c>
      <c r="O1472" s="4" t="s">
        <v>15349</v>
      </c>
    </row>
    <row r="1473" spans="1:15" ht="15" hidden="1" customHeight="1" x14ac:dyDescent="0.3">
      <c r="A1473" s="2" t="s">
        <v>217</v>
      </c>
      <c r="B1473" s="2" t="s">
        <v>34324</v>
      </c>
      <c r="C1473" s="3">
        <v>16</v>
      </c>
      <c r="D1473" s="2" t="s">
        <v>940</v>
      </c>
      <c r="E1473" s="2" t="s">
        <v>15317</v>
      </c>
      <c r="F1473" s="2">
        <v>40043710</v>
      </c>
      <c r="G1473" s="2" t="s">
        <v>15350</v>
      </c>
      <c r="H1473" s="2" t="s">
        <v>15351</v>
      </c>
      <c r="I1473" s="2" t="s">
        <v>15346</v>
      </c>
      <c r="J1473" s="2" t="s">
        <v>6610</v>
      </c>
      <c r="K1473" s="2" t="s">
        <v>15347</v>
      </c>
      <c r="L1473" s="2" t="s">
        <v>15352</v>
      </c>
      <c r="M1473" s="2" t="s">
        <v>7388</v>
      </c>
      <c r="N1473" s="4" t="s">
        <v>15353</v>
      </c>
      <c r="O1473" s="4" t="s">
        <v>15354</v>
      </c>
    </row>
    <row r="1474" spans="1:15" ht="15" hidden="1" customHeight="1" x14ac:dyDescent="0.3">
      <c r="A1474" s="2" t="s">
        <v>217</v>
      </c>
      <c r="B1474" s="2" t="s">
        <v>34324</v>
      </c>
      <c r="C1474" s="3">
        <v>16</v>
      </c>
      <c r="D1474" s="2" t="s">
        <v>940</v>
      </c>
      <c r="E1474" s="2" t="s">
        <v>15317</v>
      </c>
      <c r="F1474" s="2">
        <v>39171621</v>
      </c>
      <c r="G1474" s="2" t="s">
        <v>15355</v>
      </c>
      <c r="H1474" s="2" t="s">
        <v>15356</v>
      </c>
      <c r="I1474" s="2" t="s">
        <v>4760</v>
      </c>
      <c r="J1474" s="2" t="s">
        <v>15357</v>
      </c>
      <c r="K1474" s="2" t="s">
        <v>15358</v>
      </c>
      <c r="L1474" s="2" t="s">
        <v>15359</v>
      </c>
      <c r="M1474" s="2" t="s">
        <v>7438</v>
      </c>
      <c r="N1474" s="4" t="s">
        <v>15360</v>
      </c>
      <c r="O1474" s="4" t="s">
        <v>15361</v>
      </c>
    </row>
    <row r="1475" spans="1:15" ht="15" hidden="1" customHeight="1" x14ac:dyDescent="0.3">
      <c r="A1475" s="2" t="s">
        <v>217</v>
      </c>
      <c r="B1475" s="2" t="s">
        <v>34324</v>
      </c>
      <c r="C1475" s="3">
        <v>16</v>
      </c>
      <c r="D1475" s="2" t="s">
        <v>940</v>
      </c>
      <c r="E1475" s="2" t="s">
        <v>15317</v>
      </c>
      <c r="F1475" s="2">
        <v>40037874</v>
      </c>
      <c r="G1475" s="2" t="s">
        <v>15362</v>
      </c>
      <c r="H1475" s="2" t="s">
        <v>15363</v>
      </c>
      <c r="I1475" s="2" t="s">
        <v>4760</v>
      </c>
      <c r="J1475" s="2"/>
      <c r="K1475" s="2" t="s">
        <v>15364</v>
      </c>
      <c r="L1475" s="2" t="s">
        <v>15365</v>
      </c>
      <c r="M1475" s="2" t="s">
        <v>7388</v>
      </c>
      <c r="N1475" s="4" t="s">
        <v>15366</v>
      </c>
      <c r="O1475" s="4" t="s">
        <v>15367</v>
      </c>
    </row>
    <row r="1476" spans="1:15" ht="15" hidden="1" customHeight="1" x14ac:dyDescent="0.3">
      <c r="A1476" s="2" t="s">
        <v>217</v>
      </c>
      <c r="B1476" s="2" t="s">
        <v>34324</v>
      </c>
      <c r="C1476" s="3">
        <v>16</v>
      </c>
      <c r="D1476" s="2" t="s">
        <v>940</v>
      </c>
      <c r="E1476" s="2" t="s">
        <v>15317</v>
      </c>
      <c r="F1476" s="2">
        <v>39704712</v>
      </c>
      <c r="G1476" s="2" t="s">
        <v>15368</v>
      </c>
      <c r="H1476" s="2" t="s">
        <v>15369</v>
      </c>
      <c r="I1476" s="2" t="s">
        <v>15370</v>
      </c>
      <c r="J1476" s="2" t="s">
        <v>8852</v>
      </c>
      <c r="K1476" s="2" t="s">
        <v>8300</v>
      </c>
      <c r="L1476" s="2" t="s">
        <v>15371</v>
      </c>
      <c r="M1476" s="2" t="s">
        <v>7388</v>
      </c>
      <c r="N1476" s="4" t="s">
        <v>15372</v>
      </c>
      <c r="O1476" s="4" t="s">
        <v>15373</v>
      </c>
    </row>
    <row r="1477" spans="1:15" ht="15" hidden="1" customHeight="1" x14ac:dyDescent="0.3">
      <c r="A1477" s="2" t="s">
        <v>217</v>
      </c>
      <c r="B1477" s="2" t="s">
        <v>34324</v>
      </c>
      <c r="C1477" s="3">
        <v>16</v>
      </c>
      <c r="D1477" s="2" t="s">
        <v>940</v>
      </c>
      <c r="E1477" s="2" t="s">
        <v>15317</v>
      </c>
      <c r="F1477" s="2">
        <v>39979638</v>
      </c>
      <c r="G1477" s="2" t="s">
        <v>15374</v>
      </c>
      <c r="H1477" s="2" t="s">
        <v>15375</v>
      </c>
      <c r="I1477" s="2" t="s">
        <v>6410</v>
      </c>
      <c r="J1477" s="2" t="s">
        <v>6410</v>
      </c>
      <c r="K1477" s="2" t="s">
        <v>15376</v>
      </c>
      <c r="L1477" s="2"/>
      <c r="M1477" s="2" t="s">
        <v>7858</v>
      </c>
      <c r="N1477" s="4" t="s">
        <v>15377</v>
      </c>
      <c r="O1477" s="4" t="s">
        <v>15378</v>
      </c>
    </row>
    <row r="1478" spans="1:15" ht="15" hidden="1" customHeight="1" x14ac:dyDescent="0.3">
      <c r="A1478" s="2" t="s">
        <v>217</v>
      </c>
      <c r="B1478" s="2" t="s">
        <v>34324</v>
      </c>
      <c r="C1478" s="3">
        <v>16</v>
      </c>
      <c r="D1478" s="2" t="s">
        <v>940</v>
      </c>
      <c r="E1478" s="2" t="s">
        <v>15317</v>
      </c>
      <c r="F1478" s="2">
        <v>39980019</v>
      </c>
      <c r="G1478" s="2" t="s">
        <v>15379</v>
      </c>
      <c r="H1478" s="2" t="s">
        <v>15380</v>
      </c>
      <c r="I1478" s="2" t="s">
        <v>6410</v>
      </c>
      <c r="J1478" s="2" t="s">
        <v>6410</v>
      </c>
      <c r="K1478" s="2" t="s">
        <v>15381</v>
      </c>
      <c r="L1478" s="2" t="s">
        <v>15382</v>
      </c>
      <c r="M1478" s="2" t="s">
        <v>7438</v>
      </c>
      <c r="N1478" s="4" t="s">
        <v>15383</v>
      </c>
      <c r="O1478" s="4" t="s">
        <v>15384</v>
      </c>
    </row>
    <row r="1479" spans="1:15" ht="15" hidden="1" customHeight="1" x14ac:dyDescent="0.3">
      <c r="A1479" s="2" t="s">
        <v>217</v>
      </c>
      <c r="B1479" s="2" t="s">
        <v>34324</v>
      </c>
      <c r="C1479" s="3">
        <v>16</v>
      </c>
      <c r="D1479" s="2" t="s">
        <v>940</v>
      </c>
      <c r="E1479" s="2" t="s">
        <v>15317</v>
      </c>
      <c r="F1479" s="2">
        <v>39848206</v>
      </c>
      <c r="G1479" s="2" t="s">
        <v>15385</v>
      </c>
      <c r="H1479" s="2" t="s">
        <v>15386</v>
      </c>
      <c r="I1479" s="2" t="s">
        <v>7393</v>
      </c>
      <c r="J1479" s="2" t="s">
        <v>15387</v>
      </c>
      <c r="K1479" s="2" t="s">
        <v>5138</v>
      </c>
      <c r="L1479" s="2" t="s">
        <v>15388</v>
      </c>
      <c r="M1479" s="2" t="s">
        <v>7388</v>
      </c>
      <c r="N1479" s="4" t="s">
        <v>15389</v>
      </c>
      <c r="O1479" s="4" t="s">
        <v>15390</v>
      </c>
    </row>
    <row r="1480" spans="1:15" ht="15" hidden="1" customHeight="1" x14ac:dyDescent="0.3">
      <c r="A1480" s="2" t="s">
        <v>217</v>
      </c>
      <c r="B1480" s="2" t="s">
        <v>34324</v>
      </c>
      <c r="C1480" s="3">
        <v>16</v>
      </c>
      <c r="D1480" s="2" t="s">
        <v>940</v>
      </c>
      <c r="E1480" s="2" t="s">
        <v>15317</v>
      </c>
      <c r="F1480" s="2">
        <v>39891649</v>
      </c>
      <c r="G1480" s="2" t="s">
        <v>15391</v>
      </c>
      <c r="H1480" s="2" t="s">
        <v>15392</v>
      </c>
      <c r="I1480" s="2" t="s">
        <v>15393</v>
      </c>
      <c r="J1480" s="2" t="s">
        <v>15393</v>
      </c>
      <c r="K1480" s="2" t="s">
        <v>15394</v>
      </c>
      <c r="L1480" s="2"/>
      <c r="M1480" s="2" t="s">
        <v>7709</v>
      </c>
      <c r="N1480" s="4" t="s">
        <v>15395</v>
      </c>
      <c r="O1480" s="4" t="s">
        <v>15396</v>
      </c>
    </row>
    <row r="1481" spans="1:15" ht="15" hidden="1" customHeight="1" x14ac:dyDescent="0.3">
      <c r="A1481" s="2" t="s">
        <v>217</v>
      </c>
      <c r="B1481" s="2" t="s">
        <v>34324</v>
      </c>
      <c r="C1481" s="3">
        <v>16</v>
      </c>
      <c r="D1481" s="2" t="s">
        <v>940</v>
      </c>
      <c r="E1481" s="2" t="s">
        <v>15317</v>
      </c>
      <c r="F1481" s="2">
        <v>39882940</v>
      </c>
      <c r="G1481" s="2" t="s">
        <v>15397</v>
      </c>
      <c r="H1481" s="2" t="s">
        <v>15398</v>
      </c>
      <c r="I1481" s="2" t="s">
        <v>15320</v>
      </c>
      <c r="J1481" s="2" t="s">
        <v>15320</v>
      </c>
      <c r="K1481" s="2" t="s">
        <v>15399</v>
      </c>
      <c r="L1481" s="2"/>
      <c r="M1481" s="2" t="s">
        <v>7388</v>
      </c>
      <c r="N1481" s="4" t="s">
        <v>15400</v>
      </c>
      <c r="O1481" s="4" t="s">
        <v>15401</v>
      </c>
    </row>
    <row r="1482" spans="1:15" ht="15" hidden="1" customHeight="1" x14ac:dyDescent="0.3">
      <c r="A1482" s="2" t="s">
        <v>217</v>
      </c>
      <c r="B1482" s="2" t="s">
        <v>34324</v>
      </c>
      <c r="C1482" s="3">
        <v>16</v>
      </c>
      <c r="D1482" s="2" t="s">
        <v>940</v>
      </c>
      <c r="E1482" s="2" t="s">
        <v>15317</v>
      </c>
      <c r="F1482" s="2">
        <v>39881190</v>
      </c>
      <c r="G1482" s="2" t="s">
        <v>15374</v>
      </c>
      <c r="H1482" s="2" t="s">
        <v>15402</v>
      </c>
      <c r="I1482" s="2" t="s">
        <v>15403</v>
      </c>
      <c r="J1482" s="2" t="s">
        <v>15403</v>
      </c>
      <c r="K1482" s="2" t="s">
        <v>15376</v>
      </c>
      <c r="L1482" s="2"/>
      <c r="M1482" s="2" t="s">
        <v>7388</v>
      </c>
      <c r="N1482" s="4" t="s">
        <v>15404</v>
      </c>
      <c r="O1482" s="4" t="s">
        <v>15405</v>
      </c>
    </row>
    <row r="1483" spans="1:15" ht="15" hidden="1" customHeight="1" x14ac:dyDescent="0.3">
      <c r="A1483" s="2" t="s">
        <v>217</v>
      </c>
      <c r="B1483" s="2" t="s">
        <v>34324</v>
      </c>
      <c r="C1483" s="3">
        <v>16</v>
      </c>
      <c r="D1483" s="2" t="s">
        <v>940</v>
      </c>
      <c r="E1483" s="2" t="s">
        <v>15317</v>
      </c>
      <c r="F1483" s="2">
        <v>39940923</v>
      </c>
      <c r="G1483" s="2" t="s">
        <v>15406</v>
      </c>
      <c r="H1483" s="2" t="s">
        <v>15407</v>
      </c>
      <c r="I1483" s="2" t="s">
        <v>15403</v>
      </c>
      <c r="J1483" s="2" t="s">
        <v>15403</v>
      </c>
      <c r="K1483" s="2" t="s">
        <v>8969</v>
      </c>
      <c r="L1483" s="2" t="s">
        <v>15408</v>
      </c>
      <c r="M1483" s="2" t="s">
        <v>7388</v>
      </c>
      <c r="N1483" s="4" t="s">
        <v>15409</v>
      </c>
      <c r="O1483" s="4" t="s">
        <v>15410</v>
      </c>
    </row>
    <row r="1484" spans="1:15" ht="15" hidden="1" customHeight="1" x14ac:dyDescent="0.3">
      <c r="A1484" s="2" t="s">
        <v>217</v>
      </c>
      <c r="B1484" s="2" t="s">
        <v>34324</v>
      </c>
      <c r="C1484" s="3">
        <v>16</v>
      </c>
      <c r="D1484" s="2" t="s">
        <v>940</v>
      </c>
      <c r="E1484" s="2" t="s">
        <v>15317</v>
      </c>
      <c r="F1484" s="2">
        <v>39515460</v>
      </c>
      <c r="G1484" s="2" t="s">
        <v>15411</v>
      </c>
      <c r="H1484" s="2" t="s">
        <v>15412</v>
      </c>
      <c r="I1484" s="2" t="s">
        <v>2086</v>
      </c>
      <c r="J1484" s="2" t="s">
        <v>5642</v>
      </c>
      <c r="K1484" s="2" t="s">
        <v>15413</v>
      </c>
      <c r="L1484" s="2" t="s">
        <v>15414</v>
      </c>
      <c r="M1484" s="2" t="s">
        <v>7460</v>
      </c>
      <c r="N1484" s="4" t="s">
        <v>15415</v>
      </c>
      <c r="O1484" s="4" t="s">
        <v>15416</v>
      </c>
    </row>
    <row r="1485" spans="1:15" ht="15" hidden="1" customHeight="1" x14ac:dyDescent="0.3">
      <c r="A1485" s="2" t="s">
        <v>217</v>
      </c>
      <c r="B1485" s="2" t="s">
        <v>34324</v>
      </c>
      <c r="C1485" s="3">
        <v>16</v>
      </c>
      <c r="D1485" s="2" t="s">
        <v>940</v>
      </c>
      <c r="E1485" s="2" t="s">
        <v>15317</v>
      </c>
      <c r="F1485" s="2">
        <v>39753770</v>
      </c>
      <c r="G1485" s="2" t="s">
        <v>15417</v>
      </c>
      <c r="H1485" s="2" t="s">
        <v>15418</v>
      </c>
      <c r="I1485" s="2" t="s">
        <v>2086</v>
      </c>
      <c r="J1485" s="2" t="s">
        <v>15419</v>
      </c>
      <c r="K1485" s="2" t="s">
        <v>15420</v>
      </c>
      <c r="L1485" s="2" t="s">
        <v>15421</v>
      </c>
      <c r="M1485" s="2" t="s">
        <v>7388</v>
      </c>
      <c r="N1485" s="4" t="s">
        <v>15422</v>
      </c>
      <c r="O1485" s="4" t="s">
        <v>15423</v>
      </c>
    </row>
    <row r="1486" spans="1:15" ht="15" hidden="1" customHeight="1" x14ac:dyDescent="0.3">
      <c r="A1486" s="2" t="s">
        <v>217</v>
      </c>
      <c r="B1486" s="2" t="s">
        <v>34324</v>
      </c>
      <c r="C1486" s="3">
        <v>16</v>
      </c>
      <c r="D1486" s="2" t="s">
        <v>940</v>
      </c>
      <c r="E1486" s="2" t="s">
        <v>15317</v>
      </c>
      <c r="F1486" s="2">
        <v>39737847</v>
      </c>
      <c r="G1486" s="2" t="s">
        <v>15424</v>
      </c>
      <c r="H1486" s="2" t="s">
        <v>15425</v>
      </c>
      <c r="I1486" s="2" t="s">
        <v>3527</v>
      </c>
      <c r="J1486" s="2" t="s">
        <v>3527</v>
      </c>
      <c r="K1486" s="2" t="s">
        <v>12993</v>
      </c>
      <c r="L1486" s="2" t="s">
        <v>15426</v>
      </c>
      <c r="M1486" s="2" t="s">
        <v>7388</v>
      </c>
      <c r="N1486" s="4" t="s">
        <v>15427</v>
      </c>
      <c r="O1486" s="4" t="s">
        <v>15428</v>
      </c>
    </row>
    <row r="1487" spans="1:15" ht="15" hidden="1" customHeight="1" x14ac:dyDescent="0.3">
      <c r="A1487" s="2" t="s">
        <v>217</v>
      </c>
      <c r="B1487" s="2" t="s">
        <v>34324</v>
      </c>
      <c r="C1487" s="3">
        <v>16</v>
      </c>
      <c r="D1487" s="2" t="s">
        <v>940</v>
      </c>
      <c r="E1487" s="2" t="s">
        <v>15317</v>
      </c>
      <c r="F1487" s="2">
        <v>39659759</v>
      </c>
      <c r="G1487" s="2" t="s">
        <v>15429</v>
      </c>
      <c r="H1487" s="2" t="s">
        <v>15430</v>
      </c>
      <c r="I1487" s="2" t="s">
        <v>7394</v>
      </c>
      <c r="J1487" s="2" t="s">
        <v>15431</v>
      </c>
      <c r="K1487" s="2" t="s">
        <v>15432</v>
      </c>
      <c r="L1487" s="2" t="s">
        <v>15433</v>
      </c>
      <c r="M1487" s="2" t="s">
        <v>7388</v>
      </c>
      <c r="N1487" s="4" t="s">
        <v>15434</v>
      </c>
      <c r="O1487" s="4" t="s">
        <v>15435</v>
      </c>
    </row>
    <row r="1488" spans="1:15" ht="15" hidden="1" customHeight="1" x14ac:dyDescent="0.3">
      <c r="A1488" s="2" t="s">
        <v>217</v>
      </c>
      <c r="B1488" s="2" t="s">
        <v>34324</v>
      </c>
      <c r="C1488" s="3">
        <v>16</v>
      </c>
      <c r="D1488" s="2" t="s">
        <v>940</v>
      </c>
      <c r="E1488" s="2" t="s">
        <v>15317</v>
      </c>
      <c r="F1488" s="2">
        <v>39288992</v>
      </c>
      <c r="G1488" s="2" t="s">
        <v>15436</v>
      </c>
      <c r="H1488" s="2" t="s">
        <v>15437</v>
      </c>
      <c r="I1488" s="2" t="s">
        <v>11899</v>
      </c>
      <c r="J1488" s="2" t="s">
        <v>2147</v>
      </c>
      <c r="K1488" s="2" t="s">
        <v>15438</v>
      </c>
      <c r="L1488" s="2" t="s">
        <v>15439</v>
      </c>
      <c r="M1488" s="2" t="s">
        <v>7388</v>
      </c>
      <c r="N1488" s="4" t="s">
        <v>15440</v>
      </c>
      <c r="O1488" s="4" t="s">
        <v>15441</v>
      </c>
    </row>
    <row r="1489" spans="1:15" ht="15" hidden="1" customHeight="1" x14ac:dyDescent="0.3">
      <c r="A1489" s="2" t="s">
        <v>217</v>
      </c>
      <c r="B1489" s="2" t="s">
        <v>34324</v>
      </c>
      <c r="C1489" s="3">
        <v>16</v>
      </c>
      <c r="D1489" s="2" t="s">
        <v>940</v>
      </c>
      <c r="E1489" s="2" t="s">
        <v>15317</v>
      </c>
      <c r="F1489" s="2">
        <v>39641490</v>
      </c>
      <c r="G1489" s="2" t="s">
        <v>15442</v>
      </c>
      <c r="H1489" s="2" t="s">
        <v>15443</v>
      </c>
      <c r="I1489" s="2" t="s">
        <v>11899</v>
      </c>
      <c r="J1489" s="2"/>
      <c r="K1489" s="2" t="s">
        <v>15444</v>
      </c>
      <c r="L1489" s="2" t="s">
        <v>15445</v>
      </c>
      <c r="M1489" s="2" t="s">
        <v>7677</v>
      </c>
      <c r="N1489" s="4" t="s">
        <v>15446</v>
      </c>
      <c r="O1489" s="4" t="s">
        <v>15447</v>
      </c>
    </row>
    <row r="1490" spans="1:15" ht="15" hidden="1" customHeight="1" x14ac:dyDescent="0.3">
      <c r="A1490" s="2" t="s">
        <v>217</v>
      </c>
      <c r="B1490" s="2" t="s">
        <v>34324</v>
      </c>
      <c r="C1490" s="3">
        <v>16</v>
      </c>
      <c r="D1490" s="2" t="s">
        <v>940</v>
      </c>
      <c r="E1490" s="2" t="s">
        <v>15317</v>
      </c>
      <c r="F1490" s="2">
        <v>39509060</v>
      </c>
      <c r="G1490" s="2" t="s">
        <v>15448</v>
      </c>
      <c r="H1490" s="2" t="s">
        <v>15449</v>
      </c>
      <c r="I1490" s="2" t="s">
        <v>5642</v>
      </c>
      <c r="J1490" s="2" t="s">
        <v>5642</v>
      </c>
      <c r="K1490" s="2" t="s">
        <v>15450</v>
      </c>
      <c r="L1490" s="2" t="s">
        <v>15451</v>
      </c>
      <c r="M1490" s="2" t="s">
        <v>7388</v>
      </c>
      <c r="N1490" s="4" t="s">
        <v>15452</v>
      </c>
      <c r="O1490" s="4" t="s">
        <v>15453</v>
      </c>
    </row>
    <row r="1491" spans="1:15" ht="15" hidden="1" customHeight="1" x14ac:dyDescent="0.3">
      <c r="A1491" s="2" t="s">
        <v>217</v>
      </c>
      <c r="B1491" s="2" t="s">
        <v>34324</v>
      </c>
      <c r="C1491" s="3">
        <v>16</v>
      </c>
      <c r="D1491" s="2" t="s">
        <v>940</v>
      </c>
      <c r="E1491" s="2" t="s">
        <v>15317</v>
      </c>
      <c r="F1491" s="2">
        <v>39511621</v>
      </c>
      <c r="G1491" s="2" t="s">
        <v>15454</v>
      </c>
      <c r="H1491" s="2" t="s">
        <v>15455</v>
      </c>
      <c r="I1491" s="2" t="s">
        <v>5642</v>
      </c>
      <c r="J1491" s="2" t="s">
        <v>5642</v>
      </c>
      <c r="K1491" s="2" t="s">
        <v>15456</v>
      </c>
      <c r="L1491" s="2" t="s">
        <v>15457</v>
      </c>
      <c r="M1491" s="2" t="s">
        <v>10983</v>
      </c>
      <c r="N1491" s="4" t="s">
        <v>15458</v>
      </c>
      <c r="O1491" s="4" t="s">
        <v>15459</v>
      </c>
    </row>
    <row r="1492" spans="1:15" ht="15" hidden="1" customHeight="1" x14ac:dyDescent="0.3">
      <c r="A1492" s="2" t="s">
        <v>217</v>
      </c>
      <c r="B1492" s="2" t="s">
        <v>34324</v>
      </c>
      <c r="C1492" s="3">
        <v>16</v>
      </c>
      <c r="D1492" s="2" t="s">
        <v>940</v>
      </c>
      <c r="E1492" s="2" t="s">
        <v>15317</v>
      </c>
      <c r="F1492" s="2">
        <v>39377582</v>
      </c>
      <c r="G1492" s="2" t="s">
        <v>15460</v>
      </c>
      <c r="H1492" s="2" t="s">
        <v>15461</v>
      </c>
      <c r="I1492" s="2" t="s">
        <v>5836</v>
      </c>
      <c r="J1492" s="2" t="s">
        <v>15462</v>
      </c>
      <c r="K1492" s="2" t="s">
        <v>15463</v>
      </c>
      <c r="L1492" s="2" t="s">
        <v>15464</v>
      </c>
      <c r="M1492" s="2" t="s">
        <v>7388</v>
      </c>
      <c r="N1492" s="4" t="s">
        <v>15465</v>
      </c>
      <c r="O1492" s="4" t="s">
        <v>15466</v>
      </c>
    </row>
    <row r="1493" spans="1:15" ht="15" hidden="1" customHeight="1" x14ac:dyDescent="0.3">
      <c r="A1493" s="2" t="s">
        <v>217</v>
      </c>
      <c r="B1493" s="2" t="s">
        <v>34324</v>
      </c>
      <c r="C1493" s="3">
        <v>16</v>
      </c>
      <c r="D1493" s="2" t="s">
        <v>940</v>
      </c>
      <c r="E1493" s="2" t="s">
        <v>15317</v>
      </c>
      <c r="F1493" s="2">
        <v>38914790</v>
      </c>
      <c r="G1493" s="2" t="s">
        <v>15467</v>
      </c>
      <c r="H1493" s="2" t="s">
        <v>15468</v>
      </c>
      <c r="I1493" s="2" t="s">
        <v>5010</v>
      </c>
      <c r="J1493" s="2" t="s">
        <v>10980</v>
      </c>
      <c r="K1493" s="2" t="s">
        <v>15469</v>
      </c>
      <c r="L1493" s="2" t="s">
        <v>15470</v>
      </c>
      <c r="M1493" s="2" t="s">
        <v>7438</v>
      </c>
      <c r="N1493" s="4" t="s">
        <v>15471</v>
      </c>
      <c r="O1493" s="4" t="s">
        <v>15472</v>
      </c>
    </row>
    <row r="1494" spans="1:15" ht="15" hidden="1" customHeight="1" x14ac:dyDescent="0.3">
      <c r="A1494" s="2" t="s">
        <v>217</v>
      </c>
      <c r="B1494" s="2" t="s">
        <v>34324</v>
      </c>
      <c r="C1494" s="3">
        <v>16</v>
      </c>
      <c r="D1494" s="2" t="s">
        <v>940</v>
      </c>
      <c r="E1494" s="2" t="s">
        <v>15317</v>
      </c>
      <c r="F1494" s="2">
        <v>39467032</v>
      </c>
      <c r="G1494" s="2" t="s">
        <v>15473</v>
      </c>
      <c r="H1494" s="2" t="s">
        <v>15474</v>
      </c>
      <c r="I1494" s="2" t="s">
        <v>5010</v>
      </c>
      <c r="J1494" s="2"/>
      <c r="K1494" s="2" t="s">
        <v>15444</v>
      </c>
      <c r="L1494" s="2" t="s">
        <v>15475</v>
      </c>
      <c r="M1494" s="2" t="s">
        <v>7677</v>
      </c>
      <c r="N1494" s="4" t="s">
        <v>15476</v>
      </c>
      <c r="O1494" s="4" t="s">
        <v>15477</v>
      </c>
    </row>
    <row r="1495" spans="1:15" ht="15" hidden="1" customHeight="1" x14ac:dyDescent="0.3">
      <c r="A1495" s="2" t="s">
        <v>217</v>
      </c>
      <c r="B1495" s="2" t="s">
        <v>34324</v>
      </c>
      <c r="C1495" s="3">
        <v>16</v>
      </c>
      <c r="D1495" s="2" t="s">
        <v>940</v>
      </c>
      <c r="E1495" s="2" t="s">
        <v>15317</v>
      </c>
      <c r="F1495" s="2">
        <v>39432783</v>
      </c>
      <c r="G1495" s="2" t="s">
        <v>15478</v>
      </c>
      <c r="H1495" s="2" t="s">
        <v>15479</v>
      </c>
      <c r="I1495" s="2" t="s">
        <v>15480</v>
      </c>
      <c r="J1495" s="2" t="s">
        <v>6213</v>
      </c>
      <c r="K1495" s="2" t="s">
        <v>8210</v>
      </c>
      <c r="L1495" s="2" t="s">
        <v>15481</v>
      </c>
      <c r="M1495" s="2" t="s">
        <v>7388</v>
      </c>
      <c r="N1495" s="4" t="s">
        <v>15482</v>
      </c>
      <c r="O1495" s="4" t="s">
        <v>15483</v>
      </c>
    </row>
    <row r="1496" spans="1:15" ht="15" hidden="1" customHeight="1" x14ac:dyDescent="0.3">
      <c r="A1496" s="2" t="s">
        <v>217</v>
      </c>
      <c r="B1496" s="2" t="s">
        <v>34324</v>
      </c>
      <c r="C1496" s="3">
        <v>16</v>
      </c>
      <c r="D1496" s="2" t="s">
        <v>940</v>
      </c>
      <c r="E1496" s="2" t="s">
        <v>15317</v>
      </c>
      <c r="F1496" s="2">
        <v>39424918</v>
      </c>
      <c r="G1496" s="2" t="s">
        <v>15484</v>
      </c>
      <c r="H1496" s="2" t="s">
        <v>15485</v>
      </c>
      <c r="I1496" s="2" t="s">
        <v>5502</v>
      </c>
      <c r="J1496" s="2" t="s">
        <v>5502</v>
      </c>
      <c r="K1496" s="2" t="s">
        <v>8943</v>
      </c>
      <c r="L1496" s="2" t="s">
        <v>15486</v>
      </c>
      <c r="M1496" s="2" t="s">
        <v>7388</v>
      </c>
      <c r="N1496" s="4" t="s">
        <v>15487</v>
      </c>
      <c r="O1496" s="4" t="s">
        <v>15488</v>
      </c>
    </row>
    <row r="1497" spans="1:15" ht="15" hidden="1" customHeight="1" x14ac:dyDescent="0.3">
      <c r="A1497" s="2" t="s">
        <v>217</v>
      </c>
      <c r="B1497" s="2" t="s">
        <v>34324</v>
      </c>
      <c r="C1497" s="3">
        <v>16</v>
      </c>
      <c r="D1497" s="2" t="s">
        <v>940</v>
      </c>
      <c r="E1497" s="2" t="s">
        <v>15317</v>
      </c>
      <c r="F1497" s="2">
        <v>39276775</v>
      </c>
      <c r="G1497" s="2" t="s">
        <v>15489</v>
      </c>
      <c r="H1497" s="2" t="s">
        <v>15490</v>
      </c>
      <c r="I1497" s="2" t="s">
        <v>5794</v>
      </c>
      <c r="J1497" s="2" t="s">
        <v>15491</v>
      </c>
      <c r="K1497" s="2" t="s">
        <v>15492</v>
      </c>
      <c r="L1497" s="2" t="s">
        <v>15493</v>
      </c>
      <c r="M1497" s="2" t="s">
        <v>7388</v>
      </c>
      <c r="N1497" s="4" t="s">
        <v>15494</v>
      </c>
      <c r="O1497" s="4" t="s">
        <v>15495</v>
      </c>
    </row>
    <row r="1498" spans="1:15" ht="15" hidden="1" customHeight="1" x14ac:dyDescent="0.3">
      <c r="A1498" s="2" t="s">
        <v>217</v>
      </c>
      <c r="B1498" s="2" t="s">
        <v>34324</v>
      </c>
      <c r="C1498" s="3">
        <v>16</v>
      </c>
      <c r="D1498" s="2" t="s">
        <v>940</v>
      </c>
      <c r="E1498" s="2" t="s">
        <v>15317</v>
      </c>
      <c r="F1498" s="2">
        <v>39002542</v>
      </c>
      <c r="G1498" s="2" t="s">
        <v>15496</v>
      </c>
      <c r="H1498" s="2" t="s">
        <v>15497</v>
      </c>
      <c r="I1498" s="2" t="s">
        <v>6565</v>
      </c>
      <c r="J1498" s="2" t="s">
        <v>7401</v>
      </c>
      <c r="K1498" s="2" t="s">
        <v>15498</v>
      </c>
      <c r="L1498" s="2" t="s">
        <v>15499</v>
      </c>
      <c r="M1498" s="2" t="s">
        <v>7388</v>
      </c>
      <c r="N1498" s="4" t="s">
        <v>15500</v>
      </c>
      <c r="O1498" s="4" t="s">
        <v>15501</v>
      </c>
    </row>
    <row r="1499" spans="1:15" ht="15" hidden="1" customHeight="1" x14ac:dyDescent="0.3">
      <c r="A1499" s="2" t="s">
        <v>217</v>
      </c>
      <c r="B1499" s="2" t="s">
        <v>34324</v>
      </c>
      <c r="C1499" s="3">
        <v>16</v>
      </c>
      <c r="D1499" s="2" t="s">
        <v>940</v>
      </c>
      <c r="E1499" s="2" t="s">
        <v>15317</v>
      </c>
      <c r="F1499" s="2">
        <v>38874583</v>
      </c>
      <c r="G1499" s="2" t="s">
        <v>15502</v>
      </c>
      <c r="H1499" s="2" t="s">
        <v>15503</v>
      </c>
      <c r="I1499" s="2" t="s">
        <v>4064</v>
      </c>
      <c r="J1499" s="2"/>
      <c r="K1499" s="2" t="s">
        <v>10393</v>
      </c>
      <c r="L1499" s="2" t="s">
        <v>15504</v>
      </c>
      <c r="M1499" s="2" t="s">
        <v>7388</v>
      </c>
      <c r="N1499" s="4" t="s">
        <v>15505</v>
      </c>
      <c r="O1499" s="4" t="s">
        <v>15506</v>
      </c>
    </row>
    <row r="1500" spans="1:15" ht="15" hidden="1" customHeight="1" x14ac:dyDescent="0.3">
      <c r="A1500" s="2" t="s">
        <v>217</v>
      </c>
      <c r="B1500" s="2" t="s">
        <v>34324</v>
      </c>
      <c r="C1500" s="3">
        <v>16</v>
      </c>
      <c r="D1500" s="2" t="s">
        <v>940</v>
      </c>
      <c r="E1500" s="2" t="s">
        <v>15317</v>
      </c>
      <c r="F1500" s="2">
        <v>39327628</v>
      </c>
      <c r="G1500" s="2" t="s">
        <v>15507</v>
      </c>
      <c r="H1500" s="2" t="s">
        <v>15508</v>
      </c>
      <c r="I1500" s="2" t="s">
        <v>15509</v>
      </c>
      <c r="J1500" s="2" t="s">
        <v>15509</v>
      </c>
      <c r="K1500" s="2" t="s">
        <v>15381</v>
      </c>
      <c r="L1500" s="2" t="s">
        <v>15510</v>
      </c>
      <c r="M1500" s="2" t="s">
        <v>7438</v>
      </c>
      <c r="N1500" s="4" t="s">
        <v>15511</v>
      </c>
      <c r="O1500" s="4" t="s">
        <v>15512</v>
      </c>
    </row>
    <row r="1501" spans="1:15" ht="15" hidden="1" customHeight="1" x14ac:dyDescent="0.3">
      <c r="A1501" s="2" t="s">
        <v>217</v>
      </c>
      <c r="B1501" s="2" t="s">
        <v>34324</v>
      </c>
      <c r="C1501" s="3">
        <v>16</v>
      </c>
      <c r="D1501" s="2" t="s">
        <v>940</v>
      </c>
      <c r="E1501" s="2" t="s">
        <v>15317</v>
      </c>
      <c r="F1501" s="2">
        <v>39294831</v>
      </c>
      <c r="G1501" s="2" t="s">
        <v>15513</v>
      </c>
      <c r="H1501" s="2" t="s">
        <v>15514</v>
      </c>
      <c r="I1501" s="2" t="s">
        <v>12877</v>
      </c>
      <c r="J1501" s="2" t="s">
        <v>12877</v>
      </c>
      <c r="K1501" s="2" t="s">
        <v>15381</v>
      </c>
      <c r="L1501" s="2" t="s">
        <v>15515</v>
      </c>
      <c r="M1501" s="2" t="s">
        <v>7438</v>
      </c>
      <c r="N1501" s="4" t="s">
        <v>15516</v>
      </c>
      <c r="O1501" s="4" t="s">
        <v>15517</v>
      </c>
    </row>
    <row r="1502" spans="1:15" ht="15" hidden="1" customHeight="1" x14ac:dyDescent="0.3">
      <c r="A1502" s="2" t="s">
        <v>217</v>
      </c>
      <c r="B1502" s="2" t="s">
        <v>34324</v>
      </c>
      <c r="C1502" s="3">
        <v>16</v>
      </c>
      <c r="D1502" s="2" t="s">
        <v>940</v>
      </c>
      <c r="E1502" s="2" t="s">
        <v>15317</v>
      </c>
      <c r="F1502" s="2">
        <v>38990462</v>
      </c>
      <c r="G1502" s="2" t="s">
        <v>15518</v>
      </c>
      <c r="H1502" s="2" t="s">
        <v>15519</v>
      </c>
      <c r="I1502" s="2" t="s">
        <v>4382</v>
      </c>
      <c r="J1502" s="2" t="s">
        <v>10027</v>
      </c>
      <c r="K1502" s="2" t="s">
        <v>15520</v>
      </c>
      <c r="L1502" s="2" t="s">
        <v>15521</v>
      </c>
      <c r="M1502" s="2" t="s">
        <v>7488</v>
      </c>
      <c r="N1502" s="4" t="s">
        <v>15522</v>
      </c>
      <c r="O1502" s="4" t="s">
        <v>15523</v>
      </c>
    </row>
    <row r="1503" spans="1:15" ht="15" hidden="1" customHeight="1" x14ac:dyDescent="0.3">
      <c r="A1503" s="2" t="s">
        <v>217</v>
      </c>
      <c r="B1503" s="2" t="s">
        <v>34324</v>
      </c>
      <c r="C1503" s="3">
        <v>16</v>
      </c>
      <c r="D1503" s="2" t="s">
        <v>940</v>
      </c>
      <c r="E1503" s="2" t="s">
        <v>15317</v>
      </c>
      <c r="F1503" s="2">
        <v>39095551</v>
      </c>
      <c r="G1503" s="2" t="s">
        <v>15524</v>
      </c>
      <c r="H1503" s="2" t="s">
        <v>15525</v>
      </c>
      <c r="I1503" s="2" t="s">
        <v>5781</v>
      </c>
      <c r="J1503" s="2" t="s">
        <v>5781</v>
      </c>
      <c r="K1503" s="2" t="s">
        <v>8943</v>
      </c>
      <c r="L1503" s="2" t="s">
        <v>15526</v>
      </c>
      <c r="M1503" s="2" t="s">
        <v>7388</v>
      </c>
      <c r="N1503" s="4" t="s">
        <v>15527</v>
      </c>
      <c r="O1503" s="4" t="s">
        <v>15528</v>
      </c>
    </row>
    <row r="1504" spans="1:15" ht="15" hidden="1" customHeight="1" x14ac:dyDescent="0.3">
      <c r="A1504" s="2" t="s">
        <v>217</v>
      </c>
      <c r="B1504" s="2" t="s">
        <v>34324</v>
      </c>
      <c r="C1504" s="3">
        <v>16</v>
      </c>
      <c r="D1504" s="2" t="s">
        <v>940</v>
      </c>
      <c r="E1504" s="2" t="s">
        <v>15317</v>
      </c>
      <c r="F1504" s="2">
        <v>39084228</v>
      </c>
      <c r="G1504" s="2" t="s">
        <v>15529</v>
      </c>
      <c r="H1504" s="2" t="s">
        <v>15530</v>
      </c>
      <c r="I1504" s="2" t="s">
        <v>15531</v>
      </c>
      <c r="J1504" s="2" t="s">
        <v>10026</v>
      </c>
      <c r="K1504" s="2" t="s">
        <v>15347</v>
      </c>
      <c r="L1504" s="2" t="s">
        <v>15532</v>
      </c>
      <c r="M1504" s="2" t="s">
        <v>7388</v>
      </c>
      <c r="N1504" s="4" t="s">
        <v>3322</v>
      </c>
      <c r="O1504" s="4" t="s">
        <v>15533</v>
      </c>
    </row>
    <row r="1505" spans="1:15" ht="15" hidden="1" customHeight="1" x14ac:dyDescent="0.3">
      <c r="A1505" s="2" t="s">
        <v>217</v>
      </c>
      <c r="B1505" s="2" t="s">
        <v>34324</v>
      </c>
      <c r="C1505" s="3">
        <v>16</v>
      </c>
      <c r="D1505" s="2" t="s">
        <v>940</v>
      </c>
      <c r="E1505" s="2" t="s">
        <v>15317</v>
      </c>
      <c r="F1505" s="2">
        <v>38428961</v>
      </c>
      <c r="G1505" s="2" t="s">
        <v>15534</v>
      </c>
      <c r="H1505" s="2" t="s">
        <v>15535</v>
      </c>
      <c r="I1505" s="2" t="s">
        <v>4450</v>
      </c>
      <c r="J1505" s="2" t="s">
        <v>4450</v>
      </c>
      <c r="K1505" s="2" t="s">
        <v>15536</v>
      </c>
      <c r="L1505" s="2" t="s">
        <v>15537</v>
      </c>
      <c r="M1505" s="2" t="s">
        <v>7709</v>
      </c>
      <c r="N1505" s="4" t="s">
        <v>15538</v>
      </c>
      <c r="O1505" s="4" t="s">
        <v>15539</v>
      </c>
    </row>
    <row r="1506" spans="1:15" ht="15" hidden="1" customHeight="1" x14ac:dyDescent="0.3">
      <c r="A1506" s="2" t="s">
        <v>217</v>
      </c>
      <c r="B1506" s="2" t="s">
        <v>34324</v>
      </c>
      <c r="C1506" s="3">
        <v>16</v>
      </c>
      <c r="D1506" s="2" t="s">
        <v>940</v>
      </c>
      <c r="E1506" s="2" t="s">
        <v>15317</v>
      </c>
      <c r="F1506" s="2">
        <v>38539040</v>
      </c>
      <c r="G1506" s="2" t="s">
        <v>15540</v>
      </c>
      <c r="H1506" s="2" t="s">
        <v>15541</v>
      </c>
      <c r="I1506" s="2" t="s">
        <v>4450</v>
      </c>
      <c r="J1506" s="2"/>
      <c r="K1506" s="2" t="s">
        <v>15542</v>
      </c>
      <c r="L1506" s="2" t="s">
        <v>15543</v>
      </c>
      <c r="M1506" s="2" t="s">
        <v>7709</v>
      </c>
      <c r="N1506" s="4" t="s">
        <v>15544</v>
      </c>
      <c r="O1506" s="4" t="s">
        <v>15545</v>
      </c>
    </row>
    <row r="1507" spans="1:15" ht="15" hidden="1" customHeight="1" x14ac:dyDescent="0.3">
      <c r="A1507" s="2" t="s">
        <v>217</v>
      </c>
      <c r="B1507" s="2" t="s">
        <v>34324</v>
      </c>
      <c r="C1507" s="3">
        <v>16</v>
      </c>
      <c r="D1507" s="2" t="s">
        <v>940</v>
      </c>
      <c r="E1507" s="2" t="s">
        <v>15317</v>
      </c>
      <c r="F1507" s="2">
        <v>37706545</v>
      </c>
      <c r="G1507" s="2" t="s">
        <v>15546</v>
      </c>
      <c r="H1507" s="2" t="s">
        <v>15547</v>
      </c>
      <c r="I1507" s="2" t="s">
        <v>5969</v>
      </c>
      <c r="J1507" s="2"/>
      <c r="K1507" s="2" t="s">
        <v>15341</v>
      </c>
      <c r="L1507" s="2" t="s">
        <v>15548</v>
      </c>
      <c r="M1507" s="2" t="s">
        <v>7388</v>
      </c>
      <c r="N1507" s="4" t="s">
        <v>15549</v>
      </c>
      <c r="O1507" s="4" t="s">
        <v>15550</v>
      </c>
    </row>
    <row r="1508" spans="1:15" ht="15" hidden="1" customHeight="1" x14ac:dyDescent="0.3">
      <c r="A1508" s="2" t="s">
        <v>217</v>
      </c>
      <c r="B1508" s="2" t="s">
        <v>34324</v>
      </c>
      <c r="C1508" s="3">
        <v>16</v>
      </c>
      <c r="D1508" s="2" t="s">
        <v>940</v>
      </c>
      <c r="E1508" s="2" t="s">
        <v>15317</v>
      </c>
      <c r="F1508" s="2">
        <v>39026335</v>
      </c>
      <c r="G1508" s="2" t="s">
        <v>15551</v>
      </c>
      <c r="H1508" s="2" t="s">
        <v>15552</v>
      </c>
      <c r="I1508" s="2" t="s">
        <v>15553</v>
      </c>
      <c r="J1508" s="2" t="s">
        <v>15553</v>
      </c>
      <c r="K1508" s="2" t="s">
        <v>15381</v>
      </c>
      <c r="L1508" s="2" t="s">
        <v>15554</v>
      </c>
      <c r="M1508" s="2" t="s">
        <v>7438</v>
      </c>
      <c r="N1508" s="4" t="s">
        <v>15555</v>
      </c>
      <c r="O1508" s="4" t="s">
        <v>15556</v>
      </c>
    </row>
    <row r="1509" spans="1:15" ht="15" hidden="1" customHeight="1" x14ac:dyDescent="0.3">
      <c r="A1509" s="2" t="s">
        <v>217</v>
      </c>
      <c r="B1509" s="2" t="s">
        <v>34324</v>
      </c>
      <c r="C1509" s="3">
        <v>16</v>
      </c>
      <c r="D1509" s="2" t="s">
        <v>940</v>
      </c>
      <c r="E1509" s="2" t="s">
        <v>15317</v>
      </c>
      <c r="F1509" s="2">
        <v>38855869</v>
      </c>
      <c r="G1509" s="2" t="s">
        <v>15557</v>
      </c>
      <c r="H1509" s="2" t="s">
        <v>15558</v>
      </c>
      <c r="I1509" s="2" t="s">
        <v>15559</v>
      </c>
      <c r="J1509" s="2" t="s">
        <v>15559</v>
      </c>
      <c r="K1509" s="2" t="s">
        <v>9113</v>
      </c>
      <c r="L1509" s="2" t="s">
        <v>15560</v>
      </c>
      <c r="M1509" s="2" t="s">
        <v>7388</v>
      </c>
      <c r="N1509" s="4" t="s">
        <v>15561</v>
      </c>
      <c r="O1509" s="4" t="s">
        <v>15562</v>
      </c>
    </row>
    <row r="1510" spans="1:15" ht="15" hidden="1" customHeight="1" x14ac:dyDescent="0.3">
      <c r="A1510" s="2" t="s">
        <v>217</v>
      </c>
      <c r="B1510" s="2" t="s">
        <v>34324</v>
      </c>
      <c r="C1510" s="3">
        <v>16</v>
      </c>
      <c r="D1510" s="2" t="s">
        <v>940</v>
      </c>
      <c r="E1510" s="2" t="s">
        <v>15317</v>
      </c>
      <c r="F1510" s="2">
        <v>38551536</v>
      </c>
      <c r="G1510" s="2" t="s">
        <v>15563</v>
      </c>
      <c r="H1510" s="2" t="s">
        <v>15564</v>
      </c>
      <c r="I1510" s="2" t="s">
        <v>4998</v>
      </c>
      <c r="J1510" s="2" t="s">
        <v>15565</v>
      </c>
      <c r="K1510" s="2" t="s">
        <v>7380</v>
      </c>
      <c r="L1510" s="2" t="s">
        <v>15566</v>
      </c>
      <c r="M1510" s="2" t="s">
        <v>7460</v>
      </c>
      <c r="N1510" s="4" t="s">
        <v>15567</v>
      </c>
      <c r="O1510" s="4" t="s">
        <v>15568</v>
      </c>
    </row>
    <row r="1511" spans="1:15" ht="15" hidden="1" customHeight="1" x14ac:dyDescent="0.3">
      <c r="A1511" s="2" t="s">
        <v>217</v>
      </c>
      <c r="B1511" s="2" t="s">
        <v>34324</v>
      </c>
      <c r="C1511" s="3">
        <v>16</v>
      </c>
      <c r="D1511" s="2" t="s">
        <v>940</v>
      </c>
      <c r="E1511" s="2" t="s">
        <v>15317</v>
      </c>
      <c r="F1511" s="2">
        <v>38621815</v>
      </c>
      <c r="G1511" s="2" t="s">
        <v>15569</v>
      </c>
      <c r="H1511" s="2" t="s">
        <v>15570</v>
      </c>
      <c r="I1511" s="2" t="s">
        <v>15571</v>
      </c>
      <c r="J1511" s="2" t="s">
        <v>15571</v>
      </c>
      <c r="K1511" s="2" t="s">
        <v>15572</v>
      </c>
      <c r="L1511" s="2" t="s">
        <v>15573</v>
      </c>
      <c r="M1511" s="2" t="s">
        <v>7388</v>
      </c>
      <c r="N1511" s="4" t="s">
        <v>15574</v>
      </c>
      <c r="O1511" s="4" t="s">
        <v>15575</v>
      </c>
    </row>
    <row r="1512" spans="1:15" ht="15" hidden="1" customHeight="1" x14ac:dyDescent="0.3">
      <c r="A1512" s="2" t="s">
        <v>217</v>
      </c>
      <c r="B1512" s="2" t="s">
        <v>34324</v>
      </c>
      <c r="C1512" s="3">
        <v>16</v>
      </c>
      <c r="D1512" s="2" t="s">
        <v>940</v>
      </c>
      <c r="E1512" s="2" t="s">
        <v>15317</v>
      </c>
      <c r="F1512" s="2">
        <v>38214607</v>
      </c>
      <c r="G1512" s="2" t="s">
        <v>15576</v>
      </c>
      <c r="H1512" s="2" t="s">
        <v>15577</v>
      </c>
      <c r="I1512" s="2" t="s">
        <v>4281</v>
      </c>
      <c r="J1512" s="2"/>
      <c r="K1512" s="2" t="s">
        <v>8235</v>
      </c>
      <c r="L1512" s="2" t="s">
        <v>15578</v>
      </c>
      <c r="M1512" s="2" t="s">
        <v>7388</v>
      </c>
      <c r="N1512" s="4" t="s">
        <v>15579</v>
      </c>
      <c r="O1512" s="4" t="s">
        <v>15580</v>
      </c>
    </row>
    <row r="1513" spans="1:15" ht="15" hidden="1" customHeight="1" x14ac:dyDescent="0.3">
      <c r="A1513" s="2" t="s">
        <v>217</v>
      </c>
      <c r="B1513" s="2" t="s">
        <v>34324</v>
      </c>
      <c r="C1513" s="3">
        <v>16</v>
      </c>
      <c r="D1513" s="2" t="s">
        <v>940</v>
      </c>
      <c r="E1513" s="2" t="s">
        <v>15317</v>
      </c>
      <c r="F1513" s="2">
        <v>38329122</v>
      </c>
      <c r="G1513" s="2" t="s">
        <v>15581</v>
      </c>
      <c r="H1513" s="2" t="s">
        <v>15582</v>
      </c>
      <c r="I1513" s="2" t="s">
        <v>12908</v>
      </c>
      <c r="J1513" s="2" t="s">
        <v>12908</v>
      </c>
      <c r="K1513" s="2" t="s">
        <v>9113</v>
      </c>
      <c r="L1513" s="2" t="s">
        <v>15583</v>
      </c>
      <c r="M1513" s="2" t="s">
        <v>7388</v>
      </c>
      <c r="N1513" s="4" t="s">
        <v>15584</v>
      </c>
      <c r="O1513" s="4" t="s">
        <v>15585</v>
      </c>
    </row>
    <row r="1514" spans="1:15" ht="15" hidden="1" customHeight="1" x14ac:dyDescent="0.3">
      <c r="A1514" s="2" t="s">
        <v>217</v>
      </c>
      <c r="B1514" s="2" t="s">
        <v>34324</v>
      </c>
      <c r="C1514" s="3">
        <v>16</v>
      </c>
      <c r="D1514" s="2" t="s">
        <v>940</v>
      </c>
      <c r="E1514" s="2" t="s">
        <v>15317</v>
      </c>
      <c r="F1514" s="2">
        <v>38359792</v>
      </c>
      <c r="G1514" s="2" t="s">
        <v>15586</v>
      </c>
      <c r="H1514" s="2" t="s">
        <v>15587</v>
      </c>
      <c r="I1514" s="2" t="s">
        <v>15588</v>
      </c>
      <c r="J1514" s="2" t="s">
        <v>10996</v>
      </c>
      <c r="K1514" s="2" t="s">
        <v>15347</v>
      </c>
      <c r="L1514" s="2" t="s">
        <v>15589</v>
      </c>
      <c r="M1514" s="2" t="s">
        <v>15590</v>
      </c>
      <c r="N1514" s="4" t="s">
        <v>15591</v>
      </c>
      <c r="O1514" s="4" t="s">
        <v>15592</v>
      </c>
    </row>
    <row r="1515" spans="1:15" ht="15" hidden="1" customHeight="1" x14ac:dyDescent="0.3">
      <c r="A1515" s="2" t="s">
        <v>217</v>
      </c>
      <c r="B1515" s="2" t="s">
        <v>34324</v>
      </c>
      <c r="C1515" s="3">
        <v>16</v>
      </c>
      <c r="D1515" s="2" t="s">
        <v>940</v>
      </c>
      <c r="E1515" s="2" t="s">
        <v>15317</v>
      </c>
      <c r="F1515" s="2">
        <v>38241813</v>
      </c>
      <c r="G1515" s="2" t="s">
        <v>15593</v>
      </c>
      <c r="H1515" s="2" t="s">
        <v>15594</v>
      </c>
      <c r="I1515" s="2" t="s">
        <v>15595</v>
      </c>
      <c r="J1515" s="2" t="s">
        <v>15596</v>
      </c>
      <c r="K1515" s="2" t="s">
        <v>9770</v>
      </c>
      <c r="L1515" s="2" t="s">
        <v>15597</v>
      </c>
      <c r="M1515" s="2" t="s">
        <v>7460</v>
      </c>
      <c r="N1515" s="4" t="s">
        <v>15598</v>
      </c>
      <c r="O1515" s="4" t="s">
        <v>15599</v>
      </c>
    </row>
    <row r="1516" spans="1:15" ht="15" hidden="1" customHeight="1" x14ac:dyDescent="0.3">
      <c r="A1516" s="2" t="s">
        <v>217</v>
      </c>
      <c r="B1516" s="2" t="s">
        <v>34324</v>
      </c>
      <c r="C1516" s="3">
        <v>16</v>
      </c>
      <c r="D1516" s="2" t="s">
        <v>940</v>
      </c>
      <c r="E1516" s="2" t="s">
        <v>15317</v>
      </c>
      <c r="F1516" s="2">
        <v>38175294</v>
      </c>
      <c r="G1516" s="2" t="s">
        <v>15600</v>
      </c>
      <c r="H1516" s="2" t="s">
        <v>15601</v>
      </c>
      <c r="I1516" s="2" t="s">
        <v>8902</v>
      </c>
      <c r="J1516" s="2" t="s">
        <v>8902</v>
      </c>
      <c r="K1516" s="2" t="s">
        <v>15450</v>
      </c>
      <c r="L1516" s="2" t="s">
        <v>15602</v>
      </c>
      <c r="M1516" s="2" t="s">
        <v>7488</v>
      </c>
      <c r="N1516" s="4" t="s">
        <v>15603</v>
      </c>
      <c r="O1516" s="4" t="s">
        <v>15604</v>
      </c>
    </row>
    <row r="1517" spans="1:15" ht="15" hidden="1" customHeight="1" x14ac:dyDescent="0.3">
      <c r="A1517" s="2" t="s">
        <v>217</v>
      </c>
      <c r="B1517" s="2" t="s">
        <v>34324</v>
      </c>
      <c r="C1517" s="3">
        <v>16</v>
      </c>
      <c r="D1517" s="2" t="s">
        <v>940</v>
      </c>
      <c r="E1517" s="2" t="s">
        <v>15317</v>
      </c>
      <c r="F1517" s="2">
        <v>38296975</v>
      </c>
      <c r="G1517" s="2" t="s">
        <v>15605</v>
      </c>
      <c r="H1517" s="2" t="s">
        <v>15606</v>
      </c>
      <c r="I1517" s="2" t="s">
        <v>12516</v>
      </c>
      <c r="J1517" s="2" t="s">
        <v>12516</v>
      </c>
      <c r="K1517" s="2" t="s">
        <v>9582</v>
      </c>
      <c r="L1517" s="2" t="s">
        <v>15607</v>
      </c>
      <c r="M1517" s="2" t="s">
        <v>15590</v>
      </c>
      <c r="N1517" s="4" t="s">
        <v>15608</v>
      </c>
      <c r="O1517" s="4" t="s">
        <v>15609</v>
      </c>
    </row>
    <row r="1518" spans="1:15" ht="15" hidden="1" customHeight="1" x14ac:dyDescent="0.3">
      <c r="A1518" s="2" t="s">
        <v>217</v>
      </c>
      <c r="B1518" s="2" t="s">
        <v>34324</v>
      </c>
      <c r="C1518" s="3">
        <v>16</v>
      </c>
      <c r="D1518" s="2" t="s">
        <v>940</v>
      </c>
      <c r="E1518" s="2" t="s">
        <v>15317</v>
      </c>
      <c r="F1518" s="2">
        <v>38272524</v>
      </c>
      <c r="G1518" s="2" t="s">
        <v>15610</v>
      </c>
      <c r="H1518" s="2" t="s">
        <v>15611</v>
      </c>
      <c r="I1518" s="2" t="s">
        <v>15612</v>
      </c>
      <c r="J1518" s="2" t="s">
        <v>15612</v>
      </c>
      <c r="K1518" s="2" t="s">
        <v>15613</v>
      </c>
      <c r="L1518" s="2" t="s">
        <v>15614</v>
      </c>
      <c r="M1518" s="2" t="s">
        <v>7709</v>
      </c>
      <c r="N1518" s="4" t="s">
        <v>15615</v>
      </c>
      <c r="O1518" s="4" t="s">
        <v>15616</v>
      </c>
    </row>
    <row r="1519" spans="1:15" ht="15" hidden="1" customHeight="1" x14ac:dyDescent="0.3">
      <c r="A1519" s="2" t="s">
        <v>217</v>
      </c>
      <c r="B1519" s="2" t="s">
        <v>34324</v>
      </c>
      <c r="C1519" s="3">
        <v>16</v>
      </c>
      <c r="D1519" s="2" t="s">
        <v>940</v>
      </c>
      <c r="E1519" s="2" t="s">
        <v>15317</v>
      </c>
      <c r="F1519" s="2">
        <v>38225283</v>
      </c>
      <c r="G1519" s="2" t="s">
        <v>15617</v>
      </c>
      <c r="H1519" s="2" t="s">
        <v>15618</v>
      </c>
      <c r="I1519" s="2" t="s">
        <v>15619</v>
      </c>
      <c r="J1519" s="2" t="s">
        <v>15619</v>
      </c>
      <c r="K1519" s="2" t="s">
        <v>8943</v>
      </c>
      <c r="L1519" s="2" t="s">
        <v>15620</v>
      </c>
      <c r="M1519" s="2" t="s">
        <v>7388</v>
      </c>
      <c r="N1519" s="4" t="s">
        <v>15621</v>
      </c>
      <c r="O1519" s="4" t="s">
        <v>15622</v>
      </c>
    </row>
    <row r="1520" spans="1:15" ht="15" hidden="1" customHeight="1" x14ac:dyDescent="0.3">
      <c r="A1520" s="2" t="s">
        <v>217</v>
      </c>
      <c r="B1520" s="2" t="s">
        <v>34324</v>
      </c>
      <c r="C1520" s="3">
        <v>16</v>
      </c>
      <c r="D1520" s="2" t="s">
        <v>940</v>
      </c>
      <c r="E1520" s="2" t="s">
        <v>15317</v>
      </c>
      <c r="F1520" s="2">
        <v>37635021</v>
      </c>
      <c r="G1520" s="2" t="s">
        <v>15623</v>
      </c>
      <c r="H1520" s="2" t="s">
        <v>15624</v>
      </c>
      <c r="I1520" s="2" t="s">
        <v>10995</v>
      </c>
      <c r="J1520" s="2" t="s">
        <v>15625</v>
      </c>
      <c r="K1520" s="2" t="s">
        <v>15067</v>
      </c>
      <c r="L1520" s="2" t="s">
        <v>15626</v>
      </c>
      <c r="M1520" s="2" t="s">
        <v>7438</v>
      </c>
      <c r="N1520" s="4" t="s">
        <v>15627</v>
      </c>
      <c r="O1520" s="4" t="s">
        <v>15628</v>
      </c>
    </row>
    <row r="1521" spans="1:15" ht="15" hidden="1" customHeight="1" x14ac:dyDescent="0.3">
      <c r="A1521" s="2" t="s">
        <v>217</v>
      </c>
      <c r="B1521" s="2" t="s">
        <v>34324</v>
      </c>
      <c r="C1521" s="3">
        <v>16</v>
      </c>
      <c r="D1521" s="2" t="s">
        <v>940</v>
      </c>
      <c r="E1521" s="2" t="s">
        <v>15317</v>
      </c>
      <c r="F1521" s="2">
        <v>38316121</v>
      </c>
      <c r="G1521" s="2" t="s">
        <v>15629</v>
      </c>
      <c r="H1521" s="2" t="s">
        <v>15630</v>
      </c>
      <c r="I1521" s="2" t="s">
        <v>945</v>
      </c>
      <c r="J1521" s="2" t="s">
        <v>6623</v>
      </c>
      <c r="K1521" s="2" t="s">
        <v>15631</v>
      </c>
      <c r="L1521" s="2" t="s">
        <v>15632</v>
      </c>
      <c r="M1521" s="2" t="s">
        <v>7388</v>
      </c>
      <c r="N1521" s="4" t="s">
        <v>15633</v>
      </c>
      <c r="O1521" s="4" t="s">
        <v>15634</v>
      </c>
    </row>
    <row r="1522" spans="1:15" ht="15" hidden="1" customHeight="1" x14ac:dyDescent="0.3">
      <c r="A1522" s="2" t="s">
        <v>217</v>
      </c>
      <c r="B1522" s="2" t="s">
        <v>34324</v>
      </c>
      <c r="C1522" s="3">
        <v>16</v>
      </c>
      <c r="D1522" s="2" t="s">
        <v>940</v>
      </c>
      <c r="E1522" s="2" t="s">
        <v>15317</v>
      </c>
      <c r="F1522" s="2">
        <v>38533502</v>
      </c>
      <c r="G1522" s="2" t="s">
        <v>15635</v>
      </c>
      <c r="H1522" s="2" t="s">
        <v>15636</v>
      </c>
      <c r="I1522" s="2" t="s">
        <v>945</v>
      </c>
      <c r="J1522" s="2" t="s">
        <v>15637</v>
      </c>
      <c r="K1522" s="2" t="s">
        <v>7410</v>
      </c>
      <c r="L1522" s="2" t="s">
        <v>15638</v>
      </c>
      <c r="M1522" s="2" t="s">
        <v>7460</v>
      </c>
      <c r="N1522" s="4" t="s">
        <v>15639</v>
      </c>
      <c r="O1522" s="4" t="s">
        <v>15640</v>
      </c>
    </row>
    <row r="1523" spans="1:15" ht="15" hidden="1" customHeight="1" x14ac:dyDescent="0.3">
      <c r="A1523" s="2" t="s">
        <v>217</v>
      </c>
      <c r="B1523" s="2" t="s">
        <v>34324</v>
      </c>
      <c r="C1523" s="3">
        <v>16</v>
      </c>
      <c r="D1523" s="2" t="s">
        <v>940</v>
      </c>
      <c r="E1523" s="2" t="s">
        <v>15317</v>
      </c>
      <c r="F1523" s="2">
        <v>39675975</v>
      </c>
      <c r="G1523" s="2" t="s">
        <v>15641</v>
      </c>
      <c r="H1523" s="2" t="s">
        <v>15642</v>
      </c>
      <c r="I1523" s="2" t="s">
        <v>945</v>
      </c>
      <c r="J1523" s="2"/>
      <c r="K1523" s="2" t="s">
        <v>15643</v>
      </c>
      <c r="L1523" s="2" t="s">
        <v>15644</v>
      </c>
      <c r="M1523" s="2" t="s">
        <v>7388</v>
      </c>
      <c r="N1523" s="4" t="s">
        <v>15645</v>
      </c>
      <c r="O1523" s="4" t="s">
        <v>15646</v>
      </c>
    </row>
    <row r="1524" spans="1:15" ht="15" hidden="1" customHeight="1" x14ac:dyDescent="0.3">
      <c r="A1524" s="2" t="s">
        <v>217</v>
      </c>
      <c r="B1524" s="2" t="s">
        <v>34324</v>
      </c>
      <c r="C1524" s="3">
        <v>16</v>
      </c>
      <c r="D1524" s="2" t="s">
        <v>940</v>
      </c>
      <c r="E1524" s="2" t="s">
        <v>15317</v>
      </c>
      <c r="F1524" s="2">
        <v>37915762</v>
      </c>
      <c r="G1524" s="2" t="s">
        <v>15647</v>
      </c>
      <c r="H1524" s="2" t="s">
        <v>15648</v>
      </c>
      <c r="I1524" s="2" t="s">
        <v>5906</v>
      </c>
      <c r="J1524" s="2" t="s">
        <v>15649</v>
      </c>
      <c r="K1524" s="2" t="s">
        <v>15650</v>
      </c>
      <c r="L1524" s="2" t="s">
        <v>15651</v>
      </c>
      <c r="M1524" s="2" t="s">
        <v>7388</v>
      </c>
      <c r="N1524" s="4" t="s">
        <v>15652</v>
      </c>
      <c r="O1524" s="4" t="s">
        <v>15653</v>
      </c>
    </row>
    <row r="1525" spans="1:15" ht="15" hidden="1" customHeight="1" x14ac:dyDescent="0.3">
      <c r="A1525" s="2" t="s">
        <v>217</v>
      </c>
      <c r="B1525" s="2" t="s">
        <v>34324</v>
      </c>
      <c r="C1525" s="3">
        <v>16</v>
      </c>
      <c r="D1525" s="2" t="s">
        <v>940</v>
      </c>
      <c r="E1525" s="2" t="s">
        <v>15317</v>
      </c>
      <c r="F1525" s="2">
        <v>37935197</v>
      </c>
      <c r="G1525" s="2" t="s">
        <v>15654</v>
      </c>
      <c r="H1525" s="2" t="s">
        <v>15655</v>
      </c>
      <c r="I1525" s="2" t="s">
        <v>5564</v>
      </c>
      <c r="J1525" s="2" t="s">
        <v>11922</v>
      </c>
      <c r="K1525" s="2" t="s">
        <v>7458</v>
      </c>
      <c r="L1525" s="2" t="s">
        <v>15656</v>
      </c>
      <c r="M1525" s="2" t="s">
        <v>7460</v>
      </c>
      <c r="N1525" s="4" t="s">
        <v>15657</v>
      </c>
      <c r="O1525" s="4" t="s">
        <v>15658</v>
      </c>
    </row>
    <row r="1526" spans="1:15" ht="15" hidden="1" customHeight="1" x14ac:dyDescent="0.3">
      <c r="A1526" s="2" t="s">
        <v>217</v>
      </c>
      <c r="B1526" s="2" t="s">
        <v>34324</v>
      </c>
      <c r="C1526" s="3">
        <v>16</v>
      </c>
      <c r="D1526" s="2" t="s">
        <v>940</v>
      </c>
      <c r="E1526" s="2" t="s">
        <v>15317</v>
      </c>
      <c r="F1526" s="2">
        <v>38029024</v>
      </c>
      <c r="G1526" s="2" t="s">
        <v>15659</v>
      </c>
      <c r="H1526" s="2" t="s">
        <v>15660</v>
      </c>
      <c r="I1526" s="2" t="s">
        <v>5345</v>
      </c>
      <c r="J1526" s="2" t="s">
        <v>15661</v>
      </c>
      <c r="K1526" s="2" t="s">
        <v>15662</v>
      </c>
      <c r="L1526" s="2" t="s">
        <v>15663</v>
      </c>
      <c r="M1526" s="2" t="s">
        <v>7388</v>
      </c>
      <c r="N1526" s="4" t="s">
        <v>15664</v>
      </c>
      <c r="O1526" s="4" t="s">
        <v>15665</v>
      </c>
    </row>
    <row r="1527" spans="1:15" ht="15" hidden="1" customHeight="1" x14ac:dyDescent="0.3">
      <c r="A1527" s="2" t="s">
        <v>217</v>
      </c>
      <c r="B1527" s="2" t="s">
        <v>34324</v>
      </c>
      <c r="C1527" s="3">
        <v>16</v>
      </c>
      <c r="D1527" s="2" t="s">
        <v>940</v>
      </c>
      <c r="E1527" s="2" t="s">
        <v>15317</v>
      </c>
      <c r="F1527" s="2">
        <v>37661814</v>
      </c>
      <c r="G1527" s="2" t="s">
        <v>15666</v>
      </c>
      <c r="H1527" s="2" t="s">
        <v>15667</v>
      </c>
      <c r="I1527" s="2" t="s">
        <v>6272</v>
      </c>
      <c r="J1527" s="2" t="s">
        <v>10057</v>
      </c>
      <c r="K1527" s="2" t="s">
        <v>10831</v>
      </c>
      <c r="L1527" s="2" t="s">
        <v>15668</v>
      </c>
      <c r="M1527" s="2" t="s">
        <v>7460</v>
      </c>
      <c r="N1527" s="4" t="s">
        <v>15669</v>
      </c>
      <c r="O1527" s="4" t="s">
        <v>15670</v>
      </c>
    </row>
    <row r="1528" spans="1:15" ht="15" hidden="1" customHeight="1" x14ac:dyDescent="0.3">
      <c r="A1528" s="2" t="s">
        <v>217</v>
      </c>
      <c r="B1528" s="2" t="s">
        <v>34324</v>
      </c>
      <c r="C1528" s="3">
        <v>16</v>
      </c>
      <c r="D1528" s="2" t="s">
        <v>940</v>
      </c>
      <c r="E1528" s="2" t="s">
        <v>15317</v>
      </c>
      <c r="F1528" s="2">
        <v>37821442</v>
      </c>
      <c r="G1528" s="2" t="s">
        <v>15671</v>
      </c>
      <c r="H1528" s="2" t="s">
        <v>15672</v>
      </c>
      <c r="I1528" s="2" t="s">
        <v>15673</v>
      </c>
      <c r="J1528" s="2" t="s">
        <v>15673</v>
      </c>
      <c r="K1528" s="2" t="s">
        <v>9582</v>
      </c>
      <c r="L1528" s="2" t="s">
        <v>15674</v>
      </c>
      <c r="M1528" s="2" t="s">
        <v>7460</v>
      </c>
      <c r="N1528" s="4" t="s">
        <v>15675</v>
      </c>
      <c r="O1528" s="4" t="s">
        <v>15676</v>
      </c>
    </row>
    <row r="1529" spans="1:15" ht="15" hidden="1" customHeight="1" x14ac:dyDescent="0.3">
      <c r="A1529" s="2" t="s">
        <v>217</v>
      </c>
      <c r="B1529" s="2" t="s">
        <v>34324</v>
      </c>
      <c r="C1529" s="3">
        <v>16</v>
      </c>
      <c r="D1529" s="2" t="s">
        <v>940</v>
      </c>
      <c r="E1529" s="2" t="s">
        <v>15317</v>
      </c>
      <c r="F1529" s="2">
        <v>37749583</v>
      </c>
      <c r="G1529" s="2" t="s">
        <v>15677</v>
      </c>
      <c r="H1529" s="2" t="s">
        <v>15678</v>
      </c>
      <c r="I1529" s="2" t="s">
        <v>15679</v>
      </c>
      <c r="J1529" s="2" t="s">
        <v>15679</v>
      </c>
      <c r="K1529" s="2" t="s">
        <v>9406</v>
      </c>
      <c r="L1529" s="2" t="s">
        <v>15680</v>
      </c>
      <c r="M1529" s="2" t="s">
        <v>7460</v>
      </c>
      <c r="N1529" s="4" t="s">
        <v>15681</v>
      </c>
      <c r="O1529" s="4" t="s">
        <v>15682</v>
      </c>
    </row>
    <row r="1530" spans="1:15" ht="15" hidden="1" customHeight="1" x14ac:dyDescent="0.3">
      <c r="A1530" s="2" t="s">
        <v>217</v>
      </c>
      <c r="B1530" s="2" t="s">
        <v>34324</v>
      </c>
      <c r="C1530" s="3">
        <v>16</v>
      </c>
      <c r="D1530" s="2" t="s">
        <v>940</v>
      </c>
      <c r="E1530" s="2" t="s">
        <v>15317</v>
      </c>
      <c r="F1530" s="2">
        <v>37442134</v>
      </c>
      <c r="G1530" s="2" t="s">
        <v>15683</v>
      </c>
      <c r="H1530" s="2" t="s">
        <v>15684</v>
      </c>
      <c r="I1530" s="2" t="s">
        <v>15685</v>
      </c>
      <c r="J1530" s="2" t="s">
        <v>15686</v>
      </c>
      <c r="K1530" s="2" t="s">
        <v>5277</v>
      </c>
      <c r="L1530" s="2" t="s">
        <v>15687</v>
      </c>
      <c r="M1530" s="2" t="s">
        <v>7460</v>
      </c>
      <c r="N1530" s="4" t="s">
        <v>15688</v>
      </c>
      <c r="O1530" s="4" t="s">
        <v>15689</v>
      </c>
    </row>
    <row r="1531" spans="1:15" ht="15" hidden="1" customHeight="1" x14ac:dyDescent="0.3">
      <c r="A1531" s="2" t="s">
        <v>217</v>
      </c>
      <c r="B1531" s="2" t="s">
        <v>34324</v>
      </c>
      <c r="C1531" s="3">
        <v>16</v>
      </c>
      <c r="D1531" s="2" t="s">
        <v>940</v>
      </c>
      <c r="E1531" s="2" t="s">
        <v>15317</v>
      </c>
      <c r="F1531" s="2">
        <v>37550642</v>
      </c>
      <c r="G1531" s="2" t="s">
        <v>15690</v>
      </c>
      <c r="H1531" s="2" t="s">
        <v>15691</v>
      </c>
      <c r="I1531" s="2" t="s">
        <v>15685</v>
      </c>
      <c r="J1531" s="2" t="s">
        <v>15685</v>
      </c>
      <c r="K1531" s="2" t="s">
        <v>10437</v>
      </c>
      <c r="L1531" s="2" t="s">
        <v>15692</v>
      </c>
      <c r="M1531" s="2" t="s">
        <v>7709</v>
      </c>
      <c r="N1531" s="4" t="s">
        <v>15693</v>
      </c>
      <c r="O1531" s="4" t="s">
        <v>15694</v>
      </c>
    </row>
    <row r="1532" spans="1:15" ht="15" hidden="1" customHeight="1" x14ac:dyDescent="0.3">
      <c r="A1532" s="2" t="s">
        <v>217</v>
      </c>
      <c r="B1532" s="2" t="s">
        <v>34324</v>
      </c>
      <c r="C1532" s="3">
        <v>16</v>
      </c>
      <c r="D1532" s="2" t="s">
        <v>940</v>
      </c>
      <c r="E1532" s="2" t="s">
        <v>15317</v>
      </c>
      <c r="F1532" s="2">
        <v>36124934</v>
      </c>
      <c r="G1532" s="2" t="s">
        <v>15695</v>
      </c>
      <c r="H1532" s="2" t="s">
        <v>15696</v>
      </c>
      <c r="I1532" s="2" t="s">
        <v>15625</v>
      </c>
      <c r="J1532" s="2"/>
      <c r="K1532" s="2" t="s">
        <v>15341</v>
      </c>
      <c r="L1532" s="2" t="s">
        <v>15697</v>
      </c>
      <c r="M1532" s="2" t="s">
        <v>7488</v>
      </c>
      <c r="N1532" s="4" t="s">
        <v>15698</v>
      </c>
      <c r="O1532" s="4" t="s">
        <v>15699</v>
      </c>
    </row>
    <row r="1533" spans="1:15" ht="15" hidden="1" customHeight="1" x14ac:dyDescent="0.3">
      <c r="A1533" s="2" t="s">
        <v>217</v>
      </c>
      <c r="B1533" s="2" t="s">
        <v>34324</v>
      </c>
      <c r="C1533" s="3">
        <v>16</v>
      </c>
      <c r="D1533" s="2" t="s">
        <v>940</v>
      </c>
      <c r="E1533" s="2" t="s">
        <v>15317</v>
      </c>
      <c r="F1533" s="2">
        <v>37321075</v>
      </c>
      <c r="G1533" s="2" t="s">
        <v>15700</v>
      </c>
      <c r="H1533" s="2" t="s">
        <v>15701</v>
      </c>
      <c r="I1533" s="2" t="s">
        <v>2931</v>
      </c>
      <c r="J1533" s="2" t="s">
        <v>5744</v>
      </c>
      <c r="K1533" s="2" t="s">
        <v>15702</v>
      </c>
      <c r="L1533" s="2" t="s">
        <v>15703</v>
      </c>
      <c r="M1533" s="2" t="s">
        <v>7460</v>
      </c>
      <c r="N1533" s="4" t="s">
        <v>15704</v>
      </c>
      <c r="O1533" s="4" t="s">
        <v>15705</v>
      </c>
    </row>
    <row r="1534" spans="1:15" ht="15" hidden="1" customHeight="1" x14ac:dyDescent="0.3">
      <c r="A1534" s="2" t="s">
        <v>217</v>
      </c>
      <c r="B1534" s="2" t="s">
        <v>34324</v>
      </c>
      <c r="C1534" s="3">
        <v>16</v>
      </c>
      <c r="D1534" s="2" t="s">
        <v>940</v>
      </c>
      <c r="E1534" s="2" t="s">
        <v>15317</v>
      </c>
      <c r="F1534" s="2">
        <v>37597846</v>
      </c>
      <c r="G1534" s="2" t="s">
        <v>15706</v>
      </c>
      <c r="H1534" s="2" t="s">
        <v>15707</v>
      </c>
      <c r="I1534" s="2" t="s">
        <v>2931</v>
      </c>
      <c r="J1534" s="2"/>
      <c r="K1534" s="2" t="s">
        <v>10034</v>
      </c>
      <c r="L1534" s="2" t="s">
        <v>15708</v>
      </c>
      <c r="M1534" s="2" t="s">
        <v>7645</v>
      </c>
      <c r="N1534" s="4" t="s">
        <v>15709</v>
      </c>
      <c r="O1534" s="4" t="s">
        <v>15710</v>
      </c>
    </row>
    <row r="1535" spans="1:15" ht="15" hidden="1" customHeight="1" x14ac:dyDescent="0.3">
      <c r="A1535" s="2" t="s">
        <v>217</v>
      </c>
      <c r="B1535" s="2" t="s">
        <v>34324</v>
      </c>
      <c r="C1535" s="3">
        <v>16</v>
      </c>
      <c r="D1535" s="2" t="s">
        <v>940</v>
      </c>
      <c r="E1535" s="2" t="s">
        <v>15317</v>
      </c>
      <c r="F1535" s="2">
        <v>35962543</v>
      </c>
      <c r="G1535" s="2" t="s">
        <v>15711</v>
      </c>
      <c r="H1535" s="2" t="s">
        <v>15712</v>
      </c>
      <c r="I1535" s="2" t="s">
        <v>14736</v>
      </c>
      <c r="J1535" s="2"/>
      <c r="K1535" s="2" t="s">
        <v>15341</v>
      </c>
      <c r="L1535" s="2" t="s">
        <v>15713</v>
      </c>
      <c r="M1535" s="2" t="s">
        <v>7488</v>
      </c>
      <c r="N1535" s="4" t="s">
        <v>15714</v>
      </c>
      <c r="O1535" s="4" t="s">
        <v>15715</v>
      </c>
    </row>
    <row r="1536" spans="1:15" ht="15" hidden="1" customHeight="1" x14ac:dyDescent="0.3">
      <c r="A1536" s="2" t="s">
        <v>217</v>
      </c>
      <c r="B1536" s="2" t="s">
        <v>34324</v>
      </c>
      <c r="C1536" s="3">
        <v>16</v>
      </c>
      <c r="D1536" s="2" t="s">
        <v>940</v>
      </c>
      <c r="E1536" s="2" t="s">
        <v>15317</v>
      </c>
      <c r="F1536" s="2">
        <v>37355987</v>
      </c>
      <c r="G1536" s="2" t="s">
        <v>15716</v>
      </c>
      <c r="H1536" s="2" t="s">
        <v>15717</v>
      </c>
      <c r="I1536" s="2" t="s">
        <v>8942</v>
      </c>
      <c r="J1536" s="2" t="s">
        <v>6014</v>
      </c>
      <c r="K1536" s="2" t="s">
        <v>7458</v>
      </c>
      <c r="L1536" s="2" t="s">
        <v>15718</v>
      </c>
      <c r="M1536" s="2" t="s">
        <v>7460</v>
      </c>
      <c r="N1536" s="4" t="s">
        <v>15719</v>
      </c>
      <c r="O1536" s="4" t="s">
        <v>15720</v>
      </c>
    </row>
    <row r="1537" spans="1:15" ht="15" hidden="1" customHeight="1" x14ac:dyDescent="0.3">
      <c r="A1537" s="2" t="s">
        <v>217</v>
      </c>
      <c r="B1537" s="2" t="s">
        <v>34324</v>
      </c>
      <c r="C1537" s="3">
        <v>16</v>
      </c>
      <c r="D1537" s="2" t="s">
        <v>940</v>
      </c>
      <c r="E1537" s="2" t="s">
        <v>15317</v>
      </c>
      <c r="F1537" s="2">
        <v>37291626</v>
      </c>
      <c r="G1537" s="2" t="s">
        <v>15721</v>
      </c>
      <c r="H1537" s="2" t="s">
        <v>15722</v>
      </c>
      <c r="I1537" s="2" t="s">
        <v>15723</v>
      </c>
      <c r="J1537" s="2" t="s">
        <v>15723</v>
      </c>
      <c r="K1537" s="2" t="s">
        <v>15381</v>
      </c>
      <c r="L1537" s="2" t="s">
        <v>15724</v>
      </c>
      <c r="M1537" s="2" t="s">
        <v>7438</v>
      </c>
      <c r="N1537" s="4" t="s">
        <v>15725</v>
      </c>
      <c r="O1537" s="4" t="s">
        <v>15726</v>
      </c>
    </row>
    <row r="1538" spans="1:15" ht="15" hidden="1" customHeight="1" x14ac:dyDescent="0.3">
      <c r="A1538" s="2" t="s">
        <v>217</v>
      </c>
      <c r="B1538" s="2" t="s">
        <v>34324</v>
      </c>
      <c r="C1538" s="3">
        <v>16</v>
      </c>
      <c r="D1538" s="2" t="s">
        <v>940</v>
      </c>
      <c r="E1538" s="2" t="s">
        <v>15317</v>
      </c>
      <c r="F1538" s="2">
        <v>37344494</v>
      </c>
      <c r="G1538" s="2" t="s">
        <v>15727</v>
      </c>
      <c r="H1538" s="2" t="s">
        <v>15728</v>
      </c>
      <c r="I1538" s="2" t="s">
        <v>15729</v>
      </c>
      <c r="J1538" s="2" t="s">
        <v>15729</v>
      </c>
      <c r="K1538" s="2" t="s">
        <v>8943</v>
      </c>
      <c r="L1538" s="2" t="s">
        <v>15730</v>
      </c>
      <c r="M1538" s="2" t="s">
        <v>7460</v>
      </c>
      <c r="N1538" s="4" t="s">
        <v>15731</v>
      </c>
      <c r="O1538" s="4" t="s">
        <v>15732</v>
      </c>
    </row>
    <row r="1539" spans="1:15" ht="15" hidden="1" customHeight="1" x14ac:dyDescent="0.3">
      <c r="A1539" s="2" t="s">
        <v>217</v>
      </c>
      <c r="B1539" s="2" t="s">
        <v>34324</v>
      </c>
      <c r="C1539" s="3">
        <v>16</v>
      </c>
      <c r="D1539" s="2" t="s">
        <v>940</v>
      </c>
      <c r="E1539" s="2" t="s">
        <v>15317</v>
      </c>
      <c r="F1539" s="2">
        <v>35701560</v>
      </c>
      <c r="G1539" s="2" t="s">
        <v>15733</v>
      </c>
      <c r="H1539" s="2" t="s">
        <v>15734</v>
      </c>
      <c r="I1539" s="2" t="s">
        <v>2976</v>
      </c>
      <c r="J1539" s="2" t="s">
        <v>7527</v>
      </c>
      <c r="K1539" s="2" t="s">
        <v>15735</v>
      </c>
      <c r="L1539" s="2" t="s">
        <v>15736</v>
      </c>
      <c r="M1539" s="2" t="s">
        <v>7460</v>
      </c>
      <c r="N1539" s="4" t="s">
        <v>15737</v>
      </c>
      <c r="O1539" s="2"/>
    </row>
    <row r="1540" spans="1:15" ht="15" hidden="1" customHeight="1" x14ac:dyDescent="0.3">
      <c r="A1540" s="2" t="s">
        <v>217</v>
      </c>
      <c r="B1540" s="2" t="s">
        <v>34324</v>
      </c>
      <c r="C1540" s="3">
        <v>16</v>
      </c>
      <c r="D1540" s="2" t="s">
        <v>940</v>
      </c>
      <c r="E1540" s="2" t="s">
        <v>15317</v>
      </c>
      <c r="F1540" s="2">
        <v>36878826</v>
      </c>
      <c r="G1540" s="2" t="s">
        <v>15738</v>
      </c>
      <c r="H1540" s="2" t="s">
        <v>15739</v>
      </c>
      <c r="I1540" s="2" t="s">
        <v>2976</v>
      </c>
      <c r="J1540" s="2" t="s">
        <v>15740</v>
      </c>
      <c r="K1540" s="2" t="s">
        <v>15741</v>
      </c>
      <c r="L1540" s="2" t="s">
        <v>15742</v>
      </c>
      <c r="M1540" s="2" t="s">
        <v>7858</v>
      </c>
      <c r="N1540" s="4" t="s">
        <v>15743</v>
      </c>
      <c r="O1540" s="4" t="s">
        <v>15744</v>
      </c>
    </row>
    <row r="1541" spans="1:15" ht="15" hidden="1" customHeight="1" x14ac:dyDescent="0.3">
      <c r="A1541" s="2" t="s">
        <v>217</v>
      </c>
      <c r="B1541" s="2" t="s">
        <v>34324</v>
      </c>
      <c r="C1541" s="3">
        <v>16</v>
      </c>
      <c r="D1541" s="2" t="s">
        <v>940</v>
      </c>
      <c r="E1541" s="2" t="s">
        <v>15317</v>
      </c>
      <c r="F1541" s="2">
        <v>37188815</v>
      </c>
      <c r="G1541" s="2" t="s">
        <v>15745</v>
      </c>
      <c r="H1541" s="2" t="s">
        <v>15746</v>
      </c>
      <c r="I1541" s="2" t="s">
        <v>2976</v>
      </c>
      <c r="J1541" s="2" t="s">
        <v>6306</v>
      </c>
      <c r="K1541" s="2" t="s">
        <v>14294</v>
      </c>
      <c r="L1541" s="2" t="s">
        <v>15747</v>
      </c>
      <c r="M1541" s="2" t="s">
        <v>7460</v>
      </c>
      <c r="N1541" s="4" t="s">
        <v>15748</v>
      </c>
      <c r="O1541" s="4" t="s">
        <v>15749</v>
      </c>
    </row>
    <row r="1542" spans="1:15" ht="15" hidden="1" customHeight="1" x14ac:dyDescent="0.3">
      <c r="A1542" s="2" t="s">
        <v>217</v>
      </c>
      <c r="B1542" s="2" t="s">
        <v>34324</v>
      </c>
      <c r="C1542" s="3">
        <v>16</v>
      </c>
      <c r="D1542" s="2" t="s">
        <v>940</v>
      </c>
      <c r="E1542" s="2" t="s">
        <v>15317</v>
      </c>
      <c r="F1542" s="2">
        <v>37221285</v>
      </c>
      <c r="G1542" s="2" t="s">
        <v>15750</v>
      </c>
      <c r="H1542" s="2" t="s">
        <v>15751</v>
      </c>
      <c r="I1542" s="2" t="s">
        <v>5584</v>
      </c>
      <c r="J1542" s="2" t="s">
        <v>5584</v>
      </c>
      <c r="K1542" s="2" t="s">
        <v>8943</v>
      </c>
      <c r="L1542" s="2" t="s">
        <v>15752</v>
      </c>
      <c r="M1542" s="2" t="s">
        <v>7460</v>
      </c>
      <c r="N1542" s="4" t="s">
        <v>15753</v>
      </c>
      <c r="O1542" s="4" t="s">
        <v>15754</v>
      </c>
    </row>
    <row r="1543" spans="1:15" ht="15" hidden="1" customHeight="1" x14ac:dyDescent="0.3">
      <c r="A1543" s="2" t="s">
        <v>217</v>
      </c>
      <c r="B1543" s="2" t="s">
        <v>34324</v>
      </c>
      <c r="C1543" s="3">
        <v>16</v>
      </c>
      <c r="D1543" s="2" t="s">
        <v>940</v>
      </c>
      <c r="E1543" s="2" t="s">
        <v>15317</v>
      </c>
      <c r="F1543" s="2">
        <v>36094336</v>
      </c>
      <c r="G1543" s="2" t="s">
        <v>15755</v>
      </c>
      <c r="H1543" s="2" t="s">
        <v>15756</v>
      </c>
      <c r="I1543" s="2" t="s">
        <v>15757</v>
      </c>
      <c r="J1543" s="2"/>
      <c r="K1543" s="2" t="s">
        <v>10693</v>
      </c>
      <c r="L1543" s="2" t="s">
        <v>15758</v>
      </c>
      <c r="M1543" s="2" t="s">
        <v>7460</v>
      </c>
      <c r="N1543" s="4" t="s">
        <v>15759</v>
      </c>
      <c r="O1543" s="4" t="s">
        <v>15760</v>
      </c>
    </row>
    <row r="1544" spans="1:15" ht="15" hidden="1" customHeight="1" x14ac:dyDescent="0.3">
      <c r="A1544" s="2" t="s">
        <v>217</v>
      </c>
      <c r="B1544" s="2" t="s">
        <v>34324</v>
      </c>
      <c r="C1544" s="3">
        <v>16</v>
      </c>
      <c r="D1544" s="2" t="s">
        <v>940</v>
      </c>
      <c r="E1544" s="2" t="s">
        <v>15317</v>
      </c>
      <c r="F1544" s="2">
        <v>37205755</v>
      </c>
      <c r="G1544" s="2" t="s">
        <v>15761</v>
      </c>
      <c r="H1544" s="2" t="s">
        <v>15762</v>
      </c>
      <c r="I1544" s="2" t="s">
        <v>6393</v>
      </c>
      <c r="J1544" s="2" t="s">
        <v>6393</v>
      </c>
      <c r="K1544" s="2" t="s">
        <v>12599</v>
      </c>
      <c r="L1544" s="2" t="s">
        <v>15763</v>
      </c>
      <c r="M1544" s="2" t="s">
        <v>7388</v>
      </c>
      <c r="N1544" s="4" t="s">
        <v>15764</v>
      </c>
      <c r="O1544" s="4" t="s">
        <v>15765</v>
      </c>
    </row>
    <row r="1545" spans="1:15" ht="15" hidden="1" customHeight="1" x14ac:dyDescent="0.3">
      <c r="A1545" s="2" t="s">
        <v>217</v>
      </c>
      <c r="B1545" s="2" t="s">
        <v>34324</v>
      </c>
      <c r="C1545" s="3">
        <v>16</v>
      </c>
      <c r="D1545" s="2" t="s">
        <v>940</v>
      </c>
      <c r="E1545" s="2" t="s">
        <v>15317</v>
      </c>
      <c r="F1545" s="2">
        <v>36958260</v>
      </c>
      <c r="G1545" s="2" t="s">
        <v>15766</v>
      </c>
      <c r="H1545" s="2" t="s">
        <v>15767</v>
      </c>
      <c r="I1545" s="2" t="s">
        <v>6305</v>
      </c>
      <c r="J1545" s="2" t="s">
        <v>15768</v>
      </c>
      <c r="K1545" s="2" t="s">
        <v>9770</v>
      </c>
      <c r="L1545" s="2" t="s">
        <v>15769</v>
      </c>
      <c r="M1545" s="2" t="s">
        <v>7460</v>
      </c>
      <c r="N1545" s="4" t="s">
        <v>15770</v>
      </c>
      <c r="O1545" s="4" t="s">
        <v>15771</v>
      </c>
    </row>
    <row r="1546" spans="1:15" ht="15" hidden="1" customHeight="1" x14ac:dyDescent="0.3">
      <c r="A1546" s="2" t="s">
        <v>217</v>
      </c>
      <c r="B1546" s="2" t="s">
        <v>34324</v>
      </c>
      <c r="C1546" s="3">
        <v>16</v>
      </c>
      <c r="D1546" s="2" t="s">
        <v>940</v>
      </c>
      <c r="E1546" s="2" t="s">
        <v>15317</v>
      </c>
      <c r="F1546" s="2">
        <v>37173755</v>
      </c>
      <c r="G1546" s="2" t="s">
        <v>15772</v>
      </c>
      <c r="H1546" s="2" t="s">
        <v>15773</v>
      </c>
      <c r="I1546" s="2" t="s">
        <v>15774</v>
      </c>
      <c r="J1546" s="2" t="s">
        <v>15774</v>
      </c>
      <c r="K1546" s="2" t="s">
        <v>15381</v>
      </c>
      <c r="L1546" s="2" t="s">
        <v>15775</v>
      </c>
      <c r="M1546" s="2" t="s">
        <v>7438</v>
      </c>
      <c r="N1546" s="4" t="s">
        <v>15776</v>
      </c>
      <c r="O1546" s="4" t="s">
        <v>15777</v>
      </c>
    </row>
    <row r="1547" spans="1:15" ht="15" hidden="1" customHeight="1" x14ac:dyDescent="0.3">
      <c r="A1547" s="2" t="s">
        <v>217</v>
      </c>
      <c r="B1547" s="2" t="s">
        <v>34324</v>
      </c>
      <c r="C1547" s="3">
        <v>16</v>
      </c>
      <c r="D1547" s="2" t="s">
        <v>940</v>
      </c>
      <c r="E1547" s="2" t="s">
        <v>15317</v>
      </c>
      <c r="F1547" s="2">
        <v>36627170</v>
      </c>
      <c r="G1547" s="2" t="s">
        <v>15778</v>
      </c>
      <c r="H1547" s="2" t="s">
        <v>15779</v>
      </c>
      <c r="I1547" s="2" t="s">
        <v>5580</v>
      </c>
      <c r="J1547" s="2" t="s">
        <v>11977</v>
      </c>
      <c r="K1547" s="2" t="s">
        <v>15780</v>
      </c>
      <c r="L1547" s="2" t="s">
        <v>15781</v>
      </c>
      <c r="M1547" s="2" t="s">
        <v>7460</v>
      </c>
      <c r="N1547" s="4" t="s">
        <v>15782</v>
      </c>
      <c r="O1547" s="4" t="s">
        <v>15783</v>
      </c>
    </row>
    <row r="1548" spans="1:15" ht="15" hidden="1" customHeight="1" x14ac:dyDescent="0.3">
      <c r="A1548" s="2" t="s">
        <v>217</v>
      </c>
      <c r="B1548" s="2" t="s">
        <v>34324</v>
      </c>
      <c r="C1548" s="3">
        <v>16</v>
      </c>
      <c r="D1548" s="2" t="s">
        <v>940</v>
      </c>
      <c r="E1548" s="2" t="s">
        <v>15317</v>
      </c>
      <c r="F1548" s="2">
        <v>37095364</v>
      </c>
      <c r="G1548" s="2" t="s">
        <v>15784</v>
      </c>
      <c r="H1548" s="2" t="s">
        <v>15785</v>
      </c>
      <c r="I1548" s="2" t="s">
        <v>5580</v>
      </c>
      <c r="J1548" s="2" t="s">
        <v>15786</v>
      </c>
      <c r="K1548" s="2" t="s">
        <v>15420</v>
      </c>
      <c r="L1548" s="2" t="s">
        <v>15787</v>
      </c>
      <c r="M1548" s="2" t="s">
        <v>7460</v>
      </c>
      <c r="N1548" s="4" t="s">
        <v>15788</v>
      </c>
      <c r="O1548" s="4" t="s">
        <v>15789</v>
      </c>
    </row>
    <row r="1549" spans="1:15" ht="15" hidden="1" customHeight="1" x14ac:dyDescent="0.3">
      <c r="A1549" s="2" t="s">
        <v>217</v>
      </c>
      <c r="B1549" s="2" t="s">
        <v>34324</v>
      </c>
      <c r="C1549" s="3">
        <v>16</v>
      </c>
      <c r="D1549" s="2" t="s">
        <v>940</v>
      </c>
      <c r="E1549" s="2" t="s">
        <v>15317</v>
      </c>
      <c r="F1549" s="2">
        <v>37284296</v>
      </c>
      <c r="G1549" s="2" t="s">
        <v>15790</v>
      </c>
      <c r="H1549" s="2" t="s">
        <v>15791</v>
      </c>
      <c r="I1549" s="2" t="s">
        <v>5580</v>
      </c>
      <c r="J1549" s="2" t="s">
        <v>15792</v>
      </c>
      <c r="K1549" s="2" t="s">
        <v>15662</v>
      </c>
      <c r="L1549" s="2" t="s">
        <v>15793</v>
      </c>
      <c r="M1549" s="2" t="s">
        <v>7388</v>
      </c>
      <c r="N1549" s="4" t="s">
        <v>15794</v>
      </c>
      <c r="O1549" s="4" t="s">
        <v>15795</v>
      </c>
    </row>
    <row r="1550" spans="1:15" ht="15" hidden="1" customHeight="1" x14ac:dyDescent="0.3">
      <c r="A1550" s="2" t="s">
        <v>217</v>
      </c>
      <c r="B1550" s="2" t="s">
        <v>34324</v>
      </c>
      <c r="C1550" s="3">
        <v>16</v>
      </c>
      <c r="D1550" s="2" t="s">
        <v>940</v>
      </c>
      <c r="E1550" s="2" t="s">
        <v>15317</v>
      </c>
      <c r="F1550" s="2">
        <v>37101265</v>
      </c>
      <c r="G1550" s="2" t="s">
        <v>15796</v>
      </c>
      <c r="H1550" s="2" t="s">
        <v>15797</v>
      </c>
      <c r="I1550" s="2" t="s">
        <v>15798</v>
      </c>
      <c r="J1550" s="2" t="s">
        <v>15798</v>
      </c>
      <c r="K1550" s="2" t="s">
        <v>9810</v>
      </c>
      <c r="L1550" s="2" t="s">
        <v>15799</v>
      </c>
      <c r="M1550" s="2" t="s">
        <v>7388</v>
      </c>
      <c r="N1550" s="4" t="s">
        <v>15800</v>
      </c>
      <c r="O1550" s="4" t="s">
        <v>15801</v>
      </c>
    </row>
    <row r="1551" spans="1:15" ht="15" hidden="1" customHeight="1" x14ac:dyDescent="0.3">
      <c r="A1551" s="2" t="s">
        <v>217</v>
      </c>
      <c r="B1551" s="2" t="s">
        <v>34324</v>
      </c>
      <c r="C1551" s="3">
        <v>16</v>
      </c>
      <c r="D1551" s="2" t="s">
        <v>940</v>
      </c>
      <c r="E1551" s="2" t="s">
        <v>15317</v>
      </c>
      <c r="F1551" s="2">
        <v>36946719</v>
      </c>
      <c r="G1551" s="2" t="s">
        <v>15802</v>
      </c>
      <c r="H1551" s="2" t="s">
        <v>15803</v>
      </c>
      <c r="I1551" s="2" t="s">
        <v>7465</v>
      </c>
      <c r="J1551" s="2" t="s">
        <v>15804</v>
      </c>
      <c r="K1551" s="2" t="s">
        <v>8480</v>
      </c>
      <c r="L1551" s="2" t="s">
        <v>15805</v>
      </c>
      <c r="M1551" s="2" t="s">
        <v>7460</v>
      </c>
      <c r="N1551" s="4" t="s">
        <v>15806</v>
      </c>
      <c r="O1551" s="4" t="s">
        <v>15807</v>
      </c>
    </row>
    <row r="1552" spans="1:15" ht="15" hidden="1" customHeight="1" x14ac:dyDescent="0.3">
      <c r="A1552" s="2" t="s">
        <v>217</v>
      </c>
      <c r="B1552" s="2" t="s">
        <v>34324</v>
      </c>
      <c r="C1552" s="3">
        <v>16</v>
      </c>
      <c r="D1552" s="2" t="s">
        <v>940</v>
      </c>
      <c r="E1552" s="2" t="s">
        <v>15317</v>
      </c>
      <c r="F1552" s="2">
        <v>37035968</v>
      </c>
      <c r="G1552" s="2" t="s">
        <v>15808</v>
      </c>
      <c r="H1552" s="2" t="s">
        <v>15809</v>
      </c>
      <c r="I1552" s="2" t="s">
        <v>3919</v>
      </c>
      <c r="J1552" s="2"/>
      <c r="K1552" s="2" t="s">
        <v>15810</v>
      </c>
      <c r="L1552" s="2" t="s">
        <v>15811</v>
      </c>
      <c r="M1552" s="2" t="s">
        <v>7460</v>
      </c>
      <c r="N1552" s="4" t="s">
        <v>15812</v>
      </c>
      <c r="O1552" s="4" t="s">
        <v>15813</v>
      </c>
    </row>
    <row r="1553" spans="1:15" ht="15" hidden="1" customHeight="1" x14ac:dyDescent="0.3">
      <c r="A1553" s="2" t="s">
        <v>217</v>
      </c>
      <c r="B1553" s="2" t="s">
        <v>34324</v>
      </c>
      <c r="C1553" s="3">
        <v>16</v>
      </c>
      <c r="D1553" s="2" t="s">
        <v>940</v>
      </c>
      <c r="E1553" s="2" t="s">
        <v>15317</v>
      </c>
      <c r="F1553" s="2">
        <v>36682606</v>
      </c>
      <c r="G1553" s="2" t="s">
        <v>15796</v>
      </c>
      <c r="H1553" s="2" t="s">
        <v>15814</v>
      </c>
      <c r="I1553" s="2" t="s">
        <v>11026</v>
      </c>
      <c r="J1553" s="2" t="s">
        <v>2897</v>
      </c>
      <c r="K1553" s="2" t="s">
        <v>15815</v>
      </c>
      <c r="L1553" s="2" t="s">
        <v>15816</v>
      </c>
      <c r="M1553" s="2" t="s">
        <v>7388</v>
      </c>
      <c r="N1553" s="4" t="s">
        <v>3326</v>
      </c>
      <c r="O1553" s="4" t="s">
        <v>15817</v>
      </c>
    </row>
    <row r="1554" spans="1:15" ht="15" hidden="1" customHeight="1" x14ac:dyDescent="0.3">
      <c r="A1554" s="2" t="s">
        <v>217</v>
      </c>
      <c r="B1554" s="2" t="s">
        <v>34324</v>
      </c>
      <c r="C1554" s="3">
        <v>16</v>
      </c>
      <c r="D1554" s="2" t="s">
        <v>940</v>
      </c>
      <c r="E1554" s="2" t="s">
        <v>15317</v>
      </c>
      <c r="F1554" s="2">
        <v>37000855</v>
      </c>
      <c r="G1554" s="2" t="s">
        <v>15818</v>
      </c>
      <c r="H1554" s="2" t="s">
        <v>15819</v>
      </c>
      <c r="I1554" s="2" t="s">
        <v>3931</v>
      </c>
      <c r="J1554" s="2" t="s">
        <v>3931</v>
      </c>
      <c r="K1554" s="2" t="s">
        <v>9120</v>
      </c>
      <c r="L1554" s="2" t="s">
        <v>15820</v>
      </c>
      <c r="M1554" s="2" t="s">
        <v>7460</v>
      </c>
      <c r="N1554" s="4" t="s">
        <v>15821</v>
      </c>
      <c r="O1554" s="4" t="s">
        <v>15822</v>
      </c>
    </row>
    <row r="1555" spans="1:15" ht="15" hidden="1" customHeight="1" x14ac:dyDescent="0.3">
      <c r="A1555" s="2" t="s">
        <v>217</v>
      </c>
      <c r="B1555" s="2" t="s">
        <v>34324</v>
      </c>
      <c r="C1555" s="3">
        <v>16</v>
      </c>
      <c r="D1555" s="2" t="s">
        <v>940</v>
      </c>
      <c r="E1555" s="2" t="s">
        <v>15317</v>
      </c>
      <c r="F1555" s="2">
        <v>36964623</v>
      </c>
      <c r="G1555" s="2" t="s">
        <v>15823</v>
      </c>
      <c r="H1555" s="2" t="s">
        <v>15824</v>
      </c>
      <c r="I1555" s="2" t="s">
        <v>8968</v>
      </c>
      <c r="J1555" s="2" t="s">
        <v>8968</v>
      </c>
      <c r="K1555" s="2" t="s">
        <v>9406</v>
      </c>
      <c r="L1555" s="2" t="s">
        <v>15825</v>
      </c>
      <c r="M1555" s="2" t="s">
        <v>7460</v>
      </c>
      <c r="N1555" s="4" t="s">
        <v>15826</v>
      </c>
      <c r="O1555" s="4" t="s">
        <v>15827</v>
      </c>
    </row>
    <row r="1556" spans="1:15" ht="15" hidden="1" customHeight="1" x14ac:dyDescent="0.3">
      <c r="A1556" s="2" t="s">
        <v>217</v>
      </c>
      <c r="B1556" s="2" t="s">
        <v>34324</v>
      </c>
      <c r="C1556" s="3">
        <v>16</v>
      </c>
      <c r="D1556" s="2" t="s">
        <v>940</v>
      </c>
      <c r="E1556" s="2" t="s">
        <v>15317</v>
      </c>
      <c r="F1556" s="2">
        <v>36941691</v>
      </c>
      <c r="G1556" s="2" t="s">
        <v>15623</v>
      </c>
      <c r="H1556" s="2" t="s">
        <v>15828</v>
      </c>
      <c r="I1556" s="2" t="s">
        <v>15829</v>
      </c>
      <c r="J1556" s="2" t="s">
        <v>15829</v>
      </c>
      <c r="K1556" s="2" t="s">
        <v>15381</v>
      </c>
      <c r="L1556" s="2" t="s">
        <v>15830</v>
      </c>
      <c r="M1556" s="2" t="s">
        <v>7438</v>
      </c>
      <c r="N1556" s="4" t="s">
        <v>15831</v>
      </c>
      <c r="O1556" s="4" t="s">
        <v>15832</v>
      </c>
    </row>
    <row r="1557" spans="1:15" ht="15" hidden="1" customHeight="1" x14ac:dyDescent="0.3">
      <c r="A1557" s="2" t="s">
        <v>217</v>
      </c>
      <c r="B1557" s="2" t="s">
        <v>34324</v>
      </c>
      <c r="C1557" s="3">
        <v>16</v>
      </c>
      <c r="D1557" s="2" t="s">
        <v>940</v>
      </c>
      <c r="E1557" s="2" t="s">
        <v>15317</v>
      </c>
      <c r="F1557" s="2">
        <v>36569794</v>
      </c>
      <c r="G1557" s="2" t="s">
        <v>15833</v>
      </c>
      <c r="H1557" s="2" t="s">
        <v>15834</v>
      </c>
      <c r="I1557" s="2" t="s">
        <v>4393</v>
      </c>
      <c r="J1557" s="2" t="s">
        <v>15835</v>
      </c>
      <c r="K1557" s="2" t="s">
        <v>15836</v>
      </c>
      <c r="L1557" s="2" t="s">
        <v>15837</v>
      </c>
      <c r="M1557" s="2" t="s">
        <v>7388</v>
      </c>
      <c r="N1557" s="4" t="s">
        <v>15838</v>
      </c>
      <c r="O1557" s="4" t="s">
        <v>15839</v>
      </c>
    </row>
    <row r="1558" spans="1:15" ht="15" hidden="1" customHeight="1" x14ac:dyDescent="0.3">
      <c r="A1558" s="2" t="s">
        <v>217</v>
      </c>
      <c r="B1558" s="2" t="s">
        <v>34324</v>
      </c>
      <c r="C1558" s="3">
        <v>16</v>
      </c>
      <c r="D1558" s="2" t="s">
        <v>940</v>
      </c>
      <c r="E1558" s="2" t="s">
        <v>15317</v>
      </c>
      <c r="F1558" s="2">
        <v>36682085</v>
      </c>
      <c r="G1558" s="2" t="s">
        <v>15840</v>
      </c>
      <c r="H1558" s="2" t="s">
        <v>15841</v>
      </c>
      <c r="I1558" s="2" t="s">
        <v>4393</v>
      </c>
      <c r="J1558" s="2" t="s">
        <v>7214</v>
      </c>
      <c r="K1558" s="2" t="s">
        <v>15842</v>
      </c>
      <c r="L1558" s="2" t="s">
        <v>15843</v>
      </c>
      <c r="M1558" s="2" t="s">
        <v>7388</v>
      </c>
      <c r="N1558" s="4" t="s">
        <v>15844</v>
      </c>
      <c r="O1558" s="4" t="s">
        <v>15845</v>
      </c>
    </row>
    <row r="1559" spans="1:15" ht="15" hidden="1" customHeight="1" x14ac:dyDescent="0.3">
      <c r="A1559" s="2" t="s">
        <v>217</v>
      </c>
      <c r="B1559" s="2" t="s">
        <v>34324</v>
      </c>
      <c r="C1559" s="3">
        <v>16</v>
      </c>
      <c r="D1559" s="2" t="s">
        <v>940</v>
      </c>
      <c r="E1559" s="2" t="s">
        <v>15317</v>
      </c>
      <c r="F1559" s="2">
        <v>36736320</v>
      </c>
      <c r="G1559" s="2" t="s">
        <v>15846</v>
      </c>
      <c r="H1559" s="2" t="s">
        <v>15847</v>
      </c>
      <c r="I1559" s="2" t="s">
        <v>15848</v>
      </c>
      <c r="J1559" s="2" t="s">
        <v>15849</v>
      </c>
      <c r="K1559" s="2" t="s">
        <v>5277</v>
      </c>
      <c r="L1559" s="2" t="s">
        <v>15850</v>
      </c>
      <c r="M1559" s="2" t="s">
        <v>7460</v>
      </c>
      <c r="N1559" s="4" t="s">
        <v>15851</v>
      </c>
      <c r="O1559" s="4" t="s">
        <v>15852</v>
      </c>
    </row>
    <row r="1560" spans="1:15" ht="15" hidden="1" customHeight="1" x14ac:dyDescent="0.3">
      <c r="A1560" s="2" t="s">
        <v>217</v>
      </c>
      <c r="B1560" s="2" t="s">
        <v>34324</v>
      </c>
      <c r="C1560" s="3">
        <v>16</v>
      </c>
      <c r="D1560" s="2" t="s">
        <v>940</v>
      </c>
      <c r="E1560" s="2" t="s">
        <v>15317</v>
      </c>
      <c r="F1560" s="2">
        <v>36609472</v>
      </c>
      <c r="G1560" s="2" t="s">
        <v>15853</v>
      </c>
      <c r="H1560" s="2" t="s">
        <v>15854</v>
      </c>
      <c r="I1560" s="2" t="s">
        <v>15855</v>
      </c>
      <c r="J1560" s="2" t="s">
        <v>15855</v>
      </c>
      <c r="K1560" s="2" t="s">
        <v>15381</v>
      </c>
      <c r="L1560" s="2" t="s">
        <v>15856</v>
      </c>
      <c r="M1560" s="2" t="s">
        <v>7438</v>
      </c>
      <c r="N1560" s="4" t="s">
        <v>15857</v>
      </c>
      <c r="O1560" s="4" t="s">
        <v>15858</v>
      </c>
    </row>
    <row r="1561" spans="1:15" ht="15" hidden="1" customHeight="1" x14ac:dyDescent="0.3">
      <c r="A1561" s="2" t="s">
        <v>217</v>
      </c>
      <c r="B1561" s="2" t="s">
        <v>34324</v>
      </c>
      <c r="C1561" s="3">
        <v>16</v>
      </c>
      <c r="D1561" s="2" t="s">
        <v>940</v>
      </c>
      <c r="E1561" s="2" t="s">
        <v>15317</v>
      </c>
      <c r="F1561" s="2">
        <v>36672344</v>
      </c>
      <c r="G1561" s="2" t="s">
        <v>15859</v>
      </c>
      <c r="H1561" s="2" t="s">
        <v>15860</v>
      </c>
      <c r="I1561" s="2" t="s">
        <v>15855</v>
      </c>
      <c r="J1561" s="2" t="s">
        <v>15855</v>
      </c>
      <c r="K1561" s="2" t="s">
        <v>15861</v>
      </c>
      <c r="L1561" s="2" t="s">
        <v>15862</v>
      </c>
      <c r="M1561" s="2" t="s">
        <v>7388</v>
      </c>
      <c r="N1561" s="4" t="s">
        <v>15863</v>
      </c>
      <c r="O1561" s="4" t="s">
        <v>15864</v>
      </c>
    </row>
    <row r="1562" spans="1:15" ht="15" hidden="1" customHeight="1" x14ac:dyDescent="0.3">
      <c r="A1562" s="2" t="s">
        <v>217</v>
      </c>
      <c r="B1562" s="2" t="s">
        <v>34324</v>
      </c>
      <c r="C1562" s="3">
        <v>16</v>
      </c>
      <c r="D1562" s="2" t="s">
        <v>940</v>
      </c>
      <c r="E1562" s="2" t="s">
        <v>15317</v>
      </c>
      <c r="F1562" s="2">
        <v>36444797</v>
      </c>
      <c r="G1562" s="2" t="s">
        <v>15865</v>
      </c>
      <c r="H1562" s="2" t="s">
        <v>15866</v>
      </c>
      <c r="I1562" s="2" t="s">
        <v>15867</v>
      </c>
      <c r="J1562" s="2" t="s">
        <v>15868</v>
      </c>
      <c r="K1562" s="2" t="s">
        <v>10831</v>
      </c>
      <c r="L1562" s="2" t="s">
        <v>15869</v>
      </c>
      <c r="M1562" s="2" t="s">
        <v>7460</v>
      </c>
      <c r="N1562" s="4" t="s">
        <v>15870</v>
      </c>
      <c r="O1562" s="4" t="s">
        <v>15871</v>
      </c>
    </row>
    <row r="1563" spans="1:15" ht="15" hidden="1" customHeight="1" x14ac:dyDescent="0.3">
      <c r="A1563" s="2" t="s">
        <v>217</v>
      </c>
      <c r="B1563" s="2" t="s">
        <v>34324</v>
      </c>
      <c r="C1563" s="3">
        <v>16</v>
      </c>
      <c r="D1563" s="2" t="s">
        <v>940</v>
      </c>
      <c r="E1563" s="2" t="s">
        <v>15317</v>
      </c>
      <c r="F1563" s="2">
        <v>36669118</v>
      </c>
      <c r="G1563" s="2" t="s">
        <v>15872</v>
      </c>
      <c r="H1563" s="2" t="s">
        <v>15873</v>
      </c>
      <c r="I1563" s="2" t="s">
        <v>15874</v>
      </c>
      <c r="J1563" s="2" t="s">
        <v>2897</v>
      </c>
      <c r="K1563" s="2" t="s">
        <v>8210</v>
      </c>
      <c r="L1563" s="2" t="s">
        <v>15875</v>
      </c>
      <c r="M1563" s="2" t="s">
        <v>7388</v>
      </c>
      <c r="N1563" s="4" t="s">
        <v>15876</v>
      </c>
      <c r="O1563" s="4" t="s">
        <v>15877</v>
      </c>
    </row>
    <row r="1564" spans="1:15" ht="15" hidden="1" customHeight="1" x14ac:dyDescent="0.3">
      <c r="A1564" s="2" t="s">
        <v>217</v>
      </c>
      <c r="B1564" s="2" t="s">
        <v>34324</v>
      </c>
      <c r="C1564" s="3">
        <v>16</v>
      </c>
      <c r="D1564" s="2" t="s">
        <v>940</v>
      </c>
      <c r="E1564" s="2" t="s">
        <v>15317</v>
      </c>
      <c r="F1564" s="2">
        <v>35997780</v>
      </c>
      <c r="G1564" s="2" t="s">
        <v>15878</v>
      </c>
      <c r="H1564" s="2" t="s">
        <v>15879</v>
      </c>
      <c r="I1564" s="2" t="s">
        <v>7214</v>
      </c>
      <c r="J1564" s="2"/>
      <c r="K1564" s="2" t="s">
        <v>10907</v>
      </c>
      <c r="L1564" s="2" t="s">
        <v>15880</v>
      </c>
      <c r="M1564" s="2" t="s">
        <v>7460</v>
      </c>
      <c r="N1564" s="4" t="s">
        <v>15881</v>
      </c>
      <c r="O1564" s="4" t="s">
        <v>15882</v>
      </c>
    </row>
    <row r="1565" spans="1:15" ht="15" hidden="1" customHeight="1" x14ac:dyDescent="0.3">
      <c r="A1565" s="2" t="s">
        <v>217</v>
      </c>
      <c r="B1565" s="2" t="s">
        <v>34324</v>
      </c>
      <c r="C1565" s="3">
        <v>16</v>
      </c>
      <c r="D1565" s="2" t="s">
        <v>940</v>
      </c>
      <c r="E1565" s="2" t="s">
        <v>15317</v>
      </c>
      <c r="F1565" s="2">
        <v>35946909</v>
      </c>
      <c r="G1565" s="2" t="s">
        <v>15883</v>
      </c>
      <c r="H1565" s="2" t="s">
        <v>15884</v>
      </c>
      <c r="I1565" s="2" t="s">
        <v>3185</v>
      </c>
      <c r="J1565" s="2" t="s">
        <v>15885</v>
      </c>
      <c r="K1565" s="2" t="s">
        <v>15886</v>
      </c>
      <c r="L1565" s="2" t="s">
        <v>15887</v>
      </c>
      <c r="M1565" s="2" t="s">
        <v>7709</v>
      </c>
      <c r="N1565" s="4" t="s">
        <v>15888</v>
      </c>
      <c r="O1565" s="4" t="s">
        <v>15889</v>
      </c>
    </row>
    <row r="1566" spans="1:15" ht="15" hidden="1" customHeight="1" x14ac:dyDescent="0.3">
      <c r="A1566" s="2" t="s">
        <v>217</v>
      </c>
      <c r="B1566" s="2" t="s">
        <v>34324</v>
      </c>
      <c r="C1566" s="3">
        <v>16</v>
      </c>
      <c r="D1566" s="2" t="s">
        <v>940</v>
      </c>
      <c r="E1566" s="2" t="s">
        <v>15317</v>
      </c>
      <c r="F1566" s="2">
        <v>36690385</v>
      </c>
      <c r="G1566" s="2" t="s">
        <v>15890</v>
      </c>
      <c r="H1566" s="2" t="s">
        <v>15891</v>
      </c>
      <c r="I1566" s="2" t="s">
        <v>3185</v>
      </c>
      <c r="J1566" s="2"/>
      <c r="K1566" s="2" t="s">
        <v>10034</v>
      </c>
      <c r="L1566" s="2" t="s">
        <v>15892</v>
      </c>
      <c r="M1566" s="2" t="s">
        <v>7388</v>
      </c>
      <c r="N1566" s="4" t="s">
        <v>15893</v>
      </c>
      <c r="O1566" s="4" t="s">
        <v>15894</v>
      </c>
    </row>
    <row r="1567" spans="1:15" ht="15" hidden="1" customHeight="1" x14ac:dyDescent="0.3">
      <c r="A1567" s="2" t="s">
        <v>217</v>
      </c>
      <c r="B1567" s="2" t="s">
        <v>34324</v>
      </c>
      <c r="C1567" s="3">
        <v>16</v>
      </c>
      <c r="D1567" s="2" t="s">
        <v>940</v>
      </c>
      <c r="E1567" s="2" t="s">
        <v>15317</v>
      </c>
      <c r="F1567" s="2">
        <v>36694652</v>
      </c>
      <c r="G1567" s="2" t="s">
        <v>15895</v>
      </c>
      <c r="H1567" s="2" t="s">
        <v>15896</v>
      </c>
      <c r="I1567" s="2" t="s">
        <v>3185</v>
      </c>
      <c r="J1567" s="2" t="s">
        <v>15897</v>
      </c>
      <c r="K1567" s="2" t="s">
        <v>15898</v>
      </c>
      <c r="L1567" s="2" t="s">
        <v>15899</v>
      </c>
      <c r="M1567" s="2" t="s">
        <v>7709</v>
      </c>
      <c r="N1567" s="4" t="s">
        <v>15900</v>
      </c>
      <c r="O1567" s="4" t="s">
        <v>15901</v>
      </c>
    </row>
    <row r="1568" spans="1:15" ht="15" hidden="1" customHeight="1" x14ac:dyDescent="0.3">
      <c r="A1568" s="2" t="s">
        <v>217</v>
      </c>
      <c r="B1568" s="2" t="s">
        <v>34324</v>
      </c>
      <c r="C1568" s="3">
        <v>16</v>
      </c>
      <c r="D1568" s="2" t="s">
        <v>940</v>
      </c>
      <c r="E1568" s="2" t="s">
        <v>15317</v>
      </c>
      <c r="F1568" s="2">
        <v>36461091</v>
      </c>
      <c r="G1568" s="2" t="s">
        <v>15902</v>
      </c>
      <c r="H1568" s="2" t="s">
        <v>15903</v>
      </c>
      <c r="I1568" s="2" t="s">
        <v>15904</v>
      </c>
      <c r="J1568" s="2" t="s">
        <v>15904</v>
      </c>
      <c r="K1568" s="2" t="s">
        <v>15381</v>
      </c>
      <c r="L1568" s="2" t="s">
        <v>15905</v>
      </c>
      <c r="M1568" s="2" t="s">
        <v>7444</v>
      </c>
      <c r="N1568" s="4" t="s">
        <v>15906</v>
      </c>
      <c r="O1568" s="4" t="s">
        <v>15907</v>
      </c>
    </row>
    <row r="1569" spans="1:15" ht="15" hidden="1" customHeight="1" x14ac:dyDescent="0.3">
      <c r="A1569" s="2" t="s">
        <v>217</v>
      </c>
      <c r="B1569" s="2" t="s">
        <v>34324</v>
      </c>
      <c r="C1569" s="3">
        <v>16</v>
      </c>
      <c r="D1569" s="2" t="s">
        <v>940</v>
      </c>
      <c r="E1569" s="2" t="s">
        <v>15317</v>
      </c>
      <c r="F1569" s="2">
        <v>36778050</v>
      </c>
      <c r="G1569" s="2" t="s">
        <v>15908</v>
      </c>
      <c r="H1569" s="2" t="s">
        <v>15909</v>
      </c>
      <c r="I1569" s="2" t="s">
        <v>15910</v>
      </c>
      <c r="J1569" s="2" t="s">
        <v>15911</v>
      </c>
      <c r="K1569" s="2" t="s">
        <v>15347</v>
      </c>
      <c r="L1569" s="2" t="s">
        <v>15912</v>
      </c>
      <c r="M1569" s="2" t="s">
        <v>7388</v>
      </c>
      <c r="N1569" s="4" t="s">
        <v>15913</v>
      </c>
      <c r="O1569" s="4" t="s">
        <v>15914</v>
      </c>
    </row>
    <row r="1570" spans="1:15" ht="15" hidden="1" customHeight="1" x14ac:dyDescent="0.3">
      <c r="A1570" s="2" t="s">
        <v>217</v>
      </c>
      <c r="B1570" s="2" t="s">
        <v>34324</v>
      </c>
      <c r="C1570" s="3">
        <v>16</v>
      </c>
      <c r="D1570" s="2" t="s">
        <v>940</v>
      </c>
      <c r="E1570" s="2" t="s">
        <v>15317</v>
      </c>
      <c r="F1570" s="2">
        <v>36451778</v>
      </c>
      <c r="G1570" s="2" t="s">
        <v>15915</v>
      </c>
      <c r="H1570" s="2" t="s">
        <v>15916</v>
      </c>
      <c r="I1570" s="2" t="s">
        <v>1089</v>
      </c>
      <c r="J1570" s="2" t="s">
        <v>2095</v>
      </c>
      <c r="K1570" s="2" t="s">
        <v>15917</v>
      </c>
      <c r="L1570" s="2" t="s">
        <v>15918</v>
      </c>
      <c r="M1570" s="2" t="s">
        <v>7388</v>
      </c>
      <c r="N1570" s="4" t="s">
        <v>15919</v>
      </c>
      <c r="O1570" s="4" t="s">
        <v>15920</v>
      </c>
    </row>
    <row r="1571" spans="1:15" ht="15" hidden="1" customHeight="1" x14ac:dyDescent="0.3">
      <c r="A1571" s="2" t="s">
        <v>217</v>
      </c>
      <c r="B1571" s="2" t="s">
        <v>34324</v>
      </c>
      <c r="C1571" s="3">
        <v>16</v>
      </c>
      <c r="D1571" s="2" t="s">
        <v>940</v>
      </c>
      <c r="E1571" s="2" t="s">
        <v>15317</v>
      </c>
      <c r="F1571" s="2">
        <v>36540845</v>
      </c>
      <c r="G1571" s="2" t="s">
        <v>15921</v>
      </c>
      <c r="H1571" s="2" t="s">
        <v>15922</v>
      </c>
      <c r="I1571" s="2" t="s">
        <v>1089</v>
      </c>
      <c r="J1571" s="2" t="s">
        <v>15923</v>
      </c>
      <c r="K1571" s="2" t="s">
        <v>15924</v>
      </c>
      <c r="L1571" s="2" t="s">
        <v>15925</v>
      </c>
      <c r="M1571" s="2" t="s">
        <v>7709</v>
      </c>
      <c r="N1571" s="4" t="s">
        <v>15926</v>
      </c>
      <c r="O1571" s="4" t="s">
        <v>15927</v>
      </c>
    </row>
    <row r="1572" spans="1:15" ht="15" hidden="1" customHeight="1" x14ac:dyDescent="0.3">
      <c r="A1572" s="2" t="s">
        <v>217</v>
      </c>
      <c r="B1572" s="2" t="s">
        <v>34324</v>
      </c>
      <c r="C1572" s="3">
        <v>16</v>
      </c>
      <c r="D1572" s="2" t="s">
        <v>940</v>
      </c>
      <c r="E1572" s="2" t="s">
        <v>15317</v>
      </c>
      <c r="F1572" s="2">
        <v>36451245</v>
      </c>
      <c r="G1572" s="2" t="s">
        <v>15928</v>
      </c>
      <c r="H1572" s="2" t="s">
        <v>15929</v>
      </c>
      <c r="I1572" s="2" t="s">
        <v>15911</v>
      </c>
      <c r="J1572" s="2" t="s">
        <v>15911</v>
      </c>
      <c r="K1572" s="2" t="s">
        <v>15381</v>
      </c>
      <c r="L1572" s="2" t="s">
        <v>15930</v>
      </c>
      <c r="M1572" s="2" t="s">
        <v>7388</v>
      </c>
      <c r="N1572" s="4" t="s">
        <v>15931</v>
      </c>
      <c r="O1572" s="4" t="s">
        <v>15932</v>
      </c>
    </row>
    <row r="1573" spans="1:15" ht="15" hidden="1" customHeight="1" x14ac:dyDescent="0.3">
      <c r="A1573" s="2" t="s">
        <v>217</v>
      </c>
      <c r="B1573" s="2" t="s">
        <v>34324</v>
      </c>
      <c r="C1573" s="3">
        <v>16</v>
      </c>
      <c r="D1573" s="2" t="s">
        <v>940</v>
      </c>
      <c r="E1573" s="2" t="s">
        <v>15317</v>
      </c>
      <c r="F1573" s="2">
        <v>36282593</v>
      </c>
      <c r="G1573" s="2" t="s">
        <v>15933</v>
      </c>
      <c r="H1573" s="2" t="s">
        <v>15934</v>
      </c>
      <c r="I1573" s="2" t="s">
        <v>15935</v>
      </c>
      <c r="J1573" s="2" t="s">
        <v>15935</v>
      </c>
      <c r="K1573" s="2" t="s">
        <v>9113</v>
      </c>
      <c r="L1573" s="2" t="s">
        <v>15936</v>
      </c>
      <c r="M1573" s="2" t="s">
        <v>7460</v>
      </c>
      <c r="N1573" s="4" t="s">
        <v>15937</v>
      </c>
      <c r="O1573" s="4" t="s">
        <v>15938</v>
      </c>
    </row>
    <row r="1574" spans="1:15" ht="15" hidden="1" customHeight="1" x14ac:dyDescent="0.3">
      <c r="A1574" s="2" t="s">
        <v>217</v>
      </c>
      <c r="B1574" s="2" t="s">
        <v>34324</v>
      </c>
      <c r="C1574" s="3">
        <v>16</v>
      </c>
      <c r="D1574" s="2" t="s">
        <v>940</v>
      </c>
      <c r="E1574" s="2" t="s">
        <v>15317</v>
      </c>
      <c r="F1574" s="2">
        <v>36396864</v>
      </c>
      <c r="G1574" s="2" t="s">
        <v>15939</v>
      </c>
      <c r="H1574" s="2" t="s">
        <v>15940</v>
      </c>
      <c r="I1574" s="2" t="s">
        <v>7260</v>
      </c>
      <c r="J1574" s="2" t="s">
        <v>7260</v>
      </c>
      <c r="K1574" s="2" t="s">
        <v>8943</v>
      </c>
      <c r="L1574" s="2" t="s">
        <v>15941</v>
      </c>
      <c r="M1574" s="2" t="s">
        <v>7460</v>
      </c>
      <c r="N1574" s="4" t="s">
        <v>15942</v>
      </c>
      <c r="O1574" s="4" t="s">
        <v>15943</v>
      </c>
    </row>
    <row r="1575" spans="1:15" ht="15" hidden="1" customHeight="1" x14ac:dyDescent="0.3">
      <c r="A1575" s="2" t="s">
        <v>217</v>
      </c>
      <c r="B1575" s="2" t="s">
        <v>34324</v>
      </c>
      <c r="C1575" s="3">
        <v>16</v>
      </c>
      <c r="D1575" s="2" t="s">
        <v>940</v>
      </c>
      <c r="E1575" s="2" t="s">
        <v>15317</v>
      </c>
      <c r="F1575" s="2">
        <v>36038260</v>
      </c>
      <c r="G1575" s="2" t="s">
        <v>15944</v>
      </c>
      <c r="H1575" s="2" t="s">
        <v>15945</v>
      </c>
      <c r="I1575" s="2" t="s">
        <v>10108</v>
      </c>
      <c r="J1575" s="2" t="s">
        <v>15946</v>
      </c>
      <c r="K1575" s="2" t="s">
        <v>15438</v>
      </c>
      <c r="L1575" s="2" t="s">
        <v>15947</v>
      </c>
      <c r="M1575" s="2" t="s">
        <v>7460</v>
      </c>
      <c r="N1575" s="4" t="s">
        <v>15948</v>
      </c>
      <c r="O1575" s="4" t="s">
        <v>15949</v>
      </c>
    </row>
    <row r="1576" spans="1:15" ht="15" hidden="1" customHeight="1" x14ac:dyDescent="0.3">
      <c r="A1576" s="2" t="s">
        <v>217</v>
      </c>
      <c r="B1576" s="2" t="s">
        <v>34324</v>
      </c>
      <c r="C1576" s="3">
        <v>16</v>
      </c>
      <c r="D1576" s="2" t="s">
        <v>940</v>
      </c>
      <c r="E1576" s="2" t="s">
        <v>15317</v>
      </c>
      <c r="F1576" s="2">
        <v>36333501</v>
      </c>
      <c r="G1576" s="2" t="s">
        <v>15950</v>
      </c>
      <c r="H1576" s="2" t="s">
        <v>15951</v>
      </c>
      <c r="I1576" s="2" t="s">
        <v>10108</v>
      </c>
      <c r="J1576" s="2" t="s">
        <v>15952</v>
      </c>
      <c r="K1576" s="2" t="s">
        <v>15420</v>
      </c>
      <c r="L1576" s="2" t="s">
        <v>15953</v>
      </c>
      <c r="M1576" s="2" t="s">
        <v>15954</v>
      </c>
      <c r="N1576" s="4" t="s">
        <v>15955</v>
      </c>
      <c r="O1576" s="4" t="s">
        <v>15956</v>
      </c>
    </row>
    <row r="1577" spans="1:15" ht="15" hidden="1" customHeight="1" x14ac:dyDescent="0.3">
      <c r="A1577" s="2" t="s">
        <v>217</v>
      </c>
      <c r="B1577" s="2" t="s">
        <v>34324</v>
      </c>
      <c r="C1577" s="3">
        <v>16</v>
      </c>
      <c r="D1577" s="2" t="s">
        <v>940</v>
      </c>
      <c r="E1577" s="2" t="s">
        <v>15317</v>
      </c>
      <c r="F1577" s="2">
        <v>36261600</v>
      </c>
      <c r="G1577" s="2" t="s">
        <v>15957</v>
      </c>
      <c r="H1577" s="2" t="s">
        <v>15958</v>
      </c>
      <c r="I1577" s="2" t="s">
        <v>15959</v>
      </c>
      <c r="J1577" s="2" t="s">
        <v>15959</v>
      </c>
      <c r="K1577" s="2" t="s">
        <v>8943</v>
      </c>
      <c r="L1577" s="2" t="s">
        <v>15960</v>
      </c>
      <c r="M1577" s="2" t="s">
        <v>7460</v>
      </c>
      <c r="N1577" s="4" t="s">
        <v>15961</v>
      </c>
      <c r="O1577" s="4" t="s">
        <v>15962</v>
      </c>
    </row>
    <row r="1578" spans="1:15" ht="15" hidden="1" customHeight="1" x14ac:dyDescent="0.3">
      <c r="A1578" s="2" t="s">
        <v>217</v>
      </c>
      <c r="B1578" s="2" t="s">
        <v>34324</v>
      </c>
      <c r="C1578" s="3">
        <v>16</v>
      </c>
      <c r="D1578" s="2" t="s">
        <v>940</v>
      </c>
      <c r="E1578" s="2" t="s">
        <v>15317</v>
      </c>
      <c r="F1578" s="2">
        <v>35876738</v>
      </c>
      <c r="G1578" s="2" t="s">
        <v>15963</v>
      </c>
      <c r="H1578" s="2" t="s">
        <v>15964</v>
      </c>
      <c r="I1578" s="2" t="s">
        <v>15965</v>
      </c>
      <c r="J1578" s="2" t="s">
        <v>15966</v>
      </c>
      <c r="K1578" s="2" t="s">
        <v>15967</v>
      </c>
      <c r="L1578" s="2" t="s">
        <v>15968</v>
      </c>
      <c r="M1578" s="2" t="s">
        <v>7388</v>
      </c>
      <c r="N1578" s="4" t="s">
        <v>15969</v>
      </c>
      <c r="O1578" s="4" t="s">
        <v>15970</v>
      </c>
    </row>
    <row r="1579" spans="1:15" ht="15" hidden="1" customHeight="1" x14ac:dyDescent="0.3">
      <c r="A1579" s="2" t="s">
        <v>217</v>
      </c>
      <c r="B1579" s="2" t="s">
        <v>34324</v>
      </c>
      <c r="C1579" s="3">
        <v>16</v>
      </c>
      <c r="D1579" s="2" t="s">
        <v>940</v>
      </c>
      <c r="E1579" s="2" t="s">
        <v>15317</v>
      </c>
      <c r="F1579" s="2">
        <v>35025696</v>
      </c>
      <c r="G1579" s="2" t="s">
        <v>15971</v>
      </c>
      <c r="H1579" s="2" t="s">
        <v>15972</v>
      </c>
      <c r="I1579" s="2" t="s">
        <v>1660</v>
      </c>
      <c r="J1579" s="2" t="s">
        <v>15973</v>
      </c>
      <c r="K1579" s="2" t="s">
        <v>10412</v>
      </c>
      <c r="L1579" s="2" t="s">
        <v>15974</v>
      </c>
      <c r="M1579" s="2" t="s">
        <v>7460</v>
      </c>
      <c r="N1579" s="4" t="s">
        <v>15975</v>
      </c>
      <c r="O1579" s="4" t="s">
        <v>15976</v>
      </c>
    </row>
    <row r="1580" spans="1:15" ht="15" hidden="1" customHeight="1" x14ac:dyDescent="0.3">
      <c r="A1580" s="2" t="s">
        <v>217</v>
      </c>
      <c r="B1580" s="2" t="s">
        <v>34324</v>
      </c>
      <c r="C1580" s="3">
        <v>16</v>
      </c>
      <c r="D1580" s="2" t="s">
        <v>940</v>
      </c>
      <c r="E1580" s="2" t="s">
        <v>15317</v>
      </c>
      <c r="F1580" s="2">
        <v>35940203</v>
      </c>
      <c r="G1580" s="2" t="s">
        <v>15977</v>
      </c>
      <c r="H1580" s="2" t="s">
        <v>15978</v>
      </c>
      <c r="I1580" s="2" t="s">
        <v>2722</v>
      </c>
      <c r="J1580" s="2" t="s">
        <v>15979</v>
      </c>
      <c r="K1580" s="2" t="s">
        <v>5238</v>
      </c>
      <c r="L1580" s="2" t="s">
        <v>15980</v>
      </c>
      <c r="M1580" s="2" t="s">
        <v>7388</v>
      </c>
      <c r="N1580" s="4" t="s">
        <v>15981</v>
      </c>
      <c r="O1580" s="4" t="s">
        <v>15982</v>
      </c>
    </row>
    <row r="1581" spans="1:15" ht="15" hidden="1" customHeight="1" x14ac:dyDescent="0.3">
      <c r="A1581" s="2" t="s">
        <v>217</v>
      </c>
      <c r="B1581" s="2" t="s">
        <v>34324</v>
      </c>
      <c r="C1581" s="3">
        <v>16</v>
      </c>
      <c r="D1581" s="2" t="s">
        <v>940</v>
      </c>
      <c r="E1581" s="2" t="s">
        <v>15317</v>
      </c>
      <c r="F1581" s="2">
        <v>36248332</v>
      </c>
      <c r="G1581" s="2" t="s">
        <v>15983</v>
      </c>
      <c r="H1581" s="2" t="s">
        <v>15984</v>
      </c>
      <c r="I1581" s="2" t="s">
        <v>2722</v>
      </c>
      <c r="J1581" s="2"/>
      <c r="K1581" s="2" t="s">
        <v>15985</v>
      </c>
      <c r="L1581" s="2" t="s">
        <v>15986</v>
      </c>
      <c r="M1581" s="2" t="s">
        <v>7388</v>
      </c>
      <c r="N1581" s="4" t="s">
        <v>15987</v>
      </c>
      <c r="O1581" s="4" t="s">
        <v>15988</v>
      </c>
    </row>
    <row r="1582" spans="1:15" ht="15" hidden="1" customHeight="1" x14ac:dyDescent="0.3">
      <c r="A1582" s="2" t="s">
        <v>217</v>
      </c>
      <c r="B1582" s="2" t="s">
        <v>34324</v>
      </c>
      <c r="C1582" s="3">
        <v>16</v>
      </c>
      <c r="D1582" s="2" t="s">
        <v>940</v>
      </c>
      <c r="E1582" s="2" t="s">
        <v>15317</v>
      </c>
      <c r="F1582" s="2">
        <v>35995775</v>
      </c>
      <c r="G1582" s="2" t="s">
        <v>15989</v>
      </c>
      <c r="H1582" s="2" t="s">
        <v>15990</v>
      </c>
      <c r="I1582" s="2" t="s">
        <v>15991</v>
      </c>
      <c r="J1582" s="2" t="s">
        <v>15991</v>
      </c>
      <c r="K1582" s="2" t="s">
        <v>9582</v>
      </c>
      <c r="L1582" s="2" t="s">
        <v>15992</v>
      </c>
      <c r="M1582" s="2" t="s">
        <v>7460</v>
      </c>
      <c r="N1582" s="4" t="s">
        <v>15993</v>
      </c>
      <c r="O1582" s="4" t="s">
        <v>15994</v>
      </c>
    </row>
    <row r="1583" spans="1:15" ht="15" hidden="1" customHeight="1" x14ac:dyDescent="0.3">
      <c r="A1583" s="2" t="s">
        <v>217</v>
      </c>
      <c r="B1583" s="2" t="s">
        <v>34324</v>
      </c>
      <c r="C1583" s="3">
        <v>16</v>
      </c>
      <c r="D1583" s="2" t="s">
        <v>940</v>
      </c>
      <c r="E1583" s="2" t="s">
        <v>15317</v>
      </c>
      <c r="F1583" s="2">
        <v>35753705</v>
      </c>
      <c r="G1583" s="2" t="s">
        <v>15995</v>
      </c>
      <c r="H1583" s="2" t="s">
        <v>15996</v>
      </c>
      <c r="I1583" s="2" t="s">
        <v>15997</v>
      </c>
      <c r="J1583" s="2" t="s">
        <v>15997</v>
      </c>
      <c r="K1583" s="2" t="s">
        <v>15780</v>
      </c>
      <c r="L1583" s="2" t="s">
        <v>15998</v>
      </c>
      <c r="M1583" s="2" t="s">
        <v>7388</v>
      </c>
      <c r="N1583" s="4" t="s">
        <v>3324</v>
      </c>
      <c r="O1583" s="4" t="s">
        <v>15999</v>
      </c>
    </row>
    <row r="1584" spans="1:15" ht="15" hidden="1" customHeight="1" x14ac:dyDescent="0.3">
      <c r="A1584" s="2" t="s">
        <v>217</v>
      </c>
      <c r="B1584" s="2" t="s">
        <v>34324</v>
      </c>
      <c r="C1584" s="3">
        <v>16</v>
      </c>
      <c r="D1584" s="2" t="s">
        <v>940</v>
      </c>
      <c r="E1584" s="2" t="s">
        <v>15317</v>
      </c>
      <c r="F1584" s="2">
        <v>35731181</v>
      </c>
      <c r="G1584" s="2" t="s">
        <v>16000</v>
      </c>
      <c r="H1584" s="2" t="s">
        <v>16001</v>
      </c>
      <c r="I1584" s="2" t="s">
        <v>1475</v>
      </c>
      <c r="J1584" s="2"/>
      <c r="K1584" s="2" t="s">
        <v>14311</v>
      </c>
      <c r="L1584" s="2" t="s">
        <v>16002</v>
      </c>
      <c r="M1584" s="2" t="s">
        <v>7460</v>
      </c>
      <c r="N1584" s="4" t="s">
        <v>16003</v>
      </c>
      <c r="O1584" s="4" t="s">
        <v>16004</v>
      </c>
    </row>
    <row r="1585" spans="1:15" ht="15" hidden="1" customHeight="1" x14ac:dyDescent="0.3">
      <c r="A1585" s="2" t="s">
        <v>217</v>
      </c>
      <c r="B1585" s="2" t="s">
        <v>34324</v>
      </c>
      <c r="C1585" s="3">
        <v>16</v>
      </c>
      <c r="D1585" s="2" t="s">
        <v>940</v>
      </c>
      <c r="E1585" s="2" t="s">
        <v>15317</v>
      </c>
      <c r="F1585" s="2">
        <v>35809960</v>
      </c>
      <c r="G1585" s="2" t="s">
        <v>16005</v>
      </c>
      <c r="H1585" s="2" t="s">
        <v>16006</v>
      </c>
      <c r="I1585" s="2" t="s">
        <v>1475</v>
      </c>
      <c r="J1585" s="2"/>
      <c r="K1585" s="2" t="s">
        <v>5193</v>
      </c>
      <c r="L1585" s="2" t="s">
        <v>16007</v>
      </c>
      <c r="M1585" s="2" t="s">
        <v>7565</v>
      </c>
      <c r="N1585" s="4" t="s">
        <v>16008</v>
      </c>
      <c r="O1585" s="4" t="s">
        <v>16009</v>
      </c>
    </row>
    <row r="1586" spans="1:15" ht="15" hidden="1" customHeight="1" x14ac:dyDescent="0.3">
      <c r="A1586" s="2" t="s">
        <v>217</v>
      </c>
      <c r="B1586" s="2" t="s">
        <v>34324</v>
      </c>
      <c r="C1586" s="3">
        <v>16</v>
      </c>
      <c r="D1586" s="2" t="s">
        <v>940</v>
      </c>
      <c r="E1586" s="2" t="s">
        <v>15317</v>
      </c>
      <c r="F1586" s="2">
        <v>34919704</v>
      </c>
      <c r="G1586" s="2" t="s">
        <v>16010</v>
      </c>
      <c r="H1586" s="2" t="s">
        <v>16011</v>
      </c>
      <c r="I1586" s="2" t="s">
        <v>6490</v>
      </c>
      <c r="J1586" s="2"/>
      <c r="K1586" s="2" t="s">
        <v>16012</v>
      </c>
      <c r="L1586" s="2" t="s">
        <v>16013</v>
      </c>
      <c r="M1586" s="2" t="s">
        <v>7460</v>
      </c>
      <c r="N1586" s="4" t="s">
        <v>16014</v>
      </c>
      <c r="O1586" s="4" t="s">
        <v>16015</v>
      </c>
    </row>
    <row r="1587" spans="1:15" ht="15" hidden="1" customHeight="1" x14ac:dyDescent="0.3">
      <c r="A1587" s="2" t="s">
        <v>217</v>
      </c>
      <c r="B1587" s="2" t="s">
        <v>34324</v>
      </c>
      <c r="C1587" s="3">
        <v>16</v>
      </c>
      <c r="D1587" s="2" t="s">
        <v>940</v>
      </c>
      <c r="E1587" s="2" t="s">
        <v>15317</v>
      </c>
      <c r="F1587" s="2">
        <v>35294531</v>
      </c>
      <c r="G1587" s="2" t="s">
        <v>16016</v>
      </c>
      <c r="H1587" s="2" t="s">
        <v>16017</v>
      </c>
      <c r="I1587" s="2" t="s">
        <v>6490</v>
      </c>
      <c r="J1587" s="2"/>
      <c r="K1587" s="2" t="s">
        <v>10907</v>
      </c>
      <c r="L1587" s="2" t="s">
        <v>16018</v>
      </c>
      <c r="M1587" s="2" t="s">
        <v>7388</v>
      </c>
      <c r="N1587" s="4" t="s">
        <v>16019</v>
      </c>
      <c r="O1587" s="4" t="s">
        <v>16020</v>
      </c>
    </row>
    <row r="1588" spans="1:15" ht="15" hidden="1" customHeight="1" x14ac:dyDescent="0.3">
      <c r="A1588" s="2" t="s">
        <v>217</v>
      </c>
      <c r="B1588" s="2" t="s">
        <v>34324</v>
      </c>
      <c r="C1588" s="3">
        <v>16</v>
      </c>
      <c r="D1588" s="2" t="s">
        <v>940</v>
      </c>
      <c r="E1588" s="2" t="s">
        <v>15317</v>
      </c>
      <c r="F1588" s="2">
        <v>35751044</v>
      </c>
      <c r="G1588" s="2" t="s">
        <v>16021</v>
      </c>
      <c r="H1588" s="2" t="s">
        <v>16022</v>
      </c>
      <c r="I1588" s="2" t="s">
        <v>5066</v>
      </c>
      <c r="J1588" s="2" t="s">
        <v>5066</v>
      </c>
      <c r="K1588" s="2" t="s">
        <v>10437</v>
      </c>
      <c r="L1588" s="2" t="s">
        <v>16023</v>
      </c>
      <c r="M1588" s="2" t="s">
        <v>7388</v>
      </c>
      <c r="N1588" s="4" t="s">
        <v>16024</v>
      </c>
      <c r="O1588" s="4" t="s">
        <v>16025</v>
      </c>
    </row>
    <row r="1589" spans="1:15" ht="15" hidden="1" customHeight="1" x14ac:dyDescent="0.3">
      <c r="A1589" s="2" t="s">
        <v>217</v>
      </c>
      <c r="B1589" s="2" t="s">
        <v>34324</v>
      </c>
      <c r="C1589" s="3">
        <v>16</v>
      </c>
      <c r="D1589" s="2" t="s">
        <v>940</v>
      </c>
      <c r="E1589" s="2" t="s">
        <v>15317</v>
      </c>
      <c r="F1589" s="2">
        <v>35642011</v>
      </c>
      <c r="G1589" s="2" t="s">
        <v>16026</v>
      </c>
      <c r="H1589" s="2" t="s">
        <v>16027</v>
      </c>
      <c r="I1589" s="2" t="s">
        <v>14075</v>
      </c>
      <c r="J1589" s="2" t="s">
        <v>14075</v>
      </c>
      <c r="K1589" s="2" t="s">
        <v>15381</v>
      </c>
      <c r="L1589" s="2" t="s">
        <v>16028</v>
      </c>
      <c r="M1589" s="2" t="s">
        <v>7438</v>
      </c>
      <c r="N1589" s="4" t="s">
        <v>16029</v>
      </c>
      <c r="O1589" s="4" t="s">
        <v>16030</v>
      </c>
    </row>
    <row r="1590" spans="1:15" ht="15" hidden="1" customHeight="1" x14ac:dyDescent="0.3">
      <c r="A1590" s="2" t="s">
        <v>217</v>
      </c>
      <c r="B1590" s="2" t="s">
        <v>34324</v>
      </c>
      <c r="C1590" s="3">
        <v>16</v>
      </c>
      <c r="D1590" s="2" t="s">
        <v>940</v>
      </c>
      <c r="E1590" s="2" t="s">
        <v>15317</v>
      </c>
      <c r="F1590" s="2">
        <v>35389889</v>
      </c>
      <c r="G1590" s="2" t="s">
        <v>16031</v>
      </c>
      <c r="H1590" s="2" t="s">
        <v>16032</v>
      </c>
      <c r="I1590" s="2" t="s">
        <v>3547</v>
      </c>
      <c r="J1590" s="2" t="s">
        <v>3547</v>
      </c>
      <c r="K1590" s="2" t="s">
        <v>9113</v>
      </c>
      <c r="L1590" s="2" t="s">
        <v>16033</v>
      </c>
      <c r="M1590" s="2" t="s">
        <v>7460</v>
      </c>
      <c r="N1590" s="4" t="s">
        <v>16034</v>
      </c>
      <c r="O1590" s="4" t="s">
        <v>16035</v>
      </c>
    </row>
    <row r="1591" spans="1:15" ht="15" hidden="1" customHeight="1" x14ac:dyDescent="0.3">
      <c r="A1591" s="2" t="s">
        <v>217</v>
      </c>
      <c r="B1591" s="2" t="s">
        <v>34324</v>
      </c>
      <c r="C1591" s="3">
        <v>16</v>
      </c>
      <c r="D1591" s="2" t="s">
        <v>940</v>
      </c>
      <c r="E1591" s="2" t="s">
        <v>15317</v>
      </c>
      <c r="F1591" s="2">
        <v>35614345</v>
      </c>
      <c r="G1591" s="2" t="s">
        <v>16036</v>
      </c>
      <c r="H1591" s="2" t="s">
        <v>16037</v>
      </c>
      <c r="I1591" s="2" t="s">
        <v>5592</v>
      </c>
      <c r="J1591" s="2" t="s">
        <v>5592</v>
      </c>
      <c r="K1591" s="2" t="s">
        <v>8943</v>
      </c>
      <c r="L1591" s="2" t="s">
        <v>16038</v>
      </c>
      <c r="M1591" s="2" t="s">
        <v>7460</v>
      </c>
      <c r="N1591" s="4" t="s">
        <v>16039</v>
      </c>
      <c r="O1591" s="4" t="s">
        <v>16040</v>
      </c>
    </row>
    <row r="1592" spans="1:15" ht="15" hidden="1" customHeight="1" x14ac:dyDescent="0.3">
      <c r="A1592" s="2" t="s">
        <v>217</v>
      </c>
      <c r="B1592" s="2" t="s">
        <v>34324</v>
      </c>
      <c r="C1592" s="3">
        <v>16</v>
      </c>
      <c r="D1592" s="2" t="s">
        <v>940</v>
      </c>
      <c r="E1592" s="2" t="s">
        <v>15317</v>
      </c>
      <c r="F1592" s="2">
        <v>34591203</v>
      </c>
      <c r="G1592" s="2" t="s">
        <v>16041</v>
      </c>
      <c r="H1592" s="2" t="s">
        <v>16042</v>
      </c>
      <c r="I1592" s="2" t="s">
        <v>656</v>
      </c>
      <c r="J1592" s="2" t="s">
        <v>2548</v>
      </c>
      <c r="K1592" s="2" t="s">
        <v>16043</v>
      </c>
      <c r="L1592" s="2" t="s">
        <v>16044</v>
      </c>
      <c r="M1592" s="2" t="s">
        <v>7735</v>
      </c>
      <c r="N1592" s="4" t="s">
        <v>16045</v>
      </c>
      <c r="O1592" s="4" t="s">
        <v>16046</v>
      </c>
    </row>
    <row r="1593" spans="1:15" ht="15" hidden="1" customHeight="1" x14ac:dyDescent="0.3">
      <c r="A1593" s="2" t="s">
        <v>217</v>
      </c>
      <c r="B1593" s="2" t="s">
        <v>34324</v>
      </c>
      <c r="C1593" s="3">
        <v>16</v>
      </c>
      <c r="D1593" s="2" t="s">
        <v>940</v>
      </c>
      <c r="E1593" s="2" t="s">
        <v>15317</v>
      </c>
      <c r="F1593" s="2">
        <v>35210295</v>
      </c>
      <c r="G1593" s="2" t="s">
        <v>16047</v>
      </c>
      <c r="H1593" s="2" t="s">
        <v>16048</v>
      </c>
      <c r="I1593" s="2" t="s">
        <v>656</v>
      </c>
      <c r="J1593" s="2" t="s">
        <v>16049</v>
      </c>
      <c r="K1593" s="2" t="s">
        <v>8012</v>
      </c>
      <c r="L1593" s="2" t="s">
        <v>16050</v>
      </c>
      <c r="M1593" s="2" t="s">
        <v>7460</v>
      </c>
      <c r="N1593" s="4" t="s">
        <v>16051</v>
      </c>
      <c r="O1593" s="4" t="s">
        <v>16052</v>
      </c>
    </row>
    <row r="1594" spans="1:15" ht="15" hidden="1" customHeight="1" x14ac:dyDescent="0.3">
      <c r="A1594" s="2" t="s">
        <v>217</v>
      </c>
      <c r="B1594" s="2" t="s">
        <v>34324</v>
      </c>
      <c r="C1594" s="3">
        <v>16</v>
      </c>
      <c r="D1594" s="2" t="s">
        <v>940</v>
      </c>
      <c r="E1594" s="2" t="s">
        <v>15317</v>
      </c>
      <c r="F1594" s="2">
        <v>35693615</v>
      </c>
      <c r="G1594" s="2" t="s">
        <v>16053</v>
      </c>
      <c r="H1594" s="2" t="s">
        <v>16054</v>
      </c>
      <c r="I1594" s="2" t="s">
        <v>656</v>
      </c>
      <c r="J1594" s="2"/>
      <c r="K1594" s="2" t="s">
        <v>16055</v>
      </c>
      <c r="L1594" s="2" t="s">
        <v>16056</v>
      </c>
      <c r="M1594" s="2" t="s">
        <v>7388</v>
      </c>
      <c r="N1594" s="4" t="s">
        <v>16057</v>
      </c>
      <c r="O1594" s="4" t="s">
        <v>16058</v>
      </c>
    </row>
    <row r="1595" spans="1:15" ht="15" hidden="1" customHeight="1" x14ac:dyDescent="0.3">
      <c r="A1595" s="2" t="s">
        <v>217</v>
      </c>
      <c r="B1595" s="2" t="s">
        <v>34324</v>
      </c>
      <c r="C1595" s="3">
        <v>16</v>
      </c>
      <c r="D1595" s="2" t="s">
        <v>940</v>
      </c>
      <c r="E1595" s="2" t="s">
        <v>15317</v>
      </c>
      <c r="F1595" s="2">
        <v>34694062</v>
      </c>
      <c r="G1595" s="2" t="s">
        <v>16059</v>
      </c>
      <c r="H1595" s="2" t="s">
        <v>16060</v>
      </c>
      <c r="I1595" s="2" t="s">
        <v>1289</v>
      </c>
      <c r="J1595" s="2" t="s">
        <v>6310</v>
      </c>
      <c r="K1595" s="2" t="s">
        <v>10405</v>
      </c>
      <c r="L1595" s="2" t="s">
        <v>16061</v>
      </c>
      <c r="M1595" s="2" t="s">
        <v>7565</v>
      </c>
      <c r="N1595" s="4" t="s">
        <v>16062</v>
      </c>
      <c r="O1595" s="4" t="s">
        <v>16063</v>
      </c>
    </row>
    <row r="1596" spans="1:15" ht="15" hidden="1" customHeight="1" x14ac:dyDescent="0.3">
      <c r="A1596" s="2" t="s">
        <v>217</v>
      </c>
      <c r="B1596" s="2" t="s">
        <v>34324</v>
      </c>
      <c r="C1596" s="3">
        <v>16</v>
      </c>
      <c r="D1596" s="2" t="s">
        <v>940</v>
      </c>
      <c r="E1596" s="2" t="s">
        <v>15317</v>
      </c>
      <c r="F1596" s="2">
        <v>34973495</v>
      </c>
      <c r="G1596" s="2" t="s">
        <v>15902</v>
      </c>
      <c r="H1596" s="2" t="s">
        <v>16064</v>
      </c>
      <c r="I1596" s="2" t="s">
        <v>1289</v>
      </c>
      <c r="J1596" s="2" t="s">
        <v>16065</v>
      </c>
      <c r="K1596" s="2" t="s">
        <v>16066</v>
      </c>
      <c r="L1596" s="2" t="s">
        <v>16067</v>
      </c>
      <c r="M1596" s="2" t="s">
        <v>7600</v>
      </c>
      <c r="N1596" s="4" t="s">
        <v>16068</v>
      </c>
      <c r="O1596" s="4" t="s">
        <v>16069</v>
      </c>
    </row>
    <row r="1597" spans="1:15" ht="15" hidden="1" customHeight="1" x14ac:dyDescent="0.3">
      <c r="A1597" s="2" t="s">
        <v>217</v>
      </c>
      <c r="B1597" s="2" t="s">
        <v>34324</v>
      </c>
      <c r="C1597" s="3">
        <v>16</v>
      </c>
      <c r="D1597" s="2" t="s">
        <v>940</v>
      </c>
      <c r="E1597" s="2" t="s">
        <v>15317</v>
      </c>
      <c r="F1597" s="2">
        <v>35354903</v>
      </c>
      <c r="G1597" s="2" t="s">
        <v>16070</v>
      </c>
      <c r="H1597" s="2" t="s">
        <v>16071</v>
      </c>
      <c r="I1597" s="2" t="s">
        <v>16072</v>
      </c>
      <c r="J1597" s="2" t="s">
        <v>16072</v>
      </c>
      <c r="K1597" s="2" t="s">
        <v>8943</v>
      </c>
      <c r="L1597" s="2" t="s">
        <v>16073</v>
      </c>
      <c r="M1597" s="2" t="s">
        <v>7460</v>
      </c>
      <c r="N1597" s="4" t="s">
        <v>16074</v>
      </c>
      <c r="O1597" s="4" t="s">
        <v>16075</v>
      </c>
    </row>
    <row r="1598" spans="1:15" ht="15" hidden="1" customHeight="1" x14ac:dyDescent="0.3">
      <c r="A1598" s="2" t="s">
        <v>217</v>
      </c>
      <c r="B1598" s="2" t="s">
        <v>34324</v>
      </c>
      <c r="C1598" s="3">
        <v>16</v>
      </c>
      <c r="D1598" s="2" t="s">
        <v>940</v>
      </c>
      <c r="E1598" s="2" t="s">
        <v>15317</v>
      </c>
      <c r="F1598" s="2">
        <v>35236680</v>
      </c>
      <c r="G1598" s="2" t="s">
        <v>16076</v>
      </c>
      <c r="H1598" s="2" t="s">
        <v>16077</v>
      </c>
      <c r="I1598" s="2" t="s">
        <v>7551</v>
      </c>
      <c r="J1598" s="2" t="s">
        <v>7551</v>
      </c>
      <c r="K1598" s="2" t="s">
        <v>15613</v>
      </c>
      <c r="L1598" s="2" t="s">
        <v>16078</v>
      </c>
      <c r="M1598" s="2" t="s">
        <v>7709</v>
      </c>
      <c r="N1598" s="4" t="s">
        <v>16079</v>
      </c>
      <c r="O1598" s="4" t="s">
        <v>16080</v>
      </c>
    </row>
    <row r="1599" spans="1:15" ht="15" hidden="1" customHeight="1" x14ac:dyDescent="0.3">
      <c r="A1599" s="2" t="s">
        <v>217</v>
      </c>
      <c r="B1599" s="2" t="s">
        <v>34324</v>
      </c>
      <c r="C1599" s="3">
        <v>16</v>
      </c>
      <c r="D1599" s="2" t="s">
        <v>940</v>
      </c>
      <c r="E1599" s="2" t="s">
        <v>15317</v>
      </c>
      <c r="F1599" s="2">
        <v>34708883</v>
      </c>
      <c r="G1599" s="2" t="s">
        <v>16081</v>
      </c>
      <c r="H1599" s="2" t="s">
        <v>16082</v>
      </c>
      <c r="I1599" s="2" t="s">
        <v>1294</v>
      </c>
      <c r="J1599" s="2" t="s">
        <v>16083</v>
      </c>
      <c r="K1599" s="2" t="s">
        <v>8307</v>
      </c>
      <c r="L1599" s="2" t="s">
        <v>16084</v>
      </c>
      <c r="M1599" s="2" t="s">
        <v>7460</v>
      </c>
      <c r="N1599" s="4" t="s">
        <v>16085</v>
      </c>
      <c r="O1599" s="4" t="s">
        <v>16086</v>
      </c>
    </row>
    <row r="1600" spans="1:15" ht="15" hidden="1" customHeight="1" x14ac:dyDescent="0.3">
      <c r="A1600" s="2" t="s">
        <v>217</v>
      </c>
      <c r="B1600" s="2" t="s">
        <v>34324</v>
      </c>
      <c r="C1600" s="3">
        <v>16</v>
      </c>
      <c r="D1600" s="2" t="s">
        <v>940</v>
      </c>
      <c r="E1600" s="2" t="s">
        <v>15317</v>
      </c>
      <c r="F1600" s="2">
        <v>34980563</v>
      </c>
      <c r="G1600" s="2" t="s">
        <v>16087</v>
      </c>
      <c r="H1600" s="2" t="s">
        <v>16088</v>
      </c>
      <c r="I1600" s="2" t="s">
        <v>1294</v>
      </c>
      <c r="J1600" s="2" t="s">
        <v>5939</v>
      </c>
      <c r="K1600" s="2" t="s">
        <v>16089</v>
      </c>
      <c r="L1600" s="2" t="s">
        <v>16090</v>
      </c>
      <c r="M1600" s="2" t="s">
        <v>7709</v>
      </c>
      <c r="N1600" s="4" t="s">
        <v>16091</v>
      </c>
      <c r="O1600" s="4" t="s">
        <v>16092</v>
      </c>
    </row>
    <row r="1601" spans="1:15" ht="15" hidden="1" customHeight="1" x14ac:dyDescent="0.3">
      <c r="A1601" s="2" t="s">
        <v>217</v>
      </c>
      <c r="B1601" s="2" t="s">
        <v>34324</v>
      </c>
      <c r="C1601" s="3">
        <v>16</v>
      </c>
      <c r="D1601" s="2" t="s">
        <v>940</v>
      </c>
      <c r="E1601" s="2" t="s">
        <v>15317</v>
      </c>
      <c r="F1601" s="2">
        <v>35065256</v>
      </c>
      <c r="G1601" s="2" t="s">
        <v>16093</v>
      </c>
      <c r="H1601" s="2" t="s">
        <v>16094</v>
      </c>
      <c r="I1601" s="2" t="s">
        <v>1294</v>
      </c>
      <c r="J1601" s="2" t="s">
        <v>7714</v>
      </c>
      <c r="K1601" s="2" t="s">
        <v>9015</v>
      </c>
      <c r="L1601" s="2" t="s">
        <v>16095</v>
      </c>
      <c r="M1601" s="2" t="s">
        <v>7709</v>
      </c>
      <c r="N1601" s="4" t="s">
        <v>16096</v>
      </c>
      <c r="O1601" s="4" t="s">
        <v>16097</v>
      </c>
    </row>
    <row r="1602" spans="1:15" ht="15" hidden="1" customHeight="1" x14ac:dyDescent="0.3">
      <c r="A1602" s="2" t="s">
        <v>217</v>
      </c>
      <c r="B1602" s="2" t="s">
        <v>34324</v>
      </c>
      <c r="C1602" s="3">
        <v>16</v>
      </c>
      <c r="D1602" s="2" t="s">
        <v>940</v>
      </c>
      <c r="E1602" s="2" t="s">
        <v>15317</v>
      </c>
      <c r="F1602" s="2">
        <v>35146195</v>
      </c>
      <c r="G1602" s="2" t="s">
        <v>16098</v>
      </c>
      <c r="H1602" s="2" t="s">
        <v>16099</v>
      </c>
      <c r="I1602" s="2" t="s">
        <v>1294</v>
      </c>
      <c r="J1602" s="2" t="s">
        <v>4516</v>
      </c>
      <c r="K1602" s="2" t="s">
        <v>16100</v>
      </c>
      <c r="L1602" s="2" t="s">
        <v>16101</v>
      </c>
      <c r="M1602" s="2" t="s">
        <v>7709</v>
      </c>
      <c r="N1602" s="4" t="s">
        <v>16102</v>
      </c>
      <c r="O1602" s="4" t="s">
        <v>16103</v>
      </c>
    </row>
    <row r="1603" spans="1:15" ht="15" hidden="1" customHeight="1" x14ac:dyDescent="0.3">
      <c r="A1603" s="2" t="s">
        <v>217</v>
      </c>
      <c r="B1603" s="2" t="s">
        <v>34324</v>
      </c>
      <c r="C1603" s="3">
        <v>16</v>
      </c>
      <c r="D1603" s="2" t="s">
        <v>940</v>
      </c>
      <c r="E1603" s="2" t="s">
        <v>15317</v>
      </c>
      <c r="F1603" s="2">
        <v>34894267</v>
      </c>
      <c r="G1603" s="2" t="s">
        <v>16104</v>
      </c>
      <c r="H1603" s="2" t="s">
        <v>16105</v>
      </c>
      <c r="I1603" s="2" t="s">
        <v>4314</v>
      </c>
      <c r="J1603" s="2"/>
      <c r="K1603" s="2" t="s">
        <v>15341</v>
      </c>
      <c r="L1603" s="2" t="s">
        <v>16106</v>
      </c>
      <c r="M1603" s="2" t="s">
        <v>7388</v>
      </c>
      <c r="N1603" s="4" t="s">
        <v>16107</v>
      </c>
      <c r="O1603" s="4" t="s">
        <v>16108</v>
      </c>
    </row>
    <row r="1604" spans="1:15" ht="15" hidden="1" customHeight="1" x14ac:dyDescent="0.3">
      <c r="A1604" s="2" t="s">
        <v>217</v>
      </c>
      <c r="B1604" s="2" t="s">
        <v>34324</v>
      </c>
      <c r="C1604" s="3">
        <v>16</v>
      </c>
      <c r="D1604" s="2" t="s">
        <v>940</v>
      </c>
      <c r="E1604" s="2" t="s">
        <v>15317</v>
      </c>
      <c r="F1604" s="2">
        <v>35193943</v>
      </c>
      <c r="G1604" s="2" t="s">
        <v>16109</v>
      </c>
      <c r="H1604" s="2" t="s">
        <v>16110</v>
      </c>
      <c r="I1604" s="2" t="s">
        <v>16111</v>
      </c>
      <c r="J1604" s="2" t="s">
        <v>16111</v>
      </c>
      <c r="K1604" s="2" t="s">
        <v>16112</v>
      </c>
      <c r="L1604" s="2" t="s">
        <v>16113</v>
      </c>
      <c r="M1604" s="2" t="s">
        <v>7460</v>
      </c>
      <c r="N1604" s="4" t="s">
        <v>16114</v>
      </c>
      <c r="O1604" s="4" t="s">
        <v>16115</v>
      </c>
    </row>
    <row r="1605" spans="1:15" ht="15" hidden="1" customHeight="1" x14ac:dyDescent="0.3">
      <c r="A1605" s="2" t="s">
        <v>217</v>
      </c>
      <c r="B1605" s="2" t="s">
        <v>34324</v>
      </c>
      <c r="C1605" s="3">
        <v>16</v>
      </c>
      <c r="D1605" s="2" t="s">
        <v>940</v>
      </c>
      <c r="E1605" s="2" t="s">
        <v>15317</v>
      </c>
      <c r="F1605" s="2">
        <v>35171652</v>
      </c>
      <c r="G1605" s="2" t="s">
        <v>16116</v>
      </c>
      <c r="H1605" s="2" t="s">
        <v>16117</v>
      </c>
      <c r="I1605" s="2" t="s">
        <v>6090</v>
      </c>
      <c r="J1605" s="2" t="s">
        <v>6090</v>
      </c>
      <c r="K1605" s="2" t="s">
        <v>16118</v>
      </c>
      <c r="L1605" s="2" t="s">
        <v>16119</v>
      </c>
      <c r="M1605" s="2" t="s">
        <v>7460</v>
      </c>
      <c r="N1605" s="4" t="s">
        <v>16120</v>
      </c>
      <c r="O1605" s="4" t="s">
        <v>16121</v>
      </c>
    </row>
    <row r="1606" spans="1:15" ht="15" hidden="1" customHeight="1" x14ac:dyDescent="0.3">
      <c r="A1606" s="2" t="s">
        <v>217</v>
      </c>
      <c r="B1606" s="2" t="s">
        <v>34324</v>
      </c>
      <c r="C1606" s="3">
        <v>16</v>
      </c>
      <c r="D1606" s="2" t="s">
        <v>940</v>
      </c>
      <c r="E1606" s="2" t="s">
        <v>15317</v>
      </c>
      <c r="F1606" s="2">
        <v>34880054</v>
      </c>
      <c r="G1606" s="2" t="s">
        <v>16122</v>
      </c>
      <c r="H1606" s="2" t="s">
        <v>16123</v>
      </c>
      <c r="I1606" s="2" t="s">
        <v>5380</v>
      </c>
      <c r="J1606" s="2" t="s">
        <v>5938</v>
      </c>
      <c r="K1606" s="2" t="s">
        <v>15780</v>
      </c>
      <c r="L1606" s="2" t="s">
        <v>16124</v>
      </c>
      <c r="M1606" s="2" t="s">
        <v>7460</v>
      </c>
      <c r="N1606" s="4" t="s">
        <v>16125</v>
      </c>
      <c r="O1606" s="4" t="s">
        <v>16126</v>
      </c>
    </row>
    <row r="1607" spans="1:15" ht="15" hidden="1" customHeight="1" x14ac:dyDescent="0.3">
      <c r="A1607" s="2" t="s">
        <v>217</v>
      </c>
      <c r="B1607" s="2" t="s">
        <v>34324</v>
      </c>
      <c r="C1607" s="3">
        <v>16</v>
      </c>
      <c r="D1607" s="2" t="s">
        <v>940</v>
      </c>
      <c r="E1607" s="2" t="s">
        <v>15317</v>
      </c>
      <c r="F1607" s="2">
        <v>35148921</v>
      </c>
      <c r="G1607" s="2" t="s">
        <v>16127</v>
      </c>
      <c r="H1607" s="2" t="s">
        <v>16128</v>
      </c>
      <c r="I1607" s="2" t="s">
        <v>5380</v>
      </c>
      <c r="J1607" s="2" t="s">
        <v>14793</v>
      </c>
      <c r="K1607" s="2" t="s">
        <v>11900</v>
      </c>
      <c r="L1607" s="2" t="s">
        <v>16129</v>
      </c>
      <c r="M1607" s="2" t="s">
        <v>7858</v>
      </c>
      <c r="N1607" s="4" t="s">
        <v>16130</v>
      </c>
      <c r="O1607" s="4" t="s">
        <v>16131</v>
      </c>
    </row>
    <row r="1608" spans="1:15" ht="15" hidden="1" customHeight="1" x14ac:dyDescent="0.3">
      <c r="A1608" s="2" t="s">
        <v>217</v>
      </c>
      <c r="B1608" s="2" t="s">
        <v>34324</v>
      </c>
      <c r="C1608" s="3">
        <v>16</v>
      </c>
      <c r="D1608" s="2" t="s">
        <v>940</v>
      </c>
      <c r="E1608" s="2" t="s">
        <v>15317</v>
      </c>
      <c r="F1608" s="2">
        <v>35223018</v>
      </c>
      <c r="G1608" s="2" t="s">
        <v>16132</v>
      </c>
      <c r="H1608" s="2" t="s">
        <v>16133</v>
      </c>
      <c r="I1608" s="2" t="s">
        <v>5380</v>
      </c>
      <c r="J1608" s="2" t="s">
        <v>13005</v>
      </c>
      <c r="K1608" s="2" t="s">
        <v>15898</v>
      </c>
      <c r="L1608" s="2" t="s">
        <v>16134</v>
      </c>
      <c r="M1608" s="2" t="s">
        <v>7709</v>
      </c>
      <c r="N1608" s="4" t="s">
        <v>16135</v>
      </c>
      <c r="O1608" s="4" t="s">
        <v>16136</v>
      </c>
    </row>
    <row r="1609" spans="1:15" ht="15" hidden="1" customHeight="1" x14ac:dyDescent="0.3">
      <c r="A1609" s="2" t="s">
        <v>217</v>
      </c>
      <c r="B1609" s="2" t="s">
        <v>34324</v>
      </c>
      <c r="C1609" s="3">
        <v>16</v>
      </c>
      <c r="D1609" s="2" t="s">
        <v>940</v>
      </c>
      <c r="E1609" s="2" t="s">
        <v>15317</v>
      </c>
      <c r="F1609" s="2">
        <v>34997059</v>
      </c>
      <c r="G1609" s="2" t="s">
        <v>16137</v>
      </c>
      <c r="H1609" s="2" t="s">
        <v>16138</v>
      </c>
      <c r="I1609" s="2" t="s">
        <v>10120</v>
      </c>
      <c r="J1609" s="2" t="s">
        <v>10120</v>
      </c>
      <c r="K1609" s="2" t="s">
        <v>8943</v>
      </c>
      <c r="L1609" s="2" t="s">
        <v>16139</v>
      </c>
      <c r="M1609" s="2" t="s">
        <v>7852</v>
      </c>
      <c r="N1609" s="4" t="s">
        <v>16140</v>
      </c>
      <c r="O1609" s="4" t="s">
        <v>16141</v>
      </c>
    </row>
    <row r="1610" spans="1:15" ht="15" hidden="1" customHeight="1" x14ac:dyDescent="0.3">
      <c r="A1610" s="2" t="s">
        <v>217</v>
      </c>
      <c r="B1610" s="2" t="s">
        <v>34324</v>
      </c>
      <c r="C1610" s="3">
        <v>16</v>
      </c>
      <c r="D1610" s="2" t="s">
        <v>940</v>
      </c>
      <c r="E1610" s="2" t="s">
        <v>15317</v>
      </c>
      <c r="F1610" s="2">
        <v>35029896</v>
      </c>
      <c r="G1610" s="2" t="s">
        <v>16142</v>
      </c>
      <c r="H1610" s="2" t="s">
        <v>16143</v>
      </c>
      <c r="I1610" s="2" t="s">
        <v>10120</v>
      </c>
      <c r="J1610" s="2"/>
      <c r="K1610" s="2" t="s">
        <v>811</v>
      </c>
      <c r="L1610" s="2" t="s">
        <v>16144</v>
      </c>
      <c r="M1610" s="2" t="s">
        <v>7709</v>
      </c>
      <c r="N1610" s="4" t="s">
        <v>16145</v>
      </c>
      <c r="O1610" s="4" t="s">
        <v>16146</v>
      </c>
    </row>
    <row r="1611" spans="1:15" ht="15" hidden="1" customHeight="1" x14ac:dyDescent="0.3">
      <c r="A1611" s="2" t="s">
        <v>217</v>
      </c>
      <c r="B1611" s="2" t="s">
        <v>34324</v>
      </c>
      <c r="C1611" s="3">
        <v>16</v>
      </c>
      <c r="D1611" s="2" t="s">
        <v>940</v>
      </c>
      <c r="E1611" s="2" t="s">
        <v>15317</v>
      </c>
      <c r="F1611" s="2">
        <v>35045890</v>
      </c>
      <c r="G1611" s="2" t="s">
        <v>15902</v>
      </c>
      <c r="H1611" s="2" t="s">
        <v>16147</v>
      </c>
      <c r="I1611" s="2" t="s">
        <v>7714</v>
      </c>
      <c r="J1611" s="2" t="s">
        <v>7714</v>
      </c>
      <c r="K1611" s="2" t="s">
        <v>15381</v>
      </c>
      <c r="L1611" s="2" t="s">
        <v>16148</v>
      </c>
      <c r="M1611" s="2" t="s">
        <v>7438</v>
      </c>
      <c r="N1611" s="4" t="s">
        <v>16149</v>
      </c>
      <c r="O1611" s="4" t="s">
        <v>16150</v>
      </c>
    </row>
    <row r="1612" spans="1:15" ht="15" hidden="1" customHeight="1" x14ac:dyDescent="0.3">
      <c r="A1612" s="2" t="s">
        <v>217</v>
      </c>
      <c r="B1612" s="2" t="s">
        <v>34324</v>
      </c>
      <c r="C1612" s="3">
        <v>16</v>
      </c>
      <c r="D1612" s="2" t="s">
        <v>940</v>
      </c>
      <c r="E1612" s="2" t="s">
        <v>15317</v>
      </c>
      <c r="F1612" s="2">
        <v>34874330</v>
      </c>
      <c r="G1612" s="2" t="s">
        <v>16151</v>
      </c>
      <c r="H1612" s="2" t="s">
        <v>16152</v>
      </c>
      <c r="I1612" s="2" t="s">
        <v>4076</v>
      </c>
      <c r="J1612" s="2"/>
      <c r="K1612" s="2" t="s">
        <v>16153</v>
      </c>
      <c r="L1612" s="2" t="s">
        <v>16154</v>
      </c>
      <c r="M1612" s="2" t="s">
        <v>7460</v>
      </c>
      <c r="N1612" s="4" t="s">
        <v>16155</v>
      </c>
      <c r="O1612" s="4" t="s">
        <v>16156</v>
      </c>
    </row>
    <row r="1613" spans="1:15" ht="15" hidden="1" customHeight="1" x14ac:dyDescent="0.3">
      <c r="A1613" s="2" t="s">
        <v>217</v>
      </c>
      <c r="B1613" s="2" t="s">
        <v>34324</v>
      </c>
      <c r="C1613" s="3">
        <v>16</v>
      </c>
      <c r="D1613" s="2" t="s">
        <v>940</v>
      </c>
      <c r="E1613" s="2" t="s">
        <v>15317</v>
      </c>
      <c r="F1613" s="2">
        <v>34896887</v>
      </c>
      <c r="G1613" s="2" t="s">
        <v>16127</v>
      </c>
      <c r="H1613" s="2" t="s">
        <v>16157</v>
      </c>
      <c r="I1613" s="2" t="s">
        <v>659</v>
      </c>
      <c r="J1613" s="2" t="s">
        <v>6428</v>
      </c>
      <c r="K1613" s="2" t="s">
        <v>11900</v>
      </c>
      <c r="L1613" s="2" t="s">
        <v>16158</v>
      </c>
      <c r="M1613" s="2" t="s">
        <v>7460</v>
      </c>
      <c r="N1613" s="4" t="s">
        <v>16159</v>
      </c>
      <c r="O1613" s="4" t="s">
        <v>16160</v>
      </c>
    </row>
    <row r="1614" spans="1:15" ht="15" hidden="1" customHeight="1" x14ac:dyDescent="0.3">
      <c r="A1614" s="2" t="s">
        <v>217</v>
      </c>
      <c r="B1614" s="2" t="s">
        <v>34324</v>
      </c>
      <c r="C1614" s="3">
        <v>16</v>
      </c>
      <c r="D1614" s="2" t="s">
        <v>940</v>
      </c>
      <c r="E1614" s="2" t="s">
        <v>15317</v>
      </c>
      <c r="F1614" s="2">
        <v>35251929</v>
      </c>
      <c r="G1614" s="2" t="s">
        <v>16161</v>
      </c>
      <c r="H1614" s="2" t="s">
        <v>16162</v>
      </c>
      <c r="I1614" s="2" t="s">
        <v>695</v>
      </c>
      <c r="J1614" s="2" t="s">
        <v>14105</v>
      </c>
      <c r="K1614" s="2" t="s">
        <v>16163</v>
      </c>
      <c r="L1614" s="2" t="s">
        <v>16164</v>
      </c>
      <c r="M1614" s="2" t="s">
        <v>7709</v>
      </c>
      <c r="N1614" s="4" t="s">
        <v>16165</v>
      </c>
      <c r="O1614" s="4" t="s">
        <v>16166</v>
      </c>
    </row>
    <row r="1615" spans="1:15" ht="15" hidden="1" customHeight="1" x14ac:dyDescent="0.3">
      <c r="A1615" s="2" t="s">
        <v>217</v>
      </c>
      <c r="B1615" s="2" t="s">
        <v>34324</v>
      </c>
      <c r="C1615" s="3">
        <v>16</v>
      </c>
      <c r="D1615" s="2" t="s">
        <v>940</v>
      </c>
      <c r="E1615" s="2" t="s">
        <v>15317</v>
      </c>
      <c r="F1615" s="2">
        <v>35370267</v>
      </c>
      <c r="G1615" s="2" t="s">
        <v>16167</v>
      </c>
      <c r="H1615" s="2" t="s">
        <v>16168</v>
      </c>
      <c r="I1615" s="2" t="s">
        <v>695</v>
      </c>
      <c r="J1615" s="2"/>
      <c r="K1615" s="2" t="s">
        <v>16169</v>
      </c>
      <c r="L1615" s="2" t="s">
        <v>16170</v>
      </c>
      <c r="M1615" s="2" t="s">
        <v>7388</v>
      </c>
      <c r="N1615" s="4" t="s">
        <v>16171</v>
      </c>
      <c r="O1615" s="4" t="s">
        <v>16172</v>
      </c>
    </row>
    <row r="1616" spans="1:15" ht="15" hidden="1" customHeight="1" x14ac:dyDescent="0.3">
      <c r="A1616" s="2" t="s">
        <v>217</v>
      </c>
      <c r="B1616" s="2" t="s">
        <v>34324</v>
      </c>
      <c r="C1616" s="3">
        <v>16</v>
      </c>
      <c r="D1616" s="2" t="s">
        <v>940</v>
      </c>
      <c r="E1616" s="2" t="s">
        <v>15317</v>
      </c>
      <c r="F1616" s="2">
        <v>35386275</v>
      </c>
      <c r="G1616" s="2" t="s">
        <v>16173</v>
      </c>
      <c r="H1616" s="2" t="s">
        <v>16174</v>
      </c>
      <c r="I1616" s="2" t="s">
        <v>695</v>
      </c>
      <c r="J1616" s="2" t="s">
        <v>3859</v>
      </c>
      <c r="K1616" s="2" t="s">
        <v>16175</v>
      </c>
      <c r="L1616" s="2" t="s">
        <v>16176</v>
      </c>
      <c r="M1616" s="2" t="s">
        <v>7709</v>
      </c>
      <c r="N1616" s="4" t="s">
        <v>16177</v>
      </c>
      <c r="O1616" s="4" t="s">
        <v>16178</v>
      </c>
    </row>
    <row r="1617" spans="1:15" ht="15" hidden="1" customHeight="1" x14ac:dyDescent="0.3">
      <c r="A1617" s="2" t="s">
        <v>217</v>
      </c>
      <c r="B1617" s="2" t="s">
        <v>34324</v>
      </c>
      <c r="C1617" s="3">
        <v>16</v>
      </c>
      <c r="D1617" s="2" t="s">
        <v>940</v>
      </c>
      <c r="E1617" s="2" t="s">
        <v>15317</v>
      </c>
      <c r="F1617" s="2">
        <v>35391716</v>
      </c>
      <c r="G1617" s="2" t="s">
        <v>16179</v>
      </c>
      <c r="H1617" s="2" t="s">
        <v>16180</v>
      </c>
      <c r="I1617" s="2" t="s">
        <v>695</v>
      </c>
      <c r="J1617" s="2" t="s">
        <v>16181</v>
      </c>
      <c r="K1617" s="2" t="s">
        <v>16182</v>
      </c>
      <c r="L1617" s="2" t="s">
        <v>16183</v>
      </c>
      <c r="M1617" s="2" t="s">
        <v>7388</v>
      </c>
      <c r="N1617" s="4" t="s">
        <v>16184</v>
      </c>
      <c r="O1617" s="4" t="s">
        <v>16185</v>
      </c>
    </row>
    <row r="1618" spans="1:15" ht="15" hidden="1" customHeight="1" x14ac:dyDescent="0.3">
      <c r="A1618" s="2" t="s">
        <v>217</v>
      </c>
      <c r="B1618" s="2" t="s">
        <v>34324</v>
      </c>
      <c r="C1618" s="3">
        <v>16</v>
      </c>
      <c r="D1618" s="2" t="s">
        <v>940</v>
      </c>
      <c r="E1618" s="2" t="s">
        <v>15317</v>
      </c>
      <c r="F1618" s="2">
        <v>35801120</v>
      </c>
      <c r="G1618" s="2" t="s">
        <v>16186</v>
      </c>
      <c r="H1618" s="2" t="s">
        <v>16187</v>
      </c>
      <c r="I1618" s="2" t="s">
        <v>695</v>
      </c>
      <c r="J1618" s="2" t="s">
        <v>3532</v>
      </c>
      <c r="K1618" s="2" t="s">
        <v>16188</v>
      </c>
      <c r="L1618" s="2" t="s">
        <v>16189</v>
      </c>
      <c r="M1618" s="2" t="s">
        <v>7388</v>
      </c>
      <c r="N1618" s="4" t="s">
        <v>16190</v>
      </c>
      <c r="O1618" s="4" t="s">
        <v>16191</v>
      </c>
    </row>
    <row r="1619" spans="1:15" ht="15" hidden="1" customHeight="1" x14ac:dyDescent="0.3">
      <c r="A1619" s="2" t="s">
        <v>217</v>
      </c>
      <c r="B1619" s="2" t="s">
        <v>34324</v>
      </c>
      <c r="C1619" s="3">
        <v>16</v>
      </c>
      <c r="D1619" s="2" t="s">
        <v>940</v>
      </c>
      <c r="E1619" s="2" t="s">
        <v>15317</v>
      </c>
      <c r="F1619" s="2">
        <v>35844620</v>
      </c>
      <c r="G1619" s="2" t="s">
        <v>16192</v>
      </c>
      <c r="H1619" s="2" t="s">
        <v>16193</v>
      </c>
      <c r="I1619" s="2" t="s">
        <v>695</v>
      </c>
      <c r="J1619" s="2" t="s">
        <v>16194</v>
      </c>
      <c r="K1619" s="2" t="s">
        <v>7410</v>
      </c>
      <c r="L1619" s="2" t="s">
        <v>16195</v>
      </c>
      <c r="M1619" s="2" t="s">
        <v>7460</v>
      </c>
      <c r="N1619" s="4" t="s">
        <v>16196</v>
      </c>
      <c r="O1619" s="4" t="s">
        <v>16197</v>
      </c>
    </row>
    <row r="1620" spans="1:15" ht="15" hidden="1" customHeight="1" x14ac:dyDescent="0.3">
      <c r="A1620" s="2" t="s">
        <v>217</v>
      </c>
      <c r="B1620" s="2" t="s">
        <v>34324</v>
      </c>
      <c r="C1620" s="3">
        <v>16</v>
      </c>
      <c r="D1620" s="2" t="s">
        <v>940</v>
      </c>
      <c r="E1620" s="2" t="s">
        <v>15317</v>
      </c>
      <c r="F1620" s="2">
        <v>36244734</v>
      </c>
      <c r="G1620" s="2" t="s">
        <v>16198</v>
      </c>
      <c r="H1620" s="2" t="s">
        <v>16199</v>
      </c>
      <c r="I1620" s="2" t="s">
        <v>695</v>
      </c>
      <c r="J1620" s="2" t="s">
        <v>5447</v>
      </c>
      <c r="K1620" s="2" t="s">
        <v>16200</v>
      </c>
      <c r="L1620" s="2" t="s">
        <v>16201</v>
      </c>
      <c r="M1620" s="2" t="s">
        <v>7388</v>
      </c>
      <c r="N1620" s="4" t="s">
        <v>16202</v>
      </c>
      <c r="O1620" s="4" t="s">
        <v>16203</v>
      </c>
    </row>
    <row r="1621" spans="1:15" ht="15" hidden="1" customHeight="1" x14ac:dyDescent="0.3">
      <c r="A1621" s="2" t="s">
        <v>217</v>
      </c>
      <c r="B1621" s="2" t="s">
        <v>34324</v>
      </c>
      <c r="C1621" s="3">
        <v>16</v>
      </c>
      <c r="D1621" s="2" t="s">
        <v>940</v>
      </c>
      <c r="E1621" s="2" t="s">
        <v>15317</v>
      </c>
      <c r="F1621" s="2">
        <v>34647971</v>
      </c>
      <c r="G1621" s="2" t="s">
        <v>16204</v>
      </c>
      <c r="H1621" s="2" t="s">
        <v>16205</v>
      </c>
      <c r="I1621" s="2" t="s">
        <v>7630</v>
      </c>
      <c r="J1621" s="2" t="s">
        <v>2735</v>
      </c>
      <c r="K1621" s="2" t="s">
        <v>8300</v>
      </c>
      <c r="L1621" s="2" t="s">
        <v>16206</v>
      </c>
      <c r="M1621" s="2" t="s">
        <v>7460</v>
      </c>
      <c r="N1621" s="4" t="s">
        <v>16207</v>
      </c>
      <c r="O1621" s="4" t="s">
        <v>16208</v>
      </c>
    </row>
    <row r="1622" spans="1:15" ht="15" hidden="1" customHeight="1" x14ac:dyDescent="0.3">
      <c r="A1622" s="2" t="s">
        <v>217</v>
      </c>
      <c r="B1622" s="2" t="s">
        <v>34324</v>
      </c>
      <c r="C1622" s="3">
        <v>16</v>
      </c>
      <c r="D1622" s="2" t="s">
        <v>940</v>
      </c>
      <c r="E1622" s="2" t="s">
        <v>15317</v>
      </c>
      <c r="F1622" s="2">
        <v>35008504</v>
      </c>
      <c r="G1622" s="2" t="s">
        <v>16209</v>
      </c>
      <c r="H1622" s="2" t="s">
        <v>16210</v>
      </c>
      <c r="I1622" s="2" t="s">
        <v>11070</v>
      </c>
      <c r="J1622" s="2" t="s">
        <v>11070</v>
      </c>
      <c r="K1622" s="2" t="s">
        <v>8969</v>
      </c>
      <c r="L1622" s="2" t="s">
        <v>16211</v>
      </c>
      <c r="M1622" s="2" t="s">
        <v>7438</v>
      </c>
      <c r="N1622" s="4" t="s">
        <v>16212</v>
      </c>
      <c r="O1622" s="4" t="s">
        <v>16213</v>
      </c>
    </row>
    <row r="1623" spans="1:15" ht="15" hidden="1" customHeight="1" x14ac:dyDescent="0.3">
      <c r="A1623" s="2" t="s">
        <v>217</v>
      </c>
      <c r="B1623" s="2" t="s">
        <v>34324</v>
      </c>
      <c r="C1623" s="3">
        <v>16</v>
      </c>
      <c r="D1623" s="2" t="s">
        <v>940</v>
      </c>
      <c r="E1623" s="2" t="s">
        <v>15317</v>
      </c>
      <c r="F1623" s="2">
        <v>34355173</v>
      </c>
      <c r="G1623" s="2" t="s">
        <v>16214</v>
      </c>
      <c r="H1623" s="2" t="s">
        <v>16215</v>
      </c>
      <c r="I1623" s="2" t="s">
        <v>5032</v>
      </c>
      <c r="J1623" s="2" t="s">
        <v>16216</v>
      </c>
      <c r="K1623" s="2" t="s">
        <v>16217</v>
      </c>
      <c r="L1623" s="2" t="s">
        <v>16218</v>
      </c>
      <c r="M1623" s="2" t="s">
        <v>7388</v>
      </c>
      <c r="N1623" s="4" t="s">
        <v>16219</v>
      </c>
      <c r="O1623" s="4" t="s">
        <v>16220</v>
      </c>
    </row>
    <row r="1624" spans="1:15" ht="15" hidden="1" customHeight="1" x14ac:dyDescent="0.3">
      <c r="A1624" s="2" t="s">
        <v>217</v>
      </c>
      <c r="B1624" s="2" t="s">
        <v>34324</v>
      </c>
      <c r="C1624" s="3">
        <v>16</v>
      </c>
      <c r="D1624" s="2" t="s">
        <v>940</v>
      </c>
      <c r="E1624" s="2" t="s">
        <v>15317</v>
      </c>
      <c r="F1624" s="2">
        <v>34426398</v>
      </c>
      <c r="G1624" s="2" t="s">
        <v>16221</v>
      </c>
      <c r="H1624" s="2" t="s">
        <v>16222</v>
      </c>
      <c r="I1624" s="2" t="s">
        <v>5032</v>
      </c>
      <c r="J1624" s="2" t="s">
        <v>9112</v>
      </c>
      <c r="K1624" s="2" t="s">
        <v>15780</v>
      </c>
      <c r="L1624" s="2" t="s">
        <v>16223</v>
      </c>
      <c r="M1624" s="2" t="s">
        <v>7460</v>
      </c>
      <c r="N1624" s="4" t="s">
        <v>16224</v>
      </c>
      <c r="O1624" s="4" t="s">
        <v>16225</v>
      </c>
    </row>
    <row r="1625" spans="1:15" ht="15" hidden="1" customHeight="1" x14ac:dyDescent="0.3">
      <c r="A1625" s="2" t="s">
        <v>217</v>
      </c>
      <c r="B1625" s="2" t="s">
        <v>34324</v>
      </c>
      <c r="C1625" s="3">
        <v>16</v>
      </c>
      <c r="D1625" s="2" t="s">
        <v>940</v>
      </c>
      <c r="E1625" s="2" t="s">
        <v>15317</v>
      </c>
      <c r="F1625" s="2">
        <v>34823108</v>
      </c>
      <c r="G1625" s="2" t="s">
        <v>15983</v>
      </c>
      <c r="H1625" s="2" t="s">
        <v>16226</v>
      </c>
      <c r="I1625" s="2" t="s">
        <v>5032</v>
      </c>
      <c r="J1625" s="2" t="s">
        <v>16227</v>
      </c>
      <c r="K1625" s="2" t="s">
        <v>15702</v>
      </c>
      <c r="L1625" s="2" t="s">
        <v>16228</v>
      </c>
      <c r="M1625" s="2" t="s">
        <v>16229</v>
      </c>
      <c r="N1625" s="4" t="s">
        <v>16230</v>
      </c>
      <c r="O1625" s="4" t="s">
        <v>16231</v>
      </c>
    </row>
    <row r="1626" spans="1:15" ht="15" hidden="1" customHeight="1" x14ac:dyDescent="0.3">
      <c r="A1626" s="2" t="s">
        <v>217</v>
      </c>
      <c r="B1626" s="2" t="s">
        <v>34324</v>
      </c>
      <c r="C1626" s="3">
        <v>16</v>
      </c>
      <c r="D1626" s="2" t="s">
        <v>940</v>
      </c>
      <c r="E1626" s="2" t="s">
        <v>15317</v>
      </c>
      <c r="F1626" s="2">
        <v>34174067</v>
      </c>
      <c r="G1626" s="2" t="s">
        <v>15902</v>
      </c>
      <c r="H1626" s="2" t="s">
        <v>16232</v>
      </c>
      <c r="I1626" s="2" t="s">
        <v>6602</v>
      </c>
      <c r="J1626" s="2"/>
      <c r="K1626" s="2" t="s">
        <v>10907</v>
      </c>
      <c r="L1626" s="2" t="s">
        <v>16233</v>
      </c>
      <c r="M1626" s="2" t="s">
        <v>7600</v>
      </c>
      <c r="N1626" s="4" t="s">
        <v>16234</v>
      </c>
      <c r="O1626" s="4" t="s">
        <v>16235</v>
      </c>
    </row>
    <row r="1627" spans="1:15" ht="15" hidden="1" customHeight="1" x14ac:dyDescent="0.3">
      <c r="A1627" s="2" t="s">
        <v>217</v>
      </c>
      <c r="B1627" s="2" t="s">
        <v>34324</v>
      </c>
      <c r="C1627" s="3">
        <v>16</v>
      </c>
      <c r="D1627" s="2" t="s">
        <v>940</v>
      </c>
      <c r="E1627" s="2" t="s">
        <v>15317</v>
      </c>
      <c r="F1627" s="2">
        <v>34767457</v>
      </c>
      <c r="G1627" s="2" t="s">
        <v>16236</v>
      </c>
      <c r="H1627" s="2" t="s">
        <v>16237</v>
      </c>
      <c r="I1627" s="2" t="s">
        <v>5990</v>
      </c>
      <c r="J1627" s="2" t="s">
        <v>5990</v>
      </c>
      <c r="K1627" s="2" t="s">
        <v>9120</v>
      </c>
      <c r="L1627" s="2" t="s">
        <v>16238</v>
      </c>
      <c r="M1627" s="2" t="s">
        <v>7460</v>
      </c>
      <c r="N1627" s="4" t="s">
        <v>16239</v>
      </c>
      <c r="O1627" s="4" t="s">
        <v>16240</v>
      </c>
    </row>
    <row r="1628" spans="1:15" ht="15" hidden="1" customHeight="1" x14ac:dyDescent="0.3">
      <c r="A1628" s="2" t="s">
        <v>217</v>
      </c>
      <c r="B1628" s="2" t="s">
        <v>34324</v>
      </c>
      <c r="C1628" s="3">
        <v>16</v>
      </c>
      <c r="D1628" s="2" t="s">
        <v>940</v>
      </c>
      <c r="E1628" s="2" t="s">
        <v>15317</v>
      </c>
      <c r="F1628" s="2">
        <v>34836924</v>
      </c>
      <c r="G1628" s="2" t="s">
        <v>16241</v>
      </c>
      <c r="H1628" s="2" t="s">
        <v>16242</v>
      </c>
      <c r="I1628" s="2" t="s">
        <v>1162</v>
      </c>
      <c r="J1628" s="2"/>
      <c r="K1628" s="2" t="s">
        <v>16243</v>
      </c>
      <c r="L1628" s="2" t="s">
        <v>16244</v>
      </c>
      <c r="M1628" s="2" t="s">
        <v>7460</v>
      </c>
      <c r="N1628" s="4" t="s">
        <v>16245</v>
      </c>
      <c r="O1628" s="4" t="s">
        <v>16246</v>
      </c>
    </row>
    <row r="1629" spans="1:15" ht="15" hidden="1" customHeight="1" x14ac:dyDescent="0.3">
      <c r="A1629" s="2" t="s">
        <v>217</v>
      </c>
      <c r="B1629" s="2" t="s">
        <v>34324</v>
      </c>
      <c r="C1629" s="3">
        <v>16</v>
      </c>
      <c r="D1629" s="2" t="s">
        <v>940</v>
      </c>
      <c r="E1629" s="2" t="s">
        <v>15317</v>
      </c>
      <c r="F1629" s="2">
        <v>34252496</v>
      </c>
      <c r="G1629" s="2" t="s">
        <v>16247</v>
      </c>
      <c r="H1629" s="2" t="s">
        <v>16248</v>
      </c>
      <c r="I1629" s="2" t="s">
        <v>1206</v>
      </c>
      <c r="J1629" s="2" t="s">
        <v>12579</v>
      </c>
      <c r="K1629" s="2" t="s">
        <v>14224</v>
      </c>
      <c r="L1629" s="2" t="s">
        <v>16249</v>
      </c>
      <c r="M1629" s="2" t="s">
        <v>8167</v>
      </c>
      <c r="N1629" s="4" t="s">
        <v>16250</v>
      </c>
      <c r="O1629" s="4" t="s">
        <v>16251</v>
      </c>
    </row>
    <row r="1630" spans="1:15" ht="15" hidden="1" customHeight="1" x14ac:dyDescent="0.3">
      <c r="A1630" s="2" t="s">
        <v>217</v>
      </c>
      <c r="B1630" s="2" t="s">
        <v>34324</v>
      </c>
      <c r="C1630" s="3">
        <v>16</v>
      </c>
      <c r="D1630" s="2" t="s">
        <v>940</v>
      </c>
      <c r="E1630" s="2" t="s">
        <v>15317</v>
      </c>
      <c r="F1630" s="2">
        <v>34380650</v>
      </c>
      <c r="G1630" s="2" t="s">
        <v>16252</v>
      </c>
      <c r="H1630" s="2" t="s">
        <v>16253</v>
      </c>
      <c r="I1630" s="2" t="s">
        <v>4080</v>
      </c>
      <c r="J1630" s="2" t="s">
        <v>10260</v>
      </c>
      <c r="K1630" s="2" t="s">
        <v>8235</v>
      </c>
      <c r="L1630" s="2" t="s">
        <v>16254</v>
      </c>
      <c r="M1630" s="2" t="s">
        <v>7460</v>
      </c>
      <c r="N1630" s="4" t="s">
        <v>16255</v>
      </c>
      <c r="O1630" s="4" t="s">
        <v>16256</v>
      </c>
    </row>
    <row r="1631" spans="1:15" ht="15" hidden="1" customHeight="1" x14ac:dyDescent="0.3">
      <c r="A1631" s="2" t="s">
        <v>217</v>
      </c>
      <c r="B1631" s="2" t="s">
        <v>34324</v>
      </c>
      <c r="C1631" s="3">
        <v>16</v>
      </c>
      <c r="D1631" s="2" t="s">
        <v>940</v>
      </c>
      <c r="E1631" s="2" t="s">
        <v>15317</v>
      </c>
      <c r="F1631" s="2">
        <v>34419102</v>
      </c>
      <c r="G1631" s="2" t="s">
        <v>16257</v>
      </c>
      <c r="H1631" s="2" t="s">
        <v>16258</v>
      </c>
      <c r="I1631" s="2" t="s">
        <v>16259</v>
      </c>
      <c r="J1631" s="2" t="s">
        <v>16259</v>
      </c>
      <c r="K1631" s="2" t="s">
        <v>16260</v>
      </c>
      <c r="L1631" s="2" t="s">
        <v>16261</v>
      </c>
      <c r="M1631" s="2" t="s">
        <v>7388</v>
      </c>
      <c r="N1631" s="4" t="s">
        <v>16262</v>
      </c>
      <c r="O1631" s="4" t="s">
        <v>16263</v>
      </c>
    </row>
    <row r="1632" spans="1:15" ht="15" hidden="1" customHeight="1" x14ac:dyDescent="0.3">
      <c r="A1632" s="2" t="s">
        <v>217</v>
      </c>
      <c r="B1632" s="2" t="s">
        <v>34324</v>
      </c>
      <c r="C1632" s="3">
        <v>16</v>
      </c>
      <c r="D1632" s="2" t="s">
        <v>940</v>
      </c>
      <c r="E1632" s="2" t="s">
        <v>15317</v>
      </c>
      <c r="F1632" s="2">
        <v>33515115</v>
      </c>
      <c r="G1632" s="2" t="s">
        <v>16264</v>
      </c>
      <c r="H1632" s="2" t="s">
        <v>16265</v>
      </c>
      <c r="I1632" s="2" t="s">
        <v>4040</v>
      </c>
      <c r="J1632" s="2" t="s">
        <v>16266</v>
      </c>
      <c r="K1632" s="2" t="s">
        <v>16267</v>
      </c>
      <c r="L1632" s="2" t="s">
        <v>16268</v>
      </c>
      <c r="M1632" s="2" t="s">
        <v>7488</v>
      </c>
      <c r="N1632" s="4" t="s">
        <v>16269</v>
      </c>
      <c r="O1632" s="4" t="s">
        <v>16270</v>
      </c>
    </row>
    <row r="1633" spans="1:15" ht="15" hidden="1" customHeight="1" x14ac:dyDescent="0.3">
      <c r="A1633" s="2" t="s">
        <v>217</v>
      </c>
      <c r="B1633" s="2" t="s">
        <v>34324</v>
      </c>
      <c r="C1633" s="3">
        <v>16</v>
      </c>
      <c r="D1633" s="2" t="s">
        <v>940</v>
      </c>
      <c r="E1633" s="2" t="s">
        <v>15317</v>
      </c>
      <c r="F1633" s="2">
        <v>33903963</v>
      </c>
      <c r="G1633" s="2" t="s">
        <v>16271</v>
      </c>
      <c r="H1633" s="2" t="s">
        <v>16272</v>
      </c>
      <c r="I1633" s="2" t="s">
        <v>4040</v>
      </c>
      <c r="J1633" s="2" t="s">
        <v>16273</v>
      </c>
      <c r="K1633" s="2" t="s">
        <v>9669</v>
      </c>
      <c r="L1633" s="2" t="s">
        <v>16274</v>
      </c>
      <c r="M1633" s="2" t="s">
        <v>8528</v>
      </c>
      <c r="N1633" s="4" t="s">
        <v>16275</v>
      </c>
      <c r="O1633" s="4" t="s">
        <v>16276</v>
      </c>
    </row>
    <row r="1634" spans="1:15" ht="15" hidden="1" customHeight="1" x14ac:dyDescent="0.3">
      <c r="A1634" s="2" t="s">
        <v>217</v>
      </c>
      <c r="B1634" s="2" t="s">
        <v>34324</v>
      </c>
      <c r="C1634" s="3">
        <v>16</v>
      </c>
      <c r="D1634" s="2" t="s">
        <v>940</v>
      </c>
      <c r="E1634" s="2" t="s">
        <v>15317</v>
      </c>
      <c r="F1634" s="2">
        <v>34136262</v>
      </c>
      <c r="G1634" s="2" t="s">
        <v>16277</v>
      </c>
      <c r="H1634" s="2" t="s">
        <v>16278</v>
      </c>
      <c r="I1634" s="2" t="s">
        <v>4040</v>
      </c>
      <c r="J1634" s="2" t="s">
        <v>5825</v>
      </c>
      <c r="K1634" s="2" t="s">
        <v>16279</v>
      </c>
      <c r="L1634" s="2" t="s">
        <v>16280</v>
      </c>
      <c r="M1634" s="2" t="s">
        <v>7709</v>
      </c>
      <c r="N1634" s="4" t="s">
        <v>16281</v>
      </c>
      <c r="O1634" s="4" t="s">
        <v>16282</v>
      </c>
    </row>
    <row r="1635" spans="1:15" ht="15" hidden="1" customHeight="1" x14ac:dyDescent="0.3">
      <c r="A1635" s="2" t="s">
        <v>217</v>
      </c>
      <c r="B1635" s="2" t="s">
        <v>34324</v>
      </c>
      <c r="C1635" s="3">
        <v>16</v>
      </c>
      <c r="D1635" s="2" t="s">
        <v>940</v>
      </c>
      <c r="E1635" s="2" t="s">
        <v>15317</v>
      </c>
      <c r="F1635" s="2">
        <v>34099704</v>
      </c>
      <c r="G1635" s="2" t="s">
        <v>16283</v>
      </c>
      <c r="H1635" s="2" t="s">
        <v>16284</v>
      </c>
      <c r="I1635" s="2" t="s">
        <v>6317</v>
      </c>
      <c r="J1635" s="2" t="s">
        <v>6317</v>
      </c>
      <c r="K1635" s="2" t="s">
        <v>9582</v>
      </c>
      <c r="L1635" s="2" t="s">
        <v>16285</v>
      </c>
      <c r="M1635" s="2" t="s">
        <v>7460</v>
      </c>
      <c r="N1635" s="4" t="s">
        <v>16286</v>
      </c>
      <c r="O1635" s="4" t="s">
        <v>16287</v>
      </c>
    </row>
    <row r="1636" spans="1:15" ht="15" hidden="1" customHeight="1" x14ac:dyDescent="0.3">
      <c r="A1636" s="2" t="s">
        <v>217</v>
      </c>
      <c r="B1636" s="2" t="s">
        <v>34324</v>
      </c>
      <c r="C1636" s="3">
        <v>16</v>
      </c>
      <c r="D1636" s="2" t="s">
        <v>940</v>
      </c>
      <c r="E1636" s="2" t="s">
        <v>15317</v>
      </c>
      <c r="F1636" s="2">
        <v>34198874</v>
      </c>
      <c r="G1636" s="2" t="s">
        <v>16288</v>
      </c>
      <c r="H1636" s="2" t="s">
        <v>16289</v>
      </c>
      <c r="I1636" s="2" t="s">
        <v>10133</v>
      </c>
      <c r="J1636" s="2" t="s">
        <v>10133</v>
      </c>
      <c r="K1636" s="2" t="s">
        <v>16290</v>
      </c>
      <c r="L1636" s="2" t="s">
        <v>16291</v>
      </c>
      <c r="M1636" s="2" t="s">
        <v>7438</v>
      </c>
      <c r="N1636" s="4" t="s">
        <v>16292</v>
      </c>
      <c r="O1636" s="4" t="s">
        <v>16293</v>
      </c>
    </row>
    <row r="1637" spans="1:15" ht="15" hidden="1" customHeight="1" x14ac:dyDescent="0.3">
      <c r="A1637" s="2" t="s">
        <v>217</v>
      </c>
      <c r="B1637" s="2" t="s">
        <v>34324</v>
      </c>
      <c r="C1637" s="3">
        <v>16</v>
      </c>
      <c r="D1637" s="2" t="s">
        <v>940</v>
      </c>
      <c r="E1637" s="2" t="s">
        <v>15317</v>
      </c>
      <c r="F1637" s="2">
        <v>34168078</v>
      </c>
      <c r="G1637" s="2" t="s">
        <v>16294</v>
      </c>
      <c r="H1637" s="2" t="s">
        <v>16295</v>
      </c>
      <c r="I1637" s="2" t="s">
        <v>16216</v>
      </c>
      <c r="J1637" s="2"/>
      <c r="K1637" s="2" t="s">
        <v>8210</v>
      </c>
      <c r="L1637" s="2" t="s">
        <v>16296</v>
      </c>
      <c r="M1637" s="2" t="s">
        <v>7460</v>
      </c>
      <c r="N1637" s="4" t="s">
        <v>16297</v>
      </c>
      <c r="O1637" s="4" t="s">
        <v>16298</v>
      </c>
    </row>
    <row r="1638" spans="1:15" ht="15" hidden="1" customHeight="1" x14ac:dyDescent="0.3">
      <c r="A1638" s="2" t="s">
        <v>217</v>
      </c>
      <c r="B1638" s="2" t="s">
        <v>34324</v>
      </c>
      <c r="C1638" s="3">
        <v>16</v>
      </c>
      <c r="D1638" s="2" t="s">
        <v>940</v>
      </c>
      <c r="E1638" s="2" t="s">
        <v>15317</v>
      </c>
      <c r="F1638" s="2">
        <v>33503468</v>
      </c>
      <c r="G1638" s="2" t="s">
        <v>16299</v>
      </c>
      <c r="H1638" s="2" t="s">
        <v>16300</v>
      </c>
      <c r="I1638" s="2" t="s">
        <v>1331</v>
      </c>
      <c r="J1638" s="2" t="s">
        <v>16301</v>
      </c>
      <c r="K1638" s="2" t="s">
        <v>14224</v>
      </c>
      <c r="L1638" s="2" t="s">
        <v>16302</v>
      </c>
      <c r="M1638" s="2" t="s">
        <v>8167</v>
      </c>
      <c r="N1638" s="4" t="s">
        <v>16303</v>
      </c>
      <c r="O1638" s="4" t="s">
        <v>16304</v>
      </c>
    </row>
    <row r="1639" spans="1:15" ht="15" hidden="1" customHeight="1" x14ac:dyDescent="0.3">
      <c r="A1639" s="2" t="s">
        <v>217</v>
      </c>
      <c r="B1639" s="2" t="s">
        <v>34324</v>
      </c>
      <c r="C1639" s="3">
        <v>16</v>
      </c>
      <c r="D1639" s="2" t="s">
        <v>940</v>
      </c>
      <c r="E1639" s="2" t="s">
        <v>15317</v>
      </c>
      <c r="F1639" s="2">
        <v>33836926</v>
      </c>
      <c r="G1639" s="2" t="s">
        <v>16305</v>
      </c>
      <c r="H1639" s="2" t="s">
        <v>16306</v>
      </c>
      <c r="I1639" s="2" t="s">
        <v>1331</v>
      </c>
      <c r="J1639" s="2" t="s">
        <v>5675</v>
      </c>
      <c r="K1639" s="2" t="s">
        <v>16307</v>
      </c>
      <c r="L1639" s="2" t="s">
        <v>16308</v>
      </c>
      <c r="M1639" s="2" t="s">
        <v>7404</v>
      </c>
      <c r="N1639" s="4" t="s">
        <v>16309</v>
      </c>
      <c r="O1639" s="4" t="s">
        <v>16310</v>
      </c>
    </row>
    <row r="1640" spans="1:15" ht="15" hidden="1" customHeight="1" x14ac:dyDescent="0.3">
      <c r="A1640" s="2" t="s">
        <v>217</v>
      </c>
      <c r="B1640" s="2" t="s">
        <v>34324</v>
      </c>
      <c r="C1640" s="3">
        <v>16</v>
      </c>
      <c r="D1640" s="2" t="s">
        <v>940</v>
      </c>
      <c r="E1640" s="2" t="s">
        <v>15317</v>
      </c>
      <c r="F1640" s="2">
        <v>33959294</v>
      </c>
      <c r="G1640" s="2" t="s">
        <v>16311</v>
      </c>
      <c r="H1640" s="2" t="s">
        <v>16312</v>
      </c>
      <c r="I1640" s="2" t="s">
        <v>1331</v>
      </c>
      <c r="J1640" s="2" t="s">
        <v>10247</v>
      </c>
      <c r="K1640" s="2" t="s">
        <v>16279</v>
      </c>
      <c r="L1640" s="2" t="s">
        <v>16313</v>
      </c>
      <c r="M1640" s="2" t="s">
        <v>7709</v>
      </c>
      <c r="N1640" s="4" t="s">
        <v>16314</v>
      </c>
      <c r="O1640" s="4" t="s">
        <v>16315</v>
      </c>
    </row>
    <row r="1641" spans="1:15" ht="15" hidden="1" customHeight="1" x14ac:dyDescent="0.3">
      <c r="A1641" s="2" t="s">
        <v>217</v>
      </c>
      <c r="B1641" s="2" t="s">
        <v>34324</v>
      </c>
      <c r="C1641" s="3">
        <v>16</v>
      </c>
      <c r="D1641" s="2" t="s">
        <v>940</v>
      </c>
      <c r="E1641" s="2" t="s">
        <v>15317</v>
      </c>
      <c r="F1641" s="2">
        <v>33495232</v>
      </c>
      <c r="G1641" s="2" t="s">
        <v>16316</v>
      </c>
      <c r="H1641" s="2" t="s">
        <v>16317</v>
      </c>
      <c r="I1641" s="2" t="s">
        <v>1244</v>
      </c>
      <c r="J1641" s="2" t="s">
        <v>16318</v>
      </c>
      <c r="K1641" s="2" t="s">
        <v>16319</v>
      </c>
      <c r="L1641" s="2" t="s">
        <v>16320</v>
      </c>
      <c r="M1641" s="2" t="s">
        <v>9041</v>
      </c>
      <c r="N1641" s="4" t="s">
        <v>16321</v>
      </c>
      <c r="O1641" s="4" t="s">
        <v>16322</v>
      </c>
    </row>
    <row r="1642" spans="1:15" ht="15" hidden="1" customHeight="1" x14ac:dyDescent="0.3">
      <c r="A1642" s="2" t="s">
        <v>217</v>
      </c>
      <c r="B1642" s="2" t="s">
        <v>34324</v>
      </c>
      <c r="C1642" s="3">
        <v>16</v>
      </c>
      <c r="D1642" s="2" t="s">
        <v>940</v>
      </c>
      <c r="E1642" s="2" t="s">
        <v>15317</v>
      </c>
      <c r="F1642" s="2">
        <v>33762653</v>
      </c>
      <c r="G1642" s="2" t="s">
        <v>16323</v>
      </c>
      <c r="H1642" s="2" t="s">
        <v>16324</v>
      </c>
      <c r="I1642" s="2" t="s">
        <v>5674</v>
      </c>
      <c r="J1642" s="2" t="s">
        <v>5674</v>
      </c>
      <c r="K1642" s="2" t="s">
        <v>8943</v>
      </c>
      <c r="L1642" s="2" t="s">
        <v>16325</v>
      </c>
      <c r="M1642" s="2" t="s">
        <v>7460</v>
      </c>
      <c r="N1642" s="4" t="s">
        <v>16326</v>
      </c>
      <c r="O1642" s="4" t="s">
        <v>16327</v>
      </c>
    </row>
    <row r="1643" spans="1:15" ht="15" hidden="1" customHeight="1" x14ac:dyDescent="0.3">
      <c r="A1643" s="2" t="s">
        <v>217</v>
      </c>
      <c r="B1643" s="2" t="s">
        <v>34324</v>
      </c>
      <c r="C1643" s="3">
        <v>16</v>
      </c>
      <c r="D1643" s="2" t="s">
        <v>940</v>
      </c>
      <c r="E1643" s="2" t="s">
        <v>15317</v>
      </c>
      <c r="F1643" s="2">
        <v>33836606</v>
      </c>
      <c r="G1643" s="2" t="s">
        <v>16328</v>
      </c>
      <c r="H1643" s="2" t="s">
        <v>16329</v>
      </c>
      <c r="I1643" s="2" t="s">
        <v>16330</v>
      </c>
      <c r="J1643" s="2"/>
      <c r="K1643" s="2" t="s">
        <v>8210</v>
      </c>
      <c r="L1643" s="2" t="s">
        <v>16331</v>
      </c>
      <c r="M1643" s="2" t="s">
        <v>7460</v>
      </c>
      <c r="N1643" s="4" t="s">
        <v>16332</v>
      </c>
      <c r="O1643" s="4" t="s">
        <v>16333</v>
      </c>
    </row>
    <row r="1644" spans="1:15" ht="15" hidden="1" customHeight="1" x14ac:dyDescent="0.3">
      <c r="A1644" s="2" t="s">
        <v>217</v>
      </c>
      <c r="B1644" s="2" t="s">
        <v>34324</v>
      </c>
      <c r="C1644" s="3">
        <v>16</v>
      </c>
      <c r="D1644" s="2" t="s">
        <v>940</v>
      </c>
      <c r="E1644" s="2" t="s">
        <v>15317</v>
      </c>
      <c r="F1644" s="2">
        <v>33672213</v>
      </c>
      <c r="G1644" s="2" t="s">
        <v>16334</v>
      </c>
      <c r="H1644" s="2" t="s">
        <v>16335</v>
      </c>
      <c r="I1644" s="2" t="s">
        <v>16336</v>
      </c>
      <c r="J1644" s="2" t="s">
        <v>16336</v>
      </c>
      <c r="K1644" s="2" t="s">
        <v>16337</v>
      </c>
      <c r="L1644" s="2" t="s">
        <v>16338</v>
      </c>
      <c r="M1644" s="2" t="s">
        <v>7460</v>
      </c>
      <c r="N1644" s="4" t="s">
        <v>16339</v>
      </c>
      <c r="O1644" s="4" t="s">
        <v>16340</v>
      </c>
    </row>
    <row r="1645" spans="1:15" ht="15" hidden="1" customHeight="1" x14ac:dyDescent="0.3">
      <c r="A1645" s="2" t="s">
        <v>217</v>
      </c>
      <c r="B1645" s="2" t="s">
        <v>34324</v>
      </c>
      <c r="C1645" s="3">
        <v>16</v>
      </c>
      <c r="D1645" s="2" t="s">
        <v>940</v>
      </c>
      <c r="E1645" s="2" t="s">
        <v>15317</v>
      </c>
      <c r="F1645" s="2">
        <v>33589587</v>
      </c>
      <c r="G1645" s="2" t="s">
        <v>16341</v>
      </c>
      <c r="H1645" s="2" t="s">
        <v>16342</v>
      </c>
      <c r="I1645" s="2" t="s">
        <v>16343</v>
      </c>
      <c r="J1645" s="2" t="s">
        <v>16343</v>
      </c>
      <c r="K1645" s="2" t="s">
        <v>9582</v>
      </c>
      <c r="L1645" s="2" t="s">
        <v>16344</v>
      </c>
      <c r="M1645" s="2" t="s">
        <v>7460</v>
      </c>
      <c r="N1645" s="4" t="s">
        <v>16345</v>
      </c>
      <c r="O1645" s="4" t="s">
        <v>16346</v>
      </c>
    </row>
    <row r="1646" spans="1:15" ht="15" hidden="1" customHeight="1" x14ac:dyDescent="0.3">
      <c r="A1646" s="2" t="s">
        <v>217</v>
      </c>
      <c r="B1646" s="2" t="s">
        <v>34324</v>
      </c>
      <c r="C1646" s="3">
        <v>16</v>
      </c>
      <c r="D1646" s="2" t="s">
        <v>940</v>
      </c>
      <c r="E1646" s="2" t="s">
        <v>15317</v>
      </c>
      <c r="F1646" s="2">
        <v>32866240</v>
      </c>
      <c r="G1646" s="2" t="s">
        <v>16347</v>
      </c>
      <c r="H1646" s="2" t="s">
        <v>16348</v>
      </c>
      <c r="I1646" s="2" t="s">
        <v>11171</v>
      </c>
      <c r="J1646" s="2"/>
      <c r="K1646" s="2" t="s">
        <v>10907</v>
      </c>
      <c r="L1646" s="2" t="s">
        <v>16349</v>
      </c>
      <c r="M1646" s="2" t="s">
        <v>7460</v>
      </c>
      <c r="N1646" s="4" t="s">
        <v>16350</v>
      </c>
      <c r="O1646" s="4" t="s">
        <v>16351</v>
      </c>
    </row>
    <row r="1647" spans="1:15" ht="15" hidden="1" customHeight="1" x14ac:dyDescent="0.3">
      <c r="A1647" s="2" t="s">
        <v>217</v>
      </c>
      <c r="B1647" s="2" t="s">
        <v>34324</v>
      </c>
      <c r="C1647" s="3">
        <v>16</v>
      </c>
      <c r="D1647" s="2" t="s">
        <v>940</v>
      </c>
      <c r="E1647" s="2" t="s">
        <v>15317</v>
      </c>
      <c r="F1647" s="2">
        <v>33239174</v>
      </c>
      <c r="G1647" s="2" t="s">
        <v>16352</v>
      </c>
      <c r="H1647" s="2" t="s">
        <v>16353</v>
      </c>
      <c r="I1647" s="2" t="s">
        <v>2565</v>
      </c>
      <c r="J1647" s="2" t="s">
        <v>9139</v>
      </c>
      <c r="K1647" s="2" t="s">
        <v>9770</v>
      </c>
      <c r="L1647" s="2" t="s">
        <v>16354</v>
      </c>
      <c r="M1647" s="2" t="s">
        <v>7460</v>
      </c>
      <c r="N1647" s="4" t="s">
        <v>16355</v>
      </c>
      <c r="O1647" s="4" t="s">
        <v>16356</v>
      </c>
    </row>
    <row r="1648" spans="1:15" ht="15" hidden="1" customHeight="1" x14ac:dyDescent="0.3">
      <c r="A1648" s="2" t="s">
        <v>217</v>
      </c>
      <c r="B1648" s="2" t="s">
        <v>34324</v>
      </c>
      <c r="C1648" s="3">
        <v>16</v>
      </c>
      <c r="D1648" s="2" t="s">
        <v>940</v>
      </c>
      <c r="E1648" s="2" t="s">
        <v>15317</v>
      </c>
      <c r="F1648" s="2">
        <v>33778046</v>
      </c>
      <c r="G1648" s="2" t="s">
        <v>16357</v>
      </c>
      <c r="H1648" s="2" t="s">
        <v>16358</v>
      </c>
      <c r="I1648" s="2" t="s">
        <v>3190</v>
      </c>
      <c r="J1648" s="2" t="s">
        <v>16359</v>
      </c>
      <c r="K1648" s="2" t="s">
        <v>7631</v>
      </c>
      <c r="L1648" s="2" t="s">
        <v>16360</v>
      </c>
      <c r="M1648" s="2" t="s">
        <v>7388</v>
      </c>
      <c r="N1648" s="4" t="s">
        <v>16361</v>
      </c>
      <c r="O1648" s="4" t="s">
        <v>16362</v>
      </c>
    </row>
    <row r="1649" spans="1:15" ht="15" hidden="1" customHeight="1" x14ac:dyDescent="0.3">
      <c r="A1649" s="2" t="s">
        <v>217</v>
      </c>
      <c r="B1649" s="2" t="s">
        <v>34324</v>
      </c>
      <c r="C1649" s="3">
        <v>16</v>
      </c>
      <c r="D1649" s="2" t="s">
        <v>940</v>
      </c>
      <c r="E1649" s="2" t="s">
        <v>15317</v>
      </c>
      <c r="F1649" s="2">
        <v>34493971</v>
      </c>
      <c r="G1649" s="2" t="s">
        <v>16363</v>
      </c>
      <c r="H1649" s="2" t="s">
        <v>16364</v>
      </c>
      <c r="I1649" s="2" t="s">
        <v>759</v>
      </c>
      <c r="J1649" s="2" t="s">
        <v>16365</v>
      </c>
      <c r="K1649" s="2" t="s">
        <v>16163</v>
      </c>
      <c r="L1649" s="2" t="s">
        <v>16366</v>
      </c>
      <c r="M1649" s="2" t="s">
        <v>7709</v>
      </c>
      <c r="N1649" s="4" t="s">
        <v>16367</v>
      </c>
      <c r="O1649" s="4" t="s">
        <v>16368</v>
      </c>
    </row>
    <row r="1650" spans="1:15" ht="15" hidden="1" customHeight="1" x14ac:dyDescent="0.3">
      <c r="A1650" s="2" t="s">
        <v>217</v>
      </c>
      <c r="B1650" s="2" t="s">
        <v>34324</v>
      </c>
      <c r="C1650" s="3">
        <v>16</v>
      </c>
      <c r="D1650" s="2" t="s">
        <v>940</v>
      </c>
      <c r="E1650" s="2" t="s">
        <v>15317</v>
      </c>
      <c r="F1650" s="2">
        <v>34722567</v>
      </c>
      <c r="G1650" s="2" t="s">
        <v>16369</v>
      </c>
      <c r="H1650" s="2" t="s">
        <v>16370</v>
      </c>
      <c r="I1650" s="2" t="s">
        <v>759</v>
      </c>
      <c r="J1650" s="2" t="s">
        <v>5457</v>
      </c>
      <c r="K1650" s="2" t="s">
        <v>11255</v>
      </c>
      <c r="L1650" s="2" t="s">
        <v>16371</v>
      </c>
      <c r="M1650" s="2" t="s">
        <v>9183</v>
      </c>
      <c r="N1650" s="4" t="s">
        <v>16372</v>
      </c>
      <c r="O1650" s="4" t="s">
        <v>16373</v>
      </c>
    </row>
    <row r="1651" spans="1:15" ht="15" hidden="1" customHeight="1" x14ac:dyDescent="0.3">
      <c r="A1651" s="2" t="s">
        <v>217</v>
      </c>
      <c r="B1651" s="2" t="s">
        <v>34324</v>
      </c>
      <c r="C1651" s="3">
        <v>16</v>
      </c>
      <c r="D1651" s="2" t="s">
        <v>940</v>
      </c>
      <c r="E1651" s="2" t="s">
        <v>15317</v>
      </c>
      <c r="F1651" s="2">
        <v>34901097</v>
      </c>
      <c r="G1651" s="2" t="s">
        <v>16374</v>
      </c>
      <c r="H1651" s="2" t="s">
        <v>16375</v>
      </c>
      <c r="I1651" s="2" t="s">
        <v>759</v>
      </c>
      <c r="J1651" s="2" t="s">
        <v>6435</v>
      </c>
      <c r="K1651" s="2" t="s">
        <v>11255</v>
      </c>
      <c r="L1651" s="2" t="s">
        <v>16376</v>
      </c>
      <c r="M1651" s="2" t="s">
        <v>7709</v>
      </c>
      <c r="N1651" s="4" t="s">
        <v>16377</v>
      </c>
      <c r="O1651" s="4" t="s">
        <v>16378</v>
      </c>
    </row>
    <row r="1652" spans="1:15" ht="15" hidden="1" customHeight="1" x14ac:dyDescent="0.3">
      <c r="A1652" s="2" t="s">
        <v>217</v>
      </c>
      <c r="B1652" s="2" t="s">
        <v>34324</v>
      </c>
      <c r="C1652" s="3">
        <v>16</v>
      </c>
      <c r="D1652" s="2" t="s">
        <v>940</v>
      </c>
      <c r="E1652" s="2" t="s">
        <v>15317</v>
      </c>
      <c r="F1652" s="2">
        <v>34988358</v>
      </c>
      <c r="G1652" s="2" t="s">
        <v>16379</v>
      </c>
      <c r="H1652" s="2" t="s">
        <v>16380</v>
      </c>
      <c r="I1652" s="2" t="s">
        <v>759</v>
      </c>
      <c r="J1652" s="2" t="s">
        <v>16381</v>
      </c>
      <c r="K1652" s="2" t="s">
        <v>16382</v>
      </c>
      <c r="L1652" s="2" t="s">
        <v>16383</v>
      </c>
      <c r="M1652" s="2" t="s">
        <v>7388</v>
      </c>
      <c r="N1652" s="4" t="s">
        <v>16384</v>
      </c>
      <c r="O1652" s="4" t="s">
        <v>16385</v>
      </c>
    </row>
    <row r="1653" spans="1:15" ht="15" hidden="1" customHeight="1" x14ac:dyDescent="0.3">
      <c r="A1653" s="2" t="s">
        <v>217</v>
      </c>
      <c r="B1653" s="2" t="s">
        <v>34324</v>
      </c>
      <c r="C1653" s="3">
        <v>16</v>
      </c>
      <c r="D1653" s="2" t="s">
        <v>940</v>
      </c>
      <c r="E1653" s="2" t="s">
        <v>15317</v>
      </c>
      <c r="F1653" s="2">
        <v>33103386</v>
      </c>
      <c r="G1653" s="2" t="s">
        <v>16386</v>
      </c>
      <c r="H1653" s="2" t="s">
        <v>16387</v>
      </c>
      <c r="I1653" s="2" t="s">
        <v>12073</v>
      </c>
      <c r="J1653" s="2" t="s">
        <v>16388</v>
      </c>
      <c r="K1653" s="2" t="s">
        <v>16389</v>
      </c>
      <c r="L1653" s="2" t="s">
        <v>16390</v>
      </c>
      <c r="M1653" s="2" t="s">
        <v>11819</v>
      </c>
      <c r="N1653" s="4" t="s">
        <v>16391</v>
      </c>
      <c r="O1653" s="4" t="s">
        <v>16392</v>
      </c>
    </row>
    <row r="1654" spans="1:15" ht="15" hidden="1" customHeight="1" x14ac:dyDescent="0.3">
      <c r="A1654" s="2" t="s">
        <v>217</v>
      </c>
      <c r="B1654" s="2" t="s">
        <v>34324</v>
      </c>
      <c r="C1654" s="3">
        <v>16</v>
      </c>
      <c r="D1654" s="2" t="s">
        <v>940</v>
      </c>
      <c r="E1654" s="2" t="s">
        <v>15317</v>
      </c>
      <c r="F1654" s="2">
        <v>33163687</v>
      </c>
      <c r="G1654" s="2" t="s">
        <v>16393</v>
      </c>
      <c r="H1654" s="2" t="s">
        <v>16394</v>
      </c>
      <c r="I1654" s="2" t="s">
        <v>12073</v>
      </c>
      <c r="J1654" s="2" t="s">
        <v>11192</v>
      </c>
      <c r="K1654" s="2" t="s">
        <v>16395</v>
      </c>
      <c r="L1654" s="2" t="s">
        <v>16396</v>
      </c>
      <c r="M1654" s="2" t="s">
        <v>7388</v>
      </c>
      <c r="N1654" s="4" t="s">
        <v>16397</v>
      </c>
      <c r="O1654" s="4" t="s">
        <v>16398</v>
      </c>
    </row>
    <row r="1655" spans="1:15" ht="15" hidden="1" customHeight="1" x14ac:dyDescent="0.3">
      <c r="A1655" s="2" t="s">
        <v>217</v>
      </c>
      <c r="B1655" s="2" t="s">
        <v>34324</v>
      </c>
      <c r="C1655" s="3">
        <v>16</v>
      </c>
      <c r="D1655" s="2" t="s">
        <v>940</v>
      </c>
      <c r="E1655" s="2" t="s">
        <v>15317</v>
      </c>
      <c r="F1655" s="2">
        <v>32961634</v>
      </c>
      <c r="G1655" s="2" t="s">
        <v>16399</v>
      </c>
      <c r="H1655" s="2" t="s">
        <v>16400</v>
      </c>
      <c r="I1655" s="2" t="s">
        <v>799</v>
      </c>
      <c r="J1655" s="2" t="s">
        <v>16401</v>
      </c>
      <c r="K1655" s="2" t="s">
        <v>16402</v>
      </c>
      <c r="L1655" s="2" t="s">
        <v>16403</v>
      </c>
      <c r="M1655" s="2" t="s">
        <v>7460</v>
      </c>
      <c r="N1655" s="4" t="s">
        <v>16404</v>
      </c>
      <c r="O1655" s="4" t="s">
        <v>16405</v>
      </c>
    </row>
    <row r="1656" spans="1:15" ht="15" hidden="1" customHeight="1" x14ac:dyDescent="0.3">
      <c r="A1656" s="2" t="s">
        <v>217</v>
      </c>
      <c r="B1656" s="2" t="s">
        <v>34324</v>
      </c>
      <c r="C1656" s="3">
        <v>16</v>
      </c>
      <c r="D1656" s="2" t="s">
        <v>940</v>
      </c>
      <c r="E1656" s="2" t="s">
        <v>15317</v>
      </c>
      <c r="F1656" s="2">
        <v>32564090</v>
      </c>
      <c r="G1656" s="2" t="s">
        <v>16406</v>
      </c>
      <c r="H1656" s="2" t="s">
        <v>16407</v>
      </c>
      <c r="I1656" s="2" t="s">
        <v>14873</v>
      </c>
      <c r="J1656" s="2"/>
      <c r="K1656" s="2" t="s">
        <v>16408</v>
      </c>
      <c r="L1656" s="2" t="s">
        <v>16409</v>
      </c>
      <c r="M1656" s="2" t="s">
        <v>16410</v>
      </c>
      <c r="N1656" s="4" t="s">
        <v>16411</v>
      </c>
      <c r="O1656" s="4" t="s">
        <v>16412</v>
      </c>
    </row>
    <row r="1657" spans="1:15" ht="15" hidden="1" customHeight="1" x14ac:dyDescent="0.3">
      <c r="A1657" s="2" t="s">
        <v>217</v>
      </c>
      <c r="B1657" s="2" t="s">
        <v>34324</v>
      </c>
      <c r="C1657" s="3">
        <v>16</v>
      </c>
      <c r="D1657" s="2" t="s">
        <v>940</v>
      </c>
      <c r="E1657" s="2" t="s">
        <v>15317</v>
      </c>
      <c r="F1657" s="2">
        <v>32737115</v>
      </c>
      <c r="G1657" s="2" t="s">
        <v>16413</v>
      </c>
      <c r="H1657" s="2" t="s">
        <v>16414</v>
      </c>
      <c r="I1657" s="2" t="s">
        <v>7052</v>
      </c>
      <c r="J1657" s="2" t="s">
        <v>4554</v>
      </c>
      <c r="K1657" s="2" t="s">
        <v>15780</v>
      </c>
      <c r="L1657" s="2" t="s">
        <v>16415</v>
      </c>
      <c r="M1657" s="2" t="s">
        <v>16416</v>
      </c>
      <c r="N1657" s="4" t="s">
        <v>16417</v>
      </c>
      <c r="O1657" s="4" t="s">
        <v>16418</v>
      </c>
    </row>
    <row r="1658" spans="1:15" ht="15" hidden="1" customHeight="1" x14ac:dyDescent="0.3">
      <c r="A1658" s="2" t="s">
        <v>217</v>
      </c>
      <c r="B1658" s="2" t="s">
        <v>34324</v>
      </c>
      <c r="C1658" s="3">
        <v>16</v>
      </c>
      <c r="D1658" s="2" t="s">
        <v>940</v>
      </c>
      <c r="E1658" s="2" t="s">
        <v>15317</v>
      </c>
      <c r="F1658" s="2">
        <v>33209447</v>
      </c>
      <c r="G1658" s="2" t="s">
        <v>16419</v>
      </c>
      <c r="H1658" s="2" t="s">
        <v>16420</v>
      </c>
      <c r="I1658" s="2" t="s">
        <v>7052</v>
      </c>
      <c r="J1658" s="2"/>
      <c r="K1658" s="2" t="s">
        <v>16055</v>
      </c>
      <c r="L1658" s="2" t="s">
        <v>16421</v>
      </c>
      <c r="M1658" s="2" t="s">
        <v>7388</v>
      </c>
      <c r="N1658" s="4" t="s">
        <v>16422</v>
      </c>
      <c r="O1658" s="4" t="s">
        <v>16423</v>
      </c>
    </row>
    <row r="1659" spans="1:15" ht="15" hidden="1" customHeight="1" x14ac:dyDescent="0.3">
      <c r="A1659" s="2" t="s">
        <v>217</v>
      </c>
      <c r="B1659" s="2" t="s">
        <v>34324</v>
      </c>
      <c r="C1659" s="3">
        <v>16</v>
      </c>
      <c r="D1659" s="2" t="s">
        <v>940</v>
      </c>
      <c r="E1659" s="2" t="s">
        <v>15317</v>
      </c>
      <c r="F1659" s="2">
        <v>32583857</v>
      </c>
      <c r="G1659" s="2" t="s">
        <v>16424</v>
      </c>
      <c r="H1659" s="2" t="s">
        <v>16425</v>
      </c>
      <c r="I1659" s="2" t="s">
        <v>12366</v>
      </c>
      <c r="J1659" s="2"/>
      <c r="K1659" s="2" t="s">
        <v>10907</v>
      </c>
      <c r="L1659" s="2" t="s">
        <v>16426</v>
      </c>
      <c r="M1659" s="2" t="s">
        <v>7460</v>
      </c>
      <c r="N1659" s="4" t="s">
        <v>16427</v>
      </c>
      <c r="O1659" s="4" t="s">
        <v>16428</v>
      </c>
    </row>
    <row r="1660" spans="1:15" ht="15" hidden="1" customHeight="1" x14ac:dyDescent="0.3">
      <c r="A1660" s="2" t="s">
        <v>217</v>
      </c>
      <c r="B1660" s="2" t="s">
        <v>34324</v>
      </c>
      <c r="C1660" s="3">
        <v>16</v>
      </c>
      <c r="D1660" s="2" t="s">
        <v>940</v>
      </c>
      <c r="E1660" s="2" t="s">
        <v>15317</v>
      </c>
      <c r="F1660" s="2">
        <v>32991475</v>
      </c>
      <c r="G1660" s="2" t="s">
        <v>16429</v>
      </c>
      <c r="H1660" s="2" t="s">
        <v>16430</v>
      </c>
      <c r="I1660" s="2" t="s">
        <v>12322</v>
      </c>
      <c r="J1660" s="2"/>
      <c r="K1660" s="2" t="s">
        <v>811</v>
      </c>
      <c r="L1660" s="2" t="s">
        <v>16431</v>
      </c>
      <c r="M1660" s="2" t="s">
        <v>7404</v>
      </c>
      <c r="N1660" s="4" t="s">
        <v>16432</v>
      </c>
      <c r="O1660" s="4" t="s">
        <v>16433</v>
      </c>
    </row>
    <row r="1661" spans="1:15" ht="15" hidden="1" customHeight="1" x14ac:dyDescent="0.3">
      <c r="A1661" s="2" t="s">
        <v>217</v>
      </c>
      <c r="B1661" s="2" t="s">
        <v>34324</v>
      </c>
      <c r="C1661" s="3">
        <v>16</v>
      </c>
      <c r="D1661" s="2" t="s">
        <v>940</v>
      </c>
      <c r="E1661" s="2" t="s">
        <v>15317</v>
      </c>
      <c r="F1661" s="2">
        <v>32162152</v>
      </c>
      <c r="G1661" s="2" t="s">
        <v>16434</v>
      </c>
      <c r="H1661" s="2" t="s">
        <v>16435</v>
      </c>
      <c r="I1661" s="2" t="s">
        <v>9169</v>
      </c>
      <c r="J1661" s="2" t="s">
        <v>16436</v>
      </c>
      <c r="K1661" s="2" t="s">
        <v>16267</v>
      </c>
      <c r="L1661" s="2" t="s">
        <v>16437</v>
      </c>
      <c r="M1661" s="2" t="s">
        <v>7488</v>
      </c>
      <c r="N1661" s="4" t="s">
        <v>16438</v>
      </c>
      <c r="O1661" s="4" t="s">
        <v>16439</v>
      </c>
    </row>
    <row r="1662" spans="1:15" ht="15" hidden="1" customHeight="1" x14ac:dyDescent="0.3">
      <c r="A1662" s="2" t="s">
        <v>217</v>
      </c>
      <c r="B1662" s="2" t="s">
        <v>34324</v>
      </c>
      <c r="C1662" s="3">
        <v>16</v>
      </c>
      <c r="D1662" s="2" t="s">
        <v>940</v>
      </c>
      <c r="E1662" s="2" t="s">
        <v>15317</v>
      </c>
      <c r="F1662" s="2">
        <v>32764561</v>
      </c>
      <c r="G1662" s="2" t="s">
        <v>16440</v>
      </c>
      <c r="H1662" s="2" t="s">
        <v>16441</v>
      </c>
      <c r="I1662" s="2" t="s">
        <v>16442</v>
      </c>
      <c r="J1662" s="2" t="s">
        <v>16442</v>
      </c>
      <c r="K1662" s="2" t="s">
        <v>8943</v>
      </c>
      <c r="L1662" s="2" t="s">
        <v>16443</v>
      </c>
      <c r="M1662" s="2" t="s">
        <v>7388</v>
      </c>
      <c r="N1662" s="4" t="s">
        <v>16444</v>
      </c>
      <c r="O1662" s="4" t="s">
        <v>16445</v>
      </c>
    </row>
    <row r="1663" spans="1:15" ht="15" hidden="1" customHeight="1" x14ac:dyDescent="0.3">
      <c r="A1663" s="2" t="s">
        <v>217</v>
      </c>
      <c r="B1663" s="2" t="s">
        <v>34324</v>
      </c>
      <c r="C1663" s="3">
        <v>16</v>
      </c>
      <c r="D1663" s="2" t="s">
        <v>940</v>
      </c>
      <c r="E1663" s="2" t="s">
        <v>15317</v>
      </c>
      <c r="F1663" s="2">
        <v>32708315</v>
      </c>
      <c r="G1663" s="2" t="s">
        <v>16446</v>
      </c>
      <c r="H1663" s="2" t="s">
        <v>16447</v>
      </c>
      <c r="I1663" s="2" t="s">
        <v>16448</v>
      </c>
      <c r="J1663" s="2" t="s">
        <v>16448</v>
      </c>
      <c r="K1663" s="2" t="s">
        <v>16290</v>
      </c>
      <c r="L1663" s="2" t="s">
        <v>16449</v>
      </c>
      <c r="M1663" s="2" t="s">
        <v>7438</v>
      </c>
      <c r="N1663" s="4" t="s">
        <v>16450</v>
      </c>
      <c r="O1663" s="4" t="s">
        <v>16451</v>
      </c>
    </row>
    <row r="1664" spans="1:15" ht="15" hidden="1" customHeight="1" x14ac:dyDescent="0.3">
      <c r="A1664" s="2" t="s">
        <v>217</v>
      </c>
      <c r="B1664" s="2" t="s">
        <v>34324</v>
      </c>
      <c r="C1664" s="3">
        <v>16</v>
      </c>
      <c r="D1664" s="2" t="s">
        <v>940</v>
      </c>
      <c r="E1664" s="2" t="s">
        <v>15317</v>
      </c>
      <c r="F1664" s="2">
        <v>33087016</v>
      </c>
      <c r="G1664" s="2" t="s">
        <v>16452</v>
      </c>
      <c r="H1664" s="2" t="s">
        <v>16453</v>
      </c>
      <c r="I1664" s="2" t="s">
        <v>5043</v>
      </c>
      <c r="J1664" s="2" t="s">
        <v>16454</v>
      </c>
      <c r="K1664" s="2" t="s">
        <v>15399</v>
      </c>
      <c r="L1664" s="2" t="s">
        <v>16455</v>
      </c>
      <c r="M1664" s="2" t="s">
        <v>11819</v>
      </c>
      <c r="N1664" s="4" t="s">
        <v>16456</v>
      </c>
      <c r="O1664" s="4" t="s">
        <v>16457</v>
      </c>
    </row>
    <row r="1665" spans="1:15" ht="15" hidden="1" customHeight="1" x14ac:dyDescent="0.3">
      <c r="A1665" s="2" t="s">
        <v>217</v>
      </c>
      <c r="B1665" s="2" t="s">
        <v>34324</v>
      </c>
      <c r="C1665" s="3">
        <v>16</v>
      </c>
      <c r="D1665" s="2" t="s">
        <v>940</v>
      </c>
      <c r="E1665" s="2" t="s">
        <v>15317</v>
      </c>
      <c r="F1665" s="2">
        <v>32179900</v>
      </c>
      <c r="G1665" s="2" t="s">
        <v>16458</v>
      </c>
      <c r="H1665" s="2" t="s">
        <v>16459</v>
      </c>
      <c r="I1665" s="2" t="s">
        <v>16460</v>
      </c>
      <c r="J1665" s="2"/>
      <c r="K1665" s="2" t="s">
        <v>10907</v>
      </c>
      <c r="L1665" s="2" t="s">
        <v>16461</v>
      </c>
      <c r="M1665" s="2" t="s">
        <v>7600</v>
      </c>
      <c r="N1665" s="4" t="s">
        <v>16462</v>
      </c>
      <c r="O1665" s="4" t="s">
        <v>16463</v>
      </c>
    </row>
    <row r="1666" spans="1:15" ht="15" hidden="1" customHeight="1" x14ac:dyDescent="0.3">
      <c r="A1666" s="2" t="s">
        <v>217</v>
      </c>
      <c r="B1666" s="2" t="s">
        <v>34324</v>
      </c>
      <c r="C1666" s="3">
        <v>16</v>
      </c>
      <c r="D1666" s="2" t="s">
        <v>940</v>
      </c>
      <c r="E1666" s="2" t="s">
        <v>15317</v>
      </c>
      <c r="F1666" s="2">
        <v>32522898</v>
      </c>
      <c r="G1666" s="2" t="s">
        <v>16464</v>
      </c>
      <c r="H1666" s="2" t="s">
        <v>16465</v>
      </c>
      <c r="I1666" s="2" t="s">
        <v>16466</v>
      </c>
      <c r="J1666" s="2" t="s">
        <v>16467</v>
      </c>
      <c r="K1666" s="2" t="s">
        <v>16468</v>
      </c>
      <c r="L1666" s="2" t="s">
        <v>16469</v>
      </c>
      <c r="M1666" s="2" t="s">
        <v>8528</v>
      </c>
      <c r="N1666" s="4" t="s">
        <v>16470</v>
      </c>
      <c r="O1666" s="4" t="s">
        <v>16471</v>
      </c>
    </row>
    <row r="1667" spans="1:15" ht="15" hidden="1" customHeight="1" x14ac:dyDescent="0.3">
      <c r="A1667" s="2" t="s">
        <v>217</v>
      </c>
      <c r="B1667" s="2" t="s">
        <v>34324</v>
      </c>
      <c r="C1667" s="3">
        <v>16</v>
      </c>
      <c r="D1667" s="2" t="s">
        <v>940</v>
      </c>
      <c r="E1667" s="2" t="s">
        <v>15317</v>
      </c>
      <c r="F1667" s="2">
        <v>32570978</v>
      </c>
      <c r="G1667" s="2" t="s">
        <v>16472</v>
      </c>
      <c r="H1667" s="2" t="s">
        <v>16473</v>
      </c>
      <c r="I1667" s="2" t="s">
        <v>2975</v>
      </c>
      <c r="J1667" s="2" t="s">
        <v>2975</v>
      </c>
      <c r="K1667" s="2" t="s">
        <v>8969</v>
      </c>
      <c r="L1667" s="2" t="s">
        <v>16474</v>
      </c>
      <c r="M1667" s="2" t="s">
        <v>7438</v>
      </c>
      <c r="N1667" s="4" t="s">
        <v>16475</v>
      </c>
      <c r="O1667" s="4" t="s">
        <v>16476</v>
      </c>
    </row>
    <row r="1668" spans="1:15" ht="15" hidden="1" customHeight="1" x14ac:dyDescent="0.3">
      <c r="A1668" s="2" t="s">
        <v>217</v>
      </c>
      <c r="B1668" s="2" t="s">
        <v>34324</v>
      </c>
      <c r="C1668" s="3">
        <v>16</v>
      </c>
      <c r="D1668" s="2" t="s">
        <v>940</v>
      </c>
      <c r="E1668" s="2" t="s">
        <v>15317</v>
      </c>
      <c r="F1668" s="2">
        <v>32539813</v>
      </c>
      <c r="G1668" s="2" t="s">
        <v>16477</v>
      </c>
      <c r="H1668" s="2" t="s">
        <v>16478</v>
      </c>
      <c r="I1668" s="2" t="s">
        <v>16479</v>
      </c>
      <c r="J1668" s="2" t="s">
        <v>16479</v>
      </c>
      <c r="K1668" s="2" t="s">
        <v>9406</v>
      </c>
      <c r="L1668" s="2" t="s">
        <v>16480</v>
      </c>
      <c r="M1668" s="2" t="s">
        <v>7645</v>
      </c>
      <c r="N1668" s="4" t="s">
        <v>16481</v>
      </c>
      <c r="O1668" s="4" t="s">
        <v>16482</v>
      </c>
    </row>
    <row r="1669" spans="1:15" ht="15" hidden="1" customHeight="1" x14ac:dyDescent="0.3">
      <c r="A1669" s="2" t="s">
        <v>217</v>
      </c>
      <c r="B1669" s="2" t="s">
        <v>34324</v>
      </c>
      <c r="C1669" s="3">
        <v>16</v>
      </c>
      <c r="D1669" s="2" t="s">
        <v>940</v>
      </c>
      <c r="E1669" s="2" t="s">
        <v>15317</v>
      </c>
      <c r="F1669" s="2">
        <v>31097418</v>
      </c>
      <c r="G1669" s="2" t="s">
        <v>16483</v>
      </c>
      <c r="H1669" s="2" t="s">
        <v>16484</v>
      </c>
      <c r="I1669" s="2" t="s">
        <v>7740</v>
      </c>
      <c r="J1669" s="2" t="s">
        <v>16485</v>
      </c>
      <c r="K1669" s="2" t="s">
        <v>15780</v>
      </c>
      <c r="L1669" s="2" t="s">
        <v>16486</v>
      </c>
      <c r="M1669" s="2" t="s">
        <v>10877</v>
      </c>
      <c r="N1669" s="4" t="s">
        <v>16487</v>
      </c>
      <c r="O1669" s="4" t="s">
        <v>16488</v>
      </c>
    </row>
    <row r="1670" spans="1:15" ht="15" hidden="1" customHeight="1" x14ac:dyDescent="0.3">
      <c r="A1670" s="2" t="s">
        <v>217</v>
      </c>
      <c r="B1670" s="2" t="s">
        <v>34324</v>
      </c>
      <c r="C1670" s="3">
        <v>16</v>
      </c>
      <c r="D1670" s="2" t="s">
        <v>940</v>
      </c>
      <c r="E1670" s="2" t="s">
        <v>15317</v>
      </c>
      <c r="F1670" s="2">
        <v>31377800</v>
      </c>
      <c r="G1670" s="2" t="s">
        <v>16489</v>
      </c>
      <c r="H1670" s="2" t="s">
        <v>16490</v>
      </c>
      <c r="I1670" s="2" t="s">
        <v>4321</v>
      </c>
      <c r="J1670" s="2"/>
      <c r="K1670" s="2" t="s">
        <v>10693</v>
      </c>
      <c r="L1670" s="2" t="s">
        <v>16491</v>
      </c>
      <c r="M1670" s="2" t="s">
        <v>16229</v>
      </c>
      <c r="N1670" s="4" t="s">
        <v>16492</v>
      </c>
      <c r="O1670" s="4" t="s">
        <v>16493</v>
      </c>
    </row>
    <row r="1671" spans="1:15" ht="15" hidden="1" customHeight="1" x14ac:dyDescent="0.3">
      <c r="A1671" s="2" t="s">
        <v>217</v>
      </c>
      <c r="B1671" s="2" t="s">
        <v>34324</v>
      </c>
      <c r="C1671" s="3">
        <v>16</v>
      </c>
      <c r="D1671" s="2" t="s">
        <v>940</v>
      </c>
      <c r="E1671" s="2" t="s">
        <v>15317</v>
      </c>
      <c r="F1671" s="2">
        <v>32371435</v>
      </c>
      <c r="G1671" s="2" t="s">
        <v>16494</v>
      </c>
      <c r="H1671" s="2" t="s">
        <v>16495</v>
      </c>
      <c r="I1671" s="2" t="s">
        <v>5046</v>
      </c>
      <c r="J1671" s="2"/>
      <c r="K1671" s="2" t="s">
        <v>10034</v>
      </c>
      <c r="L1671" s="2" t="s">
        <v>16496</v>
      </c>
      <c r="M1671" s="2" t="s">
        <v>16497</v>
      </c>
      <c r="N1671" s="4" t="s">
        <v>16498</v>
      </c>
      <c r="O1671" s="4" t="s">
        <v>16499</v>
      </c>
    </row>
    <row r="1672" spans="1:15" ht="15" hidden="1" customHeight="1" x14ac:dyDescent="0.3">
      <c r="A1672" s="2" t="s">
        <v>217</v>
      </c>
      <c r="B1672" s="2" t="s">
        <v>34324</v>
      </c>
      <c r="C1672" s="3">
        <v>16</v>
      </c>
      <c r="D1672" s="2" t="s">
        <v>940</v>
      </c>
      <c r="E1672" s="2" t="s">
        <v>15317</v>
      </c>
      <c r="F1672" s="2">
        <v>32187520</v>
      </c>
      <c r="G1672" s="2" t="s">
        <v>16500</v>
      </c>
      <c r="H1672" s="2" t="s">
        <v>16501</v>
      </c>
      <c r="I1672" s="2" t="s">
        <v>4539</v>
      </c>
      <c r="J1672" s="2"/>
      <c r="K1672" s="2" t="s">
        <v>5277</v>
      </c>
      <c r="L1672" s="2" t="s">
        <v>16502</v>
      </c>
      <c r="M1672" s="2" t="s">
        <v>7460</v>
      </c>
      <c r="N1672" s="4" t="s">
        <v>16503</v>
      </c>
      <c r="O1672" s="4" t="s">
        <v>16504</v>
      </c>
    </row>
    <row r="1673" spans="1:15" ht="15" hidden="1" customHeight="1" x14ac:dyDescent="0.3">
      <c r="A1673" s="2" t="s">
        <v>217</v>
      </c>
      <c r="B1673" s="2" t="s">
        <v>34324</v>
      </c>
      <c r="C1673" s="3">
        <v>16</v>
      </c>
      <c r="D1673" s="2" t="s">
        <v>940</v>
      </c>
      <c r="E1673" s="2" t="s">
        <v>15317</v>
      </c>
      <c r="F1673" s="2">
        <v>32169103</v>
      </c>
      <c r="G1673" s="2" t="s">
        <v>16505</v>
      </c>
      <c r="H1673" s="2" t="s">
        <v>16506</v>
      </c>
      <c r="I1673" s="2" t="s">
        <v>10309</v>
      </c>
      <c r="J1673" s="2" t="s">
        <v>10309</v>
      </c>
      <c r="K1673" s="2" t="s">
        <v>16260</v>
      </c>
      <c r="L1673" s="2" t="s">
        <v>16507</v>
      </c>
      <c r="M1673" s="2" t="s">
        <v>7388</v>
      </c>
      <c r="N1673" s="4" t="s">
        <v>16508</v>
      </c>
      <c r="O1673" s="4" t="s">
        <v>16509</v>
      </c>
    </row>
    <row r="1674" spans="1:15" ht="15" hidden="1" customHeight="1" x14ac:dyDescent="0.3">
      <c r="A1674" s="2" t="s">
        <v>217</v>
      </c>
      <c r="B1674" s="2" t="s">
        <v>34324</v>
      </c>
      <c r="C1674" s="3">
        <v>16</v>
      </c>
      <c r="D1674" s="2" t="s">
        <v>940</v>
      </c>
      <c r="E1674" s="2" t="s">
        <v>15317</v>
      </c>
      <c r="F1674" s="2">
        <v>31969386</v>
      </c>
      <c r="G1674" s="2" t="s">
        <v>16510</v>
      </c>
      <c r="H1674" s="2" t="s">
        <v>16511</v>
      </c>
      <c r="I1674" s="2" t="s">
        <v>4324</v>
      </c>
      <c r="J1674" s="2" t="s">
        <v>9293</v>
      </c>
      <c r="K1674" s="2" t="s">
        <v>8235</v>
      </c>
      <c r="L1674" s="2" t="s">
        <v>16512</v>
      </c>
      <c r="M1674" s="2" t="s">
        <v>7460</v>
      </c>
      <c r="N1674" s="4" t="s">
        <v>16513</v>
      </c>
      <c r="O1674" s="4" t="s">
        <v>16514</v>
      </c>
    </row>
    <row r="1675" spans="1:15" ht="15" hidden="1" customHeight="1" x14ac:dyDescent="0.3">
      <c r="A1675" s="2" t="s">
        <v>217</v>
      </c>
      <c r="B1675" s="2" t="s">
        <v>34324</v>
      </c>
      <c r="C1675" s="3">
        <v>16</v>
      </c>
      <c r="D1675" s="2" t="s">
        <v>940</v>
      </c>
      <c r="E1675" s="2" t="s">
        <v>15317</v>
      </c>
      <c r="F1675" s="2">
        <v>32035658</v>
      </c>
      <c r="G1675" s="2" t="s">
        <v>16515</v>
      </c>
      <c r="H1675" s="2" t="s">
        <v>16516</v>
      </c>
      <c r="I1675" s="2" t="s">
        <v>9200</v>
      </c>
      <c r="J1675" s="2" t="s">
        <v>16517</v>
      </c>
      <c r="K1675" s="2" t="s">
        <v>7380</v>
      </c>
      <c r="L1675" s="2" t="s">
        <v>16518</v>
      </c>
      <c r="M1675" s="2" t="s">
        <v>7460</v>
      </c>
      <c r="N1675" s="4" t="s">
        <v>16519</v>
      </c>
      <c r="O1675" s="4" t="s">
        <v>16520</v>
      </c>
    </row>
    <row r="1676" spans="1:15" ht="15" hidden="1" customHeight="1" x14ac:dyDescent="0.3">
      <c r="A1676" s="2" t="s">
        <v>217</v>
      </c>
      <c r="B1676" s="2" t="s">
        <v>34324</v>
      </c>
      <c r="C1676" s="3">
        <v>16</v>
      </c>
      <c r="D1676" s="2" t="s">
        <v>940</v>
      </c>
      <c r="E1676" s="2" t="s">
        <v>15317</v>
      </c>
      <c r="F1676" s="2">
        <v>32090985</v>
      </c>
      <c r="G1676" s="2" t="s">
        <v>16521</v>
      </c>
      <c r="H1676" s="2" t="s">
        <v>16522</v>
      </c>
      <c r="I1676" s="2" t="s">
        <v>16517</v>
      </c>
      <c r="J1676" s="2" t="s">
        <v>16517</v>
      </c>
      <c r="K1676" s="2" t="s">
        <v>16523</v>
      </c>
      <c r="L1676" s="2" t="s">
        <v>16524</v>
      </c>
      <c r="M1676" s="2" t="s">
        <v>16525</v>
      </c>
      <c r="N1676" s="4" t="s">
        <v>16526</v>
      </c>
      <c r="O1676" s="4" t="s">
        <v>16527</v>
      </c>
    </row>
    <row r="1677" spans="1:15" ht="15" hidden="1" customHeight="1" x14ac:dyDescent="0.3">
      <c r="A1677" s="2" t="s">
        <v>217</v>
      </c>
      <c r="B1677" s="2" t="s">
        <v>34324</v>
      </c>
      <c r="C1677" s="3">
        <v>16</v>
      </c>
      <c r="D1677" s="2" t="s">
        <v>940</v>
      </c>
      <c r="E1677" s="2" t="s">
        <v>15317</v>
      </c>
      <c r="F1677" s="2">
        <v>30487146</v>
      </c>
      <c r="G1677" s="2" t="s">
        <v>16528</v>
      </c>
      <c r="H1677" s="2" t="s">
        <v>16529</v>
      </c>
      <c r="I1677" s="2" t="s">
        <v>960</v>
      </c>
      <c r="J1677" s="2" t="s">
        <v>16530</v>
      </c>
      <c r="K1677" s="2" t="s">
        <v>15780</v>
      </c>
      <c r="L1677" s="2" t="s">
        <v>16531</v>
      </c>
      <c r="M1677" s="2" t="s">
        <v>7565</v>
      </c>
      <c r="N1677" s="4" t="s">
        <v>16532</v>
      </c>
      <c r="O1677" s="4" t="s">
        <v>16533</v>
      </c>
    </row>
    <row r="1678" spans="1:15" ht="15" hidden="1" customHeight="1" x14ac:dyDescent="0.3">
      <c r="A1678" s="2" t="s">
        <v>217</v>
      </c>
      <c r="B1678" s="2" t="s">
        <v>34324</v>
      </c>
      <c r="C1678" s="3">
        <v>16</v>
      </c>
      <c r="D1678" s="2" t="s">
        <v>940</v>
      </c>
      <c r="E1678" s="2" t="s">
        <v>15317</v>
      </c>
      <c r="F1678" s="2">
        <v>31848027</v>
      </c>
      <c r="G1678" s="2" t="s">
        <v>16534</v>
      </c>
      <c r="H1678" s="2" t="s">
        <v>16535</v>
      </c>
      <c r="I1678" s="2" t="s">
        <v>960</v>
      </c>
      <c r="J1678" s="2" t="s">
        <v>16536</v>
      </c>
      <c r="K1678" s="2" t="s">
        <v>15702</v>
      </c>
      <c r="L1678" s="2" t="s">
        <v>16537</v>
      </c>
      <c r="M1678" s="2" t="s">
        <v>7735</v>
      </c>
      <c r="N1678" s="4" t="s">
        <v>16538</v>
      </c>
      <c r="O1678" s="4" t="s">
        <v>16539</v>
      </c>
    </row>
    <row r="1679" spans="1:15" ht="15" hidden="1" customHeight="1" x14ac:dyDescent="0.3">
      <c r="A1679" s="2" t="s">
        <v>217</v>
      </c>
      <c r="B1679" s="2" t="s">
        <v>34324</v>
      </c>
      <c r="C1679" s="3">
        <v>16</v>
      </c>
      <c r="D1679" s="2" t="s">
        <v>940</v>
      </c>
      <c r="E1679" s="2" t="s">
        <v>15317</v>
      </c>
      <c r="F1679" s="2">
        <v>31963848</v>
      </c>
      <c r="G1679" s="2" t="s">
        <v>16540</v>
      </c>
      <c r="H1679" s="2" t="s">
        <v>16541</v>
      </c>
      <c r="I1679" s="2" t="s">
        <v>16542</v>
      </c>
      <c r="J1679" s="2" t="s">
        <v>16542</v>
      </c>
      <c r="K1679" s="2" t="s">
        <v>16543</v>
      </c>
      <c r="L1679" s="2" t="s">
        <v>16544</v>
      </c>
      <c r="M1679" s="2" t="s">
        <v>7388</v>
      </c>
      <c r="N1679" s="4" t="s">
        <v>16545</v>
      </c>
      <c r="O1679" s="4" t="s">
        <v>16546</v>
      </c>
    </row>
    <row r="1680" spans="1:15" ht="15" hidden="1" customHeight="1" x14ac:dyDescent="0.3">
      <c r="A1680" s="2" t="s">
        <v>217</v>
      </c>
      <c r="B1680" s="2" t="s">
        <v>34324</v>
      </c>
      <c r="C1680" s="3">
        <v>16</v>
      </c>
      <c r="D1680" s="2" t="s">
        <v>940</v>
      </c>
      <c r="E1680" s="2" t="s">
        <v>15317</v>
      </c>
      <c r="F1680" s="2">
        <v>31821596</v>
      </c>
      <c r="G1680" s="2" t="s">
        <v>16547</v>
      </c>
      <c r="H1680" s="2" t="s">
        <v>16548</v>
      </c>
      <c r="I1680" s="2" t="s">
        <v>16549</v>
      </c>
      <c r="J1680" s="2" t="s">
        <v>16550</v>
      </c>
      <c r="K1680" s="2" t="s">
        <v>10831</v>
      </c>
      <c r="L1680" s="2" t="s">
        <v>16551</v>
      </c>
      <c r="M1680" s="2" t="s">
        <v>7460</v>
      </c>
      <c r="N1680" s="4" t="s">
        <v>16552</v>
      </c>
      <c r="O1680" s="4" t="s">
        <v>16553</v>
      </c>
    </row>
    <row r="1681" spans="1:15" ht="15" hidden="1" customHeight="1" x14ac:dyDescent="0.3">
      <c r="A1681" s="2" t="s">
        <v>217</v>
      </c>
      <c r="B1681" s="2" t="s">
        <v>34324</v>
      </c>
      <c r="C1681" s="3">
        <v>16</v>
      </c>
      <c r="D1681" s="2" t="s">
        <v>940</v>
      </c>
      <c r="E1681" s="2" t="s">
        <v>15317</v>
      </c>
      <c r="F1681" s="2">
        <v>31699813</v>
      </c>
      <c r="G1681" s="2" t="s">
        <v>16554</v>
      </c>
      <c r="H1681" s="2" t="s">
        <v>16555</v>
      </c>
      <c r="I1681" s="2" t="s">
        <v>975</v>
      </c>
      <c r="J1681" s="2" t="s">
        <v>16556</v>
      </c>
      <c r="K1681" s="2" t="s">
        <v>15780</v>
      </c>
      <c r="L1681" s="2" t="s">
        <v>16557</v>
      </c>
      <c r="M1681" s="2" t="s">
        <v>7460</v>
      </c>
      <c r="N1681" s="4" t="s">
        <v>16558</v>
      </c>
      <c r="O1681" s="4" t="s">
        <v>16559</v>
      </c>
    </row>
    <row r="1682" spans="1:15" ht="15" hidden="1" customHeight="1" x14ac:dyDescent="0.3">
      <c r="A1682" s="2" t="s">
        <v>217</v>
      </c>
      <c r="B1682" s="2" t="s">
        <v>34324</v>
      </c>
      <c r="C1682" s="3">
        <v>16</v>
      </c>
      <c r="D1682" s="2" t="s">
        <v>940</v>
      </c>
      <c r="E1682" s="2" t="s">
        <v>15317</v>
      </c>
      <c r="F1682" s="2">
        <v>31903110</v>
      </c>
      <c r="G1682" s="2" t="s">
        <v>16560</v>
      </c>
      <c r="H1682" s="2" t="s">
        <v>16561</v>
      </c>
      <c r="I1682" s="2" t="s">
        <v>1123</v>
      </c>
      <c r="J1682" s="2" t="s">
        <v>4087</v>
      </c>
      <c r="K1682" s="2" t="s">
        <v>16562</v>
      </c>
      <c r="L1682" s="2" t="s">
        <v>16563</v>
      </c>
      <c r="M1682" s="2" t="s">
        <v>7460</v>
      </c>
      <c r="N1682" s="4" t="s">
        <v>16564</v>
      </c>
      <c r="O1682" s="4" t="s">
        <v>16565</v>
      </c>
    </row>
    <row r="1683" spans="1:15" ht="15" hidden="1" customHeight="1" x14ac:dyDescent="0.3">
      <c r="A1683" s="2" t="s">
        <v>217</v>
      </c>
      <c r="B1683" s="2" t="s">
        <v>34324</v>
      </c>
      <c r="C1683" s="3">
        <v>16</v>
      </c>
      <c r="D1683" s="2" t="s">
        <v>940</v>
      </c>
      <c r="E1683" s="2" t="s">
        <v>15317</v>
      </c>
      <c r="F1683" s="2">
        <v>32115500</v>
      </c>
      <c r="G1683" s="2" t="s">
        <v>16566</v>
      </c>
      <c r="H1683" s="2" t="s">
        <v>16567</v>
      </c>
      <c r="I1683" s="2" t="s">
        <v>1123</v>
      </c>
      <c r="J1683" s="2"/>
      <c r="K1683" s="2" t="s">
        <v>16169</v>
      </c>
      <c r="L1683" s="2" t="s">
        <v>16568</v>
      </c>
      <c r="M1683" s="2" t="s">
        <v>7388</v>
      </c>
      <c r="N1683" s="4" t="s">
        <v>16569</v>
      </c>
      <c r="O1683" s="4" t="s">
        <v>16570</v>
      </c>
    </row>
    <row r="1684" spans="1:15" ht="15" hidden="1" customHeight="1" x14ac:dyDescent="0.3">
      <c r="A1684" s="2" t="s">
        <v>217</v>
      </c>
      <c r="B1684" s="2" t="s">
        <v>34324</v>
      </c>
      <c r="C1684" s="3">
        <v>16</v>
      </c>
      <c r="D1684" s="2" t="s">
        <v>940</v>
      </c>
      <c r="E1684" s="2" t="s">
        <v>15317</v>
      </c>
      <c r="F1684" s="2">
        <v>32373775</v>
      </c>
      <c r="G1684" s="2" t="s">
        <v>16571</v>
      </c>
      <c r="H1684" s="2" t="s">
        <v>16572</v>
      </c>
      <c r="I1684" s="2" t="s">
        <v>1123</v>
      </c>
      <c r="J1684" s="2" t="s">
        <v>10309</v>
      </c>
      <c r="K1684" s="2" t="s">
        <v>16382</v>
      </c>
      <c r="L1684" s="2" t="s">
        <v>16573</v>
      </c>
      <c r="M1684" s="2" t="s">
        <v>7438</v>
      </c>
      <c r="N1684" s="4" t="s">
        <v>16574</v>
      </c>
      <c r="O1684" s="4" t="s">
        <v>16575</v>
      </c>
    </row>
    <row r="1685" spans="1:15" ht="15" hidden="1" customHeight="1" x14ac:dyDescent="0.3">
      <c r="A1685" s="2" t="s">
        <v>217</v>
      </c>
      <c r="B1685" s="2" t="s">
        <v>34324</v>
      </c>
      <c r="C1685" s="3">
        <v>16</v>
      </c>
      <c r="D1685" s="2" t="s">
        <v>940</v>
      </c>
      <c r="E1685" s="2" t="s">
        <v>15317</v>
      </c>
      <c r="F1685" s="2">
        <v>32968707</v>
      </c>
      <c r="G1685" s="2" t="s">
        <v>16576</v>
      </c>
      <c r="H1685" s="2" t="s">
        <v>16577</v>
      </c>
      <c r="I1685" s="2" t="s">
        <v>1123</v>
      </c>
      <c r="J1685" s="2" t="s">
        <v>16578</v>
      </c>
      <c r="K1685" s="2" t="s">
        <v>16382</v>
      </c>
      <c r="L1685" s="2" t="s">
        <v>16579</v>
      </c>
      <c r="M1685" s="2" t="s">
        <v>7388</v>
      </c>
      <c r="N1685" s="4" t="s">
        <v>16580</v>
      </c>
      <c r="O1685" s="4" t="s">
        <v>16581</v>
      </c>
    </row>
    <row r="1686" spans="1:15" ht="15" hidden="1" customHeight="1" x14ac:dyDescent="0.3">
      <c r="A1686" s="2" t="s">
        <v>217</v>
      </c>
      <c r="B1686" s="2" t="s">
        <v>34324</v>
      </c>
      <c r="C1686" s="3">
        <v>16</v>
      </c>
      <c r="D1686" s="2" t="s">
        <v>940</v>
      </c>
      <c r="E1686" s="2" t="s">
        <v>15317</v>
      </c>
      <c r="F1686" s="2">
        <v>33424923</v>
      </c>
      <c r="G1686" s="2" t="s">
        <v>16582</v>
      </c>
      <c r="H1686" s="2" t="s">
        <v>16583</v>
      </c>
      <c r="I1686" s="2" t="s">
        <v>1123</v>
      </c>
      <c r="J1686" s="2" t="s">
        <v>16584</v>
      </c>
      <c r="K1686" s="2" t="s">
        <v>16585</v>
      </c>
      <c r="L1686" s="2" t="s">
        <v>16586</v>
      </c>
      <c r="M1686" s="2" t="s">
        <v>7388</v>
      </c>
      <c r="N1686" s="4" t="s">
        <v>16587</v>
      </c>
      <c r="O1686" s="4" t="s">
        <v>16588</v>
      </c>
    </row>
    <row r="1687" spans="1:15" ht="15" hidden="1" customHeight="1" x14ac:dyDescent="0.3">
      <c r="A1687" s="2" t="s">
        <v>217</v>
      </c>
      <c r="B1687" s="2" t="s">
        <v>34324</v>
      </c>
      <c r="C1687" s="3">
        <v>16</v>
      </c>
      <c r="D1687" s="2" t="s">
        <v>940</v>
      </c>
      <c r="E1687" s="2" t="s">
        <v>15317</v>
      </c>
      <c r="F1687" s="2">
        <v>31629036</v>
      </c>
      <c r="G1687" s="2" t="s">
        <v>16589</v>
      </c>
      <c r="H1687" s="2" t="s">
        <v>16590</v>
      </c>
      <c r="I1687" s="2" t="s">
        <v>16591</v>
      </c>
      <c r="J1687" s="2" t="s">
        <v>16592</v>
      </c>
      <c r="K1687" s="2" t="s">
        <v>16593</v>
      </c>
      <c r="L1687" s="2" t="s">
        <v>16594</v>
      </c>
      <c r="M1687" s="2" t="s">
        <v>7460</v>
      </c>
      <c r="N1687" s="4" t="s">
        <v>16595</v>
      </c>
      <c r="O1687" s="4" t="s">
        <v>16596</v>
      </c>
    </row>
    <row r="1688" spans="1:15" ht="15" hidden="1" customHeight="1" x14ac:dyDescent="0.3">
      <c r="A1688" s="2" t="s">
        <v>217</v>
      </c>
      <c r="B1688" s="2" t="s">
        <v>34324</v>
      </c>
      <c r="C1688" s="3">
        <v>16</v>
      </c>
      <c r="D1688" s="2" t="s">
        <v>940</v>
      </c>
      <c r="E1688" s="2" t="s">
        <v>15317</v>
      </c>
      <c r="F1688" s="2">
        <v>31520515</v>
      </c>
      <c r="G1688" s="2" t="s">
        <v>16597</v>
      </c>
      <c r="H1688" s="2" t="s">
        <v>16598</v>
      </c>
      <c r="I1688" s="2" t="s">
        <v>2367</v>
      </c>
      <c r="J1688" s="2" t="s">
        <v>16599</v>
      </c>
      <c r="K1688" s="2" t="s">
        <v>16389</v>
      </c>
      <c r="L1688" s="2" t="s">
        <v>16600</v>
      </c>
      <c r="M1688" s="2" t="s">
        <v>7709</v>
      </c>
      <c r="N1688" s="4" t="s">
        <v>16601</v>
      </c>
      <c r="O1688" s="4" t="s">
        <v>16602</v>
      </c>
    </row>
    <row r="1689" spans="1:15" ht="15" hidden="1" customHeight="1" x14ac:dyDescent="0.3">
      <c r="A1689" s="2" t="s">
        <v>217</v>
      </c>
      <c r="B1689" s="2" t="s">
        <v>34324</v>
      </c>
      <c r="C1689" s="3">
        <v>16</v>
      </c>
      <c r="D1689" s="2" t="s">
        <v>940</v>
      </c>
      <c r="E1689" s="2" t="s">
        <v>15317</v>
      </c>
      <c r="F1689" s="2">
        <v>31288744</v>
      </c>
      <c r="G1689" s="2" t="s">
        <v>16603</v>
      </c>
      <c r="H1689" s="2" t="s">
        <v>16604</v>
      </c>
      <c r="I1689" s="2" t="s">
        <v>7824</v>
      </c>
      <c r="J1689" s="2" t="s">
        <v>7824</v>
      </c>
      <c r="K1689" s="2" t="s">
        <v>10437</v>
      </c>
      <c r="L1689" s="2" t="s">
        <v>16605</v>
      </c>
      <c r="M1689" s="2" t="s">
        <v>7709</v>
      </c>
      <c r="N1689" s="4" t="s">
        <v>16606</v>
      </c>
      <c r="O1689" s="4" t="s">
        <v>16607</v>
      </c>
    </row>
    <row r="1690" spans="1:15" ht="15" hidden="1" customHeight="1" x14ac:dyDescent="0.3">
      <c r="A1690" s="2" t="s">
        <v>217</v>
      </c>
      <c r="B1690" s="2" t="s">
        <v>34324</v>
      </c>
      <c r="C1690" s="3">
        <v>16</v>
      </c>
      <c r="D1690" s="2" t="s">
        <v>940</v>
      </c>
      <c r="E1690" s="2" t="s">
        <v>15317</v>
      </c>
      <c r="F1690" s="2">
        <v>31088898</v>
      </c>
      <c r="G1690" s="2" t="s">
        <v>16608</v>
      </c>
      <c r="H1690" s="2" t="s">
        <v>16609</v>
      </c>
      <c r="I1690" s="2" t="s">
        <v>3554</v>
      </c>
      <c r="J1690" s="2" t="s">
        <v>16610</v>
      </c>
      <c r="K1690" s="2" t="s">
        <v>8300</v>
      </c>
      <c r="L1690" s="2" t="s">
        <v>16611</v>
      </c>
      <c r="M1690" s="2" t="s">
        <v>7460</v>
      </c>
      <c r="N1690" s="4" t="s">
        <v>16612</v>
      </c>
      <c r="O1690" s="4" t="s">
        <v>16613</v>
      </c>
    </row>
    <row r="1691" spans="1:15" ht="15" hidden="1" customHeight="1" x14ac:dyDescent="0.3">
      <c r="A1691" s="2" t="s">
        <v>217</v>
      </c>
      <c r="B1691" s="2" t="s">
        <v>34324</v>
      </c>
      <c r="C1691" s="3">
        <v>16</v>
      </c>
      <c r="D1691" s="2" t="s">
        <v>940</v>
      </c>
      <c r="E1691" s="2" t="s">
        <v>15317</v>
      </c>
      <c r="F1691" s="2">
        <v>31060597</v>
      </c>
      <c r="G1691" s="2" t="s">
        <v>16614</v>
      </c>
      <c r="H1691" s="2" t="s">
        <v>16615</v>
      </c>
      <c r="I1691" s="2" t="s">
        <v>16616</v>
      </c>
      <c r="J1691" s="2" t="s">
        <v>16616</v>
      </c>
      <c r="K1691" s="2" t="s">
        <v>9406</v>
      </c>
      <c r="L1691" s="2" t="s">
        <v>16617</v>
      </c>
      <c r="M1691" s="2" t="s">
        <v>7858</v>
      </c>
      <c r="N1691" s="4" t="s">
        <v>16618</v>
      </c>
      <c r="O1691" s="4" t="s">
        <v>16619</v>
      </c>
    </row>
    <row r="1692" spans="1:15" ht="15" hidden="1" customHeight="1" x14ac:dyDescent="0.3">
      <c r="A1692" s="2" t="s">
        <v>217</v>
      </c>
      <c r="B1692" s="2" t="s">
        <v>34324</v>
      </c>
      <c r="C1692" s="3">
        <v>16</v>
      </c>
      <c r="D1692" s="2" t="s">
        <v>940</v>
      </c>
      <c r="E1692" s="2" t="s">
        <v>15317</v>
      </c>
      <c r="F1692" s="2">
        <v>31027746</v>
      </c>
      <c r="G1692" s="2" t="s">
        <v>16620</v>
      </c>
      <c r="H1692" s="2" t="s">
        <v>16621</v>
      </c>
      <c r="I1692" s="2" t="s">
        <v>1336</v>
      </c>
      <c r="J1692" s="2"/>
      <c r="K1692" s="2" t="s">
        <v>15394</v>
      </c>
      <c r="L1692" s="2" t="s">
        <v>16622</v>
      </c>
      <c r="M1692" s="2" t="s">
        <v>7735</v>
      </c>
      <c r="N1692" s="4" t="s">
        <v>16623</v>
      </c>
      <c r="O1692" s="4" t="s">
        <v>16624</v>
      </c>
    </row>
    <row r="1693" spans="1:15" ht="15" hidden="1" customHeight="1" x14ac:dyDescent="0.3">
      <c r="A1693" s="2" t="s">
        <v>217</v>
      </c>
      <c r="B1693" s="2" t="s">
        <v>34324</v>
      </c>
      <c r="C1693" s="3">
        <v>16</v>
      </c>
      <c r="D1693" s="2" t="s">
        <v>940</v>
      </c>
      <c r="E1693" s="2" t="s">
        <v>15317</v>
      </c>
      <c r="F1693" s="2">
        <v>30753461</v>
      </c>
      <c r="G1693" s="2" t="s">
        <v>16625</v>
      </c>
      <c r="H1693" s="2" t="s">
        <v>16626</v>
      </c>
      <c r="I1693" s="2" t="s">
        <v>16627</v>
      </c>
      <c r="J1693" s="2"/>
      <c r="K1693" s="2" t="s">
        <v>10907</v>
      </c>
      <c r="L1693" s="2" t="s">
        <v>16628</v>
      </c>
      <c r="M1693" s="2" t="s">
        <v>7460</v>
      </c>
      <c r="N1693" s="4" t="s">
        <v>16629</v>
      </c>
      <c r="O1693" s="4" t="s">
        <v>16630</v>
      </c>
    </row>
    <row r="1694" spans="1:15" ht="15" hidden="1" customHeight="1" x14ac:dyDescent="0.3">
      <c r="A1694" s="2" t="s">
        <v>217</v>
      </c>
      <c r="B1694" s="2" t="s">
        <v>34324</v>
      </c>
      <c r="C1694" s="3">
        <v>16</v>
      </c>
      <c r="D1694" s="2" t="s">
        <v>940</v>
      </c>
      <c r="E1694" s="2" t="s">
        <v>15317</v>
      </c>
      <c r="F1694" s="2">
        <v>30850159</v>
      </c>
      <c r="G1694" s="2" t="s">
        <v>16631</v>
      </c>
      <c r="H1694" s="2" t="s">
        <v>16632</v>
      </c>
      <c r="I1694" s="2" t="s">
        <v>16633</v>
      </c>
      <c r="J1694" s="2" t="s">
        <v>16634</v>
      </c>
      <c r="K1694" s="2" t="s">
        <v>9770</v>
      </c>
      <c r="L1694" s="2" t="s">
        <v>16635</v>
      </c>
      <c r="M1694" s="2" t="s">
        <v>7460</v>
      </c>
      <c r="N1694" s="4" t="s">
        <v>16636</v>
      </c>
      <c r="O1694" s="4" t="s">
        <v>16637</v>
      </c>
    </row>
    <row r="1695" spans="1:15" ht="15" hidden="1" customHeight="1" x14ac:dyDescent="0.3">
      <c r="A1695" s="2" t="s">
        <v>217</v>
      </c>
      <c r="B1695" s="2" t="s">
        <v>34324</v>
      </c>
      <c r="C1695" s="3">
        <v>16</v>
      </c>
      <c r="D1695" s="2" t="s">
        <v>940</v>
      </c>
      <c r="E1695" s="2" t="s">
        <v>15317</v>
      </c>
      <c r="F1695" s="2">
        <v>30971306</v>
      </c>
      <c r="G1695" s="2" t="s">
        <v>16614</v>
      </c>
      <c r="H1695" s="2" t="s">
        <v>16638</v>
      </c>
      <c r="I1695" s="2" t="s">
        <v>16639</v>
      </c>
      <c r="J1695" s="2" t="s">
        <v>16639</v>
      </c>
      <c r="K1695" s="2" t="s">
        <v>9406</v>
      </c>
      <c r="L1695" s="2" t="s">
        <v>16640</v>
      </c>
      <c r="M1695" s="2" t="s">
        <v>7852</v>
      </c>
      <c r="N1695" s="4" t="s">
        <v>16641</v>
      </c>
      <c r="O1695" s="4" t="s">
        <v>16642</v>
      </c>
    </row>
    <row r="1696" spans="1:15" ht="15" hidden="1" customHeight="1" x14ac:dyDescent="0.3">
      <c r="A1696" s="2" t="s">
        <v>217</v>
      </c>
      <c r="B1696" s="2" t="s">
        <v>34324</v>
      </c>
      <c r="C1696" s="3">
        <v>16</v>
      </c>
      <c r="D1696" s="2" t="s">
        <v>940</v>
      </c>
      <c r="E1696" s="2" t="s">
        <v>15317</v>
      </c>
      <c r="F1696" s="2">
        <v>30342889</v>
      </c>
      <c r="G1696" s="2" t="s">
        <v>16643</v>
      </c>
      <c r="H1696" s="2" t="s">
        <v>16644</v>
      </c>
      <c r="I1696" s="2" t="s">
        <v>1357</v>
      </c>
      <c r="J1696" s="2" t="s">
        <v>16645</v>
      </c>
      <c r="K1696" s="2" t="s">
        <v>15067</v>
      </c>
      <c r="L1696" s="2" t="s">
        <v>16646</v>
      </c>
      <c r="M1696" s="2" t="s">
        <v>7677</v>
      </c>
      <c r="N1696" s="4" t="s">
        <v>16647</v>
      </c>
      <c r="O1696" s="4" t="s">
        <v>16648</v>
      </c>
    </row>
    <row r="1697" spans="1:15" ht="15" hidden="1" customHeight="1" x14ac:dyDescent="0.3">
      <c r="A1697" s="2" t="s">
        <v>217</v>
      </c>
      <c r="B1697" s="2" t="s">
        <v>34324</v>
      </c>
      <c r="C1697" s="3">
        <v>16</v>
      </c>
      <c r="D1697" s="2" t="s">
        <v>940</v>
      </c>
      <c r="E1697" s="2" t="s">
        <v>15317</v>
      </c>
      <c r="F1697" s="2">
        <v>30256943</v>
      </c>
      <c r="G1697" s="2" t="s">
        <v>16649</v>
      </c>
      <c r="H1697" s="2" t="s">
        <v>16650</v>
      </c>
      <c r="I1697" s="2" t="s">
        <v>3559</v>
      </c>
      <c r="J1697" s="2"/>
      <c r="K1697" s="2" t="s">
        <v>16651</v>
      </c>
      <c r="L1697" s="2" t="s">
        <v>16652</v>
      </c>
      <c r="M1697" s="2" t="s">
        <v>7388</v>
      </c>
      <c r="N1697" s="4" t="s">
        <v>16653</v>
      </c>
      <c r="O1697" s="4" t="s">
        <v>16654</v>
      </c>
    </row>
    <row r="1698" spans="1:15" ht="15" hidden="1" customHeight="1" x14ac:dyDescent="0.3">
      <c r="A1698" s="2" t="s">
        <v>217</v>
      </c>
      <c r="B1698" s="2" t="s">
        <v>34324</v>
      </c>
      <c r="C1698" s="3">
        <v>16</v>
      </c>
      <c r="D1698" s="2" t="s">
        <v>940</v>
      </c>
      <c r="E1698" s="2" t="s">
        <v>15317</v>
      </c>
      <c r="F1698" s="2">
        <v>30169661</v>
      </c>
      <c r="G1698" s="2" t="s">
        <v>16655</v>
      </c>
      <c r="H1698" s="2" t="s">
        <v>16656</v>
      </c>
      <c r="I1698" s="2" t="s">
        <v>16657</v>
      </c>
      <c r="J1698" s="2"/>
      <c r="K1698" s="2" t="s">
        <v>10907</v>
      </c>
      <c r="L1698" s="2" t="s">
        <v>16658</v>
      </c>
      <c r="M1698" s="2" t="s">
        <v>7460</v>
      </c>
      <c r="N1698" s="4" t="s">
        <v>16659</v>
      </c>
      <c r="O1698" s="4" t="s">
        <v>16660</v>
      </c>
    </row>
    <row r="1699" spans="1:15" ht="15" hidden="1" customHeight="1" x14ac:dyDescent="0.3">
      <c r="A1699" s="2" t="s">
        <v>217</v>
      </c>
      <c r="B1699" s="2" t="s">
        <v>34324</v>
      </c>
      <c r="C1699" s="3">
        <v>16</v>
      </c>
      <c r="D1699" s="2" t="s">
        <v>940</v>
      </c>
      <c r="E1699" s="2" t="s">
        <v>15317</v>
      </c>
      <c r="F1699" s="2">
        <v>30239772</v>
      </c>
      <c r="G1699" s="2" t="s">
        <v>16661</v>
      </c>
      <c r="H1699" s="2" t="s">
        <v>16662</v>
      </c>
      <c r="I1699" s="2" t="s">
        <v>16657</v>
      </c>
      <c r="J1699" s="2"/>
      <c r="K1699" s="2" t="s">
        <v>10907</v>
      </c>
      <c r="L1699" s="2" t="s">
        <v>16663</v>
      </c>
      <c r="M1699" s="2" t="s">
        <v>7460</v>
      </c>
      <c r="N1699" s="4" t="s">
        <v>16664</v>
      </c>
      <c r="O1699" s="4" t="s">
        <v>16665</v>
      </c>
    </row>
    <row r="1700" spans="1:15" ht="15" hidden="1" customHeight="1" x14ac:dyDescent="0.3">
      <c r="A1700" s="2" t="s">
        <v>217</v>
      </c>
      <c r="B1700" s="2" t="s">
        <v>34324</v>
      </c>
      <c r="C1700" s="3">
        <v>16</v>
      </c>
      <c r="D1700" s="2" t="s">
        <v>940</v>
      </c>
      <c r="E1700" s="2" t="s">
        <v>15317</v>
      </c>
      <c r="F1700" s="2">
        <v>30796310</v>
      </c>
      <c r="G1700" s="2" t="s">
        <v>16666</v>
      </c>
      <c r="H1700" s="2" t="s">
        <v>16667</v>
      </c>
      <c r="I1700" s="2" t="s">
        <v>16668</v>
      </c>
      <c r="J1700" s="2" t="s">
        <v>16668</v>
      </c>
      <c r="K1700" s="2" t="s">
        <v>8943</v>
      </c>
      <c r="L1700" s="2" t="s">
        <v>16669</v>
      </c>
      <c r="M1700" s="2" t="s">
        <v>7460</v>
      </c>
      <c r="N1700" s="4" t="s">
        <v>16670</v>
      </c>
      <c r="O1700" s="4" t="s">
        <v>16671</v>
      </c>
    </row>
    <row r="1701" spans="1:15" ht="15" hidden="1" customHeight="1" x14ac:dyDescent="0.3">
      <c r="A1701" s="2" t="s">
        <v>217</v>
      </c>
      <c r="B1701" s="2" t="s">
        <v>34324</v>
      </c>
      <c r="C1701" s="3">
        <v>16</v>
      </c>
      <c r="D1701" s="2" t="s">
        <v>940</v>
      </c>
      <c r="E1701" s="2" t="s">
        <v>15317</v>
      </c>
      <c r="F1701" s="2">
        <v>30792455</v>
      </c>
      <c r="G1701" s="2" t="s">
        <v>16672</v>
      </c>
      <c r="H1701" s="2" t="s">
        <v>16673</v>
      </c>
      <c r="I1701" s="2" t="s">
        <v>11254</v>
      </c>
      <c r="J1701" s="2" t="s">
        <v>11254</v>
      </c>
      <c r="K1701" s="2" t="s">
        <v>8943</v>
      </c>
      <c r="L1701" s="2" t="s">
        <v>16674</v>
      </c>
      <c r="M1701" s="2" t="s">
        <v>7460</v>
      </c>
      <c r="N1701" s="4" t="s">
        <v>16675</v>
      </c>
      <c r="O1701" s="4" t="s">
        <v>16676</v>
      </c>
    </row>
    <row r="1702" spans="1:15" ht="15" hidden="1" customHeight="1" x14ac:dyDescent="0.3">
      <c r="A1702" s="2" t="s">
        <v>217</v>
      </c>
      <c r="B1702" s="2" t="s">
        <v>34324</v>
      </c>
      <c r="C1702" s="3">
        <v>16</v>
      </c>
      <c r="D1702" s="2" t="s">
        <v>940</v>
      </c>
      <c r="E1702" s="2" t="s">
        <v>15317</v>
      </c>
      <c r="F1702" s="2">
        <v>31455166</v>
      </c>
      <c r="G1702" s="2" t="s">
        <v>16677</v>
      </c>
      <c r="H1702" s="2" t="s">
        <v>16678</v>
      </c>
      <c r="I1702" s="2" t="s">
        <v>1423</v>
      </c>
      <c r="J1702" s="2"/>
      <c r="K1702" s="2" t="s">
        <v>16679</v>
      </c>
      <c r="L1702" s="2" t="s">
        <v>16680</v>
      </c>
      <c r="M1702" s="2" t="s">
        <v>7388</v>
      </c>
      <c r="N1702" s="4" t="s">
        <v>16681</v>
      </c>
      <c r="O1702" s="4" t="s">
        <v>16682</v>
      </c>
    </row>
    <row r="1703" spans="1:15" ht="15" hidden="1" customHeight="1" x14ac:dyDescent="0.3">
      <c r="A1703" s="2" t="s">
        <v>217</v>
      </c>
      <c r="B1703" s="2" t="s">
        <v>34324</v>
      </c>
      <c r="C1703" s="3">
        <v>16</v>
      </c>
      <c r="D1703" s="2" t="s">
        <v>940</v>
      </c>
      <c r="E1703" s="2" t="s">
        <v>15317</v>
      </c>
      <c r="F1703" s="2">
        <v>31067271</v>
      </c>
      <c r="G1703" s="2" t="s">
        <v>16614</v>
      </c>
      <c r="H1703" s="2" t="s">
        <v>16683</v>
      </c>
      <c r="I1703" s="2" t="s">
        <v>1125</v>
      </c>
      <c r="J1703" s="2" t="s">
        <v>4825</v>
      </c>
      <c r="K1703" s="2" t="s">
        <v>7933</v>
      </c>
      <c r="L1703" s="2" t="s">
        <v>16684</v>
      </c>
      <c r="M1703" s="2" t="s">
        <v>7645</v>
      </c>
      <c r="N1703" s="4" t="s">
        <v>16685</v>
      </c>
      <c r="O1703" s="4" t="s">
        <v>16686</v>
      </c>
    </row>
    <row r="1704" spans="1:15" ht="15" hidden="1" customHeight="1" x14ac:dyDescent="0.3">
      <c r="A1704" s="2" t="s">
        <v>217</v>
      </c>
      <c r="B1704" s="2" t="s">
        <v>34324</v>
      </c>
      <c r="C1704" s="3">
        <v>16</v>
      </c>
      <c r="D1704" s="2" t="s">
        <v>940</v>
      </c>
      <c r="E1704" s="2" t="s">
        <v>15317</v>
      </c>
      <c r="F1704" s="2">
        <v>31430342</v>
      </c>
      <c r="G1704" s="2" t="s">
        <v>16687</v>
      </c>
      <c r="H1704" s="2" t="s">
        <v>16688</v>
      </c>
      <c r="I1704" s="2" t="s">
        <v>1125</v>
      </c>
      <c r="J1704" s="2" t="s">
        <v>16689</v>
      </c>
      <c r="K1704" s="2" t="s">
        <v>7933</v>
      </c>
      <c r="L1704" s="2" t="s">
        <v>16690</v>
      </c>
      <c r="M1704" s="2" t="s">
        <v>7460</v>
      </c>
      <c r="N1704" s="4" t="s">
        <v>16691</v>
      </c>
      <c r="O1704" s="4" t="s">
        <v>16692</v>
      </c>
    </row>
    <row r="1705" spans="1:15" ht="15" hidden="1" customHeight="1" x14ac:dyDescent="0.3">
      <c r="A1705" s="2" t="s">
        <v>217</v>
      </c>
      <c r="B1705" s="2" t="s">
        <v>34324</v>
      </c>
      <c r="C1705" s="3">
        <v>16</v>
      </c>
      <c r="D1705" s="2" t="s">
        <v>940</v>
      </c>
      <c r="E1705" s="2" t="s">
        <v>15317</v>
      </c>
      <c r="F1705" s="2">
        <v>31872173</v>
      </c>
      <c r="G1705" s="2" t="s">
        <v>16693</v>
      </c>
      <c r="H1705" s="2" t="s">
        <v>16694</v>
      </c>
      <c r="I1705" s="2" t="s">
        <v>1125</v>
      </c>
      <c r="J1705" s="2" t="s">
        <v>16695</v>
      </c>
      <c r="K1705" s="2" t="s">
        <v>16382</v>
      </c>
      <c r="L1705" s="2" t="s">
        <v>16696</v>
      </c>
      <c r="M1705" s="2" t="s">
        <v>7388</v>
      </c>
      <c r="N1705" s="4" t="s">
        <v>16697</v>
      </c>
      <c r="O1705" s="4" t="s">
        <v>16698</v>
      </c>
    </row>
    <row r="1706" spans="1:15" ht="15" hidden="1" customHeight="1" x14ac:dyDescent="0.3">
      <c r="A1706" s="2" t="s">
        <v>217</v>
      </c>
      <c r="B1706" s="2" t="s">
        <v>34324</v>
      </c>
      <c r="C1706" s="3">
        <v>16</v>
      </c>
      <c r="D1706" s="2" t="s">
        <v>940</v>
      </c>
      <c r="E1706" s="2" t="s">
        <v>15317</v>
      </c>
      <c r="F1706" s="2">
        <v>30680067</v>
      </c>
      <c r="G1706" s="2" t="s">
        <v>16699</v>
      </c>
      <c r="H1706" s="2" t="s">
        <v>16700</v>
      </c>
      <c r="I1706" s="2" t="s">
        <v>16701</v>
      </c>
      <c r="J1706" s="2" t="s">
        <v>16701</v>
      </c>
      <c r="K1706" s="2" t="s">
        <v>16702</v>
      </c>
      <c r="L1706" s="2" t="s">
        <v>16703</v>
      </c>
      <c r="M1706" s="2" t="s">
        <v>7388</v>
      </c>
      <c r="N1706" s="4" t="s">
        <v>16704</v>
      </c>
      <c r="O1706" s="4" t="s">
        <v>16705</v>
      </c>
    </row>
    <row r="1707" spans="1:15" ht="15" hidden="1" customHeight="1" x14ac:dyDescent="0.3">
      <c r="A1707" s="2" t="s">
        <v>217</v>
      </c>
      <c r="B1707" s="2" t="s">
        <v>34324</v>
      </c>
      <c r="C1707" s="3">
        <v>16</v>
      </c>
      <c r="D1707" s="2" t="s">
        <v>940</v>
      </c>
      <c r="E1707" s="2" t="s">
        <v>15317</v>
      </c>
      <c r="F1707" s="2">
        <v>30568033</v>
      </c>
      <c r="G1707" s="2" t="s">
        <v>16706</v>
      </c>
      <c r="H1707" s="2" t="s">
        <v>16707</v>
      </c>
      <c r="I1707" s="2" t="s">
        <v>16708</v>
      </c>
      <c r="J1707" s="2" t="s">
        <v>16708</v>
      </c>
      <c r="K1707" s="2" t="s">
        <v>9113</v>
      </c>
      <c r="L1707" s="2" t="s">
        <v>16709</v>
      </c>
      <c r="M1707" s="2" t="s">
        <v>7460</v>
      </c>
      <c r="N1707" s="4" t="s">
        <v>16710</v>
      </c>
      <c r="O1707" s="4" t="s">
        <v>16711</v>
      </c>
    </row>
    <row r="1708" spans="1:15" ht="15" hidden="1" customHeight="1" x14ac:dyDescent="0.3">
      <c r="A1708" s="2" t="s">
        <v>217</v>
      </c>
      <c r="B1708" s="2" t="s">
        <v>34324</v>
      </c>
      <c r="C1708" s="3">
        <v>16</v>
      </c>
      <c r="D1708" s="2" t="s">
        <v>940</v>
      </c>
      <c r="E1708" s="2" t="s">
        <v>15317</v>
      </c>
      <c r="F1708" s="2">
        <v>30407537</v>
      </c>
      <c r="G1708" s="2" t="s">
        <v>16712</v>
      </c>
      <c r="H1708" s="2" t="s">
        <v>16713</v>
      </c>
      <c r="I1708" s="2" t="s">
        <v>16714</v>
      </c>
      <c r="J1708" s="2"/>
      <c r="K1708" s="2" t="s">
        <v>16715</v>
      </c>
      <c r="L1708" s="2" t="s">
        <v>16716</v>
      </c>
      <c r="M1708" s="2" t="s">
        <v>7460</v>
      </c>
      <c r="N1708" s="4" t="s">
        <v>16717</v>
      </c>
      <c r="O1708" s="4" t="s">
        <v>16718</v>
      </c>
    </row>
    <row r="1709" spans="1:15" ht="15" hidden="1" customHeight="1" x14ac:dyDescent="0.3">
      <c r="A1709" s="2" t="s">
        <v>217</v>
      </c>
      <c r="B1709" s="2" t="s">
        <v>34324</v>
      </c>
      <c r="C1709" s="3">
        <v>16</v>
      </c>
      <c r="D1709" s="2" t="s">
        <v>940</v>
      </c>
      <c r="E1709" s="2" t="s">
        <v>15317</v>
      </c>
      <c r="F1709" s="2">
        <v>30542516</v>
      </c>
      <c r="G1709" s="2" t="s">
        <v>16719</v>
      </c>
      <c r="H1709" s="2" t="s">
        <v>16720</v>
      </c>
      <c r="I1709" s="2" t="s">
        <v>16721</v>
      </c>
      <c r="J1709" s="2" t="s">
        <v>16721</v>
      </c>
      <c r="K1709" s="2" t="s">
        <v>16702</v>
      </c>
      <c r="L1709" s="2" t="s">
        <v>16722</v>
      </c>
      <c r="M1709" s="2" t="s">
        <v>7388</v>
      </c>
      <c r="N1709" s="4" t="s">
        <v>16723</v>
      </c>
      <c r="O1709" s="4" t="s">
        <v>16724</v>
      </c>
    </row>
    <row r="1710" spans="1:15" ht="15" hidden="1" customHeight="1" x14ac:dyDescent="0.3">
      <c r="A1710" s="2" t="s">
        <v>217</v>
      </c>
      <c r="B1710" s="2" t="s">
        <v>34324</v>
      </c>
      <c r="C1710" s="3">
        <v>16</v>
      </c>
      <c r="D1710" s="2" t="s">
        <v>940</v>
      </c>
      <c r="E1710" s="2" t="s">
        <v>15317</v>
      </c>
      <c r="F1710" s="2">
        <v>30282824</v>
      </c>
      <c r="G1710" s="2" t="s">
        <v>16725</v>
      </c>
      <c r="H1710" s="2" t="s">
        <v>16726</v>
      </c>
      <c r="I1710" s="2" t="s">
        <v>16727</v>
      </c>
      <c r="J1710" s="2" t="s">
        <v>16727</v>
      </c>
      <c r="K1710" s="2" t="s">
        <v>9113</v>
      </c>
      <c r="L1710" s="2" t="s">
        <v>16728</v>
      </c>
      <c r="M1710" s="2" t="s">
        <v>13066</v>
      </c>
      <c r="N1710" s="4" t="s">
        <v>16729</v>
      </c>
      <c r="O1710" s="4" t="s">
        <v>16730</v>
      </c>
    </row>
    <row r="1711" spans="1:15" ht="15" hidden="1" customHeight="1" x14ac:dyDescent="0.3">
      <c r="A1711" s="2" t="s">
        <v>217</v>
      </c>
      <c r="B1711" s="2" t="s">
        <v>34324</v>
      </c>
      <c r="C1711" s="3">
        <v>16</v>
      </c>
      <c r="D1711" s="2" t="s">
        <v>940</v>
      </c>
      <c r="E1711" s="2" t="s">
        <v>15317</v>
      </c>
      <c r="F1711" s="2">
        <v>29901530</v>
      </c>
      <c r="G1711" s="2" t="s">
        <v>16731</v>
      </c>
      <c r="H1711" s="2" t="s">
        <v>16732</v>
      </c>
      <c r="I1711" s="2" t="s">
        <v>1228</v>
      </c>
      <c r="J1711" s="2"/>
      <c r="K1711" s="2" t="s">
        <v>15967</v>
      </c>
      <c r="L1711" s="2" t="s">
        <v>16733</v>
      </c>
      <c r="M1711" s="2" t="s">
        <v>8528</v>
      </c>
      <c r="N1711" s="4" t="s">
        <v>16734</v>
      </c>
      <c r="O1711" s="4" t="s">
        <v>16735</v>
      </c>
    </row>
    <row r="1712" spans="1:15" ht="15" hidden="1" customHeight="1" x14ac:dyDescent="0.3">
      <c r="A1712" s="2" t="s">
        <v>217</v>
      </c>
      <c r="B1712" s="2" t="s">
        <v>34324</v>
      </c>
      <c r="C1712" s="3">
        <v>16</v>
      </c>
      <c r="D1712" s="2" t="s">
        <v>940</v>
      </c>
      <c r="E1712" s="2" t="s">
        <v>15317</v>
      </c>
      <c r="F1712" s="2">
        <v>29945921</v>
      </c>
      <c r="G1712" s="2" t="s">
        <v>16736</v>
      </c>
      <c r="H1712" s="2" t="s">
        <v>16737</v>
      </c>
      <c r="I1712" s="2" t="s">
        <v>1228</v>
      </c>
      <c r="J1712" s="2" t="s">
        <v>16738</v>
      </c>
      <c r="K1712" s="2" t="s">
        <v>15780</v>
      </c>
      <c r="L1712" s="2" t="s">
        <v>16739</v>
      </c>
      <c r="M1712" s="2" t="s">
        <v>7460</v>
      </c>
      <c r="N1712" s="4" t="s">
        <v>16740</v>
      </c>
      <c r="O1712" s="4" t="s">
        <v>16741</v>
      </c>
    </row>
    <row r="1713" spans="1:15" ht="15" hidden="1" customHeight="1" x14ac:dyDescent="0.3">
      <c r="A1713" s="2" t="s">
        <v>217</v>
      </c>
      <c r="B1713" s="2" t="s">
        <v>34324</v>
      </c>
      <c r="C1713" s="3">
        <v>16</v>
      </c>
      <c r="D1713" s="2" t="s">
        <v>940</v>
      </c>
      <c r="E1713" s="2" t="s">
        <v>15317</v>
      </c>
      <c r="F1713" s="2">
        <v>28939633</v>
      </c>
      <c r="G1713" s="2" t="s">
        <v>16742</v>
      </c>
      <c r="H1713" s="2" t="s">
        <v>16743</v>
      </c>
      <c r="I1713" s="2" t="s">
        <v>1364</v>
      </c>
      <c r="J1713" s="2" t="s">
        <v>16744</v>
      </c>
      <c r="K1713" s="2" t="s">
        <v>15780</v>
      </c>
      <c r="L1713" s="2" t="s">
        <v>16745</v>
      </c>
      <c r="M1713" s="2" t="s">
        <v>7735</v>
      </c>
      <c r="N1713" s="4" t="s">
        <v>16746</v>
      </c>
      <c r="O1713" s="4" t="s">
        <v>16747</v>
      </c>
    </row>
    <row r="1714" spans="1:15" ht="15" hidden="1" customHeight="1" x14ac:dyDescent="0.3">
      <c r="A1714" s="2" t="s">
        <v>217</v>
      </c>
      <c r="B1714" s="2" t="s">
        <v>34324</v>
      </c>
      <c r="C1714" s="3">
        <v>16</v>
      </c>
      <c r="D1714" s="2" t="s">
        <v>940</v>
      </c>
      <c r="E1714" s="2" t="s">
        <v>15317</v>
      </c>
      <c r="F1714" s="2">
        <v>30220963</v>
      </c>
      <c r="G1714" s="2" t="s">
        <v>16748</v>
      </c>
      <c r="H1714" s="2" t="s">
        <v>16749</v>
      </c>
      <c r="I1714" s="2" t="s">
        <v>16750</v>
      </c>
      <c r="J1714" s="2" t="s">
        <v>16750</v>
      </c>
      <c r="K1714" s="2" t="s">
        <v>16702</v>
      </c>
      <c r="L1714" s="2" t="s">
        <v>16751</v>
      </c>
      <c r="M1714" s="2" t="s">
        <v>16752</v>
      </c>
      <c r="N1714" s="4" t="s">
        <v>16753</v>
      </c>
      <c r="O1714" s="4" t="s">
        <v>16754</v>
      </c>
    </row>
    <row r="1715" spans="1:15" ht="15" hidden="1" customHeight="1" x14ac:dyDescent="0.3">
      <c r="A1715" s="2" t="s">
        <v>217</v>
      </c>
      <c r="B1715" s="2" t="s">
        <v>34324</v>
      </c>
      <c r="C1715" s="3">
        <v>16</v>
      </c>
      <c r="D1715" s="2" t="s">
        <v>940</v>
      </c>
      <c r="E1715" s="2" t="s">
        <v>15317</v>
      </c>
      <c r="F1715" s="2">
        <v>29705743</v>
      </c>
      <c r="G1715" s="2" t="s">
        <v>16755</v>
      </c>
      <c r="H1715" s="2" t="s">
        <v>16756</v>
      </c>
      <c r="I1715" s="2" t="s">
        <v>4039</v>
      </c>
      <c r="J1715" s="2" t="s">
        <v>16757</v>
      </c>
      <c r="K1715" s="2" t="s">
        <v>15780</v>
      </c>
      <c r="L1715" s="2" t="s">
        <v>16758</v>
      </c>
      <c r="M1715" s="2" t="s">
        <v>7460</v>
      </c>
      <c r="N1715" s="4" t="s">
        <v>16759</v>
      </c>
      <c r="O1715" s="4" t="s">
        <v>16760</v>
      </c>
    </row>
    <row r="1716" spans="1:15" ht="15" hidden="1" customHeight="1" x14ac:dyDescent="0.3">
      <c r="A1716" s="2" t="s">
        <v>217</v>
      </c>
      <c r="B1716" s="2" t="s">
        <v>34324</v>
      </c>
      <c r="C1716" s="3">
        <v>16</v>
      </c>
      <c r="D1716" s="2" t="s">
        <v>940</v>
      </c>
      <c r="E1716" s="2" t="s">
        <v>15317</v>
      </c>
      <c r="F1716" s="2">
        <v>29322496</v>
      </c>
      <c r="G1716" s="2" t="s">
        <v>16761</v>
      </c>
      <c r="H1716" s="2" t="s">
        <v>16762</v>
      </c>
      <c r="I1716" s="2" t="s">
        <v>16763</v>
      </c>
      <c r="J1716" s="2" t="s">
        <v>16764</v>
      </c>
      <c r="K1716" s="2" t="s">
        <v>8703</v>
      </c>
      <c r="L1716" s="2" t="s">
        <v>16765</v>
      </c>
      <c r="M1716" s="2" t="s">
        <v>7460</v>
      </c>
      <c r="N1716" s="4" t="s">
        <v>16766</v>
      </c>
      <c r="O1716" s="4" t="s">
        <v>16767</v>
      </c>
    </row>
    <row r="1717" spans="1:15" ht="15" hidden="1" customHeight="1" x14ac:dyDescent="0.3">
      <c r="A1717" s="2" t="s">
        <v>217</v>
      </c>
      <c r="B1717" s="2" t="s">
        <v>34324</v>
      </c>
      <c r="C1717" s="3">
        <v>16</v>
      </c>
      <c r="D1717" s="2" t="s">
        <v>940</v>
      </c>
      <c r="E1717" s="2" t="s">
        <v>15317</v>
      </c>
      <c r="F1717" s="2">
        <v>29686050</v>
      </c>
      <c r="G1717" s="2" t="s">
        <v>16768</v>
      </c>
      <c r="H1717" s="2" t="s">
        <v>16769</v>
      </c>
      <c r="I1717" s="2" t="s">
        <v>16763</v>
      </c>
      <c r="J1717" s="2" t="s">
        <v>16770</v>
      </c>
      <c r="K1717" s="2" t="s">
        <v>8235</v>
      </c>
      <c r="L1717" s="2" t="s">
        <v>16771</v>
      </c>
      <c r="M1717" s="2" t="s">
        <v>7460</v>
      </c>
      <c r="N1717" s="4" t="s">
        <v>16772</v>
      </c>
      <c r="O1717" s="4" t="s">
        <v>16773</v>
      </c>
    </row>
    <row r="1718" spans="1:15" ht="15" hidden="1" customHeight="1" x14ac:dyDescent="0.3">
      <c r="A1718" s="2" t="s">
        <v>217</v>
      </c>
      <c r="B1718" s="2" t="s">
        <v>34324</v>
      </c>
      <c r="C1718" s="3">
        <v>16</v>
      </c>
      <c r="D1718" s="2" t="s">
        <v>940</v>
      </c>
      <c r="E1718" s="2" t="s">
        <v>15317</v>
      </c>
      <c r="F1718" s="2">
        <v>29777213</v>
      </c>
      <c r="G1718" s="2" t="s">
        <v>16774</v>
      </c>
      <c r="H1718" s="2" t="s">
        <v>16775</v>
      </c>
      <c r="I1718" s="2" t="s">
        <v>12133</v>
      </c>
      <c r="J1718" s="2" t="s">
        <v>16776</v>
      </c>
      <c r="K1718" s="2" t="s">
        <v>9742</v>
      </c>
      <c r="L1718" s="2" t="s">
        <v>16777</v>
      </c>
      <c r="M1718" s="2" t="s">
        <v>7460</v>
      </c>
      <c r="N1718" s="4" t="s">
        <v>16778</v>
      </c>
      <c r="O1718" s="4" t="s">
        <v>16779</v>
      </c>
    </row>
    <row r="1719" spans="1:15" ht="15" hidden="1" customHeight="1" x14ac:dyDescent="0.3">
      <c r="A1719" s="2" t="s">
        <v>217</v>
      </c>
      <c r="B1719" s="2" t="s">
        <v>34324</v>
      </c>
      <c r="C1719" s="3">
        <v>16</v>
      </c>
      <c r="D1719" s="2" t="s">
        <v>940</v>
      </c>
      <c r="E1719" s="2" t="s">
        <v>15317</v>
      </c>
      <c r="F1719" s="2">
        <v>29703264</v>
      </c>
      <c r="G1719" s="2" t="s">
        <v>16780</v>
      </c>
      <c r="H1719" s="2" t="s">
        <v>16781</v>
      </c>
      <c r="I1719" s="2" t="s">
        <v>16782</v>
      </c>
      <c r="J1719" s="2" t="s">
        <v>16782</v>
      </c>
      <c r="K1719" s="2" t="s">
        <v>16260</v>
      </c>
      <c r="L1719" s="2" t="s">
        <v>16783</v>
      </c>
      <c r="M1719" s="2" t="s">
        <v>7388</v>
      </c>
      <c r="N1719" s="4" t="s">
        <v>16784</v>
      </c>
      <c r="O1719" s="4" t="s">
        <v>16785</v>
      </c>
    </row>
    <row r="1720" spans="1:15" ht="15" hidden="1" customHeight="1" x14ac:dyDescent="0.3">
      <c r="A1720" s="2" t="s">
        <v>217</v>
      </c>
      <c r="B1720" s="2" t="s">
        <v>34324</v>
      </c>
      <c r="C1720" s="3">
        <v>16</v>
      </c>
      <c r="D1720" s="2" t="s">
        <v>940</v>
      </c>
      <c r="E1720" s="2" t="s">
        <v>15317</v>
      </c>
      <c r="F1720" s="2">
        <v>29572511</v>
      </c>
      <c r="G1720" s="2" t="s">
        <v>16786</v>
      </c>
      <c r="H1720" s="2" t="s">
        <v>16787</v>
      </c>
      <c r="I1720" s="2" t="s">
        <v>16788</v>
      </c>
      <c r="J1720" s="2" t="s">
        <v>16788</v>
      </c>
      <c r="K1720" s="2" t="s">
        <v>8943</v>
      </c>
      <c r="L1720" s="2" t="s">
        <v>16789</v>
      </c>
      <c r="M1720" s="2" t="s">
        <v>7460</v>
      </c>
      <c r="N1720" s="4" t="s">
        <v>16790</v>
      </c>
      <c r="O1720" s="4" t="s">
        <v>16791</v>
      </c>
    </row>
    <row r="1721" spans="1:15" ht="15" hidden="1" customHeight="1" x14ac:dyDescent="0.3">
      <c r="A1721" s="2" t="s">
        <v>217</v>
      </c>
      <c r="B1721" s="2" t="s">
        <v>34324</v>
      </c>
      <c r="C1721" s="3">
        <v>16</v>
      </c>
      <c r="D1721" s="2" t="s">
        <v>940</v>
      </c>
      <c r="E1721" s="2" t="s">
        <v>15317</v>
      </c>
      <c r="F1721" s="2">
        <v>29093416</v>
      </c>
      <c r="G1721" s="2" t="s">
        <v>16792</v>
      </c>
      <c r="H1721" s="2" t="s">
        <v>16793</v>
      </c>
      <c r="I1721" s="2" t="s">
        <v>16794</v>
      </c>
      <c r="J1721" s="2" t="s">
        <v>4592</v>
      </c>
      <c r="K1721" s="2" t="s">
        <v>16200</v>
      </c>
      <c r="L1721" s="2" t="s">
        <v>16795</v>
      </c>
      <c r="M1721" s="2" t="s">
        <v>7388</v>
      </c>
      <c r="N1721" s="4" t="s">
        <v>16796</v>
      </c>
      <c r="O1721" s="4" t="s">
        <v>16797</v>
      </c>
    </row>
    <row r="1722" spans="1:15" ht="15" hidden="1" customHeight="1" x14ac:dyDescent="0.3">
      <c r="A1722" s="2" t="s">
        <v>217</v>
      </c>
      <c r="B1722" s="2" t="s">
        <v>34324</v>
      </c>
      <c r="C1722" s="3">
        <v>16</v>
      </c>
      <c r="D1722" s="2" t="s">
        <v>940</v>
      </c>
      <c r="E1722" s="2" t="s">
        <v>15317</v>
      </c>
      <c r="F1722" s="2">
        <v>29294043</v>
      </c>
      <c r="G1722" s="2" t="s">
        <v>16798</v>
      </c>
      <c r="H1722" s="2" t="s">
        <v>16799</v>
      </c>
      <c r="I1722" s="2" t="s">
        <v>11675</v>
      </c>
      <c r="J1722" s="2"/>
      <c r="K1722" s="2" t="s">
        <v>10907</v>
      </c>
      <c r="L1722" s="2" t="s">
        <v>16800</v>
      </c>
      <c r="M1722" s="2" t="s">
        <v>7460</v>
      </c>
      <c r="N1722" s="4" t="s">
        <v>16801</v>
      </c>
      <c r="O1722" s="4" t="s">
        <v>16802</v>
      </c>
    </row>
    <row r="1723" spans="1:15" ht="15" hidden="1" customHeight="1" x14ac:dyDescent="0.3">
      <c r="A1723" s="2" t="s">
        <v>217</v>
      </c>
      <c r="B1723" s="2" t="s">
        <v>34324</v>
      </c>
      <c r="C1723" s="3">
        <v>16</v>
      </c>
      <c r="D1723" s="2" t="s">
        <v>940</v>
      </c>
      <c r="E1723" s="2" t="s">
        <v>15317</v>
      </c>
      <c r="F1723" s="2">
        <v>29213125</v>
      </c>
      <c r="G1723" s="2" t="s">
        <v>16803</v>
      </c>
      <c r="H1723" s="2" t="s">
        <v>16804</v>
      </c>
      <c r="I1723" s="2" t="s">
        <v>3208</v>
      </c>
      <c r="J1723" s="2" t="s">
        <v>16805</v>
      </c>
      <c r="K1723" s="2" t="s">
        <v>16806</v>
      </c>
      <c r="L1723" s="2" t="s">
        <v>16807</v>
      </c>
      <c r="M1723" s="2" t="s">
        <v>7438</v>
      </c>
      <c r="N1723" s="4" t="s">
        <v>16808</v>
      </c>
      <c r="O1723" s="4" t="s">
        <v>16809</v>
      </c>
    </row>
    <row r="1724" spans="1:15" ht="15" hidden="1" customHeight="1" x14ac:dyDescent="0.3">
      <c r="A1724" s="2" t="s">
        <v>217</v>
      </c>
      <c r="B1724" s="2" t="s">
        <v>34324</v>
      </c>
      <c r="C1724" s="3">
        <v>16</v>
      </c>
      <c r="D1724" s="2" t="s">
        <v>940</v>
      </c>
      <c r="E1724" s="2" t="s">
        <v>15317</v>
      </c>
      <c r="F1724" s="2">
        <v>29518148</v>
      </c>
      <c r="G1724" s="2" t="s">
        <v>16810</v>
      </c>
      <c r="H1724" s="2" t="s">
        <v>16811</v>
      </c>
      <c r="I1724" s="2" t="s">
        <v>781</v>
      </c>
      <c r="J1724" s="2" t="s">
        <v>16812</v>
      </c>
      <c r="K1724" s="2" t="s">
        <v>7933</v>
      </c>
      <c r="L1724" s="2" t="s">
        <v>16813</v>
      </c>
      <c r="M1724" s="2" t="s">
        <v>7645</v>
      </c>
      <c r="N1724" s="4" t="s">
        <v>16814</v>
      </c>
      <c r="O1724" s="4" t="s">
        <v>16815</v>
      </c>
    </row>
    <row r="1725" spans="1:15" ht="15" hidden="1" customHeight="1" x14ac:dyDescent="0.3">
      <c r="A1725" s="2" t="s">
        <v>217</v>
      </c>
      <c r="B1725" s="2" t="s">
        <v>34324</v>
      </c>
      <c r="C1725" s="3">
        <v>16</v>
      </c>
      <c r="D1725" s="2" t="s">
        <v>940</v>
      </c>
      <c r="E1725" s="2" t="s">
        <v>15317</v>
      </c>
      <c r="F1725" s="2">
        <v>29543846</v>
      </c>
      <c r="G1725" s="2" t="s">
        <v>16816</v>
      </c>
      <c r="H1725" s="2" t="s">
        <v>16817</v>
      </c>
      <c r="I1725" s="2" t="s">
        <v>781</v>
      </c>
      <c r="J1725" s="2" t="s">
        <v>16794</v>
      </c>
      <c r="K1725" s="2" t="s">
        <v>7933</v>
      </c>
      <c r="L1725" s="2" t="s">
        <v>16818</v>
      </c>
      <c r="M1725" s="2" t="s">
        <v>7488</v>
      </c>
      <c r="N1725" s="4" t="s">
        <v>16819</v>
      </c>
      <c r="O1725" s="4" t="s">
        <v>16820</v>
      </c>
    </row>
    <row r="1726" spans="1:15" ht="15" hidden="1" customHeight="1" x14ac:dyDescent="0.3">
      <c r="A1726" s="2" t="s">
        <v>217</v>
      </c>
      <c r="B1726" s="2" t="s">
        <v>34324</v>
      </c>
      <c r="C1726" s="3">
        <v>16</v>
      </c>
      <c r="D1726" s="2" t="s">
        <v>940</v>
      </c>
      <c r="E1726" s="2" t="s">
        <v>15317</v>
      </c>
      <c r="F1726" s="2">
        <v>30806216</v>
      </c>
      <c r="G1726" s="2" t="s">
        <v>16821</v>
      </c>
      <c r="H1726" s="2" t="s">
        <v>16822</v>
      </c>
      <c r="I1726" s="2" t="s">
        <v>781</v>
      </c>
      <c r="J1726" s="2"/>
      <c r="K1726" s="2" t="s">
        <v>16823</v>
      </c>
      <c r="L1726" s="2" t="s">
        <v>16824</v>
      </c>
      <c r="M1726" s="2" t="s">
        <v>7600</v>
      </c>
      <c r="N1726" s="4" t="s">
        <v>16825</v>
      </c>
      <c r="O1726" s="4" t="s">
        <v>16826</v>
      </c>
    </row>
    <row r="1727" spans="1:15" ht="15" hidden="1" customHeight="1" x14ac:dyDescent="0.3">
      <c r="A1727" s="2" t="s">
        <v>217</v>
      </c>
      <c r="B1727" s="2" t="s">
        <v>34324</v>
      </c>
      <c r="C1727" s="3">
        <v>16</v>
      </c>
      <c r="D1727" s="2" t="s">
        <v>940</v>
      </c>
      <c r="E1727" s="2" t="s">
        <v>15317</v>
      </c>
      <c r="F1727" s="2">
        <v>29274016</v>
      </c>
      <c r="G1727" s="2" t="s">
        <v>16827</v>
      </c>
      <c r="H1727" s="2" t="s">
        <v>16828</v>
      </c>
      <c r="I1727" s="2" t="s">
        <v>16829</v>
      </c>
      <c r="J1727" s="2" t="s">
        <v>16829</v>
      </c>
      <c r="K1727" s="2" t="s">
        <v>16830</v>
      </c>
      <c r="L1727" s="2" t="s">
        <v>16831</v>
      </c>
      <c r="M1727" s="2" t="s">
        <v>7388</v>
      </c>
      <c r="N1727" s="4" t="s">
        <v>16832</v>
      </c>
      <c r="O1727" s="4" t="s">
        <v>16833</v>
      </c>
    </row>
    <row r="1728" spans="1:15" ht="15" hidden="1" customHeight="1" x14ac:dyDescent="0.3">
      <c r="A1728" s="2" t="s">
        <v>217</v>
      </c>
      <c r="B1728" s="2" t="s">
        <v>34324</v>
      </c>
      <c r="C1728" s="3">
        <v>16</v>
      </c>
      <c r="D1728" s="2" t="s">
        <v>940</v>
      </c>
      <c r="E1728" s="2" t="s">
        <v>15317</v>
      </c>
      <c r="F1728" s="2">
        <v>29106400</v>
      </c>
      <c r="G1728" s="2" t="s">
        <v>16834</v>
      </c>
      <c r="H1728" s="2" t="s">
        <v>16835</v>
      </c>
      <c r="I1728" s="2" t="s">
        <v>1095</v>
      </c>
      <c r="J1728" s="2" t="s">
        <v>16836</v>
      </c>
      <c r="K1728" s="2" t="s">
        <v>16837</v>
      </c>
      <c r="L1728" s="2" t="s">
        <v>16838</v>
      </c>
      <c r="M1728" s="2" t="s">
        <v>7388</v>
      </c>
      <c r="N1728" s="4" t="s">
        <v>16839</v>
      </c>
      <c r="O1728" s="4" t="s">
        <v>16840</v>
      </c>
    </row>
    <row r="1729" spans="1:15" ht="15" hidden="1" customHeight="1" x14ac:dyDescent="0.3">
      <c r="A1729" s="2" t="s">
        <v>217</v>
      </c>
      <c r="B1729" s="2" t="s">
        <v>34324</v>
      </c>
      <c r="C1729" s="3">
        <v>16</v>
      </c>
      <c r="D1729" s="2" t="s">
        <v>940</v>
      </c>
      <c r="E1729" s="2" t="s">
        <v>15317</v>
      </c>
      <c r="F1729" s="2">
        <v>28878025</v>
      </c>
      <c r="G1729" s="2" t="s">
        <v>16841</v>
      </c>
      <c r="H1729" s="2" t="s">
        <v>16842</v>
      </c>
      <c r="I1729" s="2" t="s">
        <v>16843</v>
      </c>
      <c r="J1729" s="2" t="s">
        <v>6257</v>
      </c>
      <c r="K1729" s="2" t="s">
        <v>8210</v>
      </c>
      <c r="L1729" s="2" t="s">
        <v>16844</v>
      </c>
      <c r="M1729" s="2" t="s">
        <v>7460</v>
      </c>
      <c r="N1729" s="4" t="s">
        <v>16845</v>
      </c>
      <c r="O1729" s="4" t="s">
        <v>16846</v>
      </c>
    </row>
    <row r="1730" spans="1:15" ht="15" hidden="1" customHeight="1" x14ac:dyDescent="0.3">
      <c r="A1730" s="2" t="s">
        <v>217</v>
      </c>
      <c r="B1730" s="2" t="s">
        <v>34324</v>
      </c>
      <c r="C1730" s="3">
        <v>16</v>
      </c>
      <c r="D1730" s="2" t="s">
        <v>940</v>
      </c>
      <c r="E1730" s="2" t="s">
        <v>15317</v>
      </c>
      <c r="F1730" s="2">
        <v>28768723</v>
      </c>
      <c r="G1730" s="2" t="s">
        <v>16847</v>
      </c>
      <c r="H1730" s="2" t="s">
        <v>16848</v>
      </c>
      <c r="I1730" s="2" t="s">
        <v>10479</v>
      </c>
      <c r="J1730" s="2" t="s">
        <v>1439</v>
      </c>
      <c r="K1730" s="2" t="s">
        <v>8235</v>
      </c>
      <c r="L1730" s="2" t="s">
        <v>16849</v>
      </c>
      <c r="M1730" s="2" t="s">
        <v>7388</v>
      </c>
      <c r="N1730" s="4" t="s">
        <v>16850</v>
      </c>
      <c r="O1730" s="4" t="s">
        <v>16851</v>
      </c>
    </row>
    <row r="1731" spans="1:15" ht="15" hidden="1" customHeight="1" x14ac:dyDescent="0.3">
      <c r="A1731" s="2" t="s">
        <v>217</v>
      </c>
      <c r="B1731" s="2" t="s">
        <v>34324</v>
      </c>
      <c r="C1731" s="3">
        <v>16</v>
      </c>
      <c r="D1731" s="2" t="s">
        <v>940</v>
      </c>
      <c r="E1731" s="2" t="s">
        <v>15317</v>
      </c>
      <c r="F1731" s="2">
        <v>28839164</v>
      </c>
      <c r="G1731" s="2" t="s">
        <v>16852</v>
      </c>
      <c r="H1731" s="2" t="s">
        <v>16853</v>
      </c>
      <c r="I1731" s="2" t="s">
        <v>16854</v>
      </c>
      <c r="J1731" s="2" t="s">
        <v>16854</v>
      </c>
      <c r="K1731" s="2" t="s">
        <v>8943</v>
      </c>
      <c r="L1731" s="2" t="s">
        <v>16855</v>
      </c>
      <c r="M1731" s="2" t="s">
        <v>7460</v>
      </c>
      <c r="N1731" s="4" t="s">
        <v>16856</v>
      </c>
      <c r="O1731" s="4" t="s">
        <v>16857</v>
      </c>
    </row>
    <row r="1732" spans="1:15" ht="15" hidden="1" customHeight="1" x14ac:dyDescent="0.3">
      <c r="A1732" s="2" t="s">
        <v>217</v>
      </c>
      <c r="B1732" s="2" t="s">
        <v>34324</v>
      </c>
      <c r="C1732" s="3">
        <v>16</v>
      </c>
      <c r="D1732" s="2" t="s">
        <v>940</v>
      </c>
      <c r="E1732" s="2" t="s">
        <v>15317</v>
      </c>
      <c r="F1732" s="2">
        <v>28416516</v>
      </c>
      <c r="G1732" s="2" t="s">
        <v>16858</v>
      </c>
      <c r="H1732" s="2" t="s">
        <v>16859</v>
      </c>
      <c r="I1732" s="2" t="s">
        <v>2453</v>
      </c>
      <c r="J1732" s="2" t="s">
        <v>16860</v>
      </c>
      <c r="K1732" s="2" t="s">
        <v>15780</v>
      </c>
      <c r="L1732" s="2" t="s">
        <v>16861</v>
      </c>
      <c r="M1732" s="2" t="s">
        <v>7388</v>
      </c>
      <c r="N1732" s="4" t="s">
        <v>16862</v>
      </c>
      <c r="O1732" s="4" t="s">
        <v>16863</v>
      </c>
    </row>
    <row r="1733" spans="1:15" ht="15" hidden="1" customHeight="1" x14ac:dyDescent="0.3">
      <c r="A1733" s="2" t="s">
        <v>217</v>
      </c>
      <c r="B1733" s="2" t="s">
        <v>34324</v>
      </c>
      <c r="C1733" s="3">
        <v>16</v>
      </c>
      <c r="D1733" s="2" t="s">
        <v>940</v>
      </c>
      <c r="E1733" s="2" t="s">
        <v>15317</v>
      </c>
      <c r="F1733" s="2">
        <v>28483607</v>
      </c>
      <c r="G1733" s="2" t="s">
        <v>16864</v>
      </c>
      <c r="H1733" s="2" t="s">
        <v>16865</v>
      </c>
      <c r="I1733" s="2" t="s">
        <v>2453</v>
      </c>
      <c r="J1733" s="2" t="s">
        <v>16866</v>
      </c>
      <c r="K1733" s="2" t="s">
        <v>15394</v>
      </c>
      <c r="L1733" s="2" t="s">
        <v>16867</v>
      </c>
      <c r="M1733" s="2" t="s">
        <v>9041</v>
      </c>
      <c r="N1733" s="4" t="s">
        <v>16868</v>
      </c>
      <c r="O1733" s="4" t="s">
        <v>16869</v>
      </c>
    </row>
    <row r="1734" spans="1:15" ht="15" hidden="1" customHeight="1" x14ac:dyDescent="0.3">
      <c r="A1734" s="2" t="s">
        <v>217</v>
      </c>
      <c r="B1734" s="2" t="s">
        <v>34324</v>
      </c>
      <c r="C1734" s="3">
        <v>16</v>
      </c>
      <c r="D1734" s="2" t="s">
        <v>940</v>
      </c>
      <c r="E1734" s="2" t="s">
        <v>15317</v>
      </c>
      <c r="F1734" s="2">
        <v>28526406</v>
      </c>
      <c r="G1734" s="2" t="s">
        <v>16870</v>
      </c>
      <c r="H1734" s="2" t="s">
        <v>16871</v>
      </c>
      <c r="I1734" s="2" t="s">
        <v>16872</v>
      </c>
      <c r="J1734" s="2" t="s">
        <v>16873</v>
      </c>
      <c r="K1734" s="2" t="s">
        <v>9770</v>
      </c>
      <c r="L1734" s="2" t="s">
        <v>16874</v>
      </c>
      <c r="M1734" s="2" t="s">
        <v>7388</v>
      </c>
      <c r="N1734" s="4" t="s">
        <v>16875</v>
      </c>
      <c r="O1734" s="4" t="s">
        <v>16876</v>
      </c>
    </row>
    <row r="1735" spans="1:15" ht="15" hidden="1" customHeight="1" x14ac:dyDescent="0.3">
      <c r="A1735" s="2" t="s">
        <v>217</v>
      </c>
      <c r="B1735" s="2" t="s">
        <v>34324</v>
      </c>
      <c r="C1735" s="3">
        <v>16</v>
      </c>
      <c r="D1735" s="2" t="s">
        <v>940</v>
      </c>
      <c r="E1735" s="2" t="s">
        <v>15317</v>
      </c>
      <c r="F1735" s="2">
        <v>28751609</v>
      </c>
      <c r="G1735" s="2" t="s">
        <v>16877</v>
      </c>
      <c r="H1735" s="2" t="s">
        <v>16878</v>
      </c>
      <c r="I1735" s="2" t="s">
        <v>16879</v>
      </c>
      <c r="J1735" s="2"/>
      <c r="K1735" s="2" t="s">
        <v>11657</v>
      </c>
      <c r="L1735" s="2" t="s">
        <v>16880</v>
      </c>
      <c r="M1735" s="2" t="s">
        <v>9041</v>
      </c>
      <c r="N1735" s="4" t="s">
        <v>16881</v>
      </c>
      <c r="O1735" s="4" t="s">
        <v>16882</v>
      </c>
    </row>
    <row r="1736" spans="1:15" ht="15" hidden="1" customHeight="1" x14ac:dyDescent="0.3">
      <c r="A1736" s="2" t="s">
        <v>217</v>
      </c>
      <c r="B1736" s="2" t="s">
        <v>34324</v>
      </c>
      <c r="C1736" s="3">
        <v>16</v>
      </c>
      <c r="D1736" s="2" t="s">
        <v>940</v>
      </c>
      <c r="E1736" s="2" t="s">
        <v>15317</v>
      </c>
      <c r="F1736" s="2">
        <v>28351978</v>
      </c>
      <c r="G1736" s="2" t="s">
        <v>16883</v>
      </c>
      <c r="H1736" s="2" t="s">
        <v>16884</v>
      </c>
      <c r="I1736" s="2" t="s">
        <v>6346</v>
      </c>
      <c r="J1736" s="2" t="s">
        <v>16885</v>
      </c>
      <c r="K1736" s="2" t="s">
        <v>8210</v>
      </c>
      <c r="L1736" s="2" t="s">
        <v>16886</v>
      </c>
      <c r="M1736" s="2" t="s">
        <v>9041</v>
      </c>
      <c r="N1736" s="4" t="s">
        <v>16887</v>
      </c>
      <c r="O1736" s="4" t="s">
        <v>16888</v>
      </c>
    </row>
    <row r="1737" spans="1:15" ht="15" hidden="1" customHeight="1" x14ac:dyDescent="0.3">
      <c r="A1737" s="2" t="s">
        <v>217</v>
      </c>
      <c r="B1737" s="2" t="s">
        <v>34324</v>
      </c>
      <c r="C1737" s="3">
        <v>16</v>
      </c>
      <c r="D1737" s="2" t="s">
        <v>940</v>
      </c>
      <c r="E1737" s="2" t="s">
        <v>15317</v>
      </c>
      <c r="F1737" s="2">
        <v>28356392</v>
      </c>
      <c r="G1737" s="2" t="s">
        <v>16889</v>
      </c>
      <c r="H1737" s="2" t="s">
        <v>16890</v>
      </c>
      <c r="I1737" s="2" t="s">
        <v>2745</v>
      </c>
      <c r="J1737" s="2" t="s">
        <v>16891</v>
      </c>
      <c r="K1737" s="2" t="s">
        <v>8300</v>
      </c>
      <c r="L1737" s="2" t="s">
        <v>16892</v>
      </c>
      <c r="M1737" s="2" t="s">
        <v>7460</v>
      </c>
      <c r="N1737" s="4" t="s">
        <v>16893</v>
      </c>
      <c r="O1737" s="4" t="s">
        <v>16894</v>
      </c>
    </row>
    <row r="1738" spans="1:15" ht="15" hidden="1" customHeight="1" x14ac:dyDescent="0.3">
      <c r="A1738" s="2" t="s">
        <v>217</v>
      </c>
      <c r="B1738" s="2" t="s">
        <v>34324</v>
      </c>
      <c r="C1738" s="3">
        <v>16</v>
      </c>
      <c r="D1738" s="2" t="s">
        <v>940</v>
      </c>
      <c r="E1738" s="2" t="s">
        <v>15317</v>
      </c>
      <c r="F1738" s="2">
        <v>27381925</v>
      </c>
      <c r="G1738" s="2" t="s">
        <v>16895</v>
      </c>
      <c r="H1738" s="2" t="s">
        <v>16896</v>
      </c>
      <c r="I1738" s="2" t="s">
        <v>889</v>
      </c>
      <c r="J1738" s="2" t="s">
        <v>16897</v>
      </c>
      <c r="K1738" s="2" t="s">
        <v>10714</v>
      </c>
      <c r="L1738" s="2" t="s">
        <v>16898</v>
      </c>
      <c r="M1738" s="2" t="s">
        <v>7388</v>
      </c>
      <c r="N1738" s="4" t="s">
        <v>16899</v>
      </c>
      <c r="O1738" s="4" t="s">
        <v>16900</v>
      </c>
    </row>
    <row r="1739" spans="1:15" ht="15" hidden="1" customHeight="1" x14ac:dyDescent="0.3">
      <c r="A1739" s="2" t="s">
        <v>217</v>
      </c>
      <c r="B1739" s="2" t="s">
        <v>34324</v>
      </c>
      <c r="C1739" s="3">
        <v>16</v>
      </c>
      <c r="D1739" s="2" t="s">
        <v>940</v>
      </c>
      <c r="E1739" s="2" t="s">
        <v>15317</v>
      </c>
      <c r="F1739" s="2">
        <v>28230086</v>
      </c>
      <c r="G1739" s="2" t="s">
        <v>16901</v>
      </c>
      <c r="H1739" s="2" t="s">
        <v>16902</v>
      </c>
      <c r="I1739" s="2" t="s">
        <v>16903</v>
      </c>
      <c r="J1739" s="2" t="s">
        <v>16903</v>
      </c>
      <c r="K1739" s="2" t="s">
        <v>8943</v>
      </c>
      <c r="L1739" s="2" t="s">
        <v>16904</v>
      </c>
      <c r="M1739" s="2" t="s">
        <v>7460</v>
      </c>
      <c r="N1739" s="4" t="s">
        <v>16905</v>
      </c>
      <c r="O1739" s="4" t="s">
        <v>16906</v>
      </c>
    </row>
    <row r="1740" spans="1:15" ht="15" hidden="1" customHeight="1" x14ac:dyDescent="0.3">
      <c r="A1740" s="2" t="s">
        <v>217</v>
      </c>
      <c r="B1740" s="2" t="s">
        <v>34324</v>
      </c>
      <c r="C1740" s="3">
        <v>16</v>
      </c>
      <c r="D1740" s="2" t="s">
        <v>940</v>
      </c>
      <c r="E1740" s="2" t="s">
        <v>15317</v>
      </c>
      <c r="F1740" s="2">
        <v>28178168</v>
      </c>
      <c r="G1740" s="2" t="s">
        <v>16907</v>
      </c>
      <c r="H1740" s="2" t="s">
        <v>16908</v>
      </c>
      <c r="I1740" s="2" t="s">
        <v>2663</v>
      </c>
      <c r="J1740" s="2"/>
      <c r="K1740" s="2" t="s">
        <v>811</v>
      </c>
      <c r="L1740" s="2" t="s">
        <v>16909</v>
      </c>
      <c r="M1740" s="2" t="s">
        <v>7709</v>
      </c>
      <c r="N1740" s="4" t="s">
        <v>16910</v>
      </c>
      <c r="O1740" s="4" t="s">
        <v>16911</v>
      </c>
    </row>
    <row r="1741" spans="1:15" ht="15" hidden="1" customHeight="1" x14ac:dyDescent="0.3">
      <c r="A1741" s="2" t="s">
        <v>217</v>
      </c>
      <c r="B1741" s="2" t="s">
        <v>34324</v>
      </c>
      <c r="C1741" s="3">
        <v>16</v>
      </c>
      <c r="D1741" s="2" t="s">
        <v>940</v>
      </c>
      <c r="E1741" s="2" t="s">
        <v>15317</v>
      </c>
      <c r="F1741" s="2">
        <v>28002407</v>
      </c>
      <c r="G1741" s="2" t="s">
        <v>16912</v>
      </c>
      <c r="H1741" s="2" t="s">
        <v>16913</v>
      </c>
      <c r="I1741" s="2" t="s">
        <v>16914</v>
      </c>
      <c r="J1741" s="2" t="s">
        <v>16915</v>
      </c>
      <c r="K1741" s="2" t="s">
        <v>5238</v>
      </c>
      <c r="L1741" s="2" t="s">
        <v>16916</v>
      </c>
      <c r="M1741" s="2" t="s">
        <v>9041</v>
      </c>
      <c r="N1741" s="4" t="s">
        <v>16917</v>
      </c>
      <c r="O1741" s="4" t="s">
        <v>16918</v>
      </c>
    </row>
    <row r="1742" spans="1:15" ht="15" hidden="1" customHeight="1" x14ac:dyDescent="0.3">
      <c r="A1742" s="2" t="s">
        <v>217</v>
      </c>
      <c r="B1742" s="2" t="s">
        <v>34324</v>
      </c>
      <c r="C1742" s="3">
        <v>16</v>
      </c>
      <c r="D1742" s="2" t="s">
        <v>940</v>
      </c>
      <c r="E1742" s="2" t="s">
        <v>15317</v>
      </c>
      <c r="F1742" s="2">
        <v>27574903</v>
      </c>
      <c r="G1742" s="2" t="s">
        <v>16919</v>
      </c>
      <c r="H1742" s="2" t="s">
        <v>16920</v>
      </c>
      <c r="I1742" s="2" t="s">
        <v>1406</v>
      </c>
      <c r="J1742" s="2" t="s">
        <v>16921</v>
      </c>
      <c r="K1742" s="2" t="s">
        <v>15886</v>
      </c>
      <c r="L1742" s="2" t="s">
        <v>16922</v>
      </c>
      <c r="M1742" s="2" t="s">
        <v>7709</v>
      </c>
      <c r="N1742" s="4" t="s">
        <v>16923</v>
      </c>
      <c r="O1742" s="4" t="s">
        <v>16924</v>
      </c>
    </row>
    <row r="1743" spans="1:15" ht="15" hidden="1" customHeight="1" x14ac:dyDescent="0.3">
      <c r="A1743" s="2" t="s">
        <v>217</v>
      </c>
      <c r="B1743" s="2" t="s">
        <v>34324</v>
      </c>
      <c r="C1743" s="3">
        <v>16</v>
      </c>
      <c r="D1743" s="2" t="s">
        <v>940</v>
      </c>
      <c r="E1743" s="2" t="s">
        <v>15317</v>
      </c>
      <c r="F1743" s="2">
        <v>27787865</v>
      </c>
      <c r="G1743" s="2" t="s">
        <v>16925</v>
      </c>
      <c r="H1743" s="2" t="s">
        <v>16926</v>
      </c>
      <c r="I1743" s="2" t="s">
        <v>815</v>
      </c>
      <c r="J1743" s="2"/>
      <c r="K1743" s="2" t="s">
        <v>10241</v>
      </c>
      <c r="L1743" s="2" t="s">
        <v>16927</v>
      </c>
      <c r="M1743" s="2" t="s">
        <v>7388</v>
      </c>
      <c r="N1743" s="4" t="s">
        <v>16928</v>
      </c>
      <c r="O1743" s="4" t="s">
        <v>16929</v>
      </c>
    </row>
    <row r="1744" spans="1:15" ht="15" hidden="1" customHeight="1" x14ac:dyDescent="0.3">
      <c r="A1744" s="2" t="s">
        <v>217</v>
      </c>
      <c r="B1744" s="2" t="s">
        <v>34324</v>
      </c>
      <c r="C1744" s="3">
        <v>16</v>
      </c>
      <c r="D1744" s="2" t="s">
        <v>940</v>
      </c>
      <c r="E1744" s="2" t="s">
        <v>15317</v>
      </c>
      <c r="F1744" s="2">
        <v>28261190</v>
      </c>
      <c r="G1744" s="2" t="s">
        <v>16930</v>
      </c>
      <c r="H1744" s="2" t="s">
        <v>16931</v>
      </c>
      <c r="I1744" s="2" t="s">
        <v>815</v>
      </c>
      <c r="J1744" s="2" t="s">
        <v>16932</v>
      </c>
      <c r="K1744" s="2" t="s">
        <v>10512</v>
      </c>
      <c r="L1744" s="2" t="s">
        <v>16933</v>
      </c>
      <c r="M1744" s="2" t="s">
        <v>7388</v>
      </c>
      <c r="N1744" s="4" t="s">
        <v>16934</v>
      </c>
      <c r="O1744" s="4" t="s">
        <v>16935</v>
      </c>
    </row>
    <row r="1745" spans="1:15" ht="15" hidden="1" customHeight="1" x14ac:dyDescent="0.3">
      <c r="A1745" s="2" t="s">
        <v>217</v>
      </c>
      <c r="B1745" s="2" t="s">
        <v>34324</v>
      </c>
      <c r="C1745" s="3">
        <v>16</v>
      </c>
      <c r="D1745" s="2" t="s">
        <v>940</v>
      </c>
      <c r="E1745" s="2" t="s">
        <v>15317</v>
      </c>
      <c r="F1745" s="2">
        <v>29041012</v>
      </c>
      <c r="G1745" s="2" t="s">
        <v>16936</v>
      </c>
      <c r="H1745" s="2" t="s">
        <v>16937</v>
      </c>
      <c r="I1745" s="2" t="s">
        <v>815</v>
      </c>
      <c r="J1745" s="2" t="s">
        <v>11700</v>
      </c>
      <c r="K1745" s="2" t="s">
        <v>16938</v>
      </c>
      <c r="L1745" s="2" t="s">
        <v>16939</v>
      </c>
      <c r="M1745" s="2" t="s">
        <v>7438</v>
      </c>
      <c r="N1745" s="4" t="s">
        <v>16940</v>
      </c>
      <c r="O1745" s="4" t="s">
        <v>16941</v>
      </c>
    </row>
    <row r="1746" spans="1:15" ht="15" hidden="1" customHeight="1" x14ac:dyDescent="0.3">
      <c r="A1746" s="2" t="s">
        <v>217</v>
      </c>
      <c r="B1746" s="2" t="s">
        <v>34324</v>
      </c>
      <c r="C1746" s="3">
        <v>16</v>
      </c>
      <c r="D1746" s="2" t="s">
        <v>940</v>
      </c>
      <c r="E1746" s="2" t="s">
        <v>15317</v>
      </c>
      <c r="F1746" s="2">
        <v>29107957</v>
      </c>
      <c r="G1746" s="2" t="s">
        <v>16942</v>
      </c>
      <c r="H1746" s="2" t="s">
        <v>16943</v>
      </c>
      <c r="I1746" s="2" t="s">
        <v>815</v>
      </c>
      <c r="J1746" s="2" t="s">
        <v>16836</v>
      </c>
      <c r="K1746" s="2" t="s">
        <v>7933</v>
      </c>
      <c r="L1746" s="2" t="s">
        <v>16944</v>
      </c>
      <c r="M1746" s="2" t="s">
        <v>7388</v>
      </c>
      <c r="N1746" s="4" t="s">
        <v>16945</v>
      </c>
      <c r="O1746" s="4" t="s">
        <v>16946</v>
      </c>
    </row>
    <row r="1747" spans="1:15" ht="15" hidden="1" customHeight="1" x14ac:dyDescent="0.3">
      <c r="A1747" s="2" t="s">
        <v>217</v>
      </c>
      <c r="B1747" s="2" t="s">
        <v>34324</v>
      </c>
      <c r="C1747" s="3">
        <v>16</v>
      </c>
      <c r="D1747" s="2" t="s">
        <v>940</v>
      </c>
      <c r="E1747" s="2" t="s">
        <v>15317</v>
      </c>
      <c r="F1747" s="2">
        <v>27716909</v>
      </c>
      <c r="G1747" s="2" t="s">
        <v>16947</v>
      </c>
      <c r="H1747" s="2" t="s">
        <v>16948</v>
      </c>
      <c r="I1747" s="2" t="s">
        <v>3219</v>
      </c>
      <c r="J1747" s="2" t="s">
        <v>16949</v>
      </c>
      <c r="K1747" s="2" t="s">
        <v>16950</v>
      </c>
      <c r="L1747" s="2" t="s">
        <v>16951</v>
      </c>
      <c r="M1747" s="2" t="s">
        <v>7677</v>
      </c>
      <c r="N1747" s="4" t="s">
        <v>16952</v>
      </c>
      <c r="O1747" s="4" t="s">
        <v>16953</v>
      </c>
    </row>
    <row r="1748" spans="1:15" ht="15" hidden="1" customHeight="1" x14ac:dyDescent="0.3">
      <c r="A1748" s="2" t="s">
        <v>217</v>
      </c>
      <c r="B1748" s="2" t="s">
        <v>34324</v>
      </c>
      <c r="C1748" s="3">
        <v>16</v>
      </c>
      <c r="D1748" s="2" t="s">
        <v>940</v>
      </c>
      <c r="E1748" s="2" t="s">
        <v>15317</v>
      </c>
      <c r="F1748" s="2">
        <v>28116121</v>
      </c>
      <c r="G1748" s="2" t="s">
        <v>16954</v>
      </c>
      <c r="H1748" s="2" t="s">
        <v>16955</v>
      </c>
      <c r="I1748" s="2" t="s">
        <v>3219</v>
      </c>
      <c r="J1748" s="2" t="s">
        <v>16956</v>
      </c>
      <c r="K1748" s="2" t="s">
        <v>16957</v>
      </c>
      <c r="L1748" s="2" t="s">
        <v>16958</v>
      </c>
      <c r="M1748" s="2" t="s">
        <v>7388</v>
      </c>
      <c r="N1748" s="4" t="s">
        <v>16959</v>
      </c>
      <c r="O1748" s="4" t="s">
        <v>16960</v>
      </c>
    </row>
    <row r="1749" spans="1:15" ht="15" hidden="1" customHeight="1" x14ac:dyDescent="0.3">
      <c r="A1749" s="2" t="s">
        <v>217</v>
      </c>
      <c r="B1749" s="2" t="s">
        <v>34324</v>
      </c>
      <c r="C1749" s="3">
        <v>16</v>
      </c>
      <c r="D1749" s="2" t="s">
        <v>940</v>
      </c>
      <c r="E1749" s="2" t="s">
        <v>15317</v>
      </c>
      <c r="F1749" s="2">
        <v>27851964</v>
      </c>
      <c r="G1749" s="2" t="s">
        <v>16961</v>
      </c>
      <c r="H1749" s="2" t="s">
        <v>16962</v>
      </c>
      <c r="I1749" s="2" t="s">
        <v>10443</v>
      </c>
      <c r="J1749" s="2"/>
      <c r="K1749" s="2" t="s">
        <v>7458</v>
      </c>
      <c r="L1749" s="2" t="s">
        <v>16963</v>
      </c>
      <c r="M1749" s="2" t="s">
        <v>9041</v>
      </c>
      <c r="N1749" s="4" t="s">
        <v>16964</v>
      </c>
      <c r="O1749" s="4" t="s">
        <v>16965</v>
      </c>
    </row>
    <row r="1750" spans="1:15" ht="15" hidden="1" customHeight="1" x14ac:dyDescent="0.3">
      <c r="A1750" s="2" t="s">
        <v>217</v>
      </c>
      <c r="B1750" s="2" t="s">
        <v>34324</v>
      </c>
      <c r="C1750" s="3">
        <v>16</v>
      </c>
      <c r="D1750" s="2" t="s">
        <v>940</v>
      </c>
      <c r="E1750" s="2" t="s">
        <v>15317</v>
      </c>
      <c r="F1750" s="2">
        <v>27333153</v>
      </c>
      <c r="G1750" s="2" t="s">
        <v>16966</v>
      </c>
      <c r="H1750" s="2" t="s">
        <v>16967</v>
      </c>
      <c r="I1750" s="2" t="s">
        <v>1227</v>
      </c>
      <c r="J1750" s="2"/>
      <c r="K1750" s="2" t="s">
        <v>10405</v>
      </c>
      <c r="L1750" s="2" t="s">
        <v>16968</v>
      </c>
      <c r="M1750" s="2" t="s">
        <v>7460</v>
      </c>
      <c r="N1750" s="4" t="s">
        <v>16969</v>
      </c>
      <c r="O1750" s="4" t="s">
        <v>16970</v>
      </c>
    </row>
    <row r="1751" spans="1:15" ht="15" hidden="1" customHeight="1" x14ac:dyDescent="0.3">
      <c r="A1751" s="2" t="s">
        <v>217</v>
      </c>
      <c r="B1751" s="2" t="s">
        <v>34324</v>
      </c>
      <c r="C1751" s="3">
        <v>16</v>
      </c>
      <c r="D1751" s="2" t="s">
        <v>940</v>
      </c>
      <c r="E1751" s="2" t="s">
        <v>15317</v>
      </c>
      <c r="F1751" s="2">
        <v>27736304</v>
      </c>
      <c r="G1751" s="2" t="s">
        <v>16971</v>
      </c>
      <c r="H1751" s="2" t="s">
        <v>16972</v>
      </c>
      <c r="I1751" s="2" t="s">
        <v>1227</v>
      </c>
      <c r="J1751" s="2" t="s">
        <v>6292</v>
      </c>
      <c r="K1751" s="2" t="s">
        <v>16973</v>
      </c>
      <c r="L1751" s="2" t="s">
        <v>16974</v>
      </c>
      <c r="M1751" s="2" t="s">
        <v>7438</v>
      </c>
      <c r="N1751" s="4" t="s">
        <v>16975</v>
      </c>
      <c r="O1751" s="4" t="s">
        <v>16976</v>
      </c>
    </row>
    <row r="1752" spans="1:15" ht="15" hidden="1" customHeight="1" x14ac:dyDescent="0.3">
      <c r="A1752" s="2" t="s">
        <v>217</v>
      </c>
      <c r="B1752" s="2" t="s">
        <v>34324</v>
      </c>
      <c r="C1752" s="3">
        <v>16</v>
      </c>
      <c r="D1752" s="2" t="s">
        <v>940</v>
      </c>
      <c r="E1752" s="2" t="s">
        <v>15317</v>
      </c>
      <c r="F1752" s="2">
        <v>27731330</v>
      </c>
      <c r="G1752" s="2" t="s">
        <v>16977</v>
      </c>
      <c r="H1752" s="2" t="s">
        <v>16978</v>
      </c>
      <c r="I1752" s="2" t="s">
        <v>6291</v>
      </c>
      <c r="J1752" s="2" t="s">
        <v>6291</v>
      </c>
      <c r="K1752" s="2" t="s">
        <v>9582</v>
      </c>
      <c r="L1752" s="2" t="s">
        <v>16979</v>
      </c>
      <c r="M1752" s="2" t="s">
        <v>7460</v>
      </c>
      <c r="N1752" s="4" t="s">
        <v>16980</v>
      </c>
      <c r="O1752" s="4" t="s">
        <v>16981</v>
      </c>
    </row>
    <row r="1753" spans="1:15" ht="15" hidden="1" customHeight="1" x14ac:dyDescent="0.3">
      <c r="A1753" s="2" t="s">
        <v>217</v>
      </c>
      <c r="B1753" s="2" t="s">
        <v>34324</v>
      </c>
      <c r="C1753" s="3">
        <v>16</v>
      </c>
      <c r="D1753" s="2" t="s">
        <v>940</v>
      </c>
      <c r="E1753" s="2" t="s">
        <v>15317</v>
      </c>
      <c r="F1753" s="2">
        <v>30169945</v>
      </c>
      <c r="G1753" s="2" t="s">
        <v>16971</v>
      </c>
      <c r="H1753" s="2" t="s">
        <v>16982</v>
      </c>
      <c r="I1753" s="2" t="s">
        <v>7958</v>
      </c>
      <c r="J1753" s="2"/>
      <c r="K1753" s="2" t="s">
        <v>16983</v>
      </c>
      <c r="L1753" s="2" t="s">
        <v>16984</v>
      </c>
      <c r="M1753" s="2" t="s">
        <v>7388</v>
      </c>
      <c r="N1753" s="4" t="s">
        <v>16985</v>
      </c>
      <c r="O1753" s="2"/>
    </row>
    <row r="1754" spans="1:15" ht="15" hidden="1" customHeight="1" x14ac:dyDescent="0.3">
      <c r="A1754" s="2" t="s">
        <v>217</v>
      </c>
      <c r="B1754" s="2" t="s">
        <v>34324</v>
      </c>
      <c r="C1754" s="3">
        <v>16</v>
      </c>
      <c r="D1754" s="2" t="s">
        <v>940</v>
      </c>
      <c r="E1754" s="2" t="s">
        <v>15317</v>
      </c>
      <c r="F1754" s="2">
        <v>27166870</v>
      </c>
      <c r="G1754" s="2" t="s">
        <v>16986</v>
      </c>
      <c r="H1754" s="2" t="s">
        <v>16987</v>
      </c>
      <c r="I1754" s="2" t="s">
        <v>15084</v>
      </c>
      <c r="J1754" s="2" t="s">
        <v>15084</v>
      </c>
      <c r="K1754" s="2" t="s">
        <v>8943</v>
      </c>
      <c r="L1754" s="2" t="s">
        <v>16988</v>
      </c>
      <c r="M1754" s="2" t="s">
        <v>7460</v>
      </c>
      <c r="N1754" s="4" t="s">
        <v>16989</v>
      </c>
      <c r="O1754" s="4" t="s">
        <v>16990</v>
      </c>
    </row>
    <row r="1755" spans="1:15" ht="15" hidden="1" customHeight="1" x14ac:dyDescent="0.3">
      <c r="A1755" s="2" t="s">
        <v>217</v>
      </c>
      <c r="B1755" s="2" t="s">
        <v>34324</v>
      </c>
      <c r="C1755" s="3">
        <v>16</v>
      </c>
      <c r="D1755" s="2" t="s">
        <v>940</v>
      </c>
      <c r="E1755" s="2" t="s">
        <v>15317</v>
      </c>
      <c r="F1755" s="2">
        <v>27046227</v>
      </c>
      <c r="G1755" s="2" t="s">
        <v>16991</v>
      </c>
      <c r="H1755" s="2" t="s">
        <v>16992</v>
      </c>
      <c r="I1755" s="2" t="s">
        <v>16993</v>
      </c>
      <c r="J1755" s="2" t="s">
        <v>16993</v>
      </c>
      <c r="K1755" s="2" t="s">
        <v>9582</v>
      </c>
      <c r="L1755" s="2" t="s">
        <v>16994</v>
      </c>
      <c r="M1755" s="2" t="s">
        <v>7460</v>
      </c>
      <c r="N1755" s="4" t="s">
        <v>16995</v>
      </c>
      <c r="O1755" s="4" t="s">
        <v>16996</v>
      </c>
    </row>
    <row r="1756" spans="1:15" ht="15" hidden="1" customHeight="1" x14ac:dyDescent="0.3">
      <c r="A1756" s="2" t="s">
        <v>217</v>
      </c>
      <c r="B1756" s="2" t="s">
        <v>34324</v>
      </c>
      <c r="C1756" s="3">
        <v>16</v>
      </c>
      <c r="D1756" s="2" t="s">
        <v>940</v>
      </c>
      <c r="E1756" s="2" t="s">
        <v>15317</v>
      </c>
      <c r="F1756" s="2">
        <v>27011118</v>
      </c>
      <c r="G1756" s="2" t="s">
        <v>16997</v>
      </c>
      <c r="H1756" s="2" t="s">
        <v>16998</v>
      </c>
      <c r="I1756" s="2" t="s">
        <v>864</v>
      </c>
      <c r="J1756" s="2" t="s">
        <v>16999</v>
      </c>
      <c r="K1756" s="2" t="s">
        <v>7933</v>
      </c>
      <c r="L1756" s="2" t="s">
        <v>17000</v>
      </c>
      <c r="M1756" s="2" t="s">
        <v>7460</v>
      </c>
      <c r="N1756" s="4" t="s">
        <v>17001</v>
      </c>
      <c r="O1756" s="4" t="s">
        <v>17002</v>
      </c>
    </row>
    <row r="1757" spans="1:15" ht="15" hidden="1" customHeight="1" x14ac:dyDescent="0.3">
      <c r="A1757" s="2" t="s">
        <v>217</v>
      </c>
      <c r="B1757" s="2" t="s">
        <v>34324</v>
      </c>
      <c r="C1757" s="3">
        <v>16</v>
      </c>
      <c r="D1757" s="2" t="s">
        <v>940</v>
      </c>
      <c r="E1757" s="2" t="s">
        <v>15317</v>
      </c>
      <c r="F1757" s="2">
        <v>27181236</v>
      </c>
      <c r="G1757" s="2" t="s">
        <v>17003</v>
      </c>
      <c r="H1757" s="2" t="s">
        <v>17004</v>
      </c>
      <c r="I1757" s="2" t="s">
        <v>864</v>
      </c>
      <c r="J1757" s="2"/>
      <c r="K1757" s="2" t="s">
        <v>17005</v>
      </c>
      <c r="L1757" s="2" t="s">
        <v>17006</v>
      </c>
      <c r="M1757" s="2" t="s">
        <v>7438</v>
      </c>
      <c r="N1757" s="4" t="s">
        <v>17007</v>
      </c>
      <c r="O1757" s="4" t="s">
        <v>17008</v>
      </c>
    </row>
    <row r="1758" spans="1:15" ht="15" hidden="1" customHeight="1" x14ac:dyDescent="0.3">
      <c r="A1758" s="2" t="s">
        <v>217</v>
      </c>
      <c r="B1758" s="2" t="s">
        <v>34324</v>
      </c>
      <c r="C1758" s="3">
        <v>16</v>
      </c>
      <c r="D1758" s="2" t="s">
        <v>940</v>
      </c>
      <c r="E1758" s="2" t="s">
        <v>15317</v>
      </c>
      <c r="F1758" s="2">
        <v>27258772</v>
      </c>
      <c r="G1758" s="2" t="s">
        <v>17009</v>
      </c>
      <c r="H1758" s="2" t="s">
        <v>17010</v>
      </c>
      <c r="I1758" s="2" t="s">
        <v>864</v>
      </c>
      <c r="J1758" s="2" t="s">
        <v>17011</v>
      </c>
      <c r="K1758" s="2" t="s">
        <v>7933</v>
      </c>
      <c r="L1758" s="2" t="s">
        <v>17012</v>
      </c>
      <c r="M1758" s="2" t="s">
        <v>7388</v>
      </c>
      <c r="N1758" s="4" t="s">
        <v>17013</v>
      </c>
      <c r="O1758" s="4" t="s">
        <v>17014</v>
      </c>
    </row>
    <row r="1759" spans="1:15" ht="15" hidden="1" customHeight="1" x14ac:dyDescent="0.3">
      <c r="A1759" s="2" t="s">
        <v>217</v>
      </c>
      <c r="B1759" s="2" t="s">
        <v>34324</v>
      </c>
      <c r="C1759" s="3">
        <v>16</v>
      </c>
      <c r="D1759" s="2" t="s">
        <v>940</v>
      </c>
      <c r="E1759" s="2" t="s">
        <v>15317</v>
      </c>
      <c r="F1759" s="2">
        <v>27622457</v>
      </c>
      <c r="G1759" s="2" t="s">
        <v>17015</v>
      </c>
      <c r="H1759" s="2" t="s">
        <v>17016</v>
      </c>
      <c r="I1759" s="2" t="s">
        <v>864</v>
      </c>
      <c r="J1759" s="2" t="s">
        <v>17017</v>
      </c>
      <c r="K1759" s="2" t="s">
        <v>7933</v>
      </c>
      <c r="L1759" s="2" t="s">
        <v>17018</v>
      </c>
      <c r="M1759" s="2" t="s">
        <v>16229</v>
      </c>
      <c r="N1759" s="4" t="s">
        <v>17019</v>
      </c>
      <c r="O1759" s="4" t="s">
        <v>17020</v>
      </c>
    </row>
    <row r="1760" spans="1:15" ht="15" hidden="1" customHeight="1" x14ac:dyDescent="0.3">
      <c r="A1760" s="2" t="s">
        <v>217</v>
      </c>
      <c r="B1760" s="2" t="s">
        <v>34324</v>
      </c>
      <c r="C1760" s="3">
        <v>16</v>
      </c>
      <c r="D1760" s="2" t="s">
        <v>940</v>
      </c>
      <c r="E1760" s="2" t="s">
        <v>15317</v>
      </c>
      <c r="F1760" s="2">
        <v>26608854</v>
      </c>
      <c r="G1760" s="2" t="s">
        <v>17021</v>
      </c>
      <c r="H1760" s="2" t="s">
        <v>17022</v>
      </c>
      <c r="I1760" s="2" t="s">
        <v>1974</v>
      </c>
      <c r="J1760" s="2"/>
      <c r="K1760" s="2" t="s">
        <v>17023</v>
      </c>
      <c r="L1760" s="2" t="s">
        <v>17024</v>
      </c>
      <c r="M1760" s="2" t="s">
        <v>8667</v>
      </c>
      <c r="N1760" s="4" t="s">
        <v>17025</v>
      </c>
      <c r="O1760" s="2"/>
    </row>
    <row r="1761" spans="1:15" ht="15" hidden="1" customHeight="1" x14ac:dyDescent="0.3">
      <c r="A1761" s="2" t="s">
        <v>217</v>
      </c>
      <c r="B1761" s="2" t="s">
        <v>34324</v>
      </c>
      <c r="C1761" s="3">
        <v>16</v>
      </c>
      <c r="D1761" s="2" t="s">
        <v>940</v>
      </c>
      <c r="E1761" s="2" t="s">
        <v>15317</v>
      </c>
      <c r="F1761" s="2">
        <v>26100023</v>
      </c>
      <c r="G1761" s="2" t="s">
        <v>17026</v>
      </c>
      <c r="H1761" s="2" t="s">
        <v>17027</v>
      </c>
      <c r="I1761" s="2" t="s">
        <v>4105</v>
      </c>
      <c r="J1761" s="2" t="s">
        <v>17028</v>
      </c>
      <c r="K1761" s="2" t="s">
        <v>17029</v>
      </c>
      <c r="L1761" s="2" t="s">
        <v>17030</v>
      </c>
      <c r="M1761" s="2" t="s">
        <v>7460</v>
      </c>
      <c r="N1761" s="4" t="s">
        <v>17031</v>
      </c>
      <c r="O1761" s="4" t="s">
        <v>17032</v>
      </c>
    </row>
    <row r="1762" spans="1:15" ht="15" hidden="1" customHeight="1" x14ac:dyDescent="0.3">
      <c r="A1762" s="2" t="s">
        <v>217</v>
      </c>
      <c r="B1762" s="2" t="s">
        <v>34324</v>
      </c>
      <c r="C1762" s="3">
        <v>16</v>
      </c>
      <c r="D1762" s="2" t="s">
        <v>940</v>
      </c>
      <c r="E1762" s="2" t="s">
        <v>15317</v>
      </c>
      <c r="F1762" s="2">
        <v>26116513</v>
      </c>
      <c r="G1762" s="2" t="s">
        <v>17033</v>
      </c>
      <c r="H1762" s="2" t="s">
        <v>17034</v>
      </c>
      <c r="I1762" s="2" t="s">
        <v>4623</v>
      </c>
      <c r="J1762" s="2" t="s">
        <v>17035</v>
      </c>
      <c r="K1762" s="2" t="s">
        <v>8235</v>
      </c>
      <c r="L1762" s="2" t="s">
        <v>17036</v>
      </c>
      <c r="M1762" s="2" t="s">
        <v>7460</v>
      </c>
      <c r="N1762" s="4" t="s">
        <v>17037</v>
      </c>
      <c r="O1762" s="4" t="s">
        <v>17038</v>
      </c>
    </row>
    <row r="1763" spans="1:15" ht="15" hidden="1" customHeight="1" x14ac:dyDescent="0.3">
      <c r="A1763" s="2" t="s">
        <v>217</v>
      </c>
      <c r="B1763" s="2" t="s">
        <v>34324</v>
      </c>
      <c r="C1763" s="3">
        <v>16</v>
      </c>
      <c r="D1763" s="2" t="s">
        <v>940</v>
      </c>
      <c r="E1763" s="2" t="s">
        <v>15317</v>
      </c>
      <c r="F1763" s="2">
        <v>25835542</v>
      </c>
      <c r="G1763" s="2" t="s">
        <v>17039</v>
      </c>
      <c r="H1763" s="2" t="s">
        <v>17040</v>
      </c>
      <c r="I1763" s="2" t="s">
        <v>1613</v>
      </c>
      <c r="J1763" s="2" t="s">
        <v>17041</v>
      </c>
      <c r="K1763" s="2" t="s">
        <v>15450</v>
      </c>
      <c r="L1763" s="2" t="s">
        <v>17042</v>
      </c>
      <c r="M1763" s="2" t="s">
        <v>7460</v>
      </c>
      <c r="N1763" s="4" t="s">
        <v>17043</v>
      </c>
      <c r="O1763" s="4" t="s">
        <v>17044</v>
      </c>
    </row>
    <row r="1764" spans="1:15" ht="15" hidden="1" customHeight="1" x14ac:dyDescent="0.3">
      <c r="A1764" s="2" t="s">
        <v>217</v>
      </c>
      <c r="B1764" s="2" t="s">
        <v>34324</v>
      </c>
      <c r="C1764" s="3">
        <v>16</v>
      </c>
      <c r="D1764" s="2" t="s">
        <v>940</v>
      </c>
      <c r="E1764" s="2" t="s">
        <v>15317</v>
      </c>
      <c r="F1764" s="2">
        <v>25707877</v>
      </c>
      <c r="G1764" s="2" t="s">
        <v>17045</v>
      </c>
      <c r="H1764" s="2" t="s">
        <v>17046</v>
      </c>
      <c r="I1764" s="2" t="s">
        <v>963</v>
      </c>
      <c r="J1764" s="2"/>
      <c r="K1764" s="2" t="s">
        <v>10405</v>
      </c>
      <c r="L1764" s="2" t="s">
        <v>17047</v>
      </c>
      <c r="M1764" s="2" t="s">
        <v>7460</v>
      </c>
      <c r="N1764" s="4" t="s">
        <v>17048</v>
      </c>
      <c r="O1764" s="4" t="s">
        <v>17049</v>
      </c>
    </row>
    <row r="1765" spans="1:15" ht="15" hidden="1" customHeight="1" x14ac:dyDescent="0.3">
      <c r="A1765" s="2" t="s">
        <v>217</v>
      </c>
      <c r="B1765" s="2" t="s">
        <v>34324</v>
      </c>
      <c r="C1765" s="3">
        <v>16</v>
      </c>
      <c r="D1765" s="2" t="s">
        <v>940</v>
      </c>
      <c r="E1765" s="2" t="s">
        <v>15317</v>
      </c>
      <c r="F1765" s="2">
        <v>25892012</v>
      </c>
      <c r="G1765" s="2" t="s">
        <v>17050</v>
      </c>
      <c r="H1765" s="2" t="s">
        <v>17051</v>
      </c>
      <c r="I1765" s="2" t="s">
        <v>17052</v>
      </c>
      <c r="J1765" s="2" t="s">
        <v>17053</v>
      </c>
      <c r="K1765" s="2" t="s">
        <v>17054</v>
      </c>
      <c r="L1765" s="2" t="s">
        <v>17055</v>
      </c>
      <c r="M1765" s="2" t="s">
        <v>7460</v>
      </c>
      <c r="N1765" s="4" t="s">
        <v>17056</v>
      </c>
      <c r="O1765" s="4" t="s">
        <v>17057</v>
      </c>
    </row>
    <row r="1766" spans="1:15" ht="15" hidden="1" customHeight="1" x14ac:dyDescent="0.3">
      <c r="A1766" s="2" t="s">
        <v>217</v>
      </c>
      <c r="B1766" s="2" t="s">
        <v>34324</v>
      </c>
      <c r="C1766" s="3">
        <v>16</v>
      </c>
      <c r="D1766" s="2" t="s">
        <v>940</v>
      </c>
      <c r="E1766" s="2" t="s">
        <v>15317</v>
      </c>
      <c r="F1766" s="2">
        <v>25941359</v>
      </c>
      <c r="G1766" s="2" t="s">
        <v>17058</v>
      </c>
      <c r="H1766" s="2" t="s">
        <v>17059</v>
      </c>
      <c r="I1766" s="2" t="s">
        <v>17060</v>
      </c>
      <c r="J1766" s="2" t="s">
        <v>17052</v>
      </c>
      <c r="K1766" s="2" t="s">
        <v>8210</v>
      </c>
      <c r="L1766" s="2" t="s">
        <v>17061</v>
      </c>
      <c r="M1766" s="2" t="s">
        <v>7460</v>
      </c>
      <c r="N1766" s="4" t="s">
        <v>17062</v>
      </c>
      <c r="O1766" s="4" t="s">
        <v>17063</v>
      </c>
    </row>
    <row r="1767" spans="1:15" ht="15" hidden="1" customHeight="1" x14ac:dyDescent="0.3">
      <c r="A1767" s="2" t="s">
        <v>217</v>
      </c>
      <c r="B1767" s="2" t="s">
        <v>34324</v>
      </c>
      <c r="C1767" s="3">
        <v>16</v>
      </c>
      <c r="D1767" s="2" t="s">
        <v>940</v>
      </c>
      <c r="E1767" s="2" t="s">
        <v>15317</v>
      </c>
      <c r="F1767" s="2">
        <v>24798970</v>
      </c>
      <c r="G1767" s="2" t="s">
        <v>17064</v>
      </c>
      <c r="H1767" s="2" t="s">
        <v>17065</v>
      </c>
      <c r="I1767" s="2" t="s">
        <v>812</v>
      </c>
      <c r="J1767" s="2" t="s">
        <v>17066</v>
      </c>
      <c r="K1767" s="2" t="s">
        <v>17067</v>
      </c>
      <c r="L1767" s="2" t="s">
        <v>17068</v>
      </c>
      <c r="M1767" s="2" t="s">
        <v>7460</v>
      </c>
      <c r="N1767" s="4" t="s">
        <v>17069</v>
      </c>
      <c r="O1767" s="4" t="s">
        <v>17070</v>
      </c>
    </row>
    <row r="1768" spans="1:15" ht="15" hidden="1" customHeight="1" x14ac:dyDescent="0.3">
      <c r="A1768" s="2" t="s">
        <v>217</v>
      </c>
      <c r="B1768" s="2" t="s">
        <v>34324</v>
      </c>
      <c r="C1768" s="3">
        <v>16</v>
      </c>
      <c r="D1768" s="2" t="s">
        <v>940</v>
      </c>
      <c r="E1768" s="2" t="s">
        <v>15317</v>
      </c>
      <c r="F1768" s="2">
        <v>25601188</v>
      </c>
      <c r="G1768" s="2" t="s">
        <v>17071</v>
      </c>
      <c r="H1768" s="2" t="s">
        <v>17072</v>
      </c>
      <c r="I1768" s="2" t="s">
        <v>1515</v>
      </c>
      <c r="J1768" s="2" t="s">
        <v>17073</v>
      </c>
      <c r="K1768" s="2" t="s">
        <v>15702</v>
      </c>
      <c r="L1768" s="2" t="s">
        <v>17074</v>
      </c>
      <c r="M1768" s="2" t="s">
        <v>7495</v>
      </c>
      <c r="N1768" s="4" t="s">
        <v>17075</v>
      </c>
      <c r="O1768" s="4" t="s">
        <v>17076</v>
      </c>
    </row>
    <row r="1769" spans="1:15" ht="15" hidden="1" customHeight="1" x14ac:dyDescent="0.3">
      <c r="A1769" s="2" t="s">
        <v>217</v>
      </c>
      <c r="B1769" s="2" t="s">
        <v>34324</v>
      </c>
      <c r="C1769" s="3">
        <v>16</v>
      </c>
      <c r="D1769" s="2" t="s">
        <v>940</v>
      </c>
      <c r="E1769" s="2" t="s">
        <v>15317</v>
      </c>
      <c r="F1769" s="2">
        <v>25239131</v>
      </c>
      <c r="G1769" s="2" t="s">
        <v>17077</v>
      </c>
      <c r="H1769" s="2" t="s">
        <v>17078</v>
      </c>
      <c r="I1769" s="2" t="s">
        <v>1172</v>
      </c>
      <c r="J1769" s="2" t="s">
        <v>17079</v>
      </c>
      <c r="K1769" s="2" t="s">
        <v>10907</v>
      </c>
      <c r="L1769" s="2" t="s">
        <v>17080</v>
      </c>
      <c r="M1769" s="2" t="s">
        <v>7460</v>
      </c>
      <c r="N1769" s="4" t="s">
        <v>17081</v>
      </c>
      <c r="O1769" s="4" t="s">
        <v>17082</v>
      </c>
    </row>
    <row r="1770" spans="1:15" ht="15" hidden="1" customHeight="1" x14ac:dyDescent="0.3">
      <c r="A1770" s="2" t="s">
        <v>217</v>
      </c>
      <c r="B1770" s="2" t="s">
        <v>34324</v>
      </c>
      <c r="C1770" s="3">
        <v>16</v>
      </c>
      <c r="D1770" s="2" t="s">
        <v>940</v>
      </c>
      <c r="E1770" s="2" t="s">
        <v>15317</v>
      </c>
      <c r="F1770" s="2">
        <v>25351707</v>
      </c>
      <c r="G1770" s="2" t="s">
        <v>17083</v>
      </c>
      <c r="H1770" s="2" t="s">
        <v>17084</v>
      </c>
      <c r="I1770" s="2" t="s">
        <v>1172</v>
      </c>
      <c r="J1770" s="2" t="s">
        <v>9571</v>
      </c>
      <c r="K1770" s="2" t="s">
        <v>17085</v>
      </c>
      <c r="L1770" s="2" t="s">
        <v>17086</v>
      </c>
      <c r="M1770" s="2" t="s">
        <v>7460</v>
      </c>
      <c r="N1770" s="4" t="s">
        <v>17087</v>
      </c>
      <c r="O1770" s="4" t="s">
        <v>17088</v>
      </c>
    </row>
    <row r="1771" spans="1:15" ht="15" hidden="1" customHeight="1" x14ac:dyDescent="0.3">
      <c r="A1771" s="2" t="s">
        <v>217</v>
      </c>
      <c r="B1771" s="2" t="s">
        <v>34324</v>
      </c>
      <c r="C1771" s="3">
        <v>16</v>
      </c>
      <c r="D1771" s="2" t="s">
        <v>940</v>
      </c>
      <c r="E1771" s="2" t="s">
        <v>15317</v>
      </c>
      <c r="F1771" s="2">
        <v>24533556</v>
      </c>
      <c r="G1771" s="2" t="s">
        <v>17089</v>
      </c>
      <c r="H1771" s="2" t="s">
        <v>17090</v>
      </c>
      <c r="I1771" s="2" t="s">
        <v>2681</v>
      </c>
      <c r="J1771" s="2" t="s">
        <v>17091</v>
      </c>
      <c r="K1771" s="2" t="s">
        <v>15341</v>
      </c>
      <c r="L1771" s="2" t="s">
        <v>17092</v>
      </c>
      <c r="M1771" s="2" t="s">
        <v>7495</v>
      </c>
      <c r="N1771" s="4" t="s">
        <v>17093</v>
      </c>
      <c r="O1771" s="4" t="s">
        <v>17094</v>
      </c>
    </row>
    <row r="1772" spans="1:15" ht="15" hidden="1" customHeight="1" x14ac:dyDescent="0.3">
      <c r="A1772" s="2" t="s">
        <v>217</v>
      </c>
      <c r="B1772" s="2" t="s">
        <v>34324</v>
      </c>
      <c r="C1772" s="3">
        <v>16</v>
      </c>
      <c r="D1772" s="2" t="s">
        <v>940</v>
      </c>
      <c r="E1772" s="2" t="s">
        <v>15317</v>
      </c>
      <c r="F1772" s="2">
        <v>25832951</v>
      </c>
      <c r="G1772" s="2" t="s">
        <v>17095</v>
      </c>
      <c r="H1772" s="2" t="s">
        <v>17096</v>
      </c>
      <c r="I1772" s="2" t="s">
        <v>632</v>
      </c>
      <c r="J1772" s="2" t="s">
        <v>3868</v>
      </c>
      <c r="K1772" s="2" t="s">
        <v>16200</v>
      </c>
      <c r="L1772" s="2" t="s">
        <v>17097</v>
      </c>
      <c r="M1772" s="2" t="s">
        <v>7709</v>
      </c>
      <c r="N1772" s="4" t="s">
        <v>17098</v>
      </c>
      <c r="O1772" s="4" t="s">
        <v>17099</v>
      </c>
    </row>
    <row r="1773" spans="1:15" ht="15" hidden="1" customHeight="1" x14ac:dyDescent="0.3">
      <c r="A1773" s="2" t="s">
        <v>217</v>
      </c>
      <c r="B1773" s="2" t="s">
        <v>34324</v>
      </c>
      <c r="C1773" s="3">
        <v>16</v>
      </c>
      <c r="D1773" s="2" t="s">
        <v>940</v>
      </c>
      <c r="E1773" s="2" t="s">
        <v>15317</v>
      </c>
      <c r="F1773" s="2">
        <v>26658107</v>
      </c>
      <c r="G1773" s="2" t="s">
        <v>17100</v>
      </c>
      <c r="H1773" s="2" t="s">
        <v>17101</v>
      </c>
      <c r="I1773" s="2" t="s">
        <v>632</v>
      </c>
      <c r="J1773" s="2" t="s">
        <v>17102</v>
      </c>
      <c r="K1773" s="2" t="s">
        <v>7933</v>
      </c>
      <c r="L1773" s="2" t="s">
        <v>17103</v>
      </c>
      <c r="M1773" s="2" t="s">
        <v>7460</v>
      </c>
      <c r="N1773" s="4" t="s">
        <v>17104</v>
      </c>
      <c r="O1773" s="4" t="s">
        <v>17105</v>
      </c>
    </row>
    <row r="1774" spans="1:15" ht="15" hidden="1" customHeight="1" x14ac:dyDescent="0.3">
      <c r="A1774" s="2" t="s">
        <v>217</v>
      </c>
      <c r="B1774" s="2" t="s">
        <v>34324</v>
      </c>
      <c r="C1774" s="3">
        <v>16</v>
      </c>
      <c r="D1774" s="2" t="s">
        <v>940</v>
      </c>
      <c r="E1774" s="2" t="s">
        <v>15317</v>
      </c>
      <c r="F1774" s="2">
        <v>24792642</v>
      </c>
      <c r="G1774" s="2" t="s">
        <v>17106</v>
      </c>
      <c r="H1774" s="2" t="s">
        <v>17107</v>
      </c>
      <c r="I1774" s="2" t="s">
        <v>2126</v>
      </c>
      <c r="J1774" s="2" t="s">
        <v>17108</v>
      </c>
      <c r="K1774" s="2" t="s">
        <v>17109</v>
      </c>
      <c r="L1774" s="2" t="s">
        <v>17110</v>
      </c>
      <c r="M1774" s="2" t="s">
        <v>7677</v>
      </c>
      <c r="N1774" s="4" t="s">
        <v>17111</v>
      </c>
      <c r="O1774" s="4" t="s">
        <v>17112</v>
      </c>
    </row>
    <row r="1775" spans="1:15" ht="15" hidden="1" customHeight="1" x14ac:dyDescent="0.3">
      <c r="A1775" s="2" t="s">
        <v>217</v>
      </c>
      <c r="B1775" s="2" t="s">
        <v>34324</v>
      </c>
      <c r="C1775" s="3">
        <v>16</v>
      </c>
      <c r="D1775" s="2" t="s">
        <v>940</v>
      </c>
      <c r="E1775" s="2" t="s">
        <v>15317</v>
      </c>
      <c r="F1775" s="2">
        <v>25366193</v>
      </c>
      <c r="G1775" s="2" t="s">
        <v>17113</v>
      </c>
      <c r="H1775" s="2" t="s">
        <v>17114</v>
      </c>
      <c r="I1775" s="2" t="s">
        <v>17115</v>
      </c>
      <c r="J1775" s="2" t="s">
        <v>17115</v>
      </c>
      <c r="K1775" s="2" t="s">
        <v>9810</v>
      </c>
      <c r="L1775" s="2" t="s">
        <v>17116</v>
      </c>
      <c r="M1775" s="2" t="s">
        <v>7495</v>
      </c>
      <c r="N1775" s="4" t="s">
        <v>17117</v>
      </c>
      <c r="O1775" s="4" t="s">
        <v>17118</v>
      </c>
    </row>
    <row r="1776" spans="1:15" ht="15" hidden="1" customHeight="1" x14ac:dyDescent="0.3">
      <c r="A1776" s="2" t="s">
        <v>217</v>
      </c>
      <c r="B1776" s="2" t="s">
        <v>34324</v>
      </c>
      <c r="C1776" s="3">
        <v>16</v>
      </c>
      <c r="D1776" s="2" t="s">
        <v>940</v>
      </c>
      <c r="E1776" s="2" t="s">
        <v>15317</v>
      </c>
      <c r="F1776" s="2">
        <v>25307848</v>
      </c>
      <c r="G1776" s="2" t="s">
        <v>17119</v>
      </c>
      <c r="H1776" s="2" t="s">
        <v>17120</v>
      </c>
      <c r="I1776" s="2" t="s">
        <v>11856</v>
      </c>
      <c r="J1776" s="2" t="s">
        <v>11856</v>
      </c>
      <c r="K1776" s="2" t="s">
        <v>9582</v>
      </c>
      <c r="L1776" s="2" t="s">
        <v>17121</v>
      </c>
      <c r="M1776" s="2" t="s">
        <v>7460</v>
      </c>
      <c r="N1776" s="4" t="s">
        <v>17122</v>
      </c>
      <c r="O1776" s="4" t="s">
        <v>17123</v>
      </c>
    </row>
    <row r="1777" spans="1:15" ht="15" hidden="1" customHeight="1" x14ac:dyDescent="0.3">
      <c r="A1777" s="2" t="s">
        <v>217</v>
      </c>
      <c r="B1777" s="2" t="s">
        <v>34324</v>
      </c>
      <c r="C1777" s="3">
        <v>16</v>
      </c>
      <c r="D1777" s="2" t="s">
        <v>940</v>
      </c>
      <c r="E1777" s="2" t="s">
        <v>15317</v>
      </c>
      <c r="F1777" s="2">
        <v>25056241</v>
      </c>
      <c r="G1777" s="2" t="s">
        <v>17124</v>
      </c>
      <c r="H1777" s="2" t="s">
        <v>17125</v>
      </c>
      <c r="I1777" s="2" t="s">
        <v>4053</v>
      </c>
      <c r="J1777" s="2" t="s">
        <v>17126</v>
      </c>
      <c r="K1777" s="2" t="s">
        <v>17127</v>
      </c>
      <c r="L1777" s="2" t="s">
        <v>17128</v>
      </c>
      <c r="M1777" s="2" t="s">
        <v>8528</v>
      </c>
      <c r="N1777" s="4" t="s">
        <v>17129</v>
      </c>
      <c r="O1777" s="4" t="s">
        <v>17130</v>
      </c>
    </row>
    <row r="1778" spans="1:15" ht="15" hidden="1" customHeight="1" x14ac:dyDescent="0.3">
      <c r="A1778" s="2" t="s">
        <v>217</v>
      </c>
      <c r="B1778" s="2" t="s">
        <v>34324</v>
      </c>
      <c r="C1778" s="3">
        <v>16</v>
      </c>
      <c r="D1778" s="2" t="s">
        <v>940</v>
      </c>
      <c r="E1778" s="2" t="s">
        <v>15317</v>
      </c>
      <c r="F1778" s="2">
        <v>25186852</v>
      </c>
      <c r="G1778" s="2" t="s">
        <v>17131</v>
      </c>
      <c r="H1778" s="2" t="s">
        <v>17132</v>
      </c>
      <c r="I1778" s="2" t="s">
        <v>4053</v>
      </c>
      <c r="J1778" s="2" t="s">
        <v>17133</v>
      </c>
      <c r="K1778" s="2" t="s">
        <v>11960</v>
      </c>
      <c r="L1778" s="2" t="s">
        <v>17134</v>
      </c>
      <c r="M1778" s="2" t="s">
        <v>7438</v>
      </c>
      <c r="N1778" s="4" t="s">
        <v>17135</v>
      </c>
      <c r="O1778" s="4" t="s">
        <v>17136</v>
      </c>
    </row>
    <row r="1779" spans="1:15" ht="15" hidden="1" customHeight="1" x14ac:dyDescent="0.3">
      <c r="A1779" s="2" t="s">
        <v>217</v>
      </c>
      <c r="B1779" s="2" t="s">
        <v>34324</v>
      </c>
      <c r="C1779" s="3">
        <v>16</v>
      </c>
      <c r="D1779" s="2" t="s">
        <v>940</v>
      </c>
      <c r="E1779" s="2" t="s">
        <v>15317</v>
      </c>
      <c r="F1779" s="2">
        <v>24336127</v>
      </c>
      <c r="G1779" s="2" t="s">
        <v>17137</v>
      </c>
      <c r="H1779" s="2" t="s">
        <v>17138</v>
      </c>
      <c r="I1779" s="2" t="s">
        <v>4877</v>
      </c>
      <c r="J1779" s="2" t="s">
        <v>17139</v>
      </c>
      <c r="K1779" s="2" t="s">
        <v>17140</v>
      </c>
      <c r="L1779" s="2" t="s">
        <v>17141</v>
      </c>
      <c r="M1779" s="2" t="s">
        <v>7388</v>
      </c>
      <c r="N1779" s="4" t="s">
        <v>17142</v>
      </c>
      <c r="O1779" s="4" t="s">
        <v>17143</v>
      </c>
    </row>
    <row r="1780" spans="1:15" ht="15" hidden="1" customHeight="1" x14ac:dyDescent="0.3">
      <c r="A1780" s="2" t="s">
        <v>217</v>
      </c>
      <c r="B1780" s="2" t="s">
        <v>34324</v>
      </c>
      <c r="C1780" s="3">
        <v>16</v>
      </c>
      <c r="D1780" s="2" t="s">
        <v>940</v>
      </c>
      <c r="E1780" s="2" t="s">
        <v>15317</v>
      </c>
      <c r="F1780" s="2">
        <v>24604454</v>
      </c>
      <c r="G1780" s="2" t="s">
        <v>17144</v>
      </c>
      <c r="H1780" s="2" t="s">
        <v>17145</v>
      </c>
      <c r="I1780" s="2" t="s">
        <v>3121</v>
      </c>
      <c r="J1780" s="2" t="s">
        <v>2751</v>
      </c>
      <c r="K1780" s="2" t="s">
        <v>17146</v>
      </c>
      <c r="L1780" s="2" t="s">
        <v>17147</v>
      </c>
      <c r="M1780" s="2" t="s">
        <v>7460</v>
      </c>
      <c r="N1780" s="4" t="s">
        <v>17148</v>
      </c>
      <c r="O1780" s="4" t="s">
        <v>17149</v>
      </c>
    </row>
    <row r="1781" spans="1:15" ht="15" hidden="1" customHeight="1" x14ac:dyDescent="0.3">
      <c r="A1781" s="2" t="s">
        <v>217</v>
      </c>
      <c r="B1781" s="2" t="s">
        <v>34324</v>
      </c>
      <c r="C1781" s="3">
        <v>16</v>
      </c>
      <c r="D1781" s="2" t="s">
        <v>940</v>
      </c>
      <c r="E1781" s="2" t="s">
        <v>15317</v>
      </c>
      <c r="F1781" s="2">
        <v>24439904</v>
      </c>
      <c r="G1781" s="2" t="s">
        <v>17150</v>
      </c>
      <c r="H1781" s="2" t="s">
        <v>17151</v>
      </c>
      <c r="I1781" s="2" t="s">
        <v>17152</v>
      </c>
      <c r="J1781" s="2" t="s">
        <v>17153</v>
      </c>
      <c r="K1781" s="2" t="s">
        <v>13741</v>
      </c>
      <c r="L1781" s="2" t="s">
        <v>17154</v>
      </c>
      <c r="M1781" s="2" t="s">
        <v>7460</v>
      </c>
      <c r="N1781" s="4" t="s">
        <v>17155</v>
      </c>
      <c r="O1781" s="4" t="s">
        <v>17156</v>
      </c>
    </row>
    <row r="1782" spans="1:15" ht="15" hidden="1" customHeight="1" x14ac:dyDescent="0.3">
      <c r="A1782" s="2" t="s">
        <v>217</v>
      </c>
      <c r="B1782" s="2" t="s">
        <v>34324</v>
      </c>
      <c r="C1782" s="3">
        <v>16</v>
      </c>
      <c r="D1782" s="2" t="s">
        <v>940</v>
      </c>
      <c r="E1782" s="2" t="s">
        <v>15317</v>
      </c>
      <c r="F1782" s="2">
        <v>24598062</v>
      </c>
      <c r="G1782" s="2" t="s">
        <v>17157</v>
      </c>
      <c r="H1782" s="2" t="s">
        <v>17158</v>
      </c>
      <c r="I1782" s="2" t="s">
        <v>1043</v>
      </c>
      <c r="J1782" s="2"/>
      <c r="K1782" s="2" t="s">
        <v>17005</v>
      </c>
      <c r="L1782" s="2" t="s">
        <v>17159</v>
      </c>
      <c r="M1782" s="2" t="s">
        <v>8828</v>
      </c>
      <c r="N1782" s="4" t="s">
        <v>17160</v>
      </c>
      <c r="O1782" s="4" t="s">
        <v>17161</v>
      </c>
    </row>
    <row r="1783" spans="1:15" ht="15" hidden="1" customHeight="1" x14ac:dyDescent="0.3">
      <c r="A1783" s="2" t="s">
        <v>217</v>
      </c>
      <c r="B1783" s="2" t="s">
        <v>34324</v>
      </c>
      <c r="C1783" s="3">
        <v>16</v>
      </c>
      <c r="D1783" s="2" t="s">
        <v>940</v>
      </c>
      <c r="E1783" s="2" t="s">
        <v>15317</v>
      </c>
      <c r="F1783" s="2">
        <v>24711695</v>
      </c>
      <c r="G1783" s="2" t="s">
        <v>17162</v>
      </c>
      <c r="H1783" s="2" t="s">
        <v>17163</v>
      </c>
      <c r="I1783" s="2" t="s">
        <v>1043</v>
      </c>
      <c r="J1783" s="2" t="s">
        <v>17164</v>
      </c>
      <c r="K1783" s="2" t="s">
        <v>17165</v>
      </c>
      <c r="L1783" s="2" t="s">
        <v>17166</v>
      </c>
      <c r="M1783" s="2" t="s">
        <v>7438</v>
      </c>
      <c r="N1783" s="4" t="s">
        <v>17167</v>
      </c>
      <c r="O1783" s="4" t="s">
        <v>17168</v>
      </c>
    </row>
    <row r="1784" spans="1:15" ht="15" hidden="1" customHeight="1" x14ac:dyDescent="0.3">
      <c r="A1784" s="2" t="s">
        <v>217</v>
      </c>
      <c r="B1784" s="2" t="s">
        <v>34324</v>
      </c>
      <c r="C1784" s="3">
        <v>16</v>
      </c>
      <c r="D1784" s="2" t="s">
        <v>940</v>
      </c>
      <c r="E1784" s="2" t="s">
        <v>15317</v>
      </c>
      <c r="F1784" s="2">
        <v>24841081</v>
      </c>
      <c r="G1784" s="2" t="s">
        <v>17083</v>
      </c>
      <c r="H1784" s="2" t="s">
        <v>17169</v>
      </c>
      <c r="I1784" s="2" t="s">
        <v>1043</v>
      </c>
      <c r="J1784" s="2" t="s">
        <v>17170</v>
      </c>
      <c r="K1784" s="2" t="s">
        <v>7933</v>
      </c>
      <c r="L1784" s="2" t="s">
        <v>17171</v>
      </c>
      <c r="M1784" s="2" t="s">
        <v>7460</v>
      </c>
      <c r="N1784" s="4" t="s">
        <v>17172</v>
      </c>
      <c r="O1784" s="4" t="s">
        <v>17173</v>
      </c>
    </row>
    <row r="1785" spans="1:15" ht="15" hidden="1" customHeight="1" x14ac:dyDescent="0.3">
      <c r="A1785" s="2" t="s">
        <v>217</v>
      </c>
      <c r="B1785" s="2" t="s">
        <v>34324</v>
      </c>
      <c r="C1785" s="3">
        <v>16</v>
      </c>
      <c r="D1785" s="2" t="s">
        <v>940</v>
      </c>
      <c r="E1785" s="2" t="s">
        <v>15317</v>
      </c>
      <c r="F1785" s="2">
        <v>26029534</v>
      </c>
      <c r="G1785" s="2" t="s">
        <v>17174</v>
      </c>
      <c r="H1785" s="2" t="s">
        <v>17175</v>
      </c>
      <c r="I1785" s="2" t="s">
        <v>1043</v>
      </c>
      <c r="J1785" s="2" t="s">
        <v>17176</v>
      </c>
      <c r="K1785" s="2" t="s">
        <v>16163</v>
      </c>
      <c r="L1785" s="2" t="s">
        <v>17177</v>
      </c>
      <c r="M1785" s="2" t="s">
        <v>7388</v>
      </c>
      <c r="N1785" s="4" t="s">
        <v>17178</v>
      </c>
      <c r="O1785" s="4" t="s">
        <v>17179</v>
      </c>
    </row>
    <row r="1786" spans="1:15" ht="15" hidden="1" customHeight="1" x14ac:dyDescent="0.3">
      <c r="A1786" s="2" t="s">
        <v>217</v>
      </c>
      <c r="B1786" s="2" t="s">
        <v>34324</v>
      </c>
      <c r="C1786" s="3">
        <v>16</v>
      </c>
      <c r="D1786" s="2" t="s">
        <v>940</v>
      </c>
      <c r="E1786" s="2" t="s">
        <v>15317</v>
      </c>
      <c r="F1786" s="2">
        <v>26029550</v>
      </c>
      <c r="G1786" s="2" t="s">
        <v>17180</v>
      </c>
      <c r="H1786" s="2" t="s">
        <v>17181</v>
      </c>
      <c r="I1786" s="2" t="s">
        <v>1043</v>
      </c>
      <c r="J1786" s="2" t="s">
        <v>17182</v>
      </c>
      <c r="K1786" s="2" t="s">
        <v>16163</v>
      </c>
      <c r="L1786" s="2" t="s">
        <v>17183</v>
      </c>
      <c r="M1786" s="2" t="s">
        <v>7388</v>
      </c>
      <c r="N1786" s="4" t="s">
        <v>17184</v>
      </c>
      <c r="O1786" s="4" t="s">
        <v>17185</v>
      </c>
    </row>
    <row r="1787" spans="1:15" ht="15" hidden="1" customHeight="1" x14ac:dyDescent="0.3">
      <c r="A1787" s="2" t="s">
        <v>217</v>
      </c>
      <c r="B1787" s="2" t="s">
        <v>34324</v>
      </c>
      <c r="C1787" s="3">
        <v>16</v>
      </c>
      <c r="D1787" s="2" t="s">
        <v>940</v>
      </c>
      <c r="E1787" s="2" t="s">
        <v>15317</v>
      </c>
      <c r="F1787" s="2">
        <v>23962256</v>
      </c>
      <c r="G1787" s="2" t="s">
        <v>17186</v>
      </c>
      <c r="H1787" s="2" t="s">
        <v>17187</v>
      </c>
      <c r="I1787" s="2" t="s">
        <v>15138</v>
      </c>
      <c r="J1787" s="2" t="s">
        <v>3677</v>
      </c>
      <c r="K1787" s="2" t="s">
        <v>17188</v>
      </c>
      <c r="L1787" s="2" t="s">
        <v>17189</v>
      </c>
      <c r="M1787" s="2" t="s">
        <v>7460</v>
      </c>
      <c r="N1787" s="4" t="s">
        <v>17190</v>
      </c>
      <c r="O1787" s="4" t="s">
        <v>17191</v>
      </c>
    </row>
    <row r="1788" spans="1:15" ht="15" hidden="1" customHeight="1" x14ac:dyDescent="0.3">
      <c r="A1788" s="2" t="s">
        <v>217</v>
      </c>
      <c r="B1788" s="2" t="s">
        <v>34324</v>
      </c>
      <c r="C1788" s="3">
        <v>16</v>
      </c>
      <c r="D1788" s="2" t="s">
        <v>940</v>
      </c>
      <c r="E1788" s="2" t="s">
        <v>15317</v>
      </c>
      <c r="F1788" s="2">
        <v>24018023</v>
      </c>
      <c r="G1788" s="2" t="s">
        <v>17192</v>
      </c>
      <c r="H1788" s="2" t="s">
        <v>17193</v>
      </c>
      <c r="I1788" s="2" t="s">
        <v>15138</v>
      </c>
      <c r="J1788" s="2" t="s">
        <v>17194</v>
      </c>
      <c r="K1788" s="2" t="s">
        <v>15702</v>
      </c>
      <c r="L1788" s="2" t="s">
        <v>17195</v>
      </c>
      <c r="M1788" s="2" t="s">
        <v>7460</v>
      </c>
      <c r="N1788" s="4" t="s">
        <v>17196</v>
      </c>
      <c r="O1788" s="4" t="s">
        <v>17197</v>
      </c>
    </row>
    <row r="1789" spans="1:15" ht="15" hidden="1" customHeight="1" x14ac:dyDescent="0.3">
      <c r="A1789" s="2" t="s">
        <v>217</v>
      </c>
      <c r="B1789" s="2" t="s">
        <v>34324</v>
      </c>
      <c r="C1789" s="3">
        <v>16</v>
      </c>
      <c r="D1789" s="2" t="s">
        <v>940</v>
      </c>
      <c r="E1789" s="2" t="s">
        <v>15317</v>
      </c>
      <c r="F1789" s="2">
        <v>24319778</v>
      </c>
      <c r="G1789" s="2" t="s">
        <v>17198</v>
      </c>
      <c r="H1789" s="2" t="s">
        <v>17199</v>
      </c>
      <c r="I1789" s="2" t="s">
        <v>15138</v>
      </c>
      <c r="J1789" s="2"/>
      <c r="K1789" s="2" t="s">
        <v>15469</v>
      </c>
      <c r="L1789" s="2" t="s">
        <v>17200</v>
      </c>
      <c r="M1789" s="2" t="s">
        <v>7438</v>
      </c>
      <c r="N1789" s="4" t="s">
        <v>17201</v>
      </c>
      <c r="O1789" s="4" t="s">
        <v>17202</v>
      </c>
    </row>
    <row r="1790" spans="1:15" ht="15" hidden="1" customHeight="1" x14ac:dyDescent="0.3">
      <c r="A1790" s="2" t="s">
        <v>217</v>
      </c>
      <c r="B1790" s="2" t="s">
        <v>34324</v>
      </c>
      <c r="C1790" s="3">
        <v>16</v>
      </c>
      <c r="D1790" s="2" t="s">
        <v>940</v>
      </c>
      <c r="E1790" s="2" t="s">
        <v>15317</v>
      </c>
      <c r="F1790" s="2">
        <v>24713856</v>
      </c>
      <c r="G1790" s="2" t="s">
        <v>17203</v>
      </c>
      <c r="H1790" s="2" t="s">
        <v>17204</v>
      </c>
      <c r="I1790" s="2" t="s">
        <v>17205</v>
      </c>
      <c r="J1790" s="2" t="s">
        <v>17205</v>
      </c>
      <c r="K1790" s="2" t="s">
        <v>8943</v>
      </c>
      <c r="L1790" s="2" t="s">
        <v>17206</v>
      </c>
      <c r="M1790" s="2" t="s">
        <v>7460</v>
      </c>
      <c r="N1790" s="4" t="s">
        <v>17207</v>
      </c>
      <c r="O1790" s="4" t="s">
        <v>17208</v>
      </c>
    </row>
    <row r="1791" spans="1:15" ht="15" hidden="1" customHeight="1" x14ac:dyDescent="0.3">
      <c r="A1791" s="2" t="s">
        <v>217</v>
      </c>
      <c r="B1791" s="2" t="s">
        <v>34324</v>
      </c>
      <c r="C1791" s="3">
        <v>16</v>
      </c>
      <c r="D1791" s="2" t="s">
        <v>940</v>
      </c>
      <c r="E1791" s="2" t="s">
        <v>15317</v>
      </c>
      <c r="F1791" s="2">
        <v>23668642</v>
      </c>
      <c r="G1791" s="2" t="s">
        <v>17209</v>
      </c>
      <c r="H1791" s="2" t="s">
        <v>17210</v>
      </c>
      <c r="I1791" s="2" t="s">
        <v>7058</v>
      </c>
      <c r="J1791" s="2"/>
      <c r="K1791" s="2" t="s">
        <v>17211</v>
      </c>
      <c r="L1791" s="2" t="s">
        <v>17212</v>
      </c>
      <c r="M1791" s="2" t="s">
        <v>7460</v>
      </c>
      <c r="N1791" s="4" t="s">
        <v>17213</v>
      </c>
      <c r="O1791" s="4" t="s">
        <v>17214</v>
      </c>
    </row>
    <row r="1792" spans="1:15" ht="15" hidden="1" customHeight="1" x14ac:dyDescent="0.3">
      <c r="A1792" s="2" t="s">
        <v>217</v>
      </c>
      <c r="B1792" s="2" t="s">
        <v>34324</v>
      </c>
      <c r="C1792" s="3">
        <v>16</v>
      </c>
      <c r="D1792" s="2" t="s">
        <v>940</v>
      </c>
      <c r="E1792" s="2" t="s">
        <v>15317</v>
      </c>
      <c r="F1792" s="2">
        <v>23664723</v>
      </c>
      <c r="G1792" s="2" t="s">
        <v>17215</v>
      </c>
      <c r="H1792" s="2" t="s">
        <v>17216</v>
      </c>
      <c r="I1792" s="2" t="s">
        <v>2685</v>
      </c>
      <c r="J1792" s="2" t="s">
        <v>17217</v>
      </c>
      <c r="K1792" s="2" t="s">
        <v>16089</v>
      </c>
      <c r="L1792" s="2" t="s">
        <v>17218</v>
      </c>
      <c r="M1792" s="2" t="s">
        <v>8528</v>
      </c>
      <c r="N1792" s="4" t="s">
        <v>17219</v>
      </c>
      <c r="O1792" s="4" t="s">
        <v>17220</v>
      </c>
    </row>
    <row r="1793" spans="1:15" ht="15" hidden="1" customHeight="1" x14ac:dyDescent="0.3">
      <c r="A1793" s="2" t="s">
        <v>217</v>
      </c>
      <c r="B1793" s="2" t="s">
        <v>34324</v>
      </c>
      <c r="C1793" s="3">
        <v>16</v>
      </c>
      <c r="D1793" s="2" t="s">
        <v>940</v>
      </c>
      <c r="E1793" s="2" t="s">
        <v>15317</v>
      </c>
      <c r="F1793" s="2">
        <v>23912610</v>
      </c>
      <c r="G1793" s="2" t="s">
        <v>17221</v>
      </c>
      <c r="H1793" s="2" t="s">
        <v>17222</v>
      </c>
      <c r="I1793" s="2" t="s">
        <v>17223</v>
      </c>
      <c r="J1793" s="2" t="s">
        <v>17223</v>
      </c>
      <c r="K1793" s="2" t="s">
        <v>17224</v>
      </c>
      <c r="L1793" s="2" t="s">
        <v>17225</v>
      </c>
      <c r="M1793" s="2" t="s">
        <v>7388</v>
      </c>
      <c r="N1793" s="4" t="s">
        <v>17226</v>
      </c>
      <c r="O1793" s="4" t="s">
        <v>17227</v>
      </c>
    </row>
    <row r="1794" spans="1:15" ht="15" hidden="1" customHeight="1" x14ac:dyDescent="0.3">
      <c r="A1794" s="2" t="s">
        <v>217</v>
      </c>
      <c r="B1794" s="2" t="s">
        <v>34324</v>
      </c>
      <c r="C1794" s="3">
        <v>16</v>
      </c>
      <c r="D1794" s="2" t="s">
        <v>940</v>
      </c>
      <c r="E1794" s="2" t="s">
        <v>15317</v>
      </c>
      <c r="F1794" s="2">
        <v>23357247</v>
      </c>
      <c r="G1794" s="2" t="s">
        <v>17228</v>
      </c>
      <c r="H1794" s="2" t="s">
        <v>17229</v>
      </c>
      <c r="I1794" s="2" t="s">
        <v>2130</v>
      </c>
      <c r="J1794" s="2" t="s">
        <v>17230</v>
      </c>
      <c r="K1794" s="2" t="s">
        <v>16089</v>
      </c>
      <c r="L1794" s="2" t="s">
        <v>17231</v>
      </c>
      <c r="M1794" s="2" t="s">
        <v>7709</v>
      </c>
      <c r="N1794" s="4" t="s">
        <v>17232</v>
      </c>
      <c r="O1794" s="4" t="s">
        <v>17233</v>
      </c>
    </row>
    <row r="1795" spans="1:15" ht="15" hidden="1" customHeight="1" x14ac:dyDescent="0.3">
      <c r="A1795" s="2" t="s">
        <v>217</v>
      </c>
      <c r="B1795" s="2" t="s">
        <v>34324</v>
      </c>
      <c r="C1795" s="3">
        <v>16</v>
      </c>
      <c r="D1795" s="2" t="s">
        <v>940</v>
      </c>
      <c r="E1795" s="2" t="s">
        <v>15317</v>
      </c>
      <c r="F1795" s="2">
        <v>23275045</v>
      </c>
      <c r="G1795" s="2" t="s">
        <v>17234</v>
      </c>
      <c r="H1795" s="2" t="s">
        <v>17235</v>
      </c>
      <c r="I1795" s="2" t="s">
        <v>1293</v>
      </c>
      <c r="J1795" s="2" t="s">
        <v>8112</v>
      </c>
      <c r="K1795" s="2" t="s">
        <v>15450</v>
      </c>
      <c r="L1795" s="2" t="s">
        <v>17236</v>
      </c>
      <c r="M1795" s="2" t="s">
        <v>7460</v>
      </c>
      <c r="N1795" s="4" t="s">
        <v>17237</v>
      </c>
      <c r="O1795" s="4" t="s">
        <v>17238</v>
      </c>
    </row>
    <row r="1796" spans="1:15" ht="15" hidden="1" customHeight="1" x14ac:dyDescent="0.3">
      <c r="A1796" s="2" t="s">
        <v>217</v>
      </c>
      <c r="B1796" s="2" t="s">
        <v>34324</v>
      </c>
      <c r="C1796" s="3">
        <v>16</v>
      </c>
      <c r="D1796" s="2" t="s">
        <v>940</v>
      </c>
      <c r="E1796" s="2" t="s">
        <v>15317</v>
      </c>
      <c r="F1796" s="2">
        <v>23502763</v>
      </c>
      <c r="G1796" s="2" t="s">
        <v>17239</v>
      </c>
      <c r="H1796" s="2" t="s">
        <v>17240</v>
      </c>
      <c r="I1796" s="2" t="s">
        <v>1293</v>
      </c>
      <c r="J1796" s="2"/>
      <c r="K1796" s="2" t="s">
        <v>16153</v>
      </c>
      <c r="L1796" s="2" t="s">
        <v>17241</v>
      </c>
      <c r="M1796" s="2" t="s">
        <v>7460</v>
      </c>
      <c r="N1796" s="4" t="s">
        <v>17242</v>
      </c>
      <c r="O1796" s="4" t="s">
        <v>17243</v>
      </c>
    </row>
    <row r="1797" spans="1:15" ht="15" hidden="1" customHeight="1" x14ac:dyDescent="0.3">
      <c r="A1797" s="2" t="s">
        <v>217</v>
      </c>
      <c r="B1797" s="2" t="s">
        <v>34324</v>
      </c>
      <c r="C1797" s="3">
        <v>16</v>
      </c>
      <c r="D1797" s="2" t="s">
        <v>940</v>
      </c>
      <c r="E1797" s="2" t="s">
        <v>15317</v>
      </c>
      <c r="F1797" s="2">
        <v>23022498</v>
      </c>
      <c r="G1797" s="2" t="s">
        <v>16458</v>
      </c>
      <c r="H1797" s="2" t="s">
        <v>17244</v>
      </c>
      <c r="I1797" s="2" t="s">
        <v>970</v>
      </c>
      <c r="J1797" s="2" t="s">
        <v>17245</v>
      </c>
      <c r="K1797" s="2" t="s">
        <v>17246</v>
      </c>
      <c r="L1797" s="2" t="s">
        <v>17247</v>
      </c>
      <c r="M1797" s="2" t="s">
        <v>7600</v>
      </c>
      <c r="N1797" s="4" t="s">
        <v>17248</v>
      </c>
      <c r="O1797" s="4" t="s">
        <v>17249</v>
      </c>
    </row>
    <row r="1798" spans="1:15" ht="15" hidden="1" customHeight="1" x14ac:dyDescent="0.3">
      <c r="A1798" s="2" t="s">
        <v>217</v>
      </c>
      <c r="B1798" s="2" t="s">
        <v>34324</v>
      </c>
      <c r="C1798" s="3">
        <v>16</v>
      </c>
      <c r="D1798" s="2" t="s">
        <v>940</v>
      </c>
      <c r="E1798" s="2" t="s">
        <v>15317</v>
      </c>
      <c r="F1798" s="2">
        <v>23321670</v>
      </c>
      <c r="G1798" s="2" t="s">
        <v>17250</v>
      </c>
      <c r="H1798" s="2" t="s">
        <v>17251</v>
      </c>
      <c r="I1798" s="2" t="s">
        <v>5379</v>
      </c>
      <c r="J1798" s="2" t="s">
        <v>17252</v>
      </c>
      <c r="K1798" s="2" t="s">
        <v>9464</v>
      </c>
      <c r="L1798" s="2" t="s">
        <v>17253</v>
      </c>
      <c r="M1798" s="2" t="s">
        <v>9041</v>
      </c>
      <c r="N1798" s="4" t="s">
        <v>17254</v>
      </c>
      <c r="O1798" s="4" t="s">
        <v>17255</v>
      </c>
    </row>
    <row r="1799" spans="1:15" ht="15" hidden="1" customHeight="1" x14ac:dyDescent="0.3">
      <c r="A1799" s="2" t="s">
        <v>217</v>
      </c>
      <c r="B1799" s="2" t="s">
        <v>34324</v>
      </c>
      <c r="C1799" s="3">
        <v>16</v>
      </c>
      <c r="D1799" s="2" t="s">
        <v>940</v>
      </c>
      <c r="E1799" s="2" t="s">
        <v>15317</v>
      </c>
      <c r="F1799" s="2">
        <v>23531651</v>
      </c>
      <c r="G1799" s="2" t="s">
        <v>17256</v>
      </c>
      <c r="H1799" s="2" t="s">
        <v>17257</v>
      </c>
      <c r="I1799" s="2" t="s">
        <v>5379</v>
      </c>
      <c r="J1799" s="2"/>
      <c r="K1799" s="2" t="s">
        <v>15643</v>
      </c>
      <c r="L1799" s="2" t="s">
        <v>17258</v>
      </c>
      <c r="M1799" s="2" t="s">
        <v>7438</v>
      </c>
      <c r="N1799" s="4" t="s">
        <v>17259</v>
      </c>
      <c r="O1799" s="4" t="s">
        <v>17260</v>
      </c>
    </row>
    <row r="1800" spans="1:15" ht="15" hidden="1" customHeight="1" x14ac:dyDescent="0.3">
      <c r="A1800" s="2" t="s">
        <v>217</v>
      </c>
      <c r="B1800" s="2" t="s">
        <v>34324</v>
      </c>
      <c r="C1800" s="3">
        <v>16</v>
      </c>
      <c r="D1800" s="2" t="s">
        <v>940</v>
      </c>
      <c r="E1800" s="2" t="s">
        <v>15317</v>
      </c>
      <c r="F1800" s="2">
        <v>23223239</v>
      </c>
      <c r="G1800" s="2" t="s">
        <v>17261</v>
      </c>
      <c r="H1800" s="2" t="s">
        <v>17262</v>
      </c>
      <c r="I1800" s="2" t="s">
        <v>17263</v>
      </c>
      <c r="J1800" s="2" t="s">
        <v>17264</v>
      </c>
      <c r="K1800" s="2" t="s">
        <v>17265</v>
      </c>
      <c r="L1800" s="2" t="s">
        <v>17266</v>
      </c>
      <c r="M1800" s="2" t="s">
        <v>7460</v>
      </c>
      <c r="N1800" s="4" t="s">
        <v>17267</v>
      </c>
      <c r="O1800" s="4" t="s">
        <v>17268</v>
      </c>
    </row>
    <row r="1801" spans="1:15" ht="15" hidden="1" customHeight="1" x14ac:dyDescent="0.3">
      <c r="A1801" s="2" t="s">
        <v>217</v>
      </c>
      <c r="B1801" s="2" t="s">
        <v>34324</v>
      </c>
      <c r="C1801" s="3">
        <v>16</v>
      </c>
      <c r="D1801" s="2" t="s">
        <v>940</v>
      </c>
      <c r="E1801" s="2" t="s">
        <v>15317</v>
      </c>
      <c r="F1801" s="2">
        <v>23482587</v>
      </c>
      <c r="G1801" s="2" t="s">
        <v>17269</v>
      </c>
      <c r="H1801" s="2" t="s">
        <v>17270</v>
      </c>
      <c r="I1801" s="2" t="s">
        <v>3657</v>
      </c>
      <c r="J1801" s="2"/>
      <c r="K1801" s="2" t="s">
        <v>17271</v>
      </c>
      <c r="L1801" s="2" t="s">
        <v>17272</v>
      </c>
      <c r="M1801" s="2" t="s">
        <v>7388</v>
      </c>
      <c r="N1801" s="4" t="s">
        <v>17273</v>
      </c>
      <c r="O1801" s="4" t="s">
        <v>17274</v>
      </c>
    </row>
    <row r="1802" spans="1:15" ht="15" hidden="1" customHeight="1" x14ac:dyDescent="0.3">
      <c r="A1802" s="2" t="s">
        <v>217</v>
      </c>
      <c r="B1802" s="2" t="s">
        <v>34324</v>
      </c>
      <c r="C1802" s="3">
        <v>16</v>
      </c>
      <c r="D1802" s="2" t="s">
        <v>940</v>
      </c>
      <c r="E1802" s="2" t="s">
        <v>15317</v>
      </c>
      <c r="F1802" s="2">
        <v>23360997</v>
      </c>
      <c r="G1802" s="2" t="s">
        <v>17275</v>
      </c>
      <c r="H1802" s="2" t="s">
        <v>17276</v>
      </c>
      <c r="I1802" s="2" t="s">
        <v>740</v>
      </c>
      <c r="J1802" s="2"/>
      <c r="K1802" s="2" t="s">
        <v>9582</v>
      </c>
      <c r="L1802" s="2" t="s">
        <v>17277</v>
      </c>
      <c r="M1802" s="2" t="s">
        <v>7460</v>
      </c>
      <c r="N1802" s="4" t="s">
        <v>17278</v>
      </c>
      <c r="O1802" s="4" t="s">
        <v>17279</v>
      </c>
    </row>
    <row r="1803" spans="1:15" ht="15" hidden="1" customHeight="1" x14ac:dyDescent="0.3">
      <c r="A1803" s="2" t="s">
        <v>217</v>
      </c>
      <c r="B1803" s="2" t="s">
        <v>34324</v>
      </c>
      <c r="C1803" s="3">
        <v>16</v>
      </c>
      <c r="D1803" s="2" t="s">
        <v>940</v>
      </c>
      <c r="E1803" s="2" t="s">
        <v>15317</v>
      </c>
      <c r="F1803" s="2">
        <v>23676600</v>
      </c>
      <c r="G1803" s="2" t="s">
        <v>17280</v>
      </c>
      <c r="H1803" s="2" t="s">
        <v>17281</v>
      </c>
      <c r="I1803" s="2" t="s">
        <v>740</v>
      </c>
      <c r="J1803" s="2" t="s">
        <v>4656</v>
      </c>
      <c r="K1803" s="2" t="s">
        <v>16200</v>
      </c>
      <c r="L1803" s="2" t="s">
        <v>17282</v>
      </c>
      <c r="M1803" s="2" t="s">
        <v>7709</v>
      </c>
      <c r="N1803" s="4" t="s">
        <v>17283</v>
      </c>
      <c r="O1803" s="4" t="s">
        <v>17284</v>
      </c>
    </row>
    <row r="1804" spans="1:15" ht="15" hidden="1" customHeight="1" x14ac:dyDescent="0.3">
      <c r="A1804" s="2" t="s">
        <v>217</v>
      </c>
      <c r="B1804" s="2" t="s">
        <v>34324</v>
      </c>
      <c r="C1804" s="3">
        <v>16</v>
      </c>
      <c r="D1804" s="2" t="s">
        <v>940</v>
      </c>
      <c r="E1804" s="2" t="s">
        <v>15317</v>
      </c>
      <c r="F1804" s="2">
        <v>23772398</v>
      </c>
      <c r="G1804" s="2" t="s">
        <v>17285</v>
      </c>
      <c r="H1804" s="2" t="s">
        <v>17286</v>
      </c>
      <c r="I1804" s="2" t="s">
        <v>740</v>
      </c>
      <c r="J1804" s="2" t="s">
        <v>17287</v>
      </c>
      <c r="K1804" s="2" t="s">
        <v>16402</v>
      </c>
      <c r="L1804" s="2" t="s">
        <v>17288</v>
      </c>
      <c r="M1804" s="2" t="s">
        <v>7388</v>
      </c>
      <c r="N1804" s="4" t="s">
        <v>17289</v>
      </c>
      <c r="O1804" s="4" t="s">
        <v>17290</v>
      </c>
    </row>
    <row r="1805" spans="1:15" ht="15" hidden="1" customHeight="1" x14ac:dyDescent="0.3">
      <c r="A1805" s="2" t="s">
        <v>217</v>
      </c>
      <c r="B1805" s="2" t="s">
        <v>34324</v>
      </c>
      <c r="C1805" s="3">
        <v>16</v>
      </c>
      <c r="D1805" s="2" t="s">
        <v>940</v>
      </c>
      <c r="E1805" s="2" t="s">
        <v>15317</v>
      </c>
      <c r="F1805" s="2">
        <v>23894370</v>
      </c>
      <c r="G1805" s="2" t="s">
        <v>17291</v>
      </c>
      <c r="H1805" s="2" t="s">
        <v>17292</v>
      </c>
      <c r="I1805" s="2" t="s">
        <v>740</v>
      </c>
      <c r="J1805" s="2" t="s">
        <v>17293</v>
      </c>
      <c r="K1805" s="2" t="s">
        <v>7933</v>
      </c>
      <c r="L1805" s="2" t="s">
        <v>17294</v>
      </c>
      <c r="M1805" s="2" t="s">
        <v>7460</v>
      </c>
      <c r="N1805" s="4" t="s">
        <v>17295</v>
      </c>
      <c r="O1805" s="4" t="s">
        <v>17296</v>
      </c>
    </row>
    <row r="1806" spans="1:15" ht="15" hidden="1" customHeight="1" x14ac:dyDescent="0.3">
      <c r="A1806" s="2" t="s">
        <v>217</v>
      </c>
      <c r="B1806" s="2" t="s">
        <v>34324</v>
      </c>
      <c r="C1806" s="3">
        <v>16</v>
      </c>
      <c r="D1806" s="2" t="s">
        <v>940</v>
      </c>
      <c r="E1806" s="2" t="s">
        <v>15317</v>
      </c>
      <c r="F1806" s="2">
        <v>24040034</v>
      </c>
      <c r="G1806" s="2" t="s">
        <v>17297</v>
      </c>
      <c r="H1806" s="2" t="s">
        <v>17298</v>
      </c>
      <c r="I1806" s="2" t="s">
        <v>740</v>
      </c>
      <c r="J1806" s="2" t="s">
        <v>17299</v>
      </c>
      <c r="K1806" s="2" t="s">
        <v>7933</v>
      </c>
      <c r="L1806" s="2" t="s">
        <v>17300</v>
      </c>
      <c r="M1806" s="2" t="s">
        <v>7460</v>
      </c>
      <c r="N1806" s="4" t="s">
        <v>17301</v>
      </c>
      <c r="O1806" s="4" t="s">
        <v>17302</v>
      </c>
    </row>
    <row r="1807" spans="1:15" ht="15" hidden="1" customHeight="1" x14ac:dyDescent="0.3">
      <c r="A1807" s="2" t="s">
        <v>217</v>
      </c>
      <c r="B1807" s="2" t="s">
        <v>34324</v>
      </c>
      <c r="C1807" s="3">
        <v>16</v>
      </c>
      <c r="D1807" s="2" t="s">
        <v>940</v>
      </c>
      <c r="E1807" s="2" t="s">
        <v>15317</v>
      </c>
      <c r="F1807" s="2">
        <v>24222845</v>
      </c>
      <c r="G1807" s="2" t="s">
        <v>17303</v>
      </c>
      <c r="H1807" s="2" t="s">
        <v>17304</v>
      </c>
      <c r="I1807" s="2" t="s">
        <v>740</v>
      </c>
      <c r="J1807" s="2" t="s">
        <v>17305</v>
      </c>
      <c r="K1807" s="2" t="s">
        <v>17306</v>
      </c>
      <c r="L1807" s="2" t="s">
        <v>17307</v>
      </c>
      <c r="M1807" s="2" t="s">
        <v>7388</v>
      </c>
      <c r="N1807" s="4" t="s">
        <v>17308</v>
      </c>
      <c r="O1807" s="4" t="s">
        <v>17309</v>
      </c>
    </row>
    <row r="1808" spans="1:15" ht="15" hidden="1" customHeight="1" x14ac:dyDescent="0.3">
      <c r="A1808" s="2" t="s">
        <v>217</v>
      </c>
      <c r="B1808" s="2" t="s">
        <v>34324</v>
      </c>
      <c r="C1808" s="3">
        <v>16</v>
      </c>
      <c r="D1808" s="2" t="s">
        <v>940</v>
      </c>
      <c r="E1808" s="2" t="s">
        <v>15317</v>
      </c>
      <c r="F1808" s="2">
        <v>24309452</v>
      </c>
      <c r="G1808" s="2" t="s">
        <v>17310</v>
      </c>
      <c r="H1808" s="2" t="s">
        <v>17311</v>
      </c>
      <c r="I1808" s="2" t="s">
        <v>740</v>
      </c>
      <c r="J1808" s="2"/>
      <c r="K1808" s="2" t="s">
        <v>17312</v>
      </c>
      <c r="L1808" s="2" t="s">
        <v>17313</v>
      </c>
      <c r="M1808" s="2" t="s">
        <v>7460</v>
      </c>
      <c r="N1808" s="4" t="s">
        <v>17314</v>
      </c>
      <c r="O1808" s="4" t="s">
        <v>17315</v>
      </c>
    </row>
    <row r="1809" spans="1:15" ht="15" hidden="1" customHeight="1" x14ac:dyDescent="0.3">
      <c r="A1809" s="2" t="s">
        <v>217</v>
      </c>
      <c r="B1809" s="2" t="s">
        <v>34324</v>
      </c>
      <c r="C1809" s="3">
        <v>16</v>
      </c>
      <c r="D1809" s="2" t="s">
        <v>940</v>
      </c>
      <c r="E1809" s="2" t="s">
        <v>15317</v>
      </c>
      <c r="F1809" s="2">
        <v>23225417</v>
      </c>
      <c r="G1809" s="2" t="s">
        <v>17316</v>
      </c>
      <c r="H1809" s="2" t="s">
        <v>17317</v>
      </c>
      <c r="I1809" s="2" t="s">
        <v>880</v>
      </c>
      <c r="J1809" s="2"/>
      <c r="K1809" s="2" t="s">
        <v>15364</v>
      </c>
      <c r="L1809" s="2" t="s">
        <v>17318</v>
      </c>
      <c r="M1809" s="2" t="s">
        <v>7460</v>
      </c>
      <c r="N1809" s="4" t="s">
        <v>17319</v>
      </c>
      <c r="O1809" s="4" t="s">
        <v>17320</v>
      </c>
    </row>
    <row r="1810" spans="1:15" ht="15" hidden="1" customHeight="1" x14ac:dyDescent="0.3">
      <c r="A1810" s="2" t="s">
        <v>217</v>
      </c>
      <c r="B1810" s="2" t="s">
        <v>34324</v>
      </c>
      <c r="C1810" s="3">
        <v>16</v>
      </c>
      <c r="D1810" s="2" t="s">
        <v>940</v>
      </c>
      <c r="E1810" s="2" t="s">
        <v>15317</v>
      </c>
      <c r="F1810" s="2">
        <v>22992418</v>
      </c>
      <c r="G1810" s="2" t="s">
        <v>17321</v>
      </c>
      <c r="H1810" s="2" t="s">
        <v>17322</v>
      </c>
      <c r="I1810" s="2" t="s">
        <v>17323</v>
      </c>
      <c r="J1810" s="2" t="s">
        <v>17324</v>
      </c>
      <c r="K1810" s="2" t="s">
        <v>16950</v>
      </c>
      <c r="L1810" s="2" t="s">
        <v>17325</v>
      </c>
      <c r="M1810" s="2" t="s">
        <v>7460</v>
      </c>
      <c r="N1810" s="4" t="s">
        <v>17326</v>
      </c>
      <c r="O1810" s="4" t="s">
        <v>17327</v>
      </c>
    </row>
    <row r="1811" spans="1:15" ht="15" hidden="1" customHeight="1" x14ac:dyDescent="0.3">
      <c r="A1811" s="2" t="s">
        <v>217</v>
      </c>
      <c r="B1811" s="2" t="s">
        <v>34324</v>
      </c>
      <c r="C1811" s="3">
        <v>16</v>
      </c>
      <c r="D1811" s="2" t="s">
        <v>940</v>
      </c>
      <c r="E1811" s="2" t="s">
        <v>15317</v>
      </c>
      <c r="F1811" s="2">
        <v>22430638</v>
      </c>
      <c r="G1811" s="2" t="s">
        <v>17328</v>
      </c>
      <c r="H1811" s="2" t="s">
        <v>17329</v>
      </c>
      <c r="I1811" s="2" t="s">
        <v>918</v>
      </c>
      <c r="J1811" s="2" t="s">
        <v>17330</v>
      </c>
      <c r="K1811" s="2" t="s">
        <v>17140</v>
      </c>
      <c r="L1811" s="2" t="s">
        <v>17331</v>
      </c>
      <c r="M1811" s="2" t="s">
        <v>7460</v>
      </c>
      <c r="N1811" s="4" t="s">
        <v>17332</v>
      </c>
      <c r="O1811" s="4" t="s">
        <v>17333</v>
      </c>
    </row>
    <row r="1812" spans="1:15" ht="15" hidden="1" customHeight="1" x14ac:dyDescent="0.3">
      <c r="A1812" s="2" t="s">
        <v>217</v>
      </c>
      <c r="B1812" s="2" t="s">
        <v>34324</v>
      </c>
      <c r="C1812" s="3">
        <v>16</v>
      </c>
      <c r="D1812" s="2" t="s">
        <v>940</v>
      </c>
      <c r="E1812" s="2" t="s">
        <v>15317</v>
      </c>
      <c r="F1812" s="2">
        <v>23012815</v>
      </c>
      <c r="G1812" s="2" t="s">
        <v>17157</v>
      </c>
      <c r="H1812" s="2" t="s">
        <v>17334</v>
      </c>
      <c r="I1812" s="2" t="s">
        <v>918</v>
      </c>
      <c r="J1812" s="2"/>
      <c r="K1812" s="2" t="s">
        <v>17335</v>
      </c>
      <c r="L1812" s="2" t="s">
        <v>17336</v>
      </c>
      <c r="M1812" s="2" t="s">
        <v>8828</v>
      </c>
      <c r="N1812" s="4" t="s">
        <v>17337</v>
      </c>
      <c r="O1812" s="4" t="s">
        <v>17338</v>
      </c>
    </row>
    <row r="1813" spans="1:15" ht="15" hidden="1" customHeight="1" x14ac:dyDescent="0.3">
      <c r="A1813" s="2" t="s">
        <v>217</v>
      </c>
      <c r="B1813" s="2" t="s">
        <v>34324</v>
      </c>
      <c r="C1813" s="3">
        <v>16</v>
      </c>
      <c r="D1813" s="2" t="s">
        <v>940</v>
      </c>
      <c r="E1813" s="2" t="s">
        <v>15317</v>
      </c>
      <c r="F1813" s="2">
        <v>22902232</v>
      </c>
      <c r="G1813" s="2" t="s">
        <v>17339</v>
      </c>
      <c r="H1813" s="2" t="s">
        <v>17340</v>
      </c>
      <c r="I1813" s="2" t="s">
        <v>17341</v>
      </c>
      <c r="J1813" s="2" t="s">
        <v>17342</v>
      </c>
      <c r="K1813" s="2" t="s">
        <v>5277</v>
      </c>
      <c r="L1813" s="2" t="s">
        <v>17343</v>
      </c>
      <c r="M1813" s="2" t="s">
        <v>9041</v>
      </c>
      <c r="N1813" s="4" t="s">
        <v>17344</v>
      </c>
      <c r="O1813" s="4" t="s">
        <v>17345</v>
      </c>
    </row>
    <row r="1814" spans="1:15" ht="15" hidden="1" customHeight="1" x14ac:dyDescent="0.3">
      <c r="A1814" s="2" t="s">
        <v>217</v>
      </c>
      <c r="B1814" s="2" t="s">
        <v>34324</v>
      </c>
      <c r="C1814" s="3">
        <v>16</v>
      </c>
      <c r="D1814" s="2" t="s">
        <v>940</v>
      </c>
      <c r="E1814" s="2" t="s">
        <v>15317</v>
      </c>
      <c r="F1814" s="2">
        <v>22843775</v>
      </c>
      <c r="G1814" s="2" t="s">
        <v>17346</v>
      </c>
      <c r="H1814" s="2" t="s">
        <v>17347</v>
      </c>
      <c r="I1814" s="2" t="s">
        <v>1355</v>
      </c>
      <c r="J1814" s="2"/>
      <c r="K1814" s="2" t="s">
        <v>10907</v>
      </c>
      <c r="L1814" s="2" t="s">
        <v>17348</v>
      </c>
      <c r="M1814" s="2" t="s">
        <v>7417</v>
      </c>
      <c r="N1814" s="4" t="s">
        <v>17349</v>
      </c>
      <c r="O1814" s="4" t="s">
        <v>17350</v>
      </c>
    </row>
    <row r="1815" spans="1:15" ht="15" hidden="1" customHeight="1" x14ac:dyDescent="0.3">
      <c r="A1815" s="2" t="s">
        <v>217</v>
      </c>
      <c r="B1815" s="2" t="s">
        <v>34324</v>
      </c>
      <c r="C1815" s="3">
        <v>16</v>
      </c>
      <c r="D1815" s="2" t="s">
        <v>940</v>
      </c>
      <c r="E1815" s="2" t="s">
        <v>15317</v>
      </c>
      <c r="F1815" s="2">
        <v>22592804</v>
      </c>
      <c r="G1815" s="2" t="s">
        <v>17351</v>
      </c>
      <c r="H1815" s="2" t="s">
        <v>17352</v>
      </c>
      <c r="I1815" s="2" t="s">
        <v>17353</v>
      </c>
      <c r="J1815" s="2" t="s">
        <v>17354</v>
      </c>
      <c r="K1815" s="2" t="s">
        <v>15292</v>
      </c>
      <c r="L1815" s="2" t="s">
        <v>17355</v>
      </c>
      <c r="M1815" s="2" t="s">
        <v>9041</v>
      </c>
      <c r="N1815" s="4" t="s">
        <v>17356</v>
      </c>
      <c r="O1815" s="4" t="s">
        <v>17357</v>
      </c>
    </row>
    <row r="1816" spans="1:15" ht="15" hidden="1" customHeight="1" x14ac:dyDescent="0.3">
      <c r="A1816" s="2" t="s">
        <v>217</v>
      </c>
      <c r="B1816" s="2" t="s">
        <v>34324</v>
      </c>
      <c r="C1816" s="3">
        <v>16</v>
      </c>
      <c r="D1816" s="2" t="s">
        <v>940</v>
      </c>
      <c r="E1816" s="2" t="s">
        <v>15317</v>
      </c>
      <c r="F1816" s="2">
        <v>22659452</v>
      </c>
      <c r="G1816" s="2" t="s">
        <v>17358</v>
      </c>
      <c r="H1816" s="2" t="s">
        <v>17359</v>
      </c>
      <c r="I1816" s="2" t="s">
        <v>17360</v>
      </c>
      <c r="J1816" s="2" t="s">
        <v>4652</v>
      </c>
      <c r="K1816" s="2" t="s">
        <v>16319</v>
      </c>
      <c r="L1816" s="2" t="s">
        <v>17361</v>
      </c>
      <c r="M1816" s="2" t="s">
        <v>7460</v>
      </c>
      <c r="N1816" s="4" t="s">
        <v>17362</v>
      </c>
      <c r="O1816" s="4" t="s">
        <v>17363</v>
      </c>
    </row>
    <row r="1817" spans="1:15" ht="15" hidden="1" customHeight="1" x14ac:dyDescent="0.3">
      <c r="A1817" s="2" t="s">
        <v>217</v>
      </c>
      <c r="B1817" s="2" t="s">
        <v>34324</v>
      </c>
      <c r="C1817" s="3">
        <v>16</v>
      </c>
      <c r="D1817" s="2" t="s">
        <v>940</v>
      </c>
      <c r="E1817" s="2" t="s">
        <v>15317</v>
      </c>
      <c r="F1817" s="2">
        <v>22491253</v>
      </c>
      <c r="G1817" s="2" t="s">
        <v>17364</v>
      </c>
      <c r="H1817" s="2" t="s">
        <v>17365</v>
      </c>
      <c r="I1817" s="2" t="s">
        <v>17366</v>
      </c>
      <c r="J1817" s="2" t="s">
        <v>17367</v>
      </c>
      <c r="K1817" s="2" t="s">
        <v>8235</v>
      </c>
      <c r="L1817" s="2" t="s">
        <v>17368</v>
      </c>
      <c r="M1817" s="2" t="s">
        <v>7460</v>
      </c>
      <c r="N1817" s="4" t="s">
        <v>17369</v>
      </c>
      <c r="O1817" s="4" t="s">
        <v>17370</v>
      </c>
    </row>
    <row r="1818" spans="1:15" ht="15" hidden="1" customHeight="1" x14ac:dyDescent="0.3">
      <c r="A1818" s="2" t="s">
        <v>217</v>
      </c>
      <c r="B1818" s="2" t="s">
        <v>34324</v>
      </c>
      <c r="C1818" s="3">
        <v>16</v>
      </c>
      <c r="D1818" s="2" t="s">
        <v>940</v>
      </c>
      <c r="E1818" s="2" t="s">
        <v>15317</v>
      </c>
      <c r="F1818" s="2">
        <v>22465952</v>
      </c>
      <c r="G1818" s="2" t="s">
        <v>17371</v>
      </c>
      <c r="H1818" s="2" t="s">
        <v>17372</v>
      </c>
      <c r="I1818" s="2" t="s">
        <v>17373</v>
      </c>
      <c r="J1818" s="2" t="s">
        <v>17374</v>
      </c>
      <c r="K1818" s="2" t="s">
        <v>17375</v>
      </c>
      <c r="L1818" s="2" t="s">
        <v>17376</v>
      </c>
      <c r="M1818" s="2" t="s">
        <v>7460</v>
      </c>
      <c r="N1818" s="4" t="s">
        <v>17377</v>
      </c>
      <c r="O1818" s="4" t="s">
        <v>17378</v>
      </c>
    </row>
    <row r="1819" spans="1:15" ht="15" hidden="1" customHeight="1" x14ac:dyDescent="0.3">
      <c r="A1819" s="2" t="s">
        <v>217</v>
      </c>
      <c r="B1819" s="2" t="s">
        <v>34324</v>
      </c>
      <c r="C1819" s="3">
        <v>16</v>
      </c>
      <c r="D1819" s="2" t="s">
        <v>940</v>
      </c>
      <c r="E1819" s="2" t="s">
        <v>15317</v>
      </c>
      <c r="F1819" s="2">
        <v>21748365</v>
      </c>
      <c r="G1819" s="2" t="s">
        <v>17379</v>
      </c>
      <c r="H1819" s="2" t="s">
        <v>17380</v>
      </c>
      <c r="I1819" s="2" t="s">
        <v>805</v>
      </c>
      <c r="J1819" s="2" t="s">
        <v>17381</v>
      </c>
      <c r="K1819" s="2" t="s">
        <v>15341</v>
      </c>
      <c r="L1819" s="2" t="s">
        <v>17382</v>
      </c>
      <c r="M1819" s="2" t="s">
        <v>7495</v>
      </c>
      <c r="N1819" s="4" t="s">
        <v>17383</v>
      </c>
      <c r="O1819" s="4" t="s">
        <v>17384</v>
      </c>
    </row>
    <row r="1820" spans="1:15" ht="15" hidden="1" customHeight="1" x14ac:dyDescent="0.3">
      <c r="A1820" s="2" t="s">
        <v>217</v>
      </c>
      <c r="B1820" s="2" t="s">
        <v>34324</v>
      </c>
      <c r="C1820" s="3">
        <v>16</v>
      </c>
      <c r="D1820" s="2" t="s">
        <v>940</v>
      </c>
      <c r="E1820" s="2" t="s">
        <v>15317</v>
      </c>
      <c r="F1820" s="2">
        <v>22389470</v>
      </c>
      <c r="G1820" s="2" t="s">
        <v>17385</v>
      </c>
      <c r="H1820" s="2" t="s">
        <v>17386</v>
      </c>
      <c r="I1820" s="2" t="s">
        <v>805</v>
      </c>
      <c r="J1820" s="2" t="s">
        <v>17387</v>
      </c>
      <c r="K1820" s="2" t="s">
        <v>17388</v>
      </c>
      <c r="L1820" s="2" t="s">
        <v>17389</v>
      </c>
      <c r="M1820" s="2" t="s">
        <v>7460</v>
      </c>
      <c r="N1820" s="4" t="s">
        <v>17390</v>
      </c>
      <c r="O1820" s="4" t="s">
        <v>17391</v>
      </c>
    </row>
    <row r="1821" spans="1:15" ht="15" hidden="1" customHeight="1" x14ac:dyDescent="0.3">
      <c r="A1821" s="2" t="s">
        <v>217</v>
      </c>
      <c r="B1821" s="2" t="s">
        <v>34324</v>
      </c>
      <c r="C1821" s="3">
        <v>16</v>
      </c>
      <c r="D1821" s="2" t="s">
        <v>940</v>
      </c>
      <c r="E1821" s="2" t="s">
        <v>15317</v>
      </c>
      <c r="F1821" s="2">
        <v>22126448</v>
      </c>
      <c r="G1821" s="2" t="s">
        <v>17392</v>
      </c>
      <c r="H1821" s="2" t="s">
        <v>17393</v>
      </c>
      <c r="I1821" s="2" t="s">
        <v>819</v>
      </c>
      <c r="J1821" s="2" t="s">
        <v>17394</v>
      </c>
      <c r="K1821" s="2" t="s">
        <v>17188</v>
      </c>
      <c r="L1821" s="2" t="s">
        <v>17395</v>
      </c>
      <c r="M1821" s="2" t="s">
        <v>7460</v>
      </c>
      <c r="N1821" s="4" t="s">
        <v>17396</v>
      </c>
      <c r="O1821" s="4" t="s">
        <v>17397</v>
      </c>
    </row>
    <row r="1822" spans="1:15" ht="15" hidden="1" customHeight="1" x14ac:dyDescent="0.3">
      <c r="A1822" s="2" t="s">
        <v>217</v>
      </c>
      <c r="B1822" s="2" t="s">
        <v>34324</v>
      </c>
      <c r="C1822" s="3">
        <v>16</v>
      </c>
      <c r="D1822" s="2" t="s">
        <v>940</v>
      </c>
      <c r="E1822" s="2" t="s">
        <v>15317</v>
      </c>
      <c r="F1822" s="2">
        <v>22325954</v>
      </c>
      <c r="G1822" s="2" t="s">
        <v>17398</v>
      </c>
      <c r="H1822" s="2" t="s">
        <v>17399</v>
      </c>
      <c r="I1822" s="2" t="s">
        <v>819</v>
      </c>
      <c r="J1822" s="2" t="s">
        <v>17400</v>
      </c>
      <c r="K1822" s="2" t="s">
        <v>17401</v>
      </c>
      <c r="L1822" s="2" t="s">
        <v>17402</v>
      </c>
      <c r="M1822" s="2" t="s">
        <v>7600</v>
      </c>
      <c r="N1822" s="4" t="s">
        <v>17403</v>
      </c>
      <c r="O1822" s="4" t="s">
        <v>17404</v>
      </c>
    </row>
    <row r="1823" spans="1:15" ht="15" hidden="1" customHeight="1" x14ac:dyDescent="0.3">
      <c r="A1823" s="2" t="s">
        <v>217</v>
      </c>
      <c r="B1823" s="2" t="s">
        <v>34324</v>
      </c>
      <c r="C1823" s="3">
        <v>16</v>
      </c>
      <c r="D1823" s="2" t="s">
        <v>940</v>
      </c>
      <c r="E1823" s="2" t="s">
        <v>15317</v>
      </c>
      <c r="F1823" s="2">
        <v>22198947</v>
      </c>
      <c r="G1823" s="2" t="s">
        <v>17405</v>
      </c>
      <c r="H1823" s="2" t="s">
        <v>17406</v>
      </c>
      <c r="I1823" s="2" t="s">
        <v>17407</v>
      </c>
      <c r="J1823" s="2" t="s">
        <v>9687</v>
      </c>
      <c r="K1823" s="2" t="s">
        <v>8235</v>
      </c>
      <c r="L1823" s="2" t="s">
        <v>17408</v>
      </c>
      <c r="M1823" s="2" t="s">
        <v>7460</v>
      </c>
      <c r="N1823" s="4" t="s">
        <v>17409</v>
      </c>
      <c r="O1823" s="4" t="s">
        <v>17410</v>
      </c>
    </row>
    <row r="1824" spans="1:15" ht="15" hidden="1" customHeight="1" x14ac:dyDescent="0.3">
      <c r="A1824" s="2" t="s">
        <v>217</v>
      </c>
      <c r="B1824" s="2" t="s">
        <v>34324</v>
      </c>
      <c r="C1824" s="3">
        <v>16</v>
      </c>
      <c r="D1824" s="2" t="s">
        <v>940</v>
      </c>
      <c r="E1824" s="2" t="s">
        <v>15317</v>
      </c>
      <c r="F1824" s="2">
        <v>22019513</v>
      </c>
      <c r="G1824" s="2" t="s">
        <v>17411</v>
      </c>
      <c r="H1824" s="2" t="s">
        <v>17412</v>
      </c>
      <c r="I1824" s="2" t="s">
        <v>1939</v>
      </c>
      <c r="J1824" s="2" t="s">
        <v>17413</v>
      </c>
      <c r="K1824" s="2" t="s">
        <v>17414</v>
      </c>
      <c r="L1824" s="2" t="s">
        <v>17415</v>
      </c>
      <c r="M1824" s="2" t="s">
        <v>7460</v>
      </c>
      <c r="N1824" s="4" t="s">
        <v>17416</v>
      </c>
      <c r="O1824" s="4" t="s">
        <v>17417</v>
      </c>
    </row>
    <row r="1825" spans="1:15" ht="15" hidden="1" customHeight="1" x14ac:dyDescent="0.3">
      <c r="A1825" s="2" t="s">
        <v>217</v>
      </c>
      <c r="B1825" s="2" t="s">
        <v>34324</v>
      </c>
      <c r="C1825" s="3">
        <v>16</v>
      </c>
      <c r="D1825" s="2" t="s">
        <v>940</v>
      </c>
      <c r="E1825" s="2" t="s">
        <v>15317</v>
      </c>
      <c r="F1825" s="2">
        <v>21962389</v>
      </c>
      <c r="G1825" s="2" t="s">
        <v>17418</v>
      </c>
      <c r="H1825" s="2" t="s">
        <v>17419</v>
      </c>
      <c r="I1825" s="2" t="s">
        <v>5021</v>
      </c>
      <c r="J1825" s="2" t="s">
        <v>3617</v>
      </c>
      <c r="K1825" s="2" t="s">
        <v>17109</v>
      </c>
      <c r="L1825" s="2" t="s">
        <v>17420</v>
      </c>
      <c r="M1825" s="2" t="s">
        <v>7495</v>
      </c>
      <c r="N1825" s="4" t="s">
        <v>17421</v>
      </c>
      <c r="O1825" s="4" t="s">
        <v>17422</v>
      </c>
    </row>
    <row r="1826" spans="1:15" ht="15" hidden="1" customHeight="1" x14ac:dyDescent="0.3">
      <c r="A1826" s="2" t="s">
        <v>217</v>
      </c>
      <c r="B1826" s="2" t="s">
        <v>34324</v>
      </c>
      <c r="C1826" s="3">
        <v>16</v>
      </c>
      <c r="D1826" s="2" t="s">
        <v>940</v>
      </c>
      <c r="E1826" s="2" t="s">
        <v>15317</v>
      </c>
      <c r="F1826" s="2">
        <v>23017725</v>
      </c>
      <c r="G1826" s="2" t="s">
        <v>17423</v>
      </c>
      <c r="H1826" s="2" t="s">
        <v>17424</v>
      </c>
      <c r="I1826" s="2" t="s">
        <v>932</v>
      </c>
      <c r="J1826" s="2"/>
      <c r="K1826" s="2" t="s">
        <v>17425</v>
      </c>
      <c r="L1826" s="2" t="s">
        <v>17426</v>
      </c>
      <c r="M1826" s="2" t="s">
        <v>7438</v>
      </c>
      <c r="N1826" s="4" t="s">
        <v>17427</v>
      </c>
      <c r="O1826" s="4" t="s">
        <v>17428</v>
      </c>
    </row>
    <row r="1827" spans="1:15" ht="15" hidden="1" customHeight="1" x14ac:dyDescent="0.3">
      <c r="A1827" s="2" t="s">
        <v>217</v>
      </c>
      <c r="B1827" s="2" t="s">
        <v>34324</v>
      </c>
      <c r="C1827" s="3">
        <v>16</v>
      </c>
      <c r="D1827" s="2" t="s">
        <v>940</v>
      </c>
      <c r="E1827" s="2" t="s">
        <v>15317</v>
      </c>
      <c r="F1827" s="2">
        <v>23133751</v>
      </c>
      <c r="G1827" s="2" t="s">
        <v>17429</v>
      </c>
      <c r="H1827" s="2" t="s">
        <v>17430</v>
      </c>
      <c r="I1827" s="2" t="s">
        <v>932</v>
      </c>
      <c r="J1827" s="2" t="s">
        <v>17431</v>
      </c>
      <c r="K1827" s="2" t="s">
        <v>17432</v>
      </c>
      <c r="L1827" s="2" t="s">
        <v>17433</v>
      </c>
      <c r="M1827" s="2" t="s">
        <v>7388</v>
      </c>
      <c r="N1827" s="4" t="s">
        <v>17434</v>
      </c>
      <c r="O1827" s="4" t="s">
        <v>17435</v>
      </c>
    </row>
    <row r="1828" spans="1:15" ht="15" hidden="1" customHeight="1" x14ac:dyDescent="0.3">
      <c r="A1828" s="2" t="s">
        <v>217</v>
      </c>
      <c r="B1828" s="2" t="s">
        <v>34324</v>
      </c>
      <c r="C1828" s="3">
        <v>16</v>
      </c>
      <c r="D1828" s="2" t="s">
        <v>940</v>
      </c>
      <c r="E1828" s="2" t="s">
        <v>15317</v>
      </c>
      <c r="F1828" s="2">
        <v>21420960</v>
      </c>
      <c r="G1828" s="2" t="s">
        <v>17436</v>
      </c>
      <c r="H1828" s="2" t="s">
        <v>17437</v>
      </c>
      <c r="I1828" s="2" t="s">
        <v>8150</v>
      </c>
      <c r="J1828" s="2" t="s">
        <v>17438</v>
      </c>
      <c r="K1828" s="2" t="s">
        <v>16950</v>
      </c>
      <c r="L1828" s="2" t="s">
        <v>17439</v>
      </c>
      <c r="M1828" s="2" t="s">
        <v>7600</v>
      </c>
      <c r="N1828" s="4" t="s">
        <v>17440</v>
      </c>
      <c r="O1828" s="4" t="s">
        <v>17441</v>
      </c>
    </row>
    <row r="1829" spans="1:15" ht="15" hidden="1" customHeight="1" x14ac:dyDescent="0.3">
      <c r="A1829" s="2" t="s">
        <v>217</v>
      </c>
      <c r="B1829" s="2" t="s">
        <v>34324</v>
      </c>
      <c r="C1829" s="3">
        <v>16</v>
      </c>
      <c r="D1829" s="2" t="s">
        <v>940</v>
      </c>
      <c r="E1829" s="2" t="s">
        <v>15317</v>
      </c>
      <c r="F1829" s="2">
        <v>22352039</v>
      </c>
      <c r="G1829" s="2" t="s">
        <v>17398</v>
      </c>
      <c r="H1829" s="2" t="s">
        <v>17442</v>
      </c>
      <c r="I1829" s="2" t="s">
        <v>1317</v>
      </c>
      <c r="J1829" s="2"/>
      <c r="K1829" s="2" t="s">
        <v>17443</v>
      </c>
      <c r="L1829" s="2" t="s">
        <v>17444</v>
      </c>
      <c r="M1829" s="2" t="s">
        <v>7438</v>
      </c>
      <c r="N1829" s="4" t="s">
        <v>17445</v>
      </c>
      <c r="O1829" s="2"/>
    </row>
    <row r="1830" spans="1:15" ht="15" hidden="1" customHeight="1" x14ac:dyDescent="0.3">
      <c r="A1830" s="2" t="s">
        <v>217</v>
      </c>
      <c r="B1830" s="2" t="s">
        <v>34324</v>
      </c>
      <c r="C1830" s="3">
        <v>16</v>
      </c>
      <c r="D1830" s="2" t="s">
        <v>940</v>
      </c>
      <c r="E1830" s="2" t="s">
        <v>15317</v>
      </c>
      <c r="F1830" s="2">
        <v>21781117</v>
      </c>
      <c r="G1830" s="2" t="s">
        <v>17446</v>
      </c>
      <c r="H1830" s="2" t="s">
        <v>17447</v>
      </c>
      <c r="I1830" s="2" t="s">
        <v>2331</v>
      </c>
      <c r="J1830" s="2" t="s">
        <v>17448</v>
      </c>
      <c r="K1830" s="2" t="s">
        <v>17449</v>
      </c>
      <c r="L1830" s="2" t="s">
        <v>17450</v>
      </c>
      <c r="M1830" s="2" t="s">
        <v>7460</v>
      </c>
      <c r="N1830" s="4" t="s">
        <v>17451</v>
      </c>
      <c r="O1830" s="4" t="s">
        <v>17452</v>
      </c>
    </row>
    <row r="1831" spans="1:15" ht="15" hidden="1" customHeight="1" x14ac:dyDescent="0.3">
      <c r="A1831" s="2" t="s">
        <v>217</v>
      </c>
      <c r="B1831" s="2" t="s">
        <v>34324</v>
      </c>
      <c r="C1831" s="3">
        <v>16</v>
      </c>
      <c r="D1831" s="2" t="s">
        <v>940</v>
      </c>
      <c r="E1831" s="2" t="s">
        <v>15317</v>
      </c>
      <c r="F1831" s="2">
        <v>21646768</v>
      </c>
      <c r="G1831" s="2" t="s">
        <v>17453</v>
      </c>
      <c r="H1831" s="2" t="s">
        <v>17454</v>
      </c>
      <c r="I1831" s="2" t="s">
        <v>9735</v>
      </c>
      <c r="J1831" s="2"/>
      <c r="K1831" s="2" t="s">
        <v>17455</v>
      </c>
      <c r="L1831" s="2" t="s">
        <v>17456</v>
      </c>
      <c r="M1831" s="2" t="s">
        <v>7438</v>
      </c>
      <c r="N1831" s="4" t="s">
        <v>17457</v>
      </c>
      <c r="O1831" s="4" t="s">
        <v>17458</v>
      </c>
    </row>
    <row r="1832" spans="1:15" ht="15" hidden="1" customHeight="1" x14ac:dyDescent="0.3">
      <c r="A1832" s="2" t="s">
        <v>217</v>
      </c>
      <c r="B1832" s="2" t="s">
        <v>34324</v>
      </c>
      <c r="C1832" s="3">
        <v>16</v>
      </c>
      <c r="D1832" s="2" t="s">
        <v>940</v>
      </c>
      <c r="E1832" s="2" t="s">
        <v>15317</v>
      </c>
      <c r="F1832" s="2">
        <v>21280039</v>
      </c>
      <c r="G1832" s="2" t="s">
        <v>17459</v>
      </c>
      <c r="H1832" s="2" t="s">
        <v>17460</v>
      </c>
      <c r="I1832" s="2" t="s">
        <v>3686</v>
      </c>
      <c r="J1832" s="2"/>
      <c r="K1832" s="2" t="s">
        <v>17461</v>
      </c>
      <c r="L1832" s="2" t="s">
        <v>17462</v>
      </c>
      <c r="M1832" s="2" t="s">
        <v>7460</v>
      </c>
      <c r="N1832" s="4" t="s">
        <v>17463</v>
      </c>
      <c r="O1832" s="4" t="s">
        <v>17464</v>
      </c>
    </row>
    <row r="1833" spans="1:15" ht="15" hidden="1" customHeight="1" x14ac:dyDescent="0.3">
      <c r="A1833" s="2" t="s">
        <v>217</v>
      </c>
      <c r="B1833" s="2" t="s">
        <v>34324</v>
      </c>
      <c r="C1833" s="3">
        <v>16</v>
      </c>
      <c r="D1833" s="2" t="s">
        <v>940</v>
      </c>
      <c r="E1833" s="2" t="s">
        <v>15317</v>
      </c>
      <c r="F1833" s="2">
        <v>21423182</v>
      </c>
      <c r="G1833" s="2" t="s">
        <v>17465</v>
      </c>
      <c r="H1833" s="2" t="s">
        <v>17466</v>
      </c>
      <c r="I1833" s="2" t="s">
        <v>1376</v>
      </c>
      <c r="J1833" s="2" t="s">
        <v>17467</v>
      </c>
      <c r="K1833" s="2" t="s">
        <v>16837</v>
      </c>
      <c r="L1833" s="2" t="s">
        <v>17468</v>
      </c>
      <c r="M1833" s="2" t="s">
        <v>7460</v>
      </c>
      <c r="N1833" s="4" t="s">
        <v>17469</v>
      </c>
      <c r="O1833" s="4" t="s">
        <v>17470</v>
      </c>
    </row>
    <row r="1834" spans="1:15" ht="15" hidden="1" customHeight="1" x14ac:dyDescent="0.3">
      <c r="A1834" s="2" t="s">
        <v>217</v>
      </c>
      <c r="B1834" s="2" t="s">
        <v>34324</v>
      </c>
      <c r="C1834" s="3">
        <v>16</v>
      </c>
      <c r="D1834" s="2" t="s">
        <v>940</v>
      </c>
      <c r="E1834" s="2" t="s">
        <v>15317</v>
      </c>
      <c r="F1834" s="2">
        <v>21270411</v>
      </c>
      <c r="G1834" s="2" t="s">
        <v>17471</v>
      </c>
      <c r="H1834" s="2" t="s">
        <v>17472</v>
      </c>
      <c r="I1834" s="2" t="s">
        <v>17473</v>
      </c>
      <c r="J1834" s="2" t="s">
        <v>17474</v>
      </c>
      <c r="K1834" s="2" t="s">
        <v>8235</v>
      </c>
      <c r="L1834" s="2" t="s">
        <v>17475</v>
      </c>
      <c r="M1834" s="2" t="s">
        <v>7460</v>
      </c>
      <c r="N1834" s="4" t="s">
        <v>17476</v>
      </c>
      <c r="O1834" s="4" t="s">
        <v>17477</v>
      </c>
    </row>
    <row r="1835" spans="1:15" ht="15" hidden="1" customHeight="1" x14ac:dyDescent="0.3">
      <c r="A1835" s="2" t="s">
        <v>217</v>
      </c>
      <c r="B1835" s="2" t="s">
        <v>34324</v>
      </c>
      <c r="C1835" s="3">
        <v>16</v>
      </c>
      <c r="D1835" s="2" t="s">
        <v>940</v>
      </c>
      <c r="E1835" s="2" t="s">
        <v>15317</v>
      </c>
      <c r="F1835" s="2">
        <v>22110705</v>
      </c>
      <c r="G1835" s="2" t="s">
        <v>17478</v>
      </c>
      <c r="H1835" s="2" t="s">
        <v>17479</v>
      </c>
      <c r="I1835" s="2" t="s">
        <v>776</v>
      </c>
      <c r="J1835" s="2" t="s">
        <v>17480</v>
      </c>
      <c r="K1835" s="2" t="s">
        <v>7933</v>
      </c>
      <c r="L1835" s="2" t="s">
        <v>17481</v>
      </c>
      <c r="M1835" s="2" t="s">
        <v>7460</v>
      </c>
      <c r="N1835" s="4" t="s">
        <v>17482</v>
      </c>
      <c r="O1835" s="4" t="s">
        <v>17483</v>
      </c>
    </row>
    <row r="1836" spans="1:15" ht="15" hidden="1" customHeight="1" x14ac:dyDescent="0.3">
      <c r="A1836" s="2" t="s">
        <v>217</v>
      </c>
      <c r="B1836" s="2" t="s">
        <v>34324</v>
      </c>
      <c r="C1836" s="3">
        <v>16</v>
      </c>
      <c r="D1836" s="2" t="s">
        <v>940</v>
      </c>
      <c r="E1836" s="2" t="s">
        <v>15317</v>
      </c>
      <c r="F1836" s="2">
        <v>20702777</v>
      </c>
      <c r="G1836" s="2" t="s">
        <v>17484</v>
      </c>
      <c r="H1836" s="2" t="s">
        <v>17485</v>
      </c>
      <c r="I1836" s="2" t="s">
        <v>978</v>
      </c>
      <c r="J1836" s="2" t="s">
        <v>17486</v>
      </c>
      <c r="K1836" s="2" t="s">
        <v>17487</v>
      </c>
      <c r="L1836" s="2" t="s">
        <v>17488</v>
      </c>
      <c r="M1836" s="2" t="s">
        <v>7460</v>
      </c>
      <c r="N1836" s="4" t="s">
        <v>17489</v>
      </c>
      <c r="O1836" s="4" t="s">
        <v>17490</v>
      </c>
    </row>
    <row r="1837" spans="1:15" ht="15" hidden="1" customHeight="1" x14ac:dyDescent="0.3">
      <c r="A1837" s="2" t="s">
        <v>217</v>
      </c>
      <c r="B1837" s="2" t="s">
        <v>34324</v>
      </c>
      <c r="C1837" s="3">
        <v>16</v>
      </c>
      <c r="D1837" s="2" t="s">
        <v>940</v>
      </c>
      <c r="E1837" s="2" t="s">
        <v>15317</v>
      </c>
      <c r="F1837" s="2">
        <v>20946887</v>
      </c>
      <c r="G1837" s="2" t="s">
        <v>17491</v>
      </c>
      <c r="H1837" s="2" t="s">
        <v>17492</v>
      </c>
      <c r="I1837" s="2" t="s">
        <v>17493</v>
      </c>
      <c r="J1837" s="2" t="s">
        <v>17494</v>
      </c>
      <c r="K1837" s="2" t="s">
        <v>9770</v>
      </c>
      <c r="L1837" s="2" t="s">
        <v>17495</v>
      </c>
      <c r="M1837" s="2" t="s">
        <v>7460</v>
      </c>
      <c r="N1837" s="4" t="s">
        <v>17496</v>
      </c>
      <c r="O1837" s="4" t="s">
        <v>17497</v>
      </c>
    </row>
    <row r="1838" spans="1:15" ht="15" hidden="1" customHeight="1" x14ac:dyDescent="0.3">
      <c r="A1838" s="2" t="s">
        <v>217</v>
      </c>
      <c r="B1838" s="2" t="s">
        <v>34324</v>
      </c>
      <c r="C1838" s="3">
        <v>16</v>
      </c>
      <c r="D1838" s="2" t="s">
        <v>940</v>
      </c>
      <c r="E1838" s="2" t="s">
        <v>15317</v>
      </c>
      <c r="F1838" s="2">
        <v>20881961</v>
      </c>
      <c r="G1838" s="2" t="s">
        <v>17498</v>
      </c>
      <c r="H1838" s="2" t="s">
        <v>17499</v>
      </c>
      <c r="I1838" s="2" t="s">
        <v>17500</v>
      </c>
      <c r="J1838" s="2" t="s">
        <v>17501</v>
      </c>
      <c r="K1838" s="2" t="s">
        <v>5238</v>
      </c>
      <c r="L1838" s="2" t="s">
        <v>17502</v>
      </c>
      <c r="M1838" s="2" t="s">
        <v>7460</v>
      </c>
      <c r="N1838" s="4" t="s">
        <v>17503</v>
      </c>
      <c r="O1838" s="4" t="s">
        <v>17504</v>
      </c>
    </row>
    <row r="1839" spans="1:15" ht="15" hidden="1" customHeight="1" x14ac:dyDescent="0.3">
      <c r="A1839" s="2" t="s">
        <v>217</v>
      </c>
      <c r="B1839" s="2" t="s">
        <v>34324</v>
      </c>
      <c r="C1839" s="3">
        <v>16</v>
      </c>
      <c r="D1839" s="2" t="s">
        <v>940</v>
      </c>
      <c r="E1839" s="2" t="s">
        <v>15317</v>
      </c>
      <c r="F1839" s="2">
        <v>20512151</v>
      </c>
      <c r="G1839" s="2" t="s">
        <v>17505</v>
      </c>
      <c r="H1839" s="2" t="s">
        <v>17506</v>
      </c>
      <c r="I1839" s="2" t="s">
        <v>2342</v>
      </c>
      <c r="J1839" s="2" t="s">
        <v>17507</v>
      </c>
      <c r="K1839" s="2" t="s">
        <v>9742</v>
      </c>
      <c r="L1839" s="2" t="s">
        <v>17508</v>
      </c>
      <c r="M1839" s="2" t="s">
        <v>9041</v>
      </c>
      <c r="N1839" s="4" t="s">
        <v>17509</v>
      </c>
      <c r="O1839" s="4" t="s">
        <v>17510</v>
      </c>
    </row>
    <row r="1840" spans="1:15" ht="15" hidden="1" customHeight="1" x14ac:dyDescent="0.3">
      <c r="A1840" s="2" t="s">
        <v>217</v>
      </c>
      <c r="B1840" s="2" t="s">
        <v>34324</v>
      </c>
      <c r="C1840" s="3">
        <v>16</v>
      </c>
      <c r="D1840" s="2" t="s">
        <v>940</v>
      </c>
      <c r="E1840" s="2" t="s">
        <v>15317</v>
      </c>
      <c r="F1840" s="2">
        <v>20338911</v>
      </c>
      <c r="G1840" s="2" t="s">
        <v>17511</v>
      </c>
      <c r="H1840" s="2" t="s">
        <v>17512</v>
      </c>
      <c r="I1840" s="2" t="s">
        <v>17513</v>
      </c>
      <c r="J1840" s="2" t="s">
        <v>17514</v>
      </c>
      <c r="K1840" s="2" t="s">
        <v>10907</v>
      </c>
      <c r="L1840" s="2" t="s">
        <v>17515</v>
      </c>
      <c r="M1840" s="2" t="s">
        <v>17516</v>
      </c>
      <c r="N1840" s="4" t="s">
        <v>17517</v>
      </c>
      <c r="O1840" s="4" t="s">
        <v>17518</v>
      </c>
    </row>
    <row r="1841" spans="1:15" ht="15" hidden="1" customHeight="1" x14ac:dyDescent="0.3">
      <c r="A1841" s="2" t="s">
        <v>217</v>
      </c>
      <c r="B1841" s="2" t="s">
        <v>34324</v>
      </c>
      <c r="C1841" s="3">
        <v>16</v>
      </c>
      <c r="D1841" s="2" t="s">
        <v>940</v>
      </c>
      <c r="E1841" s="2" t="s">
        <v>15317</v>
      </c>
      <c r="F1841" s="2">
        <v>20188706</v>
      </c>
      <c r="G1841" s="2" t="s">
        <v>17519</v>
      </c>
      <c r="H1841" s="2" t="s">
        <v>17520</v>
      </c>
      <c r="I1841" s="2" t="s">
        <v>17521</v>
      </c>
      <c r="J1841" s="2" t="s">
        <v>14507</v>
      </c>
      <c r="K1841" s="2" t="s">
        <v>9770</v>
      </c>
      <c r="L1841" s="2" t="s">
        <v>17522</v>
      </c>
      <c r="M1841" s="2" t="s">
        <v>9041</v>
      </c>
      <c r="N1841" s="4" t="s">
        <v>17523</v>
      </c>
      <c r="O1841" s="4" t="s">
        <v>17524</v>
      </c>
    </row>
    <row r="1842" spans="1:15" ht="15" hidden="1" customHeight="1" x14ac:dyDescent="0.3">
      <c r="A1842" s="2" t="s">
        <v>217</v>
      </c>
      <c r="B1842" s="2" t="s">
        <v>34324</v>
      </c>
      <c r="C1842" s="3">
        <v>16</v>
      </c>
      <c r="D1842" s="2" t="s">
        <v>940</v>
      </c>
      <c r="E1842" s="2" t="s">
        <v>15317</v>
      </c>
      <c r="F1842" s="2">
        <v>20118971</v>
      </c>
      <c r="G1842" s="2" t="s">
        <v>17525</v>
      </c>
      <c r="H1842" s="2" t="s">
        <v>17526</v>
      </c>
      <c r="I1842" s="2" t="s">
        <v>665</v>
      </c>
      <c r="J1842" s="2" t="s">
        <v>4672</v>
      </c>
      <c r="K1842" s="2" t="s">
        <v>17527</v>
      </c>
      <c r="L1842" s="2" t="s">
        <v>17528</v>
      </c>
      <c r="M1842" s="2" t="s">
        <v>7600</v>
      </c>
      <c r="N1842" s="4" t="s">
        <v>17529</v>
      </c>
      <c r="O1842" s="4" t="s">
        <v>17530</v>
      </c>
    </row>
    <row r="1843" spans="1:15" ht="15" hidden="1" customHeight="1" x14ac:dyDescent="0.3">
      <c r="A1843" s="2" t="s">
        <v>217</v>
      </c>
      <c r="B1843" s="2" t="s">
        <v>34324</v>
      </c>
      <c r="C1843" s="3">
        <v>16</v>
      </c>
      <c r="D1843" s="2" t="s">
        <v>940</v>
      </c>
      <c r="E1843" s="2" t="s">
        <v>15317</v>
      </c>
      <c r="F1843" s="2">
        <v>20038643</v>
      </c>
      <c r="G1843" s="2" t="s">
        <v>17531</v>
      </c>
      <c r="H1843" s="2" t="s">
        <v>17532</v>
      </c>
      <c r="I1843" s="2" t="s">
        <v>4672</v>
      </c>
      <c r="J1843" s="2" t="s">
        <v>17533</v>
      </c>
      <c r="K1843" s="2" t="s">
        <v>8235</v>
      </c>
      <c r="L1843" s="2" t="s">
        <v>17534</v>
      </c>
      <c r="M1843" s="2" t="s">
        <v>7460</v>
      </c>
      <c r="N1843" s="4" t="s">
        <v>17535</v>
      </c>
      <c r="O1843" s="4" t="s">
        <v>17536</v>
      </c>
    </row>
    <row r="1844" spans="1:15" ht="15" hidden="1" customHeight="1" x14ac:dyDescent="0.3">
      <c r="A1844" s="2" t="s">
        <v>217</v>
      </c>
      <c r="B1844" s="2" t="s">
        <v>34324</v>
      </c>
      <c r="C1844" s="3">
        <v>16</v>
      </c>
      <c r="D1844" s="2" t="s">
        <v>940</v>
      </c>
      <c r="E1844" s="2" t="s">
        <v>15317</v>
      </c>
      <c r="F1844" s="2">
        <v>20551597</v>
      </c>
      <c r="G1844" s="2" t="s">
        <v>17198</v>
      </c>
      <c r="H1844" s="2" t="s">
        <v>17537</v>
      </c>
      <c r="I1844" s="2" t="s">
        <v>736</v>
      </c>
      <c r="J1844" s="2"/>
      <c r="K1844" s="2" t="s">
        <v>17538</v>
      </c>
      <c r="L1844" s="2" t="s">
        <v>17539</v>
      </c>
      <c r="M1844" s="2" t="s">
        <v>7438</v>
      </c>
      <c r="N1844" s="4" t="s">
        <v>17540</v>
      </c>
      <c r="O1844" s="4" t="s">
        <v>17541</v>
      </c>
    </row>
    <row r="1845" spans="1:15" ht="15" hidden="1" customHeight="1" x14ac:dyDescent="0.3">
      <c r="A1845" s="2" t="s">
        <v>217</v>
      </c>
      <c r="B1845" s="2" t="s">
        <v>34324</v>
      </c>
      <c r="C1845" s="3">
        <v>16</v>
      </c>
      <c r="D1845" s="2" t="s">
        <v>940</v>
      </c>
      <c r="E1845" s="2" t="s">
        <v>15317</v>
      </c>
      <c r="F1845" s="2">
        <v>19545538</v>
      </c>
      <c r="G1845" s="2" t="s">
        <v>17519</v>
      </c>
      <c r="H1845" s="2" t="s">
        <v>17542</v>
      </c>
      <c r="I1845" s="2" t="s">
        <v>17543</v>
      </c>
      <c r="J1845" s="2" t="s">
        <v>17544</v>
      </c>
      <c r="K1845" s="2" t="s">
        <v>9770</v>
      </c>
      <c r="L1845" s="2" t="s">
        <v>17545</v>
      </c>
      <c r="M1845" s="2" t="s">
        <v>7460</v>
      </c>
      <c r="N1845" s="4" t="s">
        <v>17546</v>
      </c>
      <c r="O1845" s="4" t="s">
        <v>17547</v>
      </c>
    </row>
    <row r="1846" spans="1:15" ht="15" hidden="1" customHeight="1" x14ac:dyDescent="0.3">
      <c r="A1846" s="2" t="s">
        <v>217</v>
      </c>
      <c r="B1846" s="2" t="s">
        <v>34324</v>
      </c>
      <c r="C1846" s="3">
        <v>16</v>
      </c>
      <c r="D1846" s="2" t="s">
        <v>940</v>
      </c>
      <c r="E1846" s="2" t="s">
        <v>15317</v>
      </c>
      <c r="F1846" s="2">
        <v>21089543</v>
      </c>
      <c r="G1846" s="2" t="s">
        <v>17548</v>
      </c>
      <c r="H1846" s="2" t="s">
        <v>17549</v>
      </c>
      <c r="I1846" s="2" t="s">
        <v>668</v>
      </c>
      <c r="J1846" s="2"/>
      <c r="K1846" s="2" t="s">
        <v>17550</v>
      </c>
      <c r="L1846" s="2" t="s">
        <v>17551</v>
      </c>
      <c r="M1846" s="2" t="s">
        <v>17552</v>
      </c>
      <c r="N1846" s="4" t="s">
        <v>17553</v>
      </c>
      <c r="O1846" s="4" t="s">
        <v>17554</v>
      </c>
    </row>
    <row r="1847" spans="1:15" ht="15" hidden="1" customHeight="1" x14ac:dyDescent="0.3">
      <c r="A1847" s="2" t="s">
        <v>217</v>
      </c>
      <c r="B1847" s="2" t="s">
        <v>34324</v>
      </c>
      <c r="C1847" s="3">
        <v>16</v>
      </c>
      <c r="D1847" s="2" t="s">
        <v>940</v>
      </c>
      <c r="E1847" s="2" t="s">
        <v>15317</v>
      </c>
      <c r="F1847" s="2">
        <v>21089548</v>
      </c>
      <c r="G1847" s="2" t="s">
        <v>17555</v>
      </c>
      <c r="H1847" s="2" t="s">
        <v>17556</v>
      </c>
      <c r="I1847" s="2" t="s">
        <v>668</v>
      </c>
      <c r="J1847" s="2"/>
      <c r="K1847" s="2" t="s">
        <v>17550</v>
      </c>
      <c r="L1847" s="2" t="s">
        <v>17557</v>
      </c>
      <c r="M1847" s="2" t="s">
        <v>7438</v>
      </c>
      <c r="N1847" s="4" t="s">
        <v>17558</v>
      </c>
      <c r="O1847" s="4" t="s">
        <v>17559</v>
      </c>
    </row>
    <row r="1848" spans="1:15" ht="15" hidden="1" customHeight="1" x14ac:dyDescent="0.3">
      <c r="A1848" s="2" t="s">
        <v>217</v>
      </c>
      <c r="B1848" s="2" t="s">
        <v>34324</v>
      </c>
      <c r="C1848" s="3">
        <v>16</v>
      </c>
      <c r="D1848" s="2" t="s">
        <v>940</v>
      </c>
      <c r="E1848" s="2" t="s">
        <v>15317</v>
      </c>
      <c r="F1848" s="2">
        <v>19297740</v>
      </c>
      <c r="G1848" s="2" t="s">
        <v>17560</v>
      </c>
      <c r="H1848" s="2" t="s">
        <v>17561</v>
      </c>
      <c r="I1848" s="2" t="s">
        <v>17562</v>
      </c>
      <c r="J1848" s="2"/>
      <c r="K1848" s="2" t="s">
        <v>17563</v>
      </c>
      <c r="L1848" s="2" t="s">
        <v>17564</v>
      </c>
      <c r="M1848" s="2" t="s">
        <v>7460</v>
      </c>
      <c r="N1848" s="4" t="s">
        <v>17565</v>
      </c>
      <c r="O1848" s="4" t="s">
        <v>17566</v>
      </c>
    </row>
    <row r="1849" spans="1:15" ht="15" hidden="1" customHeight="1" x14ac:dyDescent="0.3">
      <c r="A1849" s="2" t="s">
        <v>217</v>
      </c>
      <c r="B1849" s="2" t="s">
        <v>34324</v>
      </c>
      <c r="C1849" s="3">
        <v>16</v>
      </c>
      <c r="D1849" s="2" t="s">
        <v>940</v>
      </c>
      <c r="E1849" s="2" t="s">
        <v>15317</v>
      </c>
      <c r="F1849" s="2">
        <v>19067132</v>
      </c>
      <c r="G1849" s="2" t="s">
        <v>17567</v>
      </c>
      <c r="H1849" s="2" t="s">
        <v>17568</v>
      </c>
      <c r="I1849" s="2" t="s">
        <v>822</v>
      </c>
      <c r="J1849" s="2" t="s">
        <v>17569</v>
      </c>
      <c r="K1849" s="2" t="s">
        <v>7472</v>
      </c>
      <c r="L1849" s="2" t="s">
        <v>17570</v>
      </c>
      <c r="M1849" s="2" t="s">
        <v>7600</v>
      </c>
      <c r="N1849" s="4" t="s">
        <v>17571</v>
      </c>
      <c r="O1849" s="4" t="s">
        <v>17572</v>
      </c>
    </row>
    <row r="1850" spans="1:15" ht="15" hidden="1" customHeight="1" x14ac:dyDescent="0.3">
      <c r="A1850" s="2" t="s">
        <v>217</v>
      </c>
      <c r="B1850" s="2" t="s">
        <v>34324</v>
      </c>
      <c r="C1850" s="3">
        <v>16</v>
      </c>
      <c r="D1850" s="2" t="s">
        <v>940</v>
      </c>
      <c r="E1850" s="2" t="s">
        <v>15317</v>
      </c>
      <c r="F1850" s="2">
        <v>18977352</v>
      </c>
      <c r="G1850" s="2" t="s">
        <v>17573</v>
      </c>
      <c r="H1850" s="2" t="s">
        <v>17574</v>
      </c>
      <c r="I1850" s="2" t="s">
        <v>17575</v>
      </c>
      <c r="J1850" s="2" t="s">
        <v>17576</v>
      </c>
      <c r="K1850" s="2" t="s">
        <v>16950</v>
      </c>
      <c r="L1850" s="2" t="s">
        <v>17577</v>
      </c>
      <c r="M1850" s="2" t="s">
        <v>7460</v>
      </c>
      <c r="N1850" s="4" t="s">
        <v>17578</v>
      </c>
      <c r="O1850" s="4" t="s">
        <v>17579</v>
      </c>
    </row>
    <row r="1851" spans="1:15" ht="15" hidden="1" customHeight="1" x14ac:dyDescent="0.3">
      <c r="A1851" s="2" t="s">
        <v>217</v>
      </c>
      <c r="B1851" s="2" t="s">
        <v>34324</v>
      </c>
      <c r="C1851" s="3">
        <v>16</v>
      </c>
      <c r="D1851" s="2" t="s">
        <v>940</v>
      </c>
      <c r="E1851" s="2" t="s">
        <v>15317</v>
      </c>
      <c r="F1851" s="2">
        <v>18625214</v>
      </c>
      <c r="G1851" s="2" t="s">
        <v>17580</v>
      </c>
      <c r="H1851" s="2" t="s">
        <v>17581</v>
      </c>
      <c r="I1851" s="2" t="s">
        <v>3695</v>
      </c>
      <c r="J1851" s="2" t="s">
        <v>17582</v>
      </c>
      <c r="K1851" s="2" t="s">
        <v>17583</v>
      </c>
      <c r="L1851" s="2" t="s">
        <v>17584</v>
      </c>
      <c r="M1851" s="2" t="s">
        <v>7460</v>
      </c>
      <c r="N1851" s="4" t="s">
        <v>17585</v>
      </c>
      <c r="O1851" s="4" t="s">
        <v>17586</v>
      </c>
    </row>
    <row r="1852" spans="1:15" ht="15" hidden="1" customHeight="1" x14ac:dyDescent="0.3">
      <c r="A1852" s="2" t="s">
        <v>217</v>
      </c>
      <c r="B1852" s="2" t="s">
        <v>34324</v>
      </c>
      <c r="C1852" s="3">
        <v>16</v>
      </c>
      <c r="D1852" s="2" t="s">
        <v>940</v>
      </c>
      <c r="E1852" s="2" t="s">
        <v>15317</v>
      </c>
      <c r="F1852" s="2">
        <v>18579300</v>
      </c>
      <c r="G1852" s="2" t="s">
        <v>17587</v>
      </c>
      <c r="H1852" s="2" t="s">
        <v>17588</v>
      </c>
      <c r="I1852" s="2" t="s">
        <v>17589</v>
      </c>
      <c r="J1852" s="2" t="s">
        <v>17590</v>
      </c>
      <c r="K1852" s="2" t="s">
        <v>17591</v>
      </c>
      <c r="L1852" s="2" t="s">
        <v>17592</v>
      </c>
      <c r="M1852" s="2" t="s">
        <v>7460</v>
      </c>
      <c r="N1852" s="4" t="s">
        <v>17593</v>
      </c>
      <c r="O1852" s="4" t="s">
        <v>17594</v>
      </c>
    </row>
    <row r="1853" spans="1:15" ht="15" hidden="1" customHeight="1" x14ac:dyDescent="0.3">
      <c r="A1853" s="2" t="s">
        <v>217</v>
      </c>
      <c r="B1853" s="2" t="s">
        <v>34324</v>
      </c>
      <c r="C1853" s="3">
        <v>16</v>
      </c>
      <c r="D1853" s="2" t="s">
        <v>940</v>
      </c>
      <c r="E1853" s="2" t="s">
        <v>15317</v>
      </c>
      <c r="F1853" s="2">
        <v>18367551</v>
      </c>
      <c r="G1853" s="2" t="s">
        <v>17595</v>
      </c>
      <c r="H1853" s="2" t="s">
        <v>17596</v>
      </c>
      <c r="I1853" s="2" t="s">
        <v>8227</v>
      </c>
      <c r="J1853" s="2" t="s">
        <v>14579</v>
      </c>
      <c r="K1853" s="2" t="s">
        <v>10907</v>
      </c>
      <c r="L1853" s="2" t="s">
        <v>17597</v>
      </c>
      <c r="M1853" s="2" t="s">
        <v>7460</v>
      </c>
      <c r="N1853" s="4" t="s">
        <v>17598</v>
      </c>
      <c r="O1853" s="4" t="s">
        <v>17599</v>
      </c>
    </row>
    <row r="1854" spans="1:15" ht="15" hidden="1" customHeight="1" x14ac:dyDescent="0.3">
      <c r="A1854" s="2" t="s">
        <v>217</v>
      </c>
      <c r="B1854" s="2" t="s">
        <v>34324</v>
      </c>
      <c r="C1854" s="3">
        <v>16</v>
      </c>
      <c r="D1854" s="2" t="s">
        <v>940</v>
      </c>
      <c r="E1854" s="2" t="s">
        <v>15317</v>
      </c>
      <c r="F1854" s="2">
        <v>18209113</v>
      </c>
      <c r="G1854" s="2" t="s">
        <v>17600</v>
      </c>
      <c r="H1854" s="2" t="s">
        <v>17601</v>
      </c>
      <c r="I1854" s="2" t="s">
        <v>818</v>
      </c>
      <c r="J1854" s="2" t="s">
        <v>17602</v>
      </c>
      <c r="K1854" s="2" t="s">
        <v>10907</v>
      </c>
      <c r="L1854" s="2" t="s">
        <v>17603</v>
      </c>
      <c r="M1854" s="2" t="s">
        <v>7460</v>
      </c>
      <c r="N1854" s="4" t="s">
        <v>17604</v>
      </c>
      <c r="O1854" s="4" t="s">
        <v>17605</v>
      </c>
    </row>
    <row r="1855" spans="1:15" ht="15" hidden="1" customHeight="1" x14ac:dyDescent="0.3">
      <c r="A1855" s="2" t="s">
        <v>217</v>
      </c>
      <c r="B1855" s="2" t="s">
        <v>34324</v>
      </c>
      <c r="C1855" s="3">
        <v>16</v>
      </c>
      <c r="D1855" s="2" t="s">
        <v>940</v>
      </c>
      <c r="E1855" s="2" t="s">
        <v>15317</v>
      </c>
      <c r="F1855" s="2">
        <v>18087252</v>
      </c>
      <c r="G1855" s="2" t="s">
        <v>17606</v>
      </c>
      <c r="H1855" s="2" t="s">
        <v>17607</v>
      </c>
      <c r="I1855" s="2" t="s">
        <v>972</v>
      </c>
      <c r="J1855" s="2" t="s">
        <v>17608</v>
      </c>
      <c r="K1855" s="2" t="s">
        <v>9742</v>
      </c>
      <c r="L1855" s="2" t="s">
        <v>17609</v>
      </c>
      <c r="M1855" s="2" t="s">
        <v>7600</v>
      </c>
      <c r="N1855" s="4" t="s">
        <v>17610</v>
      </c>
      <c r="O1855" s="4" t="s">
        <v>17611</v>
      </c>
    </row>
    <row r="1856" spans="1:15" ht="15" hidden="1" customHeight="1" x14ac:dyDescent="0.3">
      <c r="A1856" s="2" t="s">
        <v>217</v>
      </c>
      <c r="B1856" s="2" t="s">
        <v>34324</v>
      </c>
      <c r="C1856" s="3">
        <v>16</v>
      </c>
      <c r="D1856" s="2" t="s">
        <v>940</v>
      </c>
      <c r="E1856" s="2" t="s">
        <v>15317</v>
      </c>
      <c r="F1856" s="2">
        <v>17377534</v>
      </c>
      <c r="G1856" s="2" t="s">
        <v>17612</v>
      </c>
      <c r="H1856" s="2" t="s">
        <v>17613</v>
      </c>
      <c r="I1856" s="2" t="s">
        <v>8255</v>
      </c>
      <c r="J1856" s="2" t="s">
        <v>17614</v>
      </c>
      <c r="K1856" s="2" t="s">
        <v>5238</v>
      </c>
      <c r="L1856" s="2" t="s">
        <v>17615</v>
      </c>
      <c r="M1856" s="2" t="s">
        <v>9041</v>
      </c>
      <c r="N1856" s="4" t="s">
        <v>17616</v>
      </c>
      <c r="O1856" s="4" t="s">
        <v>17617</v>
      </c>
    </row>
    <row r="1857" spans="1:15" ht="15" hidden="1" customHeight="1" x14ac:dyDescent="0.3">
      <c r="A1857" s="2" t="s">
        <v>217</v>
      </c>
      <c r="B1857" s="2" t="s">
        <v>34324</v>
      </c>
      <c r="C1857" s="3">
        <v>16</v>
      </c>
      <c r="D1857" s="2" t="s">
        <v>940</v>
      </c>
      <c r="E1857" s="2" t="s">
        <v>15317</v>
      </c>
      <c r="F1857" s="2">
        <v>17318185</v>
      </c>
      <c r="G1857" s="2" t="s">
        <v>17618</v>
      </c>
      <c r="H1857" s="2" t="s">
        <v>17619</v>
      </c>
      <c r="I1857" s="2" t="s">
        <v>17620</v>
      </c>
      <c r="J1857" s="2" t="s">
        <v>17621</v>
      </c>
      <c r="K1857" s="2" t="s">
        <v>10831</v>
      </c>
      <c r="L1857" s="2" t="s">
        <v>17622</v>
      </c>
      <c r="M1857" s="2" t="s">
        <v>7460</v>
      </c>
      <c r="N1857" s="4" t="s">
        <v>17623</v>
      </c>
      <c r="O1857" s="4" t="s">
        <v>17624</v>
      </c>
    </row>
    <row r="1858" spans="1:15" ht="15" hidden="1" customHeight="1" x14ac:dyDescent="0.3">
      <c r="A1858" s="2" t="s">
        <v>217</v>
      </c>
      <c r="B1858" s="2" t="s">
        <v>34324</v>
      </c>
      <c r="C1858" s="3">
        <v>16</v>
      </c>
      <c r="D1858" s="2" t="s">
        <v>940</v>
      </c>
      <c r="E1858" s="2" t="s">
        <v>15317</v>
      </c>
      <c r="F1858" s="2">
        <v>17383540</v>
      </c>
      <c r="G1858" s="2" t="s">
        <v>17625</v>
      </c>
      <c r="H1858" s="2" t="s">
        <v>17626</v>
      </c>
      <c r="I1858" s="2" t="s">
        <v>790</v>
      </c>
      <c r="J1858" s="2"/>
      <c r="K1858" s="2" t="s">
        <v>17627</v>
      </c>
      <c r="L1858" s="2" t="s">
        <v>17628</v>
      </c>
      <c r="M1858" s="2" t="s">
        <v>7600</v>
      </c>
      <c r="N1858" s="4" t="s">
        <v>17629</v>
      </c>
      <c r="O1858" s="4" t="s">
        <v>17630</v>
      </c>
    </row>
    <row r="1859" spans="1:15" ht="15" hidden="1" customHeight="1" x14ac:dyDescent="0.3">
      <c r="A1859" s="2" t="s">
        <v>217</v>
      </c>
      <c r="B1859" s="2" t="s">
        <v>34324</v>
      </c>
      <c r="C1859" s="3">
        <v>16</v>
      </c>
      <c r="D1859" s="2" t="s">
        <v>940</v>
      </c>
      <c r="E1859" s="2" t="s">
        <v>15317</v>
      </c>
      <c r="F1859" s="2">
        <v>16920982</v>
      </c>
      <c r="G1859" s="2" t="s">
        <v>17631</v>
      </c>
      <c r="H1859" s="2" t="s">
        <v>17632</v>
      </c>
      <c r="I1859" s="2" t="s">
        <v>11811</v>
      </c>
      <c r="J1859" s="2"/>
      <c r="K1859" s="2" t="s">
        <v>8235</v>
      </c>
      <c r="L1859" s="2" t="s">
        <v>17633</v>
      </c>
      <c r="M1859" s="2" t="s">
        <v>7460</v>
      </c>
      <c r="N1859" s="4" t="s">
        <v>17634</v>
      </c>
      <c r="O1859" s="4" t="s">
        <v>17635</v>
      </c>
    </row>
    <row r="1860" spans="1:15" ht="15" hidden="1" customHeight="1" x14ac:dyDescent="0.3">
      <c r="A1860" s="2" t="s">
        <v>217</v>
      </c>
      <c r="B1860" s="2" t="s">
        <v>34324</v>
      </c>
      <c r="C1860" s="3">
        <v>16</v>
      </c>
      <c r="D1860" s="2" t="s">
        <v>940</v>
      </c>
      <c r="E1860" s="2" t="s">
        <v>15317</v>
      </c>
      <c r="F1860" s="2">
        <v>16715077</v>
      </c>
      <c r="G1860" s="2" t="s">
        <v>17636</v>
      </c>
      <c r="H1860" s="2" t="s">
        <v>17637</v>
      </c>
      <c r="I1860" s="2" t="s">
        <v>17638</v>
      </c>
      <c r="J1860" s="2" t="s">
        <v>17639</v>
      </c>
      <c r="K1860" s="2" t="s">
        <v>17640</v>
      </c>
      <c r="L1860" s="2" t="s">
        <v>17641</v>
      </c>
      <c r="M1860" s="2" t="s">
        <v>7460</v>
      </c>
      <c r="N1860" s="4" t="s">
        <v>17642</v>
      </c>
      <c r="O1860" s="4" t="s">
        <v>17643</v>
      </c>
    </row>
    <row r="1861" spans="1:15" ht="15" hidden="1" customHeight="1" x14ac:dyDescent="0.3">
      <c r="A1861" s="2" t="s">
        <v>217</v>
      </c>
      <c r="B1861" s="2" t="s">
        <v>34324</v>
      </c>
      <c r="C1861" s="3">
        <v>16</v>
      </c>
      <c r="D1861" s="2" t="s">
        <v>940</v>
      </c>
      <c r="E1861" s="2" t="s">
        <v>15317</v>
      </c>
      <c r="F1861" s="2">
        <v>16541807</v>
      </c>
      <c r="G1861" s="2" t="s">
        <v>17644</v>
      </c>
      <c r="H1861" s="2" t="s">
        <v>17645</v>
      </c>
      <c r="I1861" s="2" t="s">
        <v>9860</v>
      </c>
      <c r="J1861" s="2"/>
      <c r="K1861" s="2" t="s">
        <v>17443</v>
      </c>
      <c r="L1861" s="2" t="s">
        <v>17646</v>
      </c>
      <c r="M1861" s="2" t="s">
        <v>7438</v>
      </c>
      <c r="N1861" s="4" t="s">
        <v>17647</v>
      </c>
      <c r="O1861" s="2"/>
    </row>
    <row r="1862" spans="1:15" ht="15" hidden="1" customHeight="1" x14ac:dyDescent="0.3">
      <c r="A1862" s="2" t="s">
        <v>217</v>
      </c>
      <c r="B1862" s="2" t="s">
        <v>34324</v>
      </c>
      <c r="C1862" s="3">
        <v>16</v>
      </c>
      <c r="D1862" s="2" t="s">
        <v>940</v>
      </c>
      <c r="E1862" s="2" t="s">
        <v>15317</v>
      </c>
      <c r="F1862" s="2">
        <v>16286926</v>
      </c>
      <c r="G1862" s="2" t="s">
        <v>17648</v>
      </c>
      <c r="H1862" s="2" t="s">
        <v>17649</v>
      </c>
      <c r="I1862" s="2" t="s">
        <v>8280</v>
      </c>
      <c r="J1862" s="2" t="s">
        <v>17650</v>
      </c>
      <c r="K1862" s="2" t="s">
        <v>17651</v>
      </c>
      <c r="L1862" s="2" t="s">
        <v>17652</v>
      </c>
      <c r="M1862" s="2" t="s">
        <v>7460</v>
      </c>
      <c r="N1862" s="4" t="s">
        <v>17653</v>
      </c>
      <c r="O1862" s="4" t="s">
        <v>17654</v>
      </c>
    </row>
    <row r="1863" spans="1:15" ht="15" hidden="1" customHeight="1" x14ac:dyDescent="0.3">
      <c r="A1863" s="2" t="s">
        <v>217</v>
      </c>
      <c r="B1863" s="2" t="s">
        <v>34324</v>
      </c>
      <c r="C1863" s="3">
        <v>16</v>
      </c>
      <c r="D1863" s="2" t="s">
        <v>940</v>
      </c>
      <c r="E1863" s="2" t="s">
        <v>15317</v>
      </c>
      <c r="F1863" s="2">
        <v>16113236</v>
      </c>
      <c r="G1863" s="2" t="s">
        <v>17655</v>
      </c>
      <c r="H1863" s="2" t="s">
        <v>17656</v>
      </c>
      <c r="I1863" s="2" t="s">
        <v>11483</v>
      </c>
      <c r="J1863" s="2" t="s">
        <v>17657</v>
      </c>
      <c r="K1863" s="2" t="s">
        <v>10907</v>
      </c>
      <c r="L1863" s="2" t="s">
        <v>17658</v>
      </c>
      <c r="M1863" s="2" t="s">
        <v>9041</v>
      </c>
      <c r="N1863" s="4" t="s">
        <v>17659</v>
      </c>
      <c r="O1863" s="4" t="s">
        <v>17660</v>
      </c>
    </row>
    <row r="1864" spans="1:15" ht="15" hidden="1" customHeight="1" x14ac:dyDescent="0.3">
      <c r="A1864" s="2" t="s">
        <v>217</v>
      </c>
      <c r="B1864" s="2" t="s">
        <v>34324</v>
      </c>
      <c r="C1864" s="3">
        <v>16</v>
      </c>
      <c r="D1864" s="2" t="s">
        <v>940</v>
      </c>
      <c r="E1864" s="2" t="s">
        <v>15317</v>
      </c>
      <c r="F1864" s="2">
        <v>16276046</v>
      </c>
      <c r="G1864" s="2" t="s">
        <v>17398</v>
      </c>
      <c r="H1864" s="2" t="s">
        <v>17661</v>
      </c>
      <c r="I1864" s="2" t="s">
        <v>11483</v>
      </c>
      <c r="J1864" s="2"/>
      <c r="K1864" s="2" t="s">
        <v>17005</v>
      </c>
      <c r="L1864" s="2" t="s">
        <v>17662</v>
      </c>
      <c r="M1864" s="2" t="s">
        <v>8828</v>
      </c>
      <c r="N1864" s="4" t="s">
        <v>17663</v>
      </c>
      <c r="O1864" s="4" t="s">
        <v>17664</v>
      </c>
    </row>
    <row r="1865" spans="1:15" ht="15" hidden="1" customHeight="1" x14ac:dyDescent="0.3">
      <c r="A1865" s="2" t="s">
        <v>217</v>
      </c>
      <c r="B1865" s="2" t="s">
        <v>34324</v>
      </c>
      <c r="C1865" s="3">
        <v>16</v>
      </c>
      <c r="D1865" s="2" t="s">
        <v>940</v>
      </c>
      <c r="E1865" s="2" t="s">
        <v>15317</v>
      </c>
      <c r="F1865" s="2">
        <v>16147531</v>
      </c>
      <c r="G1865" s="2" t="s">
        <v>17665</v>
      </c>
      <c r="H1865" s="2" t="s">
        <v>17666</v>
      </c>
      <c r="I1865" s="2" t="s">
        <v>17667</v>
      </c>
      <c r="J1865" s="2"/>
      <c r="K1865" s="2" t="s">
        <v>17668</v>
      </c>
      <c r="L1865" s="2" t="s">
        <v>17669</v>
      </c>
      <c r="M1865" s="2" t="s">
        <v>7600</v>
      </c>
      <c r="N1865" s="4" t="s">
        <v>17670</v>
      </c>
      <c r="O1865" s="4" t="s">
        <v>17671</v>
      </c>
    </row>
    <row r="1866" spans="1:15" ht="15" hidden="1" customHeight="1" x14ac:dyDescent="0.3">
      <c r="A1866" s="2" t="s">
        <v>217</v>
      </c>
      <c r="B1866" s="2" t="s">
        <v>34324</v>
      </c>
      <c r="C1866" s="3">
        <v>16</v>
      </c>
      <c r="D1866" s="2" t="s">
        <v>940</v>
      </c>
      <c r="E1866" s="2" t="s">
        <v>15317</v>
      </c>
      <c r="F1866" s="2">
        <v>16041799</v>
      </c>
      <c r="G1866" s="2" t="s">
        <v>17672</v>
      </c>
      <c r="H1866" s="2" t="s">
        <v>17673</v>
      </c>
      <c r="I1866" s="2" t="s">
        <v>13703</v>
      </c>
      <c r="J1866" s="2"/>
      <c r="K1866" s="2" t="s">
        <v>17674</v>
      </c>
      <c r="L1866" s="2" t="s">
        <v>17675</v>
      </c>
      <c r="M1866" s="2" t="s">
        <v>7460</v>
      </c>
      <c r="N1866" s="4" t="s">
        <v>17676</v>
      </c>
      <c r="O1866" s="4" t="s">
        <v>17677</v>
      </c>
    </row>
    <row r="1867" spans="1:15" ht="15" hidden="1" customHeight="1" x14ac:dyDescent="0.3">
      <c r="A1867" s="2" t="s">
        <v>217</v>
      </c>
      <c r="B1867" s="2" t="s">
        <v>34324</v>
      </c>
      <c r="C1867" s="3">
        <v>16</v>
      </c>
      <c r="D1867" s="2" t="s">
        <v>940</v>
      </c>
      <c r="E1867" s="2" t="s">
        <v>15317</v>
      </c>
      <c r="F1867" s="2">
        <v>15997173</v>
      </c>
      <c r="G1867" s="2" t="s">
        <v>17678</v>
      </c>
      <c r="H1867" s="2" t="s">
        <v>17679</v>
      </c>
      <c r="I1867" s="2" t="s">
        <v>17680</v>
      </c>
      <c r="J1867" s="2"/>
      <c r="K1867" s="2" t="s">
        <v>17005</v>
      </c>
      <c r="L1867" s="2" t="s">
        <v>17681</v>
      </c>
      <c r="M1867" s="2" t="s">
        <v>8828</v>
      </c>
      <c r="N1867" s="4" t="s">
        <v>17682</v>
      </c>
      <c r="O1867" s="4" t="s">
        <v>17683</v>
      </c>
    </row>
    <row r="1868" spans="1:15" ht="15" hidden="1" customHeight="1" x14ac:dyDescent="0.3">
      <c r="A1868" s="2" t="s">
        <v>217</v>
      </c>
      <c r="B1868" s="2" t="s">
        <v>34324</v>
      </c>
      <c r="C1868" s="3">
        <v>16</v>
      </c>
      <c r="D1868" s="2" t="s">
        <v>940</v>
      </c>
      <c r="E1868" s="2" t="s">
        <v>15317</v>
      </c>
      <c r="F1868" s="2">
        <v>15780988</v>
      </c>
      <c r="G1868" s="2" t="s">
        <v>17684</v>
      </c>
      <c r="H1868" s="2" t="s">
        <v>17685</v>
      </c>
      <c r="I1868" s="2" t="s">
        <v>6779</v>
      </c>
      <c r="J1868" s="2"/>
      <c r="K1868" s="2" t="s">
        <v>5277</v>
      </c>
      <c r="L1868" s="2" t="s">
        <v>17686</v>
      </c>
      <c r="M1868" s="2" t="s">
        <v>7460</v>
      </c>
      <c r="N1868" s="4" t="s">
        <v>17687</v>
      </c>
      <c r="O1868" s="4" t="s">
        <v>17688</v>
      </c>
    </row>
    <row r="1869" spans="1:15" ht="15" hidden="1" customHeight="1" x14ac:dyDescent="0.3">
      <c r="A1869" s="2" t="s">
        <v>217</v>
      </c>
      <c r="B1869" s="2" t="s">
        <v>34324</v>
      </c>
      <c r="C1869" s="3">
        <v>16</v>
      </c>
      <c r="D1869" s="2" t="s">
        <v>940</v>
      </c>
      <c r="E1869" s="2" t="s">
        <v>15317</v>
      </c>
      <c r="F1869" s="2">
        <v>15543137</v>
      </c>
      <c r="G1869" s="2" t="s">
        <v>17689</v>
      </c>
      <c r="H1869" s="2" t="s">
        <v>17690</v>
      </c>
      <c r="I1869" s="2" t="s">
        <v>706</v>
      </c>
      <c r="J1869" s="2" t="s">
        <v>17691</v>
      </c>
      <c r="K1869" s="2" t="s">
        <v>17640</v>
      </c>
      <c r="L1869" s="2" t="s">
        <v>17692</v>
      </c>
      <c r="M1869" s="2" t="s">
        <v>7460</v>
      </c>
      <c r="N1869" s="4" t="s">
        <v>17693</v>
      </c>
      <c r="O1869" s="4" t="s">
        <v>17694</v>
      </c>
    </row>
    <row r="1870" spans="1:15" ht="15" hidden="1" customHeight="1" x14ac:dyDescent="0.3">
      <c r="A1870" s="2" t="s">
        <v>217</v>
      </c>
      <c r="B1870" s="2" t="s">
        <v>34324</v>
      </c>
      <c r="C1870" s="3">
        <v>16</v>
      </c>
      <c r="D1870" s="2" t="s">
        <v>940</v>
      </c>
      <c r="E1870" s="2" t="s">
        <v>15317</v>
      </c>
      <c r="F1870" s="2">
        <v>15527975</v>
      </c>
      <c r="G1870" s="2" t="s">
        <v>17695</v>
      </c>
      <c r="H1870" s="2" t="s">
        <v>17696</v>
      </c>
      <c r="I1870" s="2" t="s">
        <v>17697</v>
      </c>
      <c r="J1870" s="2"/>
      <c r="K1870" s="2" t="s">
        <v>10571</v>
      </c>
      <c r="L1870" s="2" t="s">
        <v>17698</v>
      </c>
      <c r="M1870" s="2" t="s">
        <v>8528</v>
      </c>
      <c r="N1870" s="4" t="s">
        <v>17699</v>
      </c>
      <c r="O1870" s="4" t="s">
        <v>17700</v>
      </c>
    </row>
    <row r="1871" spans="1:15" ht="15" hidden="1" customHeight="1" x14ac:dyDescent="0.3">
      <c r="A1871" s="2" t="s">
        <v>217</v>
      </c>
      <c r="B1871" s="2" t="s">
        <v>34324</v>
      </c>
      <c r="C1871" s="3">
        <v>16</v>
      </c>
      <c r="D1871" s="2" t="s">
        <v>940</v>
      </c>
      <c r="E1871" s="2" t="s">
        <v>15317</v>
      </c>
      <c r="F1871" s="2">
        <v>15447673</v>
      </c>
      <c r="G1871" s="2" t="s">
        <v>17701</v>
      </c>
      <c r="H1871" s="2" t="s">
        <v>17702</v>
      </c>
      <c r="I1871" s="2" t="s">
        <v>1319</v>
      </c>
      <c r="J1871" s="2"/>
      <c r="K1871" s="2" t="s">
        <v>17449</v>
      </c>
      <c r="L1871" s="2" t="s">
        <v>17703</v>
      </c>
      <c r="M1871" s="2" t="s">
        <v>7460</v>
      </c>
      <c r="N1871" s="4" t="s">
        <v>17704</v>
      </c>
      <c r="O1871" s="4" t="s">
        <v>17705</v>
      </c>
    </row>
    <row r="1872" spans="1:15" ht="15" hidden="1" customHeight="1" x14ac:dyDescent="0.3">
      <c r="A1872" s="2" t="s">
        <v>217</v>
      </c>
      <c r="B1872" s="2" t="s">
        <v>34324</v>
      </c>
      <c r="C1872" s="3">
        <v>16</v>
      </c>
      <c r="D1872" s="2" t="s">
        <v>940</v>
      </c>
      <c r="E1872" s="2" t="s">
        <v>15317</v>
      </c>
      <c r="F1872" s="2">
        <v>14977921</v>
      </c>
      <c r="G1872" s="2" t="s">
        <v>17706</v>
      </c>
      <c r="H1872" s="2" t="s">
        <v>17707</v>
      </c>
      <c r="I1872" s="2" t="s">
        <v>17708</v>
      </c>
      <c r="J1872" s="2" t="s">
        <v>17709</v>
      </c>
      <c r="K1872" s="2" t="s">
        <v>17375</v>
      </c>
      <c r="L1872" s="2" t="s">
        <v>17710</v>
      </c>
      <c r="M1872" s="2" t="s">
        <v>7460</v>
      </c>
      <c r="N1872" s="4" t="s">
        <v>17711</v>
      </c>
      <c r="O1872" s="4" t="s">
        <v>17712</v>
      </c>
    </row>
    <row r="1873" spans="1:15" ht="15" hidden="1" customHeight="1" x14ac:dyDescent="0.3">
      <c r="A1873" s="2" t="s">
        <v>217</v>
      </c>
      <c r="B1873" s="2" t="s">
        <v>34324</v>
      </c>
      <c r="C1873" s="3">
        <v>16</v>
      </c>
      <c r="D1873" s="2" t="s">
        <v>940</v>
      </c>
      <c r="E1873" s="2" t="s">
        <v>15317</v>
      </c>
      <c r="F1873" s="2">
        <v>14770294</v>
      </c>
      <c r="G1873" s="2" t="s">
        <v>17198</v>
      </c>
      <c r="H1873" s="2" t="s">
        <v>17713</v>
      </c>
      <c r="I1873" s="2" t="s">
        <v>10848</v>
      </c>
      <c r="J1873" s="2"/>
      <c r="K1873" s="2" t="s">
        <v>17714</v>
      </c>
      <c r="L1873" s="2" t="s">
        <v>17715</v>
      </c>
      <c r="M1873" s="2" t="s">
        <v>7600</v>
      </c>
      <c r="N1873" s="4" t="s">
        <v>17716</v>
      </c>
      <c r="O1873" s="4" t="s">
        <v>17717</v>
      </c>
    </row>
    <row r="1874" spans="1:15" ht="15" hidden="1" customHeight="1" x14ac:dyDescent="0.3">
      <c r="A1874" s="2" t="s">
        <v>217</v>
      </c>
      <c r="B1874" s="2" t="s">
        <v>34324</v>
      </c>
      <c r="C1874" s="3">
        <v>16</v>
      </c>
      <c r="D1874" s="2" t="s">
        <v>940</v>
      </c>
      <c r="E1874" s="2" t="s">
        <v>15317</v>
      </c>
      <c r="F1874" s="2">
        <v>12893810</v>
      </c>
      <c r="G1874" s="2" t="s">
        <v>17198</v>
      </c>
      <c r="H1874" s="2" t="s">
        <v>17718</v>
      </c>
      <c r="I1874" s="2" t="s">
        <v>2796</v>
      </c>
      <c r="J1874" s="2"/>
      <c r="K1874" s="2" t="s">
        <v>17719</v>
      </c>
      <c r="L1874" s="2" t="s">
        <v>17720</v>
      </c>
      <c r="M1874" s="2" t="s">
        <v>7600</v>
      </c>
      <c r="N1874" s="4" t="s">
        <v>17721</v>
      </c>
      <c r="O1874" s="4" t="s">
        <v>17722</v>
      </c>
    </row>
    <row r="1875" spans="1:15" ht="15" hidden="1" customHeight="1" x14ac:dyDescent="0.3">
      <c r="A1875" s="2" t="s">
        <v>217</v>
      </c>
      <c r="B1875" s="2" t="s">
        <v>34324</v>
      </c>
      <c r="C1875" s="3">
        <v>16</v>
      </c>
      <c r="D1875" s="2" t="s">
        <v>940</v>
      </c>
      <c r="E1875" s="2" t="s">
        <v>15317</v>
      </c>
      <c r="F1875" s="2">
        <v>12882840</v>
      </c>
      <c r="G1875" s="2" t="s">
        <v>17723</v>
      </c>
      <c r="H1875" s="2" t="s">
        <v>17724</v>
      </c>
      <c r="I1875" s="2" t="s">
        <v>17725</v>
      </c>
      <c r="J1875" s="2"/>
      <c r="K1875" s="2" t="s">
        <v>10907</v>
      </c>
      <c r="L1875" s="2" t="s">
        <v>17726</v>
      </c>
      <c r="M1875" s="2" t="s">
        <v>7460</v>
      </c>
      <c r="N1875" s="4" t="s">
        <v>17727</v>
      </c>
      <c r="O1875" s="4" t="s">
        <v>17728</v>
      </c>
    </row>
    <row r="1876" spans="1:15" ht="15" hidden="1" customHeight="1" x14ac:dyDescent="0.3">
      <c r="A1876" s="2" t="s">
        <v>217</v>
      </c>
      <c r="B1876" s="2" t="s">
        <v>34324</v>
      </c>
      <c r="C1876" s="3">
        <v>16</v>
      </c>
      <c r="D1876" s="2" t="s">
        <v>940</v>
      </c>
      <c r="E1876" s="2" t="s">
        <v>15317</v>
      </c>
      <c r="F1876" s="2">
        <v>12485616</v>
      </c>
      <c r="G1876" s="2" t="s">
        <v>17606</v>
      </c>
      <c r="H1876" s="2" t="s">
        <v>17729</v>
      </c>
      <c r="I1876" s="2" t="s">
        <v>8306</v>
      </c>
      <c r="J1876" s="2"/>
      <c r="K1876" s="2" t="s">
        <v>12735</v>
      </c>
      <c r="L1876" s="2" t="s">
        <v>17730</v>
      </c>
      <c r="M1876" s="2" t="s">
        <v>7600</v>
      </c>
      <c r="N1876" s="4" t="s">
        <v>17731</v>
      </c>
      <c r="O1876" s="4" t="s">
        <v>17732</v>
      </c>
    </row>
    <row r="1877" spans="1:15" ht="15" hidden="1" customHeight="1" x14ac:dyDescent="0.3">
      <c r="A1877" s="2" t="s">
        <v>217</v>
      </c>
      <c r="B1877" s="2" t="s">
        <v>34324</v>
      </c>
      <c r="C1877" s="3">
        <v>16</v>
      </c>
      <c r="D1877" s="2" t="s">
        <v>940</v>
      </c>
      <c r="E1877" s="2" t="s">
        <v>15317</v>
      </c>
      <c r="F1877" s="2">
        <v>12563299</v>
      </c>
      <c r="G1877" s="2" t="s">
        <v>17733</v>
      </c>
      <c r="H1877" s="2" t="s">
        <v>17734</v>
      </c>
      <c r="I1877" s="2" t="s">
        <v>8306</v>
      </c>
      <c r="J1877" s="2"/>
      <c r="K1877" s="2" t="s">
        <v>15469</v>
      </c>
      <c r="L1877" s="2" t="s">
        <v>17735</v>
      </c>
      <c r="M1877" s="2" t="s">
        <v>7600</v>
      </c>
      <c r="N1877" s="4" t="s">
        <v>17736</v>
      </c>
      <c r="O1877" s="4" t="s">
        <v>17737</v>
      </c>
    </row>
    <row r="1878" spans="1:15" ht="15" hidden="1" customHeight="1" x14ac:dyDescent="0.3">
      <c r="A1878" s="2" t="s">
        <v>217</v>
      </c>
      <c r="B1878" s="2" t="s">
        <v>34324</v>
      </c>
      <c r="C1878" s="3">
        <v>16</v>
      </c>
      <c r="D1878" s="2" t="s">
        <v>940</v>
      </c>
      <c r="E1878" s="2" t="s">
        <v>15317</v>
      </c>
      <c r="F1878" s="2">
        <v>14711056</v>
      </c>
      <c r="G1878" s="2" t="s">
        <v>17198</v>
      </c>
      <c r="H1878" s="2" t="s">
        <v>17738</v>
      </c>
      <c r="I1878" s="2" t="s">
        <v>957</v>
      </c>
      <c r="J1878" s="2"/>
      <c r="K1878" s="2" t="s">
        <v>17627</v>
      </c>
      <c r="L1878" s="2" t="s">
        <v>17739</v>
      </c>
      <c r="M1878" s="2" t="s">
        <v>7600</v>
      </c>
      <c r="N1878" s="4" t="s">
        <v>17740</v>
      </c>
      <c r="O1878" s="2"/>
    </row>
    <row r="1879" spans="1:15" ht="15" hidden="1" customHeight="1" x14ac:dyDescent="0.3">
      <c r="A1879" s="2" t="s">
        <v>217</v>
      </c>
      <c r="B1879" s="2" t="s">
        <v>34324</v>
      </c>
      <c r="C1879" s="3">
        <v>16</v>
      </c>
      <c r="D1879" s="2" t="s">
        <v>940</v>
      </c>
      <c r="E1879" s="2" t="s">
        <v>15317</v>
      </c>
      <c r="F1879" s="2">
        <v>12518445</v>
      </c>
      <c r="G1879" s="2" t="s">
        <v>17741</v>
      </c>
      <c r="H1879" s="2" t="s">
        <v>17742</v>
      </c>
      <c r="I1879" s="2" t="s">
        <v>13825</v>
      </c>
      <c r="J1879" s="2"/>
      <c r="K1879" s="2" t="s">
        <v>17550</v>
      </c>
      <c r="L1879" s="2" t="s">
        <v>17743</v>
      </c>
      <c r="M1879" s="2" t="s">
        <v>7438</v>
      </c>
      <c r="N1879" s="4" t="s">
        <v>17744</v>
      </c>
      <c r="O1879" s="4" t="s">
        <v>17745</v>
      </c>
    </row>
    <row r="1880" spans="1:15" ht="15" hidden="1" customHeight="1" x14ac:dyDescent="0.3">
      <c r="A1880" s="2" t="s">
        <v>217</v>
      </c>
      <c r="B1880" s="2" t="s">
        <v>34324</v>
      </c>
      <c r="C1880" s="3">
        <v>16</v>
      </c>
      <c r="D1880" s="2" t="s">
        <v>940</v>
      </c>
      <c r="E1880" s="2" t="s">
        <v>15317</v>
      </c>
      <c r="F1880" s="2">
        <v>12374982</v>
      </c>
      <c r="G1880" s="2" t="s">
        <v>17746</v>
      </c>
      <c r="H1880" s="2" t="s">
        <v>17747</v>
      </c>
      <c r="I1880" s="2" t="s">
        <v>17748</v>
      </c>
      <c r="J1880" s="2"/>
      <c r="K1880" s="2" t="s">
        <v>5238</v>
      </c>
      <c r="L1880" s="2" t="s">
        <v>17749</v>
      </c>
      <c r="M1880" s="2" t="s">
        <v>7460</v>
      </c>
      <c r="N1880" s="4" t="s">
        <v>17750</v>
      </c>
      <c r="O1880" s="4" t="s">
        <v>17751</v>
      </c>
    </row>
    <row r="1881" spans="1:15" ht="15" hidden="1" customHeight="1" x14ac:dyDescent="0.3">
      <c r="A1881" s="2" t="s">
        <v>217</v>
      </c>
      <c r="B1881" s="2" t="s">
        <v>34324</v>
      </c>
      <c r="C1881" s="3">
        <v>16</v>
      </c>
      <c r="D1881" s="2" t="s">
        <v>940</v>
      </c>
      <c r="E1881" s="2" t="s">
        <v>15317</v>
      </c>
      <c r="F1881" s="2">
        <v>12133937</v>
      </c>
      <c r="G1881" s="2" t="s">
        <v>17752</v>
      </c>
      <c r="H1881" s="2" t="s">
        <v>17753</v>
      </c>
      <c r="I1881" s="2" t="s">
        <v>17754</v>
      </c>
      <c r="J1881" s="2"/>
      <c r="K1881" s="2" t="s">
        <v>8235</v>
      </c>
      <c r="L1881" s="2" t="s">
        <v>17755</v>
      </c>
      <c r="M1881" s="2" t="s">
        <v>7460</v>
      </c>
      <c r="N1881" s="4" t="s">
        <v>17756</v>
      </c>
      <c r="O1881" s="4" t="s">
        <v>17757</v>
      </c>
    </row>
    <row r="1882" spans="1:15" ht="15" hidden="1" customHeight="1" x14ac:dyDescent="0.3">
      <c r="A1882" s="2" t="s">
        <v>217</v>
      </c>
      <c r="B1882" s="2" t="s">
        <v>34324</v>
      </c>
      <c r="C1882" s="3">
        <v>16</v>
      </c>
      <c r="D1882" s="2" t="s">
        <v>940</v>
      </c>
      <c r="E1882" s="2" t="s">
        <v>15317</v>
      </c>
      <c r="F1882" s="2">
        <v>11867568</v>
      </c>
      <c r="G1882" s="2" t="s">
        <v>17758</v>
      </c>
      <c r="H1882" s="2" t="s">
        <v>17759</v>
      </c>
      <c r="I1882" s="2" t="s">
        <v>1454</v>
      </c>
      <c r="J1882" s="2"/>
      <c r="K1882" s="2" t="s">
        <v>10907</v>
      </c>
      <c r="L1882" s="2" t="s">
        <v>17760</v>
      </c>
      <c r="M1882" s="2" t="s">
        <v>7460</v>
      </c>
      <c r="N1882" s="4" t="s">
        <v>17761</v>
      </c>
      <c r="O1882" s="4" t="s">
        <v>17762</v>
      </c>
    </row>
    <row r="1883" spans="1:15" ht="15" hidden="1" customHeight="1" x14ac:dyDescent="0.3">
      <c r="A1883" s="2" t="s">
        <v>217</v>
      </c>
      <c r="B1883" s="2" t="s">
        <v>34324</v>
      </c>
      <c r="C1883" s="3">
        <v>16</v>
      </c>
      <c r="D1883" s="2" t="s">
        <v>940</v>
      </c>
      <c r="E1883" s="2" t="s">
        <v>15317</v>
      </c>
      <c r="F1883" s="2">
        <v>11738997</v>
      </c>
      <c r="G1883" s="2" t="s">
        <v>17198</v>
      </c>
      <c r="H1883" s="2" t="s">
        <v>17763</v>
      </c>
      <c r="I1883" s="2" t="s">
        <v>1164</v>
      </c>
      <c r="J1883" s="2"/>
      <c r="K1883" s="2" t="s">
        <v>17401</v>
      </c>
      <c r="L1883" s="2" t="s">
        <v>17764</v>
      </c>
      <c r="M1883" s="2" t="s">
        <v>7600</v>
      </c>
      <c r="N1883" s="4" t="s">
        <v>17765</v>
      </c>
      <c r="O1883" s="4" t="s">
        <v>17766</v>
      </c>
    </row>
    <row r="1884" spans="1:15" ht="15" hidden="1" customHeight="1" x14ac:dyDescent="0.3">
      <c r="A1884" s="2" t="s">
        <v>217</v>
      </c>
      <c r="B1884" s="2" t="s">
        <v>34324</v>
      </c>
      <c r="C1884" s="3">
        <v>16</v>
      </c>
      <c r="D1884" s="2" t="s">
        <v>940</v>
      </c>
      <c r="E1884" s="2" t="s">
        <v>15317</v>
      </c>
      <c r="F1884" s="2">
        <v>11591755</v>
      </c>
      <c r="G1884" s="2" t="s">
        <v>17767</v>
      </c>
      <c r="H1884" s="2" t="s">
        <v>17768</v>
      </c>
      <c r="I1884" s="2" t="s">
        <v>17769</v>
      </c>
      <c r="J1884" s="2"/>
      <c r="K1884" s="2" t="s">
        <v>8235</v>
      </c>
      <c r="L1884" s="2" t="s">
        <v>17770</v>
      </c>
      <c r="M1884" s="2" t="s">
        <v>7460</v>
      </c>
      <c r="N1884" s="4" t="s">
        <v>17771</v>
      </c>
      <c r="O1884" s="4" t="s">
        <v>17772</v>
      </c>
    </row>
    <row r="1885" spans="1:15" ht="15" hidden="1" customHeight="1" x14ac:dyDescent="0.3">
      <c r="A1885" s="2" t="s">
        <v>217</v>
      </c>
      <c r="B1885" s="2" t="s">
        <v>34324</v>
      </c>
      <c r="C1885" s="3">
        <v>16</v>
      </c>
      <c r="D1885" s="2" t="s">
        <v>940</v>
      </c>
      <c r="E1885" s="2" t="s">
        <v>15317</v>
      </c>
      <c r="F1885" s="2">
        <v>11369643</v>
      </c>
      <c r="G1885" s="2" t="s">
        <v>17773</v>
      </c>
      <c r="H1885" s="2" t="s">
        <v>17774</v>
      </c>
      <c r="I1885" s="2" t="s">
        <v>17775</v>
      </c>
      <c r="J1885" s="2"/>
      <c r="K1885" s="2" t="s">
        <v>5284</v>
      </c>
      <c r="L1885" s="2" t="s">
        <v>17776</v>
      </c>
      <c r="M1885" s="2" t="s">
        <v>7460</v>
      </c>
      <c r="N1885" s="4" t="s">
        <v>17777</v>
      </c>
      <c r="O1885" s="4" t="s">
        <v>17778</v>
      </c>
    </row>
    <row r="1886" spans="1:15" ht="15" hidden="1" customHeight="1" x14ac:dyDescent="0.3">
      <c r="A1886" s="2" t="s">
        <v>217</v>
      </c>
      <c r="B1886" s="2" t="s">
        <v>34324</v>
      </c>
      <c r="C1886" s="3">
        <v>16</v>
      </c>
      <c r="D1886" s="2" t="s">
        <v>940</v>
      </c>
      <c r="E1886" s="2" t="s">
        <v>15317</v>
      </c>
      <c r="F1886" s="2">
        <v>11123312</v>
      </c>
      <c r="G1886" s="2" t="s">
        <v>17779</v>
      </c>
      <c r="H1886" s="2" t="s">
        <v>17780</v>
      </c>
      <c r="I1886" s="2" t="s">
        <v>17781</v>
      </c>
      <c r="J1886" s="2"/>
      <c r="K1886" s="2" t="s">
        <v>8235</v>
      </c>
      <c r="L1886" s="2" t="s">
        <v>17782</v>
      </c>
      <c r="M1886" s="2" t="s">
        <v>7460</v>
      </c>
      <c r="N1886" s="4" t="s">
        <v>17783</v>
      </c>
      <c r="O1886" s="4" t="s">
        <v>17784</v>
      </c>
    </row>
    <row r="1887" spans="1:15" ht="15" hidden="1" customHeight="1" x14ac:dyDescent="0.3">
      <c r="A1887" s="2" t="s">
        <v>217</v>
      </c>
      <c r="B1887" s="2" t="s">
        <v>34324</v>
      </c>
      <c r="C1887" s="3">
        <v>16</v>
      </c>
      <c r="D1887" s="2" t="s">
        <v>940</v>
      </c>
      <c r="E1887" s="2" t="s">
        <v>15317</v>
      </c>
      <c r="F1887" s="2">
        <v>11114375</v>
      </c>
      <c r="G1887" s="2" t="s">
        <v>17785</v>
      </c>
      <c r="H1887" s="2" t="s">
        <v>17786</v>
      </c>
      <c r="I1887" s="2" t="s">
        <v>17787</v>
      </c>
      <c r="J1887" s="2"/>
      <c r="K1887" s="2" t="s">
        <v>5277</v>
      </c>
      <c r="L1887" s="2" t="s">
        <v>17788</v>
      </c>
      <c r="M1887" s="2" t="s">
        <v>8654</v>
      </c>
      <c r="N1887" s="4" t="s">
        <v>17789</v>
      </c>
      <c r="O1887" s="4" t="s">
        <v>17790</v>
      </c>
    </row>
    <row r="1888" spans="1:15" ht="15" hidden="1" customHeight="1" x14ac:dyDescent="0.3">
      <c r="A1888" s="2" t="s">
        <v>217</v>
      </c>
      <c r="B1888" s="2" t="s">
        <v>34324</v>
      </c>
      <c r="C1888" s="3">
        <v>16</v>
      </c>
      <c r="D1888" s="2" t="s">
        <v>940</v>
      </c>
      <c r="E1888" s="2" t="s">
        <v>15317</v>
      </c>
      <c r="F1888" s="2">
        <v>11114376</v>
      </c>
      <c r="G1888" s="2" t="s">
        <v>17791</v>
      </c>
      <c r="H1888" s="2" t="s">
        <v>17792</v>
      </c>
      <c r="I1888" s="2" t="s">
        <v>17787</v>
      </c>
      <c r="J1888" s="2"/>
      <c r="K1888" s="2" t="s">
        <v>5277</v>
      </c>
      <c r="L1888" s="2" t="s">
        <v>17793</v>
      </c>
      <c r="M1888" s="2" t="s">
        <v>8654</v>
      </c>
      <c r="N1888" s="4" t="s">
        <v>17794</v>
      </c>
      <c r="O1888" s="4" t="s">
        <v>17795</v>
      </c>
    </row>
    <row r="1889" spans="1:15" ht="15" hidden="1" customHeight="1" x14ac:dyDescent="0.3">
      <c r="A1889" s="2" t="s">
        <v>217</v>
      </c>
      <c r="B1889" s="2" t="s">
        <v>34324</v>
      </c>
      <c r="C1889" s="3">
        <v>16</v>
      </c>
      <c r="D1889" s="2" t="s">
        <v>940</v>
      </c>
      <c r="E1889" s="2" t="s">
        <v>15317</v>
      </c>
      <c r="F1889" s="2">
        <v>11023666</v>
      </c>
      <c r="G1889" s="2" t="s">
        <v>17796</v>
      </c>
      <c r="H1889" s="2" t="s">
        <v>17797</v>
      </c>
      <c r="I1889" s="2" t="s">
        <v>17798</v>
      </c>
      <c r="J1889" s="2"/>
      <c r="K1889" s="2" t="s">
        <v>5269</v>
      </c>
      <c r="L1889" s="2" t="s">
        <v>17799</v>
      </c>
      <c r="M1889" s="2" t="s">
        <v>7460</v>
      </c>
      <c r="N1889" s="4" t="s">
        <v>17800</v>
      </c>
      <c r="O1889" s="4" t="s">
        <v>17801</v>
      </c>
    </row>
    <row r="1890" spans="1:15" ht="15" hidden="1" customHeight="1" x14ac:dyDescent="0.3">
      <c r="A1890" s="2" t="s">
        <v>217</v>
      </c>
      <c r="B1890" s="2" t="s">
        <v>34324</v>
      </c>
      <c r="C1890" s="3">
        <v>16</v>
      </c>
      <c r="D1890" s="2" t="s">
        <v>940</v>
      </c>
      <c r="E1890" s="2" t="s">
        <v>15317</v>
      </c>
      <c r="F1890" s="2">
        <v>9122220</v>
      </c>
      <c r="G1890" s="2" t="s">
        <v>17802</v>
      </c>
      <c r="H1890" s="2" t="s">
        <v>17803</v>
      </c>
      <c r="I1890" s="2" t="s">
        <v>17804</v>
      </c>
      <c r="J1890" s="2"/>
      <c r="K1890" s="2" t="s">
        <v>8210</v>
      </c>
      <c r="L1890" s="2" t="s">
        <v>17805</v>
      </c>
      <c r="M1890" s="2" t="s">
        <v>7460</v>
      </c>
      <c r="N1890" s="4" t="s">
        <v>17806</v>
      </c>
      <c r="O1890" s="4" t="s">
        <v>17807</v>
      </c>
    </row>
    <row r="1891" spans="1:15" ht="15" hidden="1" customHeight="1" x14ac:dyDescent="0.3">
      <c r="A1891" s="2" t="s">
        <v>217</v>
      </c>
      <c r="B1891" s="2" t="s">
        <v>34324</v>
      </c>
      <c r="C1891" s="3">
        <v>16</v>
      </c>
      <c r="D1891" s="2" t="s">
        <v>940</v>
      </c>
      <c r="E1891" s="2" t="s">
        <v>15317</v>
      </c>
      <c r="F1891" s="2">
        <v>8552649</v>
      </c>
      <c r="G1891" s="2" t="s">
        <v>17808</v>
      </c>
      <c r="H1891" s="2" t="s">
        <v>17809</v>
      </c>
      <c r="I1891" s="2" t="s">
        <v>17810</v>
      </c>
      <c r="J1891" s="2"/>
      <c r="K1891" s="2" t="s">
        <v>8210</v>
      </c>
      <c r="L1891" s="2" t="s">
        <v>17811</v>
      </c>
      <c r="M1891" s="2" t="s">
        <v>7460</v>
      </c>
      <c r="N1891" s="4" t="s">
        <v>17812</v>
      </c>
      <c r="O1891" s="4" t="s">
        <v>17813</v>
      </c>
    </row>
    <row r="1892" spans="1:15" ht="15" hidden="1" customHeight="1" x14ac:dyDescent="0.3">
      <c r="A1892" s="2" t="s">
        <v>217</v>
      </c>
      <c r="B1892" s="2" t="s">
        <v>34324</v>
      </c>
      <c r="C1892" s="3">
        <v>16</v>
      </c>
      <c r="D1892" s="2" t="s">
        <v>940</v>
      </c>
      <c r="E1892" s="2" t="s">
        <v>15317</v>
      </c>
      <c r="F1892" s="2">
        <v>7951581</v>
      </c>
      <c r="G1892" s="2" t="s">
        <v>17814</v>
      </c>
      <c r="H1892" s="2" t="s">
        <v>17815</v>
      </c>
      <c r="I1892" s="2" t="s">
        <v>8455</v>
      </c>
      <c r="J1892" s="2"/>
      <c r="K1892" s="2" t="s">
        <v>17816</v>
      </c>
      <c r="L1892" s="2" t="s">
        <v>17817</v>
      </c>
      <c r="M1892" s="2" t="s">
        <v>7388</v>
      </c>
      <c r="N1892" s="4" t="s">
        <v>17818</v>
      </c>
      <c r="O1892" s="4" t="s">
        <v>17819</v>
      </c>
    </row>
    <row r="1893" spans="1:15" ht="15" hidden="1" customHeight="1" x14ac:dyDescent="0.3">
      <c r="A1893" s="2" t="s">
        <v>217</v>
      </c>
      <c r="B1893" s="2" t="s">
        <v>34324</v>
      </c>
      <c r="C1893" s="3">
        <v>16</v>
      </c>
      <c r="D1893" s="2" t="s">
        <v>940</v>
      </c>
      <c r="E1893" s="2" t="s">
        <v>15317</v>
      </c>
      <c r="F1893" s="2">
        <v>2138784</v>
      </c>
      <c r="G1893" s="2" t="s">
        <v>17820</v>
      </c>
      <c r="H1893" s="2" t="s">
        <v>17821</v>
      </c>
      <c r="I1893" s="2" t="s">
        <v>17822</v>
      </c>
      <c r="J1893" s="2"/>
      <c r="K1893" s="2" t="s">
        <v>8210</v>
      </c>
      <c r="L1893" s="2" t="s">
        <v>17823</v>
      </c>
      <c r="M1893" s="2" t="s">
        <v>7460</v>
      </c>
      <c r="N1893" s="4" t="s">
        <v>17824</v>
      </c>
      <c r="O1893" s="4" t="s">
        <v>17825</v>
      </c>
    </row>
    <row r="1894" spans="1:15" ht="15" hidden="1" customHeight="1" x14ac:dyDescent="0.3">
      <c r="A1894" s="2" t="s">
        <v>230</v>
      </c>
      <c r="B1894" s="2" t="s">
        <v>34325</v>
      </c>
      <c r="C1894" s="3">
        <v>17</v>
      </c>
      <c r="D1894" s="2" t="s">
        <v>958</v>
      </c>
      <c r="E1894" s="2" t="s">
        <v>17826</v>
      </c>
      <c r="F1894" s="2">
        <v>39819634</v>
      </c>
      <c r="G1894" s="2" t="s">
        <v>17827</v>
      </c>
      <c r="H1894" s="2" t="s">
        <v>17828</v>
      </c>
      <c r="I1894" s="2" t="s">
        <v>17829</v>
      </c>
      <c r="J1894" s="2" t="s">
        <v>17829</v>
      </c>
      <c r="K1894" s="2" t="s">
        <v>17830</v>
      </c>
      <c r="L1894" s="2" t="s">
        <v>17831</v>
      </c>
      <c r="M1894" s="2" t="s">
        <v>7388</v>
      </c>
      <c r="N1894" s="4" t="s">
        <v>17832</v>
      </c>
      <c r="O1894" s="4" t="s">
        <v>17833</v>
      </c>
    </row>
    <row r="1895" spans="1:15" ht="15" hidden="1" customHeight="1" x14ac:dyDescent="0.3">
      <c r="A1895" s="2" t="s">
        <v>230</v>
      </c>
      <c r="B1895" s="2" t="s">
        <v>34325</v>
      </c>
      <c r="C1895" s="3">
        <v>17</v>
      </c>
      <c r="D1895" s="2" t="s">
        <v>958</v>
      </c>
      <c r="E1895" s="2" t="s">
        <v>17834</v>
      </c>
      <c r="F1895" s="2">
        <v>39639324</v>
      </c>
      <c r="G1895" s="2" t="s">
        <v>17835</v>
      </c>
      <c r="H1895" s="2" t="s">
        <v>17836</v>
      </c>
      <c r="I1895" s="2" t="s">
        <v>3027</v>
      </c>
      <c r="J1895" s="2" t="s">
        <v>3027</v>
      </c>
      <c r="K1895" s="2" t="s">
        <v>13938</v>
      </c>
      <c r="L1895" s="2" t="s">
        <v>17837</v>
      </c>
      <c r="M1895" s="2" t="s">
        <v>7388</v>
      </c>
      <c r="N1895" s="4" t="s">
        <v>17838</v>
      </c>
      <c r="O1895" s="4" t="s">
        <v>17839</v>
      </c>
    </row>
    <row r="1896" spans="1:15" ht="15" hidden="1" customHeight="1" x14ac:dyDescent="0.3">
      <c r="A1896" s="2" t="s">
        <v>230</v>
      </c>
      <c r="B1896" s="2" t="s">
        <v>34325</v>
      </c>
      <c r="C1896" s="3">
        <v>17</v>
      </c>
      <c r="D1896" s="2" t="s">
        <v>958</v>
      </c>
      <c r="E1896" s="2" t="s">
        <v>17826</v>
      </c>
      <c r="F1896" s="2">
        <v>39479953</v>
      </c>
      <c r="G1896" s="2" t="s">
        <v>17840</v>
      </c>
      <c r="H1896" s="2" t="s">
        <v>17841</v>
      </c>
      <c r="I1896" s="2" t="s">
        <v>11893</v>
      </c>
      <c r="J1896" s="2" t="s">
        <v>17842</v>
      </c>
      <c r="K1896" s="2" t="s">
        <v>7598</v>
      </c>
      <c r="L1896" s="2" t="s">
        <v>17843</v>
      </c>
      <c r="M1896" s="2" t="s">
        <v>9183</v>
      </c>
      <c r="N1896" s="4" t="s">
        <v>17844</v>
      </c>
      <c r="O1896" s="4" t="s">
        <v>17845</v>
      </c>
    </row>
    <row r="1897" spans="1:15" ht="15" hidden="1" customHeight="1" x14ac:dyDescent="0.3">
      <c r="A1897" s="2" t="s">
        <v>230</v>
      </c>
      <c r="B1897" s="2" t="s">
        <v>34325</v>
      </c>
      <c r="C1897" s="3">
        <v>17</v>
      </c>
      <c r="D1897" s="2" t="s">
        <v>958</v>
      </c>
      <c r="E1897" s="2" t="s">
        <v>17826</v>
      </c>
      <c r="F1897" s="2">
        <v>39027720</v>
      </c>
      <c r="G1897" s="2" t="s">
        <v>17846</v>
      </c>
      <c r="H1897" s="2" t="s">
        <v>17847</v>
      </c>
      <c r="I1897" s="2" t="s">
        <v>11899</v>
      </c>
      <c r="J1897" s="2" t="s">
        <v>17848</v>
      </c>
      <c r="K1897" s="2" t="s">
        <v>17849</v>
      </c>
      <c r="L1897" s="2" t="s">
        <v>17850</v>
      </c>
      <c r="M1897" s="2" t="s">
        <v>7388</v>
      </c>
      <c r="N1897" s="4" t="s">
        <v>17851</v>
      </c>
      <c r="O1897" s="4" t="s">
        <v>17852</v>
      </c>
    </row>
    <row r="1898" spans="1:15" ht="15" hidden="1" customHeight="1" x14ac:dyDescent="0.3">
      <c r="A1898" s="2" t="s">
        <v>230</v>
      </c>
      <c r="B1898" s="2" t="s">
        <v>34325</v>
      </c>
      <c r="C1898" s="3">
        <v>17</v>
      </c>
      <c r="D1898" s="2" t="s">
        <v>958</v>
      </c>
      <c r="E1898" s="2" t="s">
        <v>17826</v>
      </c>
      <c r="F1898" s="2">
        <v>37669122</v>
      </c>
      <c r="G1898" s="2" t="s">
        <v>17853</v>
      </c>
      <c r="H1898" s="2" t="s">
        <v>17854</v>
      </c>
      <c r="I1898" s="2" t="s">
        <v>6067</v>
      </c>
      <c r="J1898" s="2"/>
      <c r="K1898" s="2" t="s">
        <v>10693</v>
      </c>
      <c r="L1898" s="2" t="s">
        <v>17855</v>
      </c>
      <c r="M1898" s="2" t="s">
        <v>7388</v>
      </c>
      <c r="N1898" s="4" t="s">
        <v>17856</v>
      </c>
      <c r="O1898" s="4" t="s">
        <v>17857</v>
      </c>
    </row>
    <row r="1899" spans="1:15" ht="15" hidden="1" customHeight="1" x14ac:dyDescent="0.3">
      <c r="A1899" s="2" t="s">
        <v>230</v>
      </c>
      <c r="B1899" s="2" t="s">
        <v>34325</v>
      </c>
      <c r="C1899" s="3">
        <v>17</v>
      </c>
      <c r="D1899" s="2" t="s">
        <v>958</v>
      </c>
      <c r="E1899" s="2" t="s">
        <v>17826</v>
      </c>
      <c r="F1899" s="2">
        <v>38182096</v>
      </c>
      <c r="G1899" s="2" t="s">
        <v>17858</v>
      </c>
      <c r="H1899" s="2" t="s">
        <v>17859</v>
      </c>
      <c r="I1899" s="2" t="s">
        <v>4025</v>
      </c>
      <c r="J1899" s="2" t="s">
        <v>10996</v>
      </c>
      <c r="K1899" s="2" t="s">
        <v>7479</v>
      </c>
      <c r="L1899" s="2" t="s">
        <v>17860</v>
      </c>
      <c r="M1899" s="2" t="s">
        <v>7388</v>
      </c>
      <c r="N1899" s="4" t="s">
        <v>17861</v>
      </c>
      <c r="O1899" s="4" t="s">
        <v>17862</v>
      </c>
    </row>
    <row r="1900" spans="1:15" ht="15" hidden="1" customHeight="1" x14ac:dyDescent="0.3">
      <c r="A1900" s="2" t="s">
        <v>230</v>
      </c>
      <c r="B1900" s="2" t="s">
        <v>34325</v>
      </c>
      <c r="C1900" s="3">
        <v>17</v>
      </c>
      <c r="D1900" s="2" t="s">
        <v>958</v>
      </c>
      <c r="E1900" s="2" t="s">
        <v>17826</v>
      </c>
      <c r="F1900" s="2">
        <v>37584090</v>
      </c>
      <c r="G1900" s="2" t="s">
        <v>17863</v>
      </c>
      <c r="H1900" s="2" t="s">
        <v>17864</v>
      </c>
      <c r="I1900" s="2" t="s">
        <v>10995</v>
      </c>
      <c r="J1900" s="2" t="s">
        <v>17865</v>
      </c>
      <c r="K1900" s="2" t="s">
        <v>17866</v>
      </c>
      <c r="L1900" s="2" t="s">
        <v>17867</v>
      </c>
      <c r="M1900" s="2" t="s">
        <v>10877</v>
      </c>
      <c r="N1900" s="4" t="s">
        <v>17868</v>
      </c>
      <c r="O1900" s="4" t="s">
        <v>17869</v>
      </c>
    </row>
    <row r="1901" spans="1:15" ht="15" hidden="1" customHeight="1" x14ac:dyDescent="0.3">
      <c r="A1901" s="2" t="s">
        <v>230</v>
      </c>
      <c r="B1901" s="2" t="s">
        <v>34325</v>
      </c>
      <c r="C1901" s="3">
        <v>17</v>
      </c>
      <c r="D1901" s="2" t="s">
        <v>958</v>
      </c>
      <c r="E1901" s="2" t="s">
        <v>17834</v>
      </c>
      <c r="F1901" s="2">
        <v>38079340</v>
      </c>
      <c r="G1901" s="2" t="s">
        <v>17870</v>
      </c>
      <c r="H1901" s="2" t="s">
        <v>17871</v>
      </c>
      <c r="I1901" s="2" t="s">
        <v>10995</v>
      </c>
      <c r="J1901" s="2" t="s">
        <v>7282</v>
      </c>
      <c r="K1901" s="2" t="s">
        <v>9517</v>
      </c>
      <c r="L1901" s="2" t="s">
        <v>17872</v>
      </c>
      <c r="M1901" s="2" t="s">
        <v>7388</v>
      </c>
      <c r="N1901" s="4" t="s">
        <v>17873</v>
      </c>
      <c r="O1901" s="4" t="s">
        <v>17874</v>
      </c>
    </row>
    <row r="1902" spans="1:15" ht="15" hidden="1" customHeight="1" x14ac:dyDescent="0.3">
      <c r="A1902" s="2" t="s">
        <v>230</v>
      </c>
      <c r="B1902" s="2" t="s">
        <v>34325</v>
      </c>
      <c r="C1902" s="3">
        <v>17</v>
      </c>
      <c r="D1902" s="2" t="s">
        <v>958</v>
      </c>
      <c r="E1902" s="2" t="s">
        <v>17826</v>
      </c>
      <c r="F1902" s="2">
        <v>38860142</v>
      </c>
      <c r="G1902" s="2" t="s">
        <v>17875</v>
      </c>
      <c r="H1902" s="2" t="s">
        <v>17876</v>
      </c>
      <c r="I1902" s="2" t="s">
        <v>945</v>
      </c>
      <c r="J1902" s="2" t="s">
        <v>6221</v>
      </c>
      <c r="K1902" s="2" t="s">
        <v>17877</v>
      </c>
      <c r="L1902" s="2" t="s">
        <v>17878</v>
      </c>
      <c r="M1902" s="2" t="s">
        <v>7388</v>
      </c>
      <c r="N1902" s="4" t="s">
        <v>17879</v>
      </c>
      <c r="O1902" s="4" t="s">
        <v>17880</v>
      </c>
    </row>
    <row r="1903" spans="1:15" ht="15" hidden="1" customHeight="1" x14ac:dyDescent="0.3">
      <c r="A1903" s="2" t="s">
        <v>230</v>
      </c>
      <c r="B1903" s="2" t="s">
        <v>34325</v>
      </c>
      <c r="C1903" s="3">
        <v>17</v>
      </c>
      <c r="D1903" s="2" t="s">
        <v>958</v>
      </c>
      <c r="E1903" s="2" t="s">
        <v>17834</v>
      </c>
      <c r="F1903" s="2">
        <v>37612576</v>
      </c>
      <c r="G1903" s="2" t="s">
        <v>17881</v>
      </c>
      <c r="H1903" s="2" t="s">
        <v>17882</v>
      </c>
      <c r="I1903" s="2" t="s">
        <v>5345</v>
      </c>
      <c r="J1903" s="2" t="s">
        <v>7252</v>
      </c>
      <c r="K1903" s="2" t="s">
        <v>7472</v>
      </c>
      <c r="L1903" s="2" t="s">
        <v>17883</v>
      </c>
      <c r="M1903" s="2" t="s">
        <v>7735</v>
      </c>
      <c r="N1903" s="4" t="s">
        <v>17884</v>
      </c>
      <c r="O1903" s="4" t="s">
        <v>17885</v>
      </c>
    </row>
    <row r="1904" spans="1:15" ht="15" hidden="1" customHeight="1" x14ac:dyDescent="0.3">
      <c r="A1904" s="2" t="s">
        <v>230</v>
      </c>
      <c r="B1904" s="2" t="s">
        <v>34325</v>
      </c>
      <c r="C1904" s="3">
        <v>17</v>
      </c>
      <c r="D1904" s="2" t="s">
        <v>958</v>
      </c>
      <c r="E1904" s="2" t="s">
        <v>17826</v>
      </c>
      <c r="F1904" s="2">
        <v>37715890</v>
      </c>
      <c r="G1904" s="2" t="s">
        <v>17886</v>
      </c>
      <c r="H1904" s="2" t="s">
        <v>17887</v>
      </c>
      <c r="I1904" s="2" t="s">
        <v>5345</v>
      </c>
      <c r="J1904" s="2" t="s">
        <v>17888</v>
      </c>
      <c r="K1904" s="2" t="s">
        <v>7472</v>
      </c>
      <c r="L1904" s="2" t="s">
        <v>17889</v>
      </c>
      <c r="M1904" s="2" t="s">
        <v>7460</v>
      </c>
      <c r="N1904" s="4" t="s">
        <v>17890</v>
      </c>
      <c r="O1904" s="4" t="s">
        <v>17891</v>
      </c>
    </row>
    <row r="1905" spans="1:15" ht="15" hidden="1" customHeight="1" x14ac:dyDescent="0.3">
      <c r="A1905" s="2" t="s">
        <v>230</v>
      </c>
      <c r="B1905" s="2" t="s">
        <v>34325</v>
      </c>
      <c r="C1905" s="3">
        <v>17</v>
      </c>
      <c r="D1905" s="2" t="s">
        <v>958</v>
      </c>
      <c r="E1905" s="2" t="s">
        <v>17826</v>
      </c>
      <c r="F1905" s="2">
        <v>37277582</v>
      </c>
      <c r="G1905" s="2" t="s">
        <v>17892</v>
      </c>
      <c r="H1905" s="2" t="s">
        <v>17893</v>
      </c>
      <c r="I1905" s="2" t="s">
        <v>2891</v>
      </c>
      <c r="J1905" s="2" t="s">
        <v>17894</v>
      </c>
      <c r="K1905" s="2" t="s">
        <v>7472</v>
      </c>
      <c r="L1905" s="2" t="s">
        <v>17895</v>
      </c>
      <c r="M1905" s="2" t="s">
        <v>7600</v>
      </c>
      <c r="N1905" s="4" t="s">
        <v>17896</v>
      </c>
      <c r="O1905" s="4" t="s">
        <v>17897</v>
      </c>
    </row>
    <row r="1906" spans="1:15" ht="15" hidden="1" customHeight="1" x14ac:dyDescent="0.3">
      <c r="A1906" s="2" t="s">
        <v>230</v>
      </c>
      <c r="B1906" s="2" t="s">
        <v>34325</v>
      </c>
      <c r="C1906" s="3">
        <v>17</v>
      </c>
      <c r="D1906" s="2" t="s">
        <v>958</v>
      </c>
      <c r="E1906" s="2" t="s">
        <v>17826</v>
      </c>
      <c r="F1906" s="2">
        <v>37532471</v>
      </c>
      <c r="G1906" s="2" t="s">
        <v>17898</v>
      </c>
      <c r="H1906" s="2" t="s">
        <v>17899</v>
      </c>
      <c r="I1906" s="2" t="s">
        <v>2931</v>
      </c>
      <c r="J1906" s="2"/>
      <c r="K1906" s="2" t="s">
        <v>10034</v>
      </c>
      <c r="L1906" s="2" t="s">
        <v>17900</v>
      </c>
      <c r="M1906" s="2" t="s">
        <v>7460</v>
      </c>
      <c r="N1906" s="4" t="s">
        <v>17901</v>
      </c>
      <c r="O1906" s="4" t="s">
        <v>17902</v>
      </c>
    </row>
    <row r="1907" spans="1:15" ht="15" hidden="1" customHeight="1" x14ac:dyDescent="0.3">
      <c r="A1907" s="2" t="s">
        <v>230</v>
      </c>
      <c r="B1907" s="2" t="s">
        <v>34325</v>
      </c>
      <c r="C1907" s="3">
        <v>17</v>
      </c>
      <c r="D1907" s="2" t="s">
        <v>958</v>
      </c>
      <c r="E1907" s="2" t="s">
        <v>17826</v>
      </c>
      <c r="F1907" s="2">
        <v>37569326</v>
      </c>
      <c r="G1907" s="2" t="s">
        <v>17903</v>
      </c>
      <c r="H1907" s="2" t="s">
        <v>17904</v>
      </c>
      <c r="I1907" s="2" t="s">
        <v>17905</v>
      </c>
      <c r="J1907" s="2" t="s">
        <v>17905</v>
      </c>
      <c r="K1907" s="2" t="s">
        <v>8969</v>
      </c>
      <c r="L1907" s="2" t="s">
        <v>17906</v>
      </c>
      <c r="M1907" s="2" t="s">
        <v>7388</v>
      </c>
      <c r="N1907" s="4" t="s">
        <v>17907</v>
      </c>
      <c r="O1907" s="4" t="s">
        <v>17908</v>
      </c>
    </row>
    <row r="1908" spans="1:15" ht="15" hidden="1" customHeight="1" x14ac:dyDescent="0.3">
      <c r="A1908" s="2" t="s">
        <v>230</v>
      </c>
      <c r="B1908" s="2" t="s">
        <v>34325</v>
      </c>
      <c r="C1908" s="3">
        <v>17</v>
      </c>
      <c r="D1908" s="2" t="s">
        <v>958</v>
      </c>
      <c r="E1908" s="2" t="s">
        <v>17834</v>
      </c>
      <c r="F1908" s="2">
        <v>37245042</v>
      </c>
      <c r="G1908" s="2" t="s">
        <v>17909</v>
      </c>
      <c r="H1908" s="2" t="s">
        <v>17910</v>
      </c>
      <c r="I1908" s="2" t="s">
        <v>5752</v>
      </c>
      <c r="J1908" s="2" t="s">
        <v>5752</v>
      </c>
      <c r="K1908" s="2" t="s">
        <v>7466</v>
      </c>
      <c r="L1908" s="2" t="s">
        <v>17911</v>
      </c>
      <c r="M1908" s="2" t="s">
        <v>7388</v>
      </c>
      <c r="N1908" s="4" t="s">
        <v>17912</v>
      </c>
      <c r="O1908" s="4" t="s">
        <v>17913</v>
      </c>
    </row>
    <row r="1909" spans="1:15" ht="15" hidden="1" customHeight="1" x14ac:dyDescent="0.3">
      <c r="A1909" s="2" t="s">
        <v>230</v>
      </c>
      <c r="B1909" s="2" t="s">
        <v>34325</v>
      </c>
      <c r="C1909" s="3">
        <v>17</v>
      </c>
      <c r="D1909" s="2" t="s">
        <v>958</v>
      </c>
      <c r="E1909" s="2" t="s">
        <v>17826</v>
      </c>
      <c r="F1909" s="2">
        <v>37078566</v>
      </c>
      <c r="G1909" s="2" t="s">
        <v>17914</v>
      </c>
      <c r="H1909" s="2" t="s">
        <v>17915</v>
      </c>
      <c r="I1909" s="2" t="s">
        <v>17916</v>
      </c>
      <c r="J1909" s="2" t="s">
        <v>17916</v>
      </c>
      <c r="K1909" s="2" t="s">
        <v>17917</v>
      </c>
      <c r="L1909" s="2" t="s">
        <v>17918</v>
      </c>
      <c r="M1909" s="2" t="s">
        <v>11506</v>
      </c>
      <c r="N1909" s="4" t="s">
        <v>17919</v>
      </c>
      <c r="O1909" s="4" t="s">
        <v>17920</v>
      </c>
    </row>
    <row r="1910" spans="1:15" ht="15" hidden="1" customHeight="1" x14ac:dyDescent="0.3">
      <c r="A1910" s="2" t="s">
        <v>230</v>
      </c>
      <c r="B1910" s="2" t="s">
        <v>34325</v>
      </c>
      <c r="C1910" s="3">
        <v>17</v>
      </c>
      <c r="D1910" s="2" t="s">
        <v>958</v>
      </c>
      <c r="E1910" s="2" t="s">
        <v>17826</v>
      </c>
      <c r="F1910" s="2">
        <v>36637221</v>
      </c>
      <c r="G1910" s="2" t="s">
        <v>17921</v>
      </c>
      <c r="H1910" s="2" t="s">
        <v>17922</v>
      </c>
      <c r="I1910" s="2" t="s">
        <v>6179</v>
      </c>
      <c r="J1910" s="2"/>
      <c r="K1910" s="2" t="s">
        <v>8235</v>
      </c>
      <c r="L1910" s="2" t="s">
        <v>17923</v>
      </c>
      <c r="M1910" s="2" t="s">
        <v>7460</v>
      </c>
      <c r="N1910" s="4" t="s">
        <v>17924</v>
      </c>
      <c r="O1910" s="4" t="s">
        <v>17925</v>
      </c>
    </row>
    <row r="1911" spans="1:15" ht="15" hidden="1" customHeight="1" x14ac:dyDescent="0.3">
      <c r="A1911" s="2" t="s">
        <v>230</v>
      </c>
      <c r="B1911" s="2" t="s">
        <v>34325</v>
      </c>
      <c r="C1911" s="3">
        <v>17</v>
      </c>
      <c r="D1911" s="2" t="s">
        <v>958</v>
      </c>
      <c r="E1911" s="2" t="s">
        <v>17826</v>
      </c>
      <c r="F1911" s="2">
        <v>37260564</v>
      </c>
      <c r="G1911" s="2" t="s">
        <v>17926</v>
      </c>
      <c r="H1911" s="2" t="s">
        <v>17927</v>
      </c>
      <c r="I1911" s="2" t="s">
        <v>1117</v>
      </c>
      <c r="J1911" s="2" t="s">
        <v>5579</v>
      </c>
      <c r="K1911" s="2" t="s">
        <v>14454</v>
      </c>
      <c r="L1911" s="2" t="s">
        <v>17928</v>
      </c>
      <c r="M1911" s="2" t="s">
        <v>7709</v>
      </c>
      <c r="N1911" s="4" t="s">
        <v>17929</v>
      </c>
      <c r="O1911" s="4" t="s">
        <v>17930</v>
      </c>
    </row>
    <row r="1912" spans="1:15" ht="15" hidden="1" customHeight="1" x14ac:dyDescent="0.3">
      <c r="A1912" s="2" t="s">
        <v>230</v>
      </c>
      <c r="B1912" s="2" t="s">
        <v>34325</v>
      </c>
      <c r="C1912" s="3">
        <v>17</v>
      </c>
      <c r="D1912" s="2" t="s">
        <v>958</v>
      </c>
      <c r="E1912" s="2" t="s">
        <v>17834</v>
      </c>
      <c r="F1912" s="2">
        <v>37654496</v>
      </c>
      <c r="G1912" s="2" t="s">
        <v>17931</v>
      </c>
      <c r="H1912" s="2" t="s">
        <v>17932</v>
      </c>
      <c r="I1912" s="2" t="s">
        <v>1117</v>
      </c>
      <c r="J1912" s="2" t="s">
        <v>17933</v>
      </c>
      <c r="K1912" s="2" t="s">
        <v>7410</v>
      </c>
      <c r="L1912" s="2" t="s">
        <v>17934</v>
      </c>
      <c r="M1912" s="2" t="s">
        <v>7460</v>
      </c>
      <c r="N1912" s="4" t="s">
        <v>17935</v>
      </c>
      <c r="O1912" s="4" t="s">
        <v>17936</v>
      </c>
    </row>
    <row r="1913" spans="1:15" ht="15" hidden="1" customHeight="1" x14ac:dyDescent="0.3">
      <c r="A1913" s="2" t="s">
        <v>230</v>
      </c>
      <c r="B1913" s="2" t="s">
        <v>34325</v>
      </c>
      <c r="C1913" s="3">
        <v>17</v>
      </c>
      <c r="D1913" s="2" t="s">
        <v>958</v>
      </c>
      <c r="E1913" s="2" t="s">
        <v>17826</v>
      </c>
      <c r="F1913" s="2">
        <v>36039520</v>
      </c>
      <c r="G1913" s="2" t="s">
        <v>17937</v>
      </c>
      <c r="H1913" s="2" t="s">
        <v>17938</v>
      </c>
      <c r="I1913" s="2" t="s">
        <v>10108</v>
      </c>
      <c r="J1913" s="2" t="s">
        <v>15946</v>
      </c>
      <c r="K1913" s="2" t="s">
        <v>9971</v>
      </c>
      <c r="L1913" s="2" t="s">
        <v>17939</v>
      </c>
      <c r="M1913" s="2" t="s">
        <v>7735</v>
      </c>
      <c r="N1913" s="4" t="s">
        <v>17940</v>
      </c>
      <c r="O1913" s="4" t="s">
        <v>17941</v>
      </c>
    </row>
    <row r="1914" spans="1:15" ht="15" hidden="1" customHeight="1" x14ac:dyDescent="0.3">
      <c r="A1914" s="2" t="s">
        <v>230</v>
      </c>
      <c r="B1914" s="2" t="s">
        <v>34325</v>
      </c>
      <c r="C1914" s="3">
        <v>17</v>
      </c>
      <c r="D1914" s="2" t="s">
        <v>958</v>
      </c>
      <c r="E1914" s="2" t="s">
        <v>17826</v>
      </c>
      <c r="F1914" s="2">
        <v>36088872</v>
      </c>
      <c r="G1914" s="2" t="s">
        <v>17942</v>
      </c>
      <c r="H1914" s="2" t="s">
        <v>17943</v>
      </c>
      <c r="I1914" s="2" t="s">
        <v>10108</v>
      </c>
      <c r="J1914" s="2" t="s">
        <v>10109</v>
      </c>
      <c r="K1914" s="2" t="s">
        <v>17944</v>
      </c>
      <c r="L1914" s="2" t="s">
        <v>17945</v>
      </c>
      <c r="M1914" s="2" t="s">
        <v>7460</v>
      </c>
      <c r="N1914" s="4" t="s">
        <v>17946</v>
      </c>
      <c r="O1914" s="4" t="s">
        <v>17947</v>
      </c>
    </row>
    <row r="1915" spans="1:15" ht="15" hidden="1" customHeight="1" x14ac:dyDescent="0.3">
      <c r="A1915" s="2" t="s">
        <v>230</v>
      </c>
      <c r="B1915" s="2" t="s">
        <v>34325</v>
      </c>
      <c r="C1915" s="3">
        <v>17</v>
      </c>
      <c r="D1915" s="2" t="s">
        <v>958</v>
      </c>
      <c r="E1915" s="2" t="s">
        <v>17826</v>
      </c>
      <c r="F1915" s="2">
        <v>35048953</v>
      </c>
      <c r="G1915" s="2" t="s">
        <v>17948</v>
      </c>
      <c r="H1915" s="2" t="s">
        <v>17949</v>
      </c>
      <c r="I1915" s="2" t="s">
        <v>7262</v>
      </c>
      <c r="J1915" s="2"/>
      <c r="K1915" s="2" t="s">
        <v>10693</v>
      </c>
      <c r="L1915" s="2" t="s">
        <v>17950</v>
      </c>
      <c r="M1915" s="2" t="s">
        <v>7388</v>
      </c>
      <c r="N1915" s="4" t="s">
        <v>17951</v>
      </c>
      <c r="O1915" s="4" t="s">
        <v>17952</v>
      </c>
    </row>
    <row r="1916" spans="1:15" ht="15" hidden="1" customHeight="1" x14ac:dyDescent="0.3">
      <c r="A1916" s="2" t="s">
        <v>230</v>
      </c>
      <c r="B1916" s="2" t="s">
        <v>34325</v>
      </c>
      <c r="C1916" s="3">
        <v>17</v>
      </c>
      <c r="D1916" s="2" t="s">
        <v>958</v>
      </c>
      <c r="E1916" s="2" t="s">
        <v>17826</v>
      </c>
      <c r="F1916" s="2">
        <v>36168523</v>
      </c>
      <c r="G1916" s="2" t="s">
        <v>17953</v>
      </c>
      <c r="H1916" s="2" t="s">
        <v>17954</v>
      </c>
      <c r="I1916" s="2" t="s">
        <v>1660</v>
      </c>
      <c r="J1916" s="2" t="s">
        <v>5849</v>
      </c>
      <c r="K1916" s="2" t="s">
        <v>17955</v>
      </c>
      <c r="L1916" s="2" t="s">
        <v>17956</v>
      </c>
      <c r="M1916" s="2" t="s">
        <v>7388</v>
      </c>
      <c r="N1916" s="4" t="s">
        <v>17957</v>
      </c>
      <c r="O1916" s="4" t="s">
        <v>17958</v>
      </c>
    </row>
    <row r="1917" spans="1:15" ht="15" hidden="1" customHeight="1" x14ac:dyDescent="0.3">
      <c r="A1917" s="2" t="s">
        <v>230</v>
      </c>
      <c r="B1917" s="2" t="s">
        <v>34325</v>
      </c>
      <c r="C1917" s="3">
        <v>17</v>
      </c>
      <c r="D1917" s="2" t="s">
        <v>958</v>
      </c>
      <c r="E1917" s="2" t="s">
        <v>17834</v>
      </c>
      <c r="F1917" s="2">
        <v>35672396</v>
      </c>
      <c r="G1917" s="2" t="s">
        <v>17959</v>
      </c>
      <c r="H1917" s="2" t="s">
        <v>17960</v>
      </c>
      <c r="I1917" s="2" t="s">
        <v>5873</v>
      </c>
      <c r="J1917" s="2" t="s">
        <v>5873</v>
      </c>
      <c r="K1917" s="2" t="s">
        <v>9582</v>
      </c>
      <c r="L1917" s="2" t="s">
        <v>17961</v>
      </c>
      <c r="M1917" s="2" t="s">
        <v>7388</v>
      </c>
      <c r="N1917" s="4" t="s">
        <v>17962</v>
      </c>
      <c r="O1917" s="4" t="s">
        <v>17963</v>
      </c>
    </row>
    <row r="1918" spans="1:15" ht="15" hidden="1" customHeight="1" x14ac:dyDescent="0.3">
      <c r="A1918" s="2" t="s">
        <v>230</v>
      </c>
      <c r="B1918" s="2" t="s">
        <v>34325</v>
      </c>
      <c r="C1918" s="3">
        <v>17</v>
      </c>
      <c r="D1918" s="2" t="s">
        <v>958</v>
      </c>
      <c r="E1918" s="2" t="s">
        <v>17826</v>
      </c>
      <c r="F1918" s="2">
        <v>35587511</v>
      </c>
      <c r="G1918" s="2" t="s">
        <v>11655</v>
      </c>
      <c r="H1918" s="2" t="s">
        <v>11656</v>
      </c>
      <c r="I1918" s="2" t="s">
        <v>6458</v>
      </c>
      <c r="J1918" s="2" t="s">
        <v>6458</v>
      </c>
      <c r="K1918" s="2" t="s">
        <v>11657</v>
      </c>
      <c r="L1918" s="2" t="s">
        <v>11658</v>
      </c>
      <c r="M1918" s="2" t="s">
        <v>7388</v>
      </c>
      <c r="N1918" s="4" t="s">
        <v>11659</v>
      </c>
      <c r="O1918" s="4" t="s">
        <v>11660</v>
      </c>
    </row>
    <row r="1919" spans="1:15" ht="15" hidden="1" customHeight="1" x14ac:dyDescent="0.3">
      <c r="A1919" s="2" t="s">
        <v>230</v>
      </c>
      <c r="B1919" s="2" t="s">
        <v>34325</v>
      </c>
      <c r="C1919" s="3">
        <v>17</v>
      </c>
      <c r="D1919" s="2" t="s">
        <v>958</v>
      </c>
      <c r="E1919" s="2" t="s">
        <v>17826</v>
      </c>
      <c r="F1919" s="2">
        <v>34863335</v>
      </c>
      <c r="G1919" s="2" t="s">
        <v>17964</v>
      </c>
      <c r="H1919" s="2" t="s">
        <v>17965</v>
      </c>
      <c r="I1919" s="2" t="s">
        <v>1294</v>
      </c>
      <c r="J1919" s="2" t="s">
        <v>6517</v>
      </c>
      <c r="K1919" s="2" t="s">
        <v>17966</v>
      </c>
      <c r="L1919" s="2" t="s">
        <v>17967</v>
      </c>
      <c r="M1919" s="2" t="s">
        <v>10877</v>
      </c>
      <c r="N1919" s="4" t="s">
        <v>17968</v>
      </c>
      <c r="O1919" s="4" t="s">
        <v>17969</v>
      </c>
    </row>
    <row r="1920" spans="1:15" ht="15" hidden="1" customHeight="1" x14ac:dyDescent="0.3">
      <c r="A1920" s="2" t="s">
        <v>230</v>
      </c>
      <c r="B1920" s="2" t="s">
        <v>34325</v>
      </c>
      <c r="C1920" s="3">
        <v>17</v>
      </c>
      <c r="D1920" s="2" t="s">
        <v>958</v>
      </c>
      <c r="E1920" s="2" t="s">
        <v>17826</v>
      </c>
      <c r="F1920" s="2">
        <v>34048852</v>
      </c>
      <c r="G1920" s="2" t="s">
        <v>17970</v>
      </c>
      <c r="H1920" s="2" t="s">
        <v>17971</v>
      </c>
      <c r="I1920" s="2" t="s">
        <v>659</v>
      </c>
      <c r="J1920" s="2" t="s">
        <v>11095</v>
      </c>
      <c r="K1920" s="2" t="s">
        <v>7380</v>
      </c>
      <c r="L1920" s="2" t="s">
        <v>17972</v>
      </c>
      <c r="M1920" s="2" t="s">
        <v>17973</v>
      </c>
      <c r="N1920" s="4" t="s">
        <v>17974</v>
      </c>
      <c r="O1920" s="4" t="s">
        <v>17975</v>
      </c>
    </row>
    <row r="1921" spans="1:15" ht="15" hidden="1" customHeight="1" x14ac:dyDescent="0.3">
      <c r="A1921" s="2" t="s">
        <v>230</v>
      </c>
      <c r="B1921" s="2" t="s">
        <v>34325</v>
      </c>
      <c r="C1921" s="3">
        <v>17</v>
      </c>
      <c r="D1921" s="2" t="s">
        <v>958</v>
      </c>
      <c r="E1921" s="2" t="s">
        <v>17834</v>
      </c>
      <c r="F1921" s="2">
        <v>35064248</v>
      </c>
      <c r="G1921" s="2" t="s">
        <v>17976</v>
      </c>
      <c r="H1921" s="2" t="s">
        <v>17977</v>
      </c>
      <c r="I1921" s="2" t="s">
        <v>659</v>
      </c>
      <c r="J1921" s="2" t="s">
        <v>17978</v>
      </c>
      <c r="K1921" s="2" t="s">
        <v>16837</v>
      </c>
      <c r="L1921" s="2" t="s">
        <v>17979</v>
      </c>
      <c r="M1921" s="2" t="s">
        <v>7438</v>
      </c>
      <c r="N1921" s="4" t="s">
        <v>17980</v>
      </c>
      <c r="O1921" s="4" t="s">
        <v>17981</v>
      </c>
    </row>
    <row r="1922" spans="1:15" ht="15" hidden="1" customHeight="1" x14ac:dyDescent="0.3">
      <c r="A1922" s="2" t="s">
        <v>230</v>
      </c>
      <c r="B1922" s="2" t="s">
        <v>34325</v>
      </c>
      <c r="C1922" s="3">
        <v>17</v>
      </c>
      <c r="D1922" s="2" t="s">
        <v>958</v>
      </c>
      <c r="E1922" s="2" t="s">
        <v>17826</v>
      </c>
      <c r="F1922" s="2">
        <v>35720379</v>
      </c>
      <c r="G1922" s="2" t="s">
        <v>17982</v>
      </c>
      <c r="H1922" s="2" t="s">
        <v>17983</v>
      </c>
      <c r="I1922" s="2" t="s">
        <v>695</v>
      </c>
      <c r="J1922" s="2" t="s">
        <v>14075</v>
      </c>
      <c r="K1922" s="2" t="s">
        <v>7410</v>
      </c>
      <c r="L1922" s="2" t="s">
        <v>17984</v>
      </c>
      <c r="M1922" s="2" t="s">
        <v>7460</v>
      </c>
      <c r="N1922" s="4" t="s">
        <v>17985</v>
      </c>
      <c r="O1922" s="4" t="s">
        <v>17986</v>
      </c>
    </row>
    <row r="1923" spans="1:15" ht="15" hidden="1" customHeight="1" x14ac:dyDescent="0.3">
      <c r="A1923" s="2" t="s">
        <v>230</v>
      </c>
      <c r="B1923" s="2" t="s">
        <v>34325</v>
      </c>
      <c r="C1923" s="3">
        <v>17</v>
      </c>
      <c r="D1923" s="2" t="s">
        <v>958</v>
      </c>
      <c r="E1923" s="2" t="s">
        <v>17826</v>
      </c>
      <c r="F1923" s="2">
        <v>36505431</v>
      </c>
      <c r="G1923" s="2" t="s">
        <v>17987</v>
      </c>
      <c r="H1923" s="2" t="s">
        <v>17988</v>
      </c>
      <c r="I1923" s="2" t="s">
        <v>695</v>
      </c>
      <c r="J1923" s="2" t="s">
        <v>17989</v>
      </c>
      <c r="K1923" s="2" t="s">
        <v>7410</v>
      </c>
      <c r="L1923" s="2" t="s">
        <v>17990</v>
      </c>
      <c r="M1923" s="2" t="s">
        <v>7388</v>
      </c>
      <c r="N1923" s="4" t="s">
        <v>17991</v>
      </c>
      <c r="O1923" s="4" t="s">
        <v>17992</v>
      </c>
    </row>
    <row r="1924" spans="1:15" ht="15" hidden="1" customHeight="1" x14ac:dyDescent="0.3">
      <c r="A1924" s="2" t="s">
        <v>230</v>
      </c>
      <c r="B1924" s="2" t="s">
        <v>34325</v>
      </c>
      <c r="C1924" s="3">
        <v>17</v>
      </c>
      <c r="D1924" s="2" t="s">
        <v>958</v>
      </c>
      <c r="E1924" s="2" t="s">
        <v>17826</v>
      </c>
      <c r="F1924" s="2">
        <v>34693347</v>
      </c>
      <c r="G1924" s="2" t="s">
        <v>17993</v>
      </c>
      <c r="H1924" s="2" t="s">
        <v>17994</v>
      </c>
      <c r="I1924" s="2" t="s">
        <v>17995</v>
      </c>
      <c r="J1924" s="2" t="s">
        <v>17995</v>
      </c>
      <c r="K1924" s="2" t="s">
        <v>17996</v>
      </c>
      <c r="L1924" s="2" t="s">
        <v>17997</v>
      </c>
      <c r="M1924" s="2" t="s">
        <v>7709</v>
      </c>
      <c r="N1924" s="4" t="s">
        <v>17998</v>
      </c>
      <c r="O1924" s="4" t="s">
        <v>17999</v>
      </c>
    </row>
    <row r="1925" spans="1:15" ht="15" hidden="1" customHeight="1" x14ac:dyDescent="0.3">
      <c r="A1925" s="2" t="s">
        <v>230</v>
      </c>
      <c r="B1925" s="2" t="s">
        <v>34325</v>
      </c>
      <c r="C1925" s="3">
        <v>17</v>
      </c>
      <c r="D1925" s="2" t="s">
        <v>958</v>
      </c>
      <c r="E1925" s="2" t="s">
        <v>17826</v>
      </c>
      <c r="F1925" s="2">
        <v>34247288</v>
      </c>
      <c r="G1925" s="2" t="s">
        <v>18000</v>
      </c>
      <c r="H1925" s="2" t="s">
        <v>18001</v>
      </c>
      <c r="I1925" s="2" t="s">
        <v>1206</v>
      </c>
      <c r="J1925" s="2" t="s">
        <v>18002</v>
      </c>
      <c r="K1925" s="2" t="s">
        <v>7472</v>
      </c>
      <c r="L1925" s="2" t="s">
        <v>18003</v>
      </c>
      <c r="M1925" s="2" t="s">
        <v>7460</v>
      </c>
      <c r="N1925" s="4" t="s">
        <v>18004</v>
      </c>
      <c r="O1925" s="4" t="s">
        <v>18005</v>
      </c>
    </row>
    <row r="1926" spans="1:15" ht="15" hidden="1" customHeight="1" x14ac:dyDescent="0.3">
      <c r="A1926" s="2" t="s">
        <v>230</v>
      </c>
      <c r="B1926" s="2" t="s">
        <v>34325</v>
      </c>
      <c r="C1926" s="3">
        <v>17</v>
      </c>
      <c r="D1926" s="2" t="s">
        <v>958</v>
      </c>
      <c r="E1926" s="2" t="s">
        <v>17826</v>
      </c>
      <c r="F1926" s="2">
        <v>33711097</v>
      </c>
      <c r="G1926" s="2" t="s">
        <v>18006</v>
      </c>
      <c r="H1926" s="2" t="s">
        <v>18007</v>
      </c>
      <c r="I1926" s="2" t="s">
        <v>4080</v>
      </c>
      <c r="J1926" s="2"/>
      <c r="K1926" s="2" t="s">
        <v>10693</v>
      </c>
      <c r="L1926" s="2" t="s">
        <v>18008</v>
      </c>
      <c r="M1926" s="2" t="s">
        <v>7709</v>
      </c>
      <c r="N1926" s="4" t="s">
        <v>18009</v>
      </c>
      <c r="O1926" s="4" t="s">
        <v>18010</v>
      </c>
    </row>
    <row r="1927" spans="1:15" ht="15" hidden="1" customHeight="1" x14ac:dyDescent="0.3">
      <c r="A1927" s="2" t="s">
        <v>230</v>
      </c>
      <c r="B1927" s="2" t="s">
        <v>34325</v>
      </c>
      <c r="C1927" s="3">
        <v>17</v>
      </c>
      <c r="D1927" s="2" t="s">
        <v>958</v>
      </c>
      <c r="E1927" s="2" t="s">
        <v>17826</v>
      </c>
      <c r="F1927" s="2">
        <v>33190167</v>
      </c>
      <c r="G1927" s="2" t="s">
        <v>18011</v>
      </c>
      <c r="H1927" s="2" t="s">
        <v>18012</v>
      </c>
      <c r="I1927" s="2" t="s">
        <v>2101</v>
      </c>
      <c r="J1927" s="2" t="s">
        <v>18013</v>
      </c>
      <c r="K1927" s="2" t="s">
        <v>7472</v>
      </c>
      <c r="L1927" s="2" t="s">
        <v>18014</v>
      </c>
      <c r="M1927" s="2" t="s">
        <v>7645</v>
      </c>
      <c r="N1927" s="4" t="s">
        <v>18015</v>
      </c>
      <c r="O1927" s="4" t="s">
        <v>18016</v>
      </c>
    </row>
    <row r="1928" spans="1:15" ht="15" hidden="1" customHeight="1" x14ac:dyDescent="0.3">
      <c r="A1928" s="2" t="s">
        <v>230</v>
      </c>
      <c r="B1928" s="2" t="s">
        <v>34325</v>
      </c>
      <c r="C1928" s="3">
        <v>17</v>
      </c>
      <c r="D1928" s="2" t="s">
        <v>958</v>
      </c>
      <c r="E1928" s="2" t="s">
        <v>17826</v>
      </c>
      <c r="F1928" s="2">
        <v>33936030</v>
      </c>
      <c r="G1928" s="2" t="s">
        <v>18017</v>
      </c>
      <c r="H1928" s="2" t="s">
        <v>18018</v>
      </c>
      <c r="I1928" s="2" t="s">
        <v>759</v>
      </c>
      <c r="J1928" s="2" t="s">
        <v>12610</v>
      </c>
      <c r="K1928" s="2" t="s">
        <v>7410</v>
      </c>
      <c r="L1928" s="2" t="s">
        <v>18019</v>
      </c>
      <c r="M1928" s="2" t="s">
        <v>18020</v>
      </c>
      <c r="N1928" s="4" t="s">
        <v>18021</v>
      </c>
      <c r="O1928" s="4" t="s">
        <v>18022</v>
      </c>
    </row>
    <row r="1929" spans="1:15" ht="15" hidden="1" customHeight="1" x14ac:dyDescent="0.3">
      <c r="A1929" s="2" t="s">
        <v>230</v>
      </c>
      <c r="B1929" s="2" t="s">
        <v>34325</v>
      </c>
      <c r="C1929" s="3">
        <v>17</v>
      </c>
      <c r="D1929" s="2" t="s">
        <v>958</v>
      </c>
      <c r="E1929" s="2" t="s">
        <v>17826</v>
      </c>
      <c r="F1929" s="2">
        <v>34992599</v>
      </c>
      <c r="G1929" s="2" t="s">
        <v>18023</v>
      </c>
      <c r="H1929" s="2" t="s">
        <v>18024</v>
      </c>
      <c r="I1929" s="2" t="s">
        <v>759</v>
      </c>
      <c r="J1929" s="2" t="s">
        <v>9033</v>
      </c>
      <c r="K1929" s="2" t="s">
        <v>7410</v>
      </c>
      <c r="L1929" s="2" t="s">
        <v>18025</v>
      </c>
      <c r="M1929" s="2" t="s">
        <v>7481</v>
      </c>
      <c r="N1929" s="4" t="s">
        <v>18026</v>
      </c>
      <c r="O1929" s="4" t="s">
        <v>18027</v>
      </c>
    </row>
    <row r="1930" spans="1:15" ht="15" hidden="1" customHeight="1" x14ac:dyDescent="0.3">
      <c r="A1930" s="2" t="s">
        <v>230</v>
      </c>
      <c r="B1930" s="2" t="s">
        <v>34325</v>
      </c>
      <c r="C1930" s="3">
        <v>17</v>
      </c>
      <c r="D1930" s="2" t="s">
        <v>958</v>
      </c>
      <c r="E1930" s="2" t="s">
        <v>17826</v>
      </c>
      <c r="F1930" s="2">
        <v>32332189</v>
      </c>
      <c r="G1930" s="2" t="s">
        <v>18028</v>
      </c>
      <c r="H1930" s="2" t="s">
        <v>18029</v>
      </c>
      <c r="I1930" s="2" t="s">
        <v>5046</v>
      </c>
      <c r="J1930" s="2"/>
      <c r="K1930" s="2" t="s">
        <v>18030</v>
      </c>
      <c r="L1930" s="2" t="s">
        <v>18031</v>
      </c>
      <c r="M1930" s="2" t="s">
        <v>7709</v>
      </c>
      <c r="N1930" s="4" t="s">
        <v>18032</v>
      </c>
      <c r="O1930" s="4" t="s">
        <v>18033</v>
      </c>
    </row>
    <row r="1931" spans="1:15" ht="15" hidden="1" customHeight="1" x14ac:dyDescent="0.3">
      <c r="A1931" s="2" t="s">
        <v>230</v>
      </c>
      <c r="B1931" s="2" t="s">
        <v>34325</v>
      </c>
      <c r="C1931" s="3">
        <v>17</v>
      </c>
      <c r="D1931" s="2" t="s">
        <v>958</v>
      </c>
      <c r="E1931" s="2" t="s">
        <v>17826</v>
      </c>
      <c r="F1931" s="2">
        <v>31382036</v>
      </c>
      <c r="G1931" s="2" t="s">
        <v>18034</v>
      </c>
      <c r="H1931" s="2" t="s">
        <v>18035</v>
      </c>
      <c r="I1931" s="2" t="s">
        <v>9200</v>
      </c>
      <c r="J1931" s="2" t="s">
        <v>18036</v>
      </c>
      <c r="K1931" s="2" t="s">
        <v>8000</v>
      </c>
      <c r="L1931" s="2" t="s">
        <v>18037</v>
      </c>
      <c r="M1931" s="2" t="s">
        <v>7677</v>
      </c>
      <c r="N1931" s="4" t="s">
        <v>18038</v>
      </c>
      <c r="O1931" s="4" t="s">
        <v>18039</v>
      </c>
    </row>
    <row r="1932" spans="1:15" ht="15" hidden="1" customHeight="1" x14ac:dyDescent="0.3">
      <c r="A1932" s="2" t="s">
        <v>230</v>
      </c>
      <c r="B1932" s="2" t="s">
        <v>34325</v>
      </c>
      <c r="C1932" s="3">
        <v>17</v>
      </c>
      <c r="D1932" s="2" t="s">
        <v>958</v>
      </c>
      <c r="E1932" s="2" t="s">
        <v>17826</v>
      </c>
      <c r="F1932" s="2">
        <v>32595645</v>
      </c>
      <c r="G1932" s="2" t="s">
        <v>18040</v>
      </c>
      <c r="H1932" s="2" t="s">
        <v>18041</v>
      </c>
      <c r="I1932" s="2" t="s">
        <v>1123</v>
      </c>
      <c r="J1932" s="2" t="s">
        <v>6137</v>
      </c>
      <c r="K1932" s="2" t="s">
        <v>7410</v>
      </c>
      <c r="L1932" s="2" t="s">
        <v>18042</v>
      </c>
      <c r="M1932" s="2" t="s">
        <v>7404</v>
      </c>
      <c r="N1932" s="4" t="s">
        <v>18043</v>
      </c>
      <c r="O1932" s="4" t="s">
        <v>18044</v>
      </c>
    </row>
    <row r="1933" spans="1:15" ht="15" hidden="1" customHeight="1" x14ac:dyDescent="0.3">
      <c r="A1933" s="2" t="s">
        <v>230</v>
      </c>
      <c r="B1933" s="2" t="s">
        <v>34325</v>
      </c>
      <c r="C1933" s="3">
        <v>17</v>
      </c>
      <c r="D1933" s="2" t="s">
        <v>958</v>
      </c>
      <c r="E1933" s="2" t="s">
        <v>17826</v>
      </c>
      <c r="F1933" s="2">
        <v>32636843</v>
      </c>
      <c r="G1933" s="2" t="s">
        <v>18045</v>
      </c>
      <c r="H1933" s="2" t="s">
        <v>18046</v>
      </c>
      <c r="I1933" s="2" t="s">
        <v>1123</v>
      </c>
      <c r="J1933" s="2" t="s">
        <v>18047</v>
      </c>
      <c r="K1933" s="2" t="s">
        <v>7410</v>
      </c>
      <c r="L1933" s="2" t="s">
        <v>18048</v>
      </c>
      <c r="M1933" s="2" t="s">
        <v>7645</v>
      </c>
      <c r="N1933" s="4" t="s">
        <v>18049</v>
      </c>
      <c r="O1933" s="4" t="s">
        <v>18050</v>
      </c>
    </row>
    <row r="1934" spans="1:15" ht="15" hidden="1" customHeight="1" x14ac:dyDescent="0.3">
      <c r="A1934" s="2" t="s">
        <v>230</v>
      </c>
      <c r="B1934" s="2" t="s">
        <v>34325</v>
      </c>
      <c r="C1934" s="3">
        <v>17</v>
      </c>
      <c r="D1934" s="2" t="s">
        <v>958</v>
      </c>
      <c r="E1934" s="2" t="s">
        <v>17826</v>
      </c>
      <c r="F1934" s="2">
        <v>33281758</v>
      </c>
      <c r="G1934" s="2" t="s">
        <v>18051</v>
      </c>
      <c r="H1934" s="2" t="s">
        <v>18052</v>
      </c>
      <c r="I1934" s="2" t="s">
        <v>1123</v>
      </c>
      <c r="J1934" s="2" t="s">
        <v>18053</v>
      </c>
      <c r="K1934" s="2" t="s">
        <v>10512</v>
      </c>
      <c r="L1934" s="2" t="s">
        <v>18054</v>
      </c>
      <c r="M1934" s="2" t="s">
        <v>7388</v>
      </c>
      <c r="N1934" s="4" t="s">
        <v>18055</v>
      </c>
      <c r="O1934" s="4" t="s">
        <v>18056</v>
      </c>
    </row>
    <row r="1935" spans="1:15" ht="15" hidden="1" customHeight="1" x14ac:dyDescent="0.3">
      <c r="A1935" s="2" t="s">
        <v>230</v>
      </c>
      <c r="B1935" s="2" t="s">
        <v>34325</v>
      </c>
      <c r="C1935" s="3">
        <v>17</v>
      </c>
      <c r="D1935" s="2" t="s">
        <v>958</v>
      </c>
      <c r="E1935" s="2" t="s">
        <v>17826</v>
      </c>
      <c r="F1935" s="2">
        <v>31389816</v>
      </c>
      <c r="G1935" s="2" t="s">
        <v>18057</v>
      </c>
      <c r="H1935" s="2" t="s">
        <v>18058</v>
      </c>
      <c r="I1935" s="2" t="s">
        <v>4043</v>
      </c>
      <c r="J1935" s="2"/>
      <c r="K1935" s="2" t="s">
        <v>7598</v>
      </c>
      <c r="L1935" s="2" t="s">
        <v>18059</v>
      </c>
      <c r="M1935" s="2" t="s">
        <v>7600</v>
      </c>
      <c r="N1935" s="4" t="s">
        <v>18060</v>
      </c>
      <c r="O1935" s="4" t="s">
        <v>18061</v>
      </c>
    </row>
    <row r="1936" spans="1:15" ht="15" hidden="1" customHeight="1" x14ac:dyDescent="0.3">
      <c r="A1936" s="2" t="s">
        <v>230</v>
      </c>
      <c r="B1936" s="2" t="s">
        <v>34325</v>
      </c>
      <c r="C1936" s="3">
        <v>17</v>
      </c>
      <c r="D1936" s="2" t="s">
        <v>958</v>
      </c>
      <c r="E1936" s="2" t="s">
        <v>17834</v>
      </c>
      <c r="F1936" s="2">
        <v>31486986</v>
      </c>
      <c r="G1936" s="2" t="s">
        <v>18062</v>
      </c>
      <c r="H1936" s="2" t="s">
        <v>18063</v>
      </c>
      <c r="I1936" s="2" t="s">
        <v>18064</v>
      </c>
      <c r="J1936" s="2" t="s">
        <v>18064</v>
      </c>
      <c r="K1936" s="2" t="s">
        <v>18065</v>
      </c>
      <c r="L1936" s="2" t="s">
        <v>18066</v>
      </c>
      <c r="M1936" s="2" t="s">
        <v>7438</v>
      </c>
      <c r="N1936" s="4" t="s">
        <v>18067</v>
      </c>
      <c r="O1936" s="4" t="s">
        <v>18068</v>
      </c>
    </row>
    <row r="1937" spans="1:15" ht="15" hidden="1" customHeight="1" x14ac:dyDescent="0.3">
      <c r="A1937" s="2" t="s">
        <v>230</v>
      </c>
      <c r="B1937" s="2" t="s">
        <v>34325</v>
      </c>
      <c r="C1937" s="3">
        <v>17</v>
      </c>
      <c r="D1937" s="2" t="s">
        <v>958</v>
      </c>
      <c r="E1937" s="2" t="s">
        <v>17826</v>
      </c>
      <c r="F1937" s="2">
        <v>31358818</v>
      </c>
      <c r="G1937" s="2" t="s">
        <v>18069</v>
      </c>
      <c r="H1937" s="2" t="s">
        <v>18070</v>
      </c>
      <c r="I1937" s="2" t="s">
        <v>18071</v>
      </c>
      <c r="J1937" s="2" t="s">
        <v>18071</v>
      </c>
      <c r="K1937" s="2" t="s">
        <v>8943</v>
      </c>
      <c r="L1937" s="2" t="s">
        <v>18072</v>
      </c>
      <c r="M1937" s="2" t="s">
        <v>7388</v>
      </c>
      <c r="N1937" s="4" t="s">
        <v>18073</v>
      </c>
      <c r="O1937" s="4" t="s">
        <v>18074</v>
      </c>
    </row>
    <row r="1938" spans="1:15" ht="15" hidden="1" customHeight="1" x14ac:dyDescent="0.3">
      <c r="A1938" s="2" t="s">
        <v>230</v>
      </c>
      <c r="B1938" s="2" t="s">
        <v>34325</v>
      </c>
      <c r="C1938" s="3">
        <v>17</v>
      </c>
      <c r="D1938" s="2" t="s">
        <v>958</v>
      </c>
      <c r="E1938" s="2" t="s">
        <v>17826</v>
      </c>
      <c r="F1938" s="2">
        <v>30895930</v>
      </c>
      <c r="G1938" s="2" t="s">
        <v>18075</v>
      </c>
      <c r="H1938" s="2" t="s">
        <v>18076</v>
      </c>
      <c r="I1938" s="2" t="s">
        <v>1346</v>
      </c>
      <c r="J1938" s="2"/>
      <c r="K1938" s="2" t="s">
        <v>18030</v>
      </c>
      <c r="L1938" s="2" t="s">
        <v>18077</v>
      </c>
      <c r="M1938" s="2" t="s">
        <v>10877</v>
      </c>
      <c r="N1938" s="4" t="s">
        <v>18078</v>
      </c>
      <c r="O1938" s="4" t="s">
        <v>18079</v>
      </c>
    </row>
    <row r="1939" spans="1:15" ht="15" hidden="1" customHeight="1" x14ac:dyDescent="0.3">
      <c r="A1939" s="2" t="s">
        <v>230</v>
      </c>
      <c r="B1939" s="2" t="s">
        <v>34325</v>
      </c>
      <c r="C1939" s="3">
        <v>17</v>
      </c>
      <c r="D1939" s="2" t="s">
        <v>958</v>
      </c>
      <c r="E1939" s="2" t="s">
        <v>17826</v>
      </c>
      <c r="F1939" s="2">
        <v>31456806</v>
      </c>
      <c r="G1939" s="2" t="s">
        <v>18080</v>
      </c>
      <c r="H1939" s="2" t="s">
        <v>18081</v>
      </c>
      <c r="I1939" s="2" t="s">
        <v>1125</v>
      </c>
      <c r="J1939" s="2" t="s">
        <v>4869</v>
      </c>
      <c r="K1939" s="2" t="s">
        <v>7410</v>
      </c>
      <c r="L1939" s="2" t="s">
        <v>18082</v>
      </c>
      <c r="M1939" s="2" t="s">
        <v>7709</v>
      </c>
      <c r="N1939" s="4" t="s">
        <v>18083</v>
      </c>
      <c r="O1939" s="4" t="s">
        <v>18084</v>
      </c>
    </row>
    <row r="1940" spans="1:15" ht="15" hidden="1" customHeight="1" x14ac:dyDescent="0.3">
      <c r="A1940" s="2" t="s">
        <v>230</v>
      </c>
      <c r="B1940" s="2" t="s">
        <v>34325</v>
      </c>
      <c r="C1940" s="3">
        <v>17</v>
      </c>
      <c r="D1940" s="2" t="s">
        <v>958</v>
      </c>
      <c r="E1940" s="2" t="s">
        <v>17826</v>
      </c>
      <c r="F1940" s="2">
        <v>29526121</v>
      </c>
      <c r="G1940" s="2" t="s">
        <v>18085</v>
      </c>
      <c r="H1940" s="2" t="s">
        <v>18086</v>
      </c>
      <c r="I1940" s="2" t="s">
        <v>1659</v>
      </c>
      <c r="J1940" s="2" t="s">
        <v>18087</v>
      </c>
      <c r="K1940" s="2" t="s">
        <v>18088</v>
      </c>
      <c r="L1940" s="2" t="s">
        <v>18089</v>
      </c>
      <c r="M1940" s="2" t="s">
        <v>7388</v>
      </c>
      <c r="N1940" s="4" t="s">
        <v>18090</v>
      </c>
      <c r="O1940" s="4" t="s">
        <v>18091</v>
      </c>
    </row>
    <row r="1941" spans="1:15" ht="15" hidden="1" customHeight="1" x14ac:dyDescent="0.3">
      <c r="A1941" s="2" t="s">
        <v>230</v>
      </c>
      <c r="B1941" s="2" t="s">
        <v>34325</v>
      </c>
      <c r="C1941" s="3">
        <v>17</v>
      </c>
      <c r="D1941" s="2" t="s">
        <v>958</v>
      </c>
      <c r="E1941" s="2" t="s">
        <v>17826</v>
      </c>
      <c r="F1941" s="2">
        <v>29784864</v>
      </c>
      <c r="G1941" s="2" t="s">
        <v>18092</v>
      </c>
      <c r="H1941" s="2" t="s">
        <v>18093</v>
      </c>
      <c r="I1941" s="2" t="s">
        <v>4039</v>
      </c>
      <c r="J1941" s="2" t="s">
        <v>18094</v>
      </c>
      <c r="K1941" s="2" t="s">
        <v>8396</v>
      </c>
      <c r="L1941" s="2" t="s">
        <v>18095</v>
      </c>
      <c r="M1941" s="2" t="s">
        <v>7388</v>
      </c>
      <c r="N1941" s="4" t="s">
        <v>18096</v>
      </c>
      <c r="O1941" s="4" t="s">
        <v>18097</v>
      </c>
    </row>
    <row r="1942" spans="1:15" ht="15" hidden="1" customHeight="1" x14ac:dyDescent="0.3">
      <c r="A1942" s="2" t="s">
        <v>230</v>
      </c>
      <c r="B1942" s="2" t="s">
        <v>34325</v>
      </c>
      <c r="C1942" s="3">
        <v>17</v>
      </c>
      <c r="D1942" s="2" t="s">
        <v>958</v>
      </c>
      <c r="E1942" s="2" t="s">
        <v>17826</v>
      </c>
      <c r="F1942" s="2">
        <v>29317407</v>
      </c>
      <c r="G1942" s="2" t="s">
        <v>18098</v>
      </c>
      <c r="H1942" s="2" t="s">
        <v>18099</v>
      </c>
      <c r="I1942" s="2" t="s">
        <v>5623</v>
      </c>
      <c r="J1942" s="2" t="s">
        <v>18100</v>
      </c>
      <c r="K1942" s="2" t="s">
        <v>15780</v>
      </c>
      <c r="L1942" s="2" t="s">
        <v>18101</v>
      </c>
      <c r="M1942" s="2" t="s">
        <v>7460</v>
      </c>
      <c r="N1942" s="4" t="s">
        <v>18102</v>
      </c>
      <c r="O1942" s="4" t="s">
        <v>18103</v>
      </c>
    </row>
    <row r="1943" spans="1:15" ht="15" hidden="1" customHeight="1" x14ac:dyDescent="0.3">
      <c r="A1943" s="2" t="s">
        <v>230</v>
      </c>
      <c r="B1943" s="2" t="s">
        <v>34325</v>
      </c>
      <c r="C1943" s="3">
        <v>17</v>
      </c>
      <c r="D1943" s="2" t="s">
        <v>958</v>
      </c>
      <c r="E1943" s="2" t="s">
        <v>17826</v>
      </c>
      <c r="F1943" s="2">
        <v>28657829</v>
      </c>
      <c r="G1943" s="2" t="s">
        <v>18104</v>
      </c>
      <c r="H1943" s="2" t="s">
        <v>18105</v>
      </c>
      <c r="I1943" s="2" t="s">
        <v>5017</v>
      </c>
      <c r="J1943" s="2" t="s">
        <v>18106</v>
      </c>
      <c r="K1943" s="2" t="s">
        <v>8336</v>
      </c>
      <c r="L1943" s="2" t="s">
        <v>18107</v>
      </c>
      <c r="M1943" s="2" t="s">
        <v>7388</v>
      </c>
      <c r="N1943" s="4" t="s">
        <v>18108</v>
      </c>
      <c r="O1943" s="4" t="s">
        <v>18109</v>
      </c>
    </row>
    <row r="1944" spans="1:15" ht="15" hidden="1" customHeight="1" x14ac:dyDescent="0.3">
      <c r="A1944" s="2" t="s">
        <v>230</v>
      </c>
      <c r="B1944" s="2" t="s">
        <v>34325</v>
      </c>
      <c r="C1944" s="3">
        <v>17</v>
      </c>
      <c r="D1944" s="2" t="s">
        <v>958</v>
      </c>
      <c r="E1944" s="2" t="s">
        <v>17826</v>
      </c>
      <c r="F1944" s="2">
        <v>28240588</v>
      </c>
      <c r="G1944" s="2" t="s">
        <v>18110</v>
      </c>
      <c r="H1944" s="2" t="s">
        <v>18111</v>
      </c>
      <c r="I1944" s="2" t="s">
        <v>7072</v>
      </c>
      <c r="J1944" s="2" t="s">
        <v>18112</v>
      </c>
      <c r="K1944" s="2" t="s">
        <v>9517</v>
      </c>
      <c r="L1944" s="2" t="s">
        <v>18113</v>
      </c>
      <c r="M1944" s="2" t="s">
        <v>8528</v>
      </c>
      <c r="N1944" s="4" t="s">
        <v>18114</v>
      </c>
      <c r="O1944" s="4" t="s">
        <v>18115</v>
      </c>
    </row>
    <row r="1945" spans="1:15" ht="15" hidden="1" customHeight="1" x14ac:dyDescent="0.3">
      <c r="A1945" s="2" t="s">
        <v>230</v>
      </c>
      <c r="B1945" s="2" t="s">
        <v>34325</v>
      </c>
      <c r="C1945" s="3">
        <v>17</v>
      </c>
      <c r="D1945" s="2" t="s">
        <v>958</v>
      </c>
      <c r="E1945" s="2" t="s">
        <v>17826</v>
      </c>
      <c r="F1945" s="2">
        <v>28469051</v>
      </c>
      <c r="G1945" s="2" t="s">
        <v>18116</v>
      </c>
      <c r="H1945" s="2" t="s">
        <v>18117</v>
      </c>
      <c r="I1945" s="2" t="s">
        <v>9419</v>
      </c>
      <c r="J1945" s="2"/>
      <c r="K1945" s="2" t="s">
        <v>18030</v>
      </c>
      <c r="L1945" s="2" t="s">
        <v>18118</v>
      </c>
      <c r="M1945" s="2" t="s">
        <v>7438</v>
      </c>
      <c r="N1945" s="4" t="s">
        <v>18119</v>
      </c>
      <c r="O1945" s="4" t="s">
        <v>18120</v>
      </c>
    </row>
    <row r="1946" spans="1:15" ht="15" hidden="1" customHeight="1" x14ac:dyDescent="0.3">
      <c r="A1946" s="2" t="s">
        <v>230</v>
      </c>
      <c r="B1946" s="2" t="s">
        <v>34325</v>
      </c>
      <c r="C1946" s="3">
        <v>17</v>
      </c>
      <c r="D1946" s="2" t="s">
        <v>958</v>
      </c>
      <c r="E1946" s="2" t="s">
        <v>17826</v>
      </c>
      <c r="F1946" s="2">
        <v>28017520</v>
      </c>
      <c r="G1946" s="2" t="s">
        <v>18121</v>
      </c>
      <c r="H1946" s="2" t="s">
        <v>18122</v>
      </c>
      <c r="I1946" s="2" t="s">
        <v>889</v>
      </c>
      <c r="J1946" s="2" t="s">
        <v>18123</v>
      </c>
      <c r="K1946" s="2" t="s">
        <v>17401</v>
      </c>
      <c r="L1946" s="2" t="s">
        <v>18124</v>
      </c>
      <c r="M1946" s="2" t="s">
        <v>7438</v>
      </c>
      <c r="N1946" s="4" t="s">
        <v>18125</v>
      </c>
      <c r="O1946" s="4" t="s">
        <v>18126</v>
      </c>
    </row>
    <row r="1947" spans="1:15" ht="15" hidden="1" customHeight="1" x14ac:dyDescent="0.3">
      <c r="A1947" s="2" t="s">
        <v>230</v>
      </c>
      <c r="B1947" s="2" t="s">
        <v>34325</v>
      </c>
      <c r="C1947" s="3">
        <v>17</v>
      </c>
      <c r="D1947" s="2" t="s">
        <v>958</v>
      </c>
      <c r="E1947" s="2" t="s">
        <v>17826</v>
      </c>
      <c r="F1947" s="2">
        <v>28188831</v>
      </c>
      <c r="G1947" s="2" t="s">
        <v>18127</v>
      </c>
      <c r="H1947" s="2" t="s">
        <v>18128</v>
      </c>
      <c r="I1947" s="2" t="s">
        <v>889</v>
      </c>
      <c r="J1947" s="2" t="s">
        <v>18129</v>
      </c>
      <c r="K1947" s="2" t="s">
        <v>18130</v>
      </c>
      <c r="L1947" s="2" t="s">
        <v>18131</v>
      </c>
      <c r="M1947" s="2" t="s">
        <v>7388</v>
      </c>
      <c r="N1947" s="4" t="s">
        <v>18132</v>
      </c>
      <c r="O1947" s="4" t="s">
        <v>18133</v>
      </c>
    </row>
    <row r="1948" spans="1:15" ht="15" hidden="1" customHeight="1" x14ac:dyDescent="0.3">
      <c r="A1948" s="2" t="s">
        <v>230</v>
      </c>
      <c r="B1948" s="2" t="s">
        <v>34325</v>
      </c>
      <c r="C1948" s="3">
        <v>17</v>
      </c>
      <c r="D1948" s="2" t="s">
        <v>958</v>
      </c>
      <c r="E1948" s="2" t="s">
        <v>17826</v>
      </c>
      <c r="F1948" s="2">
        <v>28348797</v>
      </c>
      <c r="G1948" s="2" t="s">
        <v>18134</v>
      </c>
      <c r="H1948" s="2" t="s">
        <v>18135</v>
      </c>
      <c r="I1948" s="2" t="s">
        <v>3219</v>
      </c>
      <c r="J1948" s="2" t="s">
        <v>9457</v>
      </c>
      <c r="K1948" s="2" t="s">
        <v>18136</v>
      </c>
      <c r="L1948" s="2" t="s">
        <v>18137</v>
      </c>
      <c r="M1948" s="2" t="s">
        <v>7709</v>
      </c>
      <c r="N1948" s="4" t="s">
        <v>18138</v>
      </c>
      <c r="O1948" s="4" t="s">
        <v>18139</v>
      </c>
    </row>
    <row r="1949" spans="1:15" ht="15" hidden="1" customHeight="1" x14ac:dyDescent="0.3">
      <c r="A1949" s="2" t="s">
        <v>230</v>
      </c>
      <c r="B1949" s="2" t="s">
        <v>34325</v>
      </c>
      <c r="C1949" s="3">
        <v>17</v>
      </c>
      <c r="D1949" s="2" t="s">
        <v>958</v>
      </c>
      <c r="E1949" s="2" t="s">
        <v>17826</v>
      </c>
      <c r="F1949" s="2">
        <v>26984142</v>
      </c>
      <c r="G1949" s="2" t="s">
        <v>18140</v>
      </c>
      <c r="H1949" s="2" t="s">
        <v>18141</v>
      </c>
      <c r="I1949" s="2" t="s">
        <v>18142</v>
      </c>
      <c r="J1949" s="2" t="s">
        <v>18143</v>
      </c>
      <c r="K1949" s="2" t="s">
        <v>7552</v>
      </c>
      <c r="L1949" s="2" t="s">
        <v>18144</v>
      </c>
      <c r="M1949" s="2" t="s">
        <v>7460</v>
      </c>
      <c r="N1949" s="4" t="s">
        <v>18145</v>
      </c>
      <c r="O1949" s="4" t="s">
        <v>18146</v>
      </c>
    </row>
    <row r="1950" spans="1:15" ht="15" hidden="1" customHeight="1" x14ac:dyDescent="0.3">
      <c r="A1950" s="2" t="s">
        <v>230</v>
      </c>
      <c r="B1950" s="2" t="s">
        <v>34325</v>
      </c>
      <c r="C1950" s="3">
        <v>17</v>
      </c>
      <c r="D1950" s="2" t="s">
        <v>958</v>
      </c>
      <c r="E1950" s="2" t="s">
        <v>17834</v>
      </c>
      <c r="F1950" s="2">
        <v>26867732</v>
      </c>
      <c r="G1950" s="2" t="s">
        <v>18147</v>
      </c>
      <c r="H1950" s="2" t="s">
        <v>18148</v>
      </c>
      <c r="I1950" s="2" t="s">
        <v>5072</v>
      </c>
      <c r="J1950" s="2" t="s">
        <v>18149</v>
      </c>
      <c r="K1950" s="2" t="s">
        <v>10693</v>
      </c>
      <c r="L1950" s="2" t="s">
        <v>18150</v>
      </c>
      <c r="M1950" s="2" t="s">
        <v>7488</v>
      </c>
      <c r="N1950" s="4" t="s">
        <v>18151</v>
      </c>
      <c r="O1950" s="4" t="s">
        <v>18152</v>
      </c>
    </row>
    <row r="1951" spans="1:15" ht="15" hidden="1" customHeight="1" x14ac:dyDescent="0.3">
      <c r="A1951" s="2" t="s">
        <v>230</v>
      </c>
      <c r="B1951" s="2" t="s">
        <v>34325</v>
      </c>
      <c r="C1951" s="3">
        <v>17</v>
      </c>
      <c r="D1951" s="2" t="s">
        <v>958</v>
      </c>
      <c r="E1951" s="2" t="s">
        <v>17826</v>
      </c>
      <c r="F1951" s="2">
        <v>26787416</v>
      </c>
      <c r="G1951" s="2" t="s">
        <v>18153</v>
      </c>
      <c r="H1951" s="2" t="s">
        <v>18154</v>
      </c>
      <c r="I1951" s="2" t="s">
        <v>2908</v>
      </c>
      <c r="J1951" s="2" t="s">
        <v>18155</v>
      </c>
      <c r="K1951" s="2" t="s">
        <v>18156</v>
      </c>
      <c r="L1951" s="2" t="s">
        <v>18157</v>
      </c>
      <c r="M1951" s="2" t="s">
        <v>18158</v>
      </c>
      <c r="N1951" s="4" t="s">
        <v>18159</v>
      </c>
      <c r="O1951" s="4" t="s">
        <v>18160</v>
      </c>
    </row>
    <row r="1952" spans="1:15" ht="15" hidden="1" customHeight="1" x14ac:dyDescent="0.3">
      <c r="A1952" s="2" t="s">
        <v>230</v>
      </c>
      <c r="B1952" s="2" t="s">
        <v>34325</v>
      </c>
      <c r="C1952" s="3">
        <v>17</v>
      </c>
      <c r="D1952" s="2" t="s">
        <v>958</v>
      </c>
      <c r="E1952" s="2" t="s">
        <v>17826</v>
      </c>
      <c r="F1952" s="2">
        <v>26642243</v>
      </c>
      <c r="G1952" s="2" t="s">
        <v>18161</v>
      </c>
      <c r="H1952" s="2" t="s">
        <v>18162</v>
      </c>
      <c r="I1952" s="2" t="s">
        <v>3223</v>
      </c>
      <c r="J1952" s="2" t="s">
        <v>18163</v>
      </c>
      <c r="K1952" s="2" t="s">
        <v>15420</v>
      </c>
      <c r="L1952" s="2" t="s">
        <v>18164</v>
      </c>
      <c r="M1952" s="2" t="s">
        <v>11386</v>
      </c>
      <c r="N1952" s="4" t="s">
        <v>18165</v>
      </c>
      <c r="O1952" s="4" t="s">
        <v>18166</v>
      </c>
    </row>
    <row r="1953" spans="1:15" ht="15" hidden="1" customHeight="1" x14ac:dyDescent="0.3">
      <c r="A1953" s="2" t="s">
        <v>230</v>
      </c>
      <c r="B1953" s="2" t="s">
        <v>34325</v>
      </c>
      <c r="C1953" s="3">
        <v>17</v>
      </c>
      <c r="D1953" s="2" t="s">
        <v>958</v>
      </c>
      <c r="E1953" s="2" t="s">
        <v>17826</v>
      </c>
      <c r="F1953" s="2">
        <v>26209668</v>
      </c>
      <c r="G1953" s="2" t="s">
        <v>18167</v>
      </c>
      <c r="H1953" s="2" t="s">
        <v>18168</v>
      </c>
      <c r="I1953" s="2" t="s">
        <v>2314</v>
      </c>
      <c r="J1953" s="2" t="s">
        <v>18169</v>
      </c>
      <c r="K1953" s="2" t="s">
        <v>18170</v>
      </c>
      <c r="L1953" s="2" t="s">
        <v>18171</v>
      </c>
      <c r="M1953" s="2" t="s">
        <v>7460</v>
      </c>
      <c r="N1953" s="4" t="s">
        <v>18172</v>
      </c>
      <c r="O1953" s="4" t="s">
        <v>18173</v>
      </c>
    </row>
    <row r="1954" spans="1:15" ht="15" hidden="1" customHeight="1" x14ac:dyDescent="0.3">
      <c r="A1954" s="2" t="s">
        <v>230</v>
      </c>
      <c r="B1954" s="2" t="s">
        <v>34325</v>
      </c>
      <c r="C1954" s="3">
        <v>17</v>
      </c>
      <c r="D1954" s="2" t="s">
        <v>958</v>
      </c>
      <c r="E1954" s="2" t="s">
        <v>17826</v>
      </c>
      <c r="F1954" s="2">
        <v>23592262</v>
      </c>
      <c r="G1954" s="2" t="s">
        <v>18174</v>
      </c>
      <c r="H1954" s="2" t="s">
        <v>18175</v>
      </c>
      <c r="I1954" s="2" t="s">
        <v>18176</v>
      </c>
      <c r="J1954" s="2" t="s">
        <v>18176</v>
      </c>
      <c r="K1954" s="2" t="s">
        <v>18177</v>
      </c>
      <c r="L1954" s="2" t="s">
        <v>18178</v>
      </c>
      <c r="M1954" s="2" t="s">
        <v>7460</v>
      </c>
      <c r="N1954" s="4" t="s">
        <v>18179</v>
      </c>
      <c r="O1954" s="4" t="s">
        <v>18180</v>
      </c>
    </row>
    <row r="1955" spans="1:15" ht="15" hidden="1" customHeight="1" x14ac:dyDescent="0.3">
      <c r="A1955" s="2" t="s">
        <v>230</v>
      </c>
      <c r="B1955" s="2" t="s">
        <v>34325</v>
      </c>
      <c r="C1955" s="3">
        <v>17</v>
      </c>
      <c r="D1955" s="2" t="s">
        <v>958</v>
      </c>
      <c r="E1955" s="2" t="s">
        <v>17826</v>
      </c>
      <c r="F1955" s="2">
        <v>23741484</v>
      </c>
      <c r="G1955" s="2" t="s">
        <v>18181</v>
      </c>
      <c r="H1955" s="2" t="s">
        <v>18182</v>
      </c>
      <c r="I1955" s="2" t="s">
        <v>740</v>
      </c>
      <c r="J1955" s="2" t="s">
        <v>894</v>
      </c>
      <c r="K1955" s="2" t="s">
        <v>7933</v>
      </c>
      <c r="L1955" s="2" t="s">
        <v>18183</v>
      </c>
      <c r="M1955" s="2" t="s">
        <v>7460</v>
      </c>
      <c r="N1955" s="4" t="s">
        <v>18184</v>
      </c>
      <c r="O1955" s="4" t="s">
        <v>18185</v>
      </c>
    </row>
    <row r="1956" spans="1:15" ht="15" hidden="1" customHeight="1" x14ac:dyDescent="0.3">
      <c r="A1956" s="2" t="s">
        <v>230</v>
      </c>
      <c r="B1956" s="2" t="s">
        <v>34325</v>
      </c>
      <c r="C1956" s="3">
        <v>17</v>
      </c>
      <c r="D1956" s="2" t="s">
        <v>958</v>
      </c>
      <c r="E1956" s="2" t="s">
        <v>17826</v>
      </c>
      <c r="F1956" s="2">
        <v>22169461</v>
      </c>
      <c r="G1956" s="2" t="s">
        <v>18186</v>
      </c>
      <c r="H1956" s="2" t="s">
        <v>18187</v>
      </c>
      <c r="I1956" s="2" t="s">
        <v>5021</v>
      </c>
      <c r="J1956" s="2" t="s">
        <v>18188</v>
      </c>
      <c r="K1956" s="2" t="s">
        <v>18189</v>
      </c>
      <c r="L1956" s="2" t="s">
        <v>18190</v>
      </c>
      <c r="M1956" s="2" t="s">
        <v>7600</v>
      </c>
      <c r="N1956" s="4" t="s">
        <v>18191</v>
      </c>
      <c r="O1956" s="4" t="s">
        <v>18192</v>
      </c>
    </row>
    <row r="1957" spans="1:15" ht="15" hidden="1" customHeight="1" x14ac:dyDescent="0.3">
      <c r="A1957" s="2" t="s">
        <v>230</v>
      </c>
      <c r="B1957" s="2" t="s">
        <v>34325</v>
      </c>
      <c r="C1957" s="3">
        <v>17</v>
      </c>
      <c r="D1957" s="2" t="s">
        <v>958</v>
      </c>
      <c r="E1957" s="2" t="s">
        <v>17834</v>
      </c>
      <c r="F1957" s="2">
        <v>22807567</v>
      </c>
      <c r="G1957" s="2" t="s">
        <v>18193</v>
      </c>
      <c r="H1957" s="2" t="s">
        <v>18194</v>
      </c>
      <c r="I1957" s="2" t="s">
        <v>932</v>
      </c>
      <c r="J1957" s="2" t="s">
        <v>18195</v>
      </c>
      <c r="K1957" s="2" t="s">
        <v>18177</v>
      </c>
      <c r="L1957" s="2" t="s">
        <v>18196</v>
      </c>
      <c r="M1957" s="2" t="s">
        <v>9072</v>
      </c>
      <c r="N1957" s="4" t="s">
        <v>18197</v>
      </c>
      <c r="O1957" s="4" t="s">
        <v>18198</v>
      </c>
    </row>
    <row r="1958" spans="1:15" ht="15" hidden="1" customHeight="1" x14ac:dyDescent="0.3">
      <c r="A1958" s="2" t="s">
        <v>230</v>
      </c>
      <c r="B1958" s="2" t="s">
        <v>34325</v>
      </c>
      <c r="C1958" s="3">
        <v>17</v>
      </c>
      <c r="D1958" s="2" t="s">
        <v>958</v>
      </c>
      <c r="E1958" s="2" t="s">
        <v>17826</v>
      </c>
      <c r="F1958" s="2">
        <v>18836023</v>
      </c>
      <c r="G1958" s="2" t="s">
        <v>18199</v>
      </c>
      <c r="H1958" s="2" t="s">
        <v>18200</v>
      </c>
      <c r="I1958" s="2" t="s">
        <v>2140</v>
      </c>
      <c r="J1958" s="2" t="s">
        <v>18201</v>
      </c>
      <c r="K1958" s="2" t="s">
        <v>18170</v>
      </c>
      <c r="L1958" s="2" t="s">
        <v>18202</v>
      </c>
      <c r="M1958" s="2" t="s">
        <v>7460</v>
      </c>
      <c r="N1958" s="4" t="s">
        <v>18203</v>
      </c>
      <c r="O1958" s="4" t="s">
        <v>18204</v>
      </c>
    </row>
    <row r="1959" spans="1:15" ht="15" hidden="1" customHeight="1" x14ac:dyDescent="0.3">
      <c r="A1959" s="2" t="s">
        <v>230</v>
      </c>
      <c r="B1959" s="2" t="s">
        <v>34325</v>
      </c>
      <c r="C1959" s="3">
        <v>17</v>
      </c>
      <c r="D1959" s="2" t="s">
        <v>958</v>
      </c>
      <c r="E1959" s="2" t="s">
        <v>17826</v>
      </c>
      <c r="F1959" s="2">
        <v>17257059</v>
      </c>
      <c r="G1959" s="2" t="s">
        <v>18205</v>
      </c>
      <c r="H1959" s="2" t="s">
        <v>18206</v>
      </c>
      <c r="I1959" s="2" t="s">
        <v>1979</v>
      </c>
      <c r="J1959" s="2"/>
      <c r="K1959" s="2" t="s">
        <v>9399</v>
      </c>
      <c r="L1959" s="2" t="s">
        <v>18207</v>
      </c>
      <c r="M1959" s="2" t="s">
        <v>7460</v>
      </c>
      <c r="N1959" s="4" t="s">
        <v>18208</v>
      </c>
      <c r="O1959" s="4" t="s">
        <v>18209</v>
      </c>
    </row>
    <row r="1960" spans="1:15" ht="15" hidden="1" customHeight="1" x14ac:dyDescent="0.3">
      <c r="A1960" s="2" t="s">
        <v>230</v>
      </c>
      <c r="B1960" s="2" t="s">
        <v>34325</v>
      </c>
      <c r="C1960" s="3">
        <v>17</v>
      </c>
      <c r="D1960" s="2" t="s">
        <v>958</v>
      </c>
      <c r="E1960" s="2" t="s">
        <v>17826</v>
      </c>
      <c r="F1960" s="2">
        <v>16880002</v>
      </c>
      <c r="G1960" s="2" t="s">
        <v>18210</v>
      </c>
      <c r="H1960" s="2" t="s">
        <v>18211</v>
      </c>
      <c r="I1960" s="2" t="s">
        <v>18212</v>
      </c>
      <c r="J1960" s="2" t="s">
        <v>3700</v>
      </c>
      <c r="K1960" s="2" t="s">
        <v>14366</v>
      </c>
      <c r="L1960" s="2" t="s">
        <v>18213</v>
      </c>
      <c r="M1960" s="2" t="s">
        <v>7600</v>
      </c>
      <c r="N1960" s="4" t="s">
        <v>18214</v>
      </c>
      <c r="O1960" s="4" t="s">
        <v>18215</v>
      </c>
    </row>
    <row r="1961" spans="1:15" ht="15" hidden="1" customHeight="1" x14ac:dyDescent="0.3">
      <c r="A1961" s="2" t="s">
        <v>230</v>
      </c>
      <c r="B1961" s="2" t="s">
        <v>34325</v>
      </c>
      <c r="C1961" s="3">
        <v>17</v>
      </c>
      <c r="D1961" s="2" t="s">
        <v>958</v>
      </c>
      <c r="E1961" s="2" t="s">
        <v>17826</v>
      </c>
      <c r="F1961" s="2">
        <v>16517894</v>
      </c>
      <c r="G1961" s="2" t="s">
        <v>18216</v>
      </c>
      <c r="H1961" s="2" t="s">
        <v>18217</v>
      </c>
      <c r="I1961" s="2" t="s">
        <v>10799</v>
      </c>
      <c r="J1961" s="2"/>
      <c r="K1961" s="2" t="s">
        <v>8480</v>
      </c>
      <c r="L1961" s="2" t="s">
        <v>18218</v>
      </c>
      <c r="M1961" s="2" t="s">
        <v>7460</v>
      </c>
      <c r="N1961" s="4" t="s">
        <v>18219</v>
      </c>
      <c r="O1961" s="4" t="s">
        <v>18220</v>
      </c>
    </row>
    <row r="1962" spans="1:15" ht="15" hidden="1" customHeight="1" x14ac:dyDescent="0.3">
      <c r="A1962" s="2" t="s">
        <v>230</v>
      </c>
      <c r="B1962" s="2" t="s">
        <v>34325</v>
      </c>
      <c r="C1962" s="3">
        <v>17</v>
      </c>
      <c r="D1962" s="2" t="s">
        <v>958</v>
      </c>
      <c r="E1962" s="2" t="s">
        <v>17826</v>
      </c>
      <c r="F1962" s="2">
        <v>15152389</v>
      </c>
      <c r="G1962" s="2" t="s">
        <v>18221</v>
      </c>
      <c r="H1962" s="2" t="s">
        <v>18222</v>
      </c>
      <c r="I1962" s="2" t="s">
        <v>4162</v>
      </c>
      <c r="J1962" s="2"/>
      <c r="K1962" s="2" t="s">
        <v>17917</v>
      </c>
      <c r="L1962" s="2" t="s">
        <v>18223</v>
      </c>
      <c r="M1962" s="2" t="s">
        <v>8828</v>
      </c>
      <c r="N1962" s="4" t="s">
        <v>18224</v>
      </c>
      <c r="O1962" s="2"/>
    </row>
    <row r="1963" spans="1:15" ht="15" hidden="1" customHeight="1" x14ac:dyDescent="0.3">
      <c r="A1963" s="2" t="s">
        <v>230</v>
      </c>
      <c r="B1963" s="2" t="s">
        <v>34325</v>
      </c>
      <c r="C1963" s="3">
        <v>17</v>
      </c>
      <c r="D1963" s="2" t="s">
        <v>958</v>
      </c>
      <c r="E1963" s="2" t="s">
        <v>17834</v>
      </c>
      <c r="F1963" s="2">
        <v>14742209</v>
      </c>
      <c r="G1963" s="2" t="s">
        <v>18225</v>
      </c>
      <c r="H1963" s="2" t="s">
        <v>18226</v>
      </c>
      <c r="I1963" s="2" t="s">
        <v>10848</v>
      </c>
      <c r="J1963" s="2"/>
      <c r="K1963" s="2" t="s">
        <v>15463</v>
      </c>
      <c r="L1963" s="2" t="s">
        <v>18227</v>
      </c>
      <c r="M1963" s="2" t="s">
        <v>7460</v>
      </c>
      <c r="N1963" s="4" t="s">
        <v>18228</v>
      </c>
      <c r="O1963" s="4" t="s">
        <v>18229</v>
      </c>
    </row>
    <row r="1964" spans="1:15" ht="15" hidden="1" customHeight="1" x14ac:dyDescent="0.3">
      <c r="A1964" s="2" t="s">
        <v>230</v>
      </c>
      <c r="B1964" s="2" t="s">
        <v>34325</v>
      </c>
      <c r="C1964" s="3">
        <v>17</v>
      </c>
      <c r="D1964" s="2" t="s">
        <v>958</v>
      </c>
      <c r="E1964" s="2" t="s">
        <v>17826</v>
      </c>
      <c r="F1964" s="2">
        <v>14519248</v>
      </c>
      <c r="G1964" s="2" t="s">
        <v>18230</v>
      </c>
      <c r="H1964" s="2" t="s">
        <v>18231</v>
      </c>
      <c r="I1964" s="2" t="s">
        <v>13813</v>
      </c>
      <c r="J1964" s="2"/>
      <c r="K1964" s="2" t="s">
        <v>14311</v>
      </c>
      <c r="L1964" s="2" t="s">
        <v>18232</v>
      </c>
      <c r="M1964" s="2" t="s">
        <v>7388</v>
      </c>
      <c r="N1964" s="4" t="s">
        <v>18233</v>
      </c>
      <c r="O1964" s="4" t="s">
        <v>18234</v>
      </c>
    </row>
    <row r="1965" spans="1:15" ht="15" hidden="1" customHeight="1" x14ac:dyDescent="0.3">
      <c r="A1965" s="2" t="s">
        <v>243</v>
      </c>
      <c r="B1965" s="2" t="s">
        <v>34326</v>
      </c>
      <c r="C1965" s="3">
        <v>18</v>
      </c>
      <c r="D1965" s="2" t="s">
        <v>981</v>
      </c>
      <c r="E1965" s="2" t="s">
        <v>18235</v>
      </c>
      <c r="F1965" s="2">
        <v>39389619</v>
      </c>
      <c r="G1965" s="2" t="s">
        <v>18262</v>
      </c>
      <c r="H1965" s="2" t="s">
        <v>18263</v>
      </c>
      <c r="I1965" s="2" t="s">
        <v>18264</v>
      </c>
      <c r="J1965" s="2" t="s">
        <v>18264</v>
      </c>
      <c r="K1965" s="2" t="s">
        <v>10034</v>
      </c>
      <c r="L1965" s="2" t="s">
        <v>18265</v>
      </c>
      <c r="M1965" s="2" t="s">
        <v>10983</v>
      </c>
      <c r="N1965" s="4" t="s">
        <v>18266</v>
      </c>
      <c r="O1965" s="4" t="s">
        <v>18267</v>
      </c>
    </row>
    <row r="1966" spans="1:15" ht="15" hidden="1" customHeight="1" x14ac:dyDescent="0.3">
      <c r="A1966" s="2" t="s">
        <v>243</v>
      </c>
      <c r="B1966" s="2" t="s">
        <v>34326</v>
      </c>
      <c r="C1966" s="3">
        <v>18</v>
      </c>
      <c r="D1966" s="2" t="s">
        <v>981</v>
      </c>
      <c r="E1966" s="2" t="s">
        <v>18235</v>
      </c>
      <c r="F1966" s="2">
        <v>38498839</v>
      </c>
      <c r="G1966" s="2" t="s">
        <v>18268</v>
      </c>
      <c r="H1966" s="2" t="s">
        <v>18269</v>
      </c>
      <c r="I1966" s="2" t="s">
        <v>1393</v>
      </c>
      <c r="J1966" s="2"/>
      <c r="K1966" s="2" t="s">
        <v>10693</v>
      </c>
      <c r="L1966" s="2" t="s">
        <v>18270</v>
      </c>
      <c r="M1966" s="2" t="s">
        <v>10983</v>
      </c>
      <c r="N1966" s="4" t="s">
        <v>3334</v>
      </c>
      <c r="O1966" s="4" t="s">
        <v>18271</v>
      </c>
    </row>
    <row r="1967" spans="1:15" ht="15" hidden="1" customHeight="1" x14ac:dyDescent="0.3">
      <c r="A1967" s="2" t="s">
        <v>243</v>
      </c>
      <c r="B1967" s="2" t="s">
        <v>34326</v>
      </c>
      <c r="C1967" s="3">
        <v>18</v>
      </c>
      <c r="D1967" s="2" t="s">
        <v>981</v>
      </c>
      <c r="E1967" s="2" t="s">
        <v>18235</v>
      </c>
      <c r="F1967" s="2">
        <v>38926363</v>
      </c>
      <c r="G1967" s="2" t="s">
        <v>18272</v>
      </c>
      <c r="H1967" s="2" t="s">
        <v>18273</v>
      </c>
      <c r="I1967" s="2" t="s">
        <v>18274</v>
      </c>
      <c r="J1967" s="2" t="s">
        <v>18274</v>
      </c>
      <c r="K1967" s="2" t="s">
        <v>9582</v>
      </c>
      <c r="L1967" s="2" t="s">
        <v>18275</v>
      </c>
      <c r="M1967" s="2" t="s">
        <v>7388</v>
      </c>
      <c r="N1967" s="4" t="s">
        <v>18276</v>
      </c>
      <c r="O1967" s="4" t="s">
        <v>18277</v>
      </c>
    </row>
    <row r="1968" spans="1:15" ht="15" hidden="1" customHeight="1" x14ac:dyDescent="0.3">
      <c r="A1968" s="2" t="s">
        <v>243</v>
      </c>
      <c r="B1968" s="2" t="s">
        <v>34326</v>
      </c>
      <c r="C1968" s="3">
        <v>18</v>
      </c>
      <c r="D1968" s="2" t="s">
        <v>981</v>
      </c>
      <c r="E1968" s="2" t="s">
        <v>18235</v>
      </c>
      <c r="F1968" s="2">
        <v>38811530</v>
      </c>
      <c r="G1968" s="2" t="s">
        <v>18278</v>
      </c>
      <c r="H1968" s="2" t="s">
        <v>18279</v>
      </c>
      <c r="I1968" s="2" t="s">
        <v>18280</v>
      </c>
      <c r="J1968" s="2" t="s">
        <v>18280</v>
      </c>
      <c r="K1968" s="2" t="s">
        <v>9582</v>
      </c>
      <c r="L1968" s="2" t="s">
        <v>18281</v>
      </c>
      <c r="M1968" s="2" t="s">
        <v>7388</v>
      </c>
      <c r="N1968" s="4" t="s">
        <v>18282</v>
      </c>
      <c r="O1968" s="4" t="s">
        <v>18283</v>
      </c>
    </row>
    <row r="1969" spans="1:15" ht="15" hidden="1" customHeight="1" x14ac:dyDescent="0.3">
      <c r="A1969" s="2" t="s">
        <v>243</v>
      </c>
      <c r="B1969" s="2" t="s">
        <v>34326</v>
      </c>
      <c r="C1969" s="3">
        <v>18</v>
      </c>
      <c r="D1969" s="2" t="s">
        <v>981</v>
      </c>
      <c r="E1969" s="2" t="s">
        <v>18235</v>
      </c>
      <c r="F1969" s="2">
        <v>38390873</v>
      </c>
      <c r="G1969" s="2" t="s">
        <v>18284</v>
      </c>
      <c r="H1969" s="2" t="s">
        <v>18285</v>
      </c>
      <c r="I1969" s="2" t="s">
        <v>6625</v>
      </c>
      <c r="J1969" s="2" t="s">
        <v>6625</v>
      </c>
      <c r="K1969" s="2" t="s">
        <v>18286</v>
      </c>
      <c r="L1969" s="2" t="s">
        <v>17831</v>
      </c>
      <c r="M1969" s="2" t="s">
        <v>7438</v>
      </c>
      <c r="N1969" s="4" t="s">
        <v>18287</v>
      </c>
      <c r="O1969" s="4" t="s">
        <v>18288</v>
      </c>
    </row>
    <row r="1970" spans="1:15" ht="15" hidden="1" customHeight="1" x14ac:dyDescent="0.3">
      <c r="A1970" s="2" t="s">
        <v>243</v>
      </c>
      <c r="B1970" s="2" t="s">
        <v>34326</v>
      </c>
      <c r="C1970" s="3">
        <v>18</v>
      </c>
      <c r="D1970" s="2" t="s">
        <v>981</v>
      </c>
      <c r="E1970" s="2" t="s">
        <v>18235</v>
      </c>
      <c r="F1970" s="2">
        <v>38147898</v>
      </c>
      <c r="G1970" s="2" t="s">
        <v>18289</v>
      </c>
      <c r="H1970" s="2" t="s">
        <v>18290</v>
      </c>
      <c r="I1970" s="2" t="s">
        <v>5347</v>
      </c>
      <c r="J1970" s="2" t="s">
        <v>18291</v>
      </c>
      <c r="K1970" s="2" t="s">
        <v>18292</v>
      </c>
      <c r="L1970" s="2" t="s">
        <v>18293</v>
      </c>
      <c r="M1970" s="2" t="s">
        <v>7460</v>
      </c>
      <c r="N1970" s="4" t="s">
        <v>18294</v>
      </c>
      <c r="O1970" s="4" t="s">
        <v>18295</v>
      </c>
    </row>
    <row r="1971" spans="1:15" ht="15" hidden="1" customHeight="1" x14ac:dyDescent="0.3">
      <c r="A1971" s="2" t="s">
        <v>243</v>
      </c>
      <c r="B1971" s="2" t="s">
        <v>34326</v>
      </c>
      <c r="C1971" s="3">
        <v>18</v>
      </c>
      <c r="D1971" s="2" t="s">
        <v>981</v>
      </c>
      <c r="E1971" s="2" t="s">
        <v>18235</v>
      </c>
      <c r="F1971" s="2">
        <v>37335864</v>
      </c>
      <c r="G1971" s="2" t="s">
        <v>18296</v>
      </c>
      <c r="H1971" s="2" t="s">
        <v>18297</v>
      </c>
      <c r="I1971" s="2" t="s">
        <v>5570</v>
      </c>
      <c r="J1971" s="2"/>
      <c r="K1971" s="2" t="s">
        <v>10693</v>
      </c>
      <c r="L1971" s="2" t="s">
        <v>18298</v>
      </c>
      <c r="M1971" s="2" t="s">
        <v>7388</v>
      </c>
      <c r="N1971" s="4" t="s">
        <v>18299</v>
      </c>
      <c r="O1971" s="4" t="s">
        <v>18300</v>
      </c>
    </row>
    <row r="1972" spans="1:15" ht="15" hidden="1" customHeight="1" x14ac:dyDescent="0.3">
      <c r="A1972" s="2" t="s">
        <v>243</v>
      </c>
      <c r="B1972" s="2" t="s">
        <v>34326</v>
      </c>
      <c r="C1972" s="3">
        <v>18</v>
      </c>
      <c r="D1972" s="2" t="s">
        <v>981</v>
      </c>
      <c r="E1972" s="2" t="s">
        <v>18235</v>
      </c>
      <c r="F1972" s="2">
        <v>37622254</v>
      </c>
      <c r="G1972" s="2" t="s">
        <v>18301</v>
      </c>
      <c r="H1972" s="2" t="s">
        <v>18302</v>
      </c>
      <c r="I1972" s="2" t="s">
        <v>2931</v>
      </c>
      <c r="J1972" s="2"/>
      <c r="K1972" s="2" t="s">
        <v>8833</v>
      </c>
      <c r="L1972" s="2" t="s">
        <v>18303</v>
      </c>
      <c r="M1972" s="2" t="s">
        <v>7460</v>
      </c>
      <c r="N1972" s="4" t="s">
        <v>18304</v>
      </c>
      <c r="O1972" s="4" t="s">
        <v>18305</v>
      </c>
    </row>
    <row r="1973" spans="1:15" ht="15" hidden="1" customHeight="1" x14ac:dyDescent="0.3">
      <c r="A1973" s="2" t="s">
        <v>243</v>
      </c>
      <c r="B1973" s="2" t="s">
        <v>34326</v>
      </c>
      <c r="C1973" s="3">
        <v>18</v>
      </c>
      <c r="D1973" s="2" t="s">
        <v>981</v>
      </c>
      <c r="E1973" s="2" t="s">
        <v>18235</v>
      </c>
      <c r="F1973" s="2">
        <v>37449510</v>
      </c>
      <c r="G1973" s="2" t="s">
        <v>18306</v>
      </c>
      <c r="H1973" s="2" t="s">
        <v>18307</v>
      </c>
      <c r="I1973" s="2" t="s">
        <v>4029</v>
      </c>
      <c r="J1973" s="2" t="s">
        <v>4285</v>
      </c>
      <c r="K1973" s="2" t="s">
        <v>18308</v>
      </c>
      <c r="L1973" s="2" t="s">
        <v>18309</v>
      </c>
      <c r="M1973" s="2" t="s">
        <v>7388</v>
      </c>
      <c r="N1973" s="4" t="s">
        <v>18310</v>
      </c>
      <c r="O1973" s="4" t="s">
        <v>18311</v>
      </c>
    </row>
    <row r="1974" spans="1:15" ht="15" hidden="1" customHeight="1" x14ac:dyDescent="0.3">
      <c r="A1974" s="2" t="s">
        <v>243</v>
      </c>
      <c r="B1974" s="2" t="s">
        <v>34326</v>
      </c>
      <c r="C1974" s="3">
        <v>18</v>
      </c>
      <c r="D1974" s="2" t="s">
        <v>981</v>
      </c>
      <c r="E1974" s="2" t="s">
        <v>18235</v>
      </c>
      <c r="F1974" s="2">
        <v>37142568</v>
      </c>
      <c r="G1974" s="2" t="s">
        <v>18312</v>
      </c>
      <c r="H1974" s="2" t="s">
        <v>18313</v>
      </c>
      <c r="I1974" s="2" t="s">
        <v>18314</v>
      </c>
      <c r="J1974" s="2" t="s">
        <v>18314</v>
      </c>
      <c r="K1974" s="2" t="s">
        <v>12768</v>
      </c>
      <c r="L1974" s="2" t="s">
        <v>18315</v>
      </c>
      <c r="M1974" s="2" t="s">
        <v>16410</v>
      </c>
      <c r="N1974" s="4" t="s">
        <v>18316</v>
      </c>
      <c r="O1974" s="4" t="s">
        <v>18317</v>
      </c>
    </row>
    <row r="1975" spans="1:15" ht="15" hidden="1" customHeight="1" x14ac:dyDescent="0.3">
      <c r="A1975" s="2" t="s">
        <v>243</v>
      </c>
      <c r="B1975" s="2" t="s">
        <v>34326</v>
      </c>
      <c r="C1975" s="3">
        <v>18</v>
      </c>
      <c r="D1975" s="2" t="s">
        <v>981</v>
      </c>
      <c r="E1975" s="2" t="s">
        <v>18235</v>
      </c>
      <c r="F1975" s="2">
        <v>36250907</v>
      </c>
      <c r="G1975" s="2" t="s">
        <v>18318</v>
      </c>
      <c r="H1975" s="2" t="s">
        <v>18319</v>
      </c>
      <c r="I1975" s="2" t="s">
        <v>11959</v>
      </c>
      <c r="J1975" s="2"/>
      <c r="K1975" s="2" t="s">
        <v>10693</v>
      </c>
      <c r="L1975" s="2" t="s">
        <v>18320</v>
      </c>
      <c r="M1975" s="2" t="s">
        <v>7460</v>
      </c>
      <c r="N1975" s="4" t="s">
        <v>18321</v>
      </c>
      <c r="O1975" s="4" t="s">
        <v>18322</v>
      </c>
    </row>
    <row r="1976" spans="1:15" ht="15" hidden="1" customHeight="1" x14ac:dyDescent="0.3">
      <c r="A1976" s="2" t="s">
        <v>243</v>
      </c>
      <c r="B1976" s="2" t="s">
        <v>34326</v>
      </c>
      <c r="C1976" s="3">
        <v>18</v>
      </c>
      <c r="D1976" s="2" t="s">
        <v>981</v>
      </c>
      <c r="E1976" s="2" t="s">
        <v>18235</v>
      </c>
      <c r="F1976" s="2">
        <v>36751013</v>
      </c>
      <c r="G1976" s="2" t="s">
        <v>18323</v>
      </c>
      <c r="H1976" s="2" t="s">
        <v>18324</v>
      </c>
      <c r="I1976" s="2" t="s">
        <v>806</v>
      </c>
      <c r="J1976" s="2"/>
      <c r="K1976" s="2" t="s">
        <v>18325</v>
      </c>
      <c r="L1976" s="2" t="s">
        <v>18326</v>
      </c>
      <c r="M1976" s="2" t="s">
        <v>7460</v>
      </c>
      <c r="N1976" s="4" t="s">
        <v>18327</v>
      </c>
      <c r="O1976" s="4" t="s">
        <v>18328</v>
      </c>
    </row>
    <row r="1977" spans="1:15" ht="15" hidden="1" customHeight="1" x14ac:dyDescent="0.3">
      <c r="A1977" s="2" t="s">
        <v>243</v>
      </c>
      <c r="B1977" s="2" t="s">
        <v>34326</v>
      </c>
      <c r="C1977" s="3">
        <v>18</v>
      </c>
      <c r="D1977" s="2" t="s">
        <v>981</v>
      </c>
      <c r="E1977" s="2" t="s">
        <v>18235</v>
      </c>
      <c r="F1977" s="2">
        <v>36305472</v>
      </c>
      <c r="G1977" s="2" t="s">
        <v>18329</v>
      </c>
      <c r="H1977" s="2" t="s">
        <v>18330</v>
      </c>
      <c r="I1977" s="2" t="s">
        <v>10108</v>
      </c>
      <c r="J1977" s="2"/>
      <c r="K1977" s="2" t="s">
        <v>1194</v>
      </c>
      <c r="L1977" s="2" t="s">
        <v>18331</v>
      </c>
      <c r="M1977" s="2" t="s">
        <v>7565</v>
      </c>
      <c r="N1977" s="4" t="s">
        <v>18332</v>
      </c>
      <c r="O1977" s="4" t="s">
        <v>18333</v>
      </c>
    </row>
    <row r="1978" spans="1:15" ht="15" hidden="1" customHeight="1" x14ac:dyDescent="0.3">
      <c r="A1978" s="2" t="s">
        <v>243</v>
      </c>
      <c r="B1978" s="2" t="s">
        <v>34326</v>
      </c>
      <c r="C1978" s="3">
        <v>18</v>
      </c>
      <c r="D1978" s="2" t="s">
        <v>981</v>
      </c>
      <c r="E1978" s="2" t="s">
        <v>18235</v>
      </c>
      <c r="F1978" s="2">
        <v>36009583</v>
      </c>
      <c r="G1978" s="2" t="s">
        <v>18334</v>
      </c>
      <c r="H1978" s="2" t="s">
        <v>18335</v>
      </c>
      <c r="I1978" s="2" t="s">
        <v>18336</v>
      </c>
      <c r="J1978" s="2" t="s">
        <v>18336</v>
      </c>
      <c r="K1978" s="2" t="s">
        <v>5197</v>
      </c>
      <c r="L1978" s="2" t="s">
        <v>18337</v>
      </c>
      <c r="M1978" s="2" t="s">
        <v>7388</v>
      </c>
      <c r="N1978" s="4" t="s">
        <v>18338</v>
      </c>
      <c r="O1978" s="4" t="s">
        <v>18339</v>
      </c>
    </row>
    <row r="1979" spans="1:15" ht="15" hidden="1" customHeight="1" x14ac:dyDescent="0.3">
      <c r="A1979" s="2" t="s">
        <v>243</v>
      </c>
      <c r="B1979" s="2" t="s">
        <v>34326</v>
      </c>
      <c r="C1979" s="3">
        <v>18</v>
      </c>
      <c r="D1979" s="2" t="s">
        <v>981</v>
      </c>
      <c r="E1979" s="2" t="s">
        <v>18235</v>
      </c>
      <c r="F1979" s="2">
        <v>35892674</v>
      </c>
      <c r="G1979" s="2" t="s">
        <v>18340</v>
      </c>
      <c r="H1979" s="2" t="s">
        <v>18341</v>
      </c>
      <c r="I1979" s="2" t="s">
        <v>18342</v>
      </c>
      <c r="J1979" s="2" t="s">
        <v>18342</v>
      </c>
      <c r="K1979" s="2" t="s">
        <v>5197</v>
      </c>
      <c r="L1979" s="2" t="s">
        <v>18343</v>
      </c>
      <c r="M1979" s="2" t="s">
        <v>7388</v>
      </c>
      <c r="N1979" s="4" t="s">
        <v>18344</v>
      </c>
      <c r="O1979" s="4" t="s">
        <v>18345</v>
      </c>
    </row>
    <row r="1980" spans="1:15" ht="15" hidden="1" customHeight="1" x14ac:dyDescent="0.3">
      <c r="A1980" s="2" t="s">
        <v>243</v>
      </c>
      <c r="B1980" s="2" t="s">
        <v>34326</v>
      </c>
      <c r="C1980" s="3">
        <v>18</v>
      </c>
      <c r="D1980" s="2" t="s">
        <v>981</v>
      </c>
      <c r="E1980" s="2" t="s">
        <v>18235</v>
      </c>
      <c r="F1980" s="2">
        <v>35007383</v>
      </c>
      <c r="G1980" s="2" t="s">
        <v>18346</v>
      </c>
      <c r="H1980" s="2" t="s">
        <v>18347</v>
      </c>
      <c r="I1980" s="2" t="s">
        <v>656</v>
      </c>
      <c r="J1980" s="2" t="s">
        <v>3051</v>
      </c>
      <c r="K1980" s="2" t="s">
        <v>12721</v>
      </c>
      <c r="L1980" s="2" t="s">
        <v>18348</v>
      </c>
      <c r="M1980" s="2" t="s">
        <v>7677</v>
      </c>
      <c r="N1980" s="4" t="s">
        <v>18349</v>
      </c>
      <c r="O1980" s="4" t="s">
        <v>18350</v>
      </c>
    </row>
    <row r="1981" spans="1:15" ht="15" hidden="1" customHeight="1" x14ac:dyDescent="0.3">
      <c r="A1981" s="2" t="s">
        <v>243</v>
      </c>
      <c r="B1981" s="2" t="s">
        <v>34326</v>
      </c>
      <c r="C1981" s="3">
        <v>18</v>
      </c>
      <c r="D1981" s="2" t="s">
        <v>981</v>
      </c>
      <c r="E1981" s="2" t="s">
        <v>18235</v>
      </c>
      <c r="F1981" s="2">
        <v>34252208</v>
      </c>
      <c r="G1981" s="2" t="s">
        <v>18329</v>
      </c>
      <c r="H1981" s="2" t="s">
        <v>18351</v>
      </c>
      <c r="I1981" s="2" t="s">
        <v>659</v>
      </c>
      <c r="J1981" s="2" t="s">
        <v>14828</v>
      </c>
      <c r="K1981" s="2" t="s">
        <v>1194</v>
      </c>
      <c r="L1981" s="2" t="s">
        <v>18352</v>
      </c>
      <c r="M1981" s="2" t="s">
        <v>11078</v>
      </c>
      <c r="N1981" s="4" t="s">
        <v>18353</v>
      </c>
      <c r="O1981" s="4" t="s">
        <v>18354</v>
      </c>
    </row>
    <row r="1982" spans="1:15" ht="15" hidden="1" customHeight="1" x14ac:dyDescent="0.3">
      <c r="A1982" s="2" t="s">
        <v>243</v>
      </c>
      <c r="B1982" s="2" t="s">
        <v>34326</v>
      </c>
      <c r="C1982" s="3">
        <v>18</v>
      </c>
      <c r="D1982" s="2" t="s">
        <v>981</v>
      </c>
      <c r="E1982" s="2" t="s">
        <v>18235</v>
      </c>
      <c r="F1982" s="2">
        <v>35371083</v>
      </c>
      <c r="G1982" s="2" t="s">
        <v>18355</v>
      </c>
      <c r="H1982" s="2" t="s">
        <v>18356</v>
      </c>
      <c r="I1982" s="2" t="s">
        <v>695</v>
      </c>
      <c r="J1982" s="2" t="s">
        <v>18357</v>
      </c>
      <c r="K1982" s="2" t="s">
        <v>7410</v>
      </c>
      <c r="L1982" s="2" t="s">
        <v>18358</v>
      </c>
      <c r="M1982" s="2" t="s">
        <v>7460</v>
      </c>
      <c r="N1982" s="4" t="s">
        <v>18359</v>
      </c>
      <c r="O1982" s="4" t="s">
        <v>18360</v>
      </c>
    </row>
    <row r="1983" spans="1:15" ht="15" hidden="1" customHeight="1" x14ac:dyDescent="0.3">
      <c r="A1983" s="2" t="s">
        <v>243</v>
      </c>
      <c r="B1983" s="2" t="s">
        <v>34326</v>
      </c>
      <c r="C1983" s="3">
        <v>18</v>
      </c>
      <c r="D1983" s="2" t="s">
        <v>981</v>
      </c>
      <c r="E1983" s="2" t="s">
        <v>18235</v>
      </c>
      <c r="F1983" s="2">
        <v>33764396</v>
      </c>
      <c r="G1983" s="2" t="s">
        <v>18361</v>
      </c>
      <c r="H1983" s="2" t="s">
        <v>18362</v>
      </c>
      <c r="I1983" s="2" t="s">
        <v>6517</v>
      </c>
      <c r="J1983" s="2"/>
      <c r="K1983" s="2" t="s">
        <v>10693</v>
      </c>
      <c r="L1983" s="2" t="s">
        <v>18363</v>
      </c>
      <c r="M1983" s="2" t="s">
        <v>7388</v>
      </c>
      <c r="N1983" s="4" t="s">
        <v>18364</v>
      </c>
      <c r="O1983" s="4" t="s">
        <v>18365</v>
      </c>
    </row>
    <row r="1984" spans="1:15" ht="15" hidden="1" customHeight="1" x14ac:dyDescent="0.3">
      <c r="A1984" s="2" t="s">
        <v>243</v>
      </c>
      <c r="B1984" s="2" t="s">
        <v>34326</v>
      </c>
      <c r="C1984" s="3">
        <v>18</v>
      </c>
      <c r="D1984" s="2" t="s">
        <v>981</v>
      </c>
      <c r="E1984" s="2" t="s">
        <v>18235</v>
      </c>
      <c r="F1984" s="2">
        <v>34619232</v>
      </c>
      <c r="G1984" s="2" t="s">
        <v>18366</v>
      </c>
      <c r="H1984" s="2" t="s">
        <v>18367</v>
      </c>
      <c r="I1984" s="2" t="s">
        <v>5032</v>
      </c>
      <c r="J1984" s="2" t="s">
        <v>18368</v>
      </c>
      <c r="K1984" s="2" t="s">
        <v>10063</v>
      </c>
      <c r="L1984" s="2" t="s">
        <v>18369</v>
      </c>
      <c r="M1984" s="2" t="s">
        <v>7677</v>
      </c>
      <c r="N1984" s="4" t="s">
        <v>18370</v>
      </c>
      <c r="O1984" s="4" t="s">
        <v>18371</v>
      </c>
    </row>
    <row r="1985" spans="1:15" ht="15" hidden="1" customHeight="1" x14ac:dyDescent="0.3">
      <c r="A1985" s="2" t="s">
        <v>243</v>
      </c>
      <c r="B1985" s="2" t="s">
        <v>34326</v>
      </c>
      <c r="C1985" s="3">
        <v>18</v>
      </c>
      <c r="D1985" s="2" t="s">
        <v>981</v>
      </c>
      <c r="E1985" s="2" t="s">
        <v>18235</v>
      </c>
      <c r="F1985" s="2">
        <v>34805494</v>
      </c>
      <c r="G1985" s="2" t="s">
        <v>18372</v>
      </c>
      <c r="H1985" s="2" t="s">
        <v>18373</v>
      </c>
      <c r="I1985" s="2" t="s">
        <v>5032</v>
      </c>
      <c r="J1985" s="2" t="s">
        <v>16227</v>
      </c>
      <c r="K1985" s="2" t="s">
        <v>18374</v>
      </c>
      <c r="L1985" s="2" t="s">
        <v>18375</v>
      </c>
      <c r="M1985" s="2" t="s">
        <v>7388</v>
      </c>
      <c r="N1985" s="4" t="s">
        <v>18376</v>
      </c>
      <c r="O1985" s="4" t="s">
        <v>18377</v>
      </c>
    </row>
    <row r="1986" spans="1:15" ht="15" hidden="1" customHeight="1" x14ac:dyDescent="0.3">
      <c r="A1986" s="2" t="s">
        <v>243</v>
      </c>
      <c r="B1986" s="2" t="s">
        <v>34326</v>
      </c>
      <c r="C1986" s="3">
        <v>18</v>
      </c>
      <c r="D1986" s="2" t="s">
        <v>981</v>
      </c>
      <c r="E1986" s="2" t="s">
        <v>18235</v>
      </c>
      <c r="F1986" s="2">
        <v>34737297</v>
      </c>
      <c r="G1986" s="2" t="s">
        <v>18378</v>
      </c>
      <c r="H1986" s="2" t="s">
        <v>18379</v>
      </c>
      <c r="I1986" s="2" t="s">
        <v>18380</v>
      </c>
      <c r="J1986" s="2" t="s">
        <v>18380</v>
      </c>
      <c r="K1986" s="2" t="s">
        <v>9582</v>
      </c>
      <c r="L1986" s="2" t="s">
        <v>18381</v>
      </c>
      <c r="M1986" s="2" t="s">
        <v>7460</v>
      </c>
      <c r="N1986" s="4" t="s">
        <v>18382</v>
      </c>
      <c r="O1986" s="4" t="s">
        <v>18383</v>
      </c>
    </row>
    <row r="1987" spans="1:15" ht="15" hidden="1" customHeight="1" x14ac:dyDescent="0.3">
      <c r="A1987" s="2" t="s">
        <v>243</v>
      </c>
      <c r="B1987" s="2" t="s">
        <v>34326</v>
      </c>
      <c r="C1987" s="3">
        <v>18</v>
      </c>
      <c r="D1987" s="2" t="s">
        <v>981</v>
      </c>
      <c r="E1987" s="2" t="s">
        <v>18235</v>
      </c>
      <c r="F1987" s="2">
        <v>34680528</v>
      </c>
      <c r="G1987" s="2" t="s">
        <v>18384</v>
      </c>
      <c r="H1987" s="2" t="s">
        <v>18385</v>
      </c>
      <c r="I1987" s="2" t="s">
        <v>18386</v>
      </c>
      <c r="J1987" s="2" t="s">
        <v>18386</v>
      </c>
      <c r="K1987" s="2" t="s">
        <v>5197</v>
      </c>
      <c r="L1987" s="2" t="s">
        <v>18387</v>
      </c>
      <c r="M1987" s="2" t="s">
        <v>7388</v>
      </c>
      <c r="N1987" s="4" t="s">
        <v>18388</v>
      </c>
      <c r="O1987" s="4" t="s">
        <v>18389</v>
      </c>
    </row>
    <row r="1988" spans="1:15" ht="15" hidden="1" customHeight="1" x14ac:dyDescent="0.3">
      <c r="A1988" s="2" t="s">
        <v>243</v>
      </c>
      <c r="B1988" s="2" t="s">
        <v>34326</v>
      </c>
      <c r="C1988" s="3">
        <v>18</v>
      </c>
      <c r="D1988" s="2" t="s">
        <v>981</v>
      </c>
      <c r="E1988" s="2" t="s">
        <v>18235</v>
      </c>
      <c r="F1988" s="2">
        <v>34112706</v>
      </c>
      <c r="G1988" s="2" t="s">
        <v>18390</v>
      </c>
      <c r="H1988" s="2" t="s">
        <v>18391</v>
      </c>
      <c r="I1988" s="2" t="s">
        <v>2275</v>
      </c>
      <c r="J1988" s="2" t="s">
        <v>6132</v>
      </c>
      <c r="K1988" s="2" t="s">
        <v>10486</v>
      </c>
      <c r="L1988" s="2" t="s">
        <v>18392</v>
      </c>
      <c r="M1988" s="2" t="s">
        <v>7388</v>
      </c>
      <c r="N1988" s="4" t="s">
        <v>18393</v>
      </c>
      <c r="O1988" s="4" t="s">
        <v>18394</v>
      </c>
    </row>
    <row r="1989" spans="1:15" ht="15" hidden="1" customHeight="1" x14ac:dyDescent="0.3">
      <c r="A1989" s="2" t="s">
        <v>243</v>
      </c>
      <c r="B1989" s="2" t="s">
        <v>34326</v>
      </c>
      <c r="C1989" s="3">
        <v>18</v>
      </c>
      <c r="D1989" s="2" t="s">
        <v>981</v>
      </c>
      <c r="E1989" s="2" t="s">
        <v>18235</v>
      </c>
      <c r="F1989" s="2">
        <v>33047493</v>
      </c>
      <c r="G1989" s="2" t="s">
        <v>18395</v>
      </c>
      <c r="H1989" s="2" t="s">
        <v>18396</v>
      </c>
      <c r="I1989" s="2" t="s">
        <v>2101</v>
      </c>
      <c r="J1989" s="2" t="s">
        <v>18397</v>
      </c>
      <c r="K1989" s="2" t="s">
        <v>12721</v>
      </c>
      <c r="L1989" s="2" t="s">
        <v>18398</v>
      </c>
      <c r="M1989" s="2" t="s">
        <v>7388</v>
      </c>
      <c r="N1989" s="4" t="s">
        <v>18399</v>
      </c>
      <c r="O1989" s="4" t="s">
        <v>18400</v>
      </c>
    </row>
    <row r="1990" spans="1:15" ht="15" hidden="1" customHeight="1" x14ac:dyDescent="0.3">
      <c r="A1990" s="2" t="s">
        <v>243</v>
      </c>
      <c r="B1990" s="2" t="s">
        <v>34326</v>
      </c>
      <c r="C1990" s="3">
        <v>18</v>
      </c>
      <c r="D1990" s="2" t="s">
        <v>981</v>
      </c>
      <c r="E1990" s="2" t="s">
        <v>18235</v>
      </c>
      <c r="F1990" s="2">
        <v>34054835</v>
      </c>
      <c r="G1990" s="2" t="s">
        <v>18401</v>
      </c>
      <c r="H1990" s="2" t="s">
        <v>18402</v>
      </c>
      <c r="I1990" s="2" t="s">
        <v>759</v>
      </c>
      <c r="J1990" s="2" t="s">
        <v>18403</v>
      </c>
      <c r="K1990" s="2" t="s">
        <v>7410</v>
      </c>
      <c r="L1990" s="2" t="s">
        <v>18404</v>
      </c>
      <c r="M1990" s="2" t="s">
        <v>7388</v>
      </c>
      <c r="N1990" s="4" t="s">
        <v>18405</v>
      </c>
      <c r="O1990" s="4" t="s">
        <v>18406</v>
      </c>
    </row>
    <row r="1991" spans="1:15" ht="15" hidden="1" customHeight="1" x14ac:dyDescent="0.3">
      <c r="A1991" s="2" t="s">
        <v>243</v>
      </c>
      <c r="B1991" s="2" t="s">
        <v>34326</v>
      </c>
      <c r="C1991" s="3">
        <v>18</v>
      </c>
      <c r="D1991" s="2" t="s">
        <v>981</v>
      </c>
      <c r="E1991" s="2" t="s">
        <v>18235</v>
      </c>
      <c r="F1991" s="2">
        <v>34408774</v>
      </c>
      <c r="G1991" s="2" t="s">
        <v>18407</v>
      </c>
      <c r="H1991" s="2" t="s">
        <v>18408</v>
      </c>
      <c r="I1991" s="2" t="s">
        <v>759</v>
      </c>
      <c r="J1991" s="2" t="s">
        <v>18409</v>
      </c>
      <c r="K1991" s="2" t="s">
        <v>16585</v>
      </c>
      <c r="L1991" s="2" t="s">
        <v>18410</v>
      </c>
      <c r="M1991" s="2" t="s">
        <v>7438</v>
      </c>
      <c r="N1991" s="4" t="s">
        <v>18411</v>
      </c>
      <c r="O1991" s="4" t="s">
        <v>18412</v>
      </c>
    </row>
    <row r="1992" spans="1:15" ht="15" hidden="1" customHeight="1" x14ac:dyDescent="0.3">
      <c r="A1992" s="2" t="s">
        <v>243</v>
      </c>
      <c r="B1992" s="2" t="s">
        <v>34326</v>
      </c>
      <c r="C1992" s="3">
        <v>18</v>
      </c>
      <c r="D1992" s="2" t="s">
        <v>981</v>
      </c>
      <c r="E1992" s="2" t="s">
        <v>18235</v>
      </c>
      <c r="F1992" s="2">
        <v>34489954</v>
      </c>
      <c r="G1992" s="2" t="s">
        <v>18413</v>
      </c>
      <c r="H1992" s="2" t="s">
        <v>18414</v>
      </c>
      <c r="I1992" s="2" t="s">
        <v>759</v>
      </c>
      <c r="J1992" s="2" t="s">
        <v>9119</v>
      </c>
      <c r="K1992" s="2" t="s">
        <v>7410</v>
      </c>
      <c r="L1992" s="2" t="s">
        <v>18415</v>
      </c>
      <c r="M1992" s="2" t="s">
        <v>7460</v>
      </c>
      <c r="N1992" s="4" t="s">
        <v>18416</v>
      </c>
      <c r="O1992" s="4" t="s">
        <v>18417</v>
      </c>
    </row>
    <row r="1993" spans="1:15" ht="15" hidden="1" customHeight="1" x14ac:dyDescent="0.3">
      <c r="A1993" s="2" t="s">
        <v>243</v>
      </c>
      <c r="B1993" s="2" t="s">
        <v>34326</v>
      </c>
      <c r="C1993" s="3">
        <v>18</v>
      </c>
      <c r="D1993" s="2" t="s">
        <v>981</v>
      </c>
      <c r="E1993" s="2" t="s">
        <v>18235</v>
      </c>
      <c r="F1993" s="2">
        <v>34490126</v>
      </c>
      <c r="G1993" s="2" t="s">
        <v>18418</v>
      </c>
      <c r="H1993" s="2" t="s">
        <v>18419</v>
      </c>
      <c r="I1993" s="2" t="s">
        <v>759</v>
      </c>
      <c r="J1993" s="2" t="s">
        <v>9119</v>
      </c>
      <c r="K1993" s="2" t="s">
        <v>12011</v>
      </c>
      <c r="L1993" s="2" t="s">
        <v>18420</v>
      </c>
      <c r="M1993" s="2" t="s">
        <v>7438</v>
      </c>
      <c r="N1993" s="4" t="s">
        <v>18421</v>
      </c>
      <c r="O1993" s="4" t="s">
        <v>18422</v>
      </c>
    </row>
    <row r="1994" spans="1:15" ht="15" hidden="1" customHeight="1" x14ac:dyDescent="0.3">
      <c r="A1994" s="2" t="s">
        <v>243</v>
      </c>
      <c r="B1994" s="2" t="s">
        <v>34326</v>
      </c>
      <c r="C1994" s="3">
        <v>18</v>
      </c>
      <c r="D1994" s="2" t="s">
        <v>981</v>
      </c>
      <c r="E1994" s="2" t="s">
        <v>18235</v>
      </c>
      <c r="F1994" s="2">
        <v>34566953</v>
      </c>
      <c r="G1994" s="2" t="s">
        <v>18423</v>
      </c>
      <c r="H1994" s="2" t="s">
        <v>18424</v>
      </c>
      <c r="I1994" s="2" t="s">
        <v>759</v>
      </c>
      <c r="J1994" s="2" t="s">
        <v>2419</v>
      </c>
      <c r="K1994" s="2" t="s">
        <v>7410</v>
      </c>
      <c r="L1994" s="2" t="s">
        <v>18425</v>
      </c>
      <c r="M1994" s="2" t="s">
        <v>7460</v>
      </c>
      <c r="N1994" s="4" t="s">
        <v>18426</v>
      </c>
      <c r="O1994" s="4" t="s">
        <v>18427</v>
      </c>
    </row>
    <row r="1995" spans="1:15" ht="15" hidden="1" customHeight="1" x14ac:dyDescent="0.3">
      <c r="A1995" s="2" t="s">
        <v>243</v>
      </c>
      <c r="B1995" s="2" t="s">
        <v>34326</v>
      </c>
      <c r="C1995" s="3">
        <v>18</v>
      </c>
      <c r="D1995" s="2" t="s">
        <v>981</v>
      </c>
      <c r="E1995" s="2" t="s">
        <v>18235</v>
      </c>
      <c r="F1995" s="2">
        <v>34691039</v>
      </c>
      <c r="G1995" s="2" t="s">
        <v>18428</v>
      </c>
      <c r="H1995" s="2" t="s">
        <v>18429</v>
      </c>
      <c r="I1995" s="2" t="s">
        <v>759</v>
      </c>
      <c r="J1995" s="2" t="s">
        <v>18430</v>
      </c>
      <c r="K1995" s="2" t="s">
        <v>7410</v>
      </c>
      <c r="L1995" s="2" t="s">
        <v>18431</v>
      </c>
      <c r="M1995" s="2" t="s">
        <v>7460</v>
      </c>
      <c r="N1995" s="4" t="s">
        <v>18432</v>
      </c>
      <c r="O1995" s="4" t="s">
        <v>18433</v>
      </c>
    </row>
    <row r="1996" spans="1:15" ht="15" hidden="1" customHeight="1" x14ac:dyDescent="0.3">
      <c r="A1996" s="2" t="s">
        <v>243</v>
      </c>
      <c r="B1996" s="2" t="s">
        <v>34326</v>
      </c>
      <c r="C1996" s="3">
        <v>18</v>
      </c>
      <c r="D1996" s="2" t="s">
        <v>981</v>
      </c>
      <c r="E1996" s="2" t="s">
        <v>18235</v>
      </c>
      <c r="F1996" s="2">
        <v>33093664</v>
      </c>
      <c r="G1996" s="2" t="s">
        <v>18434</v>
      </c>
      <c r="H1996" s="2" t="s">
        <v>18435</v>
      </c>
      <c r="I1996" s="2" t="s">
        <v>12073</v>
      </c>
      <c r="J1996" s="2" t="s">
        <v>11192</v>
      </c>
      <c r="K1996" s="2" t="s">
        <v>16806</v>
      </c>
      <c r="L1996" s="2" t="s">
        <v>18436</v>
      </c>
      <c r="M1996" s="2" t="s">
        <v>7438</v>
      </c>
      <c r="N1996" s="4" t="s">
        <v>18437</v>
      </c>
      <c r="O1996" s="4" t="s">
        <v>18438</v>
      </c>
    </row>
    <row r="1997" spans="1:15" ht="15" hidden="1" customHeight="1" x14ac:dyDescent="0.3">
      <c r="A1997" s="2" t="s">
        <v>243</v>
      </c>
      <c r="B1997" s="2" t="s">
        <v>34326</v>
      </c>
      <c r="C1997" s="3">
        <v>18</v>
      </c>
      <c r="D1997" s="2" t="s">
        <v>981</v>
      </c>
      <c r="E1997" s="2" t="s">
        <v>18235</v>
      </c>
      <c r="F1997" s="2">
        <v>33234960</v>
      </c>
      <c r="G1997" s="2" t="s">
        <v>18439</v>
      </c>
      <c r="H1997" s="2" t="s">
        <v>18440</v>
      </c>
      <c r="I1997" s="2" t="s">
        <v>12073</v>
      </c>
      <c r="J1997" s="2"/>
      <c r="K1997" s="2" t="s">
        <v>18441</v>
      </c>
      <c r="L1997" s="2" t="s">
        <v>18442</v>
      </c>
      <c r="M1997" s="2" t="s">
        <v>7460</v>
      </c>
      <c r="N1997" s="4" t="s">
        <v>18443</v>
      </c>
      <c r="O1997" s="4" t="s">
        <v>18444</v>
      </c>
    </row>
    <row r="1998" spans="1:15" ht="15" hidden="1" customHeight="1" x14ac:dyDescent="0.3">
      <c r="A1998" s="2" t="s">
        <v>243</v>
      </c>
      <c r="B1998" s="2" t="s">
        <v>34326</v>
      </c>
      <c r="C1998" s="3">
        <v>18</v>
      </c>
      <c r="D1998" s="2" t="s">
        <v>981</v>
      </c>
      <c r="E1998" s="2" t="s">
        <v>18235</v>
      </c>
      <c r="F1998" s="2">
        <v>32682889</v>
      </c>
      <c r="G1998" s="2" t="s">
        <v>18445</v>
      </c>
      <c r="H1998" s="2" t="s">
        <v>18446</v>
      </c>
      <c r="I1998" s="2" t="s">
        <v>799</v>
      </c>
      <c r="J1998" s="2" t="s">
        <v>18447</v>
      </c>
      <c r="K1998" s="2" t="s">
        <v>18448</v>
      </c>
      <c r="L1998" s="2" t="s">
        <v>18449</v>
      </c>
      <c r="M1998" s="2" t="s">
        <v>7677</v>
      </c>
      <c r="N1998" s="4" t="s">
        <v>18450</v>
      </c>
      <c r="O1998" s="4" t="s">
        <v>18451</v>
      </c>
    </row>
    <row r="1999" spans="1:15" ht="15" hidden="1" customHeight="1" x14ac:dyDescent="0.3">
      <c r="A1999" s="2" t="s">
        <v>243</v>
      </c>
      <c r="B1999" s="2" t="s">
        <v>34326</v>
      </c>
      <c r="C1999" s="3">
        <v>18</v>
      </c>
      <c r="D1999" s="2" t="s">
        <v>981</v>
      </c>
      <c r="E1999" s="2" t="s">
        <v>18235</v>
      </c>
      <c r="F1999" s="2">
        <v>32526204</v>
      </c>
      <c r="G1999" s="2" t="s">
        <v>18452</v>
      </c>
      <c r="H1999" s="2" t="s">
        <v>18453</v>
      </c>
      <c r="I1999" s="2" t="s">
        <v>18454</v>
      </c>
      <c r="J1999" s="2" t="s">
        <v>18455</v>
      </c>
      <c r="K1999" s="2" t="s">
        <v>18456</v>
      </c>
      <c r="L1999" s="2" t="s">
        <v>18457</v>
      </c>
      <c r="M1999" s="2" t="s">
        <v>7460</v>
      </c>
      <c r="N1999" s="4" t="s">
        <v>18458</v>
      </c>
      <c r="O1999" s="4" t="s">
        <v>18459</v>
      </c>
    </row>
    <row r="2000" spans="1:15" ht="15" hidden="1" customHeight="1" x14ac:dyDescent="0.3">
      <c r="A2000" s="2" t="s">
        <v>243</v>
      </c>
      <c r="B2000" s="2" t="s">
        <v>34326</v>
      </c>
      <c r="C2000" s="3">
        <v>18</v>
      </c>
      <c r="D2000" s="2" t="s">
        <v>981</v>
      </c>
      <c r="E2000" s="2" t="s">
        <v>18235</v>
      </c>
      <c r="F2000" s="2">
        <v>32166423</v>
      </c>
      <c r="G2000" s="2" t="s">
        <v>18460</v>
      </c>
      <c r="H2000" s="2" t="s">
        <v>18461</v>
      </c>
      <c r="I2000" s="2" t="s">
        <v>7740</v>
      </c>
      <c r="J2000" s="2" t="s">
        <v>18462</v>
      </c>
      <c r="K2000" s="2" t="s">
        <v>18463</v>
      </c>
      <c r="L2000" s="2" t="s">
        <v>18464</v>
      </c>
      <c r="M2000" s="2" t="s">
        <v>7388</v>
      </c>
      <c r="N2000" s="4" t="s">
        <v>18465</v>
      </c>
      <c r="O2000" s="4" t="s">
        <v>18466</v>
      </c>
    </row>
    <row r="2001" spans="1:15" ht="15" hidden="1" customHeight="1" x14ac:dyDescent="0.3">
      <c r="A2001" s="2" t="s">
        <v>243</v>
      </c>
      <c r="B2001" s="2" t="s">
        <v>34326</v>
      </c>
      <c r="C2001" s="3">
        <v>18</v>
      </c>
      <c r="D2001" s="2" t="s">
        <v>981</v>
      </c>
      <c r="E2001" s="2" t="s">
        <v>18235</v>
      </c>
      <c r="F2001" s="2">
        <v>32056374</v>
      </c>
      <c r="G2001" s="2" t="s">
        <v>18467</v>
      </c>
      <c r="H2001" s="2" t="s">
        <v>18468</v>
      </c>
      <c r="I2001" s="2" t="s">
        <v>1347</v>
      </c>
      <c r="J2001" s="2" t="s">
        <v>18469</v>
      </c>
      <c r="K2001" s="2" t="s">
        <v>18470</v>
      </c>
      <c r="L2001" s="2" t="s">
        <v>18471</v>
      </c>
      <c r="M2001" s="2" t="s">
        <v>7460</v>
      </c>
      <c r="N2001" s="4" t="s">
        <v>18472</v>
      </c>
      <c r="O2001" s="4" t="s">
        <v>18473</v>
      </c>
    </row>
    <row r="2002" spans="1:15" ht="15" hidden="1" customHeight="1" x14ac:dyDescent="0.3">
      <c r="A2002" s="2" t="s">
        <v>243</v>
      </c>
      <c r="B2002" s="2" t="s">
        <v>34326</v>
      </c>
      <c r="C2002" s="3">
        <v>18</v>
      </c>
      <c r="D2002" s="2" t="s">
        <v>981</v>
      </c>
      <c r="E2002" s="2" t="s">
        <v>18235</v>
      </c>
      <c r="F2002" s="2">
        <v>32158442</v>
      </c>
      <c r="G2002" s="2" t="s">
        <v>18474</v>
      </c>
      <c r="H2002" s="2" t="s">
        <v>18475</v>
      </c>
      <c r="I2002" s="2" t="s">
        <v>1123</v>
      </c>
      <c r="J2002" s="2" t="s">
        <v>18476</v>
      </c>
      <c r="K2002" s="2" t="s">
        <v>7410</v>
      </c>
      <c r="L2002" s="2" t="s">
        <v>18477</v>
      </c>
      <c r="M2002" s="2" t="s">
        <v>7460</v>
      </c>
      <c r="N2002" s="4" t="s">
        <v>18478</v>
      </c>
      <c r="O2002" s="4" t="s">
        <v>18479</v>
      </c>
    </row>
    <row r="2003" spans="1:15" ht="15" hidden="1" customHeight="1" x14ac:dyDescent="0.3">
      <c r="A2003" s="2" t="s">
        <v>243</v>
      </c>
      <c r="B2003" s="2" t="s">
        <v>34326</v>
      </c>
      <c r="C2003" s="3">
        <v>18</v>
      </c>
      <c r="D2003" s="2" t="s">
        <v>981</v>
      </c>
      <c r="E2003" s="2" t="s">
        <v>18235</v>
      </c>
      <c r="F2003" s="2">
        <v>33324387</v>
      </c>
      <c r="G2003" s="2" t="s">
        <v>18480</v>
      </c>
      <c r="H2003" s="2" t="s">
        <v>18481</v>
      </c>
      <c r="I2003" s="2" t="s">
        <v>1123</v>
      </c>
      <c r="J2003" s="2" t="s">
        <v>7777</v>
      </c>
      <c r="K2003" s="2" t="s">
        <v>10512</v>
      </c>
      <c r="L2003" s="2" t="s">
        <v>18482</v>
      </c>
      <c r="M2003" s="2" t="s">
        <v>7388</v>
      </c>
      <c r="N2003" s="4" t="s">
        <v>18483</v>
      </c>
      <c r="O2003" s="4" t="s">
        <v>18484</v>
      </c>
    </row>
    <row r="2004" spans="1:15" ht="15" hidden="1" customHeight="1" x14ac:dyDescent="0.3">
      <c r="A2004" s="2" t="s">
        <v>243</v>
      </c>
      <c r="B2004" s="2" t="s">
        <v>34326</v>
      </c>
      <c r="C2004" s="3">
        <v>18</v>
      </c>
      <c r="D2004" s="2" t="s">
        <v>981</v>
      </c>
      <c r="E2004" s="2" t="s">
        <v>18235</v>
      </c>
      <c r="F2004" s="2">
        <v>29571923</v>
      </c>
      <c r="G2004" s="2" t="s">
        <v>18485</v>
      </c>
      <c r="H2004" s="2" t="s">
        <v>18486</v>
      </c>
      <c r="I2004" s="2" t="s">
        <v>1916</v>
      </c>
      <c r="J2004" s="2" t="s">
        <v>18487</v>
      </c>
      <c r="K2004" s="2" t="s">
        <v>7960</v>
      </c>
      <c r="L2004" s="2" t="s">
        <v>18488</v>
      </c>
      <c r="M2004" s="2" t="s">
        <v>7460</v>
      </c>
      <c r="N2004" s="4" t="s">
        <v>18489</v>
      </c>
      <c r="O2004" s="4" t="s">
        <v>18490</v>
      </c>
    </row>
    <row r="2005" spans="1:15" ht="15" hidden="1" customHeight="1" x14ac:dyDescent="0.3">
      <c r="A2005" s="2" t="s">
        <v>243</v>
      </c>
      <c r="B2005" s="2" t="s">
        <v>34326</v>
      </c>
      <c r="C2005" s="3">
        <v>18</v>
      </c>
      <c r="D2005" s="2" t="s">
        <v>981</v>
      </c>
      <c r="E2005" s="2" t="s">
        <v>18235</v>
      </c>
      <c r="F2005" s="2">
        <v>30267437</v>
      </c>
      <c r="G2005" s="2" t="s">
        <v>18491</v>
      </c>
      <c r="H2005" s="2" t="s">
        <v>18492</v>
      </c>
      <c r="I2005" s="2" t="s">
        <v>1916</v>
      </c>
      <c r="J2005" s="2" t="s">
        <v>18493</v>
      </c>
      <c r="K2005" s="2" t="s">
        <v>18325</v>
      </c>
      <c r="L2005" s="2" t="s">
        <v>18494</v>
      </c>
      <c r="M2005" s="2" t="s">
        <v>7460</v>
      </c>
      <c r="N2005" s="4" t="s">
        <v>18495</v>
      </c>
      <c r="O2005" s="4" t="s">
        <v>18496</v>
      </c>
    </row>
    <row r="2006" spans="1:15" ht="15" hidden="1" customHeight="1" x14ac:dyDescent="0.3">
      <c r="A2006" s="2" t="s">
        <v>243</v>
      </c>
      <c r="B2006" s="2" t="s">
        <v>34326</v>
      </c>
      <c r="C2006" s="3">
        <v>18</v>
      </c>
      <c r="D2006" s="2" t="s">
        <v>981</v>
      </c>
      <c r="E2006" s="2" t="s">
        <v>18235</v>
      </c>
      <c r="F2006" s="2">
        <v>30896088</v>
      </c>
      <c r="G2006" s="2" t="s">
        <v>18497</v>
      </c>
      <c r="H2006" s="2" t="s">
        <v>18498</v>
      </c>
      <c r="I2006" s="2" t="s">
        <v>1916</v>
      </c>
      <c r="J2006" s="2" t="s">
        <v>18499</v>
      </c>
      <c r="K2006" s="2" t="s">
        <v>10405</v>
      </c>
      <c r="L2006" s="2" t="s">
        <v>18500</v>
      </c>
      <c r="M2006" s="2" t="s">
        <v>7852</v>
      </c>
      <c r="N2006" s="4" t="s">
        <v>3337</v>
      </c>
      <c r="O2006" s="4" t="s">
        <v>18501</v>
      </c>
    </row>
    <row r="2007" spans="1:15" ht="15" hidden="1" customHeight="1" x14ac:dyDescent="0.3">
      <c r="A2007" s="2" t="s">
        <v>243</v>
      </c>
      <c r="B2007" s="2" t="s">
        <v>34326</v>
      </c>
      <c r="C2007" s="3">
        <v>18</v>
      </c>
      <c r="D2007" s="2" t="s">
        <v>981</v>
      </c>
      <c r="E2007" s="2" t="s">
        <v>18235</v>
      </c>
      <c r="F2007" s="2">
        <v>30267375</v>
      </c>
      <c r="G2007" s="2" t="s">
        <v>18502</v>
      </c>
      <c r="H2007" s="2" t="s">
        <v>18503</v>
      </c>
      <c r="I2007" s="2" t="s">
        <v>2586</v>
      </c>
      <c r="J2007" s="2" t="s">
        <v>10361</v>
      </c>
      <c r="K2007" s="2" t="s">
        <v>18504</v>
      </c>
      <c r="L2007" s="2" t="s">
        <v>18505</v>
      </c>
      <c r="M2007" s="2" t="s">
        <v>7388</v>
      </c>
      <c r="N2007" s="4" t="s">
        <v>18506</v>
      </c>
      <c r="O2007" s="4" t="s">
        <v>18507</v>
      </c>
    </row>
    <row r="2008" spans="1:15" ht="15" hidden="1" customHeight="1" x14ac:dyDescent="0.3">
      <c r="A2008" s="2" t="s">
        <v>243</v>
      </c>
      <c r="B2008" s="2" t="s">
        <v>34326</v>
      </c>
      <c r="C2008" s="3">
        <v>18</v>
      </c>
      <c r="D2008" s="2" t="s">
        <v>981</v>
      </c>
      <c r="E2008" s="2" t="s">
        <v>18235</v>
      </c>
      <c r="F2008" s="2">
        <v>30894198</v>
      </c>
      <c r="G2008" s="2" t="s">
        <v>18508</v>
      </c>
      <c r="H2008" s="2" t="s">
        <v>18509</v>
      </c>
      <c r="I2008" s="2" t="s">
        <v>18510</v>
      </c>
      <c r="J2008" s="2" t="s">
        <v>18510</v>
      </c>
      <c r="K2008" s="2" t="s">
        <v>16260</v>
      </c>
      <c r="L2008" s="2" t="s">
        <v>18511</v>
      </c>
      <c r="M2008" s="2" t="s">
        <v>7388</v>
      </c>
      <c r="N2008" s="4" t="s">
        <v>18512</v>
      </c>
      <c r="O2008" s="4" t="s">
        <v>18513</v>
      </c>
    </row>
    <row r="2009" spans="1:15" ht="15" hidden="1" customHeight="1" x14ac:dyDescent="0.3">
      <c r="A2009" s="2" t="s">
        <v>243</v>
      </c>
      <c r="B2009" s="2" t="s">
        <v>34326</v>
      </c>
      <c r="C2009" s="3">
        <v>18</v>
      </c>
      <c r="D2009" s="2" t="s">
        <v>981</v>
      </c>
      <c r="E2009" s="2" t="s">
        <v>18235</v>
      </c>
      <c r="F2009" s="2">
        <v>30639649</v>
      </c>
      <c r="G2009" s="2" t="s">
        <v>18514</v>
      </c>
      <c r="H2009" s="2" t="s">
        <v>18515</v>
      </c>
      <c r="I2009" s="2" t="s">
        <v>2987</v>
      </c>
      <c r="J2009" s="2" t="s">
        <v>18516</v>
      </c>
      <c r="K2009" s="2" t="s">
        <v>10750</v>
      </c>
      <c r="L2009" s="2" t="s">
        <v>18517</v>
      </c>
      <c r="M2009" s="2" t="s">
        <v>7438</v>
      </c>
      <c r="N2009" s="4" t="s">
        <v>18518</v>
      </c>
      <c r="O2009" s="4" t="s">
        <v>18519</v>
      </c>
    </row>
    <row r="2010" spans="1:15" ht="15" hidden="1" customHeight="1" x14ac:dyDescent="0.3">
      <c r="A2010" s="2" t="s">
        <v>243</v>
      </c>
      <c r="B2010" s="2" t="s">
        <v>34326</v>
      </c>
      <c r="C2010" s="3">
        <v>18</v>
      </c>
      <c r="D2010" s="2" t="s">
        <v>981</v>
      </c>
      <c r="E2010" s="2" t="s">
        <v>18235</v>
      </c>
      <c r="F2010" s="2">
        <v>30309969</v>
      </c>
      <c r="G2010" s="2" t="s">
        <v>18520</v>
      </c>
      <c r="H2010" s="2" t="s">
        <v>18521</v>
      </c>
      <c r="I2010" s="2" t="s">
        <v>876</v>
      </c>
      <c r="J2010" s="2" t="s">
        <v>18522</v>
      </c>
      <c r="K2010" s="2" t="s">
        <v>15780</v>
      </c>
      <c r="L2010" s="2" t="s">
        <v>18523</v>
      </c>
      <c r="M2010" s="2" t="s">
        <v>8114</v>
      </c>
      <c r="N2010" s="4" t="s">
        <v>18524</v>
      </c>
      <c r="O2010" s="4" t="s">
        <v>18525</v>
      </c>
    </row>
    <row r="2011" spans="1:15" ht="15" hidden="1" customHeight="1" x14ac:dyDescent="0.3">
      <c r="A2011" s="2" t="s">
        <v>243</v>
      </c>
      <c r="B2011" s="2" t="s">
        <v>34326</v>
      </c>
      <c r="C2011" s="3">
        <v>18</v>
      </c>
      <c r="D2011" s="2" t="s">
        <v>981</v>
      </c>
      <c r="E2011" s="2" t="s">
        <v>18235</v>
      </c>
      <c r="F2011" s="2">
        <v>31156634</v>
      </c>
      <c r="G2011" s="2" t="s">
        <v>18526</v>
      </c>
      <c r="H2011" s="2" t="s">
        <v>18527</v>
      </c>
      <c r="I2011" s="2" t="s">
        <v>1125</v>
      </c>
      <c r="J2011" s="2" t="s">
        <v>18528</v>
      </c>
      <c r="K2011" s="2" t="s">
        <v>7410</v>
      </c>
      <c r="L2011" s="2" t="s">
        <v>18529</v>
      </c>
      <c r="M2011" s="2" t="s">
        <v>7600</v>
      </c>
      <c r="N2011" s="4" t="s">
        <v>18530</v>
      </c>
      <c r="O2011" s="4" t="s">
        <v>18531</v>
      </c>
    </row>
    <row r="2012" spans="1:15" ht="15" hidden="1" customHeight="1" x14ac:dyDescent="0.3">
      <c r="A2012" s="2" t="s">
        <v>243</v>
      </c>
      <c r="B2012" s="2" t="s">
        <v>34326</v>
      </c>
      <c r="C2012" s="3">
        <v>18</v>
      </c>
      <c r="D2012" s="2" t="s">
        <v>981</v>
      </c>
      <c r="E2012" s="2" t="s">
        <v>18235</v>
      </c>
      <c r="F2012" s="2">
        <v>29231968</v>
      </c>
      <c r="G2012" s="2" t="s">
        <v>18532</v>
      </c>
      <c r="H2012" s="2" t="s">
        <v>18533</v>
      </c>
      <c r="I2012" s="2" t="s">
        <v>4039</v>
      </c>
      <c r="J2012" s="2"/>
      <c r="K2012" s="2" t="s">
        <v>18325</v>
      </c>
      <c r="L2012" s="2" t="s">
        <v>18534</v>
      </c>
      <c r="M2012" s="2" t="s">
        <v>7460</v>
      </c>
      <c r="N2012" s="4" t="s">
        <v>18535</v>
      </c>
      <c r="O2012" s="4" t="s">
        <v>18536</v>
      </c>
    </row>
    <row r="2013" spans="1:15" ht="15" hidden="1" customHeight="1" x14ac:dyDescent="0.3">
      <c r="A2013" s="2" t="s">
        <v>243</v>
      </c>
      <c r="B2013" s="2" t="s">
        <v>34326</v>
      </c>
      <c r="C2013" s="3">
        <v>18</v>
      </c>
      <c r="D2013" s="2" t="s">
        <v>981</v>
      </c>
      <c r="E2013" s="2" t="s">
        <v>18235</v>
      </c>
      <c r="F2013" s="2">
        <v>29766022</v>
      </c>
      <c r="G2013" s="2" t="s">
        <v>18537</v>
      </c>
      <c r="H2013" s="2" t="s">
        <v>18538</v>
      </c>
      <c r="I2013" s="2" t="s">
        <v>18539</v>
      </c>
      <c r="J2013" s="2" t="s">
        <v>18540</v>
      </c>
      <c r="K2013" s="2" t="s">
        <v>15432</v>
      </c>
      <c r="L2013" s="2" t="s">
        <v>18541</v>
      </c>
      <c r="M2013" s="2" t="s">
        <v>7388</v>
      </c>
      <c r="N2013" s="4" t="s">
        <v>18542</v>
      </c>
      <c r="O2013" s="4" t="s">
        <v>18543</v>
      </c>
    </row>
    <row r="2014" spans="1:15" ht="15" hidden="1" customHeight="1" x14ac:dyDescent="0.3">
      <c r="A2014" s="2" t="s">
        <v>243</v>
      </c>
      <c r="B2014" s="2" t="s">
        <v>34326</v>
      </c>
      <c r="C2014" s="3">
        <v>18</v>
      </c>
      <c r="D2014" s="2" t="s">
        <v>981</v>
      </c>
      <c r="E2014" s="2" t="s">
        <v>18235</v>
      </c>
      <c r="F2014" s="2">
        <v>29436616</v>
      </c>
      <c r="G2014" s="2" t="s">
        <v>18544</v>
      </c>
      <c r="H2014" s="2" t="s">
        <v>18545</v>
      </c>
      <c r="I2014" s="2" t="s">
        <v>875</v>
      </c>
      <c r="J2014" s="2" t="s">
        <v>18546</v>
      </c>
      <c r="K2014" s="2" t="s">
        <v>18547</v>
      </c>
      <c r="L2014" s="2" t="s">
        <v>18548</v>
      </c>
      <c r="M2014" s="2" t="s">
        <v>7388</v>
      </c>
      <c r="N2014" s="4" t="s">
        <v>18549</v>
      </c>
      <c r="O2014" s="4" t="s">
        <v>18550</v>
      </c>
    </row>
    <row r="2015" spans="1:15" ht="15" hidden="1" customHeight="1" x14ac:dyDescent="0.3">
      <c r="A2015" s="2" t="s">
        <v>243</v>
      </c>
      <c r="B2015" s="2" t="s">
        <v>34326</v>
      </c>
      <c r="C2015" s="3">
        <v>18</v>
      </c>
      <c r="D2015" s="2" t="s">
        <v>981</v>
      </c>
      <c r="E2015" s="2" t="s">
        <v>18235</v>
      </c>
      <c r="F2015" s="2">
        <v>29330311</v>
      </c>
      <c r="G2015" s="2" t="s">
        <v>18551</v>
      </c>
      <c r="H2015" s="2" t="s">
        <v>18552</v>
      </c>
      <c r="I2015" s="2" t="s">
        <v>18553</v>
      </c>
      <c r="J2015" s="2" t="s">
        <v>18554</v>
      </c>
      <c r="K2015" s="2" t="s">
        <v>1108</v>
      </c>
      <c r="L2015" s="2" t="s">
        <v>18555</v>
      </c>
      <c r="M2015" s="2" t="s">
        <v>7460</v>
      </c>
      <c r="N2015" s="4" t="s">
        <v>18556</v>
      </c>
      <c r="O2015" s="4" t="s">
        <v>18557</v>
      </c>
    </row>
    <row r="2016" spans="1:15" ht="15" hidden="1" customHeight="1" x14ac:dyDescent="0.3">
      <c r="A2016" s="2" t="s">
        <v>243</v>
      </c>
      <c r="B2016" s="2" t="s">
        <v>34326</v>
      </c>
      <c r="C2016" s="3">
        <v>18</v>
      </c>
      <c r="D2016" s="2" t="s">
        <v>981</v>
      </c>
      <c r="E2016" s="2" t="s">
        <v>18235</v>
      </c>
      <c r="F2016" s="2">
        <v>29296848</v>
      </c>
      <c r="G2016" s="2" t="s">
        <v>18558</v>
      </c>
      <c r="H2016" s="2" t="s">
        <v>18559</v>
      </c>
      <c r="I2016" s="2" t="s">
        <v>18560</v>
      </c>
      <c r="J2016" s="2" t="s">
        <v>11706</v>
      </c>
      <c r="K2016" s="2" t="s">
        <v>18561</v>
      </c>
      <c r="L2016" s="2" t="s">
        <v>18562</v>
      </c>
      <c r="M2016" s="2" t="s">
        <v>7388</v>
      </c>
      <c r="N2016" s="4" t="s">
        <v>18563</v>
      </c>
      <c r="O2016" s="4" t="s">
        <v>18564</v>
      </c>
    </row>
    <row r="2017" spans="1:15" ht="15" hidden="1" customHeight="1" x14ac:dyDescent="0.3">
      <c r="A2017" s="2" t="s">
        <v>243</v>
      </c>
      <c r="B2017" s="2" t="s">
        <v>34326</v>
      </c>
      <c r="C2017" s="3">
        <v>18</v>
      </c>
      <c r="D2017" s="2" t="s">
        <v>981</v>
      </c>
      <c r="E2017" s="2" t="s">
        <v>18235</v>
      </c>
      <c r="F2017" s="2">
        <v>28623559</v>
      </c>
      <c r="G2017" s="2" t="s">
        <v>18565</v>
      </c>
      <c r="H2017" s="2" t="s">
        <v>18566</v>
      </c>
      <c r="I2017" s="2" t="s">
        <v>1363</v>
      </c>
      <c r="J2017" s="2" t="s">
        <v>7939</v>
      </c>
      <c r="K2017" s="2" t="s">
        <v>18567</v>
      </c>
      <c r="L2017" s="2" t="s">
        <v>18568</v>
      </c>
      <c r="M2017" s="2" t="s">
        <v>7388</v>
      </c>
      <c r="N2017" s="4" t="s">
        <v>18569</v>
      </c>
      <c r="O2017" s="4" t="s">
        <v>18570</v>
      </c>
    </row>
    <row r="2018" spans="1:15" ht="15" hidden="1" customHeight="1" x14ac:dyDescent="0.3">
      <c r="A2018" s="2" t="s">
        <v>243</v>
      </c>
      <c r="B2018" s="2" t="s">
        <v>34326</v>
      </c>
      <c r="C2018" s="3">
        <v>18</v>
      </c>
      <c r="D2018" s="2" t="s">
        <v>981</v>
      </c>
      <c r="E2018" s="2" t="s">
        <v>18235</v>
      </c>
      <c r="F2018" s="2">
        <v>28429234</v>
      </c>
      <c r="G2018" s="2" t="s">
        <v>18571</v>
      </c>
      <c r="H2018" s="2" t="s">
        <v>18572</v>
      </c>
      <c r="I2018" s="2" t="s">
        <v>4024</v>
      </c>
      <c r="J2018" s="2" t="s">
        <v>18573</v>
      </c>
      <c r="K2018" s="2" t="s">
        <v>18574</v>
      </c>
      <c r="L2018" s="2" t="s">
        <v>18575</v>
      </c>
      <c r="M2018" s="2" t="s">
        <v>7388</v>
      </c>
      <c r="N2018" s="4" t="s">
        <v>18576</v>
      </c>
      <c r="O2018" s="4" t="s">
        <v>18577</v>
      </c>
    </row>
    <row r="2019" spans="1:15" ht="15" hidden="1" customHeight="1" x14ac:dyDescent="0.3">
      <c r="A2019" s="2" t="s">
        <v>243</v>
      </c>
      <c r="B2019" s="2" t="s">
        <v>34326</v>
      </c>
      <c r="C2019" s="3">
        <v>18</v>
      </c>
      <c r="D2019" s="2" t="s">
        <v>981</v>
      </c>
      <c r="E2019" s="2" t="s">
        <v>18235</v>
      </c>
      <c r="F2019" s="2">
        <v>28224701</v>
      </c>
      <c r="G2019" s="2" t="s">
        <v>18578</v>
      </c>
      <c r="H2019" s="2" t="s">
        <v>18579</v>
      </c>
      <c r="I2019" s="2" t="s">
        <v>9419</v>
      </c>
      <c r="J2019" s="2"/>
      <c r="K2019" s="2" t="s">
        <v>18580</v>
      </c>
      <c r="L2019" s="2" t="s">
        <v>18581</v>
      </c>
      <c r="M2019" s="2" t="s">
        <v>7388</v>
      </c>
      <c r="N2019" s="4" t="s">
        <v>18582</v>
      </c>
      <c r="O2019" s="4" t="s">
        <v>18583</v>
      </c>
    </row>
    <row r="2020" spans="1:15" ht="15" hidden="1" customHeight="1" x14ac:dyDescent="0.3">
      <c r="A2020" s="2" t="s">
        <v>243</v>
      </c>
      <c r="B2020" s="2" t="s">
        <v>34326</v>
      </c>
      <c r="C2020" s="3">
        <v>18</v>
      </c>
      <c r="D2020" s="2" t="s">
        <v>981</v>
      </c>
      <c r="E2020" s="2" t="s">
        <v>18235</v>
      </c>
      <c r="F2020" s="2">
        <v>28424681</v>
      </c>
      <c r="G2020" s="2" t="s">
        <v>18584</v>
      </c>
      <c r="H2020" s="2" t="s">
        <v>18585</v>
      </c>
      <c r="I2020" s="2" t="s">
        <v>815</v>
      </c>
      <c r="J2020" s="2" t="s">
        <v>3587</v>
      </c>
      <c r="K2020" s="2" t="s">
        <v>7410</v>
      </c>
      <c r="L2020" s="2" t="s">
        <v>18586</v>
      </c>
      <c r="M2020" s="2" t="s">
        <v>7388</v>
      </c>
      <c r="N2020" s="4" t="s">
        <v>18587</v>
      </c>
      <c r="O2020" s="4" t="s">
        <v>18588</v>
      </c>
    </row>
    <row r="2021" spans="1:15" ht="15" hidden="1" customHeight="1" x14ac:dyDescent="0.3">
      <c r="A2021" s="2" t="s">
        <v>243</v>
      </c>
      <c r="B2021" s="2" t="s">
        <v>34326</v>
      </c>
      <c r="C2021" s="3">
        <v>18</v>
      </c>
      <c r="D2021" s="2" t="s">
        <v>981</v>
      </c>
      <c r="E2021" s="2" t="s">
        <v>18235</v>
      </c>
      <c r="F2021" s="2">
        <v>28871260</v>
      </c>
      <c r="G2021" s="2" t="s">
        <v>18589</v>
      </c>
      <c r="H2021" s="2" t="s">
        <v>18590</v>
      </c>
      <c r="I2021" s="2" t="s">
        <v>815</v>
      </c>
      <c r="J2021" s="2" t="s">
        <v>18591</v>
      </c>
      <c r="K2021" s="2" t="s">
        <v>7410</v>
      </c>
      <c r="L2021" s="2" t="s">
        <v>18592</v>
      </c>
      <c r="M2021" s="2" t="s">
        <v>7438</v>
      </c>
      <c r="N2021" s="4" t="s">
        <v>18593</v>
      </c>
      <c r="O2021" s="4" t="s">
        <v>18594</v>
      </c>
    </row>
    <row r="2022" spans="1:15" ht="15" hidden="1" customHeight="1" x14ac:dyDescent="0.3">
      <c r="A2022" s="2" t="s">
        <v>243</v>
      </c>
      <c r="B2022" s="2" t="s">
        <v>34326</v>
      </c>
      <c r="C2022" s="3">
        <v>18</v>
      </c>
      <c r="D2022" s="2" t="s">
        <v>981</v>
      </c>
      <c r="E2022" s="2" t="s">
        <v>18235</v>
      </c>
      <c r="F2022" s="2">
        <v>27708334</v>
      </c>
      <c r="G2022" s="2" t="s">
        <v>18595</v>
      </c>
      <c r="H2022" s="2" t="s">
        <v>18596</v>
      </c>
      <c r="I2022" s="2" t="s">
        <v>18597</v>
      </c>
      <c r="J2022" s="2" t="s">
        <v>18597</v>
      </c>
      <c r="K2022" s="2" t="s">
        <v>9582</v>
      </c>
      <c r="L2022" s="2" t="s">
        <v>18598</v>
      </c>
      <c r="M2022" s="2" t="s">
        <v>7460</v>
      </c>
      <c r="N2022" s="4" t="s">
        <v>18599</v>
      </c>
      <c r="O2022" s="4" t="s">
        <v>18600</v>
      </c>
    </row>
    <row r="2023" spans="1:15" ht="15" hidden="1" customHeight="1" x14ac:dyDescent="0.3">
      <c r="A2023" s="2" t="s">
        <v>243</v>
      </c>
      <c r="B2023" s="2" t="s">
        <v>34326</v>
      </c>
      <c r="C2023" s="3">
        <v>18</v>
      </c>
      <c r="D2023" s="2" t="s">
        <v>981</v>
      </c>
      <c r="E2023" s="2" t="s">
        <v>18235</v>
      </c>
      <c r="F2023" s="2">
        <v>27779218</v>
      </c>
      <c r="G2023" s="2" t="s">
        <v>18601</v>
      </c>
      <c r="H2023" s="2" t="s">
        <v>18602</v>
      </c>
      <c r="I2023" s="2" t="s">
        <v>16949</v>
      </c>
      <c r="J2023" s="2" t="s">
        <v>16949</v>
      </c>
      <c r="K2023" s="2" t="s">
        <v>8943</v>
      </c>
      <c r="L2023" s="2" t="s">
        <v>18603</v>
      </c>
      <c r="M2023" s="2" t="s">
        <v>7460</v>
      </c>
      <c r="N2023" s="4" t="s">
        <v>18604</v>
      </c>
      <c r="O2023" s="4" t="s">
        <v>18605</v>
      </c>
    </row>
    <row r="2024" spans="1:15" ht="15" hidden="1" customHeight="1" x14ac:dyDescent="0.3">
      <c r="A2024" s="2" t="s">
        <v>243</v>
      </c>
      <c r="B2024" s="2" t="s">
        <v>34326</v>
      </c>
      <c r="C2024" s="3">
        <v>18</v>
      </c>
      <c r="D2024" s="2" t="s">
        <v>981</v>
      </c>
      <c r="E2024" s="2" t="s">
        <v>18235</v>
      </c>
      <c r="F2024" s="2">
        <v>27491568</v>
      </c>
      <c r="G2024" s="2" t="s">
        <v>18606</v>
      </c>
      <c r="H2024" s="2" t="s">
        <v>18607</v>
      </c>
      <c r="I2024" s="2" t="s">
        <v>1366</v>
      </c>
      <c r="J2024" s="2" t="s">
        <v>4361</v>
      </c>
      <c r="K2024" s="2" t="s">
        <v>10750</v>
      </c>
      <c r="L2024" s="2" t="s">
        <v>18608</v>
      </c>
      <c r="M2024" s="2" t="s">
        <v>7438</v>
      </c>
      <c r="N2024" s="4" t="s">
        <v>18609</v>
      </c>
      <c r="O2024" s="4" t="s">
        <v>18610</v>
      </c>
    </row>
    <row r="2025" spans="1:15" ht="15" hidden="1" customHeight="1" x14ac:dyDescent="0.3">
      <c r="A2025" s="2" t="s">
        <v>243</v>
      </c>
      <c r="B2025" s="2" t="s">
        <v>34326</v>
      </c>
      <c r="C2025" s="3">
        <v>18</v>
      </c>
      <c r="D2025" s="2" t="s">
        <v>981</v>
      </c>
      <c r="E2025" s="2" t="s">
        <v>18235</v>
      </c>
      <c r="F2025" s="2">
        <v>27453044</v>
      </c>
      <c r="G2025" s="2" t="s">
        <v>18611</v>
      </c>
      <c r="H2025" s="2" t="s">
        <v>18612</v>
      </c>
      <c r="I2025" s="2" t="s">
        <v>12469</v>
      </c>
      <c r="J2025" s="2" t="s">
        <v>18613</v>
      </c>
      <c r="K2025" s="2" t="s">
        <v>18614</v>
      </c>
      <c r="L2025" s="2" t="s">
        <v>18615</v>
      </c>
      <c r="M2025" s="2" t="s">
        <v>7388</v>
      </c>
      <c r="N2025" s="4" t="s">
        <v>18616</v>
      </c>
      <c r="O2025" s="4" t="s">
        <v>18617</v>
      </c>
    </row>
    <row r="2026" spans="1:15" ht="15" hidden="1" customHeight="1" x14ac:dyDescent="0.3">
      <c r="A2026" s="2" t="s">
        <v>243</v>
      </c>
      <c r="B2026" s="2" t="s">
        <v>34326</v>
      </c>
      <c r="C2026" s="3">
        <v>18</v>
      </c>
      <c r="D2026" s="2" t="s">
        <v>981</v>
      </c>
      <c r="E2026" s="2" t="s">
        <v>18235</v>
      </c>
      <c r="F2026" s="2">
        <v>27086869</v>
      </c>
      <c r="G2026" s="2" t="s">
        <v>18618</v>
      </c>
      <c r="H2026" s="2" t="s">
        <v>18619</v>
      </c>
      <c r="I2026" s="2" t="s">
        <v>2459</v>
      </c>
      <c r="J2026" s="2" t="s">
        <v>18620</v>
      </c>
      <c r="K2026" s="2" t="s">
        <v>18621</v>
      </c>
      <c r="L2026" s="2" t="s">
        <v>18622</v>
      </c>
      <c r="M2026" s="2" t="s">
        <v>7852</v>
      </c>
      <c r="N2026" s="4" t="s">
        <v>18623</v>
      </c>
      <c r="O2026" s="4" t="s">
        <v>18624</v>
      </c>
    </row>
    <row r="2027" spans="1:15" ht="15" hidden="1" customHeight="1" x14ac:dyDescent="0.3">
      <c r="A2027" s="2" t="s">
        <v>243</v>
      </c>
      <c r="B2027" s="2" t="s">
        <v>34326</v>
      </c>
      <c r="C2027" s="3">
        <v>18</v>
      </c>
      <c r="D2027" s="2" t="s">
        <v>981</v>
      </c>
      <c r="E2027" s="2" t="s">
        <v>18235</v>
      </c>
      <c r="F2027" s="2">
        <v>27107267</v>
      </c>
      <c r="G2027" s="2" t="s">
        <v>18625</v>
      </c>
      <c r="H2027" s="2" t="s">
        <v>18626</v>
      </c>
      <c r="I2027" s="2" t="s">
        <v>9502</v>
      </c>
      <c r="J2027" s="2" t="s">
        <v>18627</v>
      </c>
      <c r="K2027" s="2" t="s">
        <v>7784</v>
      </c>
      <c r="L2027" s="2" t="s">
        <v>18628</v>
      </c>
      <c r="M2027" s="2" t="s">
        <v>7460</v>
      </c>
      <c r="N2027" s="4" t="s">
        <v>18629</v>
      </c>
      <c r="O2027" s="4" t="s">
        <v>18630</v>
      </c>
    </row>
    <row r="2028" spans="1:15" ht="15" hidden="1" customHeight="1" x14ac:dyDescent="0.3">
      <c r="A2028" s="2" t="s">
        <v>243</v>
      </c>
      <c r="B2028" s="2" t="s">
        <v>34326</v>
      </c>
      <c r="C2028" s="3">
        <v>18</v>
      </c>
      <c r="D2028" s="2" t="s">
        <v>981</v>
      </c>
      <c r="E2028" s="2" t="s">
        <v>18235</v>
      </c>
      <c r="F2028" s="2">
        <v>27059805</v>
      </c>
      <c r="G2028" s="2" t="s">
        <v>18631</v>
      </c>
      <c r="H2028" s="2" t="s">
        <v>18632</v>
      </c>
      <c r="I2028" s="2" t="s">
        <v>1362</v>
      </c>
      <c r="J2028" s="2" t="s">
        <v>18633</v>
      </c>
      <c r="K2028" s="2" t="s">
        <v>18634</v>
      </c>
      <c r="L2028" s="2" t="s">
        <v>18635</v>
      </c>
      <c r="M2028" s="2" t="s">
        <v>7460</v>
      </c>
      <c r="N2028" s="4" t="s">
        <v>18636</v>
      </c>
      <c r="O2028" s="4" t="s">
        <v>18637</v>
      </c>
    </row>
    <row r="2029" spans="1:15" ht="15" hidden="1" customHeight="1" x14ac:dyDescent="0.3">
      <c r="A2029" s="2" t="s">
        <v>243</v>
      </c>
      <c r="B2029" s="2" t="s">
        <v>34326</v>
      </c>
      <c r="C2029" s="3">
        <v>18</v>
      </c>
      <c r="D2029" s="2" t="s">
        <v>981</v>
      </c>
      <c r="E2029" s="2" t="s">
        <v>18235</v>
      </c>
      <c r="F2029" s="2">
        <v>27025255</v>
      </c>
      <c r="G2029" s="2" t="s">
        <v>18638</v>
      </c>
      <c r="H2029" s="2" t="s">
        <v>18639</v>
      </c>
      <c r="I2029" s="2" t="s">
        <v>7992</v>
      </c>
      <c r="J2029" s="2" t="s">
        <v>7992</v>
      </c>
      <c r="K2029" s="2" t="s">
        <v>8943</v>
      </c>
      <c r="L2029" s="2" t="s">
        <v>18640</v>
      </c>
      <c r="M2029" s="2" t="s">
        <v>7460</v>
      </c>
      <c r="N2029" s="4" t="s">
        <v>18641</v>
      </c>
      <c r="O2029" s="4" t="s">
        <v>18642</v>
      </c>
    </row>
    <row r="2030" spans="1:15" ht="15" hidden="1" customHeight="1" x14ac:dyDescent="0.3">
      <c r="A2030" s="2" t="s">
        <v>243</v>
      </c>
      <c r="B2030" s="2" t="s">
        <v>34326</v>
      </c>
      <c r="C2030" s="3">
        <v>18</v>
      </c>
      <c r="D2030" s="2" t="s">
        <v>981</v>
      </c>
      <c r="E2030" s="2" t="s">
        <v>18235</v>
      </c>
      <c r="F2030" s="2">
        <v>26783154</v>
      </c>
      <c r="G2030" s="2" t="s">
        <v>18643</v>
      </c>
      <c r="H2030" s="2" t="s">
        <v>18644</v>
      </c>
      <c r="I2030" s="2" t="s">
        <v>2908</v>
      </c>
      <c r="J2030" s="2"/>
      <c r="K2030" s="2" t="s">
        <v>18645</v>
      </c>
      <c r="L2030" s="2" t="s">
        <v>18646</v>
      </c>
      <c r="M2030" s="2" t="s">
        <v>7438</v>
      </c>
      <c r="N2030" s="4" t="s">
        <v>18647</v>
      </c>
      <c r="O2030" s="4" t="s">
        <v>18648</v>
      </c>
    </row>
    <row r="2031" spans="1:15" ht="15" hidden="1" customHeight="1" x14ac:dyDescent="0.3">
      <c r="A2031" s="2" t="s">
        <v>243</v>
      </c>
      <c r="B2031" s="2" t="s">
        <v>34326</v>
      </c>
      <c r="C2031" s="3">
        <v>18</v>
      </c>
      <c r="D2031" s="2" t="s">
        <v>981</v>
      </c>
      <c r="E2031" s="2" t="s">
        <v>18235</v>
      </c>
      <c r="F2031" s="2">
        <v>26265250</v>
      </c>
      <c r="G2031" s="2" t="s">
        <v>18649</v>
      </c>
      <c r="H2031" s="2" t="s">
        <v>18650</v>
      </c>
      <c r="I2031" s="2" t="s">
        <v>7985</v>
      </c>
      <c r="J2031" s="2" t="s">
        <v>18651</v>
      </c>
      <c r="K2031" s="2" t="s">
        <v>18456</v>
      </c>
      <c r="L2031" s="2" t="s">
        <v>18652</v>
      </c>
      <c r="M2031" s="2" t="s">
        <v>7460</v>
      </c>
      <c r="N2031" s="4" t="s">
        <v>18653</v>
      </c>
      <c r="O2031" s="4" t="s">
        <v>18654</v>
      </c>
    </row>
    <row r="2032" spans="1:15" ht="15" hidden="1" customHeight="1" x14ac:dyDescent="0.3">
      <c r="A2032" s="2" t="s">
        <v>243</v>
      </c>
      <c r="B2032" s="2" t="s">
        <v>34326</v>
      </c>
      <c r="C2032" s="3">
        <v>18</v>
      </c>
      <c r="D2032" s="2" t="s">
        <v>981</v>
      </c>
      <c r="E2032" s="2" t="s">
        <v>18235</v>
      </c>
      <c r="F2032" s="2">
        <v>26608393</v>
      </c>
      <c r="G2032" s="2" t="s">
        <v>18655</v>
      </c>
      <c r="H2032" s="2" t="s">
        <v>18656</v>
      </c>
      <c r="I2032" s="2" t="s">
        <v>864</v>
      </c>
      <c r="J2032" s="2" t="s">
        <v>18657</v>
      </c>
      <c r="K2032" s="2" t="s">
        <v>18658</v>
      </c>
      <c r="L2032" s="2" t="s">
        <v>18659</v>
      </c>
      <c r="M2032" s="2" t="s">
        <v>7388</v>
      </c>
      <c r="N2032" s="4" t="s">
        <v>18660</v>
      </c>
      <c r="O2032" s="4" t="s">
        <v>18661</v>
      </c>
    </row>
    <row r="2033" spans="1:15" ht="15" hidden="1" customHeight="1" x14ac:dyDescent="0.3">
      <c r="A2033" s="2" t="s">
        <v>243</v>
      </c>
      <c r="B2033" s="2" t="s">
        <v>34326</v>
      </c>
      <c r="C2033" s="3">
        <v>18</v>
      </c>
      <c r="D2033" s="2" t="s">
        <v>981</v>
      </c>
      <c r="E2033" s="2" t="s">
        <v>18235</v>
      </c>
      <c r="F2033" s="2">
        <v>27225199</v>
      </c>
      <c r="G2033" s="2" t="s">
        <v>18662</v>
      </c>
      <c r="H2033" s="2" t="s">
        <v>18663</v>
      </c>
      <c r="I2033" s="2" t="s">
        <v>864</v>
      </c>
      <c r="J2033" s="2" t="s">
        <v>6533</v>
      </c>
      <c r="K2033" s="2" t="s">
        <v>11003</v>
      </c>
      <c r="L2033" s="2" t="s">
        <v>18664</v>
      </c>
      <c r="M2033" s="2" t="s">
        <v>7388</v>
      </c>
      <c r="N2033" s="4" t="s">
        <v>18665</v>
      </c>
      <c r="O2033" s="4" t="s">
        <v>18666</v>
      </c>
    </row>
    <row r="2034" spans="1:15" ht="15" hidden="1" customHeight="1" x14ac:dyDescent="0.3">
      <c r="A2034" s="2" t="s">
        <v>243</v>
      </c>
      <c r="B2034" s="2" t="s">
        <v>34326</v>
      </c>
      <c r="C2034" s="3">
        <v>18</v>
      </c>
      <c r="D2034" s="2" t="s">
        <v>981</v>
      </c>
      <c r="E2034" s="2" t="s">
        <v>18235</v>
      </c>
      <c r="F2034" s="2">
        <v>27379096</v>
      </c>
      <c r="G2034" s="2" t="s">
        <v>18667</v>
      </c>
      <c r="H2034" s="2" t="s">
        <v>18668</v>
      </c>
      <c r="I2034" s="2" t="s">
        <v>864</v>
      </c>
      <c r="J2034" s="2" t="s">
        <v>6355</v>
      </c>
      <c r="K2034" s="2" t="s">
        <v>7410</v>
      </c>
      <c r="L2034" s="2" t="s">
        <v>18669</v>
      </c>
      <c r="M2034" s="2" t="s">
        <v>7438</v>
      </c>
      <c r="N2034" s="4" t="s">
        <v>18670</v>
      </c>
      <c r="O2034" s="4" t="s">
        <v>18671</v>
      </c>
    </row>
    <row r="2035" spans="1:15" ht="15" hidden="1" customHeight="1" x14ac:dyDescent="0.3">
      <c r="A2035" s="2" t="s">
        <v>243</v>
      </c>
      <c r="B2035" s="2" t="s">
        <v>34326</v>
      </c>
      <c r="C2035" s="3">
        <v>18</v>
      </c>
      <c r="D2035" s="2" t="s">
        <v>981</v>
      </c>
      <c r="E2035" s="2" t="s">
        <v>18235</v>
      </c>
      <c r="F2035" s="2">
        <v>27695454</v>
      </c>
      <c r="G2035" s="2" t="s">
        <v>18672</v>
      </c>
      <c r="H2035" s="2" t="s">
        <v>18673</v>
      </c>
      <c r="I2035" s="2" t="s">
        <v>864</v>
      </c>
      <c r="J2035" s="2" t="s">
        <v>13356</v>
      </c>
      <c r="K2035" s="2" t="s">
        <v>7410</v>
      </c>
      <c r="L2035" s="2" t="s">
        <v>18674</v>
      </c>
      <c r="M2035" s="2" t="s">
        <v>7388</v>
      </c>
      <c r="N2035" s="4" t="s">
        <v>18675</v>
      </c>
      <c r="O2035" s="4" t="s">
        <v>18676</v>
      </c>
    </row>
    <row r="2036" spans="1:15" ht="15" hidden="1" customHeight="1" x14ac:dyDescent="0.3">
      <c r="A2036" s="2" t="s">
        <v>243</v>
      </c>
      <c r="B2036" s="2" t="s">
        <v>34326</v>
      </c>
      <c r="C2036" s="3">
        <v>18</v>
      </c>
      <c r="D2036" s="2" t="s">
        <v>981</v>
      </c>
      <c r="E2036" s="2" t="s">
        <v>18235</v>
      </c>
      <c r="F2036" s="2">
        <v>26074381</v>
      </c>
      <c r="G2036" s="2" t="s">
        <v>18677</v>
      </c>
      <c r="H2036" s="2" t="s">
        <v>18678</v>
      </c>
      <c r="I2036" s="2" t="s">
        <v>3618</v>
      </c>
      <c r="J2036" s="2" t="s">
        <v>18679</v>
      </c>
      <c r="K2036" s="2" t="s">
        <v>8544</v>
      </c>
      <c r="L2036" s="2" t="s">
        <v>18680</v>
      </c>
      <c r="M2036" s="2" t="s">
        <v>7709</v>
      </c>
      <c r="N2036" s="4" t="s">
        <v>18681</v>
      </c>
      <c r="O2036" s="4" t="s">
        <v>18682</v>
      </c>
    </row>
    <row r="2037" spans="1:15" ht="15" hidden="1" customHeight="1" x14ac:dyDescent="0.3">
      <c r="A2037" s="2" t="s">
        <v>243</v>
      </c>
      <c r="B2037" s="2" t="s">
        <v>34326</v>
      </c>
      <c r="C2037" s="3">
        <v>18</v>
      </c>
      <c r="D2037" s="2" t="s">
        <v>981</v>
      </c>
      <c r="E2037" s="2" t="s">
        <v>18235</v>
      </c>
      <c r="F2037" s="2">
        <v>25869505</v>
      </c>
      <c r="G2037" s="2" t="s">
        <v>18683</v>
      </c>
      <c r="H2037" s="2" t="s">
        <v>18684</v>
      </c>
      <c r="I2037" s="2" t="s">
        <v>2120</v>
      </c>
      <c r="J2037" s="2" t="s">
        <v>18685</v>
      </c>
      <c r="K2037" s="2" t="s">
        <v>18686</v>
      </c>
      <c r="L2037" s="2" t="s">
        <v>18687</v>
      </c>
      <c r="M2037" s="2" t="s">
        <v>7388</v>
      </c>
      <c r="N2037" s="4" t="s">
        <v>18688</v>
      </c>
      <c r="O2037" s="4" t="s">
        <v>18689</v>
      </c>
    </row>
    <row r="2038" spans="1:15" ht="15" hidden="1" customHeight="1" x14ac:dyDescent="0.3">
      <c r="A2038" s="2" t="s">
        <v>243</v>
      </c>
      <c r="B2038" s="2" t="s">
        <v>34326</v>
      </c>
      <c r="C2038" s="3">
        <v>18</v>
      </c>
      <c r="D2038" s="2" t="s">
        <v>981</v>
      </c>
      <c r="E2038" s="2" t="s">
        <v>18235</v>
      </c>
      <c r="F2038" s="2">
        <v>25579751</v>
      </c>
      <c r="G2038" s="2" t="s">
        <v>18690</v>
      </c>
      <c r="H2038" s="2" t="s">
        <v>18691</v>
      </c>
      <c r="I2038" s="2" t="s">
        <v>2431</v>
      </c>
      <c r="J2038" s="2" t="s">
        <v>18692</v>
      </c>
      <c r="K2038" s="2" t="s">
        <v>18567</v>
      </c>
      <c r="L2038" s="2" t="s">
        <v>18693</v>
      </c>
      <c r="M2038" s="2" t="s">
        <v>7438</v>
      </c>
      <c r="N2038" s="4" t="s">
        <v>18694</v>
      </c>
      <c r="O2038" s="4" t="s">
        <v>18695</v>
      </c>
    </row>
    <row r="2039" spans="1:15" ht="15" hidden="1" customHeight="1" x14ac:dyDescent="0.3">
      <c r="A2039" s="2" t="s">
        <v>243</v>
      </c>
      <c r="B2039" s="2" t="s">
        <v>34326</v>
      </c>
      <c r="C2039" s="3">
        <v>18</v>
      </c>
      <c r="D2039" s="2" t="s">
        <v>981</v>
      </c>
      <c r="E2039" s="2" t="s">
        <v>18235</v>
      </c>
      <c r="F2039" s="2">
        <v>25370437</v>
      </c>
      <c r="G2039" s="2" t="s">
        <v>18696</v>
      </c>
      <c r="H2039" s="2" t="s">
        <v>18697</v>
      </c>
      <c r="I2039" s="2" t="s">
        <v>812</v>
      </c>
      <c r="J2039" s="2"/>
      <c r="K2039" s="2" t="s">
        <v>7921</v>
      </c>
      <c r="L2039" s="2" t="s">
        <v>18698</v>
      </c>
      <c r="M2039" s="2" t="s">
        <v>7404</v>
      </c>
      <c r="N2039" s="4" t="s">
        <v>18699</v>
      </c>
      <c r="O2039" s="4" t="s">
        <v>18700</v>
      </c>
    </row>
    <row r="2040" spans="1:15" ht="15" hidden="1" customHeight="1" x14ac:dyDescent="0.3">
      <c r="A2040" s="2" t="s">
        <v>243</v>
      </c>
      <c r="B2040" s="2" t="s">
        <v>34326</v>
      </c>
      <c r="C2040" s="3">
        <v>18</v>
      </c>
      <c r="D2040" s="2" t="s">
        <v>981</v>
      </c>
      <c r="E2040" s="2" t="s">
        <v>18235</v>
      </c>
      <c r="F2040" s="2">
        <v>25753532</v>
      </c>
      <c r="G2040" s="2" t="s">
        <v>18701</v>
      </c>
      <c r="H2040" s="2" t="s">
        <v>18702</v>
      </c>
      <c r="I2040" s="2" t="s">
        <v>18703</v>
      </c>
      <c r="J2040" s="2" t="s">
        <v>18703</v>
      </c>
      <c r="K2040" s="2" t="s">
        <v>8943</v>
      </c>
      <c r="L2040" s="2" t="s">
        <v>18704</v>
      </c>
      <c r="M2040" s="2" t="s">
        <v>7460</v>
      </c>
      <c r="N2040" s="4" t="s">
        <v>18705</v>
      </c>
      <c r="O2040" s="4" t="s">
        <v>18706</v>
      </c>
    </row>
    <row r="2041" spans="1:15" ht="15" hidden="1" customHeight="1" x14ac:dyDescent="0.3">
      <c r="A2041" s="2" t="s">
        <v>243</v>
      </c>
      <c r="B2041" s="2" t="s">
        <v>34326</v>
      </c>
      <c r="C2041" s="3">
        <v>18</v>
      </c>
      <c r="D2041" s="2" t="s">
        <v>981</v>
      </c>
      <c r="E2041" s="2" t="s">
        <v>18235</v>
      </c>
      <c r="F2041" s="2">
        <v>25564520</v>
      </c>
      <c r="G2041" s="2" t="s">
        <v>18707</v>
      </c>
      <c r="H2041" s="2" t="s">
        <v>18708</v>
      </c>
      <c r="I2041" s="2" t="s">
        <v>1723</v>
      </c>
      <c r="J2041" s="2" t="s">
        <v>18709</v>
      </c>
      <c r="K2041" s="2" t="s">
        <v>16319</v>
      </c>
      <c r="L2041" s="2" t="s">
        <v>18710</v>
      </c>
      <c r="M2041" s="2" t="s">
        <v>7460</v>
      </c>
      <c r="N2041" s="4" t="s">
        <v>18711</v>
      </c>
      <c r="O2041" s="4" t="s">
        <v>18712</v>
      </c>
    </row>
    <row r="2042" spans="1:15" ht="15" hidden="1" customHeight="1" x14ac:dyDescent="0.3">
      <c r="A2042" s="2" t="s">
        <v>243</v>
      </c>
      <c r="B2042" s="2" t="s">
        <v>34326</v>
      </c>
      <c r="C2042" s="3">
        <v>18</v>
      </c>
      <c r="D2042" s="2" t="s">
        <v>981</v>
      </c>
      <c r="E2042" s="2" t="s">
        <v>18235</v>
      </c>
      <c r="F2042" s="2">
        <v>24143883</v>
      </c>
      <c r="G2042" s="2" t="s">
        <v>18713</v>
      </c>
      <c r="H2042" s="2" t="s">
        <v>18714</v>
      </c>
      <c r="I2042" s="2" t="s">
        <v>632</v>
      </c>
      <c r="J2042" s="2" t="s">
        <v>18715</v>
      </c>
      <c r="K2042" s="2" t="s">
        <v>18716</v>
      </c>
      <c r="L2042" s="2" t="s">
        <v>18717</v>
      </c>
      <c r="M2042" s="2" t="s">
        <v>7460</v>
      </c>
      <c r="N2042" s="4" t="s">
        <v>18718</v>
      </c>
      <c r="O2042" s="4" t="s">
        <v>18719</v>
      </c>
    </row>
    <row r="2043" spans="1:15" ht="15" hidden="1" customHeight="1" x14ac:dyDescent="0.3">
      <c r="A2043" s="2" t="s">
        <v>243</v>
      </c>
      <c r="B2043" s="2" t="s">
        <v>34326</v>
      </c>
      <c r="C2043" s="3">
        <v>18</v>
      </c>
      <c r="D2043" s="2" t="s">
        <v>981</v>
      </c>
      <c r="E2043" s="2" t="s">
        <v>18235</v>
      </c>
      <c r="F2043" s="2">
        <v>25048544</v>
      </c>
      <c r="G2043" s="2" t="s">
        <v>18720</v>
      </c>
      <c r="H2043" s="2" t="s">
        <v>18721</v>
      </c>
      <c r="I2043" s="2" t="s">
        <v>632</v>
      </c>
      <c r="J2043" s="2"/>
      <c r="K2043" s="2" t="s">
        <v>18722</v>
      </c>
      <c r="L2043" s="2" t="s">
        <v>18723</v>
      </c>
      <c r="M2043" s="2" t="s">
        <v>7600</v>
      </c>
      <c r="N2043" s="4" t="s">
        <v>18724</v>
      </c>
      <c r="O2043" s="4" t="s">
        <v>18725</v>
      </c>
    </row>
    <row r="2044" spans="1:15" ht="15" hidden="1" customHeight="1" x14ac:dyDescent="0.3">
      <c r="A2044" s="2" t="s">
        <v>243</v>
      </c>
      <c r="B2044" s="2" t="s">
        <v>34326</v>
      </c>
      <c r="C2044" s="3">
        <v>18</v>
      </c>
      <c r="D2044" s="2" t="s">
        <v>981</v>
      </c>
      <c r="E2044" s="2" t="s">
        <v>18235</v>
      </c>
      <c r="F2044" s="2">
        <v>26042119</v>
      </c>
      <c r="G2044" s="2" t="s">
        <v>18720</v>
      </c>
      <c r="H2044" s="2" t="s">
        <v>18726</v>
      </c>
      <c r="I2044" s="2" t="s">
        <v>632</v>
      </c>
      <c r="J2044" s="2" t="s">
        <v>17060</v>
      </c>
      <c r="K2044" s="2" t="s">
        <v>7410</v>
      </c>
      <c r="L2044" s="2" t="s">
        <v>18727</v>
      </c>
      <c r="M2044" s="2" t="s">
        <v>7438</v>
      </c>
      <c r="N2044" s="4" t="s">
        <v>18728</v>
      </c>
      <c r="O2044" s="4" t="s">
        <v>18729</v>
      </c>
    </row>
    <row r="2045" spans="1:15" ht="15" hidden="1" customHeight="1" x14ac:dyDescent="0.3">
      <c r="A2045" s="2" t="s">
        <v>243</v>
      </c>
      <c r="B2045" s="2" t="s">
        <v>34326</v>
      </c>
      <c r="C2045" s="3">
        <v>18</v>
      </c>
      <c r="D2045" s="2" t="s">
        <v>981</v>
      </c>
      <c r="E2045" s="2" t="s">
        <v>18235</v>
      </c>
      <c r="F2045" s="2">
        <v>26302382</v>
      </c>
      <c r="G2045" s="2" t="s">
        <v>18730</v>
      </c>
      <c r="H2045" s="2" t="s">
        <v>18731</v>
      </c>
      <c r="I2045" s="2" t="s">
        <v>632</v>
      </c>
      <c r="J2045" s="2" t="s">
        <v>18732</v>
      </c>
      <c r="K2045" s="2" t="s">
        <v>7933</v>
      </c>
      <c r="L2045" s="2" t="s">
        <v>18733</v>
      </c>
      <c r="M2045" s="2" t="s">
        <v>7460</v>
      </c>
      <c r="N2045" s="4" t="s">
        <v>18734</v>
      </c>
      <c r="O2045" s="4" t="s">
        <v>18735</v>
      </c>
    </row>
    <row r="2046" spans="1:15" ht="15" hidden="1" customHeight="1" x14ac:dyDescent="0.3">
      <c r="A2046" s="2" t="s">
        <v>243</v>
      </c>
      <c r="B2046" s="2" t="s">
        <v>34326</v>
      </c>
      <c r="C2046" s="3">
        <v>18</v>
      </c>
      <c r="D2046" s="2" t="s">
        <v>981</v>
      </c>
      <c r="E2046" s="2" t="s">
        <v>18235</v>
      </c>
      <c r="F2046" s="2">
        <v>26379787</v>
      </c>
      <c r="G2046" s="2" t="s">
        <v>18736</v>
      </c>
      <c r="H2046" s="2" t="s">
        <v>18737</v>
      </c>
      <c r="I2046" s="2" t="s">
        <v>632</v>
      </c>
      <c r="J2046" s="2" t="s">
        <v>18738</v>
      </c>
      <c r="K2046" s="2" t="s">
        <v>16562</v>
      </c>
      <c r="L2046" s="2" t="s">
        <v>18739</v>
      </c>
      <c r="M2046" s="2" t="s">
        <v>8114</v>
      </c>
      <c r="N2046" s="4" t="s">
        <v>18740</v>
      </c>
      <c r="O2046" s="4" t="s">
        <v>18741</v>
      </c>
    </row>
    <row r="2047" spans="1:15" ht="15" hidden="1" customHeight="1" x14ac:dyDescent="0.3">
      <c r="A2047" s="2" t="s">
        <v>243</v>
      </c>
      <c r="B2047" s="2" t="s">
        <v>34326</v>
      </c>
      <c r="C2047" s="3">
        <v>18</v>
      </c>
      <c r="D2047" s="2" t="s">
        <v>981</v>
      </c>
      <c r="E2047" s="2" t="s">
        <v>18235</v>
      </c>
      <c r="F2047" s="2">
        <v>25047402</v>
      </c>
      <c r="G2047" s="2" t="s">
        <v>18742</v>
      </c>
      <c r="H2047" s="2" t="s">
        <v>18743</v>
      </c>
      <c r="I2047" s="2" t="s">
        <v>2437</v>
      </c>
      <c r="J2047" s="2"/>
      <c r="K2047" s="2" t="s">
        <v>10405</v>
      </c>
      <c r="L2047" s="2" t="s">
        <v>18744</v>
      </c>
      <c r="M2047" s="2" t="s">
        <v>7460</v>
      </c>
      <c r="N2047" s="4" t="s">
        <v>18745</v>
      </c>
      <c r="O2047" s="4" t="s">
        <v>18746</v>
      </c>
    </row>
    <row r="2048" spans="1:15" ht="15" hidden="1" customHeight="1" x14ac:dyDescent="0.3">
      <c r="A2048" s="2" t="s">
        <v>243</v>
      </c>
      <c r="B2048" s="2" t="s">
        <v>34326</v>
      </c>
      <c r="C2048" s="3">
        <v>18</v>
      </c>
      <c r="D2048" s="2" t="s">
        <v>981</v>
      </c>
      <c r="E2048" s="2" t="s">
        <v>18235</v>
      </c>
      <c r="F2048" s="2">
        <v>24506571</v>
      </c>
      <c r="G2048" s="2" t="s">
        <v>18747</v>
      </c>
      <c r="H2048" s="2" t="s">
        <v>18748</v>
      </c>
      <c r="I2048" s="2" t="s">
        <v>3121</v>
      </c>
      <c r="J2048" s="2" t="s">
        <v>18749</v>
      </c>
      <c r="K2048" s="2" t="s">
        <v>15341</v>
      </c>
      <c r="L2048" s="2" t="s">
        <v>18750</v>
      </c>
      <c r="M2048" s="2" t="s">
        <v>7495</v>
      </c>
      <c r="N2048" s="4" t="s">
        <v>18751</v>
      </c>
      <c r="O2048" s="4" t="s">
        <v>18752</v>
      </c>
    </row>
    <row r="2049" spans="1:15" ht="15" hidden="1" customHeight="1" x14ac:dyDescent="0.3">
      <c r="A2049" s="2" t="s">
        <v>243</v>
      </c>
      <c r="B2049" s="2" t="s">
        <v>34326</v>
      </c>
      <c r="C2049" s="3">
        <v>18</v>
      </c>
      <c r="D2049" s="2" t="s">
        <v>981</v>
      </c>
      <c r="E2049" s="2" t="s">
        <v>18235</v>
      </c>
      <c r="F2049" s="2">
        <v>24797170</v>
      </c>
      <c r="G2049" s="2" t="s">
        <v>18753</v>
      </c>
      <c r="H2049" s="2" t="s">
        <v>18754</v>
      </c>
      <c r="I2049" s="2" t="s">
        <v>3121</v>
      </c>
      <c r="J2049" s="2"/>
      <c r="K2049" s="2" t="s">
        <v>811</v>
      </c>
      <c r="L2049" s="2" t="s">
        <v>18755</v>
      </c>
      <c r="M2049" s="2" t="s">
        <v>7388</v>
      </c>
      <c r="N2049" s="4" t="s">
        <v>18756</v>
      </c>
      <c r="O2049" s="4" t="s">
        <v>18757</v>
      </c>
    </row>
    <row r="2050" spans="1:15" ht="15" hidden="1" customHeight="1" x14ac:dyDescent="0.3">
      <c r="A2050" s="2" t="s">
        <v>243</v>
      </c>
      <c r="B2050" s="2" t="s">
        <v>34326</v>
      </c>
      <c r="C2050" s="3">
        <v>18</v>
      </c>
      <c r="D2050" s="2" t="s">
        <v>981</v>
      </c>
      <c r="E2050" s="2" t="s">
        <v>18235</v>
      </c>
      <c r="F2050" s="2">
        <v>27025741</v>
      </c>
      <c r="G2050" s="2" t="s">
        <v>18758</v>
      </c>
      <c r="H2050" s="2" t="s">
        <v>18759</v>
      </c>
      <c r="I2050" s="2" t="s">
        <v>18760</v>
      </c>
      <c r="J2050" s="2" t="s">
        <v>18760</v>
      </c>
      <c r="K2050" s="2" t="s">
        <v>18761</v>
      </c>
      <c r="L2050" s="2" t="s">
        <v>18762</v>
      </c>
      <c r="M2050" s="2" t="s">
        <v>7388</v>
      </c>
      <c r="N2050" s="4" t="s">
        <v>18763</v>
      </c>
      <c r="O2050" s="4" t="s">
        <v>18764</v>
      </c>
    </row>
    <row r="2051" spans="1:15" ht="15" hidden="1" customHeight="1" x14ac:dyDescent="0.3">
      <c r="A2051" s="2" t="s">
        <v>243</v>
      </c>
      <c r="B2051" s="2" t="s">
        <v>34326</v>
      </c>
      <c r="C2051" s="3">
        <v>18</v>
      </c>
      <c r="D2051" s="2" t="s">
        <v>981</v>
      </c>
      <c r="E2051" s="2" t="s">
        <v>18235</v>
      </c>
      <c r="F2051" s="2">
        <v>24484965</v>
      </c>
      <c r="G2051" s="2" t="s">
        <v>18765</v>
      </c>
      <c r="H2051" s="2" t="s">
        <v>18766</v>
      </c>
      <c r="I2051" s="2" t="s">
        <v>18767</v>
      </c>
      <c r="J2051" s="2" t="s">
        <v>18767</v>
      </c>
      <c r="K2051" s="2" t="s">
        <v>9406</v>
      </c>
      <c r="L2051" s="2" t="s">
        <v>18768</v>
      </c>
      <c r="M2051" s="2" t="s">
        <v>7460</v>
      </c>
      <c r="N2051" s="4" t="s">
        <v>18769</v>
      </c>
      <c r="O2051" s="4" t="s">
        <v>18770</v>
      </c>
    </row>
    <row r="2052" spans="1:15" ht="15" hidden="1" customHeight="1" x14ac:dyDescent="0.3">
      <c r="A2052" s="2" t="s">
        <v>243</v>
      </c>
      <c r="B2052" s="2" t="s">
        <v>34326</v>
      </c>
      <c r="C2052" s="3">
        <v>18</v>
      </c>
      <c r="D2052" s="2" t="s">
        <v>981</v>
      </c>
      <c r="E2052" s="2" t="s">
        <v>18235</v>
      </c>
      <c r="F2052" s="2">
        <v>23953224</v>
      </c>
      <c r="G2052" s="2" t="s">
        <v>18771</v>
      </c>
      <c r="H2052" s="2" t="s">
        <v>18772</v>
      </c>
      <c r="I2052" s="2" t="s">
        <v>9605</v>
      </c>
      <c r="J2052" s="2" t="s">
        <v>18773</v>
      </c>
      <c r="K2052" s="2" t="s">
        <v>17109</v>
      </c>
      <c r="L2052" s="2" t="s">
        <v>18774</v>
      </c>
      <c r="M2052" s="2" t="s">
        <v>7709</v>
      </c>
      <c r="N2052" s="4" t="s">
        <v>18775</v>
      </c>
      <c r="O2052" s="4" t="s">
        <v>18776</v>
      </c>
    </row>
    <row r="2053" spans="1:15" ht="15" hidden="1" customHeight="1" x14ac:dyDescent="0.3">
      <c r="A2053" s="2" t="s">
        <v>243</v>
      </c>
      <c r="B2053" s="2" t="s">
        <v>34326</v>
      </c>
      <c r="C2053" s="3">
        <v>18</v>
      </c>
      <c r="D2053" s="2" t="s">
        <v>981</v>
      </c>
      <c r="E2053" s="2" t="s">
        <v>18235</v>
      </c>
      <c r="F2053" s="2">
        <v>24741598</v>
      </c>
      <c r="G2053" s="2" t="s">
        <v>18777</v>
      </c>
      <c r="H2053" s="2" t="s">
        <v>18778</v>
      </c>
      <c r="I2053" s="2" t="s">
        <v>1043</v>
      </c>
      <c r="J2053" s="2" t="s">
        <v>18779</v>
      </c>
      <c r="K2053" s="2" t="s">
        <v>7993</v>
      </c>
      <c r="L2053" s="2" t="s">
        <v>18780</v>
      </c>
      <c r="M2053" s="2" t="s">
        <v>7388</v>
      </c>
      <c r="N2053" s="4" t="s">
        <v>18781</v>
      </c>
      <c r="O2053" s="4" t="s">
        <v>18782</v>
      </c>
    </row>
    <row r="2054" spans="1:15" ht="15" hidden="1" customHeight="1" x14ac:dyDescent="0.3">
      <c r="A2054" s="2" t="s">
        <v>243</v>
      </c>
      <c r="B2054" s="2" t="s">
        <v>34326</v>
      </c>
      <c r="C2054" s="3">
        <v>18</v>
      </c>
      <c r="D2054" s="2" t="s">
        <v>981</v>
      </c>
      <c r="E2054" s="2" t="s">
        <v>18235</v>
      </c>
      <c r="F2054" s="2">
        <v>25546405</v>
      </c>
      <c r="G2054" s="2" t="s">
        <v>18783</v>
      </c>
      <c r="H2054" s="2" t="s">
        <v>18784</v>
      </c>
      <c r="I2054" s="2" t="s">
        <v>1043</v>
      </c>
      <c r="J2054" s="2" t="s">
        <v>18785</v>
      </c>
      <c r="K2054" s="2" t="s">
        <v>7933</v>
      </c>
      <c r="L2054" s="2" t="s">
        <v>18786</v>
      </c>
      <c r="M2054" s="2" t="s">
        <v>7460</v>
      </c>
      <c r="N2054" s="4" t="s">
        <v>18787</v>
      </c>
      <c r="O2054" s="4" t="s">
        <v>18788</v>
      </c>
    </row>
    <row r="2055" spans="1:15" ht="15" hidden="1" customHeight="1" x14ac:dyDescent="0.3">
      <c r="A2055" s="2" t="s">
        <v>243</v>
      </c>
      <c r="B2055" s="2" t="s">
        <v>34326</v>
      </c>
      <c r="C2055" s="3">
        <v>18</v>
      </c>
      <c r="D2055" s="2" t="s">
        <v>981</v>
      </c>
      <c r="E2055" s="2" t="s">
        <v>18235</v>
      </c>
      <c r="F2055" s="2">
        <v>25565635</v>
      </c>
      <c r="G2055" s="2" t="s">
        <v>18789</v>
      </c>
      <c r="H2055" s="2" t="s">
        <v>18790</v>
      </c>
      <c r="I2055" s="2" t="s">
        <v>1043</v>
      </c>
      <c r="J2055" s="2"/>
      <c r="K2055" s="2" t="s">
        <v>18716</v>
      </c>
      <c r="L2055" s="2" t="s">
        <v>18791</v>
      </c>
      <c r="M2055" s="2" t="s">
        <v>7460</v>
      </c>
      <c r="N2055" s="4" t="s">
        <v>18792</v>
      </c>
      <c r="O2055" s="4" t="s">
        <v>18793</v>
      </c>
    </row>
    <row r="2056" spans="1:15" ht="15" hidden="1" customHeight="1" x14ac:dyDescent="0.3">
      <c r="A2056" s="2" t="s">
        <v>243</v>
      </c>
      <c r="B2056" s="2" t="s">
        <v>34326</v>
      </c>
      <c r="C2056" s="3">
        <v>18</v>
      </c>
      <c r="D2056" s="2" t="s">
        <v>981</v>
      </c>
      <c r="E2056" s="2" t="s">
        <v>18235</v>
      </c>
      <c r="F2056" s="2">
        <v>23751327</v>
      </c>
      <c r="G2056" s="2" t="s">
        <v>18794</v>
      </c>
      <c r="H2056" s="2" t="s">
        <v>18795</v>
      </c>
      <c r="I2056" s="2" t="s">
        <v>7058</v>
      </c>
      <c r="J2056" s="2" t="s">
        <v>18796</v>
      </c>
      <c r="K2056" s="2" t="s">
        <v>18797</v>
      </c>
      <c r="L2056" s="2" t="s">
        <v>18798</v>
      </c>
      <c r="M2056" s="2" t="s">
        <v>7388</v>
      </c>
      <c r="N2056" s="4" t="s">
        <v>18799</v>
      </c>
      <c r="O2056" s="4" t="s">
        <v>18800</v>
      </c>
    </row>
    <row r="2057" spans="1:15" ht="15" hidden="1" customHeight="1" x14ac:dyDescent="0.3">
      <c r="A2057" s="2" t="s">
        <v>243</v>
      </c>
      <c r="B2057" s="2" t="s">
        <v>34326</v>
      </c>
      <c r="C2057" s="3">
        <v>18</v>
      </c>
      <c r="D2057" s="2" t="s">
        <v>981</v>
      </c>
      <c r="E2057" s="2" t="s">
        <v>18235</v>
      </c>
      <c r="F2057" s="2">
        <v>23850081</v>
      </c>
      <c r="G2057" s="2" t="s">
        <v>18801</v>
      </c>
      <c r="H2057" s="2" t="s">
        <v>18802</v>
      </c>
      <c r="I2057" s="2" t="s">
        <v>2685</v>
      </c>
      <c r="J2057" s="2" t="s">
        <v>11760</v>
      </c>
      <c r="K2057" s="2" t="s">
        <v>9748</v>
      </c>
      <c r="L2057" s="2" t="s">
        <v>18803</v>
      </c>
      <c r="M2057" s="2" t="s">
        <v>7460</v>
      </c>
      <c r="N2057" s="4" t="s">
        <v>18804</v>
      </c>
      <c r="O2057" s="4" t="s">
        <v>18805</v>
      </c>
    </row>
    <row r="2058" spans="1:15" ht="15" hidden="1" customHeight="1" x14ac:dyDescent="0.3">
      <c r="A2058" s="2" t="s">
        <v>243</v>
      </c>
      <c r="B2058" s="2" t="s">
        <v>34326</v>
      </c>
      <c r="C2058" s="3">
        <v>18</v>
      </c>
      <c r="D2058" s="2" t="s">
        <v>981</v>
      </c>
      <c r="E2058" s="2" t="s">
        <v>18235</v>
      </c>
      <c r="F2058" s="2">
        <v>23306705</v>
      </c>
      <c r="G2058" s="2" t="s">
        <v>18806</v>
      </c>
      <c r="H2058" s="2" t="s">
        <v>18807</v>
      </c>
      <c r="I2058" s="2" t="s">
        <v>3120</v>
      </c>
      <c r="J2058" s="2" t="s">
        <v>18808</v>
      </c>
      <c r="K2058" s="2" t="s">
        <v>18809</v>
      </c>
      <c r="L2058" s="2" t="s">
        <v>18810</v>
      </c>
      <c r="M2058" s="2" t="s">
        <v>8108</v>
      </c>
      <c r="N2058" s="4" t="s">
        <v>18811</v>
      </c>
      <c r="O2058" s="4" t="s">
        <v>18812</v>
      </c>
    </row>
    <row r="2059" spans="1:15" ht="15" hidden="1" customHeight="1" x14ac:dyDescent="0.3">
      <c r="A2059" s="2" t="s">
        <v>243</v>
      </c>
      <c r="B2059" s="2" t="s">
        <v>34326</v>
      </c>
      <c r="C2059" s="3">
        <v>18</v>
      </c>
      <c r="D2059" s="2" t="s">
        <v>981</v>
      </c>
      <c r="E2059" s="2" t="s">
        <v>18235</v>
      </c>
      <c r="F2059" s="2">
        <v>23638158</v>
      </c>
      <c r="G2059" s="2" t="s">
        <v>18813</v>
      </c>
      <c r="H2059" s="2" t="s">
        <v>18814</v>
      </c>
      <c r="I2059" s="2" t="s">
        <v>740</v>
      </c>
      <c r="J2059" s="2" t="s">
        <v>18815</v>
      </c>
      <c r="K2059" s="2" t="s">
        <v>7933</v>
      </c>
      <c r="L2059" s="2" t="s">
        <v>18816</v>
      </c>
      <c r="M2059" s="2" t="s">
        <v>7460</v>
      </c>
      <c r="N2059" s="4" t="s">
        <v>18817</v>
      </c>
      <c r="O2059" s="4" t="s">
        <v>18818</v>
      </c>
    </row>
    <row r="2060" spans="1:15" ht="15" hidden="1" customHeight="1" x14ac:dyDescent="0.3">
      <c r="A2060" s="2" t="s">
        <v>243</v>
      </c>
      <c r="B2060" s="2" t="s">
        <v>34326</v>
      </c>
      <c r="C2060" s="3">
        <v>18</v>
      </c>
      <c r="D2060" s="2" t="s">
        <v>981</v>
      </c>
      <c r="E2060" s="2" t="s">
        <v>18235</v>
      </c>
      <c r="F2060" s="2">
        <v>22634347</v>
      </c>
      <c r="G2060" s="2" t="s">
        <v>18819</v>
      </c>
      <c r="H2060" s="2" t="s">
        <v>18820</v>
      </c>
      <c r="I2060" s="2" t="s">
        <v>2694</v>
      </c>
      <c r="J2060" s="2" t="s">
        <v>2585</v>
      </c>
      <c r="K2060" s="2" t="s">
        <v>13704</v>
      </c>
      <c r="L2060" s="2" t="s">
        <v>18821</v>
      </c>
      <c r="M2060" s="2" t="s">
        <v>7600</v>
      </c>
      <c r="N2060" s="4" t="s">
        <v>18822</v>
      </c>
      <c r="O2060" s="4" t="s">
        <v>18823</v>
      </c>
    </row>
    <row r="2061" spans="1:15" ht="15" hidden="1" customHeight="1" x14ac:dyDescent="0.3">
      <c r="A2061" s="2" t="s">
        <v>243</v>
      </c>
      <c r="B2061" s="2" t="s">
        <v>34326</v>
      </c>
      <c r="C2061" s="3">
        <v>18</v>
      </c>
      <c r="D2061" s="2" t="s">
        <v>981</v>
      </c>
      <c r="E2061" s="2" t="s">
        <v>18235</v>
      </c>
      <c r="F2061" s="2">
        <v>22674045</v>
      </c>
      <c r="G2061" s="2" t="s">
        <v>18824</v>
      </c>
      <c r="H2061" s="2" t="s">
        <v>18825</v>
      </c>
      <c r="I2061" s="2" t="s">
        <v>5688</v>
      </c>
      <c r="J2061" s="2"/>
      <c r="K2061" s="2" t="s">
        <v>8202</v>
      </c>
      <c r="L2061" s="2" t="s">
        <v>18826</v>
      </c>
      <c r="M2061" s="2" t="s">
        <v>7460</v>
      </c>
      <c r="N2061" s="4" t="s">
        <v>18827</v>
      </c>
      <c r="O2061" s="4" t="s">
        <v>18828</v>
      </c>
    </row>
    <row r="2062" spans="1:15" ht="15" hidden="1" customHeight="1" x14ac:dyDescent="0.3">
      <c r="A2062" s="2" t="s">
        <v>243</v>
      </c>
      <c r="B2062" s="2" t="s">
        <v>34326</v>
      </c>
      <c r="C2062" s="3">
        <v>18</v>
      </c>
      <c r="D2062" s="2" t="s">
        <v>981</v>
      </c>
      <c r="E2062" s="2" t="s">
        <v>18235</v>
      </c>
      <c r="F2062" s="2">
        <v>22341036</v>
      </c>
      <c r="G2062" s="2" t="s">
        <v>18829</v>
      </c>
      <c r="H2062" s="2" t="s">
        <v>18830</v>
      </c>
      <c r="I2062" s="2" t="s">
        <v>1355</v>
      </c>
      <c r="J2062" s="2" t="s">
        <v>18831</v>
      </c>
      <c r="K2062" s="2" t="s">
        <v>18832</v>
      </c>
      <c r="L2062" s="2" t="s">
        <v>18833</v>
      </c>
      <c r="M2062" s="2" t="s">
        <v>7388</v>
      </c>
      <c r="N2062" s="4" t="s">
        <v>18834</v>
      </c>
      <c r="O2062" s="4" t="s">
        <v>18835</v>
      </c>
    </row>
    <row r="2063" spans="1:15" ht="15" hidden="1" customHeight="1" x14ac:dyDescent="0.3">
      <c r="A2063" s="2" t="s">
        <v>243</v>
      </c>
      <c r="B2063" s="2" t="s">
        <v>34326</v>
      </c>
      <c r="C2063" s="3">
        <v>18</v>
      </c>
      <c r="D2063" s="2" t="s">
        <v>981</v>
      </c>
      <c r="E2063" s="2" t="s">
        <v>18235</v>
      </c>
      <c r="F2063" s="2">
        <v>22494769</v>
      </c>
      <c r="G2063" s="2" t="s">
        <v>18836</v>
      </c>
      <c r="H2063" s="2" t="s">
        <v>18837</v>
      </c>
      <c r="I2063" s="2" t="s">
        <v>1296</v>
      </c>
      <c r="J2063" s="2" t="s">
        <v>18838</v>
      </c>
      <c r="K2063" s="2" t="s">
        <v>12721</v>
      </c>
      <c r="L2063" s="2" t="s">
        <v>18839</v>
      </c>
      <c r="M2063" s="2" t="s">
        <v>7495</v>
      </c>
      <c r="N2063" s="4" t="s">
        <v>18840</v>
      </c>
      <c r="O2063" s="4" t="s">
        <v>18841</v>
      </c>
    </row>
    <row r="2064" spans="1:15" ht="15" hidden="1" customHeight="1" x14ac:dyDescent="0.3">
      <c r="A2064" s="2" t="s">
        <v>243</v>
      </c>
      <c r="B2064" s="2" t="s">
        <v>34326</v>
      </c>
      <c r="C2064" s="3">
        <v>18</v>
      </c>
      <c r="D2064" s="2" t="s">
        <v>981</v>
      </c>
      <c r="E2064" s="2" t="s">
        <v>18235</v>
      </c>
      <c r="F2064" s="2">
        <v>22161947</v>
      </c>
      <c r="G2064" s="2" t="s">
        <v>18842</v>
      </c>
      <c r="H2064" s="2" t="s">
        <v>18843</v>
      </c>
      <c r="I2064" s="2" t="s">
        <v>819</v>
      </c>
      <c r="J2064" s="2" t="s">
        <v>18844</v>
      </c>
      <c r="K2064" s="2" t="s">
        <v>18845</v>
      </c>
      <c r="L2064" s="2" t="s">
        <v>18846</v>
      </c>
      <c r="M2064" s="2" t="s">
        <v>7460</v>
      </c>
      <c r="N2064" s="4" t="s">
        <v>18847</v>
      </c>
      <c r="O2064" s="4" t="s">
        <v>18848</v>
      </c>
    </row>
    <row r="2065" spans="1:15" ht="15" hidden="1" customHeight="1" x14ac:dyDescent="0.3">
      <c r="A2065" s="2" t="s">
        <v>243</v>
      </c>
      <c r="B2065" s="2" t="s">
        <v>34326</v>
      </c>
      <c r="C2065" s="3">
        <v>18</v>
      </c>
      <c r="D2065" s="2" t="s">
        <v>981</v>
      </c>
      <c r="E2065" s="2" t="s">
        <v>18235</v>
      </c>
      <c r="F2065" s="2">
        <v>22570714</v>
      </c>
      <c r="G2065" s="2" t="s">
        <v>18849</v>
      </c>
      <c r="H2065" s="2" t="s">
        <v>18850</v>
      </c>
      <c r="I2065" s="2" t="s">
        <v>932</v>
      </c>
      <c r="J2065" s="2" t="s">
        <v>18851</v>
      </c>
      <c r="K2065" s="2" t="s">
        <v>7933</v>
      </c>
      <c r="L2065" s="2" t="s">
        <v>18852</v>
      </c>
      <c r="M2065" s="2" t="s">
        <v>7460</v>
      </c>
      <c r="N2065" s="4" t="s">
        <v>18853</v>
      </c>
      <c r="O2065" s="4" t="s">
        <v>18854</v>
      </c>
    </row>
    <row r="2066" spans="1:15" ht="15" hidden="1" customHeight="1" x14ac:dyDescent="0.3">
      <c r="A2066" s="2" t="s">
        <v>243</v>
      </c>
      <c r="B2066" s="2" t="s">
        <v>34326</v>
      </c>
      <c r="C2066" s="3">
        <v>18</v>
      </c>
      <c r="D2066" s="2" t="s">
        <v>981</v>
      </c>
      <c r="E2066" s="2" t="s">
        <v>18235</v>
      </c>
      <c r="F2066" s="2">
        <v>22848454</v>
      </c>
      <c r="G2066" s="2" t="s">
        <v>18855</v>
      </c>
      <c r="H2066" s="2" t="s">
        <v>18856</v>
      </c>
      <c r="I2066" s="2" t="s">
        <v>932</v>
      </c>
      <c r="J2066" s="2" t="s">
        <v>18857</v>
      </c>
      <c r="K2066" s="2" t="s">
        <v>7933</v>
      </c>
      <c r="L2066" s="2" t="s">
        <v>18858</v>
      </c>
      <c r="M2066" s="2" t="s">
        <v>7460</v>
      </c>
      <c r="N2066" s="4" t="s">
        <v>18859</v>
      </c>
      <c r="O2066" s="4" t="s">
        <v>18860</v>
      </c>
    </row>
    <row r="2067" spans="1:15" ht="15" hidden="1" customHeight="1" x14ac:dyDescent="0.3">
      <c r="A2067" s="2" t="s">
        <v>243</v>
      </c>
      <c r="B2067" s="2" t="s">
        <v>34326</v>
      </c>
      <c r="C2067" s="3">
        <v>18</v>
      </c>
      <c r="D2067" s="2" t="s">
        <v>981</v>
      </c>
      <c r="E2067" s="2" t="s">
        <v>18235</v>
      </c>
      <c r="F2067" s="2">
        <v>21400483</v>
      </c>
      <c r="G2067" s="2" t="s">
        <v>18861</v>
      </c>
      <c r="H2067" s="2" t="s">
        <v>18862</v>
      </c>
      <c r="I2067" s="2" t="s">
        <v>13529</v>
      </c>
      <c r="J2067" s="2"/>
      <c r="K2067" s="2" t="s">
        <v>8202</v>
      </c>
      <c r="L2067" s="2" t="s">
        <v>18863</v>
      </c>
      <c r="M2067" s="2" t="s">
        <v>7460</v>
      </c>
      <c r="N2067" s="4" t="s">
        <v>18864</v>
      </c>
      <c r="O2067" s="4" t="s">
        <v>18865</v>
      </c>
    </row>
    <row r="2068" spans="1:15" ht="15" hidden="1" customHeight="1" x14ac:dyDescent="0.3">
      <c r="A2068" s="2" t="s">
        <v>243</v>
      </c>
      <c r="B2068" s="2" t="s">
        <v>34326</v>
      </c>
      <c r="C2068" s="3">
        <v>18</v>
      </c>
      <c r="D2068" s="2" t="s">
        <v>981</v>
      </c>
      <c r="E2068" s="2" t="s">
        <v>18235</v>
      </c>
      <c r="F2068" s="2">
        <v>20080255</v>
      </c>
      <c r="G2068" s="2" t="s">
        <v>18866</v>
      </c>
      <c r="H2068" s="2" t="s">
        <v>18867</v>
      </c>
      <c r="I2068" s="2" t="s">
        <v>4664</v>
      </c>
      <c r="J2068" s="2" t="s">
        <v>14516</v>
      </c>
      <c r="K2068" s="2" t="s">
        <v>18832</v>
      </c>
      <c r="L2068" s="2" t="s">
        <v>18868</v>
      </c>
      <c r="M2068" s="2" t="s">
        <v>7388</v>
      </c>
      <c r="N2068" s="4" t="s">
        <v>18869</v>
      </c>
      <c r="O2068" s="4" t="s">
        <v>18870</v>
      </c>
    </row>
    <row r="2069" spans="1:15" ht="15" hidden="1" customHeight="1" x14ac:dyDescent="0.3">
      <c r="A2069" s="2" t="s">
        <v>243</v>
      </c>
      <c r="B2069" s="2" t="s">
        <v>34326</v>
      </c>
      <c r="C2069" s="3">
        <v>18</v>
      </c>
      <c r="D2069" s="2" t="s">
        <v>981</v>
      </c>
      <c r="E2069" s="2" t="s">
        <v>18235</v>
      </c>
      <c r="F2069" s="2">
        <v>21305567</v>
      </c>
      <c r="G2069" s="2" t="s">
        <v>18871</v>
      </c>
      <c r="H2069" s="2" t="s">
        <v>18872</v>
      </c>
      <c r="I2069" s="2" t="s">
        <v>1376</v>
      </c>
      <c r="J2069" s="2" t="s">
        <v>18873</v>
      </c>
      <c r="K2069" s="2" t="s">
        <v>18874</v>
      </c>
      <c r="L2069" s="2" t="s">
        <v>18875</v>
      </c>
      <c r="M2069" s="2" t="s">
        <v>8160</v>
      </c>
      <c r="N2069" s="4" t="s">
        <v>18876</v>
      </c>
      <c r="O2069" s="4" t="s">
        <v>18877</v>
      </c>
    </row>
    <row r="2070" spans="1:15" ht="15" hidden="1" customHeight="1" x14ac:dyDescent="0.3">
      <c r="A2070" s="2" t="s">
        <v>243</v>
      </c>
      <c r="B2070" s="2" t="s">
        <v>34326</v>
      </c>
      <c r="C2070" s="3">
        <v>18</v>
      </c>
      <c r="D2070" s="2" t="s">
        <v>981</v>
      </c>
      <c r="E2070" s="2" t="s">
        <v>18235</v>
      </c>
      <c r="F2070" s="2">
        <v>21168497</v>
      </c>
      <c r="G2070" s="2" t="s">
        <v>18878</v>
      </c>
      <c r="H2070" s="2" t="s">
        <v>18879</v>
      </c>
      <c r="I2070" s="2" t="s">
        <v>838</v>
      </c>
      <c r="J2070" s="2" t="s">
        <v>18880</v>
      </c>
      <c r="K2070" s="2" t="s">
        <v>18881</v>
      </c>
      <c r="L2070" s="2" t="s">
        <v>18882</v>
      </c>
      <c r="M2070" s="2" t="s">
        <v>8160</v>
      </c>
      <c r="N2070" s="4" t="s">
        <v>18883</v>
      </c>
      <c r="O2070" s="4" t="s">
        <v>18884</v>
      </c>
    </row>
    <row r="2071" spans="1:15" ht="15" hidden="1" customHeight="1" x14ac:dyDescent="0.3">
      <c r="A2071" s="2" t="s">
        <v>243</v>
      </c>
      <c r="B2071" s="2" t="s">
        <v>34326</v>
      </c>
      <c r="C2071" s="3">
        <v>18</v>
      </c>
      <c r="D2071" s="2" t="s">
        <v>981</v>
      </c>
      <c r="E2071" s="2" t="s">
        <v>18235</v>
      </c>
      <c r="F2071" s="2">
        <v>21826209</v>
      </c>
      <c r="G2071" s="2" t="s">
        <v>18885</v>
      </c>
      <c r="H2071" s="2" t="s">
        <v>18886</v>
      </c>
      <c r="I2071" s="2" t="s">
        <v>776</v>
      </c>
      <c r="J2071" s="2" t="s">
        <v>18887</v>
      </c>
      <c r="K2071" s="2" t="s">
        <v>7933</v>
      </c>
      <c r="L2071" s="2" t="s">
        <v>18888</v>
      </c>
      <c r="M2071" s="2" t="s">
        <v>7460</v>
      </c>
      <c r="N2071" s="4" t="s">
        <v>18889</v>
      </c>
      <c r="O2071" s="4" t="s">
        <v>18890</v>
      </c>
    </row>
    <row r="2072" spans="1:15" ht="15" hidden="1" customHeight="1" x14ac:dyDescent="0.3">
      <c r="A2072" s="2" t="s">
        <v>243</v>
      </c>
      <c r="B2072" s="2" t="s">
        <v>34326</v>
      </c>
      <c r="C2072" s="3">
        <v>18</v>
      </c>
      <c r="D2072" s="2" t="s">
        <v>981</v>
      </c>
      <c r="E2072" s="2" t="s">
        <v>18235</v>
      </c>
      <c r="F2072" s="2">
        <v>22046170</v>
      </c>
      <c r="G2072" s="2" t="s">
        <v>18891</v>
      </c>
      <c r="H2072" s="2" t="s">
        <v>18892</v>
      </c>
      <c r="I2072" s="2" t="s">
        <v>776</v>
      </c>
      <c r="J2072" s="2" t="s">
        <v>9699</v>
      </c>
      <c r="K2072" s="2" t="s">
        <v>10512</v>
      </c>
      <c r="L2072" s="2" t="s">
        <v>18893</v>
      </c>
      <c r="M2072" s="2" t="s">
        <v>7388</v>
      </c>
      <c r="N2072" s="4" t="s">
        <v>18894</v>
      </c>
      <c r="O2072" s="4" t="s">
        <v>18895</v>
      </c>
    </row>
    <row r="2073" spans="1:15" ht="15" hidden="1" customHeight="1" x14ac:dyDescent="0.3">
      <c r="A2073" s="2" t="s">
        <v>243</v>
      </c>
      <c r="B2073" s="2" t="s">
        <v>34326</v>
      </c>
      <c r="C2073" s="3">
        <v>18</v>
      </c>
      <c r="D2073" s="2" t="s">
        <v>981</v>
      </c>
      <c r="E2073" s="2" t="s">
        <v>18235</v>
      </c>
      <c r="F2073" s="2">
        <v>20203335</v>
      </c>
      <c r="G2073" s="2" t="s">
        <v>18896</v>
      </c>
      <c r="H2073" s="2" t="s">
        <v>18897</v>
      </c>
      <c r="I2073" s="2" t="s">
        <v>978</v>
      </c>
      <c r="J2073" s="2" t="s">
        <v>18898</v>
      </c>
      <c r="K2073" s="2" t="s">
        <v>18899</v>
      </c>
      <c r="L2073" s="2" t="s">
        <v>18900</v>
      </c>
      <c r="M2073" s="2" t="s">
        <v>7460</v>
      </c>
      <c r="N2073" s="4" t="s">
        <v>18901</v>
      </c>
      <c r="O2073" s="2"/>
    </row>
    <row r="2074" spans="1:15" ht="15" hidden="1" customHeight="1" x14ac:dyDescent="0.3">
      <c r="A2074" s="2" t="s">
        <v>243</v>
      </c>
      <c r="B2074" s="2" t="s">
        <v>34326</v>
      </c>
      <c r="C2074" s="3">
        <v>18</v>
      </c>
      <c r="D2074" s="2" t="s">
        <v>981</v>
      </c>
      <c r="E2074" s="2" t="s">
        <v>18235</v>
      </c>
      <c r="F2074" s="2">
        <v>20803258</v>
      </c>
      <c r="G2074" s="2" t="s">
        <v>18902</v>
      </c>
      <c r="H2074" s="2" t="s">
        <v>18903</v>
      </c>
      <c r="I2074" s="2" t="s">
        <v>978</v>
      </c>
      <c r="J2074" s="2" t="s">
        <v>18904</v>
      </c>
      <c r="K2074" s="2" t="s">
        <v>18905</v>
      </c>
      <c r="L2074" s="2" t="s">
        <v>18906</v>
      </c>
      <c r="M2074" s="2" t="s">
        <v>7460</v>
      </c>
      <c r="N2074" s="4" t="s">
        <v>18907</v>
      </c>
      <c r="O2074" s="4" t="s">
        <v>18908</v>
      </c>
    </row>
    <row r="2075" spans="1:15" ht="15" hidden="1" customHeight="1" x14ac:dyDescent="0.3">
      <c r="A2075" s="2" t="s">
        <v>243</v>
      </c>
      <c r="B2075" s="2" t="s">
        <v>34326</v>
      </c>
      <c r="C2075" s="3">
        <v>18</v>
      </c>
      <c r="D2075" s="2" t="s">
        <v>981</v>
      </c>
      <c r="E2075" s="2" t="s">
        <v>18235</v>
      </c>
      <c r="F2075" s="2">
        <v>20975043</v>
      </c>
      <c r="G2075" s="2" t="s">
        <v>18909</v>
      </c>
      <c r="H2075" s="2" t="s">
        <v>18910</v>
      </c>
      <c r="I2075" s="2" t="s">
        <v>18911</v>
      </c>
      <c r="J2075" s="2" t="s">
        <v>18912</v>
      </c>
      <c r="K2075" s="2" t="s">
        <v>8300</v>
      </c>
      <c r="L2075" s="2" t="s">
        <v>18913</v>
      </c>
      <c r="M2075" s="2" t="s">
        <v>7460</v>
      </c>
      <c r="N2075" s="4" t="s">
        <v>18914</v>
      </c>
      <c r="O2075" s="4" t="s">
        <v>18915</v>
      </c>
    </row>
    <row r="2076" spans="1:15" ht="15" hidden="1" customHeight="1" x14ac:dyDescent="0.3">
      <c r="A2076" s="2" t="s">
        <v>243</v>
      </c>
      <c r="B2076" s="2" t="s">
        <v>34326</v>
      </c>
      <c r="C2076" s="3">
        <v>18</v>
      </c>
      <c r="D2076" s="2" t="s">
        <v>981</v>
      </c>
      <c r="E2076" s="2" t="s">
        <v>18235</v>
      </c>
      <c r="F2076" s="2">
        <v>20668229</v>
      </c>
      <c r="G2076" s="2" t="s">
        <v>18916</v>
      </c>
      <c r="H2076" s="2" t="s">
        <v>18917</v>
      </c>
      <c r="I2076" s="2" t="s">
        <v>18918</v>
      </c>
      <c r="J2076" s="2" t="s">
        <v>18919</v>
      </c>
      <c r="K2076" s="2" t="s">
        <v>5284</v>
      </c>
      <c r="L2076" s="2" t="s">
        <v>18920</v>
      </c>
      <c r="M2076" s="2" t="s">
        <v>7460</v>
      </c>
      <c r="N2076" s="4" t="s">
        <v>18921</v>
      </c>
      <c r="O2076" s="4" t="s">
        <v>18922</v>
      </c>
    </row>
    <row r="2077" spans="1:15" ht="15" hidden="1" customHeight="1" x14ac:dyDescent="0.3">
      <c r="A2077" s="2" t="s">
        <v>243</v>
      </c>
      <c r="B2077" s="2" t="s">
        <v>34326</v>
      </c>
      <c r="C2077" s="3">
        <v>18</v>
      </c>
      <c r="D2077" s="2" t="s">
        <v>981</v>
      </c>
      <c r="E2077" s="2" t="s">
        <v>18235</v>
      </c>
      <c r="F2077" s="2">
        <v>20549746</v>
      </c>
      <c r="G2077" s="2" t="s">
        <v>18923</v>
      </c>
      <c r="H2077" s="2" t="s">
        <v>18924</v>
      </c>
      <c r="I2077" s="2" t="s">
        <v>1034</v>
      </c>
      <c r="J2077" s="2"/>
      <c r="K2077" s="2" t="s">
        <v>18845</v>
      </c>
      <c r="L2077" s="2" t="s">
        <v>18925</v>
      </c>
      <c r="M2077" s="2" t="s">
        <v>7460</v>
      </c>
      <c r="N2077" s="4" t="s">
        <v>18926</v>
      </c>
      <c r="O2077" s="4" t="s">
        <v>18927</v>
      </c>
    </row>
    <row r="2078" spans="1:15" ht="15" hidden="1" customHeight="1" x14ac:dyDescent="0.3">
      <c r="A2078" s="2" t="s">
        <v>243</v>
      </c>
      <c r="B2078" s="2" t="s">
        <v>34326</v>
      </c>
      <c r="C2078" s="3">
        <v>18</v>
      </c>
      <c r="D2078" s="2" t="s">
        <v>981</v>
      </c>
      <c r="E2078" s="2" t="s">
        <v>18235</v>
      </c>
      <c r="F2078" s="2">
        <v>19883775</v>
      </c>
      <c r="G2078" s="2" t="s">
        <v>18928</v>
      </c>
      <c r="H2078" s="2" t="s">
        <v>18929</v>
      </c>
      <c r="I2078" s="2" t="s">
        <v>665</v>
      </c>
      <c r="J2078" s="2" t="s">
        <v>18930</v>
      </c>
      <c r="K2078" s="2" t="s">
        <v>18931</v>
      </c>
      <c r="L2078" s="2" t="s">
        <v>18932</v>
      </c>
      <c r="M2078" s="2" t="s">
        <v>8528</v>
      </c>
      <c r="N2078" s="4" t="s">
        <v>18933</v>
      </c>
      <c r="O2078" s="4" t="s">
        <v>18934</v>
      </c>
    </row>
    <row r="2079" spans="1:15" ht="15" hidden="1" customHeight="1" x14ac:dyDescent="0.3">
      <c r="A2079" s="2" t="s">
        <v>243</v>
      </c>
      <c r="B2079" s="2" t="s">
        <v>34326</v>
      </c>
      <c r="C2079" s="3">
        <v>18</v>
      </c>
      <c r="D2079" s="2" t="s">
        <v>981</v>
      </c>
      <c r="E2079" s="2" t="s">
        <v>18235</v>
      </c>
      <c r="F2079" s="2">
        <v>19845665</v>
      </c>
      <c r="G2079" s="2" t="s">
        <v>18935</v>
      </c>
      <c r="H2079" s="2" t="s">
        <v>18936</v>
      </c>
      <c r="I2079" s="2" t="s">
        <v>4672</v>
      </c>
      <c r="J2079" s="2" t="s">
        <v>18937</v>
      </c>
      <c r="K2079" s="2" t="s">
        <v>11361</v>
      </c>
      <c r="L2079" s="2" t="s">
        <v>18938</v>
      </c>
      <c r="M2079" s="2" t="s">
        <v>7388</v>
      </c>
      <c r="N2079" s="4" t="s">
        <v>18939</v>
      </c>
      <c r="O2079" s="4" t="s">
        <v>18940</v>
      </c>
    </row>
    <row r="2080" spans="1:15" ht="15" hidden="1" customHeight="1" x14ac:dyDescent="0.3">
      <c r="A2080" s="2" t="s">
        <v>243</v>
      </c>
      <c r="B2080" s="2" t="s">
        <v>34326</v>
      </c>
      <c r="C2080" s="3">
        <v>18</v>
      </c>
      <c r="D2080" s="2" t="s">
        <v>981</v>
      </c>
      <c r="E2080" s="2" t="s">
        <v>18235</v>
      </c>
      <c r="F2080" s="2">
        <v>19767568</v>
      </c>
      <c r="G2080" s="2" t="s">
        <v>18941</v>
      </c>
      <c r="H2080" s="2" t="s">
        <v>18942</v>
      </c>
      <c r="I2080" s="2" t="s">
        <v>18943</v>
      </c>
      <c r="J2080" s="2"/>
      <c r="K2080" s="2" t="s">
        <v>8235</v>
      </c>
      <c r="L2080" s="2" t="s">
        <v>18944</v>
      </c>
      <c r="M2080" s="2" t="s">
        <v>7460</v>
      </c>
      <c r="N2080" s="4" t="s">
        <v>18945</v>
      </c>
      <c r="O2080" s="4" t="s">
        <v>18946</v>
      </c>
    </row>
    <row r="2081" spans="1:15" ht="15" hidden="1" customHeight="1" x14ac:dyDescent="0.3">
      <c r="A2081" s="2" t="s">
        <v>243</v>
      </c>
      <c r="B2081" s="2" t="s">
        <v>34326</v>
      </c>
      <c r="C2081" s="3">
        <v>18</v>
      </c>
      <c r="D2081" s="2" t="s">
        <v>981</v>
      </c>
      <c r="E2081" s="2" t="s">
        <v>18235</v>
      </c>
      <c r="F2081" s="2">
        <v>19483089</v>
      </c>
      <c r="G2081" s="2" t="s">
        <v>18947</v>
      </c>
      <c r="H2081" s="2" t="s">
        <v>18948</v>
      </c>
      <c r="I2081" s="2" t="s">
        <v>977</v>
      </c>
      <c r="J2081" s="2" t="s">
        <v>18949</v>
      </c>
      <c r="K2081" s="2" t="s">
        <v>10693</v>
      </c>
      <c r="L2081" s="2" t="s">
        <v>18950</v>
      </c>
      <c r="M2081" s="2" t="s">
        <v>7600</v>
      </c>
      <c r="N2081" s="4" t="s">
        <v>18951</v>
      </c>
      <c r="O2081" s="4" t="s">
        <v>18952</v>
      </c>
    </row>
    <row r="2082" spans="1:15" ht="15" hidden="1" customHeight="1" x14ac:dyDescent="0.3">
      <c r="A2082" s="2" t="s">
        <v>243</v>
      </c>
      <c r="B2082" s="2" t="s">
        <v>34326</v>
      </c>
      <c r="C2082" s="3">
        <v>18</v>
      </c>
      <c r="D2082" s="2" t="s">
        <v>981</v>
      </c>
      <c r="E2082" s="2" t="s">
        <v>18235</v>
      </c>
      <c r="F2082" s="2">
        <v>19529959</v>
      </c>
      <c r="G2082" s="2" t="s">
        <v>18953</v>
      </c>
      <c r="H2082" s="2" t="s">
        <v>18954</v>
      </c>
      <c r="I2082" s="2" t="s">
        <v>12785</v>
      </c>
      <c r="J2082" s="2" t="s">
        <v>18955</v>
      </c>
      <c r="K2082" s="2" t="s">
        <v>18956</v>
      </c>
      <c r="L2082" s="2" t="s">
        <v>18957</v>
      </c>
      <c r="M2082" s="2" t="s">
        <v>7600</v>
      </c>
      <c r="N2082" s="4" t="s">
        <v>18958</v>
      </c>
      <c r="O2082" s="4" t="s">
        <v>18959</v>
      </c>
    </row>
    <row r="2083" spans="1:15" ht="15" hidden="1" customHeight="1" x14ac:dyDescent="0.3">
      <c r="A2083" s="2" t="s">
        <v>243</v>
      </c>
      <c r="B2083" s="2" t="s">
        <v>34326</v>
      </c>
      <c r="C2083" s="3">
        <v>18</v>
      </c>
      <c r="D2083" s="2" t="s">
        <v>981</v>
      </c>
      <c r="E2083" s="2" t="s">
        <v>18235</v>
      </c>
      <c r="F2083" s="2">
        <v>32288392</v>
      </c>
      <c r="G2083" s="2" t="s">
        <v>18960</v>
      </c>
      <c r="H2083" s="2" t="s">
        <v>18961</v>
      </c>
      <c r="I2083" s="2" t="s">
        <v>12785</v>
      </c>
      <c r="J2083" s="2" t="s">
        <v>8196</v>
      </c>
      <c r="K2083" s="2" t="s">
        <v>18962</v>
      </c>
      <c r="L2083" s="2" t="s">
        <v>18963</v>
      </c>
      <c r="M2083" s="2" t="s">
        <v>8667</v>
      </c>
      <c r="N2083" s="4" t="s">
        <v>18964</v>
      </c>
      <c r="O2083" s="4" t="s">
        <v>18965</v>
      </c>
    </row>
    <row r="2084" spans="1:15" ht="15" hidden="1" customHeight="1" x14ac:dyDescent="0.3">
      <c r="A2084" s="2" t="s">
        <v>243</v>
      </c>
      <c r="B2084" s="2" t="s">
        <v>34326</v>
      </c>
      <c r="C2084" s="3">
        <v>18</v>
      </c>
      <c r="D2084" s="2" t="s">
        <v>981</v>
      </c>
      <c r="E2084" s="2" t="s">
        <v>18235</v>
      </c>
      <c r="F2084" s="2">
        <v>19234763</v>
      </c>
      <c r="G2084" s="2" t="s">
        <v>18966</v>
      </c>
      <c r="H2084" s="2" t="s">
        <v>18967</v>
      </c>
      <c r="I2084" s="2" t="s">
        <v>668</v>
      </c>
      <c r="J2084" s="2" t="s">
        <v>18968</v>
      </c>
      <c r="K2084" s="2" t="s">
        <v>18969</v>
      </c>
      <c r="L2084" s="2" t="s">
        <v>18970</v>
      </c>
      <c r="M2084" s="2" t="s">
        <v>7388</v>
      </c>
      <c r="N2084" s="4" t="s">
        <v>18971</v>
      </c>
      <c r="O2084" s="4" t="s">
        <v>18972</v>
      </c>
    </row>
    <row r="2085" spans="1:15" ht="15" hidden="1" customHeight="1" x14ac:dyDescent="0.3">
      <c r="A2085" s="2" t="s">
        <v>243</v>
      </c>
      <c r="B2085" s="2" t="s">
        <v>34326</v>
      </c>
      <c r="C2085" s="3">
        <v>18</v>
      </c>
      <c r="D2085" s="2" t="s">
        <v>981</v>
      </c>
      <c r="E2085" s="2" t="s">
        <v>18235</v>
      </c>
      <c r="F2085" s="2">
        <v>19367295</v>
      </c>
      <c r="G2085" s="2" t="s">
        <v>18973</v>
      </c>
      <c r="H2085" s="2" t="s">
        <v>18974</v>
      </c>
      <c r="I2085" s="2" t="s">
        <v>668</v>
      </c>
      <c r="J2085" s="2" t="s">
        <v>18975</v>
      </c>
      <c r="K2085" s="2" t="s">
        <v>18976</v>
      </c>
      <c r="L2085" s="2" t="s">
        <v>18977</v>
      </c>
      <c r="M2085" s="2" t="s">
        <v>7460</v>
      </c>
      <c r="N2085" s="4" t="s">
        <v>18978</v>
      </c>
      <c r="O2085" s="4" t="s">
        <v>18979</v>
      </c>
    </row>
    <row r="2086" spans="1:15" ht="15" hidden="1" customHeight="1" x14ac:dyDescent="0.3">
      <c r="A2086" s="2" t="s">
        <v>243</v>
      </c>
      <c r="B2086" s="2" t="s">
        <v>34326</v>
      </c>
      <c r="C2086" s="3">
        <v>18</v>
      </c>
      <c r="D2086" s="2" t="s">
        <v>981</v>
      </c>
      <c r="E2086" s="2" t="s">
        <v>18235</v>
      </c>
      <c r="F2086" s="2">
        <v>32518600</v>
      </c>
      <c r="G2086" s="2" t="s">
        <v>18960</v>
      </c>
      <c r="H2086" s="2" t="s">
        <v>18980</v>
      </c>
      <c r="I2086" s="2" t="s">
        <v>839</v>
      </c>
      <c r="J2086" s="2" t="s">
        <v>18981</v>
      </c>
      <c r="K2086" s="2" t="s">
        <v>18982</v>
      </c>
      <c r="L2086" s="2" t="s">
        <v>18983</v>
      </c>
      <c r="M2086" s="2" t="s">
        <v>8667</v>
      </c>
      <c r="N2086" s="4" t="s">
        <v>18984</v>
      </c>
      <c r="O2086" s="4" t="s">
        <v>18985</v>
      </c>
    </row>
    <row r="2087" spans="1:15" ht="15" hidden="1" customHeight="1" x14ac:dyDescent="0.3">
      <c r="A2087" s="2" t="s">
        <v>243</v>
      </c>
      <c r="B2087" s="2" t="s">
        <v>34326</v>
      </c>
      <c r="C2087" s="3">
        <v>18</v>
      </c>
      <c r="D2087" s="2" t="s">
        <v>981</v>
      </c>
      <c r="E2087" s="2" t="s">
        <v>18235</v>
      </c>
      <c r="F2087" s="2">
        <v>18566407</v>
      </c>
      <c r="G2087" s="2" t="s">
        <v>18986</v>
      </c>
      <c r="H2087" s="2" t="s">
        <v>18987</v>
      </c>
      <c r="I2087" s="2" t="s">
        <v>18988</v>
      </c>
      <c r="J2087" s="2"/>
      <c r="K2087" s="2" t="s">
        <v>8235</v>
      </c>
      <c r="L2087" s="2" t="s">
        <v>18989</v>
      </c>
      <c r="M2087" s="2" t="s">
        <v>7460</v>
      </c>
      <c r="N2087" s="4" t="s">
        <v>18990</v>
      </c>
      <c r="O2087" s="4" t="s">
        <v>18991</v>
      </c>
    </row>
    <row r="2088" spans="1:15" ht="15" hidden="1" customHeight="1" x14ac:dyDescent="0.3">
      <c r="A2088" s="2" t="s">
        <v>243</v>
      </c>
      <c r="B2088" s="2" t="s">
        <v>34326</v>
      </c>
      <c r="C2088" s="3">
        <v>18</v>
      </c>
      <c r="D2088" s="2" t="s">
        <v>981</v>
      </c>
      <c r="E2088" s="2" t="s">
        <v>18235</v>
      </c>
      <c r="F2088" s="2">
        <v>18191619</v>
      </c>
      <c r="G2088" s="2" t="s">
        <v>18992</v>
      </c>
      <c r="H2088" s="2" t="s">
        <v>18993</v>
      </c>
      <c r="I2088" s="2" t="s">
        <v>6993</v>
      </c>
      <c r="J2088" s="2" t="s">
        <v>18994</v>
      </c>
      <c r="K2088" s="2" t="s">
        <v>8000</v>
      </c>
      <c r="L2088" s="2" t="s">
        <v>18995</v>
      </c>
      <c r="M2088" s="2" t="s">
        <v>7460</v>
      </c>
      <c r="N2088" s="4" t="s">
        <v>18996</v>
      </c>
      <c r="O2088" s="4" t="s">
        <v>18997</v>
      </c>
    </row>
    <row r="2089" spans="1:15" ht="15" hidden="1" customHeight="1" x14ac:dyDescent="0.3">
      <c r="A2089" s="2" t="s">
        <v>243</v>
      </c>
      <c r="B2089" s="2" t="s">
        <v>34326</v>
      </c>
      <c r="C2089" s="3">
        <v>18</v>
      </c>
      <c r="D2089" s="2" t="s">
        <v>981</v>
      </c>
      <c r="E2089" s="2" t="s">
        <v>18235</v>
      </c>
      <c r="F2089" s="2">
        <v>17156729</v>
      </c>
      <c r="G2089" s="2" t="s">
        <v>18998</v>
      </c>
      <c r="H2089" s="2" t="s">
        <v>18999</v>
      </c>
      <c r="I2089" s="2" t="s">
        <v>14597</v>
      </c>
      <c r="J2089" s="2"/>
      <c r="K2089" s="2" t="s">
        <v>14281</v>
      </c>
      <c r="L2089" s="2" t="s">
        <v>19000</v>
      </c>
      <c r="M2089" s="2" t="s">
        <v>8828</v>
      </c>
      <c r="N2089" s="4" t="s">
        <v>19001</v>
      </c>
      <c r="O2089" s="4" t="s">
        <v>19002</v>
      </c>
    </row>
    <row r="2090" spans="1:15" ht="15" hidden="1" customHeight="1" x14ac:dyDescent="0.3">
      <c r="A2090" s="2" t="s">
        <v>243</v>
      </c>
      <c r="B2090" s="2" t="s">
        <v>34326</v>
      </c>
      <c r="C2090" s="3">
        <v>18</v>
      </c>
      <c r="D2090" s="2" t="s">
        <v>981</v>
      </c>
      <c r="E2090" s="2" t="s">
        <v>18235</v>
      </c>
      <c r="F2090" s="2">
        <v>16879951</v>
      </c>
      <c r="G2090" s="2" t="s">
        <v>19003</v>
      </c>
      <c r="H2090" s="2" t="s">
        <v>19004</v>
      </c>
      <c r="I2090" s="2" t="s">
        <v>18212</v>
      </c>
      <c r="J2090" s="2" t="s">
        <v>3700</v>
      </c>
      <c r="K2090" s="2" t="s">
        <v>14164</v>
      </c>
      <c r="L2090" s="2" t="s">
        <v>19005</v>
      </c>
      <c r="M2090" s="2" t="s">
        <v>7438</v>
      </c>
      <c r="N2090" s="4" t="s">
        <v>19006</v>
      </c>
      <c r="O2090" s="4" t="s">
        <v>19007</v>
      </c>
    </row>
    <row r="2091" spans="1:15" ht="15" hidden="1" customHeight="1" x14ac:dyDescent="0.3">
      <c r="A2091" s="2" t="s">
        <v>243</v>
      </c>
      <c r="B2091" s="2" t="s">
        <v>34326</v>
      </c>
      <c r="C2091" s="3">
        <v>18</v>
      </c>
      <c r="D2091" s="2" t="s">
        <v>981</v>
      </c>
      <c r="E2091" s="2" t="s">
        <v>18235</v>
      </c>
      <c r="F2091" s="2">
        <v>16923851</v>
      </c>
      <c r="G2091" s="2" t="s">
        <v>19008</v>
      </c>
      <c r="H2091" s="2" t="s">
        <v>19009</v>
      </c>
      <c r="I2091" s="2" t="s">
        <v>19010</v>
      </c>
      <c r="J2091" s="2" t="s">
        <v>13696</v>
      </c>
      <c r="K2091" s="2" t="s">
        <v>8300</v>
      </c>
      <c r="L2091" s="2" t="s">
        <v>19011</v>
      </c>
      <c r="M2091" s="2" t="s">
        <v>9041</v>
      </c>
      <c r="N2091" s="4" t="s">
        <v>19012</v>
      </c>
      <c r="O2091" s="4" t="s">
        <v>19013</v>
      </c>
    </row>
    <row r="2092" spans="1:15" ht="15" hidden="1" customHeight="1" x14ac:dyDescent="0.3">
      <c r="A2092" s="2" t="s">
        <v>243</v>
      </c>
      <c r="B2092" s="2" t="s">
        <v>34326</v>
      </c>
      <c r="C2092" s="3">
        <v>18</v>
      </c>
      <c r="D2092" s="2" t="s">
        <v>981</v>
      </c>
      <c r="E2092" s="2" t="s">
        <v>18235</v>
      </c>
      <c r="F2092" s="2">
        <v>16616848</v>
      </c>
      <c r="G2092" s="2" t="s">
        <v>19014</v>
      </c>
      <c r="H2092" s="2" t="s">
        <v>19015</v>
      </c>
      <c r="I2092" s="2" t="s">
        <v>10792</v>
      </c>
      <c r="J2092" s="2" t="s">
        <v>19016</v>
      </c>
      <c r="K2092" s="2" t="s">
        <v>19017</v>
      </c>
      <c r="L2092" s="2" t="s">
        <v>19018</v>
      </c>
      <c r="M2092" s="2" t="s">
        <v>7709</v>
      </c>
      <c r="N2092" s="4" t="s">
        <v>19019</v>
      </c>
      <c r="O2092" s="4" t="s">
        <v>19020</v>
      </c>
    </row>
    <row r="2093" spans="1:15" ht="15" hidden="1" customHeight="1" x14ac:dyDescent="0.3">
      <c r="A2093" s="2" t="s">
        <v>243</v>
      </c>
      <c r="B2093" s="2" t="s">
        <v>34326</v>
      </c>
      <c r="C2093" s="3">
        <v>18</v>
      </c>
      <c r="D2093" s="2" t="s">
        <v>981</v>
      </c>
      <c r="E2093" s="2" t="s">
        <v>18235</v>
      </c>
      <c r="F2093" s="2">
        <v>16455793</v>
      </c>
      <c r="G2093" s="2" t="s">
        <v>19021</v>
      </c>
      <c r="H2093" s="2" t="s">
        <v>19022</v>
      </c>
      <c r="I2093" s="2" t="s">
        <v>19023</v>
      </c>
      <c r="J2093" s="2" t="s">
        <v>19024</v>
      </c>
      <c r="K2093" s="2" t="s">
        <v>18621</v>
      </c>
      <c r="L2093" s="2" t="s">
        <v>19025</v>
      </c>
      <c r="M2093" s="2" t="s">
        <v>7460</v>
      </c>
      <c r="N2093" s="4" t="s">
        <v>19026</v>
      </c>
      <c r="O2093" s="4" t="s">
        <v>19027</v>
      </c>
    </row>
    <row r="2094" spans="1:15" ht="15" hidden="1" customHeight="1" x14ac:dyDescent="0.3">
      <c r="A2094" s="2" t="s">
        <v>243</v>
      </c>
      <c r="B2094" s="2" t="s">
        <v>34326</v>
      </c>
      <c r="C2094" s="3">
        <v>18</v>
      </c>
      <c r="D2094" s="2" t="s">
        <v>981</v>
      </c>
      <c r="E2094" s="2" t="s">
        <v>18235</v>
      </c>
      <c r="F2094" s="2">
        <v>15654834</v>
      </c>
      <c r="G2094" s="2" t="s">
        <v>19028</v>
      </c>
      <c r="H2094" s="2" t="s">
        <v>19029</v>
      </c>
      <c r="I2094" s="2" t="s">
        <v>673</v>
      </c>
      <c r="J2094" s="2"/>
      <c r="K2094" s="2" t="s">
        <v>7921</v>
      </c>
      <c r="L2094" s="2" t="s">
        <v>19030</v>
      </c>
      <c r="M2094" s="2" t="s">
        <v>8160</v>
      </c>
      <c r="N2094" s="4" t="s">
        <v>19031</v>
      </c>
      <c r="O2094" s="4" t="s">
        <v>19032</v>
      </c>
    </row>
    <row r="2095" spans="1:15" ht="15" hidden="1" customHeight="1" x14ac:dyDescent="0.3">
      <c r="A2095" s="2" t="s">
        <v>243</v>
      </c>
      <c r="B2095" s="2" t="s">
        <v>34326</v>
      </c>
      <c r="C2095" s="3">
        <v>18</v>
      </c>
      <c r="D2095" s="2" t="s">
        <v>981</v>
      </c>
      <c r="E2095" s="2" t="s">
        <v>18235</v>
      </c>
      <c r="F2095" s="2">
        <v>15514965</v>
      </c>
      <c r="G2095" s="2" t="s">
        <v>19033</v>
      </c>
      <c r="H2095" s="2" t="s">
        <v>19034</v>
      </c>
      <c r="I2095" s="2" t="s">
        <v>706</v>
      </c>
      <c r="J2095" s="2"/>
      <c r="K2095" s="2" t="s">
        <v>18580</v>
      </c>
      <c r="L2095" s="2" t="s">
        <v>19035</v>
      </c>
      <c r="M2095" s="2" t="s">
        <v>7460</v>
      </c>
      <c r="N2095" s="4" t="s">
        <v>19036</v>
      </c>
      <c r="O2095" s="4" t="s">
        <v>19037</v>
      </c>
    </row>
    <row r="2096" spans="1:15" ht="15" hidden="1" customHeight="1" x14ac:dyDescent="0.3">
      <c r="A2096" s="2" t="s">
        <v>243</v>
      </c>
      <c r="B2096" s="2" t="s">
        <v>34326</v>
      </c>
      <c r="C2096" s="3">
        <v>18</v>
      </c>
      <c r="D2096" s="2" t="s">
        <v>981</v>
      </c>
      <c r="E2096" s="2" t="s">
        <v>18235</v>
      </c>
      <c r="F2096" s="2">
        <v>15582138</v>
      </c>
      <c r="G2096" s="2" t="s">
        <v>19038</v>
      </c>
      <c r="H2096" s="2" t="s">
        <v>19039</v>
      </c>
      <c r="I2096" s="2" t="s">
        <v>706</v>
      </c>
      <c r="J2096" s="2"/>
      <c r="K2096" s="2" t="s">
        <v>8408</v>
      </c>
      <c r="L2096" s="2" t="s">
        <v>19040</v>
      </c>
      <c r="M2096" s="2" t="s">
        <v>7460</v>
      </c>
      <c r="N2096" s="4" t="s">
        <v>19041</v>
      </c>
      <c r="O2096" s="4" t="s">
        <v>19042</v>
      </c>
    </row>
    <row r="2097" spans="1:15" ht="15" hidden="1" customHeight="1" x14ac:dyDescent="0.3">
      <c r="A2097" s="2" t="s">
        <v>243</v>
      </c>
      <c r="B2097" s="2" t="s">
        <v>34326</v>
      </c>
      <c r="C2097" s="3">
        <v>18</v>
      </c>
      <c r="D2097" s="2" t="s">
        <v>981</v>
      </c>
      <c r="E2097" s="2" t="s">
        <v>18235</v>
      </c>
      <c r="F2097" s="2">
        <v>15611679</v>
      </c>
      <c r="G2097" s="2" t="s">
        <v>19043</v>
      </c>
      <c r="H2097" s="2" t="s">
        <v>19044</v>
      </c>
      <c r="I2097" s="2" t="s">
        <v>19045</v>
      </c>
      <c r="J2097" s="2"/>
      <c r="K2097" s="2" t="s">
        <v>19046</v>
      </c>
      <c r="L2097" s="2" t="s">
        <v>19047</v>
      </c>
      <c r="M2097" s="2" t="s">
        <v>7438</v>
      </c>
      <c r="N2097" s="4" t="s">
        <v>19048</v>
      </c>
      <c r="O2097" s="4" t="s">
        <v>19049</v>
      </c>
    </row>
    <row r="2098" spans="1:15" ht="15" hidden="1" customHeight="1" x14ac:dyDescent="0.3">
      <c r="A2098" s="2" t="s">
        <v>243</v>
      </c>
      <c r="B2098" s="2" t="s">
        <v>34326</v>
      </c>
      <c r="C2098" s="3">
        <v>18</v>
      </c>
      <c r="D2098" s="2" t="s">
        <v>981</v>
      </c>
      <c r="E2098" s="2" t="s">
        <v>18235</v>
      </c>
      <c r="F2098" s="2">
        <v>15492992</v>
      </c>
      <c r="G2098" s="2" t="s">
        <v>19050</v>
      </c>
      <c r="H2098" s="2" t="s">
        <v>19051</v>
      </c>
      <c r="I2098" s="2" t="s">
        <v>1319</v>
      </c>
      <c r="J2098" s="2"/>
      <c r="K2098" s="2" t="s">
        <v>10721</v>
      </c>
      <c r="L2098" s="2" t="s">
        <v>19052</v>
      </c>
      <c r="M2098" s="2" t="s">
        <v>7388</v>
      </c>
      <c r="N2098" s="4" t="s">
        <v>19053</v>
      </c>
      <c r="O2098" s="4" t="s">
        <v>19054</v>
      </c>
    </row>
    <row r="2099" spans="1:15" ht="15" hidden="1" customHeight="1" x14ac:dyDescent="0.3">
      <c r="A2099" s="2" t="s">
        <v>243</v>
      </c>
      <c r="B2099" s="2" t="s">
        <v>34326</v>
      </c>
      <c r="C2099" s="3">
        <v>18</v>
      </c>
      <c r="D2099" s="2" t="s">
        <v>981</v>
      </c>
      <c r="E2099" s="2" t="s">
        <v>18235</v>
      </c>
      <c r="F2099" s="2">
        <v>15183145</v>
      </c>
      <c r="G2099" s="2" t="s">
        <v>19055</v>
      </c>
      <c r="H2099" s="2" t="s">
        <v>19056</v>
      </c>
      <c r="I2099" s="2" t="s">
        <v>11511</v>
      </c>
      <c r="J2099" s="2"/>
      <c r="K2099" s="2" t="s">
        <v>8000</v>
      </c>
      <c r="L2099" s="2" t="s">
        <v>19057</v>
      </c>
      <c r="M2099" s="2" t="s">
        <v>7460</v>
      </c>
      <c r="N2099" s="4" t="s">
        <v>19058</v>
      </c>
      <c r="O2099" s="4" t="s">
        <v>19059</v>
      </c>
    </row>
    <row r="2100" spans="1:15" ht="15" hidden="1" customHeight="1" x14ac:dyDescent="0.3">
      <c r="A2100" s="2" t="s">
        <v>243</v>
      </c>
      <c r="B2100" s="2" t="s">
        <v>34326</v>
      </c>
      <c r="C2100" s="3">
        <v>18</v>
      </c>
      <c r="D2100" s="2" t="s">
        <v>981</v>
      </c>
      <c r="E2100" s="2" t="s">
        <v>18235</v>
      </c>
      <c r="F2100" s="2">
        <v>14684420</v>
      </c>
      <c r="G2100" s="2" t="s">
        <v>19060</v>
      </c>
      <c r="H2100" s="2" t="s">
        <v>19061</v>
      </c>
      <c r="I2100" s="2" t="s">
        <v>4162</v>
      </c>
      <c r="J2100" s="2" t="s">
        <v>19062</v>
      </c>
      <c r="K2100" s="2" t="s">
        <v>5284</v>
      </c>
      <c r="L2100" s="2" t="s">
        <v>19063</v>
      </c>
      <c r="M2100" s="2" t="s">
        <v>7460</v>
      </c>
      <c r="N2100" s="4" t="s">
        <v>19064</v>
      </c>
      <c r="O2100" s="4" t="s">
        <v>19065</v>
      </c>
    </row>
    <row r="2101" spans="1:15" ht="15" hidden="1" customHeight="1" x14ac:dyDescent="0.3">
      <c r="A2101" s="2" t="s">
        <v>243</v>
      </c>
      <c r="B2101" s="2" t="s">
        <v>34326</v>
      </c>
      <c r="C2101" s="3">
        <v>18</v>
      </c>
      <c r="D2101" s="2" t="s">
        <v>981</v>
      </c>
      <c r="E2101" s="2" t="s">
        <v>18235</v>
      </c>
      <c r="F2101" s="2">
        <v>15079812</v>
      </c>
      <c r="G2101" s="2" t="s">
        <v>19066</v>
      </c>
      <c r="H2101" s="2" t="s">
        <v>19067</v>
      </c>
      <c r="I2101" s="2" t="s">
        <v>1321</v>
      </c>
      <c r="J2101" s="2"/>
      <c r="K2101" s="2" t="s">
        <v>19068</v>
      </c>
      <c r="L2101" s="2" t="s">
        <v>19069</v>
      </c>
      <c r="M2101" s="2" t="s">
        <v>7460</v>
      </c>
      <c r="N2101" s="4" t="s">
        <v>19070</v>
      </c>
      <c r="O2101" s="4" t="s">
        <v>19071</v>
      </c>
    </row>
    <row r="2102" spans="1:15" ht="15" hidden="1" customHeight="1" x14ac:dyDescent="0.3">
      <c r="A2102" s="2" t="s">
        <v>243</v>
      </c>
      <c r="B2102" s="2" t="s">
        <v>34326</v>
      </c>
      <c r="C2102" s="3">
        <v>18</v>
      </c>
      <c r="D2102" s="2" t="s">
        <v>981</v>
      </c>
      <c r="E2102" s="2" t="s">
        <v>18235</v>
      </c>
      <c r="F2102" s="2">
        <v>14597975</v>
      </c>
      <c r="G2102" s="2" t="s">
        <v>19072</v>
      </c>
      <c r="H2102" s="2" t="s">
        <v>19073</v>
      </c>
      <c r="I2102" s="2" t="s">
        <v>19074</v>
      </c>
      <c r="J2102" s="2"/>
      <c r="K2102" s="2" t="s">
        <v>19075</v>
      </c>
      <c r="L2102" s="2" t="s">
        <v>19076</v>
      </c>
      <c r="M2102" s="2" t="s">
        <v>7460</v>
      </c>
      <c r="N2102" s="4" t="s">
        <v>19077</v>
      </c>
      <c r="O2102" s="4" t="s">
        <v>19078</v>
      </c>
    </row>
    <row r="2103" spans="1:15" ht="15" hidden="1" customHeight="1" x14ac:dyDescent="0.3">
      <c r="A2103" s="2" t="s">
        <v>243</v>
      </c>
      <c r="B2103" s="2" t="s">
        <v>34326</v>
      </c>
      <c r="C2103" s="3">
        <v>18</v>
      </c>
      <c r="D2103" s="2" t="s">
        <v>981</v>
      </c>
      <c r="E2103" s="2" t="s">
        <v>18235</v>
      </c>
      <c r="F2103" s="2">
        <v>12825201</v>
      </c>
      <c r="G2103" s="2" t="s">
        <v>19079</v>
      </c>
      <c r="H2103" s="2" t="s">
        <v>19080</v>
      </c>
      <c r="I2103" s="2" t="s">
        <v>19081</v>
      </c>
      <c r="J2103" s="2"/>
      <c r="K2103" s="2" t="s">
        <v>19068</v>
      </c>
      <c r="L2103" s="2" t="s">
        <v>19082</v>
      </c>
      <c r="M2103" s="2" t="s">
        <v>8160</v>
      </c>
      <c r="N2103" s="4" t="s">
        <v>19083</v>
      </c>
      <c r="O2103" s="4" t="s">
        <v>19084</v>
      </c>
    </row>
    <row r="2104" spans="1:15" ht="15" hidden="1" customHeight="1" x14ac:dyDescent="0.3">
      <c r="A2104" s="2" t="s">
        <v>243</v>
      </c>
      <c r="B2104" s="2" t="s">
        <v>34326</v>
      </c>
      <c r="C2104" s="3">
        <v>18</v>
      </c>
      <c r="D2104" s="2" t="s">
        <v>981</v>
      </c>
      <c r="E2104" s="2" t="s">
        <v>18235</v>
      </c>
      <c r="F2104" s="2">
        <v>12562393</v>
      </c>
      <c r="G2104" s="2" t="s">
        <v>19085</v>
      </c>
      <c r="H2104" s="2" t="s">
        <v>19086</v>
      </c>
      <c r="I2104" s="2" t="s">
        <v>8306</v>
      </c>
      <c r="J2104" s="2"/>
      <c r="K2104" s="2" t="s">
        <v>7921</v>
      </c>
      <c r="L2104" s="2" t="s">
        <v>19087</v>
      </c>
      <c r="M2104" s="2" t="s">
        <v>7460</v>
      </c>
      <c r="N2104" s="4" t="s">
        <v>19088</v>
      </c>
      <c r="O2104" s="4" t="s">
        <v>19089</v>
      </c>
    </row>
    <row r="2105" spans="1:15" ht="15" hidden="1" customHeight="1" x14ac:dyDescent="0.3">
      <c r="A2105" s="2" t="s">
        <v>243</v>
      </c>
      <c r="B2105" s="2" t="s">
        <v>34326</v>
      </c>
      <c r="C2105" s="3">
        <v>18</v>
      </c>
      <c r="D2105" s="2" t="s">
        <v>981</v>
      </c>
      <c r="E2105" s="2" t="s">
        <v>18235</v>
      </c>
      <c r="F2105" s="2">
        <v>12370367</v>
      </c>
      <c r="G2105" s="2" t="s">
        <v>19090</v>
      </c>
      <c r="H2105" s="2" t="s">
        <v>19091</v>
      </c>
      <c r="I2105" s="2" t="s">
        <v>19092</v>
      </c>
      <c r="J2105" s="2"/>
      <c r="K2105" s="2" t="s">
        <v>8235</v>
      </c>
      <c r="L2105" s="2" t="s">
        <v>19093</v>
      </c>
      <c r="M2105" s="2" t="s">
        <v>7460</v>
      </c>
      <c r="N2105" s="4" t="s">
        <v>19094</v>
      </c>
      <c r="O2105" s="4" t="s">
        <v>19095</v>
      </c>
    </row>
    <row r="2106" spans="1:15" ht="15" hidden="1" customHeight="1" x14ac:dyDescent="0.3">
      <c r="A2106" s="2" t="s">
        <v>243</v>
      </c>
      <c r="B2106" s="2" t="s">
        <v>34326</v>
      </c>
      <c r="C2106" s="3">
        <v>18</v>
      </c>
      <c r="D2106" s="2" t="s">
        <v>981</v>
      </c>
      <c r="E2106" s="2" t="s">
        <v>18235</v>
      </c>
      <c r="F2106" s="2">
        <v>12200361</v>
      </c>
      <c r="G2106" s="2" t="s">
        <v>19096</v>
      </c>
      <c r="H2106" s="2" t="s">
        <v>19097</v>
      </c>
      <c r="I2106" s="2" t="s">
        <v>19098</v>
      </c>
      <c r="J2106" s="2"/>
      <c r="K2106" s="2" t="s">
        <v>5284</v>
      </c>
      <c r="L2106" s="2" t="s">
        <v>19099</v>
      </c>
      <c r="M2106" s="2" t="s">
        <v>7460</v>
      </c>
      <c r="N2106" s="4" t="s">
        <v>19100</v>
      </c>
      <c r="O2106" s="4" t="s">
        <v>19101</v>
      </c>
    </row>
    <row r="2107" spans="1:15" ht="15" hidden="1" customHeight="1" x14ac:dyDescent="0.3">
      <c r="A2107" s="2" t="s">
        <v>243</v>
      </c>
      <c r="B2107" s="2" t="s">
        <v>34326</v>
      </c>
      <c r="C2107" s="3">
        <v>18</v>
      </c>
      <c r="D2107" s="2" t="s">
        <v>981</v>
      </c>
      <c r="E2107" s="2" t="s">
        <v>18235</v>
      </c>
      <c r="F2107" s="2">
        <v>11940704</v>
      </c>
      <c r="G2107" s="2" t="s">
        <v>19102</v>
      </c>
      <c r="H2107" s="2" t="s">
        <v>19103</v>
      </c>
      <c r="I2107" s="2" t="s">
        <v>19104</v>
      </c>
      <c r="J2107" s="2"/>
      <c r="K2107" s="2" t="s">
        <v>1108</v>
      </c>
      <c r="L2107" s="2" t="s">
        <v>19105</v>
      </c>
      <c r="M2107" s="2" t="s">
        <v>7495</v>
      </c>
      <c r="N2107" s="4" t="s">
        <v>19106</v>
      </c>
      <c r="O2107" s="4" t="s">
        <v>19107</v>
      </c>
    </row>
    <row r="2108" spans="1:15" ht="15" hidden="1" customHeight="1" x14ac:dyDescent="0.3">
      <c r="A2108" s="2" t="s">
        <v>243</v>
      </c>
      <c r="B2108" s="2" t="s">
        <v>34326</v>
      </c>
      <c r="C2108" s="3">
        <v>18</v>
      </c>
      <c r="D2108" s="2" t="s">
        <v>981</v>
      </c>
      <c r="E2108" s="2" t="s">
        <v>18235</v>
      </c>
      <c r="F2108" s="2">
        <v>11859423</v>
      </c>
      <c r="G2108" s="2" t="s">
        <v>19108</v>
      </c>
      <c r="H2108" s="2" t="s">
        <v>19109</v>
      </c>
      <c r="I2108" s="2" t="s">
        <v>12813</v>
      </c>
      <c r="J2108" s="2"/>
      <c r="K2108" s="2" t="s">
        <v>9170</v>
      </c>
      <c r="L2108" s="2" t="s">
        <v>19110</v>
      </c>
      <c r="M2108" s="2" t="s">
        <v>7460</v>
      </c>
      <c r="N2108" s="4" t="s">
        <v>19111</v>
      </c>
      <c r="O2108" s="4" t="s">
        <v>19112</v>
      </c>
    </row>
    <row r="2109" spans="1:15" ht="15" hidden="1" customHeight="1" x14ac:dyDescent="0.3">
      <c r="A2109" s="2" t="s">
        <v>243</v>
      </c>
      <c r="B2109" s="2" t="s">
        <v>34326</v>
      </c>
      <c r="C2109" s="3">
        <v>18</v>
      </c>
      <c r="D2109" s="2" t="s">
        <v>981</v>
      </c>
      <c r="E2109" s="2" t="s">
        <v>18235</v>
      </c>
      <c r="F2109" s="2">
        <v>11883074</v>
      </c>
      <c r="G2109" s="2" t="s">
        <v>19113</v>
      </c>
      <c r="H2109" s="2" t="s">
        <v>19114</v>
      </c>
      <c r="I2109" s="2" t="s">
        <v>639</v>
      </c>
      <c r="J2109" s="2"/>
      <c r="K2109" s="2" t="s">
        <v>19115</v>
      </c>
      <c r="L2109" s="2" t="s">
        <v>19116</v>
      </c>
      <c r="M2109" s="2" t="s">
        <v>7460</v>
      </c>
      <c r="N2109" s="4" t="s">
        <v>19117</v>
      </c>
      <c r="O2109" s="2"/>
    </row>
    <row r="2110" spans="1:15" ht="15" hidden="1" customHeight="1" x14ac:dyDescent="0.3">
      <c r="A2110" s="2" t="s">
        <v>243</v>
      </c>
      <c r="B2110" s="2" t="s">
        <v>34326</v>
      </c>
      <c r="C2110" s="3">
        <v>18</v>
      </c>
      <c r="D2110" s="2" t="s">
        <v>981</v>
      </c>
      <c r="E2110" s="2" t="s">
        <v>18235</v>
      </c>
      <c r="F2110" s="2">
        <v>11567992</v>
      </c>
      <c r="G2110" s="2" t="s">
        <v>19118</v>
      </c>
      <c r="H2110" s="2" t="s">
        <v>19119</v>
      </c>
      <c r="I2110" s="2" t="s">
        <v>19120</v>
      </c>
      <c r="J2110" s="2"/>
      <c r="K2110" s="2" t="s">
        <v>5284</v>
      </c>
      <c r="L2110" s="2" t="s">
        <v>19121</v>
      </c>
      <c r="M2110" s="2" t="s">
        <v>7460</v>
      </c>
      <c r="N2110" s="4" t="s">
        <v>19122</v>
      </c>
      <c r="O2110" s="4" t="s">
        <v>19123</v>
      </c>
    </row>
    <row r="2111" spans="1:15" ht="15" hidden="1" customHeight="1" x14ac:dyDescent="0.3">
      <c r="A2111" s="2" t="s">
        <v>243</v>
      </c>
      <c r="B2111" s="2" t="s">
        <v>34326</v>
      </c>
      <c r="C2111" s="3">
        <v>18</v>
      </c>
      <c r="D2111" s="2" t="s">
        <v>981</v>
      </c>
      <c r="E2111" s="2" t="s">
        <v>18235</v>
      </c>
      <c r="F2111" s="2">
        <v>11544346</v>
      </c>
      <c r="G2111" s="2" t="s">
        <v>19124</v>
      </c>
      <c r="H2111" s="2" t="s">
        <v>19125</v>
      </c>
      <c r="I2111" s="2" t="s">
        <v>19126</v>
      </c>
      <c r="J2111" s="2"/>
      <c r="K2111" s="2" t="s">
        <v>8235</v>
      </c>
      <c r="L2111" s="2" t="s">
        <v>19127</v>
      </c>
      <c r="M2111" s="2" t="s">
        <v>8160</v>
      </c>
      <c r="N2111" s="4" t="s">
        <v>19128</v>
      </c>
      <c r="O2111" s="4" t="s">
        <v>19129</v>
      </c>
    </row>
    <row r="2112" spans="1:15" ht="15" hidden="1" customHeight="1" x14ac:dyDescent="0.3">
      <c r="A2112" s="2" t="s">
        <v>243</v>
      </c>
      <c r="B2112" s="2" t="s">
        <v>34326</v>
      </c>
      <c r="C2112" s="3">
        <v>18</v>
      </c>
      <c r="D2112" s="2" t="s">
        <v>981</v>
      </c>
      <c r="E2112" s="2" t="s">
        <v>18235</v>
      </c>
      <c r="F2112" s="2">
        <v>11119419</v>
      </c>
      <c r="G2112" s="2" t="s">
        <v>19130</v>
      </c>
      <c r="H2112" s="2" t="s">
        <v>19131</v>
      </c>
      <c r="I2112" s="2" t="s">
        <v>19132</v>
      </c>
      <c r="J2112" s="2"/>
      <c r="K2112" s="2" t="s">
        <v>19133</v>
      </c>
      <c r="L2112" s="2" t="s">
        <v>19134</v>
      </c>
      <c r="M2112" s="2" t="s">
        <v>7460</v>
      </c>
      <c r="N2112" s="4" t="s">
        <v>19135</v>
      </c>
      <c r="O2112" s="4" t="s">
        <v>19136</v>
      </c>
    </row>
    <row r="2113" spans="1:15" ht="15" hidden="1" customHeight="1" x14ac:dyDescent="0.3">
      <c r="A2113" s="2" t="s">
        <v>243</v>
      </c>
      <c r="B2113" s="2" t="s">
        <v>34326</v>
      </c>
      <c r="C2113" s="3">
        <v>18</v>
      </c>
      <c r="D2113" s="2" t="s">
        <v>981</v>
      </c>
      <c r="E2113" s="2" t="s">
        <v>18235</v>
      </c>
      <c r="F2113" s="2">
        <v>11124060</v>
      </c>
      <c r="G2113" s="2" t="s">
        <v>19137</v>
      </c>
      <c r="H2113" s="2" t="s">
        <v>19138</v>
      </c>
      <c r="I2113" s="2" t="s">
        <v>19139</v>
      </c>
      <c r="J2113" s="2"/>
      <c r="K2113" s="2" t="s">
        <v>18456</v>
      </c>
      <c r="L2113" s="2" t="s">
        <v>19140</v>
      </c>
      <c r="M2113" s="2" t="s">
        <v>7460</v>
      </c>
      <c r="N2113" s="4" t="s">
        <v>19141</v>
      </c>
      <c r="O2113" s="4" t="s">
        <v>19142</v>
      </c>
    </row>
    <row r="2114" spans="1:15" ht="15" hidden="1" customHeight="1" x14ac:dyDescent="0.3">
      <c r="A2114" s="2" t="s">
        <v>243</v>
      </c>
      <c r="B2114" s="2" t="s">
        <v>34326</v>
      </c>
      <c r="C2114" s="3">
        <v>18</v>
      </c>
      <c r="D2114" s="2" t="s">
        <v>981</v>
      </c>
      <c r="E2114" s="2" t="s">
        <v>18235</v>
      </c>
      <c r="F2114" s="2">
        <v>11021591</v>
      </c>
      <c r="G2114" s="2" t="s">
        <v>19143</v>
      </c>
      <c r="H2114" s="2" t="s">
        <v>19144</v>
      </c>
      <c r="I2114" s="2" t="s">
        <v>19145</v>
      </c>
      <c r="J2114" s="2"/>
      <c r="K2114" s="2" t="s">
        <v>9170</v>
      </c>
      <c r="L2114" s="2" t="s">
        <v>19146</v>
      </c>
      <c r="M2114" s="2" t="s">
        <v>7460</v>
      </c>
      <c r="N2114" s="4" t="s">
        <v>19147</v>
      </c>
      <c r="O2114" s="4" t="s">
        <v>19148</v>
      </c>
    </row>
    <row r="2115" spans="1:15" ht="15" hidden="1" customHeight="1" x14ac:dyDescent="0.3">
      <c r="A2115" s="2" t="s">
        <v>243</v>
      </c>
      <c r="B2115" s="2" t="s">
        <v>34326</v>
      </c>
      <c r="C2115" s="3">
        <v>18</v>
      </c>
      <c r="D2115" s="2" t="s">
        <v>981</v>
      </c>
      <c r="E2115" s="2" t="s">
        <v>18235</v>
      </c>
      <c r="F2115" s="2">
        <v>10852616</v>
      </c>
      <c r="G2115" s="2" t="s">
        <v>19149</v>
      </c>
      <c r="H2115" s="2" t="s">
        <v>19150</v>
      </c>
      <c r="I2115" s="2" t="s">
        <v>19151</v>
      </c>
      <c r="J2115" s="2"/>
      <c r="K2115" s="2" t="s">
        <v>10768</v>
      </c>
      <c r="L2115" s="2" t="s">
        <v>19152</v>
      </c>
      <c r="M2115" s="2" t="s">
        <v>7460</v>
      </c>
      <c r="N2115" s="4" t="s">
        <v>19153</v>
      </c>
      <c r="O2115" s="4" t="s">
        <v>19154</v>
      </c>
    </row>
    <row r="2116" spans="1:15" ht="15" hidden="1" customHeight="1" x14ac:dyDescent="0.3">
      <c r="A2116" s="2" t="s">
        <v>243</v>
      </c>
      <c r="B2116" s="2" t="s">
        <v>34326</v>
      </c>
      <c r="C2116" s="3">
        <v>18</v>
      </c>
      <c r="D2116" s="2" t="s">
        <v>981</v>
      </c>
      <c r="E2116" s="2" t="s">
        <v>18235</v>
      </c>
      <c r="F2116" s="2">
        <v>10834620</v>
      </c>
      <c r="G2116" s="2" t="s">
        <v>19155</v>
      </c>
      <c r="H2116" s="2" t="s">
        <v>19156</v>
      </c>
      <c r="I2116" s="2" t="s">
        <v>19157</v>
      </c>
      <c r="J2116" s="2"/>
      <c r="K2116" s="2" t="s">
        <v>19133</v>
      </c>
      <c r="L2116" s="2" t="s">
        <v>19158</v>
      </c>
      <c r="M2116" s="2" t="s">
        <v>7460</v>
      </c>
      <c r="N2116" s="4" t="s">
        <v>19159</v>
      </c>
      <c r="O2116" s="4" t="s">
        <v>19160</v>
      </c>
    </row>
    <row r="2117" spans="1:15" ht="15" hidden="1" customHeight="1" x14ac:dyDescent="0.3">
      <c r="A2117" s="2" t="s">
        <v>243</v>
      </c>
      <c r="B2117" s="2" t="s">
        <v>34326</v>
      </c>
      <c r="C2117" s="3">
        <v>18</v>
      </c>
      <c r="D2117" s="2" t="s">
        <v>981</v>
      </c>
      <c r="E2117" s="2" t="s">
        <v>18235</v>
      </c>
      <c r="F2117" s="2">
        <v>10566898</v>
      </c>
      <c r="G2117" s="2" t="s">
        <v>19161</v>
      </c>
      <c r="H2117" s="2" t="s">
        <v>19162</v>
      </c>
      <c r="I2117" s="2" t="s">
        <v>19163</v>
      </c>
      <c r="J2117" s="2"/>
      <c r="K2117" s="2" t="s">
        <v>19133</v>
      </c>
      <c r="L2117" s="2" t="s">
        <v>19164</v>
      </c>
      <c r="M2117" s="2" t="s">
        <v>8160</v>
      </c>
      <c r="N2117" s="4" t="s">
        <v>19165</v>
      </c>
      <c r="O2117" s="4" t="s">
        <v>19166</v>
      </c>
    </row>
    <row r="2118" spans="1:15" ht="15" hidden="1" customHeight="1" x14ac:dyDescent="0.3">
      <c r="A2118" s="2" t="s">
        <v>243</v>
      </c>
      <c r="B2118" s="2" t="s">
        <v>34326</v>
      </c>
      <c r="C2118" s="3">
        <v>18</v>
      </c>
      <c r="D2118" s="2" t="s">
        <v>981</v>
      </c>
      <c r="E2118" s="2" t="s">
        <v>18235</v>
      </c>
      <c r="F2118" s="2">
        <v>10492070</v>
      </c>
      <c r="G2118" s="2" t="s">
        <v>19167</v>
      </c>
      <c r="H2118" s="2" t="s">
        <v>19168</v>
      </c>
      <c r="I2118" s="2" t="s">
        <v>12397</v>
      </c>
      <c r="J2118" s="2"/>
      <c r="K2118" s="2" t="s">
        <v>14146</v>
      </c>
      <c r="L2118" s="2" t="s">
        <v>19169</v>
      </c>
      <c r="M2118" s="2" t="s">
        <v>7600</v>
      </c>
      <c r="N2118" s="4" t="s">
        <v>19170</v>
      </c>
      <c r="O2118" s="4" t="s">
        <v>19171</v>
      </c>
    </row>
    <row r="2119" spans="1:15" ht="15" hidden="1" customHeight="1" x14ac:dyDescent="0.3">
      <c r="A2119" s="2" t="s">
        <v>243</v>
      </c>
      <c r="B2119" s="2" t="s">
        <v>34326</v>
      </c>
      <c r="C2119" s="3">
        <v>18</v>
      </c>
      <c r="D2119" s="2" t="s">
        <v>981</v>
      </c>
      <c r="E2119" s="2" t="s">
        <v>18235</v>
      </c>
      <c r="F2119" s="2">
        <v>10203714</v>
      </c>
      <c r="G2119" s="2" t="s">
        <v>19118</v>
      </c>
      <c r="H2119" s="2" t="s">
        <v>19172</v>
      </c>
      <c r="I2119" s="2" t="s">
        <v>709</v>
      </c>
      <c r="J2119" s="2"/>
      <c r="K2119" s="2" t="s">
        <v>19173</v>
      </c>
      <c r="L2119" s="2" t="s">
        <v>19174</v>
      </c>
      <c r="M2119" s="2" t="s">
        <v>7600</v>
      </c>
      <c r="N2119" s="4" t="s">
        <v>19175</v>
      </c>
      <c r="O2119" s="4" t="s">
        <v>19176</v>
      </c>
    </row>
    <row r="2120" spans="1:15" ht="15" hidden="1" customHeight="1" x14ac:dyDescent="0.3">
      <c r="A2120" s="2" t="s">
        <v>243</v>
      </c>
      <c r="B2120" s="2" t="s">
        <v>34326</v>
      </c>
      <c r="C2120" s="3">
        <v>18</v>
      </c>
      <c r="D2120" s="2" t="s">
        <v>981</v>
      </c>
      <c r="E2120" s="2" t="s">
        <v>18235</v>
      </c>
      <c r="F2120" s="2">
        <v>9804915</v>
      </c>
      <c r="G2120" s="2" t="s">
        <v>19177</v>
      </c>
      <c r="H2120" s="2" t="s">
        <v>19178</v>
      </c>
      <c r="I2120" s="2" t="s">
        <v>19179</v>
      </c>
      <c r="J2120" s="2"/>
      <c r="K2120" s="2" t="s">
        <v>19180</v>
      </c>
      <c r="L2120" s="2" t="s">
        <v>19181</v>
      </c>
      <c r="M2120" s="2" t="s">
        <v>7460</v>
      </c>
      <c r="N2120" s="4" t="s">
        <v>19182</v>
      </c>
      <c r="O2120" s="4" t="s">
        <v>19183</v>
      </c>
    </row>
    <row r="2121" spans="1:15" ht="15" hidden="1" customHeight="1" x14ac:dyDescent="0.3">
      <c r="A2121" s="2" t="s">
        <v>243</v>
      </c>
      <c r="B2121" s="2" t="s">
        <v>34326</v>
      </c>
      <c r="C2121" s="3">
        <v>18</v>
      </c>
      <c r="D2121" s="2" t="s">
        <v>981</v>
      </c>
      <c r="E2121" s="2" t="s">
        <v>18235</v>
      </c>
      <c r="F2121" s="2">
        <v>9859221</v>
      </c>
      <c r="G2121" s="2" t="s">
        <v>19184</v>
      </c>
      <c r="H2121" s="2" t="s">
        <v>19185</v>
      </c>
      <c r="I2121" s="2" t="s">
        <v>19186</v>
      </c>
      <c r="J2121" s="2"/>
      <c r="K2121" s="2" t="s">
        <v>19187</v>
      </c>
      <c r="L2121" s="2" t="s">
        <v>19188</v>
      </c>
      <c r="M2121" s="2" t="s">
        <v>7460</v>
      </c>
      <c r="N2121" s="4" t="s">
        <v>19189</v>
      </c>
      <c r="O2121" s="4" t="s">
        <v>19190</v>
      </c>
    </row>
    <row r="2122" spans="1:15" ht="15" hidden="1" customHeight="1" x14ac:dyDescent="0.3">
      <c r="A2122" s="2" t="s">
        <v>243</v>
      </c>
      <c r="B2122" s="2" t="s">
        <v>34326</v>
      </c>
      <c r="C2122" s="3">
        <v>18</v>
      </c>
      <c r="D2122" s="2" t="s">
        <v>981</v>
      </c>
      <c r="E2122" s="2" t="s">
        <v>18235</v>
      </c>
      <c r="F2122" s="2">
        <v>9317137</v>
      </c>
      <c r="G2122" s="2" t="s">
        <v>19191</v>
      </c>
      <c r="H2122" s="2" t="s">
        <v>19192</v>
      </c>
      <c r="I2122" s="2" t="s">
        <v>19193</v>
      </c>
      <c r="J2122" s="2"/>
      <c r="K2122" s="2" t="s">
        <v>8235</v>
      </c>
      <c r="L2122" s="2" t="s">
        <v>19194</v>
      </c>
      <c r="M2122" s="2" t="s">
        <v>7460</v>
      </c>
      <c r="N2122" s="4" t="s">
        <v>19195</v>
      </c>
      <c r="O2122" s="2"/>
    </row>
    <row r="2123" spans="1:15" ht="15" hidden="1" customHeight="1" x14ac:dyDescent="0.3">
      <c r="A2123" s="2" t="s">
        <v>243</v>
      </c>
      <c r="B2123" s="2" t="s">
        <v>34326</v>
      </c>
      <c r="C2123" s="3">
        <v>18</v>
      </c>
      <c r="D2123" s="2" t="s">
        <v>981</v>
      </c>
      <c r="E2123" s="2" t="s">
        <v>18235</v>
      </c>
      <c r="F2123" s="2">
        <v>9192790</v>
      </c>
      <c r="G2123" s="2" t="s">
        <v>19196</v>
      </c>
      <c r="H2123" s="2" t="s">
        <v>19197</v>
      </c>
      <c r="I2123" s="2" t="s">
        <v>19198</v>
      </c>
      <c r="J2123" s="2"/>
      <c r="K2123" s="2" t="s">
        <v>5284</v>
      </c>
      <c r="L2123" s="2" t="s">
        <v>19199</v>
      </c>
      <c r="M2123" s="2" t="s">
        <v>7460</v>
      </c>
      <c r="N2123" s="4" t="s">
        <v>19200</v>
      </c>
      <c r="O2123" s="4" t="s">
        <v>19201</v>
      </c>
    </row>
    <row r="2124" spans="1:15" ht="15" hidden="1" customHeight="1" x14ac:dyDescent="0.3">
      <c r="A2124" s="2" t="s">
        <v>243</v>
      </c>
      <c r="B2124" s="2" t="s">
        <v>34326</v>
      </c>
      <c r="C2124" s="3">
        <v>18</v>
      </c>
      <c r="D2124" s="2" t="s">
        <v>981</v>
      </c>
      <c r="E2124" s="2" t="s">
        <v>18235</v>
      </c>
      <c r="F2124" s="2">
        <v>9019365</v>
      </c>
      <c r="G2124" s="2" t="s">
        <v>19202</v>
      </c>
      <c r="H2124" s="2" t="s">
        <v>19203</v>
      </c>
      <c r="I2124" s="2" t="s">
        <v>19204</v>
      </c>
      <c r="J2124" s="2"/>
      <c r="K2124" s="2" t="s">
        <v>19205</v>
      </c>
      <c r="L2124" s="2" t="s">
        <v>19206</v>
      </c>
      <c r="M2124" s="2" t="s">
        <v>7600</v>
      </c>
      <c r="N2124" s="4" t="s">
        <v>19207</v>
      </c>
      <c r="O2124" s="2"/>
    </row>
    <row r="2125" spans="1:15" ht="15" hidden="1" customHeight="1" x14ac:dyDescent="0.3">
      <c r="A2125" s="2" t="s">
        <v>243</v>
      </c>
      <c r="B2125" s="2" t="s">
        <v>34326</v>
      </c>
      <c r="C2125" s="3">
        <v>18</v>
      </c>
      <c r="D2125" s="2" t="s">
        <v>981</v>
      </c>
      <c r="E2125" s="2" t="s">
        <v>18235</v>
      </c>
      <c r="F2125" s="2">
        <v>8596039</v>
      </c>
      <c r="G2125" s="2" t="s">
        <v>19208</v>
      </c>
      <c r="H2125" s="2" t="s">
        <v>19209</v>
      </c>
      <c r="I2125" s="2" t="s">
        <v>19210</v>
      </c>
      <c r="J2125" s="2"/>
      <c r="K2125" s="2" t="s">
        <v>8235</v>
      </c>
      <c r="L2125" s="2" t="s">
        <v>19211</v>
      </c>
      <c r="M2125" s="2" t="s">
        <v>7460</v>
      </c>
      <c r="N2125" s="4" t="s">
        <v>19212</v>
      </c>
      <c r="O2125" s="2"/>
    </row>
    <row r="2126" spans="1:15" ht="15" hidden="1" customHeight="1" x14ac:dyDescent="0.3">
      <c r="A2126" s="2" t="s">
        <v>243</v>
      </c>
      <c r="B2126" s="2" t="s">
        <v>34326</v>
      </c>
      <c r="C2126" s="3">
        <v>18</v>
      </c>
      <c r="D2126" s="2" t="s">
        <v>981</v>
      </c>
      <c r="E2126" s="2" t="s">
        <v>18235</v>
      </c>
      <c r="F2126" s="2">
        <v>7725535</v>
      </c>
      <c r="G2126" s="2" t="s">
        <v>19213</v>
      </c>
      <c r="H2126" s="2" t="s">
        <v>19214</v>
      </c>
      <c r="I2126" s="2" t="s">
        <v>19215</v>
      </c>
      <c r="J2126" s="2"/>
      <c r="K2126" s="2" t="s">
        <v>12779</v>
      </c>
      <c r="L2126" s="2" t="s">
        <v>19216</v>
      </c>
      <c r="M2126" s="2" t="s">
        <v>7388</v>
      </c>
      <c r="N2126" s="4" t="s">
        <v>19217</v>
      </c>
      <c r="O2126" s="2"/>
    </row>
    <row r="2127" spans="1:15" ht="15" hidden="1" customHeight="1" x14ac:dyDescent="0.3">
      <c r="A2127" s="2" t="s">
        <v>243</v>
      </c>
      <c r="B2127" s="2" t="s">
        <v>34326</v>
      </c>
      <c r="C2127" s="3">
        <v>18</v>
      </c>
      <c r="D2127" s="2" t="s">
        <v>981</v>
      </c>
      <c r="E2127" s="2" t="s">
        <v>18235</v>
      </c>
      <c r="F2127" s="2">
        <v>8819587</v>
      </c>
      <c r="G2127" s="2" t="s">
        <v>19218</v>
      </c>
      <c r="H2127" s="2" t="s">
        <v>19219</v>
      </c>
      <c r="I2127" s="2" t="s">
        <v>858</v>
      </c>
      <c r="J2127" s="2"/>
      <c r="K2127" s="2" t="s">
        <v>19220</v>
      </c>
      <c r="L2127" s="2" t="s">
        <v>19221</v>
      </c>
      <c r="M2127" s="2" t="s">
        <v>7438</v>
      </c>
      <c r="N2127" s="4" t="s">
        <v>19222</v>
      </c>
      <c r="O2127" s="2"/>
    </row>
    <row r="2128" spans="1:15" ht="15" hidden="1" customHeight="1" x14ac:dyDescent="0.3">
      <c r="A2128" s="2" t="s">
        <v>243</v>
      </c>
      <c r="B2128" s="2" t="s">
        <v>34326</v>
      </c>
      <c r="C2128" s="3">
        <v>18</v>
      </c>
      <c r="D2128" s="2" t="s">
        <v>981</v>
      </c>
      <c r="E2128" s="2" t="s">
        <v>18235</v>
      </c>
      <c r="F2128" s="2">
        <v>8302482</v>
      </c>
      <c r="G2128" s="2" t="s">
        <v>19223</v>
      </c>
      <c r="H2128" s="2" t="s">
        <v>19224</v>
      </c>
      <c r="I2128" s="2" t="s">
        <v>646</v>
      </c>
      <c r="J2128" s="2"/>
      <c r="K2128" s="2" t="s">
        <v>19225</v>
      </c>
      <c r="L2128" s="2" t="s">
        <v>19226</v>
      </c>
      <c r="M2128" s="2" t="s">
        <v>7735</v>
      </c>
      <c r="N2128" s="4" t="s">
        <v>19227</v>
      </c>
      <c r="O2128" s="2"/>
    </row>
    <row r="2129" spans="1:15" ht="15" hidden="1" customHeight="1" x14ac:dyDescent="0.3">
      <c r="A2129" s="2" t="s">
        <v>243</v>
      </c>
      <c r="B2129" s="2" t="s">
        <v>34326</v>
      </c>
      <c r="C2129" s="3">
        <v>18</v>
      </c>
      <c r="D2129" s="2" t="s">
        <v>981</v>
      </c>
      <c r="E2129" s="2" t="s">
        <v>18235</v>
      </c>
      <c r="F2129" s="2">
        <v>40015366</v>
      </c>
      <c r="G2129" s="2" t="s">
        <v>18236</v>
      </c>
      <c r="H2129" s="2" t="s">
        <v>18237</v>
      </c>
      <c r="I2129" s="2" t="s">
        <v>6048</v>
      </c>
      <c r="J2129" s="2" t="s">
        <v>6048</v>
      </c>
      <c r="K2129" s="2" t="s">
        <v>17109</v>
      </c>
      <c r="L2129" s="2" t="s">
        <v>18238</v>
      </c>
      <c r="M2129" s="2" t="s">
        <v>7444</v>
      </c>
      <c r="N2129" s="4" t="s">
        <v>18239</v>
      </c>
      <c r="O2129" s="4" t="s">
        <v>18240</v>
      </c>
    </row>
    <row r="2130" spans="1:15" ht="15" hidden="1" customHeight="1" x14ac:dyDescent="0.3">
      <c r="A2130" s="2" t="s">
        <v>243</v>
      </c>
      <c r="B2130" s="2" t="s">
        <v>34326</v>
      </c>
      <c r="C2130" s="3">
        <v>18</v>
      </c>
      <c r="D2130" s="2" t="s">
        <v>981</v>
      </c>
      <c r="E2130" s="2" t="s">
        <v>18235</v>
      </c>
      <c r="F2130" s="2">
        <v>39989391</v>
      </c>
      <c r="G2130" s="2" t="s">
        <v>18241</v>
      </c>
      <c r="H2130" s="2" t="s">
        <v>18242</v>
      </c>
      <c r="I2130" s="2" t="s">
        <v>6047</v>
      </c>
      <c r="J2130" s="2" t="s">
        <v>6047</v>
      </c>
      <c r="K2130" s="2" t="s">
        <v>11361</v>
      </c>
      <c r="L2130" s="2"/>
      <c r="M2130" s="2" t="s">
        <v>7388</v>
      </c>
      <c r="N2130" s="4" t="s">
        <v>18243</v>
      </c>
      <c r="O2130" s="4" t="s">
        <v>18244</v>
      </c>
    </row>
    <row r="2131" spans="1:15" ht="15" hidden="1" customHeight="1" x14ac:dyDescent="0.3">
      <c r="A2131" s="2" t="s">
        <v>243</v>
      </c>
      <c r="B2131" s="2" t="s">
        <v>34326</v>
      </c>
      <c r="C2131" s="3">
        <v>18</v>
      </c>
      <c r="D2131" s="2" t="s">
        <v>981</v>
      </c>
      <c r="E2131" s="2" t="s">
        <v>18235</v>
      </c>
      <c r="F2131" s="2">
        <v>39932802</v>
      </c>
      <c r="G2131" s="2" t="s">
        <v>18245</v>
      </c>
      <c r="H2131" s="2" t="s">
        <v>18246</v>
      </c>
      <c r="I2131" s="2" t="s">
        <v>7393</v>
      </c>
      <c r="J2131" s="2" t="s">
        <v>18247</v>
      </c>
      <c r="K2131" s="2" t="s">
        <v>9517</v>
      </c>
      <c r="L2131" s="2" t="s">
        <v>18248</v>
      </c>
      <c r="M2131" s="2" t="s">
        <v>7444</v>
      </c>
      <c r="N2131" s="4" t="s">
        <v>18249</v>
      </c>
      <c r="O2131" s="4" t="s">
        <v>18250</v>
      </c>
    </row>
    <row r="2132" spans="1:15" ht="15" hidden="1" customHeight="1" x14ac:dyDescent="0.3">
      <c r="A2132" s="2" t="s">
        <v>243</v>
      </c>
      <c r="B2132" s="2" t="s">
        <v>34326</v>
      </c>
      <c r="C2132" s="3">
        <v>18</v>
      </c>
      <c r="D2132" s="2" t="s">
        <v>981</v>
      </c>
      <c r="E2132" s="2" t="s">
        <v>18235</v>
      </c>
      <c r="F2132" s="2">
        <v>39892476</v>
      </c>
      <c r="G2132" s="2" t="s">
        <v>18251</v>
      </c>
      <c r="H2132" s="2" t="s">
        <v>18252</v>
      </c>
      <c r="I2132" s="2" t="s">
        <v>15393</v>
      </c>
      <c r="J2132" s="2" t="s">
        <v>15393</v>
      </c>
      <c r="K2132" s="2" t="s">
        <v>18253</v>
      </c>
      <c r="L2132" s="2"/>
      <c r="M2132" s="2" t="s">
        <v>7388</v>
      </c>
      <c r="N2132" s="4" t="s">
        <v>18254</v>
      </c>
      <c r="O2132" s="4" t="s">
        <v>18255</v>
      </c>
    </row>
    <row r="2133" spans="1:15" ht="15" hidden="1" customHeight="1" x14ac:dyDescent="0.3">
      <c r="A2133" s="2" t="s">
        <v>243</v>
      </c>
      <c r="B2133" s="2" t="s">
        <v>34326</v>
      </c>
      <c r="C2133" s="3">
        <v>18</v>
      </c>
      <c r="D2133" s="2" t="s">
        <v>981</v>
      </c>
      <c r="E2133" s="2" t="s">
        <v>18235</v>
      </c>
      <c r="F2133" s="2">
        <v>39863732</v>
      </c>
      <c r="G2133" s="2" t="s">
        <v>18256</v>
      </c>
      <c r="H2133" s="2" t="s">
        <v>18257</v>
      </c>
      <c r="I2133" s="2" t="s">
        <v>18258</v>
      </c>
      <c r="J2133" s="2" t="s">
        <v>18258</v>
      </c>
      <c r="K2133" s="2" t="s">
        <v>18259</v>
      </c>
      <c r="L2133" s="2"/>
      <c r="M2133" s="2" t="s">
        <v>7388</v>
      </c>
      <c r="N2133" s="4" t="s">
        <v>18260</v>
      </c>
      <c r="O2133" s="4" t="s">
        <v>18261</v>
      </c>
    </row>
    <row r="2134" spans="1:15" ht="15" hidden="1" customHeight="1" x14ac:dyDescent="0.3">
      <c r="A2134" s="2" t="s">
        <v>254</v>
      </c>
      <c r="B2134" s="2" t="s">
        <v>34327</v>
      </c>
      <c r="C2134" s="3">
        <v>19</v>
      </c>
      <c r="D2134" s="2" t="s">
        <v>991</v>
      </c>
      <c r="E2134" s="2" t="s">
        <v>19228</v>
      </c>
      <c r="F2134" s="2">
        <v>37997558</v>
      </c>
      <c r="G2134" s="2" t="s">
        <v>19229</v>
      </c>
      <c r="H2134" s="2" t="s">
        <v>19230</v>
      </c>
      <c r="I2134" s="2" t="s">
        <v>4030</v>
      </c>
      <c r="J2134" s="2" t="s">
        <v>19231</v>
      </c>
      <c r="K2134" s="2" t="s">
        <v>19232</v>
      </c>
      <c r="L2134" s="2" t="s">
        <v>19233</v>
      </c>
      <c r="M2134" s="2" t="s">
        <v>7460</v>
      </c>
      <c r="N2134" s="4" t="s">
        <v>19234</v>
      </c>
      <c r="O2134" s="4" t="s">
        <v>19235</v>
      </c>
    </row>
    <row r="2135" spans="1:15" ht="15" hidden="1" customHeight="1" x14ac:dyDescent="0.3">
      <c r="A2135" s="2" t="s">
        <v>254</v>
      </c>
      <c r="B2135" s="2" t="s">
        <v>34327</v>
      </c>
      <c r="C2135" s="3">
        <v>19</v>
      </c>
      <c r="D2135" s="2" t="s">
        <v>991</v>
      </c>
      <c r="E2135" s="2" t="s">
        <v>19228</v>
      </c>
      <c r="F2135" s="2">
        <v>39403120</v>
      </c>
      <c r="G2135" s="2" t="s">
        <v>19236</v>
      </c>
      <c r="H2135" s="2" t="s">
        <v>19237</v>
      </c>
      <c r="I2135" s="2" t="s">
        <v>945</v>
      </c>
      <c r="J2135" s="2" t="s">
        <v>19238</v>
      </c>
      <c r="K2135" s="2" t="s">
        <v>11084</v>
      </c>
      <c r="L2135" s="2" t="s">
        <v>19239</v>
      </c>
      <c r="M2135" s="2" t="s">
        <v>7388</v>
      </c>
      <c r="N2135" s="4" t="s">
        <v>19240</v>
      </c>
      <c r="O2135" s="4" t="s">
        <v>19241</v>
      </c>
    </row>
    <row r="2136" spans="1:15" ht="15" hidden="1" customHeight="1" x14ac:dyDescent="0.3">
      <c r="A2136" s="2" t="s">
        <v>254</v>
      </c>
      <c r="B2136" s="2" t="s">
        <v>34327</v>
      </c>
      <c r="C2136" s="3">
        <v>19</v>
      </c>
      <c r="D2136" s="2" t="s">
        <v>991</v>
      </c>
      <c r="E2136" s="2" t="s">
        <v>19228</v>
      </c>
      <c r="F2136" s="2">
        <v>39648657</v>
      </c>
      <c r="G2136" s="2" t="s">
        <v>19242</v>
      </c>
      <c r="H2136" s="2" t="s">
        <v>19243</v>
      </c>
      <c r="I2136" s="2" t="s">
        <v>945</v>
      </c>
      <c r="J2136" s="2" t="s">
        <v>19244</v>
      </c>
      <c r="K2136" s="2" t="s">
        <v>7966</v>
      </c>
      <c r="L2136" s="2" t="s">
        <v>19245</v>
      </c>
      <c r="M2136" s="2" t="s">
        <v>7600</v>
      </c>
      <c r="N2136" s="4" t="s">
        <v>19246</v>
      </c>
      <c r="O2136" s="4" t="s">
        <v>19247</v>
      </c>
    </row>
    <row r="2137" spans="1:15" ht="15" hidden="1" customHeight="1" x14ac:dyDescent="0.3">
      <c r="A2137" s="2" t="s">
        <v>254</v>
      </c>
      <c r="B2137" s="2" t="s">
        <v>34327</v>
      </c>
      <c r="C2137" s="3">
        <v>19</v>
      </c>
      <c r="D2137" s="2" t="s">
        <v>991</v>
      </c>
      <c r="E2137" s="2" t="s">
        <v>19228</v>
      </c>
      <c r="F2137" s="2">
        <v>37620742</v>
      </c>
      <c r="G2137" s="2" t="s">
        <v>19248</v>
      </c>
      <c r="H2137" s="2" t="s">
        <v>19249</v>
      </c>
      <c r="I2137" s="2" t="s">
        <v>5345</v>
      </c>
      <c r="J2137" s="2" t="s">
        <v>15625</v>
      </c>
      <c r="K2137" s="2" t="s">
        <v>7472</v>
      </c>
      <c r="L2137" s="2" t="s">
        <v>19250</v>
      </c>
      <c r="M2137" s="2" t="s">
        <v>7460</v>
      </c>
      <c r="N2137" s="4" t="s">
        <v>19251</v>
      </c>
      <c r="O2137" s="4" t="s">
        <v>19252</v>
      </c>
    </row>
    <row r="2138" spans="1:15" ht="15" hidden="1" customHeight="1" x14ac:dyDescent="0.3">
      <c r="A2138" s="2" t="s">
        <v>254</v>
      </c>
      <c r="B2138" s="2" t="s">
        <v>34327</v>
      </c>
      <c r="C2138" s="3">
        <v>19</v>
      </c>
      <c r="D2138" s="2" t="s">
        <v>991</v>
      </c>
      <c r="E2138" s="2" t="s">
        <v>19228</v>
      </c>
      <c r="F2138" s="2">
        <v>37086298</v>
      </c>
      <c r="G2138" s="2" t="s">
        <v>19253</v>
      </c>
      <c r="H2138" s="2" t="s">
        <v>19254</v>
      </c>
      <c r="I2138" s="2" t="s">
        <v>2976</v>
      </c>
      <c r="J2138" s="2" t="s">
        <v>5531</v>
      </c>
      <c r="K2138" s="2" t="s">
        <v>19255</v>
      </c>
      <c r="L2138" s="2" t="s">
        <v>19256</v>
      </c>
      <c r="M2138" s="2" t="s">
        <v>7388</v>
      </c>
      <c r="N2138" s="4" t="s">
        <v>19257</v>
      </c>
      <c r="O2138" s="4" t="s">
        <v>19258</v>
      </c>
    </row>
    <row r="2139" spans="1:15" ht="15" hidden="1" customHeight="1" x14ac:dyDescent="0.3">
      <c r="A2139" s="2" t="s">
        <v>254</v>
      </c>
      <c r="B2139" s="2" t="s">
        <v>34327</v>
      </c>
      <c r="C2139" s="3">
        <v>19</v>
      </c>
      <c r="D2139" s="2" t="s">
        <v>991</v>
      </c>
      <c r="E2139" s="2" t="s">
        <v>19228</v>
      </c>
      <c r="F2139" s="2">
        <v>36346032</v>
      </c>
      <c r="G2139" s="2" t="s">
        <v>19259</v>
      </c>
      <c r="H2139" s="2" t="s">
        <v>19260</v>
      </c>
      <c r="I2139" s="2" t="s">
        <v>3185</v>
      </c>
      <c r="J2139" s="2" t="s">
        <v>14045</v>
      </c>
      <c r="K2139" s="2" t="s">
        <v>7402</v>
      </c>
      <c r="L2139" s="2" t="s">
        <v>19261</v>
      </c>
      <c r="M2139" s="2" t="s">
        <v>7600</v>
      </c>
      <c r="N2139" s="4" t="s">
        <v>19262</v>
      </c>
      <c r="O2139" s="4" t="s">
        <v>19263</v>
      </c>
    </row>
    <row r="2140" spans="1:15" ht="15" hidden="1" customHeight="1" x14ac:dyDescent="0.3">
      <c r="A2140" s="2" t="s">
        <v>254</v>
      </c>
      <c r="B2140" s="2" t="s">
        <v>34327</v>
      </c>
      <c r="C2140" s="3">
        <v>19</v>
      </c>
      <c r="D2140" s="2" t="s">
        <v>991</v>
      </c>
      <c r="E2140" s="2" t="s">
        <v>19228</v>
      </c>
      <c r="F2140" s="2">
        <v>36931880</v>
      </c>
      <c r="G2140" s="2" t="s">
        <v>19264</v>
      </c>
      <c r="H2140" s="2" t="s">
        <v>19265</v>
      </c>
      <c r="I2140" s="2" t="s">
        <v>1117</v>
      </c>
      <c r="J2140" s="2"/>
      <c r="K2140" s="2" t="s">
        <v>19266</v>
      </c>
      <c r="L2140" s="2" t="s">
        <v>19267</v>
      </c>
      <c r="M2140" s="2" t="s">
        <v>7438</v>
      </c>
      <c r="N2140" s="4" t="s">
        <v>19268</v>
      </c>
      <c r="O2140" s="4" t="s">
        <v>19269</v>
      </c>
    </row>
    <row r="2141" spans="1:15" ht="15" hidden="1" customHeight="1" x14ac:dyDescent="0.3">
      <c r="A2141" s="2" t="s">
        <v>254</v>
      </c>
      <c r="B2141" s="2" t="s">
        <v>34327</v>
      </c>
      <c r="C2141" s="3">
        <v>19</v>
      </c>
      <c r="D2141" s="2" t="s">
        <v>991</v>
      </c>
      <c r="E2141" s="2" t="s">
        <v>19228</v>
      </c>
      <c r="F2141" s="2">
        <v>37334381</v>
      </c>
      <c r="G2141" s="2" t="s">
        <v>19270</v>
      </c>
      <c r="H2141" s="2" t="s">
        <v>19271</v>
      </c>
      <c r="I2141" s="2" t="s">
        <v>1117</v>
      </c>
      <c r="J2141" s="2" t="s">
        <v>19272</v>
      </c>
      <c r="K2141" s="2" t="s">
        <v>7410</v>
      </c>
      <c r="L2141" s="2" t="s">
        <v>19273</v>
      </c>
      <c r="M2141" s="2" t="s">
        <v>7858</v>
      </c>
      <c r="N2141" s="4" t="s">
        <v>19274</v>
      </c>
      <c r="O2141" s="4" t="s">
        <v>19275</v>
      </c>
    </row>
    <row r="2142" spans="1:15" ht="15" hidden="1" customHeight="1" x14ac:dyDescent="0.3">
      <c r="A2142" s="2" t="s">
        <v>254</v>
      </c>
      <c r="B2142" s="2" t="s">
        <v>34327</v>
      </c>
      <c r="C2142" s="3">
        <v>19</v>
      </c>
      <c r="D2142" s="2" t="s">
        <v>991</v>
      </c>
      <c r="E2142" s="2" t="s">
        <v>19228</v>
      </c>
      <c r="F2142" s="2">
        <v>37901871</v>
      </c>
      <c r="G2142" s="2" t="s">
        <v>19276</v>
      </c>
      <c r="H2142" s="2" t="s">
        <v>19277</v>
      </c>
      <c r="I2142" s="2" t="s">
        <v>1117</v>
      </c>
      <c r="J2142" s="2" t="s">
        <v>19278</v>
      </c>
      <c r="K2142" s="2" t="s">
        <v>19279</v>
      </c>
      <c r="L2142" s="2" t="s">
        <v>19280</v>
      </c>
      <c r="M2142" s="2" t="s">
        <v>7388</v>
      </c>
      <c r="N2142" s="4" t="s">
        <v>19281</v>
      </c>
      <c r="O2142" s="4" t="s">
        <v>19282</v>
      </c>
    </row>
    <row r="2143" spans="1:15" ht="15" hidden="1" customHeight="1" x14ac:dyDescent="0.3">
      <c r="A2143" s="2" t="s">
        <v>254</v>
      </c>
      <c r="B2143" s="2" t="s">
        <v>34327</v>
      </c>
      <c r="C2143" s="3">
        <v>19</v>
      </c>
      <c r="D2143" s="2" t="s">
        <v>991</v>
      </c>
      <c r="E2143" s="2" t="s">
        <v>19228</v>
      </c>
      <c r="F2143" s="2">
        <v>36208448</v>
      </c>
      <c r="G2143" s="2" t="s">
        <v>19283</v>
      </c>
      <c r="H2143" s="2" t="s">
        <v>19284</v>
      </c>
      <c r="I2143" s="2" t="s">
        <v>6199</v>
      </c>
      <c r="J2143" s="2"/>
      <c r="K2143" s="2" t="s">
        <v>7921</v>
      </c>
      <c r="L2143" s="2" t="s">
        <v>19285</v>
      </c>
      <c r="M2143" s="2" t="s">
        <v>7460</v>
      </c>
      <c r="N2143" s="4" t="s">
        <v>19286</v>
      </c>
      <c r="O2143" s="4" t="s">
        <v>19287</v>
      </c>
    </row>
    <row r="2144" spans="1:15" ht="15" hidden="1" customHeight="1" x14ac:dyDescent="0.3">
      <c r="A2144" s="2" t="s">
        <v>254</v>
      </c>
      <c r="B2144" s="2" t="s">
        <v>34327</v>
      </c>
      <c r="C2144" s="3">
        <v>19</v>
      </c>
      <c r="D2144" s="2" t="s">
        <v>991</v>
      </c>
      <c r="E2144" s="2" t="s">
        <v>19228</v>
      </c>
      <c r="F2144" s="2">
        <v>35662289</v>
      </c>
      <c r="G2144" s="2" t="s">
        <v>19288</v>
      </c>
      <c r="H2144" s="2" t="s">
        <v>19289</v>
      </c>
      <c r="I2144" s="2" t="s">
        <v>4018</v>
      </c>
      <c r="J2144" s="2" t="s">
        <v>19290</v>
      </c>
      <c r="K2144" s="2" t="s">
        <v>10981</v>
      </c>
      <c r="L2144" s="2" t="s">
        <v>19291</v>
      </c>
      <c r="M2144" s="2" t="s">
        <v>7677</v>
      </c>
      <c r="N2144" s="4" t="s">
        <v>19292</v>
      </c>
      <c r="O2144" s="4" t="s">
        <v>19293</v>
      </c>
    </row>
    <row r="2145" spans="1:15" ht="15" hidden="1" customHeight="1" x14ac:dyDescent="0.3">
      <c r="A2145" s="2" t="s">
        <v>254</v>
      </c>
      <c r="B2145" s="2" t="s">
        <v>34327</v>
      </c>
      <c r="C2145" s="3">
        <v>19</v>
      </c>
      <c r="D2145" s="2" t="s">
        <v>991</v>
      </c>
      <c r="E2145" s="2" t="s">
        <v>19228</v>
      </c>
      <c r="F2145" s="2">
        <v>34986666</v>
      </c>
      <c r="G2145" s="2" t="s">
        <v>19294</v>
      </c>
      <c r="H2145" s="2" t="s">
        <v>19295</v>
      </c>
      <c r="I2145" s="2" t="s">
        <v>1294</v>
      </c>
      <c r="J2145" s="2" t="s">
        <v>19296</v>
      </c>
      <c r="K2145" s="2" t="s">
        <v>7966</v>
      </c>
      <c r="L2145" s="2" t="s">
        <v>19297</v>
      </c>
      <c r="M2145" s="2" t="s">
        <v>7600</v>
      </c>
      <c r="N2145" s="4" t="s">
        <v>19298</v>
      </c>
      <c r="O2145" s="4" t="s">
        <v>19299</v>
      </c>
    </row>
    <row r="2146" spans="1:15" ht="15" hidden="1" customHeight="1" x14ac:dyDescent="0.3">
      <c r="A2146" s="2" t="s">
        <v>254</v>
      </c>
      <c r="B2146" s="2" t="s">
        <v>34327</v>
      </c>
      <c r="C2146" s="3">
        <v>19</v>
      </c>
      <c r="D2146" s="2" t="s">
        <v>991</v>
      </c>
      <c r="E2146" s="2" t="s">
        <v>19228</v>
      </c>
      <c r="F2146" s="2">
        <v>34111452</v>
      </c>
      <c r="G2146" s="2" t="s">
        <v>19300</v>
      </c>
      <c r="H2146" s="2" t="s">
        <v>19301</v>
      </c>
      <c r="I2146" s="2" t="s">
        <v>5380</v>
      </c>
      <c r="J2146" s="2" t="s">
        <v>6317</v>
      </c>
      <c r="K2146" s="2" t="s">
        <v>7380</v>
      </c>
      <c r="L2146" s="2" t="s">
        <v>19302</v>
      </c>
      <c r="M2146" s="2" t="s">
        <v>7460</v>
      </c>
      <c r="N2146" s="4" t="s">
        <v>19303</v>
      </c>
      <c r="O2146" s="4" t="s">
        <v>19304</v>
      </c>
    </row>
    <row r="2147" spans="1:15" ht="15" hidden="1" customHeight="1" x14ac:dyDescent="0.3">
      <c r="A2147" s="2" t="s">
        <v>254</v>
      </c>
      <c r="B2147" s="2" t="s">
        <v>34327</v>
      </c>
      <c r="C2147" s="3">
        <v>19</v>
      </c>
      <c r="D2147" s="2" t="s">
        <v>991</v>
      </c>
      <c r="E2147" s="2" t="s">
        <v>19305</v>
      </c>
      <c r="F2147" s="2">
        <v>35236078</v>
      </c>
      <c r="G2147" s="2" t="s">
        <v>19306</v>
      </c>
      <c r="H2147" s="2" t="s">
        <v>19307</v>
      </c>
      <c r="I2147" s="2" t="s">
        <v>695</v>
      </c>
      <c r="J2147" s="2"/>
      <c r="K2147" s="2" t="s">
        <v>19308</v>
      </c>
      <c r="L2147" s="2" t="s">
        <v>19309</v>
      </c>
      <c r="M2147" s="2" t="s">
        <v>7388</v>
      </c>
      <c r="N2147" s="4" t="s">
        <v>19310</v>
      </c>
      <c r="O2147" s="4" t="s">
        <v>19311</v>
      </c>
    </row>
    <row r="2148" spans="1:15" ht="15" hidden="1" customHeight="1" x14ac:dyDescent="0.3">
      <c r="A2148" s="2" t="s">
        <v>254</v>
      </c>
      <c r="B2148" s="2" t="s">
        <v>34327</v>
      </c>
      <c r="C2148" s="3">
        <v>19</v>
      </c>
      <c r="D2148" s="2" t="s">
        <v>991</v>
      </c>
      <c r="E2148" s="2" t="s">
        <v>19228</v>
      </c>
      <c r="F2148" s="2">
        <v>35296097</v>
      </c>
      <c r="G2148" s="2" t="s">
        <v>19312</v>
      </c>
      <c r="H2148" s="2" t="s">
        <v>19313</v>
      </c>
      <c r="I2148" s="2" t="s">
        <v>695</v>
      </c>
      <c r="J2148" s="2" t="s">
        <v>4314</v>
      </c>
      <c r="K2148" s="2" t="s">
        <v>7410</v>
      </c>
      <c r="L2148" s="2" t="s">
        <v>19314</v>
      </c>
      <c r="M2148" s="2" t="s">
        <v>7645</v>
      </c>
      <c r="N2148" s="4" t="s">
        <v>19315</v>
      </c>
      <c r="O2148" s="4" t="s">
        <v>19316</v>
      </c>
    </row>
    <row r="2149" spans="1:15" ht="15" hidden="1" customHeight="1" x14ac:dyDescent="0.3">
      <c r="A2149" s="2" t="s">
        <v>254</v>
      </c>
      <c r="B2149" s="2" t="s">
        <v>34327</v>
      </c>
      <c r="C2149" s="3">
        <v>19</v>
      </c>
      <c r="D2149" s="2" t="s">
        <v>991</v>
      </c>
      <c r="E2149" s="2" t="s">
        <v>19228</v>
      </c>
      <c r="F2149" s="2">
        <v>36405723</v>
      </c>
      <c r="G2149" s="2" t="s">
        <v>19270</v>
      </c>
      <c r="H2149" s="2" t="s">
        <v>19317</v>
      </c>
      <c r="I2149" s="2" t="s">
        <v>695</v>
      </c>
      <c r="J2149" s="2" t="s">
        <v>19318</v>
      </c>
      <c r="K2149" s="2" t="s">
        <v>7410</v>
      </c>
      <c r="L2149" s="2" t="s">
        <v>19319</v>
      </c>
      <c r="M2149" s="2" t="s">
        <v>7460</v>
      </c>
      <c r="N2149" s="4" t="s">
        <v>19320</v>
      </c>
      <c r="O2149" s="4" t="s">
        <v>19321</v>
      </c>
    </row>
    <row r="2150" spans="1:15" ht="15" hidden="1" customHeight="1" x14ac:dyDescent="0.3">
      <c r="A2150" s="2" t="s">
        <v>254</v>
      </c>
      <c r="B2150" s="2" t="s">
        <v>34327</v>
      </c>
      <c r="C2150" s="3">
        <v>19</v>
      </c>
      <c r="D2150" s="2" t="s">
        <v>991</v>
      </c>
      <c r="E2150" s="2" t="s">
        <v>19228</v>
      </c>
      <c r="F2150" s="2">
        <v>36605207</v>
      </c>
      <c r="G2150" s="2" t="s">
        <v>19322</v>
      </c>
      <c r="H2150" s="2" t="s">
        <v>19323</v>
      </c>
      <c r="I2150" s="2" t="s">
        <v>695</v>
      </c>
      <c r="J2150" s="2" t="s">
        <v>15835</v>
      </c>
      <c r="K2150" s="2" t="s">
        <v>7410</v>
      </c>
      <c r="L2150" s="2" t="s">
        <v>19324</v>
      </c>
      <c r="M2150" s="2" t="s">
        <v>7858</v>
      </c>
      <c r="N2150" s="4" t="s">
        <v>19325</v>
      </c>
      <c r="O2150" s="4" t="s">
        <v>19326</v>
      </c>
    </row>
    <row r="2151" spans="1:15" ht="15" hidden="1" customHeight="1" x14ac:dyDescent="0.3">
      <c r="A2151" s="2" t="s">
        <v>254</v>
      </c>
      <c r="B2151" s="2" t="s">
        <v>34327</v>
      </c>
      <c r="C2151" s="3">
        <v>19</v>
      </c>
      <c r="D2151" s="2" t="s">
        <v>991</v>
      </c>
      <c r="E2151" s="2" t="s">
        <v>19228</v>
      </c>
      <c r="F2151" s="2">
        <v>34037990</v>
      </c>
      <c r="G2151" s="2" t="s">
        <v>7603</v>
      </c>
      <c r="H2151" s="2" t="s">
        <v>7604</v>
      </c>
      <c r="I2151" s="2" t="s">
        <v>5032</v>
      </c>
      <c r="J2151" s="2" t="s">
        <v>7605</v>
      </c>
      <c r="K2151" s="2" t="s">
        <v>1194</v>
      </c>
      <c r="L2151" s="2" t="s">
        <v>7606</v>
      </c>
      <c r="M2151" s="2" t="s">
        <v>7460</v>
      </c>
      <c r="N2151" s="4" t="s">
        <v>7607</v>
      </c>
      <c r="O2151" s="4" t="s">
        <v>7608</v>
      </c>
    </row>
    <row r="2152" spans="1:15" ht="15" hidden="1" customHeight="1" x14ac:dyDescent="0.3">
      <c r="A2152" s="2" t="s">
        <v>254</v>
      </c>
      <c r="B2152" s="2" t="s">
        <v>34327</v>
      </c>
      <c r="C2152" s="3">
        <v>19</v>
      </c>
      <c r="D2152" s="2" t="s">
        <v>991</v>
      </c>
      <c r="E2152" s="2" t="s">
        <v>19228</v>
      </c>
      <c r="F2152" s="2">
        <v>34054845</v>
      </c>
      <c r="G2152" s="2" t="s">
        <v>19327</v>
      </c>
      <c r="H2152" s="2" t="s">
        <v>19328</v>
      </c>
      <c r="I2152" s="2" t="s">
        <v>759</v>
      </c>
      <c r="J2152" s="2" t="s">
        <v>18403</v>
      </c>
      <c r="K2152" s="2" t="s">
        <v>7410</v>
      </c>
      <c r="L2152" s="2" t="s">
        <v>19329</v>
      </c>
      <c r="M2152" s="2" t="s">
        <v>7460</v>
      </c>
      <c r="N2152" s="4" t="s">
        <v>19330</v>
      </c>
      <c r="O2152" s="4" t="s">
        <v>19331</v>
      </c>
    </row>
    <row r="2153" spans="1:15" ht="15" hidden="1" customHeight="1" x14ac:dyDescent="0.3">
      <c r="A2153" s="2" t="s">
        <v>254</v>
      </c>
      <c r="B2153" s="2" t="s">
        <v>34327</v>
      </c>
      <c r="C2153" s="3">
        <v>19</v>
      </c>
      <c r="D2153" s="2" t="s">
        <v>991</v>
      </c>
      <c r="E2153" s="2" t="s">
        <v>19228</v>
      </c>
      <c r="F2153" s="2">
        <v>35073705</v>
      </c>
      <c r="G2153" s="2" t="s">
        <v>19332</v>
      </c>
      <c r="H2153" s="2" t="s">
        <v>19333</v>
      </c>
      <c r="I2153" s="2" t="s">
        <v>759</v>
      </c>
      <c r="J2153" s="2"/>
      <c r="K2153" s="2" t="s">
        <v>19334</v>
      </c>
      <c r="L2153" s="2" t="s">
        <v>19335</v>
      </c>
      <c r="M2153" s="2" t="s">
        <v>7388</v>
      </c>
      <c r="N2153" s="4" t="s">
        <v>19336</v>
      </c>
      <c r="O2153" s="4" t="s">
        <v>19337</v>
      </c>
    </row>
    <row r="2154" spans="1:15" ht="15" hidden="1" customHeight="1" x14ac:dyDescent="0.3">
      <c r="A2154" s="2" t="s">
        <v>254</v>
      </c>
      <c r="B2154" s="2" t="s">
        <v>34327</v>
      </c>
      <c r="C2154" s="3">
        <v>19</v>
      </c>
      <c r="D2154" s="2" t="s">
        <v>991</v>
      </c>
      <c r="E2154" s="2" t="s">
        <v>19228</v>
      </c>
      <c r="F2154" s="2">
        <v>32623363</v>
      </c>
      <c r="G2154" s="2" t="s">
        <v>19338</v>
      </c>
      <c r="H2154" s="2" t="s">
        <v>19339</v>
      </c>
      <c r="I2154" s="2" t="s">
        <v>7052</v>
      </c>
      <c r="J2154" s="2" t="s">
        <v>19340</v>
      </c>
      <c r="K2154" s="2" t="s">
        <v>19341</v>
      </c>
      <c r="L2154" s="2" t="s">
        <v>19342</v>
      </c>
      <c r="M2154" s="2" t="s">
        <v>7709</v>
      </c>
      <c r="N2154" s="4" t="s">
        <v>19343</v>
      </c>
      <c r="O2154" s="4" t="s">
        <v>19344</v>
      </c>
    </row>
    <row r="2155" spans="1:15" ht="15" hidden="1" customHeight="1" x14ac:dyDescent="0.3">
      <c r="A2155" s="2" t="s">
        <v>254</v>
      </c>
      <c r="B2155" s="2" t="s">
        <v>34327</v>
      </c>
      <c r="C2155" s="3">
        <v>19</v>
      </c>
      <c r="D2155" s="2" t="s">
        <v>991</v>
      </c>
      <c r="E2155" s="2" t="s">
        <v>19228</v>
      </c>
      <c r="F2155" s="2">
        <v>31982983</v>
      </c>
      <c r="G2155" s="2" t="s">
        <v>19345</v>
      </c>
      <c r="H2155" s="2" t="s">
        <v>19346</v>
      </c>
      <c r="I2155" s="2" t="s">
        <v>5046</v>
      </c>
      <c r="J2155" s="2" t="s">
        <v>19347</v>
      </c>
      <c r="K2155" s="2" t="s">
        <v>7472</v>
      </c>
      <c r="L2155" s="2" t="s">
        <v>19348</v>
      </c>
      <c r="M2155" s="2" t="s">
        <v>7460</v>
      </c>
      <c r="N2155" s="4" t="s">
        <v>19349</v>
      </c>
      <c r="O2155" s="4" t="s">
        <v>19350</v>
      </c>
    </row>
    <row r="2156" spans="1:15" ht="15" hidden="1" customHeight="1" x14ac:dyDescent="0.3">
      <c r="A2156" s="2" t="s">
        <v>254</v>
      </c>
      <c r="B2156" s="2" t="s">
        <v>34327</v>
      </c>
      <c r="C2156" s="3">
        <v>19</v>
      </c>
      <c r="D2156" s="2" t="s">
        <v>991</v>
      </c>
      <c r="E2156" s="2" t="s">
        <v>19228</v>
      </c>
      <c r="F2156" s="2">
        <v>30968712</v>
      </c>
      <c r="G2156" s="2" t="s">
        <v>19351</v>
      </c>
      <c r="H2156" s="2" t="s">
        <v>19352</v>
      </c>
      <c r="I2156" s="2" t="s">
        <v>4043</v>
      </c>
      <c r="J2156" s="2"/>
      <c r="K2156" s="2" t="s">
        <v>8185</v>
      </c>
      <c r="L2156" s="2" t="s">
        <v>19353</v>
      </c>
      <c r="M2156" s="2" t="s">
        <v>7388</v>
      </c>
      <c r="N2156" s="4" t="s">
        <v>19354</v>
      </c>
      <c r="O2156" s="4" t="s">
        <v>19355</v>
      </c>
    </row>
    <row r="2157" spans="1:15" ht="15" hidden="1" customHeight="1" x14ac:dyDescent="0.3">
      <c r="A2157" s="2" t="s">
        <v>254</v>
      </c>
      <c r="B2157" s="2" t="s">
        <v>34327</v>
      </c>
      <c r="C2157" s="3">
        <v>19</v>
      </c>
      <c r="D2157" s="2" t="s">
        <v>991</v>
      </c>
      <c r="E2157" s="2" t="s">
        <v>19228</v>
      </c>
      <c r="F2157" s="2">
        <v>30905051</v>
      </c>
      <c r="G2157" s="2" t="s">
        <v>7855</v>
      </c>
      <c r="H2157" s="2" t="s">
        <v>7856</v>
      </c>
      <c r="I2157" s="2" t="s">
        <v>1346</v>
      </c>
      <c r="J2157" s="2"/>
      <c r="K2157" s="2" t="s">
        <v>7472</v>
      </c>
      <c r="L2157" s="2" t="s">
        <v>7857</v>
      </c>
      <c r="M2157" s="2" t="s">
        <v>7858</v>
      </c>
      <c r="N2157" s="4" t="s">
        <v>3262</v>
      </c>
      <c r="O2157" s="4" t="s">
        <v>7859</v>
      </c>
    </row>
    <row r="2158" spans="1:15" ht="15" hidden="1" customHeight="1" x14ac:dyDescent="0.3">
      <c r="A2158" s="2" t="s">
        <v>254</v>
      </c>
      <c r="B2158" s="2" t="s">
        <v>34327</v>
      </c>
      <c r="C2158" s="3">
        <v>19</v>
      </c>
      <c r="D2158" s="2" t="s">
        <v>991</v>
      </c>
      <c r="E2158" s="2" t="s">
        <v>19228</v>
      </c>
      <c r="F2158" s="2">
        <v>30487174</v>
      </c>
      <c r="G2158" s="2" t="s">
        <v>19356</v>
      </c>
      <c r="H2158" s="2" t="s">
        <v>19357</v>
      </c>
      <c r="I2158" s="2" t="s">
        <v>1423</v>
      </c>
      <c r="J2158" s="2" t="s">
        <v>16530</v>
      </c>
      <c r="K2158" s="2" t="s">
        <v>8235</v>
      </c>
      <c r="L2158" s="2" t="s">
        <v>19358</v>
      </c>
      <c r="M2158" s="2" t="s">
        <v>7460</v>
      </c>
      <c r="N2158" s="4" t="s">
        <v>19359</v>
      </c>
      <c r="O2158" s="4" t="s">
        <v>19360</v>
      </c>
    </row>
    <row r="2159" spans="1:15" ht="15" hidden="1" customHeight="1" x14ac:dyDescent="0.3">
      <c r="A2159" s="2" t="s">
        <v>254</v>
      </c>
      <c r="B2159" s="2" t="s">
        <v>34327</v>
      </c>
      <c r="C2159" s="3">
        <v>19</v>
      </c>
      <c r="D2159" s="2" t="s">
        <v>991</v>
      </c>
      <c r="E2159" s="2" t="s">
        <v>19228</v>
      </c>
      <c r="F2159" s="2">
        <v>30547383</v>
      </c>
      <c r="G2159" s="2" t="s">
        <v>7867</v>
      </c>
      <c r="H2159" s="2" t="s">
        <v>7868</v>
      </c>
      <c r="I2159" s="2" t="s">
        <v>876</v>
      </c>
      <c r="J2159" s="2" t="s">
        <v>7274</v>
      </c>
      <c r="K2159" s="2" t="s">
        <v>7472</v>
      </c>
      <c r="L2159" s="2" t="s">
        <v>7869</v>
      </c>
      <c r="M2159" s="2" t="s">
        <v>7645</v>
      </c>
      <c r="N2159" s="4" t="s">
        <v>3449</v>
      </c>
      <c r="O2159" s="4" t="s">
        <v>7870</v>
      </c>
    </row>
    <row r="2160" spans="1:15" ht="15" hidden="1" customHeight="1" x14ac:dyDescent="0.3">
      <c r="A2160" s="2" t="s">
        <v>254</v>
      </c>
      <c r="B2160" s="2" t="s">
        <v>34327</v>
      </c>
      <c r="C2160" s="3">
        <v>19</v>
      </c>
      <c r="D2160" s="2" t="s">
        <v>991</v>
      </c>
      <c r="E2160" s="2" t="s">
        <v>19228</v>
      </c>
      <c r="F2160" s="2">
        <v>30778345</v>
      </c>
      <c r="G2160" s="2" t="s">
        <v>19322</v>
      </c>
      <c r="H2160" s="2" t="s">
        <v>19361</v>
      </c>
      <c r="I2160" s="2" t="s">
        <v>1125</v>
      </c>
      <c r="J2160" s="2" t="s">
        <v>19362</v>
      </c>
      <c r="K2160" s="2" t="s">
        <v>7410</v>
      </c>
      <c r="L2160" s="2" t="s">
        <v>19363</v>
      </c>
      <c r="M2160" s="2" t="s">
        <v>7495</v>
      </c>
      <c r="N2160" s="4" t="s">
        <v>19364</v>
      </c>
      <c r="O2160" s="4" t="s">
        <v>19365</v>
      </c>
    </row>
    <row r="2161" spans="1:15" ht="15" hidden="1" customHeight="1" x14ac:dyDescent="0.3">
      <c r="A2161" s="2" t="s">
        <v>254</v>
      </c>
      <c r="B2161" s="2" t="s">
        <v>34327</v>
      </c>
      <c r="C2161" s="3">
        <v>19</v>
      </c>
      <c r="D2161" s="2" t="s">
        <v>991</v>
      </c>
      <c r="E2161" s="2" t="s">
        <v>19228</v>
      </c>
      <c r="F2161" s="2">
        <v>30909700</v>
      </c>
      <c r="G2161" s="2" t="s">
        <v>19366</v>
      </c>
      <c r="H2161" s="2" t="s">
        <v>19367</v>
      </c>
      <c r="I2161" s="2" t="s">
        <v>1125</v>
      </c>
      <c r="J2161" s="2"/>
      <c r="K2161" s="2" t="s">
        <v>19266</v>
      </c>
      <c r="L2161" s="2" t="s">
        <v>19368</v>
      </c>
      <c r="M2161" s="2" t="s">
        <v>7388</v>
      </c>
      <c r="N2161" s="4" t="s">
        <v>19369</v>
      </c>
      <c r="O2161" s="4" t="s">
        <v>19370</v>
      </c>
    </row>
    <row r="2162" spans="1:15" ht="15" hidden="1" customHeight="1" x14ac:dyDescent="0.3">
      <c r="A2162" s="2" t="s">
        <v>254</v>
      </c>
      <c r="B2162" s="2" t="s">
        <v>34327</v>
      </c>
      <c r="C2162" s="3">
        <v>19</v>
      </c>
      <c r="D2162" s="2" t="s">
        <v>991</v>
      </c>
      <c r="E2162" s="2" t="s">
        <v>19228</v>
      </c>
      <c r="F2162" s="2">
        <v>30909702</v>
      </c>
      <c r="G2162" s="2" t="s">
        <v>19366</v>
      </c>
      <c r="H2162" s="2" t="s">
        <v>19371</v>
      </c>
      <c r="I2162" s="2" t="s">
        <v>1125</v>
      </c>
      <c r="J2162" s="2"/>
      <c r="K2162" s="2" t="s">
        <v>19266</v>
      </c>
      <c r="L2162" s="2" t="s">
        <v>19372</v>
      </c>
      <c r="M2162" s="2" t="s">
        <v>7388</v>
      </c>
      <c r="N2162" s="4" t="s">
        <v>19373</v>
      </c>
      <c r="O2162" s="4" t="s">
        <v>19374</v>
      </c>
    </row>
    <row r="2163" spans="1:15" ht="15" hidden="1" customHeight="1" x14ac:dyDescent="0.3">
      <c r="A2163" s="2" t="s">
        <v>254</v>
      </c>
      <c r="B2163" s="2" t="s">
        <v>34327</v>
      </c>
      <c r="C2163" s="3">
        <v>19</v>
      </c>
      <c r="D2163" s="2" t="s">
        <v>991</v>
      </c>
      <c r="E2163" s="2" t="s">
        <v>19228</v>
      </c>
      <c r="F2163" s="2">
        <v>30909703</v>
      </c>
      <c r="G2163" s="2" t="s">
        <v>19375</v>
      </c>
      <c r="H2163" s="2" t="s">
        <v>19376</v>
      </c>
      <c r="I2163" s="2" t="s">
        <v>1125</v>
      </c>
      <c r="J2163" s="2"/>
      <c r="K2163" s="2" t="s">
        <v>19266</v>
      </c>
      <c r="L2163" s="2" t="s">
        <v>19377</v>
      </c>
      <c r="M2163" s="2" t="s">
        <v>7388</v>
      </c>
      <c r="N2163" s="4" t="s">
        <v>19378</v>
      </c>
      <c r="O2163" s="4" t="s">
        <v>19379</v>
      </c>
    </row>
    <row r="2164" spans="1:15" ht="15" hidden="1" customHeight="1" x14ac:dyDescent="0.3">
      <c r="A2164" s="2" t="s">
        <v>254</v>
      </c>
      <c r="B2164" s="2" t="s">
        <v>34327</v>
      </c>
      <c r="C2164" s="3">
        <v>19</v>
      </c>
      <c r="D2164" s="2" t="s">
        <v>991</v>
      </c>
      <c r="E2164" s="2" t="s">
        <v>19228</v>
      </c>
      <c r="F2164" s="2">
        <v>31236065</v>
      </c>
      <c r="G2164" s="2" t="s">
        <v>19380</v>
      </c>
      <c r="H2164" s="2" t="s">
        <v>19381</v>
      </c>
      <c r="I2164" s="2" t="s">
        <v>1125</v>
      </c>
      <c r="J2164" s="2" t="s">
        <v>19382</v>
      </c>
      <c r="K2164" s="2" t="s">
        <v>13445</v>
      </c>
      <c r="L2164" s="2" t="s">
        <v>19383</v>
      </c>
      <c r="M2164" s="2" t="s">
        <v>7388</v>
      </c>
      <c r="N2164" s="4" t="s">
        <v>19384</v>
      </c>
      <c r="O2164" s="4" t="s">
        <v>19385</v>
      </c>
    </row>
    <row r="2165" spans="1:15" ht="15" hidden="1" customHeight="1" x14ac:dyDescent="0.3">
      <c r="A2165" s="2" t="s">
        <v>254</v>
      </c>
      <c r="B2165" s="2" t="s">
        <v>34327</v>
      </c>
      <c r="C2165" s="3">
        <v>19</v>
      </c>
      <c r="D2165" s="2" t="s">
        <v>991</v>
      </c>
      <c r="E2165" s="2" t="s">
        <v>19228</v>
      </c>
      <c r="F2165" s="2">
        <v>31456808</v>
      </c>
      <c r="G2165" s="2" t="s">
        <v>19386</v>
      </c>
      <c r="H2165" s="2" t="s">
        <v>19387</v>
      </c>
      <c r="I2165" s="2" t="s">
        <v>1125</v>
      </c>
      <c r="J2165" s="2" t="s">
        <v>4869</v>
      </c>
      <c r="K2165" s="2" t="s">
        <v>7410</v>
      </c>
      <c r="L2165" s="2" t="s">
        <v>19388</v>
      </c>
      <c r="M2165" s="2" t="s">
        <v>7460</v>
      </c>
      <c r="N2165" s="4" t="s">
        <v>19389</v>
      </c>
      <c r="O2165" s="4" t="s">
        <v>19390</v>
      </c>
    </row>
    <row r="2166" spans="1:15" ht="15" hidden="1" customHeight="1" x14ac:dyDescent="0.3">
      <c r="A2166" s="2" t="s">
        <v>254</v>
      </c>
      <c r="B2166" s="2" t="s">
        <v>34327</v>
      </c>
      <c r="C2166" s="3">
        <v>19</v>
      </c>
      <c r="D2166" s="2" t="s">
        <v>991</v>
      </c>
      <c r="E2166" s="2" t="s">
        <v>19228</v>
      </c>
      <c r="F2166" s="2">
        <v>31620126</v>
      </c>
      <c r="G2166" s="2" t="s">
        <v>19391</v>
      </c>
      <c r="H2166" s="2" t="s">
        <v>19392</v>
      </c>
      <c r="I2166" s="2" t="s">
        <v>1125</v>
      </c>
      <c r="J2166" s="2" t="s">
        <v>14280</v>
      </c>
      <c r="K2166" s="2" t="s">
        <v>7410</v>
      </c>
      <c r="L2166" s="2" t="s">
        <v>19393</v>
      </c>
      <c r="M2166" s="2" t="s">
        <v>7495</v>
      </c>
      <c r="N2166" s="4" t="s">
        <v>19394</v>
      </c>
      <c r="O2166" s="4" t="s">
        <v>19395</v>
      </c>
    </row>
    <row r="2167" spans="1:15" ht="15" hidden="1" customHeight="1" x14ac:dyDescent="0.3">
      <c r="A2167" s="2" t="s">
        <v>254</v>
      </c>
      <c r="B2167" s="2" t="s">
        <v>34327</v>
      </c>
      <c r="C2167" s="3">
        <v>19</v>
      </c>
      <c r="D2167" s="2" t="s">
        <v>991</v>
      </c>
      <c r="E2167" s="2" t="s">
        <v>19228</v>
      </c>
      <c r="F2167" s="2">
        <v>29729943</v>
      </c>
      <c r="G2167" s="2" t="s">
        <v>19396</v>
      </c>
      <c r="H2167" s="2" t="s">
        <v>19397</v>
      </c>
      <c r="I2167" s="2" t="s">
        <v>1359</v>
      </c>
      <c r="J2167" s="2" t="s">
        <v>9352</v>
      </c>
      <c r="K2167" s="2" t="s">
        <v>7380</v>
      </c>
      <c r="L2167" s="2" t="s">
        <v>19398</v>
      </c>
      <c r="M2167" s="2" t="s">
        <v>7460</v>
      </c>
      <c r="N2167" s="4" t="s">
        <v>19399</v>
      </c>
      <c r="O2167" s="4" t="s">
        <v>19400</v>
      </c>
    </row>
    <row r="2168" spans="1:15" ht="15" hidden="1" customHeight="1" x14ac:dyDescent="0.3">
      <c r="A2168" s="2" t="s">
        <v>254</v>
      </c>
      <c r="B2168" s="2" t="s">
        <v>34327</v>
      </c>
      <c r="C2168" s="3">
        <v>19</v>
      </c>
      <c r="D2168" s="2" t="s">
        <v>991</v>
      </c>
      <c r="E2168" s="2" t="s">
        <v>19228</v>
      </c>
      <c r="F2168" s="2">
        <v>30043993</v>
      </c>
      <c r="G2168" s="2" t="s">
        <v>7891</v>
      </c>
      <c r="H2168" s="2" t="s">
        <v>7892</v>
      </c>
      <c r="I2168" s="2" t="s">
        <v>1659</v>
      </c>
      <c r="J2168" s="2" t="s">
        <v>7893</v>
      </c>
      <c r="K2168" s="2" t="s">
        <v>1194</v>
      </c>
      <c r="L2168" s="2" t="s">
        <v>7894</v>
      </c>
      <c r="M2168" s="2" t="s">
        <v>7895</v>
      </c>
      <c r="N2168" s="4" t="s">
        <v>7896</v>
      </c>
      <c r="O2168" s="4" t="s">
        <v>7897</v>
      </c>
    </row>
    <row r="2169" spans="1:15" ht="15" hidden="1" customHeight="1" x14ac:dyDescent="0.3">
      <c r="A2169" s="2" t="s">
        <v>254</v>
      </c>
      <c r="B2169" s="2" t="s">
        <v>34327</v>
      </c>
      <c r="C2169" s="3">
        <v>19</v>
      </c>
      <c r="D2169" s="2" t="s">
        <v>991</v>
      </c>
      <c r="E2169" s="2" t="s">
        <v>19228</v>
      </c>
      <c r="F2169" s="2">
        <v>30280305</v>
      </c>
      <c r="G2169" s="2" t="s">
        <v>19401</v>
      </c>
      <c r="H2169" s="2" t="s">
        <v>19402</v>
      </c>
      <c r="I2169" s="2" t="s">
        <v>1228</v>
      </c>
      <c r="J2169" s="2" t="s">
        <v>7893</v>
      </c>
      <c r="K2169" s="2" t="s">
        <v>7472</v>
      </c>
      <c r="L2169" s="2" t="s">
        <v>19403</v>
      </c>
      <c r="M2169" s="2" t="s">
        <v>7460</v>
      </c>
      <c r="N2169" s="4" t="s">
        <v>19404</v>
      </c>
      <c r="O2169" s="4" t="s">
        <v>19405</v>
      </c>
    </row>
    <row r="2170" spans="1:15" ht="15" hidden="1" customHeight="1" x14ac:dyDescent="0.3">
      <c r="A2170" s="2" t="s">
        <v>254</v>
      </c>
      <c r="B2170" s="2" t="s">
        <v>34327</v>
      </c>
      <c r="C2170" s="3">
        <v>19</v>
      </c>
      <c r="D2170" s="2" t="s">
        <v>991</v>
      </c>
      <c r="E2170" s="2" t="s">
        <v>19228</v>
      </c>
      <c r="F2170" s="2">
        <v>29651288</v>
      </c>
      <c r="G2170" s="2" t="s">
        <v>19406</v>
      </c>
      <c r="H2170" s="2" t="s">
        <v>19407</v>
      </c>
      <c r="I2170" s="2" t="s">
        <v>781</v>
      </c>
      <c r="J2170" s="2" t="s">
        <v>19408</v>
      </c>
      <c r="K2170" s="2" t="s">
        <v>7410</v>
      </c>
      <c r="L2170" s="2" t="s">
        <v>19409</v>
      </c>
      <c r="M2170" s="2" t="s">
        <v>7495</v>
      </c>
      <c r="N2170" s="4" t="s">
        <v>19410</v>
      </c>
      <c r="O2170" s="4" t="s">
        <v>19411</v>
      </c>
    </row>
    <row r="2171" spans="1:15" ht="15" hidden="1" customHeight="1" x14ac:dyDescent="0.3">
      <c r="A2171" s="2" t="s">
        <v>254</v>
      </c>
      <c r="B2171" s="2" t="s">
        <v>34327</v>
      </c>
      <c r="C2171" s="3">
        <v>19</v>
      </c>
      <c r="D2171" s="2" t="s">
        <v>991</v>
      </c>
      <c r="E2171" s="2" t="s">
        <v>19228</v>
      </c>
      <c r="F2171" s="2">
        <v>30723478</v>
      </c>
      <c r="G2171" s="2" t="s">
        <v>19412</v>
      </c>
      <c r="H2171" s="2" t="s">
        <v>19413</v>
      </c>
      <c r="I2171" s="2" t="s">
        <v>781</v>
      </c>
      <c r="J2171" s="2" t="s">
        <v>19414</v>
      </c>
      <c r="K2171" s="2" t="s">
        <v>7410</v>
      </c>
      <c r="L2171" s="2" t="s">
        <v>19415</v>
      </c>
      <c r="M2171" s="2" t="s">
        <v>7460</v>
      </c>
      <c r="N2171" s="4" t="s">
        <v>19416</v>
      </c>
      <c r="O2171" s="4" t="s">
        <v>19417</v>
      </c>
    </row>
    <row r="2172" spans="1:15" ht="15" hidden="1" customHeight="1" x14ac:dyDescent="0.3">
      <c r="A2172" s="2" t="s">
        <v>254</v>
      </c>
      <c r="B2172" s="2" t="s">
        <v>34327</v>
      </c>
      <c r="C2172" s="3">
        <v>19</v>
      </c>
      <c r="D2172" s="2" t="s">
        <v>991</v>
      </c>
      <c r="E2172" s="2" t="s">
        <v>19228</v>
      </c>
      <c r="F2172" s="2">
        <v>28730517</v>
      </c>
      <c r="G2172" s="2" t="s">
        <v>19418</v>
      </c>
      <c r="H2172" s="2" t="s">
        <v>19419</v>
      </c>
      <c r="I2172" s="2" t="s">
        <v>2453</v>
      </c>
      <c r="J2172" s="2" t="s">
        <v>19420</v>
      </c>
      <c r="K2172" s="2" t="s">
        <v>7472</v>
      </c>
      <c r="L2172" s="2" t="s">
        <v>19421</v>
      </c>
      <c r="M2172" s="2" t="s">
        <v>7438</v>
      </c>
      <c r="N2172" s="4" t="s">
        <v>19422</v>
      </c>
      <c r="O2172" s="4" t="s">
        <v>19423</v>
      </c>
    </row>
    <row r="2173" spans="1:15" ht="15" hidden="1" customHeight="1" x14ac:dyDescent="0.3">
      <c r="A2173" s="2" t="s">
        <v>254</v>
      </c>
      <c r="B2173" s="2" t="s">
        <v>34327</v>
      </c>
      <c r="C2173" s="3">
        <v>19</v>
      </c>
      <c r="D2173" s="2" t="s">
        <v>991</v>
      </c>
      <c r="E2173" s="2" t="s">
        <v>19228</v>
      </c>
      <c r="F2173" s="2">
        <v>28000208</v>
      </c>
      <c r="G2173" s="2" t="s">
        <v>19424</v>
      </c>
      <c r="H2173" s="2" t="s">
        <v>19425</v>
      </c>
      <c r="I2173" s="2" t="s">
        <v>7072</v>
      </c>
      <c r="J2173" s="2" t="s">
        <v>19426</v>
      </c>
      <c r="K2173" s="2" t="s">
        <v>7921</v>
      </c>
      <c r="L2173" s="2" t="s">
        <v>19427</v>
      </c>
      <c r="M2173" s="2" t="s">
        <v>7438</v>
      </c>
      <c r="N2173" s="4" t="s">
        <v>19428</v>
      </c>
      <c r="O2173" s="4" t="s">
        <v>19429</v>
      </c>
    </row>
    <row r="2174" spans="1:15" ht="15" hidden="1" customHeight="1" x14ac:dyDescent="0.3">
      <c r="A2174" s="2" t="s">
        <v>254</v>
      </c>
      <c r="B2174" s="2" t="s">
        <v>34327</v>
      </c>
      <c r="C2174" s="3">
        <v>19</v>
      </c>
      <c r="D2174" s="2" t="s">
        <v>991</v>
      </c>
      <c r="E2174" s="2" t="s">
        <v>19228</v>
      </c>
      <c r="F2174" s="2">
        <v>27697500</v>
      </c>
      <c r="G2174" s="2" t="s">
        <v>9417</v>
      </c>
      <c r="H2174" s="2" t="s">
        <v>9418</v>
      </c>
      <c r="I2174" s="2" t="s">
        <v>9419</v>
      </c>
      <c r="J2174" s="2" t="s">
        <v>9420</v>
      </c>
      <c r="K2174" s="2" t="s">
        <v>7380</v>
      </c>
      <c r="L2174" s="2" t="s">
        <v>9421</v>
      </c>
      <c r="M2174" s="2" t="s">
        <v>7382</v>
      </c>
      <c r="N2174" s="4" t="s">
        <v>9422</v>
      </c>
      <c r="O2174" s="4" t="s">
        <v>9423</v>
      </c>
    </row>
    <row r="2175" spans="1:15" ht="15" hidden="1" customHeight="1" x14ac:dyDescent="0.3">
      <c r="A2175" s="2" t="s">
        <v>254</v>
      </c>
      <c r="B2175" s="2" t="s">
        <v>34327</v>
      </c>
      <c r="C2175" s="3">
        <v>19</v>
      </c>
      <c r="D2175" s="2" t="s">
        <v>991</v>
      </c>
      <c r="E2175" s="2" t="s">
        <v>19228</v>
      </c>
      <c r="F2175" s="2">
        <v>28240280</v>
      </c>
      <c r="G2175" s="2" t="s">
        <v>19430</v>
      </c>
      <c r="H2175" s="2" t="s">
        <v>19431</v>
      </c>
      <c r="I2175" s="2" t="s">
        <v>19432</v>
      </c>
      <c r="J2175" s="2" t="s">
        <v>19432</v>
      </c>
      <c r="K2175" s="2" t="s">
        <v>8943</v>
      </c>
      <c r="L2175" s="2" t="s">
        <v>19433</v>
      </c>
      <c r="M2175" s="2" t="s">
        <v>7903</v>
      </c>
      <c r="N2175" s="4" t="s">
        <v>19434</v>
      </c>
      <c r="O2175" s="4" t="s">
        <v>19435</v>
      </c>
    </row>
    <row r="2176" spans="1:15" ht="15" hidden="1" customHeight="1" x14ac:dyDescent="0.3">
      <c r="A2176" s="2" t="s">
        <v>254</v>
      </c>
      <c r="B2176" s="2" t="s">
        <v>34327</v>
      </c>
      <c r="C2176" s="3">
        <v>19</v>
      </c>
      <c r="D2176" s="2" t="s">
        <v>991</v>
      </c>
      <c r="E2176" s="2" t="s">
        <v>19228</v>
      </c>
      <c r="F2176" s="2">
        <v>27749762</v>
      </c>
      <c r="G2176" s="2" t="s">
        <v>19436</v>
      </c>
      <c r="H2176" s="2" t="s">
        <v>19437</v>
      </c>
      <c r="I2176" s="2" t="s">
        <v>2663</v>
      </c>
      <c r="J2176" s="2"/>
      <c r="K2176" s="2" t="s">
        <v>19438</v>
      </c>
      <c r="L2176" s="2" t="s">
        <v>19439</v>
      </c>
      <c r="M2176" s="2" t="s">
        <v>7481</v>
      </c>
      <c r="N2176" s="4" t="s">
        <v>19440</v>
      </c>
      <c r="O2176" s="4" t="s">
        <v>19441</v>
      </c>
    </row>
    <row r="2177" spans="1:15" ht="15" hidden="1" customHeight="1" x14ac:dyDescent="0.3">
      <c r="A2177" s="2" t="s">
        <v>254</v>
      </c>
      <c r="B2177" s="2" t="s">
        <v>34327</v>
      </c>
      <c r="C2177" s="3">
        <v>19</v>
      </c>
      <c r="D2177" s="2" t="s">
        <v>991</v>
      </c>
      <c r="E2177" s="2" t="s">
        <v>19228</v>
      </c>
      <c r="F2177" s="2">
        <v>28054583</v>
      </c>
      <c r="G2177" s="2" t="s">
        <v>19442</v>
      </c>
      <c r="H2177" s="2" t="s">
        <v>19443</v>
      </c>
      <c r="I2177" s="2" t="s">
        <v>16914</v>
      </c>
      <c r="J2177" s="2" t="s">
        <v>16914</v>
      </c>
      <c r="K2177" s="2" t="s">
        <v>8943</v>
      </c>
      <c r="L2177" s="2" t="s">
        <v>19444</v>
      </c>
      <c r="M2177" s="2" t="s">
        <v>7460</v>
      </c>
      <c r="N2177" s="4" t="s">
        <v>19445</v>
      </c>
      <c r="O2177" s="4" t="s">
        <v>19446</v>
      </c>
    </row>
    <row r="2178" spans="1:15" ht="15" hidden="1" customHeight="1" x14ac:dyDescent="0.3">
      <c r="A2178" s="2" t="s">
        <v>254</v>
      </c>
      <c r="B2178" s="2" t="s">
        <v>34327</v>
      </c>
      <c r="C2178" s="3">
        <v>19</v>
      </c>
      <c r="D2178" s="2" t="s">
        <v>991</v>
      </c>
      <c r="E2178" s="2" t="s">
        <v>19228</v>
      </c>
      <c r="F2178" s="2">
        <v>29204088</v>
      </c>
      <c r="G2178" s="2" t="s">
        <v>19447</v>
      </c>
      <c r="H2178" s="2" t="s">
        <v>19448</v>
      </c>
      <c r="I2178" s="2" t="s">
        <v>815</v>
      </c>
      <c r="J2178" s="2" t="s">
        <v>19449</v>
      </c>
      <c r="K2178" s="2" t="s">
        <v>19279</v>
      </c>
      <c r="L2178" s="2" t="s">
        <v>19450</v>
      </c>
      <c r="M2178" s="2" t="s">
        <v>7388</v>
      </c>
      <c r="N2178" s="4" t="s">
        <v>19451</v>
      </c>
      <c r="O2178" s="4" t="s">
        <v>19452</v>
      </c>
    </row>
    <row r="2179" spans="1:15" ht="15" hidden="1" customHeight="1" x14ac:dyDescent="0.3">
      <c r="A2179" s="2" t="s">
        <v>254</v>
      </c>
      <c r="B2179" s="2" t="s">
        <v>34327</v>
      </c>
      <c r="C2179" s="3">
        <v>19</v>
      </c>
      <c r="D2179" s="2" t="s">
        <v>991</v>
      </c>
      <c r="E2179" s="2" t="s">
        <v>19228</v>
      </c>
      <c r="F2179" s="2">
        <v>27723758</v>
      </c>
      <c r="G2179" s="2" t="s">
        <v>19453</v>
      </c>
      <c r="H2179" s="2" t="s">
        <v>19454</v>
      </c>
      <c r="I2179" s="2" t="s">
        <v>1227</v>
      </c>
      <c r="J2179" s="2" t="s">
        <v>19455</v>
      </c>
      <c r="K2179" s="2" t="s">
        <v>15420</v>
      </c>
      <c r="L2179" s="2" t="s">
        <v>19456</v>
      </c>
      <c r="M2179" s="2" t="s">
        <v>15590</v>
      </c>
      <c r="N2179" s="4" t="s">
        <v>19457</v>
      </c>
      <c r="O2179" s="4" t="s">
        <v>19458</v>
      </c>
    </row>
    <row r="2180" spans="1:15" ht="15" hidden="1" customHeight="1" x14ac:dyDescent="0.3">
      <c r="A2180" s="2" t="s">
        <v>254</v>
      </c>
      <c r="B2180" s="2" t="s">
        <v>34327</v>
      </c>
      <c r="C2180" s="3">
        <v>19</v>
      </c>
      <c r="D2180" s="2" t="s">
        <v>991</v>
      </c>
      <c r="E2180" s="2" t="s">
        <v>19228</v>
      </c>
      <c r="F2180" s="2">
        <v>27497628</v>
      </c>
      <c r="G2180" s="2" t="s">
        <v>19459</v>
      </c>
      <c r="H2180" s="2" t="s">
        <v>19460</v>
      </c>
      <c r="I2180" s="2" t="s">
        <v>1366</v>
      </c>
      <c r="J2180" s="2" t="s">
        <v>12469</v>
      </c>
      <c r="K2180" s="2" t="s">
        <v>8000</v>
      </c>
      <c r="L2180" s="2" t="s">
        <v>19461</v>
      </c>
      <c r="M2180" s="2" t="s">
        <v>7388</v>
      </c>
      <c r="N2180" s="4" t="s">
        <v>3339</v>
      </c>
      <c r="O2180" s="4" t="s">
        <v>19462</v>
      </c>
    </row>
    <row r="2181" spans="1:15" ht="15" hidden="1" customHeight="1" x14ac:dyDescent="0.3">
      <c r="A2181" s="2" t="s">
        <v>254</v>
      </c>
      <c r="B2181" s="2" t="s">
        <v>34327</v>
      </c>
      <c r="C2181" s="3">
        <v>19</v>
      </c>
      <c r="D2181" s="2" t="s">
        <v>991</v>
      </c>
      <c r="E2181" s="2" t="s">
        <v>19228</v>
      </c>
      <c r="F2181" s="2">
        <v>27222152</v>
      </c>
      <c r="G2181" s="2" t="s">
        <v>19463</v>
      </c>
      <c r="H2181" s="2" t="s">
        <v>19464</v>
      </c>
      <c r="I2181" s="2" t="s">
        <v>2459</v>
      </c>
      <c r="J2181" s="2" t="s">
        <v>6532</v>
      </c>
      <c r="K2181" s="2" t="s">
        <v>7472</v>
      </c>
      <c r="L2181" s="2" t="s">
        <v>19465</v>
      </c>
      <c r="M2181" s="2" t="s">
        <v>7460</v>
      </c>
      <c r="N2181" s="4" t="s">
        <v>19466</v>
      </c>
      <c r="O2181" s="4" t="s">
        <v>19467</v>
      </c>
    </row>
    <row r="2182" spans="1:15" ht="15" hidden="1" customHeight="1" x14ac:dyDescent="0.3">
      <c r="A2182" s="2" t="s">
        <v>254</v>
      </c>
      <c r="B2182" s="2" t="s">
        <v>34327</v>
      </c>
      <c r="C2182" s="3">
        <v>19</v>
      </c>
      <c r="D2182" s="2" t="s">
        <v>991</v>
      </c>
      <c r="E2182" s="2" t="s">
        <v>19228</v>
      </c>
      <c r="F2182" s="2">
        <v>26796857</v>
      </c>
      <c r="G2182" s="2" t="s">
        <v>19468</v>
      </c>
      <c r="H2182" s="2" t="s">
        <v>19469</v>
      </c>
      <c r="I2182" s="2" t="s">
        <v>9502</v>
      </c>
      <c r="J2182" s="2" t="s">
        <v>19470</v>
      </c>
      <c r="K2182" s="2" t="s">
        <v>8497</v>
      </c>
      <c r="L2182" s="2" t="s">
        <v>19471</v>
      </c>
      <c r="M2182" s="2" t="s">
        <v>7404</v>
      </c>
      <c r="N2182" s="4" t="s">
        <v>19472</v>
      </c>
      <c r="O2182" s="4" t="s">
        <v>19473</v>
      </c>
    </row>
    <row r="2183" spans="1:15" ht="15" hidden="1" customHeight="1" x14ac:dyDescent="0.3">
      <c r="A2183" s="2" t="s">
        <v>254</v>
      </c>
      <c r="B2183" s="2" t="s">
        <v>34327</v>
      </c>
      <c r="C2183" s="3">
        <v>19</v>
      </c>
      <c r="D2183" s="2" t="s">
        <v>991</v>
      </c>
      <c r="E2183" s="2" t="s">
        <v>19228</v>
      </c>
      <c r="F2183" s="2">
        <v>27685423</v>
      </c>
      <c r="G2183" s="2" t="s">
        <v>19474</v>
      </c>
      <c r="H2183" s="2" t="s">
        <v>19475</v>
      </c>
      <c r="I2183" s="2" t="s">
        <v>864</v>
      </c>
      <c r="J2183" s="2" t="s">
        <v>9420</v>
      </c>
      <c r="K2183" s="2" t="s">
        <v>11003</v>
      </c>
      <c r="L2183" s="2" t="s">
        <v>19476</v>
      </c>
      <c r="M2183" s="2" t="s">
        <v>7709</v>
      </c>
      <c r="N2183" s="4" t="s">
        <v>19477</v>
      </c>
      <c r="O2183" s="4" t="s">
        <v>19478</v>
      </c>
    </row>
    <row r="2184" spans="1:15" ht="15" hidden="1" customHeight="1" x14ac:dyDescent="0.3">
      <c r="A2184" s="2" t="s">
        <v>254</v>
      </c>
      <c r="B2184" s="2" t="s">
        <v>34327</v>
      </c>
      <c r="C2184" s="3">
        <v>19</v>
      </c>
      <c r="D2184" s="2" t="s">
        <v>991</v>
      </c>
      <c r="E2184" s="2" t="s">
        <v>19228</v>
      </c>
      <c r="F2184" s="2">
        <v>28078901</v>
      </c>
      <c r="G2184" s="2" t="s">
        <v>19479</v>
      </c>
      <c r="H2184" s="2" t="s">
        <v>19480</v>
      </c>
      <c r="I2184" s="2" t="s">
        <v>864</v>
      </c>
      <c r="J2184" s="2"/>
      <c r="K2184" s="2" t="s">
        <v>19334</v>
      </c>
      <c r="L2184" s="2" t="s">
        <v>19481</v>
      </c>
      <c r="M2184" s="2" t="s">
        <v>7388</v>
      </c>
      <c r="N2184" s="4" t="s">
        <v>19482</v>
      </c>
      <c r="O2184" s="4" t="s">
        <v>19483</v>
      </c>
    </row>
    <row r="2185" spans="1:15" ht="15" hidden="1" customHeight="1" x14ac:dyDescent="0.3">
      <c r="A2185" s="2" t="s">
        <v>254</v>
      </c>
      <c r="B2185" s="2" t="s">
        <v>34327</v>
      </c>
      <c r="C2185" s="3">
        <v>19</v>
      </c>
      <c r="D2185" s="2" t="s">
        <v>991</v>
      </c>
      <c r="E2185" s="2" t="s">
        <v>19228</v>
      </c>
      <c r="F2185" s="2">
        <v>26232673</v>
      </c>
      <c r="G2185" s="2" t="s">
        <v>19484</v>
      </c>
      <c r="H2185" s="2" t="s">
        <v>19485</v>
      </c>
      <c r="I2185" s="2" t="s">
        <v>2314</v>
      </c>
      <c r="J2185" s="2" t="s">
        <v>2398</v>
      </c>
      <c r="K2185" s="2" t="s">
        <v>8000</v>
      </c>
      <c r="L2185" s="2" t="s">
        <v>19486</v>
      </c>
      <c r="M2185" s="2" t="s">
        <v>7460</v>
      </c>
      <c r="N2185" s="4" t="s">
        <v>19487</v>
      </c>
      <c r="O2185" s="4" t="s">
        <v>19488</v>
      </c>
    </row>
    <row r="2186" spans="1:15" ht="15" hidden="1" customHeight="1" x14ac:dyDescent="0.3">
      <c r="A2186" s="2" t="s">
        <v>254</v>
      </c>
      <c r="B2186" s="2" t="s">
        <v>34327</v>
      </c>
      <c r="C2186" s="3">
        <v>19</v>
      </c>
      <c r="D2186" s="2" t="s">
        <v>991</v>
      </c>
      <c r="E2186" s="2" t="s">
        <v>19228</v>
      </c>
      <c r="F2186" s="2">
        <v>25864580</v>
      </c>
      <c r="G2186" s="2" t="s">
        <v>19489</v>
      </c>
      <c r="H2186" s="2" t="s">
        <v>19490</v>
      </c>
      <c r="I2186" s="2" t="s">
        <v>2120</v>
      </c>
      <c r="J2186" s="2" t="s">
        <v>3636</v>
      </c>
      <c r="K2186" s="2" t="s">
        <v>19491</v>
      </c>
      <c r="L2186" s="2" t="s">
        <v>19492</v>
      </c>
      <c r="M2186" s="2" t="s">
        <v>7495</v>
      </c>
      <c r="N2186" s="4" t="s">
        <v>19493</v>
      </c>
      <c r="O2186" s="4" t="s">
        <v>19494</v>
      </c>
    </row>
    <row r="2187" spans="1:15" ht="15" hidden="1" customHeight="1" x14ac:dyDescent="0.3">
      <c r="A2187" s="2" t="s">
        <v>254</v>
      </c>
      <c r="B2187" s="2" t="s">
        <v>34327</v>
      </c>
      <c r="C2187" s="3">
        <v>19</v>
      </c>
      <c r="D2187" s="2" t="s">
        <v>991</v>
      </c>
      <c r="E2187" s="2" t="s">
        <v>19228</v>
      </c>
      <c r="F2187" s="2">
        <v>26280892</v>
      </c>
      <c r="G2187" s="2" t="s">
        <v>19495</v>
      </c>
      <c r="H2187" s="2" t="s">
        <v>19496</v>
      </c>
      <c r="I2187" s="2" t="s">
        <v>2120</v>
      </c>
      <c r="J2187" s="2" t="s">
        <v>19497</v>
      </c>
      <c r="K2187" s="2" t="s">
        <v>7472</v>
      </c>
      <c r="L2187" s="2" t="s">
        <v>19498</v>
      </c>
      <c r="M2187" s="2" t="s">
        <v>7460</v>
      </c>
      <c r="N2187" s="4" t="s">
        <v>19499</v>
      </c>
      <c r="O2187" s="4" t="s">
        <v>19500</v>
      </c>
    </row>
    <row r="2188" spans="1:15" ht="15" hidden="1" customHeight="1" x14ac:dyDescent="0.3">
      <c r="A2188" s="2" t="s">
        <v>254</v>
      </c>
      <c r="B2188" s="2" t="s">
        <v>34327</v>
      </c>
      <c r="C2188" s="3">
        <v>19</v>
      </c>
      <c r="D2188" s="2" t="s">
        <v>991</v>
      </c>
      <c r="E2188" s="2" t="s">
        <v>19228</v>
      </c>
      <c r="F2188" s="2">
        <v>25663093</v>
      </c>
      <c r="G2188" s="2" t="s">
        <v>19501</v>
      </c>
      <c r="H2188" s="2" t="s">
        <v>19502</v>
      </c>
      <c r="I2188" s="2" t="s">
        <v>1172</v>
      </c>
      <c r="J2188" s="2" t="s">
        <v>19503</v>
      </c>
      <c r="K2188" s="2" t="s">
        <v>7472</v>
      </c>
      <c r="L2188" s="2" t="s">
        <v>19504</v>
      </c>
      <c r="M2188" s="2" t="s">
        <v>7488</v>
      </c>
      <c r="N2188" s="4" t="s">
        <v>19505</v>
      </c>
      <c r="O2188" s="4" t="s">
        <v>19506</v>
      </c>
    </row>
    <row r="2189" spans="1:15" ht="15" hidden="1" customHeight="1" x14ac:dyDescent="0.3">
      <c r="A2189" s="2" t="s">
        <v>254</v>
      </c>
      <c r="B2189" s="2" t="s">
        <v>34327</v>
      </c>
      <c r="C2189" s="3">
        <v>19</v>
      </c>
      <c r="D2189" s="2" t="s">
        <v>991</v>
      </c>
      <c r="E2189" s="2" t="s">
        <v>19228</v>
      </c>
      <c r="F2189" s="2">
        <v>25699049</v>
      </c>
      <c r="G2189" s="2" t="s">
        <v>19507</v>
      </c>
      <c r="H2189" s="2" t="s">
        <v>19508</v>
      </c>
      <c r="I2189" s="2" t="s">
        <v>632</v>
      </c>
      <c r="J2189" s="2" t="s">
        <v>19509</v>
      </c>
      <c r="K2189" s="2" t="s">
        <v>7410</v>
      </c>
      <c r="L2189" s="2" t="s">
        <v>19510</v>
      </c>
      <c r="M2189" s="2" t="s">
        <v>7388</v>
      </c>
      <c r="N2189" s="4" t="s">
        <v>19511</v>
      </c>
      <c r="O2189" s="4" t="s">
        <v>19512</v>
      </c>
    </row>
    <row r="2190" spans="1:15" ht="15" hidden="1" customHeight="1" x14ac:dyDescent="0.3">
      <c r="A2190" s="2" t="s">
        <v>254</v>
      </c>
      <c r="B2190" s="2" t="s">
        <v>34327</v>
      </c>
      <c r="C2190" s="3">
        <v>19</v>
      </c>
      <c r="D2190" s="2" t="s">
        <v>991</v>
      </c>
      <c r="E2190" s="2" t="s">
        <v>19228</v>
      </c>
      <c r="F2190" s="2">
        <v>25546780</v>
      </c>
      <c r="G2190" s="2" t="s">
        <v>19366</v>
      </c>
      <c r="H2190" s="2" t="s">
        <v>19513</v>
      </c>
      <c r="I2190" s="2" t="s">
        <v>2126</v>
      </c>
      <c r="J2190" s="2"/>
      <c r="K2190" s="2" t="s">
        <v>7921</v>
      </c>
      <c r="L2190" s="2" t="s">
        <v>19514</v>
      </c>
      <c r="M2190" s="2" t="s">
        <v>7460</v>
      </c>
      <c r="N2190" s="4" t="s">
        <v>19515</v>
      </c>
      <c r="O2190" s="4" t="s">
        <v>19516</v>
      </c>
    </row>
    <row r="2191" spans="1:15" ht="15" hidden="1" customHeight="1" x14ac:dyDescent="0.3">
      <c r="A2191" s="2" t="s">
        <v>254</v>
      </c>
      <c r="B2191" s="2" t="s">
        <v>34327</v>
      </c>
      <c r="C2191" s="3">
        <v>19</v>
      </c>
      <c r="D2191" s="2" t="s">
        <v>991</v>
      </c>
      <c r="E2191" s="2" t="s">
        <v>19228</v>
      </c>
      <c r="F2191" s="2">
        <v>25246148</v>
      </c>
      <c r="G2191" s="2" t="s">
        <v>19517</v>
      </c>
      <c r="H2191" s="2" t="s">
        <v>19518</v>
      </c>
      <c r="I2191" s="2" t="s">
        <v>2437</v>
      </c>
      <c r="J2191" s="2" t="s">
        <v>19519</v>
      </c>
      <c r="K2191" s="2" t="s">
        <v>7472</v>
      </c>
      <c r="L2191" s="2" t="s">
        <v>19520</v>
      </c>
      <c r="M2191" s="2" t="s">
        <v>9041</v>
      </c>
      <c r="N2191" s="4" t="s">
        <v>19521</v>
      </c>
      <c r="O2191" s="4" t="s">
        <v>19522</v>
      </c>
    </row>
    <row r="2192" spans="1:15" ht="15" hidden="1" customHeight="1" x14ac:dyDescent="0.3">
      <c r="A2192" s="2" t="s">
        <v>254</v>
      </c>
      <c r="B2192" s="2" t="s">
        <v>34327</v>
      </c>
      <c r="C2192" s="3">
        <v>19</v>
      </c>
      <c r="D2192" s="2" t="s">
        <v>991</v>
      </c>
      <c r="E2192" s="2" t="s">
        <v>19228</v>
      </c>
      <c r="F2192" s="2">
        <v>24582312</v>
      </c>
      <c r="G2192" s="2" t="s">
        <v>19523</v>
      </c>
      <c r="H2192" s="2" t="s">
        <v>19524</v>
      </c>
      <c r="I2192" s="2" t="s">
        <v>2667</v>
      </c>
      <c r="J2192" s="2" t="s">
        <v>3672</v>
      </c>
      <c r="K2192" s="2" t="s">
        <v>7380</v>
      </c>
      <c r="L2192" s="2" t="s">
        <v>19525</v>
      </c>
      <c r="M2192" s="2" t="s">
        <v>7645</v>
      </c>
      <c r="N2192" s="4" t="s">
        <v>19526</v>
      </c>
      <c r="O2192" s="4" t="s">
        <v>19527</v>
      </c>
    </row>
    <row r="2193" spans="1:15" ht="15" hidden="1" customHeight="1" x14ac:dyDescent="0.3">
      <c r="A2193" s="2" t="s">
        <v>254</v>
      </c>
      <c r="B2193" s="2" t="s">
        <v>34327</v>
      </c>
      <c r="C2193" s="3">
        <v>19</v>
      </c>
      <c r="D2193" s="2" t="s">
        <v>991</v>
      </c>
      <c r="E2193" s="2" t="s">
        <v>19228</v>
      </c>
      <c r="F2193" s="2">
        <v>24754415</v>
      </c>
      <c r="G2193" s="2" t="s">
        <v>19528</v>
      </c>
      <c r="H2193" s="2" t="s">
        <v>19529</v>
      </c>
      <c r="I2193" s="2" t="s">
        <v>4049</v>
      </c>
      <c r="J2193" s="2"/>
      <c r="K2193" s="2" t="s">
        <v>19266</v>
      </c>
      <c r="L2193" s="2" t="s">
        <v>19530</v>
      </c>
      <c r="M2193" s="2" t="s">
        <v>7388</v>
      </c>
      <c r="N2193" s="4" t="s">
        <v>19531</v>
      </c>
      <c r="O2193" s="4" t="s">
        <v>19532</v>
      </c>
    </row>
    <row r="2194" spans="1:15" ht="15" hidden="1" customHeight="1" x14ac:dyDescent="0.3">
      <c r="A2194" s="2" t="s">
        <v>254</v>
      </c>
      <c r="B2194" s="2" t="s">
        <v>34327</v>
      </c>
      <c r="C2194" s="3">
        <v>19</v>
      </c>
      <c r="D2194" s="2" t="s">
        <v>991</v>
      </c>
      <c r="E2194" s="2" t="s">
        <v>19228</v>
      </c>
      <c r="F2194" s="2">
        <v>24247002</v>
      </c>
      <c r="G2194" s="2" t="s">
        <v>19533</v>
      </c>
      <c r="H2194" s="2" t="s">
        <v>19534</v>
      </c>
      <c r="I2194" s="2" t="s">
        <v>1043</v>
      </c>
      <c r="J2194" s="2" t="s">
        <v>9606</v>
      </c>
      <c r="K2194" s="2" t="s">
        <v>11003</v>
      </c>
      <c r="L2194" s="2" t="s">
        <v>19535</v>
      </c>
      <c r="M2194" s="2" t="s">
        <v>7495</v>
      </c>
      <c r="N2194" s="4" t="s">
        <v>19536</v>
      </c>
      <c r="O2194" s="4" t="s">
        <v>19537</v>
      </c>
    </row>
    <row r="2195" spans="1:15" ht="15" hidden="1" customHeight="1" x14ac:dyDescent="0.3">
      <c r="A2195" s="2" t="s">
        <v>254</v>
      </c>
      <c r="B2195" s="2" t="s">
        <v>34327</v>
      </c>
      <c r="C2195" s="3">
        <v>19</v>
      </c>
      <c r="D2195" s="2" t="s">
        <v>991</v>
      </c>
      <c r="E2195" s="2" t="s">
        <v>19228</v>
      </c>
      <c r="F2195" s="2">
        <v>23709754</v>
      </c>
      <c r="G2195" s="2" t="s">
        <v>19538</v>
      </c>
      <c r="H2195" s="2" t="s">
        <v>19539</v>
      </c>
      <c r="I2195" s="2" t="s">
        <v>2685</v>
      </c>
      <c r="J2195" s="2" t="s">
        <v>19540</v>
      </c>
      <c r="K2195" s="2" t="s">
        <v>19541</v>
      </c>
      <c r="L2195" s="2" t="s">
        <v>19542</v>
      </c>
      <c r="M2195" s="2" t="s">
        <v>9041</v>
      </c>
      <c r="N2195" s="4" t="s">
        <v>19543</v>
      </c>
      <c r="O2195" s="4" t="s">
        <v>19544</v>
      </c>
    </row>
    <row r="2196" spans="1:15" ht="15" hidden="1" customHeight="1" x14ac:dyDescent="0.3">
      <c r="A2196" s="2" t="s">
        <v>254</v>
      </c>
      <c r="B2196" s="2" t="s">
        <v>34327</v>
      </c>
      <c r="C2196" s="3">
        <v>19</v>
      </c>
      <c r="D2196" s="2" t="s">
        <v>991</v>
      </c>
      <c r="E2196" s="2" t="s">
        <v>19228</v>
      </c>
      <c r="F2196" s="2">
        <v>23480186</v>
      </c>
      <c r="G2196" s="2" t="s">
        <v>8124</v>
      </c>
      <c r="H2196" s="2" t="s">
        <v>8125</v>
      </c>
      <c r="I2196" s="2" t="s">
        <v>1293</v>
      </c>
      <c r="J2196" s="2"/>
      <c r="K2196" s="2" t="s">
        <v>7921</v>
      </c>
      <c r="L2196" s="2" t="s">
        <v>8126</v>
      </c>
      <c r="M2196" s="2" t="s">
        <v>7460</v>
      </c>
      <c r="N2196" s="4" t="s">
        <v>8127</v>
      </c>
      <c r="O2196" s="4" t="s">
        <v>8128</v>
      </c>
    </row>
    <row r="2197" spans="1:15" ht="15" hidden="1" customHeight="1" x14ac:dyDescent="0.3">
      <c r="A2197" s="2" t="s">
        <v>254</v>
      </c>
      <c r="B2197" s="2" t="s">
        <v>34327</v>
      </c>
      <c r="C2197" s="3">
        <v>19</v>
      </c>
      <c r="D2197" s="2" t="s">
        <v>991</v>
      </c>
      <c r="E2197" s="2" t="s">
        <v>19228</v>
      </c>
      <c r="F2197" s="2">
        <v>23121673</v>
      </c>
      <c r="G2197" s="2" t="s">
        <v>19545</v>
      </c>
      <c r="H2197" s="2" t="s">
        <v>19546</v>
      </c>
      <c r="I2197" s="2" t="s">
        <v>880</v>
      </c>
      <c r="J2197" s="2"/>
      <c r="K2197" s="2" t="s">
        <v>7921</v>
      </c>
      <c r="L2197" s="2" t="s">
        <v>19547</v>
      </c>
      <c r="M2197" s="2" t="s">
        <v>9041</v>
      </c>
      <c r="N2197" s="4" t="s">
        <v>19548</v>
      </c>
      <c r="O2197" s="4" t="s">
        <v>19549</v>
      </c>
    </row>
    <row r="2198" spans="1:15" ht="15" hidden="1" customHeight="1" x14ac:dyDescent="0.3">
      <c r="A2198" s="2" t="s">
        <v>254</v>
      </c>
      <c r="B2198" s="2" t="s">
        <v>34327</v>
      </c>
      <c r="C2198" s="3">
        <v>19</v>
      </c>
      <c r="D2198" s="2" t="s">
        <v>991</v>
      </c>
      <c r="E2198" s="2" t="s">
        <v>19228</v>
      </c>
      <c r="F2198" s="2">
        <v>22884984</v>
      </c>
      <c r="G2198" s="2" t="s">
        <v>19550</v>
      </c>
      <c r="H2198" s="2" t="s">
        <v>19551</v>
      </c>
      <c r="I2198" s="2" t="s">
        <v>2694</v>
      </c>
      <c r="J2198" s="2" t="s">
        <v>19552</v>
      </c>
      <c r="K2198" s="2" t="s">
        <v>11725</v>
      </c>
      <c r="L2198" s="2" t="s">
        <v>19553</v>
      </c>
      <c r="M2198" s="2" t="s">
        <v>7460</v>
      </c>
      <c r="N2198" s="4" t="s">
        <v>19554</v>
      </c>
      <c r="O2198" s="4" t="s">
        <v>19555</v>
      </c>
    </row>
    <row r="2199" spans="1:15" ht="15" hidden="1" customHeight="1" x14ac:dyDescent="0.3">
      <c r="A2199" s="2" t="s">
        <v>254</v>
      </c>
      <c r="B2199" s="2" t="s">
        <v>34327</v>
      </c>
      <c r="C2199" s="3">
        <v>19</v>
      </c>
      <c r="D2199" s="2" t="s">
        <v>991</v>
      </c>
      <c r="E2199" s="2" t="s">
        <v>19228</v>
      </c>
      <c r="F2199" s="2">
        <v>22328142</v>
      </c>
      <c r="G2199" s="2" t="s">
        <v>19556</v>
      </c>
      <c r="H2199" s="2" t="s">
        <v>19557</v>
      </c>
      <c r="I2199" s="2" t="s">
        <v>886</v>
      </c>
      <c r="J2199" s="2" t="s">
        <v>19558</v>
      </c>
      <c r="K2199" s="2" t="s">
        <v>7472</v>
      </c>
      <c r="L2199" s="2" t="s">
        <v>19559</v>
      </c>
      <c r="M2199" s="2" t="s">
        <v>8160</v>
      </c>
      <c r="N2199" s="4" t="s">
        <v>19560</v>
      </c>
      <c r="O2199" s="4" t="s">
        <v>19561</v>
      </c>
    </row>
    <row r="2200" spans="1:15" ht="15" hidden="1" customHeight="1" x14ac:dyDescent="0.3">
      <c r="A2200" s="2" t="s">
        <v>254</v>
      </c>
      <c r="B2200" s="2" t="s">
        <v>34327</v>
      </c>
      <c r="C2200" s="3">
        <v>19</v>
      </c>
      <c r="D2200" s="2" t="s">
        <v>991</v>
      </c>
      <c r="E2200" s="2" t="s">
        <v>19228</v>
      </c>
      <c r="F2200" s="2">
        <v>23592937</v>
      </c>
      <c r="G2200" s="2" t="s">
        <v>19562</v>
      </c>
      <c r="H2200" s="2" t="s">
        <v>19563</v>
      </c>
      <c r="I2200" s="2" t="s">
        <v>932</v>
      </c>
      <c r="J2200" s="2"/>
      <c r="K2200" s="2" t="s">
        <v>19564</v>
      </c>
      <c r="L2200" s="2" t="s">
        <v>19565</v>
      </c>
      <c r="M2200" s="2" t="s">
        <v>7388</v>
      </c>
      <c r="N2200" s="4" t="s">
        <v>19566</v>
      </c>
      <c r="O2200" s="4" t="s">
        <v>19567</v>
      </c>
    </row>
    <row r="2201" spans="1:15" ht="15" hidden="1" customHeight="1" x14ac:dyDescent="0.3">
      <c r="A2201" s="2" t="s">
        <v>254</v>
      </c>
      <c r="B2201" s="2" t="s">
        <v>34327</v>
      </c>
      <c r="C2201" s="3">
        <v>19</v>
      </c>
      <c r="D2201" s="2" t="s">
        <v>991</v>
      </c>
      <c r="E2201" s="2" t="s">
        <v>19228</v>
      </c>
      <c r="F2201" s="2">
        <v>21375555</v>
      </c>
      <c r="G2201" s="2" t="s">
        <v>19568</v>
      </c>
      <c r="H2201" s="2" t="s">
        <v>19569</v>
      </c>
      <c r="I2201" s="2" t="s">
        <v>13529</v>
      </c>
      <c r="J2201" s="2"/>
      <c r="K2201" s="2" t="s">
        <v>7675</v>
      </c>
      <c r="L2201" s="2" t="s">
        <v>19570</v>
      </c>
      <c r="M2201" s="2" t="s">
        <v>7460</v>
      </c>
      <c r="N2201" s="4" t="s">
        <v>19571</v>
      </c>
      <c r="O2201" s="4" t="s">
        <v>19572</v>
      </c>
    </row>
    <row r="2202" spans="1:15" ht="15" hidden="1" customHeight="1" x14ac:dyDescent="0.3">
      <c r="A2202" s="2" t="s">
        <v>254</v>
      </c>
      <c r="B2202" s="2" t="s">
        <v>34327</v>
      </c>
      <c r="C2202" s="3">
        <v>19</v>
      </c>
      <c r="D2202" s="2" t="s">
        <v>991</v>
      </c>
      <c r="E2202" s="2" t="s">
        <v>19228</v>
      </c>
      <c r="F2202" s="2">
        <v>21473955</v>
      </c>
      <c r="G2202" s="2" t="s">
        <v>19573</v>
      </c>
      <c r="H2202" s="2" t="s">
        <v>19574</v>
      </c>
      <c r="I2202" s="2" t="s">
        <v>4668</v>
      </c>
      <c r="J2202" s="2" t="s">
        <v>10661</v>
      </c>
      <c r="K2202" s="2" t="s">
        <v>5143</v>
      </c>
      <c r="L2202" s="2" t="s">
        <v>19575</v>
      </c>
      <c r="M2202" s="2" t="s">
        <v>7460</v>
      </c>
      <c r="N2202" s="4" t="s">
        <v>19576</v>
      </c>
      <c r="O2202" s="4" t="s">
        <v>19577</v>
      </c>
    </row>
    <row r="2203" spans="1:15" ht="15" hidden="1" customHeight="1" x14ac:dyDescent="0.3">
      <c r="A2203" s="2" t="s">
        <v>254</v>
      </c>
      <c r="B2203" s="2" t="s">
        <v>34327</v>
      </c>
      <c r="C2203" s="3">
        <v>19</v>
      </c>
      <c r="D2203" s="2" t="s">
        <v>991</v>
      </c>
      <c r="E2203" s="2" t="s">
        <v>19228</v>
      </c>
      <c r="F2203" s="2">
        <v>21220258</v>
      </c>
      <c r="G2203" s="2" t="s">
        <v>19578</v>
      </c>
      <c r="H2203" s="2" t="s">
        <v>19579</v>
      </c>
      <c r="I2203" s="2" t="s">
        <v>9735</v>
      </c>
      <c r="J2203" s="2" t="s">
        <v>19580</v>
      </c>
      <c r="K2203" s="2" t="s">
        <v>12492</v>
      </c>
      <c r="L2203" s="2" t="s">
        <v>19581</v>
      </c>
      <c r="M2203" s="2" t="s">
        <v>7709</v>
      </c>
      <c r="N2203" s="4" t="s">
        <v>19582</v>
      </c>
      <c r="O2203" s="4" t="s">
        <v>19583</v>
      </c>
    </row>
    <row r="2204" spans="1:15" ht="15" hidden="1" customHeight="1" x14ac:dyDescent="0.3">
      <c r="A2204" s="2" t="s">
        <v>254</v>
      </c>
      <c r="B2204" s="2" t="s">
        <v>34327</v>
      </c>
      <c r="C2204" s="3">
        <v>19</v>
      </c>
      <c r="D2204" s="2" t="s">
        <v>991</v>
      </c>
      <c r="E2204" s="2" t="s">
        <v>19228</v>
      </c>
      <c r="F2204" s="2">
        <v>21041728</v>
      </c>
      <c r="G2204" s="2" t="s">
        <v>19584</v>
      </c>
      <c r="H2204" s="2" t="s">
        <v>19585</v>
      </c>
      <c r="I2204" s="2" t="s">
        <v>19586</v>
      </c>
      <c r="J2204" s="2" t="s">
        <v>19587</v>
      </c>
      <c r="K2204" s="2" t="s">
        <v>8235</v>
      </c>
      <c r="L2204" s="2" t="s">
        <v>19588</v>
      </c>
      <c r="M2204" s="2" t="s">
        <v>7460</v>
      </c>
      <c r="N2204" s="4" t="s">
        <v>19589</v>
      </c>
      <c r="O2204" s="4" t="s">
        <v>19590</v>
      </c>
    </row>
    <row r="2205" spans="1:15" ht="15" hidden="1" customHeight="1" x14ac:dyDescent="0.3">
      <c r="A2205" s="2" t="s">
        <v>254</v>
      </c>
      <c r="B2205" s="2" t="s">
        <v>34327</v>
      </c>
      <c r="C2205" s="3">
        <v>19</v>
      </c>
      <c r="D2205" s="2" t="s">
        <v>991</v>
      </c>
      <c r="E2205" s="2" t="s">
        <v>19228</v>
      </c>
      <c r="F2205" s="2">
        <v>20951204</v>
      </c>
      <c r="G2205" s="2" t="s">
        <v>19591</v>
      </c>
      <c r="H2205" s="2" t="s">
        <v>19592</v>
      </c>
      <c r="I2205" s="2" t="s">
        <v>1034</v>
      </c>
      <c r="J2205" s="2" t="s">
        <v>19593</v>
      </c>
      <c r="K2205" s="2" t="s">
        <v>19594</v>
      </c>
      <c r="L2205" s="2" t="s">
        <v>19595</v>
      </c>
      <c r="M2205" s="2" t="s">
        <v>7460</v>
      </c>
      <c r="N2205" s="4" t="s">
        <v>19596</v>
      </c>
      <c r="O2205" s="4" t="s">
        <v>19597</v>
      </c>
    </row>
    <row r="2206" spans="1:15" ht="15" hidden="1" customHeight="1" x14ac:dyDescent="0.3">
      <c r="A2206" s="2" t="s">
        <v>254</v>
      </c>
      <c r="B2206" s="2" t="s">
        <v>34327</v>
      </c>
      <c r="C2206" s="3">
        <v>19</v>
      </c>
      <c r="D2206" s="2" t="s">
        <v>991</v>
      </c>
      <c r="E2206" s="2" t="s">
        <v>19228</v>
      </c>
      <c r="F2206" s="2">
        <v>20627700</v>
      </c>
      <c r="G2206" s="2" t="s">
        <v>19598</v>
      </c>
      <c r="H2206" s="2" t="s">
        <v>19599</v>
      </c>
      <c r="I2206" s="2" t="s">
        <v>911</v>
      </c>
      <c r="J2206" s="2"/>
      <c r="K2206" s="2" t="s">
        <v>8000</v>
      </c>
      <c r="L2206" s="2" t="s">
        <v>19600</v>
      </c>
      <c r="M2206" s="2" t="s">
        <v>7460</v>
      </c>
      <c r="N2206" s="4" t="s">
        <v>19601</v>
      </c>
      <c r="O2206" s="4" t="s">
        <v>19602</v>
      </c>
    </row>
    <row r="2207" spans="1:15" ht="15" hidden="1" customHeight="1" x14ac:dyDescent="0.3">
      <c r="A2207" s="2" t="s">
        <v>254</v>
      </c>
      <c r="B2207" s="2" t="s">
        <v>34327</v>
      </c>
      <c r="C2207" s="3">
        <v>19</v>
      </c>
      <c r="D2207" s="2" t="s">
        <v>991</v>
      </c>
      <c r="E2207" s="2" t="s">
        <v>19228</v>
      </c>
      <c r="F2207" s="2">
        <v>20646002</v>
      </c>
      <c r="G2207" s="2" t="s">
        <v>19603</v>
      </c>
      <c r="H2207" s="2" t="s">
        <v>19604</v>
      </c>
      <c r="I2207" s="2" t="s">
        <v>911</v>
      </c>
      <c r="J2207" s="2"/>
      <c r="K2207" s="2" t="s">
        <v>7921</v>
      </c>
      <c r="L2207" s="2" t="s">
        <v>19605</v>
      </c>
      <c r="M2207" s="2" t="s">
        <v>7645</v>
      </c>
      <c r="N2207" s="4" t="s">
        <v>19606</v>
      </c>
      <c r="O2207" s="4" t="s">
        <v>19607</v>
      </c>
    </row>
    <row r="2208" spans="1:15" ht="15" hidden="1" customHeight="1" x14ac:dyDescent="0.3">
      <c r="A2208" s="2" t="s">
        <v>254</v>
      </c>
      <c r="B2208" s="2" t="s">
        <v>34327</v>
      </c>
      <c r="C2208" s="3">
        <v>19</v>
      </c>
      <c r="D2208" s="2" t="s">
        <v>991</v>
      </c>
      <c r="E2208" s="2" t="s">
        <v>19228</v>
      </c>
      <c r="F2208" s="2">
        <v>20452034</v>
      </c>
      <c r="G2208" s="2" t="s">
        <v>19608</v>
      </c>
      <c r="H2208" s="2" t="s">
        <v>19609</v>
      </c>
      <c r="I2208" s="2" t="s">
        <v>849</v>
      </c>
      <c r="J2208" s="2" t="s">
        <v>19610</v>
      </c>
      <c r="K2208" s="2" t="s">
        <v>19611</v>
      </c>
      <c r="L2208" s="2" t="s">
        <v>19612</v>
      </c>
      <c r="M2208" s="2" t="s">
        <v>7460</v>
      </c>
      <c r="N2208" s="4" t="s">
        <v>19613</v>
      </c>
      <c r="O2208" s="4" t="s">
        <v>19614</v>
      </c>
    </row>
    <row r="2209" spans="1:15" ht="15" hidden="1" customHeight="1" x14ac:dyDescent="0.3">
      <c r="A2209" s="2" t="s">
        <v>254</v>
      </c>
      <c r="B2209" s="2" t="s">
        <v>34327</v>
      </c>
      <c r="C2209" s="3">
        <v>19</v>
      </c>
      <c r="D2209" s="2" t="s">
        <v>991</v>
      </c>
      <c r="E2209" s="2" t="s">
        <v>19228</v>
      </c>
      <c r="F2209" s="2">
        <v>20357490</v>
      </c>
      <c r="G2209" s="2" t="s">
        <v>19615</v>
      </c>
      <c r="H2209" s="2" t="s">
        <v>19616</v>
      </c>
      <c r="I2209" s="2" t="s">
        <v>736</v>
      </c>
      <c r="J2209" s="2" t="s">
        <v>1259</v>
      </c>
      <c r="K2209" s="2" t="s">
        <v>11003</v>
      </c>
      <c r="L2209" s="2" t="s">
        <v>19617</v>
      </c>
      <c r="M2209" s="2" t="s">
        <v>7460</v>
      </c>
      <c r="N2209" s="4" t="s">
        <v>19618</v>
      </c>
      <c r="O2209" s="4" t="s">
        <v>19619</v>
      </c>
    </row>
    <row r="2210" spans="1:15" ht="15" hidden="1" customHeight="1" x14ac:dyDescent="0.3">
      <c r="A2210" s="2" t="s">
        <v>254</v>
      </c>
      <c r="B2210" s="2" t="s">
        <v>34327</v>
      </c>
      <c r="C2210" s="3">
        <v>19</v>
      </c>
      <c r="D2210" s="2" t="s">
        <v>991</v>
      </c>
      <c r="E2210" s="2" t="s">
        <v>19228</v>
      </c>
      <c r="F2210" s="2">
        <v>19802875</v>
      </c>
      <c r="G2210" s="2" t="s">
        <v>19620</v>
      </c>
      <c r="H2210" s="2" t="s">
        <v>19621</v>
      </c>
      <c r="I2210" s="2" t="s">
        <v>19622</v>
      </c>
      <c r="J2210" s="2"/>
      <c r="K2210" s="2" t="s">
        <v>10162</v>
      </c>
      <c r="L2210" s="2" t="s">
        <v>19623</v>
      </c>
      <c r="M2210" s="2" t="s">
        <v>7460</v>
      </c>
      <c r="N2210" s="4" t="s">
        <v>19624</v>
      </c>
      <c r="O2210" s="4" t="s">
        <v>19625</v>
      </c>
    </row>
    <row r="2211" spans="1:15" ht="15" hidden="1" customHeight="1" x14ac:dyDescent="0.3">
      <c r="A2211" s="2" t="s">
        <v>254</v>
      </c>
      <c r="B2211" s="2" t="s">
        <v>34327</v>
      </c>
      <c r="C2211" s="3">
        <v>19</v>
      </c>
      <c r="D2211" s="2" t="s">
        <v>991</v>
      </c>
      <c r="E2211" s="2" t="s">
        <v>19228</v>
      </c>
      <c r="F2211" s="2">
        <v>19561614</v>
      </c>
      <c r="G2211" s="2" t="s">
        <v>19626</v>
      </c>
      <c r="H2211" s="2" t="s">
        <v>19627</v>
      </c>
      <c r="I2211" s="2" t="s">
        <v>12785</v>
      </c>
      <c r="J2211" s="2" t="s">
        <v>19628</v>
      </c>
      <c r="K2211" s="2" t="s">
        <v>9742</v>
      </c>
      <c r="L2211" s="2" t="s">
        <v>19629</v>
      </c>
      <c r="M2211" s="2" t="s">
        <v>9041</v>
      </c>
      <c r="N2211" s="4" t="s">
        <v>19630</v>
      </c>
      <c r="O2211" s="4" t="s">
        <v>19631</v>
      </c>
    </row>
    <row r="2212" spans="1:15" ht="15" hidden="1" customHeight="1" x14ac:dyDescent="0.3">
      <c r="A2212" s="2" t="s">
        <v>254</v>
      </c>
      <c r="B2212" s="2" t="s">
        <v>34327</v>
      </c>
      <c r="C2212" s="3">
        <v>19</v>
      </c>
      <c r="D2212" s="2" t="s">
        <v>991</v>
      </c>
      <c r="E2212" s="2" t="s">
        <v>19228</v>
      </c>
      <c r="F2212" s="2">
        <v>19642519</v>
      </c>
      <c r="G2212" s="2" t="s">
        <v>19632</v>
      </c>
      <c r="H2212" s="2" t="s">
        <v>19633</v>
      </c>
      <c r="I2212" s="2" t="s">
        <v>668</v>
      </c>
      <c r="J2212" s="2"/>
      <c r="K2212" s="2" t="s">
        <v>19634</v>
      </c>
      <c r="L2212" s="2" t="s">
        <v>19635</v>
      </c>
      <c r="M2212" s="2" t="s">
        <v>8667</v>
      </c>
      <c r="N2212" s="4" t="s">
        <v>19636</v>
      </c>
      <c r="O2212" s="2"/>
    </row>
    <row r="2213" spans="1:15" ht="15" hidden="1" customHeight="1" x14ac:dyDescent="0.3">
      <c r="A2213" s="2" t="s">
        <v>254</v>
      </c>
      <c r="B2213" s="2" t="s">
        <v>34327</v>
      </c>
      <c r="C2213" s="3">
        <v>19</v>
      </c>
      <c r="D2213" s="2" t="s">
        <v>991</v>
      </c>
      <c r="E2213" s="2" t="s">
        <v>19228</v>
      </c>
      <c r="F2213" s="2">
        <v>19307326</v>
      </c>
      <c r="G2213" s="2" t="s">
        <v>19637</v>
      </c>
      <c r="H2213" s="2" t="s">
        <v>19638</v>
      </c>
      <c r="I2213" s="2" t="s">
        <v>19639</v>
      </c>
      <c r="J2213" s="2" t="s">
        <v>19640</v>
      </c>
      <c r="K2213" s="2" t="s">
        <v>8300</v>
      </c>
      <c r="L2213" s="2" t="s">
        <v>19641</v>
      </c>
      <c r="M2213" s="2" t="s">
        <v>7460</v>
      </c>
      <c r="N2213" s="4" t="s">
        <v>19642</v>
      </c>
      <c r="O2213" s="4" t="s">
        <v>19643</v>
      </c>
    </row>
    <row r="2214" spans="1:15" ht="15" hidden="1" customHeight="1" x14ac:dyDescent="0.3">
      <c r="A2214" s="2" t="s">
        <v>254</v>
      </c>
      <c r="B2214" s="2" t="s">
        <v>34327</v>
      </c>
      <c r="C2214" s="3">
        <v>19</v>
      </c>
      <c r="D2214" s="2" t="s">
        <v>991</v>
      </c>
      <c r="E2214" s="2" t="s">
        <v>19228</v>
      </c>
      <c r="F2214" s="2">
        <v>18835223</v>
      </c>
      <c r="G2214" s="2" t="s">
        <v>19644</v>
      </c>
      <c r="H2214" s="2" t="s">
        <v>19645</v>
      </c>
      <c r="I2214" s="2" t="s">
        <v>698</v>
      </c>
      <c r="J2214" s="2" t="s">
        <v>19646</v>
      </c>
      <c r="K2214" s="2" t="s">
        <v>8000</v>
      </c>
      <c r="L2214" s="2" t="s">
        <v>19647</v>
      </c>
      <c r="M2214" s="2" t="s">
        <v>7645</v>
      </c>
      <c r="N2214" s="4" t="s">
        <v>19648</v>
      </c>
      <c r="O2214" s="4" t="s">
        <v>19649</v>
      </c>
    </row>
    <row r="2215" spans="1:15" ht="15" hidden="1" customHeight="1" x14ac:dyDescent="0.3">
      <c r="A2215" s="2" t="s">
        <v>254</v>
      </c>
      <c r="B2215" s="2" t="s">
        <v>34327</v>
      </c>
      <c r="C2215" s="3">
        <v>19</v>
      </c>
      <c r="D2215" s="2" t="s">
        <v>991</v>
      </c>
      <c r="E2215" s="2" t="s">
        <v>19228</v>
      </c>
      <c r="F2215" s="2">
        <v>18637104</v>
      </c>
      <c r="G2215" s="2" t="s">
        <v>19650</v>
      </c>
      <c r="H2215" s="2" t="s">
        <v>19651</v>
      </c>
      <c r="I2215" s="2" t="s">
        <v>826</v>
      </c>
      <c r="J2215" s="2" t="s">
        <v>19652</v>
      </c>
      <c r="K2215" s="2" t="s">
        <v>7921</v>
      </c>
      <c r="L2215" s="2" t="s">
        <v>19653</v>
      </c>
      <c r="M2215" s="2" t="s">
        <v>7645</v>
      </c>
      <c r="N2215" s="4" t="s">
        <v>19654</v>
      </c>
      <c r="O2215" s="4" t="s">
        <v>19655</v>
      </c>
    </row>
    <row r="2216" spans="1:15" ht="15" hidden="1" customHeight="1" x14ac:dyDescent="0.3">
      <c r="A2216" s="2" t="s">
        <v>254</v>
      </c>
      <c r="B2216" s="2" t="s">
        <v>34327</v>
      </c>
      <c r="C2216" s="3">
        <v>19</v>
      </c>
      <c r="D2216" s="2" t="s">
        <v>991</v>
      </c>
      <c r="E2216" s="2" t="s">
        <v>19228</v>
      </c>
      <c r="F2216" s="2">
        <v>18252213</v>
      </c>
      <c r="G2216" s="2" t="s">
        <v>19656</v>
      </c>
      <c r="H2216" s="2" t="s">
        <v>19657</v>
      </c>
      <c r="I2216" s="2" t="s">
        <v>9816</v>
      </c>
      <c r="J2216" s="2"/>
      <c r="K2216" s="2" t="s">
        <v>19658</v>
      </c>
      <c r="L2216" s="2" t="s">
        <v>19659</v>
      </c>
      <c r="M2216" s="2" t="s">
        <v>7460</v>
      </c>
      <c r="N2216" s="4" t="s">
        <v>19660</v>
      </c>
      <c r="O2216" s="4" t="s">
        <v>19661</v>
      </c>
    </row>
    <row r="2217" spans="1:15" ht="15" hidden="1" customHeight="1" x14ac:dyDescent="0.3">
      <c r="A2217" s="2" t="s">
        <v>254</v>
      </c>
      <c r="B2217" s="2" t="s">
        <v>34327</v>
      </c>
      <c r="C2217" s="3">
        <v>19</v>
      </c>
      <c r="D2217" s="2" t="s">
        <v>991</v>
      </c>
      <c r="E2217" s="2" t="s">
        <v>19228</v>
      </c>
      <c r="F2217" s="2">
        <v>17898316</v>
      </c>
      <c r="G2217" s="2" t="s">
        <v>8239</v>
      </c>
      <c r="H2217" s="2" t="s">
        <v>8240</v>
      </c>
      <c r="I2217" s="2" t="s">
        <v>8241</v>
      </c>
      <c r="J2217" s="2" t="s">
        <v>8242</v>
      </c>
      <c r="K2217" s="2" t="s">
        <v>5284</v>
      </c>
      <c r="L2217" s="2" t="s">
        <v>8243</v>
      </c>
      <c r="M2217" s="2" t="s">
        <v>7645</v>
      </c>
      <c r="N2217" s="4" t="s">
        <v>8244</v>
      </c>
      <c r="O2217" s="4" t="s">
        <v>8245</v>
      </c>
    </row>
    <row r="2218" spans="1:15" ht="15" hidden="1" customHeight="1" x14ac:dyDescent="0.3">
      <c r="A2218" s="2" t="s">
        <v>254</v>
      </c>
      <c r="B2218" s="2" t="s">
        <v>34327</v>
      </c>
      <c r="C2218" s="3">
        <v>19</v>
      </c>
      <c r="D2218" s="2" t="s">
        <v>991</v>
      </c>
      <c r="E2218" s="2" t="s">
        <v>19228</v>
      </c>
      <c r="F2218" s="2">
        <v>18268386</v>
      </c>
      <c r="G2218" s="2" t="s">
        <v>19662</v>
      </c>
      <c r="H2218" s="2" t="s">
        <v>19663</v>
      </c>
      <c r="I2218" s="2" t="s">
        <v>700</v>
      </c>
      <c r="J2218" s="2" t="s">
        <v>19664</v>
      </c>
      <c r="K2218" s="2" t="s">
        <v>11003</v>
      </c>
      <c r="L2218" s="2" t="s">
        <v>19665</v>
      </c>
      <c r="M2218" s="2" t="s">
        <v>7645</v>
      </c>
      <c r="N2218" s="4" t="s">
        <v>19666</v>
      </c>
      <c r="O2218" s="4" t="s">
        <v>19667</v>
      </c>
    </row>
    <row r="2219" spans="1:15" ht="15" hidden="1" customHeight="1" x14ac:dyDescent="0.3">
      <c r="A2219" s="2" t="s">
        <v>254</v>
      </c>
      <c r="B2219" s="2" t="s">
        <v>34327</v>
      </c>
      <c r="C2219" s="3">
        <v>19</v>
      </c>
      <c r="D2219" s="2" t="s">
        <v>991</v>
      </c>
      <c r="E2219" s="2" t="s">
        <v>19228</v>
      </c>
      <c r="F2219" s="2">
        <v>17504501</v>
      </c>
      <c r="G2219" s="2" t="s">
        <v>19668</v>
      </c>
      <c r="H2219" s="2" t="s">
        <v>19669</v>
      </c>
      <c r="I2219" s="2" t="s">
        <v>8248</v>
      </c>
      <c r="J2219" s="2"/>
      <c r="K2219" s="2" t="s">
        <v>11426</v>
      </c>
      <c r="L2219" s="2" t="s">
        <v>19670</v>
      </c>
      <c r="M2219" s="2" t="s">
        <v>7460</v>
      </c>
      <c r="N2219" s="4" t="s">
        <v>19671</v>
      </c>
      <c r="O2219" s="4" t="s">
        <v>19672</v>
      </c>
    </row>
    <row r="2220" spans="1:15" ht="15" hidden="1" customHeight="1" x14ac:dyDescent="0.3">
      <c r="A2220" s="2" t="s">
        <v>254</v>
      </c>
      <c r="B2220" s="2" t="s">
        <v>34327</v>
      </c>
      <c r="C2220" s="3">
        <v>19</v>
      </c>
      <c r="D2220" s="2" t="s">
        <v>991</v>
      </c>
      <c r="E2220" s="2" t="s">
        <v>19228</v>
      </c>
      <c r="F2220" s="2">
        <v>17090647</v>
      </c>
      <c r="G2220" s="2" t="s">
        <v>19673</v>
      </c>
      <c r="H2220" s="2" t="s">
        <v>19674</v>
      </c>
      <c r="I2220" s="2" t="s">
        <v>19675</v>
      </c>
      <c r="J2220" s="2" t="s">
        <v>19676</v>
      </c>
      <c r="K2220" s="2" t="s">
        <v>5284</v>
      </c>
      <c r="L2220" s="2" t="s">
        <v>19677</v>
      </c>
      <c r="M2220" s="2" t="s">
        <v>7460</v>
      </c>
      <c r="N2220" s="4" t="s">
        <v>19678</v>
      </c>
      <c r="O2220" s="4" t="s">
        <v>19679</v>
      </c>
    </row>
    <row r="2221" spans="1:15" ht="15" hidden="1" customHeight="1" x14ac:dyDescent="0.3">
      <c r="A2221" s="2" t="s">
        <v>254</v>
      </c>
      <c r="B2221" s="2" t="s">
        <v>34327</v>
      </c>
      <c r="C2221" s="3">
        <v>19</v>
      </c>
      <c r="D2221" s="2" t="s">
        <v>991</v>
      </c>
      <c r="E2221" s="2" t="s">
        <v>19228</v>
      </c>
      <c r="F2221" s="2">
        <v>17223965</v>
      </c>
      <c r="G2221" s="2" t="s">
        <v>19680</v>
      </c>
      <c r="H2221" s="2" t="s">
        <v>19681</v>
      </c>
      <c r="I2221" s="2" t="s">
        <v>10774</v>
      </c>
      <c r="J2221" s="2"/>
      <c r="K2221" s="2" t="s">
        <v>7921</v>
      </c>
      <c r="L2221" s="2" t="s">
        <v>19682</v>
      </c>
      <c r="M2221" s="2" t="s">
        <v>7460</v>
      </c>
      <c r="N2221" s="4" t="s">
        <v>19683</v>
      </c>
      <c r="O2221" s="4" t="s">
        <v>19684</v>
      </c>
    </row>
    <row r="2222" spans="1:15" ht="15" hidden="1" customHeight="1" x14ac:dyDescent="0.3">
      <c r="A2222" s="2" t="s">
        <v>254</v>
      </c>
      <c r="B2222" s="2" t="s">
        <v>34327</v>
      </c>
      <c r="C2222" s="3">
        <v>19</v>
      </c>
      <c r="D2222" s="2" t="s">
        <v>991</v>
      </c>
      <c r="E2222" s="2" t="s">
        <v>19228</v>
      </c>
      <c r="F2222" s="2">
        <v>17354588</v>
      </c>
      <c r="G2222" s="2" t="s">
        <v>19685</v>
      </c>
      <c r="H2222" s="2" t="s">
        <v>19686</v>
      </c>
      <c r="I2222" s="2" t="s">
        <v>11467</v>
      </c>
      <c r="J2222" s="2"/>
      <c r="K2222" s="2" t="s">
        <v>19334</v>
      </c>
      <c r="L2222" s="2" t="s">
        <v>19687</v>
      </c>
      <c r="M2222" s="2" t="s">
        <v>19688</v>
      </c>
      <c r="N2222" s="4" t="s">
        <v>19689</v>
      </c>
      <c r="O2222" s="2"/>
    </row>
    <row r="2223" spans="1:15" ht="15" hidden="1" customHeight="1" x14ac:dyDescent="0.3">
      <c r="A2223" s="2" t="s">
        <v>254</v>
      </c>
      <c r="B2223" s="2" t="s">
        <v>34327</v>
      </c>
      <c r="C2223" s="3">
        <v>19</v>
      </c>
      <c r="D2223" s="2" t="s">
        <v>991</v>
      </c>
      <c r="E2223" s="2" t="s">
        <v>19228</v>
      </c>
      <c r="F2223" s="2">
        <v>16412063</v>
      </c>
      <c r="G2223" s="2" t="s">
        <v>19690</v>
      </c>
      <c r="H2223" s="2" t="s">
        <v>19691</v>
      </c>
      <c r="I2223" s="2" t="s">
        <v>9860</v>
      </c>
      <c r="J2223" s="2"/>
      <c r="K2223" s="2" t="s">
        <v>7921</v>
      </c>
      <c r="L2223" s="2" t="s">
        <v>19692</v>
      </c>
      <c r="M2223" s="2" t="s">
        <v>7460</v>
      </c>
      <c r="N2223" s="4" t="s">
        <v>19693</v>
      </c>
      <c r="O2223" s="4" t="s">
        <v>19694</v>
      </c>
    </row>
    <row r="2224" spans="1:15" ht="15" hidden="1" customHeight="1" x14ac:dyDescent="0.3">
      <c r="A2224" s="2" t="s">
        <v>254</v>
      </c>
      <c r="B2224" s="2" t="s">
        <v>34327</v>
      </c>
      <c r="C2224" s="3">
        <v>19</v>
      </c>
      <c r="D2224" s="2" t="s">
        <v>991</v>
      </c>
      <c r="E2224" s="2" t="s">
        <v>19228</v>
      </c>
      <c r="F2224" s="2">
        <v>15507387</v>
      </c>
      <c r="G2224" s="2" t="s">
        <v>19695</v>
      </c>
      <c r="H2224" s="2" t="s">
        <v>19696</v>
      </c>
      <c r="I2224" s="2" t="s">
        <v>706</v>
      </c>
      <c r="J2224" s="2"/>
      <c r="K2224" s="2" t="s">
        <v>8000</v>
      </c>
      <c r="L2224" s="2" t="s">
        <v>19697</v>
      </c>
      <c r="M2224" s="2" t="s">
        <v>8654</v>
      </c>
      <c r="N2224" s="4" t="s">
        <v>19698</v>
      </c>
      <c r="O2224" s="4" t="s">
        <v>19699</v>
      </c>
    </row>
    <row r="2225" spans="1:15" ht="15" hidden="1" customHeight="1" x14ac:dyDescent="0.3">
      <c r="A2225" s="2" t="s">
        <v>254</v>
      </c>
      <c r="B2225" s="2" t="s">
        <v>34327</v>
      </c>
      <c r="C2225" s="3">
        <v>19</v>
      </c>
      <c r="D2225" s="2" t="s">
        <v>991</v>
      </c>
      <c r="E2225" s="2" t="s">
        <v>19228</v>
      </c>
      <c r="F2225" s="2">
        <v>14962793</v>
      </c>
      <c r="G2225" s="2" t="s">
        <v>19700</v>
      </c>
      <c r="H2225" s="2" t="s">
        <v>19701</v>
      </c>
      <c r="I2225" s="2" t="s">
        <v>980</v>
      </c>
      <c r="J2225" s="2"/>
      <c r="K2225" s="2" t="s">
        <v>8000</v>
      </c>
      <c r="L2225" s="2" t="s">
        <v>19702</v>
      </c>
      <c r="M2225" s="2" t="s">
        <v>7460</v>
      </c>
      <c r="N2225" s="4" t="s">
        <v>19703</v>
      </c>
      <c r="O2225" s="4" t="s">
        <v>19704</v>
      </c>
    </row>
    <row r="2226" spans="1:15" ht="15" hidden="1" customHeight="1" x14ac:dyDescent="0.3">
      <c r="A2226" s="2" t="s">
        <v>254</v>
      </c>
      <c r="B2226" s="2" t="s">
        <v>34327</v>
      </c>
      <c r="C2226" s="3">
        <v>19</v>
      </c>
      <c r="D2226" s="2" t="s">
        <v>991</v>
      </c>
      <c r="E2226" s="2" t="s">
        <v>19228</v>
      </c>
      <c r="F2226" s="2">
        <v>12892171</v>
      </c>
      <c r="G2226" s="2" t="s">
        <v>19705</v>
      </c>
      <c r="H2226" s="2" t="s">
        <v>19706</v>
      </c>
      <c r="I2226" s="2" t="s">
        <v>19081</v>
      </c>
      <c r="J2226" s="2"/>
      <c r="K2226" s="2" t="s">
        <v>11596</v>
      </c>
      <c r="L2226" s="2" t="s">
        <v>19707</v>
      </c>
      <c r="M2226" s="2" t="s">
        <v>7495</v>
      </c>
      <c r="N2226" s="4" t="s">
        <v>19708</v>
      </c>
      <c r="O2226" s="4" t="s">
        <v>19709</v>
      </c>
    </row>
    <row r="2227" spans="1:15" ht="15" hidden="1" customHeight="1" x14ac:dyDescent="0.3">
      <c r="A2227" s="2" t="s">
        <v>254</v>
      </c>
      <c r="B2227" s="2" t="s">
        <v>34327</v>
      </c>
      <c r="C2227" s="3">
        <v>19</v>
      </c>
      <c r="D2227" s="2" t="s">
        <v>991</v>
      </c>
      <c r="E2227" s="2" t="s">
        <v>19228</v>
      </c>
      <c r="F2227" s="2">
        <v>12755933</v>
      </c>
      <c r="G2227" s="2" t="s">
        <v>19710</v>
      </c>
      <c r="H2227" s="2" t="s">
        <v>19711</v>
      </c>
      <c r="I2227" s="2" t="s">
        <v>900</v>
      </c>
      <c r="J2227" s="2"/>
      <c r="K2227" s="2" t="s">
        <v>19712</v>
      </c>
      <c r="L2227" s="2" t="s">
        <v>19713</v>
      </c>
      <c r="M2227" s="2" t="s">
        <v>7495</v>
      </c>
      <c r="N2227" s="4" t="s">
        <v>19714</v>
      </c>
      <c r="O2227" s="4" t="s">
        <v>19715</v>
      </c>
    </row>
    <row r="2228" spans="1:15" ht="15" hidden="1" customHeight="1" x14ac:dyDescent="0.3">
      <c r="A2228" s="2" t="s">
        <v>254</v>
      </c>
      <c r="B2228" s="2" t="s">
        <v>34327</v>
      </c>
      <c r="C2228" s="3">
        <v>19</v>
      </c>
      <c r="D2228" s="2" t="s">
        <v>991</v>
      </c>
      <c r="E2228" s="2" t="s">
        <v>19228</v>
      </c>
      <c r="F2228" s="2">
        <v>12532922</v>
      </c>
      <c r="G2228" s="2" t="s">
        <v>19716</v>
      </c>
      <c r="H2228" s="2" t="s">
        <v>19717</v>
      </c>
      <c r="I2228" s="2" t="s">
        <v>19718</v>
      </c>
      <c r="J2228" s="2"/>
      <c r="K2228" s="2" t="s">
        <v>19719</v>
      </c>
      <c r="L2228" s="2" t="s">
        <v>19720</v>
      </c>
      <c r="M2228" s="2" t="s">
        <v>8937</v>
      </c>
      <c r="N2228" s="4" t="s">
        <v>19721</v>
      </c>
      <c r="O2228" s="4" t="s">
        <v>19722</v>
      </c>
    </row>
    <row r="2229" spans="1:15" ht="15" hidden="1" customHeight="1" x14ac:dyDescent="0.3">
      <c r="A2229" s="2" t="s">
        <v>254</v>
      </c>
      <c r="B2229" s="2" t="s">
        <v>34327</v>
      </c>
      <c r="C2229" s="3">
        <v>19</v>
      </c>
      <c r="D2229" s="2" t="s">
        <v>991</v>
      </c>
      <c r="E2229" s="2" t="s">
        <v>19228</v>
      </c>
      <c r="F2229" s="2">
        <v>12039525</v>
      </c>
      <c r="G2229" s="2" t="s">
        <v>19723</v>
      </c>
      <c r="H2229" s="2" t="s">
        <v>19724</v>
      </c>
      <c r="I2229" s="2" t="s">
        <v>11523</v>
      </c>
      <c r="J2229" s="2"/>
      <c r="K2229" s="2" t="s">
        <v>11725</v>
      </c>
      <c r="L2229" s="2" t="s">
        <v>19725</v>
      </c>
      <c r="M2229" s="2" t="s">
        <v>7460</v>
      </c>
      <c r="N2229" s="4" t="s">
        <v>19726</v>
      </c>
      <c r="O2229" s="4" t="s">
        <v>19727</v>
      </c>
    </row>
    <row r="2230" spans="1:15" ht="15" hidden="1" customHeight="1" x14ac:dyDescent="0.3">
      <c r="A2230" s="2" t="s">
        <v>254</v>
      </c>
      <c r="B2230" s="2" t="s">
        <v>34327</v>
      </c>
      <c r="C2230" s="3">
        <v>19</v>
      </c>
      <c r="D2230" s="2" t="s">
        <v>991</v>
      </c>
      <c r="E2230" s="2" t="s">
        <v>19228</v>
      </c>
      <c r="F2230" s="2">
        <v>11933207</v>
      </c>
      <c r="G2230" s="2" t="s">
        <v>19728</v>
      </c>
      <c r="H2230" s="2" t="s">
        <v>19729</v>
      </c>
      <c r="I2230" s="2" t="s">
        <v>1451</v>
      </c>
      <c r="J2230" s="2"/>
      <c r="K2230" s="2" t="s">
        <v>8371</v>
      </c>
      <c r="L2230" s="2" t="s">
        <v>19730</v>
      </c>
      <c r="M2230" s="2" t="s">
        <v>7460</v>
      </c>
      <c r="N2230" s="4" t="s">
        <v>19731</v>
      </c>
      <c r="O2230" s="4" t="s">
        <v>19732</v>
      </c>
    </row>
    <row r="2231" spans="1:15" ht="15" hidden="1" customHeight="1" x14ac:dyDescent="0.3">
      <c r="A2231" s="2" t="s">
        <v>254</v>
      </c>
      <c r="B2231" s="2" t="s">
        <v>34327</v>
      </c>
      <c r="C2231" s="3">
        <v>19</v>
      </c>
      <c r="D2231" s="2" t="s">
        <v>991</v>
      </c>
      <c r="E2231" s="2" t="s">
        <v>19228</v>
      </c>
      <c r="F2231" s="2">
        <v>14655281</v>
      </c>
      <c r="G2231" s="2" t="s">
        <v>19733</v>
      </c>
      <c r="H2231" s="2" t="s">
        <v>19734</v>
      </c>
      <c r="I2231" s="2" t="s">
        <v>19735</v>
      </c>
      <c r="J2231" s="2"/>
      <c r="K2231" s="2" t="s">
        <v>19736</v>
      </c>
      <c r="L2231" s="2" t="s">
        <v>19737</v>
      </c>
      <c r="M2231" s="2" t="s">
        <v>19688</v>
      </c>
      <c r="N2231" s="4" t="s">
        <v>19738</v>
      </c>
      <c r="O2231" s="2"/>
    </row>
    <row r="2232" spans="1:15" ht="15" hidden="1" customHeight="1" x14ac:dyDescent="0.3">
      <c r="A2232" s="2" t="s">
        <v>254</v>
      </c>
      <c r="B2232" s="2" t="s">
        <v>34327</v>
      </c>
      <c r="C2232" s="3">
        <v>19</v>
      </c>
      <c r="D2232" s="2" t="s">
        <v>991</v>
      </c>
      <c r="E2232" s="2" t="s">
        <v>19228</v>
      </c>
      <c r="F2232" s="2">
        <v>15635863</v>
      </c>
      <c r="G2232" s="2" t="s">
        <v>19739</v>
      </c>
      <c r="H2232" s="2" t="s">
        <v>19740</v>
      </c>
      <c r="I2232" s="2" t="s">
        <v>19741</v>
      </c>
      <c r="J2232" s="2"/>
      <c r="K2232" s="2" t="s">
        <v>19266</v>
      </c>
      <c r="L2232" s="2" t="s">
        <v>19742</v>
      </c>
      <c r="M2232" s="2" t="s">
        <v>19688</v>
      </c>
      <c r="N2232" s="4" t="s">
        <v>19743</v>
      </c>
      <c r="O2232" s="2"/>
    </row>
    <row r="2233" spans="1:15" ht="15" hidden="1" customHeight="1" x14ac:dyDescent="0.3">
      <c r="A2233" s="2" t="s">
        <v>254</v>
      </c>
      <c r="B2233" s="2" t="s">
        <v>34327</v>
      </c>
      <c r="C2233" s="3">
        <v>19</v>
      </c>
      <c r="D2233" s="2" t="s">
        <v>991</v>
      </c>
      <c r="E2233" s="2" t="s">
        <v>19228</v>
      </c>
      <c r="F2233" s="2">
        <v>11060491</v>
      </c>
      <c r="G2233" s="2" t="s">
        <v>19744</v>
      </c>
      <c r="H2233" s="2" t="s">
        <v>19745</v>
      </c>
      <c r="I2233" s="2" t="s">
        <v>17798</v>
      </c>
      <c r="J2233" s="2"/>
      <c r="K2233" s="2" t="s">
        <v>11003</v>
      </c>
      <c r="L2233" s="2" t="s">
        <v>19746</v>
      </c>
      <c r="M2233" s="2" t="s">
        <v>8160</v>
      </c>
      <c r="N2233" s="4" t="s">
        <v>19747</v>
      </c>
      <c r="O2233" s="4" t="s">
        <v>19748</v>
      </c>
    </row>
    <row r="2234" spans="1:15" ht="15" hidden="1" customHeight="1" x14ac:dyDescent="0.3">
      <c r="A2234" s="2" t="s">
        <v>254</v>
      </c>
      <c r="B2234" s="2" t="s">
        <v>34327</v>
      </c>
      <c r="C2234" s="3">
        <v>19</v>
      </c>
      <c r="D2234" s="2" t="s">
        <v>991</v>
      </c>
      <c r="E2234" s="2" t="s">
        <v>19228</v>
      </c>
      <c r="F2234" s="2">
        <v>11048521</v>
      </c>
      <c r="G2234" s="2" t="s">
        <v>19749</v>
      </c>
      <c r="H2234" s="2" t="s">
        <v>19750</v>
      </c>
      <c r="I2234" s="2" t="s">
        <v>19751</v>
      </c>
      <c r="J2234" s="2"/>
      <c r="K2234" s="2" t="s">
        <v>19266</v>
      </c>
      <c r="L2234" s="2" t="s">
        <v>19752</v>
      </c>
      <c r="M2234" s="2" t="s">
        <v>19688</v>
      </c>
      <c r="N2234" s="4" t="s">
        <v>19753</v>
      </c>
      <c r="O2234" s="2"/>
    </row>
    <row r="2235" spans="1:15" ht="15" hidden="1" customHeight="1" x14ac:dyDescent="0.3">
      <c r="A2235" s="2" t="s">
        <v>254</v>
      </c>
      <c r="B2235" s="2" t="s">
        <v>34327</v>
      </c>
      <c r="C2235" s="3">
        <v>19</v>
      </c>
      <c r="D2235" s="2" t="s">
        <v>991</v>
      </c>
      <c r="E2235" s="2" t="s">
        <v>19228</v>
      </c>
      <c r="F2235" s="2">
        <v>10951868</v>
      </c>
      <c r="G2235" s="2" t="s">
        <v>19754</v>
      </c>
      <c r="H2235" s="2" t="s">
        <v>19755</v>
      </c>
      <c r="I2235" s="2" t="s">
        <v>19756</v>
      </c>
      <c r="J2235" s="2"/>
      <c r="K2235" s="2" t="s">
        <v>19266</v>
      </c>
      <c r="L2235" s="2" t="s">
        <v>19757</v>
      </c>
      <c r="M2235" s="2" t="s">
        <v>19688</v>
      </c>
      <c r="N2235" s="4" t="s">
        <v>19758</v>
      </c>
      <c r="O2235" s="2"/>
    </row>
    <row r="2236" spans="1:15" ht="15" hidden="1" customHeight="1" x14ac:dyDescent="0.3">
      <c r="A2236" s="2" t="s">
        <v>254</v>
      </c>
      <c r="B2236" s="2" t="s">
        <v>34327</v>
      </c>
      <c r="C2236" s="3">
        <v>19</v>
      </c>
      <c r="D2236" s="2" t="s">
        <v>991</v>
      </c>
      <c r="E2236" s="2" t="s">
        <v>19228</v>
      </c>
      <c r="F2236" s="2">
        <v>9810767</v>
      </c>
      <c r="G2236" s="2" t="s">
        <v>19759</v>
      </c>
      <c r="H2236" s="2" t="s">
        <v>19760</v>
      </c>
      <c r="I2236" s="2" t="s">
        <v>19186</v>
      </c>
      <c r="J2236" s="2"/>
      <c r="K2236" s="2" t="s">
        <v>19761</v>
      </c>
      <c r="L2236" s="2" t="s">
        <v>19762</v>
      </c>
      <c r="M2236" s="2" t="s">
        <v>7388</v>
      </c>
      <c r="N2236" s="4" t="s">
        <v>19763</v>
      </c>
      <c r="O2236" s="2"/>
    </row>
    <row r="2237" spans="1:15" ht="15" hidden="1" customHeight="1" x14ac:dyDescent="0.3">
      <c r="A2237" s="2" t="s">
        <v>254</v>
      </c>
      <c r="B2237" s="2" t="s">
        <v>34327</v>
      </c>
      <c r="C2237" s="3">
        <v>19</v>
      </c>
      <c r="D2237" s="2" t="s">
        <v>991</v>
      </c>
      <c r="E2237" s="2" t="s">
        <v>19228</v>
      </c>
      <c r="F2237" s="2">
        <v>9650359</v>
      </c>
      <c r="G2237" s="2" t="s">
        <v>19764</v>
      </c>
      <c r="H2237" s="2" t="s">
        <v>19765</v>
      </c>
      <c r="I2237" s="2" t="s">
        <v>19766</v>
      </c>
      <c r="J2237" s="2"/>
      <c r="K2237" s="2" t="s">
        <v>19736</v>
      </c>
      <c r="L2237" s="2" t="s">
        <v>19767</v>
      </c>
      <c r="M2237" s="2" t="s">
        <v>8828</v>
      </c>
      <c r="N2237" s="4" t="s">
        <v>19768</v>
      </c>
      <c r="O2237" s="2"/>
    </row>
    <row r="2238" spans="1:15" ht="15" hidden="1" customHeight="1" x14ac:dyDescent="0.3">
      <c r="A2238" s="2" t="s">
        <v>254</v>
      </c>
      <c r="B2238" s="2" t="s">
        <v>34327</v>
      </c>
      <c r="C2238" s="3">
        <v>19</v>
      </c>
      <c r="D2238" s="2" t="s">
        <v>991</v>
      </c>
      <c r="E2238" s="2" t="s">
        <v>19228</v>
      </c>
      <c r="F2238" s="2">
        <v>9568951</v>
      </c>
      <c r="G2238" s="2" t="s">
        <v>19769</v>
      </c>
      <c r="H2238" s="2" t="s">
        <v>19770</v>
      </c>
      <c r="I2238" s="2" t="s">
        <v>720</v>
      </c>
      <c r="J2238" s="2"/>
      <c r="K2238" s="2" t="s">
        <v>19712</v>
      </c>
      <c r="L2238" s="2" t="s">
        <v>19771</v>
      </c>
      <c r="M2238" s="2" t="s">
        <v>7495</v>
      </c>
      <c r="N2238" s="4" t="s">
        <v>19772</v>
      </c>
      <c r="O2238" s="4" t="s">
        <v>19773</v>
      </c>
    </row>
    <row r="2239" spans="1:15" ht="15" hidden="1" customHeight="1" x14ac:dyDescent="0.3">
      <c r="A2239" s="2" t="s">
        <v>254</v>
      </c>
      <c r="B2239" s="2" t="s">
        <v>34327</v>
      </c>
      <c r="C2239" s="3">
        <v>19</v>
      </c>
      <c r="D2239" s="2" t="s">
        <v>991</v>
      </c>
      <c r="E2239" s="2" t="s">
        <v>19228</v>
      </c>
      <c r="F2239" s="2">
        <v>9367399</v>
      </c>
      <c r="G2239" s="2" t="s">
        <v>19774</v>
      </c>
      <c r="H2239" s="2" t="s">
        <v>19775</v>
      </c>
      <c r="I2239" s="2" t="s">
        <v>7088</v>
      </c>
      <c r="J2239" s="2"/>
      <c r="K2239" s="2" t="s">
        <v>7921</v>
      </c>
      <c r="L2239" s="2" t="s">
        <v>19776</v>
      </c>
      <c r="M2239" s="2" t="s">
        <v>7388</v>
      </c>
      <c r="N2239" s="4" t="s">
        <v>19777</v>
      </c>
      <c r="O2239" s="4" t="s">
        <v>19778</v>
      </c>
    </row>
    <row r="2240" spans="1:15" ht="15" hidden="1" customHeight="1" x14ac:dyDescent="0.3">
      <c r="A2240" s="2" t="s">
        <v>254</v>
      </c>
      <c r="B2240" s="2" t="s">
        <v>34327</v>
      </c>
      <c r="C2240" s="3">
        <v>19</v>
      </c>
      <c r="D2240" s="2" t="s">
        <v>991</v>
      </c>
      <c r="E2240" s="2" t="s">
        <v>19228</v>
      </c>
      <c r="F2240" s="2">
        <v>9303331</v>
      </c>
      <c r="G2240" s="2" t="s">
        <v>19779</v>
      </c>
      <c r="H2240" s="2" t="s">
        <v>19780</v>
      </c>
      <c r="I2240" s="2" t="s">
        <v>13855</v>
      </c>
      <c r="J2240" s="2"/>
      <c r="K2240" s="2" t="s">
        <v>11003</v>
      </c>
      <c r="L2240" s="2" t="s">
        <v>19781</v>
      </c>
      <c r="M2240" s="2" t="s">
        <v>8160</v>
      </c>
      <c r="N2240" s="4" t="s">
        <v>19782</v>
      </c>
      <c r="O2240" s="4" t="s">
        <v>19783</v>
      </c>
    </row>
    <row r="2241" spans="1:15" ht="15" hidden="1" customHeight="1" x14ac:dyDescent="0.3">
      <c r="A2241" s="2" t="s">
        <v>254</v>
      </c>
      <c r="B2241" s="2" t="s">
        <v>34327</v>
      </c>
      <c r="C2241" s="3">
        <v>19</v>
      </c>
      <c r="D2241" s="2" t="s">
        <v>991</v>
      </c>
      <c r="E2241" s="2" t="s">
        <v>19228</v>
      </c>
      <c r="F2241" s="2">
        <v>9097903</v>
      </c>
      <c r="G2241" s="2" t="s">
        <v>19784</v>
      </c>
      <c r="H2241" s="2" t="s">
        <v>19785</v>
      </c>
      <c r="I2241" s="2" t="s">
        <v>7016</v>
      </c>
      <c r="J2241" s="2"/>
      <c r="K2241" s="2" t="s">
        <v>7921</v>
      </c>
      <c r="L2241" s="2" t="s">
        <v>19786</v>
      </c>
      <c r="M2241" s="2" t="s">
        <v>7388</v>
      </c>
      <c r="N2241" s="4" t="s">
        <v>19787</v>
      </c>
      <c r="O2241" s="4" t="s">
        <v>19788</v>
      </c>
    </row>
    <row r="2242" spans="1:15" ht="15" hidden="1" customHeight="1" x14ac:dyDescent="0.3">
      <c r="A2242" s="2" t="s">
        <v>254</v>
      </c>
      <c r="B2242" s="2" t="s">
        <v>34327</v>
      </c>
      <c r="C2242" s="3">
        <v>19</v>
      </c>
      <c r="D2242" s="2" t="s">
        <v>991</v>
      </c>
      <c r="E2242" s="2" t="s">
        <v>19228</v>
      </c>
      <c r="F2242" s="2">
        <v>9245064</v>
      </c>
      <c r="G2242" s="2" t="s">
        <v>19789</v>
      </c>
      <c r="H2242" s="2" t="s">
        <v>19790</v>
      </c>
      <c r="I2242" s="2" t="s">
        <v>11563</v>
      </c>
      <c r="J2242" s="2"/>
      <c r="K2242" s="2" t="s">
        <v>19266</v>
      </c>
      <c r="L2242" s="2" t="s">
        <v>19791</v>
      </c>
      <c r="M2242" s="2" t="s">
        <v>11506</v>
      </c>
      <c r="N2242" s="4" t="s">
        <v>19792</v>
      </c>
      <c r="O2242" s="2"/>
    </row>
    <row r="2243" spans="1:15" ht="15" hidden="1" customHeight="1" x14ac:dyDescent="0.3">
      <c r="A2243" s="2" t="s">
        <v>254</v>
      </c>
      <c r="B2243" s="2" t="s">
        <v>34327</v>
      </c>
      <c r="C2243" s="3">
        <v>19</v>
      </c>
      <c r="D2243" s="2" t="s">
        <v>991</v>
      </c>
      <c r="E2243" s="2" t="s">
        <v>19228</v>
      </c>
      <c r="F2243" s="2">
        <v>8957959</v>
      </c>
      <c r="G2243" s="2" t="s">
        <v>19793</v>
      </c>
      <c r="H2243" s="2" t="s">
        <v>19794</v>
      </c>
      <c r="I2243" s="2" t="s">
        <v>2841</v>
      </c>
      <c r="J2243" s="2"/>
      <c r="K2243" s="2" t="s">
        <v>12492</v>
      </c>
      <c r="L2243" s="2" t="s">
        <v>19795</v>
      </c>
      <c r="M2243" s="2" t="s">
        <v>7460</v>
      </c>
      <c r="N2243" s="4" t="s">
        <v>19796</v>
      </c>
      <c r="O2243" s="4" t="s">
        <v>19797</v>
      </c>
    </row>
    <row r="2244" spans="1:15" ht="15" hidden="1" customHeight="1" x14ac:dyDescent="0.3">
      <c r="A2244" s="2" t="s">
        <v>254</v>
      </c>
      <c r="B2244" s="2" t="s">
        <v>34327</v>
      </c>
      <c r="C2244" s="3">
        <v>19</v>
      </c>
      <c r="D2244" s="2" t="s">
        <v>991</v>
      </c>
      <c r="E2244" s="2" t="s">
        <v>19228</v>
      </c>
      <c r="F2244" s="2">
        <v>8964069</v>
      </c>
      <c r="G2244" s="2" t="s">
        <v>19366</v>
      </c>
      <c r="H2244" s="2" t="s">
        <v>19798</v>
      </c>
      <c r="I2244" s="2" t="s">
        <v>19799</v>
      </c>
      <c r="J2244" s="2"/>
      <c r="K2244" s="2" t="s">
        <v>19736</v>
      </c>
      <c r="L2244" s="2" t="s">
        <v>19800</v>
      </c>
      <c r="M2244" s="2" t="s">
        <v>8828</v>
      </c>
      <c r="N2244" s="4" t="s">
        <v>19801</v>
      </c>
      <c r="O2244" s="2"/>
    </row>
    <row r="2245" spans="1:15" ht="15" hidden="1" customHeight="1" x14ac:dyDescent="0.3">
      <c r="A2245" s="2" t="s">
        <v>254</v>
      </c>
      <c r="B2245" s="2" t="s">
        <v>34327</v>
      </c>
      <c r="C2245" s="3">
        <v>19</v>
      </c>
      <c r="D2245" s="2" t="s">
        <v>991</v>
      </c>
      <c r="E2245" s="2" t="s">
        <v>19228</v>
      </c>
      <c r="F2245" s="2">
        <v>8964070</v>
      </c>
      <c r="G2245" s="2" t="s">
        <v>19366</v>
      </c>
      <c r="H2245" s="2" t="s">
        <v>19802</v>
      </c>
      <c r="I2245" s="2" t="s">
        <v>19799</v>
      </c>
      <c r="J2245" s="2"/>
      <c r="K2245" s="2" t="s">
        <v>19736</v>
      </c>
      <c r="L2245" s="2" t="s">
        <v>19803</v>
      </c>
      <c r="M2245" s="2" t="s">
        <v>8828</v>
      </c>
      <c r="N2245" s="4" t="s">
        <v>19804</v>
      </c>
      <c r="O2245" s="2"/>
    </row>
    <row r="2246" spans="1:15" ht="15" hidden="1" customHeight="1" x14ac:dyDescent="0.3">
      <c r="A2246" s="2" t="s">
        <v>254</v>
      </c>
      <c r="B2246" s="2" t="s">
        <v>34327</v>
      </c>
      <c r="C2246" s="3">
        <v>19</v>
      </c>
      <c r="D2246" s="2" t="s">
        <v>991</v>
      </c>
      <c r="E2246" s="2" t="s">
        <v>19228</v>
      </c>
      <c r="F2246" s="2">
        <v>8939274</v>
      </c>
      <c r="G2246" s="2" t="s">
        <v>19805</v>
      </c>
      <c r="H2246" s="2" t="s">
        <v>19806</v>
      </c>
      <c r="I2246" s="2" t="s">
        <v>19807</v>
      </c>
      <c r="J2246" s="2"/>
      <c r="K2246" s="2" t="s">
        <v>8497</v>
      </c>
      <c r="L2246" s="2" t="s">
        <v>19808</v>
      </c>
      <c r="M2246" s="2" t="s">
        <v>7388</v>
      </c>
      <c r="N2246" s="4" t="s">
        <v>19809</v>
      </c>
      <c r="O2246" s="2"/>
    </row>
    <row r="2247" spans="1:15" ht="15" hidden="1" customHeight="1" x14ac:dyDescent="0.3">
      <c r="A2247" s="2" t="s">
        <v>254</v>
      </c>
      <c r="B2247" s="2" t="s">
        <v>34327</v>
      </c>
      <c r="C2247" s="3">
        <v>19</v>
      </c>
      <c r="D2247" s="2" t="s">
        <v>991</v>
      </c>
      <c r="E2247" s="2" t="s">
        <v>19228</v>
      </c>
      <c r="F2247" s="2">
        <v>8768290</v>
      </c>
      <c r="G2247" s="2" t="s">
        <v>19810</v>
      </c>
      <c r="H2247" s="2" t="s">
        <v>19811</v>
      </c>
      <c r="I2247" s="2" t="s">
        <v>9970</v>
      </c>
      <c r="J2247" s="2"/>
      <c r="K2247" s="2" t="s">
        <v>19266</v>
      </c>
      <c r="L2247" s="2" t="s">
        <v>19812</v>
      </c>
      <c r="M2247" s="2" t="s">
        <v>8667</v>
      </c>
      <c r="N2247" s="4" t="s">
        <v>19813</v>
      </c>
      <c r="O2247" s="2"/>
    </row>
    <row r="2248" spans="1:15" ht="15" hidden="1" customHeight="1" x14ac:dyDescent="0.3">
      <c r="A2248" s="2" t="s">
        <v>254</v>
      </c>
      <c r="B2248" s="2" t="s">
        <v>34327</v>
      </c>
      <c r="C2248" s="3">
        <v>19</v>
      </c>
      <c r="D2248" s="2" t="s">
        <v>991</v>
      </c>
      <c r="E2248" s="2" t="s">
        <v>19228</v>
      </c>
      <c r="F2248" s="2">
        <v>8553594</v>
      </c>
      <c r="G2248" s="2" t="s">
        <v>19814</v>
      </c>
      <c r="H2248" s="2" t="s">
        <v>19815</v>
      </c>
      <c r="I2248" s="2" t="s">
        <v>19816</v>
      </c>
      <c r="J2248" s="2"/>
      <c r="K2248" s="2" t="s">
        <v>19266</v>
      </c>
      <c r="L2248" s="2" t="s">
        <v>19817</v>
      </c>
      <c r="M2248" s="2" t="s">
        <v>8667</v>
      </c>
      <c r="N2248" s="4" t="s">
        <v>19818</v>
      </c>
      <c r="O2248" s="2"/>
    </row>
    <row r="2249" spans="1:15" ht="15" hidden="1" customHeight="1" x14ac:dyDescent="0.3">
      <c r="A2249" s="2" t="s">
        <v>254</v>
      </c>
      <c r="B2249" s="2" t="s">
        <v>34327</v>
      </c>
      <c r="C2249" s="3">
        <v>19</v>
      </c>
      <c r="D2249" s="2" t="s">
        <v>991</v>
      </c>
      <c r="E2249" s="2" t="s">
        <v>19228</v>
      </c>
      <c r="F2249" s="2">
        <v>7572540</v>
      </c>
      <c r="G2249" s="2" t="s">
        <v>19819</v>
      </c>
      <c r="H2249" s="2" t="s">
        <v>19820</v>
      </c>
      <c r="I2249" s="2" t="s">
        <v>11577</v>
      </c>
      <c r="J2249" s="2"/>
      <c r="K2249" s="2" t="s">
        <v>8497</v>
      </c>
      <c r="L2249" s="2" t="s">
        <v>19821</v>
      </c>
      <c r="M2249" s="2" t="s">
        <v>7388</v>
      </c>
      <c r="N2249" s="4" t="s">
        <v>19822</v>
      </c>
      <c r="O2249" s="2"/>
    </row>
    <row r="2250" spans="1:15" ht="15" hidden="1" customHeight="1" x14ac:dyDescent="0.3">
      <c r="A2250" s="2" t="s">
        <v>254</v>
      </c>
      <c r="B2250" s="2" t="s">
        <v>34327</v>
      </c>
      <c r="C2250" s="3">
        <v>19</v>
      </c>
      <c r="D2250" s="2" t="s">
        <v>991</v>
      </c>
      <c r="E2250" s="2" t="s">
        <v>19228</v>
      </c>
      <c r="F2250" s="2">
        <v>7502881</v>
      </c>
      <c r="G2250" s="2" t="s">
        <v>19823</v>
      </c>
      <c r="H2250" s="2" t="s">
        <v>19824</v>
      </c>
      <c r="I2250" s="2" t="s">
        <v>858</v>
      </c>
      <c r="J2250" s="2"/>
      <c r="K2250" s="2" t="s">
        <v>9163</v>
      </c>
      <c r="L2250" s="2" t="s">
        <v>19825</v>
      </c>
      <c r="M2250" s="2" t="s">
        <v>7388</v>
      </c>
      <c r="N2250" s="4" t="s">
        <v>19826</v>
      </c>
      <c r="O2250" s="2"/>
    </row>
    <row r="2251" spans="1:15" ht="15" hidden="1" customHeight="1" x14ac:dyDescent="0.3">
      <c r="A2251" s="2" t="s">
        <v>254</v>
      </c>
      <c r="B2251" s="2" t="s">
        <v>34327</v>
      </c>
      <c r="C2251" s="3">
        <v>19</v>
      </c>
      <c r="D2251" s="2" t="s">
        <v>991</v>
      </c>
      <c r="E2251" s="2" t="s">
        <v>19228</v>
      </c>
      <c r="F2251" s="2">
        <v>7994037</v>
      </c>
      <c r="G2251" s="2" t="s">
        <v>19827</v>
      </c>
      <c r="H2251" s="2" t="s">
        <v>19828</v>
      </c>
      <c r="I2251" s="2" t="s">
        <v>19829</v>
      </c>
      <c r="J2251" s="2"/>
      <c r="K2251" s="2" t="s">
        <v>5284</v>
      </c>
      <c r="L2251" s="2" t="s">
        <v>19830</v>
      </c>
      <c r="M2251" s="2" t="s">
        <v>8528</v>
      </c>
      <c r="N2251" s="4" t="s">
        <v>19831</v>
      </c>
      <c r="O2251" s="4" t="s">
        <v>19832</v>
      </c>
    </row>
    <row r="2252" spans="1:15" ht="15" hidden="1" customHeight="1" x14ac:dyDescent="0.3">
      <c r="A2252" s="2" t="s">
        <v>254</v>
      </c>
      <c r="B2252" s="2" t="s">
        <v>34327</v>
      </c>
      <c r="C2252" s="3">
        <v>19</v>
      </c>
      <c r="D2252" s="2" t="s">
        <v>991</v>
      </c>
      <c r="E2252" s="2" t="s">
        <v>19228</v>
      </c>
      <c r="F2252" s="2">
        <v>8306493</v>
      </c>
      <c r="G2252" s="2" t="s">
        <v>19833</v>
      </c>
      <c r="H2252" s="2" t="s">
        <v>19834</v>
      </c>
      <c r="I2252" s="2" t="s">
        <v>9983</v>
      </c>
      <c r="J2252" s="2"/>
      <c r="K2252" s="2" t="s">
        <v>7921</v>
      </c>
      <c r="L2252" s="2" t="s">
        <v>19835</v>
      </c>
      <c r="M2252" s="2" t="s">
        <v>7388</v>
      </c>
      <c r="N2252" s="4" t="s">
        <v>19836</v>
      </c>
      <c r="O2252" s="4" t="s">
        <v>19837</v>
      </c>
    </row>
    <row r="2253" spans="1:15" ht="15" hidden="1" customHeight="1" x14ac:dyDescent="0.3">
      <c r="A2253" s="2" t="s">
        <v>254</v>
      </c>
      <c r="B2253" s="2" t="s">
        <v>34327</v>
      </c>
      <c r="C2253" s="3">
        <v>19</v>
      </c>
      <c r="D2253" s="2" t="s">
        <v>991</v>
      </c>
      <c r="E2253" s="2" t="s">
        <v>19228</v>
      </c>
      <c r="F2253" s="2">
        <v>8472288</v>
      </c>
      <c r="G2253" s="2" t="s">
        <v>19838</v>
      </c>
      <c r="H2253" s="2" t="s">
        <v>19839</v>
      </c>
      <c r="I2253" s="2" t="s">
        <v>19840</v>
      </c>
      <c r="J2253" s="2"/>
      <c r="K2253" s="2" t="s">
        <v>19736</v>
      </c>
      <c r="L2253" s="2" t="s">
        <v>19841</v>
      </c>
      <c r="M2253" s="2" t="s">
        <v>8667</v>
      </c>
      <c r="N2253" s="4" t="s">
        <v>19842</v>
      </c>
      <c r="O2253" s="2"/>
    </row>
    <row r="2254" spans="1:15" ht="15" hidden="1" customHeight="1" x14ac:dyDescent="0.3">
      <c r="A2254" s="2" t="s">
        <v>254</v>
      </c>
      <c r="B2254" s="2" t="s">
        <v>34327</v>
      </c>
      <c r="C2254" s="3">
        <v>19</v>
      </c>
      <c r="D2254" s="2" t="s">
        <v>991</v>
      </c>
      <c r="E2254" s="2" t="s">
        <v>19228</v>
      </c>
      <c r="F2254" s="2">
        <v>1380749</v>
      </c>
      <c r="G2254" s="2" t="s">
        <v>19843</v>
      </c>
      <c r="H2254" s="2" t="s">
        <v>19844</v>
      </c>
      <c r="I2254" s="2" t="s">
        <v>8502</v>
      </c>
      <c r="J2254" s="2"/>
      <c r="K2254" s="2" t="s">
        <v>19266</v>
      </c>
      <c r="L2254" s="2" t="s">
        <v>19845</v>
      </c>
      <c r="M2254" s="2" t="s">
        <v>11506</v>
      </c>
      <c r="N2254" s="4" t="s">
        <v>19846</v>
      </c>
      <c r="O2254" s="2"/>
    </row>
    <row r="2255" spans="1:15" ht="15" hidden="1" customHeight="1" x14ac:dyDescent="0.3">
      <c r="A2255" s="2" t="s">
        <v>254</v>
      </c>
      <c r="B2255" s="2" t="s">
        <v>34327</v>
      </c>
      <c r="C2255" s="3">
        <v>19</v>
      </c>
      <c r="D2255" s="2" t="s">
        <v>991</v>
      </c>
      <c r="E2255" s="2" t="s">
        <v>19228</v>
      </c>
      <c r="F2255" s="2">
        <v>1764720</v>
      </c>
      <c r="G2255" s="2" t="s">
        <v>19366</v>
      </c>
      <c r="H2255" s="2" t="s">
        <v>19847</v>
      </c>
      <c r="I2255" s="2" t="s">
        <v>19848</v>
      </c>
      <c r="J2255" s="2"/>
      <c r="K2255" s="2" t="s">
        <v>19736</v>
      </c>
      <c r="L2255" s="2" t="s">
        <v>19849</v>
      </c>
      <c r="M2255" s="2" t="s">
        <v>8828</v>
      </c>
      <c r="N2255" s="4" t="s">
        <v>19850</v>
      </c>
      <c r="O2255" s="2"/>
    </row>
    <row r="2256" spans="1:15" ht="15" hidden="1" customHeight="1" x14ac:dyDescent="0.3">
      <c r="A2256" s="2" t="s">
        <v>254</v>
      </c>
      <c r="B2256" s="2" t="s">
        <v>34327</v>
      </c>
      <c r="C2256" s="3">
        <v>19</v>
      </c>
      <c r="D2256" s="2" t="s">
        <v>991</v>
      </c>
      <c r="E2256" s="2" t="s">
        <v>19228</v>
      </c>
      <c r="F2256" s="2">
        <v>1880404</v>
      </c>
      <c r="G2256" s="2" t="s">
        <v>19851</v>
      </c>
      <c r="H2256" s="2" t="s">
        <v>19852</v>
      </c>
      <c r="I2256" s="2" t="s">
        <v>749</v>
      </c>
      <c r="J2256" s="2"/>
      <c r="K2256" s="2" t="s">
        <v>19853</v>
      </c>
      <c r="L2256" s="2" t="s">
        <v>19854</v>
      </c>
      <c r="M2256" s="2" t="s">
        <v>7388</v>
      </c>
      <c r="N2256" s="4" t="s">
        <v>19855</v>
      </c>
      <c r="O2256" s="2"/>
    </row>
    <row r="2257" spans="1:15" ht="15" hidden="1" customHeight="1" x14ac:dyDescent="0.3">
      <c r="A2257" s="2" t="s">
        <v>254</v>
      </c>
      <c r="B2257" s="2" t="s">
        <v>34327</v>
      </c>
      <c r="C2257" s="3">
        <v>19</v>
      </c>
      <c r="D2257" s="2" t="s">
        <v>991</v>
      </c>
      <c r="E2257" s="2" t="s">
        <v>19228</v>
      </c>
      <c r="F2257" s="2">
        <v>2379221</v>
      </c>
      <c r="G2257" s="2" t="s">
        <v>19856</v>
      </c>
      <c r="H2257" s="2" t="s">
        <v>19857</v>
      </c>
      <c r="I2257" s="2" t="s">
        <v>699</v>
      </c>
      <c r="J2257" s="2"/>
      <c r="K2257" s="2" t="s">
        <v>15450</v>
      </c>
      <c r="L2257" s="2" t="s">
        <v>19858</v>
      </c>
      <c r="M2257" s="2" t="s">
        <v>7709</v>
      </c>
      <c r="N2257" s="4" t="s">
        <v>19859</v>
      </c>
      <c r="O2257" s="4" t="s">
        <v>19860</v>
      </c>
    </row>
    <row r="2258" spans="1:15" ht="15" hidden="1" customHeight="1" x14ac:dyDescent="0.3">
      <c r="A2258" s="2" t="s">
        <v>267</v>
      </c>
      <c r="B2258" s="2" t="s">
        <v>34328</v>
      </c>
      <c r="C2258" s="3">
        <v>20</v>
      </c>
      <c r="D2258" s="2" t="s">
        <v>1011</v>
      </c>
      <c r="E2258" s="2" t="s">
        <v>19861</v>
      </c>
      <c r="F2258" s="2">
        <v>39713308</v>
      </c>
      <c r="G2258" s="2" t="s">
        <v>19877</v>
      </c>
      <c r="H2258" s="2" t="s">
        <v>19878</v>
      </c>
      <c r="I2258" s="2" t="s">
        <v>19879</v>
      </c>
      <c r="J2258" s="2" t="s">
        <v>19879</v>
      </c>
      <c r="K2258" s="2" t="s">
        <v>12499</v>
      </c>
      <c r="L2258" s="2"/>
      <c r="M2258" s="2" t="s">
        <v>8986</v>
      </c>
      <c r="N2258" s="4" t="s">
        <v>19880</v>
      </c>
      <c r="O2258" s="4" t="s">
        <v>19881</v>
      </c>
    </row>
    <row r="2259" spans="1:15" ht="15" hidden="1" customHeight="1" x14ac:dyDescent="0.3">
      <c r="A2259" s="2" t="s">
        <v>267</v>
      </c>
      <c r="B2259" s="2" t="s">
        <v>34328</v>
      </c>
      <c r="C2259" s="3">
        <v>20</v>
      </c>
      <c r="D2259" s="2" t="s">
        <v>1011</v>
      </c>
      <c r="E2259" s="2" t="s">
        <v>19861</v>
      </c>
      <c r="F2259" s="2">
        <v>39556752</v>
      </c>
      <c r="G2259" s="2" t="s">
        <v>19882</v>
      </c>
      <c r="H2259" s="2" t="s">
        <v>19883</v>
      </c>
      <c r="I2259" s="2" t="s">
        <v>12864</v>
      </c>
      <c r="J2259" s="2" t="s">
        <v>6552</v>
      </c>
      <c r="K2259" s="2" t="s">
        <v>8210</v>
      </c>
      <c r="L2259" s="2" t="s">
        <v>19884</v>
      </c>
      <c r="M2259" s="2" t="s">
        <v>7388</v>
      </c>
      <c r="N2259" s="4" t="s">
        <v>19885</v>
      </c>
      <c r="O2259" s="4" t="s">
        <v>19886</v>
      </c>
    </row>
    <row r="2260" spans="1:15" ht="15" hidden="1" customHeight="1" x14ac:dyDescent="0.3">
      <c r="A2260" s="2" t="s">
        <v>267</v>
      </c>
      <c r="B2260" s="2" t="s">
        <v>34328</v>
      </c>
      <c r="C2260" s="3">
        <v>20</v>
      </c>
      <c r="D2260" s="2" t="s">
        <v>1011</v>
      </c>
      <c r="E2260" s="2" t="s">
        <v>19861</v>
      </c>
      <c r="F2260" s="2">
        <v>39264477</v>
      </c>
      <c r="G2260" s="2" t="s">
        <v>19887</v>
      </c>
      <c r="H2260" s="2" t="s">
        <v>19888</v>
      </c>
      <c r="I2260" s="2" t="s">
        <v>19889</v>
      </c>
      <c r="J2260" s="2" t="s">
        <v>19889</v>
      </c>
      <c r="K2260" s="2" t="s">
        <v>7472</v>
      </c>
      <c r="L2260" s="2" t="s">
        <v>19890</v>
      </c>
      <c r="M2260" s="2" t="s">
        <v>11800</v>
      </c>
      <c r="N2260" s="4" t="s">
        <v>19891</v>
      </c>
      <c r="O2260" s="4" t="s">
        <v>19892</v>
      </c>
    </row>
    <row r="2261" spans="1:15" ht="15" hidden="1" customHeight="1" x14ac:dyDescent="0.3">
      <c r="A2261" s="2" t="s">
        <v>267</v>
      </c>
      <c r="B2261" s="2" t="s">
        <v>34328</v>
      </c>
      <c r="C2261" s="3">
        <v>20</v>
      </c>
      <c r="D2261" s="2" t="s">
        <v>1011</v>
      </c>
      <c r="E2261" s="2" t="s">
        <v>19861</v>
      </c>
      <c r="F2261" s="2">
        <v>38978562</v>
      </c>
      <c r="G2261" s="2" t="s">
        <v>19887</v>
      </c>
      <c r="H2261" s="2" t="s">
        <v>19893</v>
      </c>
      <c r="I2261" s="2" t="s">
        <v>19894</v>
      </c>
      <c r="J2261" s="2" t="s">
        <v>19894</v>
      </c>
      <c r="K2261" s="2" t="s">
        <v>9058</v>
      </c>
      <c r="L2261" s="2"/>
      <c r="M2261" s="2" t="s">
        <v>8986</v>
      </c>
      <c r="N2261" s="4" t="s">
        <v>19895</v>
      </c>
      <c r="O2261" s="4" t="s">
        <v>19896</v>
      </c>
    </row>
    <row r="2262" spans="1:15" ht="15" hidden="1" customHeight="1" x14ac:dyDescent="0.3">
      <c r="A2262" s="2" t="s">
        <v>267</v>
      </c>
      <c r="B2262" s="2" t="s">
        <v>34328</v>
      </c>
      <c r="C2262" s="3">
        <v>20</v>
      </c>
      <c r="D2262" s="2" t="s">
        <v>1011</v>
      </c>
      <c r="E2262" s="2" t="s">
        <v>19872</v>
      </c>
      <c r="F2262" s="2">
        <v>38408849</v>
      </c>
      <c r="G2262" s="2" t="s">
        <v>19897</v>
      </c>
      <c r="H2262" s="2" t="s">
        <v>19898</v>
      </c>
      <c r="I2262" s="2" t="s">
        <v>19899</v>
      </c>
      <c r="J2262" s="2" t="s">
        <v>19899</v>
      </c>
      <c r="K2262" s="2" t="s">
        <v>15780</v>
      </c>
      <c r="L2262" s="2" t="s">
        <v>19900</v>
      </c>
      <c r="M2262" s="2" t="s">
        <v>7388</v>
      </c>
      <c r="N2262" s="4" t="s">
        <v>19901</v>
      </c>
      <c r="O2262" s="4" t="s">
        <v>19902</v>
      </c>
    </row>
    <row r="2263" spans="1:15" ht="15" hidden="1" customHeight="1" x14ac:dyDescent="0.3">
      <c r="A2263" s="2" t="s">
        <v>267</v>
      </c>
      <c r="B2263" s="2" t="s">
        <v>34328</v>
      </c>
      <c r="C2263" s="3">
        <v>20</v>
      </c>
      <c r="D2263" s="2" t="s">
        <v>1011</v>
      </c>
      <c r="E2263" s="2" t="s">
        <v>19861</v>
      </c>
      <c r="F2263" s="2">
        <v>38652550</v>
      </c>
      <c r="G2263" s="2" t="s">
        <v>19903</v>
      </c>
      <c r="H2263" s="2" t="s">
        <v>19904</v>
      </c>
      <c r="I2263" s="2" t="s">
        <v>19905</v>
      </c>
      <c r="J2263" s="2" t="s">
        <v>19905</v>
      </c>
      <c r="K2263" s="2" t="s">
        <v>9464</v>
      </c>
      <c r="L2263" s="2" t="s">
        <v>19906</v>
      </c>
      <c r="M2263" s="2" t="s">
        <v>7388</v>
      </c>
      <c r="N2263" s="4" t="s">
        <v>19907</v>
      </c>
      <c r="O2263" s="4" t="s">
        <v>19908</v>
      </c>
    </row>
    <row r="2264" spans="1:15" ht="15" hidden="1" customHeight="1" x14ac:dyDescent="0.3">
      <c r="A2264" s="2" t="s">
        <v>267</v>
      </c>
      <c r="B2264" s="2" t="s">
        <v>34328</v>
      </c>
      <c r="C2264" s="3">
        <v>20</v>
      </c>
      <c r="D2264" s="2" t="s">
        <v>1011</v>
      </c>
      <c r="E2264" s="2" t="s">
        <v>19872</v>
      </c>
      <c r="F2264" s="2">
        <v>37691306</v>
      </c>
      <c r="G2264" s="2" t="s">
        <v>19909</v>
      </c>
      <c r="H2264" s="2" t="s">
        <v>19910</v>
      </c>
      <c r="I2264" s="2" t="s">
        <v>4030</v>
      </c>
      <c r="J2264" s="2" t="s">
        <v>5563</v>
      </c>
      <c r="K2264" s="2" t="s">
        <v>19911</v>
      </c>
      <c r="L2264" s="2" t="s">
        <v>19912</v>
      </c>
      <c r="M2264" s="2" t="s">
        <v>9041</v>
      </c>
      <c r="N2264" s="4" t="s">
        <v>19913</v>
      </c>
      <c r="O2264" s="4" t="s">
        <v>19914</v>
      </c>
    </row>
    <row r="2265" spans="1:15" ht="15" hidden="1" customHeight="1" x14ac:dyDescent="0.3">
      <c r="A2265" s="2" t="s">
        <v>267</v>
      </c>
      <c r="B2265" s="2" t="s">
        <v>34328</v>
      </c>
      <c r="C2265" s="3">
        <v>20</v>
      </c>
      <c r="D2265" s="2" t="s">
        <v>1011</v>
      </c>
      <c r="E2265" s="2" t="s">
        <v>19861</v>
      </c>
      <c r="F2265" s="2">
        <v>38433018</v>
      </c>
      <c r="G2265" s="2" t="s">
        <v>19915</v>
      </c>
      <c r="H2265" s="2" t="s">
        <v>19916</v>
      </c>
      <c r="I2265" s="2" t="s">
        <v>4030</v>
      </c>
      <c r="J2265" s="2"/>
      <c r="K2265" s="2" t="s">
        <v>19917</v>
      </c>
      <c r="L2265" s="2" t="s">
        <v>19918</v>
      </c>
      <c r="M2265" s="2" t="s">
        <v>9041</v>
      </c>
      <c r="N2265" s="4" t="s">
        <v>19919</v>
      </c>
      <c r="O2265" s="4" t="s">
        <v>19920</v>
      </c>
    </row>
    <row r="2266" spans="1:15" ht="15" hidden="1" customHeight="1" x14ac:dyDescent="0.3">
      <c r="A2266" s="2" t="s">
        <v>267</v>
      </c>
      <c r="B2266" s="2" t="s">
        <v>34328</v>
      </c>
      <c r="C2266" s="3">
        <v>20</v>
      </c>
      <c r="D2266" s="2" t="s">
        <v>1011</v>
      </c>
      <c r="E2266" s="2" t="s">
        <v>19861</v>
      </c>
      <c r="F2266" s="2">
        <v>38183056</v>
      </c>
      <c r="G2266" s="2" t="s">
        <v>19921</v>
      </c>
      <c r="H2266" s="2" t="s">
        <v>19922</v>
      </c>
      <c r="I2266" s="2" t="s">
        <v>13943</v>
      </c>
      <c r="J2266" s="2" t="s">
        <v>13943</v>
      </c>
      <c r="K2266" s="2" t="s">
        <v>19923</v>
      </c>
      <c r="L2266" s="2" t="s">
        <v>19924</v>
      </c>
      <c r="M2266" s="2" t="s">
        <v>7388</v>
      </c>
      <c r="N2266" s="4" t="s">
        <v>19925</v>
      </c>
      <c r="O2266" s="4" t="s">
        <v>19926</v>
      </c>
    </row>
    <row r="2267" spans="1:15" ht="15" hidden="1" customHeight="1" x14ac:dyDescent="0.3">
      <c r="A2267" s="2" t="s">
        <v>267</v>
      </c>
      <c r="B2267" s="2" t="s">
        <v>34328</v>
      </c>
      <c r="C2267" s="3">
        <v>20</v>
      </c>
      <c r="D2267" s="2" t="s">
        <v>1011</v>
      </c>
      <c r="E2267" s="2" t="s">
        <v>19861</v>
      </c>
      <c r="F2267" s="2">
        <v>38183096</v>
      </c>
      <c r="G2267" s="2" t="s">
        <v>19927</v>
      </c>
      <c r="H2267" s="2" t="s">
        <v>19928</v>
      </c>
      <c r="I2267" s="2" t="s">
        <v>13943</v>
      </c>
      <c r="J2267" s="2" t="s">
        <v>13943</v>
      </c>
      <c r="K2267" s="2" t="s">
        <v>19923</v>
      </c>
      <c r="L2267" s="2" t="s">
        <v>19929</v>
      </c>
      <c r="M2267" s="2" t="s">
        <v>7388</v>
      </c>
      <c r="N2267" s="4" t="s">
        <v>19930</v>
      </c>
      <c r="O2267" s="4" t="s">
        <v>19931</v>
      </c>
    </row>
    <row r="2268" spans="1:15" ht="15" hidden="1" customHeight="1" x14ac:dyDescent="0.3">
      <c r="A2268" s="2" t="s">
        <v>267</v>
      </c>
      <c r="B2268" s="2" t="s">
        <v>34328</v>
      </c>
      <c r="C2268" s="3">
        <v>20</v>
      </c>
      <c r="D2268" s="2" t="s">
        <v>1011</v>
      </c>
      <c r="E2268" s="2" t="s">
        <v>19872</v>
      </c>
      <c r="F2268" s="2">
        <v>38081945</v>
      </c>
      <c r="G2268" s="2" t="s">
        <v>19932</v>
      </c>
      <c r="H2268" s="2" t="s">
        <v>19933</v>
      </c>
      <c r="I2268" s="2" t="s">
        <v>10995</v>
      </c>
      <c r="J2268" s="2" t="s">
        <v>19934</v>
      </c>
      <c r="K2268" s="2" t="s">
        <v>16806</v>
      </c>
      <c r="L2268" s="2" t="s">
        <v>19935</v>
      </c>
      <c r="M2268" s="2" t="s">
        <v>7438</v>
      </c>
      <c r="N2268" s="4" t="s">
        <v>19936</v>
      </c>
      <c r="O2268" s="4" t="s">
        <v>19937</v>
      </c>
    </row>
    <row r="2269" spans="1:15" ht="15" hidden="1" customHeight="1" x14ac:dyDescent="0.3">
      <c r="A2269" s="2" t="s">
        <v>267</v>
      </c>
      <c r="B2269" s="2" t="s">
        <v>34328</v>
      </c>
      <c r="C2269" s="3">
        <v>20</v>
      </c>
      <c r="D2269" s="2" t="s">
        <v>1011</v>
      </c>
      <c r="E2269" s="2" t="s">
        <v>19861</v>
      </c>
      <c r="F2269" s="2">
        <v>39117825</v>
      </c>
      <c r="G2269" s="2" t="s">
        <v>19938</v>
      </c>
      <c r="H2269" s="2" t="s">
        <v>19939</v>
      </c>
      <c r="I2269" s="2" t="s">
        <v>945</v>
      </c>
      <c r="J2269" s="2"/>
      <c r="K2269" s="2" t="s">
        <v>9163</v>
      </c>
      <c r="L2269" s="2" t="s">
        <v>19940</v>
      </c>
      <c r="M2269" s="2" t="s">
        <v>7438</v>
      </c>
      <c r="N2269" s="4" t="s">
        <v>19941</v>
      </c>
      <c r="O2269" s="4" t="s">
        <v>19942</v>
      </c>
    </row>
    <row r="2270" spans="1:15" ht="15" hidden="1" customHeight="1" x14ac:dyDescent="0.3">
      <c r="A2270" s="2" t="s">
        <v>267</v>
      </c>
      <c r="B2270" s="2" t="s">
        <v>34328</v>
      </c>
      <c r="C2270" s="3">
        <v>20</v>
      </c>
      <c r="D2270" s="2" t="s">
        <v>1011</v>
      </c>
      <c r="E2270" s="2" t="s">
        <v>19861</v>
      </c>
      <c r="F2270" s="2">
        <v>39117828</v>
      </c>
      <c r="G2270" s="2" t="s">
        <v>19943</v>
      </c>
      <c r="H2270" s="2" t="s">
        <v>19944</v>
      </c>
      <c r="I2270" s="2" t="s">
        <v>945</v>
      </c>
      <c r="J2270" s="2"/>
      <c r="K2270" s="2" t="s">
        <v>9163</v>
      </c>
      <c r="L2270" s="2" t="s">
        <v>19945</v>
      </c>
      <c r="M2270" s="2" t="s">
        <v>7438</v>
      </c>
      <c r="N2270" s="4" t="s">
        <v>19946</v>
      </c>
      <c r="O2270" s="4" t="s">
        <v>19947</v>
      </c>
    </row>
    <row r="2271" spans="1:15" ht="15" hidden="1" customHeight="1" x14ac:dyDescent="0.3">
      <c r="A2271" s="2" t="s">
        <v>267</v>
      </c>
      <c r="B2271" s="2" t="s">
        <v>34328</v>
      </c>
      <c r="C2271" s="3">
        <v>20</v>
      </c>
      <c r="D2271" s="2" t="s">
        <v>1011</v>
      </c>
      <c r="E2271" s="2" t="s">
        <v>19861</v>
      </c>
      <c r="F2271" s="2">
        <v>37738167</v>
      </c>
      <c r="G2271" s="2" t="s">
        <v>19948</v>
      </c>
      <c r="H2271" s="2" t="s">
        <v>19949</v>
      </c>
      <c r="I2271" s="2" t="s">
        <v>5564</v>
      </c>
      <c r="J2271" s="2"/>
      <c r="K2271" s="2" t="s">
        <v>18561</v>
      </c>
      <c r="L2271" s="2" t="s">
        <v>19950</v>
      </c>
      <c r="M2271" s="2" t="s">
        <v>7388</v>
      </c>
      <c r="N2271" s="4" t="s">
        <v>19951</v>
      </c>
      <c r="O2271" s="4" t="s">
        <v>19952</v>
      </c>
    </row>
    <row r="2272" spans="1:15" ht="15" hidden="1" customHeight="1" x14ac:dyDescent="0.3">
      <c r="A2272" s="2" t="s">
        <v>267</v>
      </c>
      <c r="B2272" s="2" t="s">
        <v>34328</v>
      </c>
      <c r="C2272" s="3">
        <v>20</v>
      </c>
      <c r="D2272" s="2" t="s">
        <v>1011</v>
      </c>
      <c r="E2272" s="2" t="s">
        <v>19872</v>
      </c>
      <c r="F2272" s="2">
        <v>37733441</v>
      </c>
      <c r="G2272" s="2" t="s">
        <v>19953</v>
      </c>
      <c r="H2272" s="2" t="s">
        <v>19954</v>
      </c>
      <c r="I2272" s="2" t="s">
        <v>6074</v>
      </c>
      <c r="J2272" s="2" t="s">
        <v>6074</v>
      </c>
      <c r="K2272" s="2" t="s">
        <v>9464</v>
      </c>
      <c r="L2272" s="2" t="s">
        <v>19955</v>
      </c>
      <c r="M2272" s="2" t="s">
        <v>9041</v>
      </c>
      <c r="N2272" s="4" t="s">
        <v>19956</v>
      </c>
      <c r="O2272" s="4" t="s">
        <v>19957</v>
      </c>
    </row>
    <row r="2273" spans="1:15" ht="15" hidden="1" customHeight="1" x14ac:dyDescent="0.3">
      <c r="A2273" s="2" t="s">
        <v>267</v>
      </c>
      <c r="B2273" s="2" t="s">
        <v>34328</v>
      </c>
      <c r="C2273" s="3">
        <v>20</v>
      </c>
      <c r="D2273" s="2" t="s">
        <v>1011</v>
      </c>
      <c r="E2273" s="2" t="s">
        <v>19861</v>
      </c>
      <c r="F2273" s="2">
        <v>37751296</v>
      </c>
      <c r="G2273" s="2" t="s">
        <v>19958</v>
      </c>
      <c r="H2273" s="2" t="s">
        <v>19959</v>
      </c>
      <c r="I2273" s="2" t="s">
        <v>6074</v>
      </c>
      <c r="J2273" s="2" t="s">
        <v>6074</v>
      </c>
      <c r="K2273" s="2" t="s">
        <v>9464</v>
      </c>
      <c r="L2273" s="2" t="s">
        <v>19960</v>
      </c>
      <c r="M2273" s="2" t="s">
        <v>9041</v>
      </c>
      <c r="N2273" s="4" t="s">
        <v>19961</v>
      </c>
      <c r="O2273" s="4" t="s">
        <v>19962</v>
      </c>
    </row>
    <row r="2274" spans="1:15" ht="15" hidden="1" customHeight="1" x14ac:dyDescent="0.3">
      <c r="A2274" s="2" t="s">
        <v>267</v>
      </c>
      <c r="B2274" s="2" t="s">
        <v>34328</v>
      </c>
      <c r="C2274" s="3">
        <v>20</v>
      </c>
      <c r="D2274" s="2" t="s">
        <v>1011</v>
      </c>
      <c r="E2274" s="2" t="s">
        <v>19861</v>
      </c>
      <c r="F2274" s="2">
        <v>37486733</v>
      </c>
      <c r="G2274" s="2" t="s">
        <v>19963</v>
      </c>
      <c r="H2274" s="2" t="s">
        <v>19964</v>
      </c>
      <c r="I2274" s="2" t="s">
        <v>2891</v>
      </c>
      <c r="J2274" s="2" t="s">
        <v>19965</v>
      </c>
      <c r="K2274" s="2" t="s">
        <v>10405</v>
      </c>
      <c r="L2274" s="2" t="s">
        <v>19966</v>
      </c>
      <c r="M2274" s="2" t="s">
        <v>19967</v>
      </c>
      <c r="N2274" s="4" t="s">
        <v>19968</v>
      </c>
      <c r="O2274" s="4" t="s">
        <v>19969</v>
      </c>
    </row>
    <row r="2275" spans="1:15" ht="15" hidden="1" customHeight="1" x14ac:dyDescent="0.3">
      <c r="A2275" s="2" t="s">
        <v>267</v>
      </c>
      <c r="B2275" s="2" t="s">
        <v>34328</v>
      </c>
      <c r="C2275" s="3">
        <v>20</v>
      </c>
      <c r="D2275" s="2" t="s">
        <v>1011</v>
      </c>
      <c r="E2275" s="2" t="s">
        <v>19861</v>
      </c>
      <c r="F2275" s="2">
        <v>37487610</v>
      </c>
      <c r="G2275" s="2" t="s">
        <v>19963</v>
      </c>
      <c r="H2275" s="2" t="s">
        <v>19970</v>
      </c>
      <c r="I2275" s="2" t="s">
        <v>2891</v>
      </c>
      <c r="J2275" s="2" t="s">
        <v>19965</v>
      </c>
      <c r="K2275" s="2" t="s">
        <v>15780</v>
      </c>
      <c r="L2275" s="2" t="s">
        <v>19971</v>
      </c>
      <c r="M2275" s="2" t="s">
        <v>19972</v>
      </c>
      <c r="N2275" s="4" t="s">
        <v>3348</v>
      </c>
      <c r="O2275" s="4" t="s">
        <v>19973</v>
      </c>
    </row>
    <row r="2276" spans="1:15" ht="15" hidden="1" customHeight="1" x14ac:dyDescent="0.3">
      <c r="A2276" s="2" t="s">
        <v>267</v>
      </c>
      <c r="B2276" s="2" t="s">
        <v>34328</v>
      </c>
      <c r="C2276" s="3">
        <v>20</v>
      </c>
      <c r="D2276" s="2" t="s">
        <v>1011</v>
      </c>
      <c r="E2276" s="2" t="s">
        <v>19872</v>
      </c>
      <c r="F2276" s="2">
        <v>37674218</v>
      </c>
      <c r="G2276" s="2" t="s">
        <v>19974</v>
      </c>
      <c r="H2276" s="2" t="s">
        <v>19975</v>
      </c>
      <c r="I2276" s="2" t="s">
        <v>19976</v>
      </c>
      <c r="J2276" s="2" t="s">
        <v>19976</v>
      </c>
      <c r="K2276" s="2" t="s">
        <v>13938</v>
      </c>
      <c r="L2276" s="2" t="s">
        <v>19977</v>
      </c>
      <c r="M2276" s="2" t="s">
        <v>7388</v>
      </c>
      <c r="N2276" s="4" t="s">
        <v>19978</v>
      </c>
      <c r="O2276" s="4" t="s">
        <v>19979</v>
      </c>
    </row>
    <row r="2277" spans="1:15" ht="15" hidden="1" customHeight="1" x14ac:dyDescent="0.3">
      <c r="A2277" s="2" t="s">
        <v>267</v>
      </c>
      <c r="B2277" s="2" t="s">
        <v>34328</v>
      </c>
      <c r="C2277" s="3">
        <v>20</v>
      </c>
      <c r="D2277" s="2" t="s">
        <v>1011</v>
      </c>
      <c r="E2277" s="2" t="s">
        <v>19872</v>
      </c>
      <c r="F2277" s="2">
        <v>37721859</v>
      </c>
      <c r="G2277" s="2" t="s">
        <v>19980</v>
      </c>
      <c r="H2277" s="2" t="s">
        <v>19981</v>
      </c>
      <c r="I2277" s="2" t="s">
        <v>19982</v>
      </c>
      <c r="J2277" s="2"/>
      <c r="K2277" s="2" t="s">
        <v>18561</v>
      </c>
      <c r="L2277" s="2" t="s">
        <v>19983</v>
      </c>
      <c r="M2277" s="2" t="s">
        <v>8167</v>
      </c>
      <c r="N2277" s="4" t="s">
        <v>19984</v>
      </c>
      <c r="O2277" s="4" t="s">
        <v>19985</v>
      </c>
    </row>
    <row r="2278" spans="1:15" ht="15" hidden="1" customHeight="1" x14ac:dyDescent="0.3">
      <c r="A2278" s="2" t="s">
        <v>267</v>
      </c>
      <c r="B2278" s="2" t="s">
        <v>34328</v>
      </c>
      <c r="C2278" s="3">
        <v>20</v>
      </c>
      <c r="D2278" s="2" t="s">
        <v>1011</v>
      </c>
      <c r="E2278" s="2" t="s">
        <v>19861</v>
      </c>
      <c r="F2278" s="2">
        <v>36990432</v>
      </c>
      <c r="G2278" s="2" t="s">
        <v>19986</v>
      </c>
      <c r="H2278" s="2" t="s">
        <v>19987</v>
      </c>
      <c r="I2278" s="2" t="s">
        <v>2976</v>
      </c>
      <c r="J2278" s="2" t="s">
        <v>7295</v>
      </c>
      <c r="K2278" s="2" t="s">
        <v>7479</v>
      </c>
      <c r="L2278" s="2" t="s">
        <v>19988</v>
      </c>
      <c r="M2278" s="2" t="s">
        <v>7460</v>
      </c>
      <c r="N2278" s="4" t="s">
        <v>19989</v>
      </c>
      <c r="O2278" s="4" t="s">
        <v>19990</v>
      </c>
    </row>
    <row r="2279" spans="1:15" ht="15" hidden="1" customHeight="1" x14ac:dyDescent="0.3">
      <c r="A2279" s="2" t="s">
        <v>267</v>
      </c>
      <c r="B2279" s="2" t="s">
        <v>34328</v>
      </c>
      <c r="C2279" s="3">
        <v>20</v>
      </c>
      <c r="D2279" s="2" t="s">
        <v>1011</v>
      </c>
      <c r="E2279" s="2" t="s">
        <v>19872</v>
      </c>
      <c r="F2279" s="2">
        <v>37205371</v>
      </c>
      <c r="G2279" s="2" t="s">
        <v>19991</v>
      </c>
      <c r="H2279" s="2" t="s">
        <v>19883</v>
      </c>
      <c r="I2279" s="2" t="s">
        <v>18314</v>
      </c>
      <c r="J2279" s="2" t="s">
        <v>18314</v>
      </c>
      <c r="K2279" s="2" t="s">
        <v>12499</v>
      </c>
      <c r="L2279" s="2"/>
      <c r="M2279" s="2" t="s">
        <v>8986</v>
      </c>
      <c r="N2279" s="4" t="s">
        <v>19992</v>
      </c>
      <c r="O2279" s="4" t="s">
        <v>19993</v>
      </c>
    </row>
    <row r="2280" spans="1:15" ht="15" hidden="1" customHeight="1" x14ac:dyDescent="0.3">
      <c r="A2280" s="2" t="s">
        <v>267</v>
      </c>
      <c r="B2280" s="2" t="s">
        <v>34328</v>
      </c>
      <c r="C2280" s="3">
        <v>20</v>
      </c>
      <c r="D2280" s="2" t="s">
        <v>1011</v>
      </c>
      <c r="E2280" s="2" t="s">
        <v>19861</v>
      </c>
      <c r="F2280" s="2">
        <v>36006569</v>
      </c>
      <c r="G2280" s="2" t="s">
        <v>19994</v>
      </c>
      <c r="H2280" s="2" t="s">
        <v>19995</v>
      </c>
      <c r="I2280" s="2" t="s">
        <v>3185</v>
      </c>
      <c r="J2280" s="2" t="s">
        <v>19996</v>
      </c>
      <c r="K2280" s="2" t="s">
        <v>7472</v>
      </c>
      <c r="L2280" s="2" t="s">
        <v>19997</v>
      </c>
      <c r="M2280" s="2" t="s">
        <v>11435</v>
      </c>
      <c r="N2280" s="4" t="s">
        <v>19998</v>
      </c>
      <c r="O2280" s="4" t="s">
        <v>19999</v>
      </c>
    </row>
    <row r="2281" spans="1:15" ht="15" hidden="1" customHeight="1" x14ac:dyDescent="0.3">
      <c r="A2281" s="2" t="s">
        <v>267</v>
      </c>
      <c r="B2281" s="2" t="s">
        <v>34328</v>
      </c>
      <c r="C2281" s="3">
        <v>20</v>
      </c>
      <c r="D2281" s="2" t="s">
        <v>1011</v>
      </c>
      <c r="E2281" s="2" t="s">
        <v>19861</v>
      </c>
      <c r="F2281" s="2">
        <v>37395630</v>
      </c>
      <c r="G2281" s="2" t="s">
        <v>20000</v>
      </c>
      <c r="H2281" s="2" t="s">
        <v>20001</v>
      </c>
      <c r="I2281" s="2" t="s">
        <v>20002</v>
      </c>
      <c r="J2281" s="2" t="s">
        <v>20003</v>
      </c>
      <c r="K2281" s="2" t="s">
        <v>20004</v>
      </c>
      <c r="L2281" s="2" t="s">
        <v>20005</v>
      </c>
      <c r="M2281" s="2" t="s">
        <v>9041</v>
      </c>
      <c r="N2281" s="4" t="s">
        <v>20006</v>
      </c>
      <c r="O2281" s="4" t="s">
        <v>20007</v>
      </c>
    </row>
    <row r="2282" spans="1:15" ht="15" hidden="1" customHeight="1" x14ac:dyDescent="0.3">
      <c r="A2282" s="2" t="s">
        <v>267</v>
      </c>
      <c r="B2282" s="2" t="s">
        <v>34328</v>
      </c>
      <c r="C2282" s="3">
        <v>20</v>
      </c>
      <c r="D2282" s="2" t="s">
        <v>1011</v>
      </c>
      <c r="E2282" s="2" t="s">
        <v>19861</v>
      </c>
      <c r="F2282" s="2">
        <v>36178701</v>
      </c>
      <c r="G2282" s="2" t="s">
        <v>20008</v>
      </c>
      <c r="H2282" s="2" t="s">
        <v>20009</v>
      </c>
      <c r="I2282" s="2" t="s">
        <v>14032</v>
      </c>
      <c r="J2282" s="2" t="s">
        <v>20010</v>
      </c>
      <c r="K2282" s="2" t="s">
        <v>20011</v>
      </c>
      <c r="L2282" s="2" t="s">
        <v>20012</v>
      </c>
      <c r="M2282" s="2" t="s">
        <v>20013</v>
      </c>
      <c r="N2282" s="4" t="s">
        <v>3344</v>
      </c>
      <c r="O2282" s="4" t="s">
        <v>20014</v>
      </c>
    </row>
    <row r="2283" spans="1:15" ht="15" hidden="1" customHeight="1" x14ac:dyDescent="0.3">
      <c r="A2283" s="2" t="s">
        <v>267</v>
      </c>
      <c r="B2283" s="2" t="s">
        <v>34328</v>
      </c>
      <c r="C2283" s="3">
        <v>20</v>
      </c>
      <c r="D2283" s="2" t="s">
        <v>1011</v>
      </c>
      <c r="E2283" s="2" t="s">
        <v>19861</v>
      </c>
      <c r="F2283" s="2">
        <v>36443301</v>
      </c>
      <c r="G2283" s="2" t="s">
        <v>20015</v>
      </c>
      <c r="H2283" s="2" t="s">
        <v>20016</v>
      </c>
      <c r="I2283" s="2" t="s">
        <v>20017</v>
      </c>
      <c r="J2283" s="2" t="s">
        <v>20017</v>
      </c>
      <c r="K2283" s="2" t="s">
        <v>9582</v>
      </c>
      <c r="L2283" s="2" t="s">
        <v>20018</v>
      </c>
      <c r="M2283" s="2" t="s">
        <v>9041</v>
      </c>
      <c r="N2283" s="4" t="s">
        <v>20019</v>
      </c>
      <c r="O2283" s="4" t="s">
        <v>20020</v>
      </c>
    </row>
    <row r="2284" spans="1:15" ht="15" hidden="1" customHeight="1" x14ac:dyDescent="0.3">
      <c r="A2284" s="2" t="s">
        <v>267</v>
      </c>
      <c r="B2284" s="2" t="s">
        <v>34328</v>
      </c>
      <c r="C2284" s="3">
        <v>20</v>
      </c>
      <c r="D2284" s="2" t="s">
        <v>1011</v>
      </c>
      <c r="E2284" s="2" t="s">
        <v>19872</v>
      </c>
      <c r="F2284" s="2">
        <v>35705524</v>
      </c>
      <c r="G2284" s="2" t="s">
        <v>20021</v>
      </c>
      <c r="H2284" s="2" t="s">
        <v>20022</v>
      </c>
      <c r="I2284" s="2" t="s">
        <v>14062</v>
      </c>
      <c r="J2284" s="2"/>
      <c r="K2284" s="2" t="s">
        <v>17414</v>
      </c>
      <c r="L2284" s="2" t="s">
        <v>20023</v>
      </c>
      <c r="M2284" s="2" t="s">
        <v>9041</v>
      </c>
      <c r="N2284" s="4" t="s">
        <v>20024</v>
      </c>
      <c r="O2284" s="4" t="s">
        <v>20025</v>
      </c>
    </row>
    <row r="2285" spans="1:15" ht="15" hidden="1" customHeight="1" x14ac:dyDescent="0.3">
      <c r="A2285" s="2" t="s">
        <v>267</v>
      </c>
      <c r="B2285" s="2" t="s">
        <v>34328</v>
      </c>
      <c r="C2285" s="3">
        <v>20</v>
      </c>
      <c r="D2285" s="2" t="s">
        <v>1011</v>
      </c>
      <c r="E2285" s="2" t="s">
        <v>19861</v>
      </c>
      <c r="F2285" s="2">
        <v>35189047</v>
      </c>
      <c r="G2285" s="2" t="s">
        <v>20026</v>
      </c>
      <c r="H2285" s="2" t="s">
        <v>20027</v>
      </c>
      <c r="I2285" s="2" t="s">
        <v>1475</v>
      </c>
      <c r="J2285" s="2" t="s">
        <v>7570</v>
      </c>
      <c r="K2285" s="2" t="s">
        <v>10405</v>
      </c>
      <c r="L2285" s="2" t="s">
        <v>20028</v>
      </c>
      <c r="M2285" s="2" t="s">
        <v>20029</v>
      </c>
      <c r="N2285" s="4" t="s">
        <v>20030</v>
      </c>
      <c r="O2285" s="4" t="s">
        <v>20031</v>
      </c>
    </row>
    <row r="2286" spans="1:15" ht="15" hidden="1" customHeight="1" x14ac:dyDescent="0.3">
      <c r="A2286" s="2" t="s">
        <v>267</v>
      </c>
      <c r="B2286" s="2" t="s">
        <v>34328</v>
      </c>
      <c r="C2286" s="3">
        <v>20</v>
      </c>
      <c r="D2286" s="2" t="s">
        <v>1011</v>
      </c>
      <c r="E2286" s="2" t="s">
        <v>19861</v>
      </c>
      <c r="F2286" s="2">
        <v>35120036</v>
      </c>
      <c r="G2286" s="2" t="s">
        <v>20032</v>
      </c>
      <c r="H2286" s="2" t="s">
        <v>20033</v>
      </c>
      <c r="I2286" s="2" t="s">
        <v>14075</v>
      </c>
      <c r="J2286" s="2" t="s">
        <v>13031</v>
      </c>
      <c r="K2286" s="2" t="s">
        <v>20034</v>
      </c>
      <c r="L2286" s="2" t="s">
        <v>20035</v>
      </c>
      <c r="M2286" s="2" t="s">
        <v>7388</v>
      </c>
      <c r="N2286" s="4" t="s">
        <v>20036</v>
      </c>
      <c r="O2286" s="4" t="s">
        <v>20037</v>
      </c>
    </row>
    <row r="2287" spans="1:15" ht="15" hidden="1" customHeight="1" x14ac:dyDescent="0.3">
      <c r="A2287" s="2" t="s">
        <v>267</v>
      </c>
      <c r="B2287" s="2" t="s">
        <v>34328</v>
      </c>
      <c r="C2287" s="3">
        <v>20</v>
      </c>
      <c r="D2287" s="2" t="s">
        <v>1011</v>
      </c>
      <c r="E2287" s="2" t="s">
        <v>19861</v>
      </c>
      <c r="F2287" s="2">
        <v>35526000</v>
      </c>
      <c r="G2287" s="2" t="s">
        <v>20038</v>
      </c>
      <c r="H2287" s="2" t="s">
        <v>20039</v>
      </c>
      <c r="I2287" s="2" t="s">
        <v>20040</v>
      </c>
      <c r="J2287" s="2" t="s">
        <v>20040</v>
      </c>
      <c r="K2287" s="2" t="s">
        <v>13938</v>
      </c>
      <c r="L2287" s="2" t="s">
        <v>20041</v>
      </c>
      <c r="M2287" s="2" t="s">
        <v>7388</v>
      </c>
      <c r="N2287" s="4" t="s">
        <v>20042</v>
      </c>
      <c r="O2287" s="4" t="s">
        <v>20043</v>
      </c>
    </row>
    <row r="2288" spans="1:15" ht="15" hidden="1" customHeight="1" x14ac:dyDescent="0.3">
      <c r="A2288" s="2" t="s">
        <v>267</v>
      </c>
      <c r="B2288" s="2" t="s">
        <v>34328</v>
      </c>
      <c r="C2288" s="3">
        <v>20</v>
      </c>
      <c r="D2288" s="2" t="s">
        <v>1011</v>
      </c>
      <c r="E2288" s="2" t="s">
        <v>19872</v>
      </c>
      <c r="F2288" s="2">
        <v>35617007</v>
      </c>
      <c r="G2288" s="2" t="s">
        <v>20044</v>
      </c>
      <c r="H2288" s="2" t="s">
        <v>20045</v>
      </c>
      <c r="I2288" s="2" t="s">
        <v>5587</v>
      </c>
      <c r="J2288" s="2" t="s">
        <v>5587</v>
      </c>
      <c r="K2288" s="2" t="s">
        <v>20046</v>
      </c>
      <c r="L2288" s="2" t="s">
        <v>20047</v>
      </c>
      <c r="M2288" s="2" t="s">
        <v>7388</v>
      </c>
      <c r="N2288" s="4" t="s">
        <v>20048</v>
      </c>
      <c r="O2288" s="4" t="s">
        <v>20049</v>
      </c>
    </row>
    <row r="2289" spans="1:15" ht="15" hidden="1" customHeight="1" x14ac:dyDescent="0.3">
      <c r="A2289" s="2" t="s">
        <v>267</v>
      </c>
      <c r="B2289" s="2" t="s">
        <v>34328</v>
      </c>
      <c r="C2289" s="3">
        <v>20</v>
      </c>
      <c r="D2289" s="2" t="s">
        <v>1011</v>
      </c>
      <c r="E2289" s="2" t="s">
        <v>19861</v>
      </c>
      <c r="F2289" s="2">
        <v>35368385</v>
      </c>
      <c r="G2289" s="2" t="s">
        <v>20050</v>
      </c>
      <c r="H2289" s="2" t="s">
        <v>20051</v>
      </c>
      <c r="I2289" s="2" t="s">
        <v>656</v>
      </c>
      <c r="J2289" s="2" t="s">
        <v>16181</v>
      </c>
      <c r="K2289" s="2" t="s">
        <v>11923</v>
      </c>
      <c r="L2289" s="2" t="s">
        <v>20052</v>
      </c>
      <c r="M2289" s="2" t="s">
        <v>7388</v>
      </c>
      <c r="N2289" s="4" t="s">
        <v>20053</v>
      </c>
      <c r="O2289" s="4" t="s">
        <v>20054</v>
      </c>
    </row>
    <row r="2290" spans="1:15" ht="15" hidden="1" customHeight="1" x14ac:dyDescent="0.3">
      <c r="A2290" s="2" t="s">
        <v>267</v>
      </c>
      <c r="B2290" s="2" t="s">
        <v>34328</v>
      </c>
      <c r="C2290" s="3">
        <v>20</v>
      </c>
      <c r="D2290" s="2" t="s">
        <v>1011</v>
      </c>
      <c r="E2290" s="2" t="s">
        <v>19861</v>
      </c>
      <c r="F2290" s="2">
        <v>35118829</v>
      </c>
      <c r="G2290" s="2" t="s">
        <v>20055</v>
      </c>
      <c r="H2290" s="2" t="s">
        <v>20056</v>
      </c>
      <c r="I2290" s="2" t="s">
        <v>1289</v>
      </c>
      <c r="J2290" s="2" t="s">
        <v>20057</v>
      </c>
      <c r="K2290" s="2" t="s">
        <v>10405</v>
      </c>
      <c r="L2290" s="2" t="s">
        <v>20058</v>
      </c>
      <c r="M2290" s="2" t="s">
        <v>7388</v>
      </c>
      <c r="N2290" s="4" t="s">
        <v>20059</v>
      </c>
      <c r="O2290" s="4" t="s">
        <v>20060</v>
      </c>
    </row>
    <row r="2291" spans="1:15" ht="15" hidden="1" customHeight="1" x14ac:dyDescent="0.3">
      <c r="A2291" s="2" t="s">
        <v>267</v>
      </c>
      <c r="B2291" s="2" t="s">
        <v>34328</v>
      </c>
      <c r="C2291" s="3">
        <v>20</v>
      </c>
      <c r="D2291" s="2" t="s">
        <v>1011</v>
      </c>
      <c r="E2291" s="2" t="s">
        <v>19872</v>
      </c>
      <c r="F2291" s="2">
        <v>34789453</v>
      </c>
      <c r="G2291" s="2" t="s">
        <v>20061</v>
      </c>
      <c r="H2291" s="2" t="s">
        <v>20062</v>
      </c>
      <c r="I2291" s="2" t="s">
        <v>1294</v>
      </c>
      <c r="J2291" s="2" t="s">
        <v>16227</v>
      </c>
      <c r="K2291" s="2" t="s">
        <v>15780</v>
      </c>
      <c r="L2291" s="2" t="s">
        <v>20063</v>
      </c>
      <c r="M2291" s="2" t="s">
        <v>11386</v>
      </c>
      <c r="N2291" s="4" t="s">
        <v>3346</v>
      </c>
      <c r="O2291" s="4" t="s">
        <v>20064</v>
      </c>
    </row>
    <row r="2292" spans="1:15" ht="15" hidden="1" customHeight="1" x14ac:dyDescent="0.3">
      <c r="A2292" s="2" t="s">
        <v>267</v>
      </c>
      <c r="B2292" s="2" t="s">
        <v>34328</v>
      </c>
      <c r="C2292" s="3">
        <v>20</v>
      </c>
      <c r="D2292" s="2" t="s">
        <v>1011</v>
      </c>
      <c r="E2292" s="2" t="s">
        <v>19861</v>
      </c>
      <c r="F2292" s="2">
        <v>35190900</v>
      </c>
      <c r="G2292" s="2" t="s">
        <v>20065</v>
      </c>
      <c r="H2292" s="2" t="s">
        <v>20066</v>
      </c>
      <c r="I2292" s="2" t="s">
        <v>14099</v>
      </c>
      <c r="J2292" s="2" t="s">
        <v>14099</v>
      </c>
      <c r="K2292" s="2" t="s">
        <v>20067</v>
      </c>
      <c r="L2292" s="2" t="s">
        <v>20068</v>
      </c>
      <c r="M2292" s="2" t="s">
        <v>7388</v>
      </c>
      <c r="N2292" s="4" t="s">
        <v>3354</v>
      </c>
      <c r="O2292" s="4" t="s">
        <v>20069</v>
      </c>
    </row>
    <row r="2293" spans="1:15" ht="15" hidden="1" customHeight="1" x14ac:dyDescent="0.3">
      <c r="A2293" s="2" t="s">
        <v>267</v>
      </c>
      <c r="B2293" s="2" t="s">
        <v>34328</v>
      </c>
      <c r="C2293" s="3">
        <v>20</v>
      </c>
      <c r="D2293" s="2" t="s">
        <v>1011</v>
      </c>
      <c r="E2293" s="2" t="s">
        <v>19861</v>
      </c>
      <c r="F2293" s="2">
        <v>34492165</v>
      </c>
      <c r="G2293" s="2" t="s">
        <v>20070</v>
      </c>
      <c r="H2293" s="2" t="s">
        <v>20071</v>
      </c>
      <c r="I2293" s="2" t="s">
        <v>5380</v>
      </c>
      <c r="J2293" s="2" t="s">
        <v>20072</v>
      </c>
      <c r="K2293" s="2" t="s">
        <v>10405</v>
      </c>
      <c r="L2293" s="2" t="s">
        <v>20073</v>
      </c>
      <c r="M2293" s="2" t="s">
        <v>8963</v>
      </c>
      <c r="N2293" s="4" t="s">
        <v>20074</v>
      </c>
      <c r="O2293" s="4" t="s">
        <v>20075</v>
      </c>
    </row>
    <row r="2294" spans="1:15" ht="15" hidden="1" customHeight="1" x14ac:dyDescent="0.3">
      <c r="A2294" s="2" t="s">
        <v>267</v>
      </c>
      <c r="B2294" s="2" t="s">
        <v>34328</v>
      </c>
      <c r="C2294" s="3">
        <v>20</v>
      </c>
      <c r="D2294" s="2" t="s">
        <v>1011</v>
      </c>
      <c r="E2294" s="2" t="s">
        <v>19861</v>
      </c>
      <c r="F2294" s="2">
        <v>34860583</v>
      </c>
      <c r="G2294" s="2" t="s">
        <v>20076</v>
      </c>
      <c r="H2294" s="2" t="s">
        <v>20077</v>
      </c>
      <c r="I2294" s="2" t="s">
        <v>20078</v>
      </c>
      <c r="J2294" s="2" t="s">
        <v>20078</v>
      </c>
      <c r="K2294" s="2" t="s">
        <v>9120</v>
      </c>
      <c r="L2294" s="2" t="s">
        <v>20079</v>
      </c>
      <c r="M2294" s="2" t="s">
        <v>9041</v>
      </c>
      <c r="N2294" s="4" t="s">
        <v>20080</v>
      </c>
      <c r="O2294" s="4" t="s">
        <v>20081</v>
      </c>
    </row>
    <row r="2295" spans="1:15" ht="15" hidden="1" customHeight="1" x14ac:dyDescent="0.3">
      <c r="A2295" s="2" t="s">
        <v>267</v>
      </c>
      <c r="B2295" s="2" t="s">
        <v>34328</v>
      </c>
      <c r="C2295" s="3">
        <v>20</v>
      </c>
      <c r="D2295" s="2" t="s">
        <v>1011</v>
      </c>
      <c r="E2295" s="2" t="s">
        <v>19861</v>
      </c>
      <c r="F2295" s="2">
        <v>34893640</v>
      </c>
      <c r="G2295" s="2" t="s">
        <v>20082</v>
      </c>
      <c r="H2295" s="2" t="s">
        <v>20083</v>
      </c>
      <c r="I2295" s="2" t="s">
        <v>5939</v>
      </c>
      <c r="J2295" s="2" t="s">
        <v>5939</v>
      </c>
      <c r="K2295" s="2" t="s">
        <v>9582</v>
      </c>
      <c r="L2295" s="2" t="s">
        <v>20084</v>
      </c>
      <c r="M2295" s="2" t="s">
        <v>9041</v>
      </c>
      <c r="N2295" s="4" t="s">
        <v>20085</v>
      </c>
      <c r="O2295" s="4" t="s">
        <v>20086</v>
      </c>
    </row>
    <row r="2296" spans="1:15" ht="15" hidden="1" customHeight="1" x14ac:dyDescent="0.3">
      <c r="A2296" s="2" t="s">
        <v>267</v>
      </c>
      <c r="B2296" s="2" t="s">
        <v>34328</v>
      </c>
      <c r="C2296" s="3">
        <v>20</v>
      </c>
      <c r="D2296" s="2" t="s">
        <v>1011</v>
      </c>
      <c r="E2296" s="2" t="s">
        <v>19861</v>
      </c>
      <c r="F2296" s="2">
        <v>34103660</v>
      </c>
      <c r="G2296" s="2" t="s">
        <v>20087</v>
      </c>
      <c r="H2296" s="2" t="s">
        <v>20088</v>
      </c>
      <c r="I2296" s="2" t="s">
        <v>2275</v>
      </c>
      <c r="J2296" s="2" t="s">
        <v>5825</v>
      </c>
      <c r="K2296" s="2" t="s">
        <v>10714</v>
      </c>
      <c r="L2296" s="2" t="s">
        <v>20089</v>
      </c>
      <c r="M2296" s="2" t="s">
        <v>9041</v>
      </c>
      <c r="N2296" s="4" t="s">
        <v>20090</v>
      </c>
      <c r="O2296" s="4" t="s">
        <v>20091</v>
      </c>
    </row>
    <row r="2297" spans="1:15" ht="15" hidden="1" customHeight="1" x14ac:dyDescent="0.3">
      <c r="A2297" s="2" t="s">
        <v>267</v>
      </c>
      <c r="B2297" s="2" t="s">
        <v>34328</v>
      </c>
      <c r="C2297" s="3">
        <v>20</v>
      </c>
      <c r="D2297" s="2" t="s">
        <v>1011</v>
      </c>
      <c r="E2297" s="2" t="s">
        <v>19861</v>
      </c>
      <c r="F2297" s="2">
        <v>33570715</v>
      </c>
      <c r="G2297" s="2" t="s">
        <v>20092</v>
      </c>
      <c r="H2297" s="2" t="s">
        <v>20093</v>
      </c>
      <c r="I2297" s="2" t="s">
        <v>4040</v>
      </c>
      <c r="J2297" s="2" t="s">
        <v>20094</v>
      </c>
      <c r="K2297" s="2" t="s">
        <v>7472</v>
      </c>
      <c r="L2297" s="2" t="s">
        <v>20095</v>
      </c>
      <c r="M2297" s="2" t="s">
        <v>11435</v>
      </c>
      <c r="N2297" s="4" t="s">
        <v>20096</v>
      </c>
      <c r="O2297" s="4" t="s">
        <v>20097</v>
      </c>
    </row>
    <row r="2298" spans="1:15" ht="15" hidden="1" customHeight="1" x14ac:dyDescent="0.3">
      <c r="A2298" s="2" t="s">
        <v>267</v>
      </c>
      <c r="B2298" s="2" t="s">
        <v>34328</v>
      </c>
      <c r="C2298" s="3">
        <v>20</v>
      </c>
      <c r="D2298" s="2" t="s">
        <v>1011</v>
      </c>
      <c r="E2298" s="2" t="s">
        <v>19861</v>
      </c>
      <c r="F2298" s="2">
        <v>33512449</v>
      </c>
      <c r="G2298" s="2" t="s">
        <v>20098</v>
      </c>
      <c r="H2298" s="2" t="s">
        <v>20099</v>
      </c>
      <c r="I2298" s="2" t="s">
        <v>20100</v>
      </c>
      <c r="J2298" s="2"/>
      <c r="K2298" s="2" t="s">
        <v>5284</v>
      </c>
      <c r="L2298" s="2" t="s">
        <v>20101</v>
      </c>
      <c r="M2298" s="2" t="s">
        <v>9041</v>
      </c>
      <c r="N2298" s="4" t="s">
        <v>20102</v>
      </c>
      <c r="O2298" s="4" t="s">
        <v>20103</v>
      </c>
    </row>
    <row r="2299" spans="1:15" ht="15" hidden="1" customHeight="1" x14ac:dyDescent="0.3">
      <c r="A2299" s="2" t="s">
        <v>267</v>
      </c>
      <c r="B2299" s="2" t="s">
        <v>34328</v>
      </c>
      <c r="C2299" s="3">
        <v>20</v>
      </c>
      <c r="D2299" s="2" t="s">
        <v>1011</v>
      </c>
      <c r="E2299" s="2" t="s">
        <v>19872</v>
      </c>
      <c r="F2299" s="2">
        <v>33683393</v>
      </c>
      <c r="G2299" s="2" t="s">
        <v>20104</v>
      </c>
      <c r="H2299" s="2" t="s">
        <v>20105</v>
      </c>
      <c r="I2299" s="2" t="s">
        <v>1331</v>
      </c>
      <c r="J2299" s="2" t="s">
        <v>20106</v>
      </c>
      <c r="K2299" s="2" t="s">
        <v>9669</v>
      </c>
      <c r="L2299" s="2" t="s">
        <v>20107</v>
      </c>
      <c r="M2299" s="2" t="s">
        <v>7388</v>
      </c>
      <c r="N2299" s="4" t="s">
        <v>20108</v>
      </c>
      <c r="O2299" s="4" t="s">
        <v>20109</v>
      </c>
    </row>
    <row r="2300" spans="1:15" ht="15" hidden="1" customHeight="1" x14ac:dyDescent="0.3">
      <c r="A2300" s="2" t="s">
        <v>267</v>
      </c>
      <c r="B2300" s="2" t="s">
        <v>34328</v>
      </c>
      <c r="C2300" s="3">
        <v>20</v>
      </c>
      <c r="D2300" s="2" t="s">
        <v>1011</v>
      </c>
      <c r="E2300" s="2" t="s">
        <v>19861</v>
      </c>
      <c r="F2300" s="2">
        <v>33907759</v>
      </c>
      <c r="G2300" s="2" t="s">
        <v>20110</v>
      </c>
      <c r="H2300" s="2" t="s">
        <v>20111</v>
      </c>
      <c r="I2300" s="2" t="s">
        <v>20112</v>
      </c>
      <c r="J2300" s="2" t="s">
        <v>20112</v>
      </c>
      <c r="K2300" s="2" t="s">
        <v>8985</v>
      </c>
      <c r="L2300" s="2"/>
      <c r="M2300" s="2" t="s">
        <v>8986</v>
      </c>
      <c r="N2300" s="4" t="s">
        <v>20113</v>
      </c>
      <c r="O2300" s="4" t="s">
        <v>20114</v>
      </c>
    </row>
    <row r="2301" spans="1:15" ht="15" hidden="1" customHeight="1" x14ac:dyDescent="0.3">
      <c r="A2301" s="2" t="s">
        <v>267</v>
      </c>
      <c r="B2301" s="2" t="s">
        <v>34328</v>
      </c>
      <c r="C2301" s="3">
        <v>20</v>
      </c>
      <c r="D2301" s="2" t="s">
        <v>1011</v>
      </c>
      <c r="E2301" s="2" t="s">
        <v>19861</v>
      </c>
      <c r="F2301" s="2">
        <v>33232303</v>
      </c>
      <c r="G2301" s="2" t="s">
        <v>20115</v>
      </c>
      <c r="H2301" s="2" t="s">
        <v>20116</v>
      </c>
      <c r="I2301" s="2" t="s">
        <v>14202</v>
      </c>
      <c r="J2301" s="2" t="s">
        <v>14202</v>
      </c>
      <c r="K2301" s="2" t="s">
        <v>9113</v>
      </c>
      <c r="L2301" s="2" t="s">
        <v>20117</v>
      </c>
      <c r="M2301" s="2" t="s">
        <v>20118</v>
      </c>
      <c r="N2301" s="4" t="s">
        <v>3350</v>
      </c>
      <c r="O2301" s="4" t="s">
        <v>20119</v>
      </c>
    </row>
    <row r="2302" spans="1:15" ht="15" hidden="1" customHeight="1" x14ac:dyDescent="0.3">
      <c r="A2302" s="2" t="s">
        <v>267</v>
      </c>
      <c r="B2302" s="2" t="s">
        <v>34328</v>
      </c>
      <c r="C2302" s="3">
        <v>20</v>
      </c>
      <c r="D2302" s="2" t="s">
        <v>1011</v>
      </c>
      <c r="E2302" s="2" t="s">
        <v>19861</v>
      </c>
      <c r="F2302" s="2">
        <v>32589707</v>
      </c>
      <c r="G2302" s="2" t="s">
        <v>20120</v>
      </c>
      <c r="H2302" s="2" t="s">
        <v>20121</v>
      </c>
      <c r="I2302" s="2" t="s">
        <v>10322</v>
      </c>
      <c r="J2302" s="2"/>
      <c r="K2302" s="2" t="s">
        <v>5284</v>
      </c>
      <c r="L2302" s="2" t="s">
        <v>20122</v>
      </c>
      <c r="M2302" s="2" t="s">
        <v>8963</v>
      </c>
      <c r="N2302" s="4" t="s">
        <v>20123</v>
      </c>
      <c r="O2302" s="4" t="s">
        <v>20124</v>
      </c>
    </row>
    <row r="2303" spans="1:15" ht="15" hidden="1" customHeight="1" x14ac:dyDescent="0.3">
      <c r="A2303" s="2" t="s">
        <v>267</v>
      </c>
      <c r="B2303" s="2" t="s">
        <v>34328</v>
      </c>
      <c r="C2303" s="3">
        <v>20</v>
      </c>
      <c r="D2303" s="2" t="s">
        <v>1011</v>
      </c>
      <c r="E2303" s="2" t="s">
        <v>19861</v>
      </c>
      <c r="F2303" s="2">
        <v>33007328</v>
      </c>
      <c r="G2303" s="2" t="s">
        <v>20125</v>
      </c>
      <c r="H2303" s="2" t="s">
        <v>20126</v>
      </c>
      <c r="I2303" s="2" t="s">
        <v>799</v>
      </c>
      <c r="J2303" s="2" t="s">
        <v>20127</v>
      </c>
      <c r="K2303" s="2" t="s">
        <v>7380</v>
      </c>
      <c r="L2303" s="2" t="s">
        <v>20128</v>
      </c>
      <c r="M2303" s="2" t="s">
        <v>9763</v>
      </c>
      <c r="N2303" s="4" t="s">
        <v>20129</v>
      </c>
      <c r="O2303" s="4" t="s">
        <v>20130</v>
      </c>
    </row>
    <row r="2304" spans="1:15" ht="15" hidden="1" customHeight="1" x14ac:dyDescent="0.3">
      <c r="A2304" s="2" t="s">
        <v>267</v>
      </c>
      <c r="B2304" s="2" t="s">
        <v>34328</v>
      </c>
      <c r="C2304" s="3">
        <v>20</v>
      </c>
      <c r="D2304" s="2" t="s">
        <v>1011</v>
      </c>
      <c r="E2304" s="2" t="s">
        <v>19861</v>
      </c>
      <c r="F2304" s="2">
        <v>32664935</v>
      </c>
      <c r="G2304" s="2" t="s">
        <v>20131</v>
      </c>
      <c r="H2304" s="2" t="s">
        <v>20132</v>
      </c>
      <c r="I2304" s="2" t="s">
        <v>20133</v>
      </c>
      <c r="J2304" s="2" t="s">
        <v>20133</v>
      </c>
      <c r="K2304" s="2" t="s">
        <v>19923</v>
      </c>
      <c r="L2304" s="2" t="s">
        <v>20134</v>
      </c>
      <c r="M2304" s="2" t="s">
        <v>7417</v>
      </c>
      <c r="N2304" s="4" t="s">
        <v>20135</v>
      </c>
      <c r="O2304" s="4" t="s">
        <v>20136</v>
      </c>
    </row>
    <row r="2305" spans="1:15" ht="15" hidden="1" customHeight="1" x14ac:dyDescent="0.3">
      <c r="A2305" s="2" t="s">
        <v>267</v>
      </c>
      <c r="B2305" s="2" t="s">
        <v>34328</v>
      </c>
      <c r="C2305" s="3">
        <v>20</v>
      </c>
      <c r="D2305" s="2" t="s">
        <v>1011</v>
      </c>
      <c r="E2305" s="2" t="s">
        <v>19861</v>
      </c>
      <c r="F2305" s="2">
        <v>32293098</v>
      </c>
      <c r="G2305" s="2" t="s">
        <v>20137</v>
      </c>
      <c r="H2305" s="2" t="s">
        <v>20138</v>
      </c>
      <c r="I2305" s="2" t="s">
        <v>5043</v>
      </c>
      <c r="J2305" s="2" t="s">
        <v>20139</v>
      </c>
      <c r="K2305" s="2" t="s">
        <v>10405</v>
      </c>
      <c r="L2305" s="2" t="s">
        <v>20140</v>
      </c>
      <c r="M2305" s="2" t="s">
        <v>9041</v>
      </c>
      <c r="N2305" s="4" t="s">
        <v>20141</v>
      </c>
      <c r="O2305" s="4" t="s">
        <v>20142</v>
      </c>
    </row>
    <row r="2306" spans="1:15" ht="15" hidden="1" customHeight="1" x14ac:dyDescent="0.3">
      <c r="A2306" s="2" t="s">
        <v>267</v>
      </c>
      <c r="B2306" s="2" t="s">
        <v>34328</v>
      </c>
      <c r="C2306" s="3">
        <v>20</v>
      </c>
      <c r="D2306" s="2" t="s">
        <v>1011</v>
      </c>
      <c r="E2306" s="2" t="s">
        <v>19861</v>
      </c>
      <c r="F2306" s="2">
        <v>32501452</v>
      </c>
      <c r="G2306" s="2" t="s">
        <v>20143</v>
      </c>
      <c r="H2306" s="2" t="s">
        <v>20144</v>
      </c>
      <c r="I2306" s="2" t="s">
        <v>7740</v>
      </c>
      <c r="J2306" s="2" t="s">
        <v>20145</v>
      </c>
      <c r="K2306" s="2" t="s">
        <v>11923</v>
      </c>
      <c r="L2306" s="2" t="s">
        <v>20146</v>
      </c>
      <c r="M2306" s="2" t="s">
        <v>7388</v>
      </c>
      <c r="N2306" s="4" t="s">
        <v>20147</v>
      </c>
      <c r="O2306" s="4" t="s">
        <v>20148</v>
      </c>
    </row>
    <row r="2307" spans="1:15" ht="15" hidden="1" customHeight="1" x14ac:dyDescent="0.3">
      <c r="A2307" s="2" t="s">
        <v>267</v>
      </c>
      <c r="B2307" s="2" t="s">
        <v>34328</v>
      </c>
      <c r="C2307" s="3">
        <v>20</v>
      </c>
      <c r="D2307" s="2" t="s">
        <v>1011</v>
      </c>
      <c r="E2307" s="2" t="s">
        <v>19861</v>
      </c>
      <c r="F2307" s="2">
        <v>32107531</v>
      </c>
      <c r="G2307" s="2" t="s">
        <v>20149</v>
      </c>
      <c r="H2307" s="2" t="s">
        <v>20150</v>
      </c>
      <c r="I2307" s="2" t="s">
        <v>20151</v>
      </c>
      <c r="J2307" s="2"/>
      <c r="K2307" s="2" t="s">
        <v>5284</v>
      </c>
      <c r="L2307" s="2" t="s">
        <v>20152</v>
      </c>
      <c r="M2307" s="2" t="s">
        <v>7600</v>
      </c>
      <c r="N2307" s="4" t="s">
        <v>20153</v>
      </c>
      <c r="O2307" s="4" t="s">
        <v>20154</v>
      </c>
    </row>
    <row r="2308" spans="1:15" ht="15" hidden="1" customHeight="1" x14ac:dyDescent="0.3">
      <c r="A2308" s="2" t="s">
        <v>267</v>
      </c>
      <c r="B2308" s="2" t="s">
        <v>34328</v>
      </c>
      <c r="C2308" s="3">
        <v>20</v>
      </c>
      <c r="D2308" s="2" t="s">
        <v>1011</v>
      </c>
      <c r="E2308" s="2" t="s">
        <v>19861</v>
      </c>
      <c r="F2308" s="2">
        <v>31326996</v>
      </c>
      <c r="G2308" s="2" t="s">
        <v>20155</v>
      </c>
      <c r="H2308" s="2" t="s">
        <v>20156</v>
      </c>
      <c r="I2308" s="2" t="s">
        <v>3541</v>
      </c>
      <c r="J2308" s="2"/>
      <c r="K2308" s="2" t="s">
        <v>10693</v>
      </c>
      <c r="L2308" s="2" t="s">
        <v>20157</v>
      </c>
      <c r="M2308" s="2" t="s">
        <v>9041</v>
      </c>
      <c r="N2308" s="4" t="s">
        <v>20158</v>
      </c>
      <c r="O2308" s="4" t="s">
        <v>20159</v>
      </c>
    </row>
    <row r="2309" spans="1:15" ht="15" hidden="1" customHeight="1" x14ac:dyDescent="0.3">
      <c r="A2309" s="2" t="s">
        <v>267</v>
      </c>
      <c r="B2309" s="2" t="s">
        <v>34328</v>
      </c>
      <c r="C2309" s="3">
        <v>20</v>
      </c>
      <c r="D2309" s="2" t="s">
        <v>1011</v>
      </c>
      <c r="E2309" s="2" t="s">
        <v>19861</v>
      </c>
      <c r="F2309" s="2">
        <v>31359055</v>
      </c>
      <c r="G2309" s="2" t="s">
        <v>20160</v>
      </c>
      <c r="H2309" s="2" t="s">
        <v>20161</v>
      </c>
      <c r="I2309" s="2" t="s">
        <v>3541</v>
      </c>
      <c r="J2309" s="2"/>
      <c r="K2309" s="2" t="s">
        <v>10693</v>
      </c>
      <c r="L2309" s="2" t="s">
        <v>20162</v>
      </c>
      <c r="M2309" s="2" t="s">
        <v>7709</v>
      </c>
      <c r="N2309" s="4" t="s">
        <v>20163</v>
      </c>
      <c r="O2309" s="4" t="s">
        <v>20164</v>
      </c>
    </row>
    <row r="2310" spans="1:15" ht="15" hidden="1" customHeight="1" x14ac:dyDescent="0.3">
      <c r="A2310" s="2" t="s">
        <v>267</v>
      </c>
      <c r="B2310" s="2" t="s">
        <v>34328</v>
      </c>
      <c r="C2310" s="3">
        <v>20</v>
      </c>
      <c r="D2310" s="2" t="s">
        <v>1011</v>
      </c>
      <c r="E2310" s="2" t="s">
        <v>19861</v>
      </c>
      <c r="F2310" s="2">
        <v>31707357</v>
      </c>
      <c r="G2310" s="2" t="s">
        <v>20165</v>
      </c>
      <c r="H2310" s="2" t="s">
        <v>20166</v>
      </c>
      <c r="I2310" s="2" t="s">
        <v>960</v>
      </c>
      <c r="J2310" s="2" t="s">
        <v>20167</v>
      </c>
      <c r="K2310" s="2" t="s">
        <v>15780</v>
      </c>
      <c r="L2310" s="2" t="s">
        <v>20168</v>
      </c>
      <c r="M2310" s="2" t="s">
        <v>20169</v>
      </c>
      <c r="N2310" s="4" t="s">
        <v>20170</v>
      </c>
      <c r="O2310" s="4" t="s">
        <v>20171</v>
      </c>
    </row>
    <row r="2311" spans="1:15" ht="15" hidden="1" customHeight="1" x14ac:dyDescent="0.3">
      <c r="A2311" s="2" t="s">
        <v>267</v>
      </c>
      <c r="B2311" s="2" t="s">
        <v>34328</v>
      </c>
      <c r="C2311" s="3">
        <v>20</v>
      </c>
      <c r="D2311" s="2" t="s">
        <v>1011</v>
      </c>
      <c r="E2311" s="2" t="s">
        <v>19861</v>
      </c>
      <c r="F2311" s="2">
        <v>31870725</v>
      </c>
      <c r="G2311" s="2" t="s">
        <v>20172</v>
      </c>
      <c r="H2311" s="2" t="s">
        <v>20173</v>
      </c>
      <c r="I2311" s="2" t="s">
        <v>960</v>
      </c>
      <c r="J2311" s="2" t="s">
        <v>7760</v>
      </c>
      <c r="K2311" s="2" t="s">
        <v>8000</v>
      </c>
      <c r="L2311" s="2" t="s">
        <v>20174</v>
      </c>
      <c r="M2311" s="2" t="s">
        <v>7495</v>
      </c>
      <c r="N2311" s="4" t="s">
        <v>20175</v>
      </c>
      <c r="O2311" s="4" t="s">
        <v>20176</v>
      </c>
    </row>
    <row r="2312" spans="1:15" ht="15" hidden="1" customHeight="1" x14ac:dyDescent="0.3">
      <c r="A2312" s="2" t="s">
        <v>267</v>
      </c>
      <c r="B2312" s="2" t="s">
        <v>34328</v>
      </c>
      <c r="C2312" s="3">
        <v>20</v>
      </c>
      <c r="D2312" s="2" t="s">
        <v>1011</v>
      </c>
      <c r="E2312" s="2" t="s">
        <v>19872</v>
      </c>
      <c r="F2312" s="2">
        <v>31562126</v>
      </c>
      <c r="G2312" s="2" t="s">
        <v>20177</v>
      </c>
      <c r="H2312" s="2" t="s">
        <v>20178</v>
      </c>
      <c r="I2312" s="2" t="s">
        <v>4043</v>
      </c>
      <c r="J2312" s="2" t="s">
        <v>7269</v>
      </c>
      <c r="K2312" s="2" t="s">
        <v>15780</v>
      </c>
      <c r="L2312" s="2" t="s">
        <v>20179</v>
      </c>
      <c r="M2312" s="2" t="s">
        <v>20180</v>
      </c>
      <c r="N2312" s="4" t="s">
        <v>3342</v>
      </c>
      <c r="O2312" s="4" t="s">
        <v>20181</v>
      </c>
    </row>
    <row r="2313" spans="1:15" ht="15" hidden="1" customHeight="1" x14ac:dyDescent="0.3">
      <c r="A2313" s="2" t="s">
        <v>267</v>
      </c>
      <c r="B2313" s="2" t="s">
        <v>34328</v>
      </c>
      <c r="C2313" s="3">
        <v>20</v>
      </c>
      <c r="D2313" s="2" t="s">
        <v>1011</v>
      </c>
      <c r="E2313" s="2" t="s">
        <v>19861</v>
      </c>
      <c r="F2313" s="2">
        <v>31747600</v>
      </c>
      <c r="G2313" s="2" t="s">
        <v>20182</v>
      </c>
      <c r="H2313" s="2" t="s">
        <v>20183</v>
      </c>
      <c r="I2313" s="2" t="s">
        <v>20184</v>
      </c>
      <c r="J2313" s="2"/>
      <c r="K2313" s="2" t="s">
        <v>7458</v>
      </c>
      <c r="L2313" s="2" t="s">
        <v>20185</v>
      </c>
      <c r="M2313" s="2" t="s">
        <v>7388</v>
      </c>
      <c r="N2313" s="4" t="s">
        <v>20186</v>
      </c>
      <c r="O2313" s="4" t="s">
        <v>20187</v>
      </c>
    </row>
    <row r="2314" spans="1:15" ht="15" hidden="1" customHeight="1" x14ac:dyDescent="0.3">
      <c r="A2314" s="2" t="s">
        <v>267</v>
      </c>
      <c r="B2314" s="2" t="s">
        <v>34328</v>
      </c>
      <c r="C2314" s="3">
        <v>20</v>
      </c>
      <c r="D2314" s="2" t="s">
        <v>1011</v>
      </c>
      <c r="E2314" s="2" t="s">
        <v>19861</v>
      </c>
      <c r="F2314" s="2">
        <v>31271789</v>
      </c>
      <c r="G2314" s="2" t="s">
        <v>20188</v>
      </c>
      <c r="H2314" s="2" t="s">
        <v>20189</v>
      </c>
      <c r="I2314" s="2" t="s">
        <v>3199</v>
      </c>
      <c r="J2314" s="2" t="s">
        <v>20190</v>
      </c>
      <c r="K2314" s="2" t="s">
        <v>7380</v>
      </c>
      <c r="L2314" s="2" t="s">
        <v>20191</v>
      </c>
      <c r="M2314" s="2" t="s">
        <v>14336</v>
      </c>
      <c r="N2314" s="4" t="s">
        <v>20192</v>
      </c>
      <c r="O2314" s="4" t="s">
        <v>20193</v>
      </c>
    </row>
    <row r="2315" spans="1:15" ht="15" hidden="1" customHeight="1" x14ac:dyDescent="0.3">
      <c r="A2315" s="2" t="s">
        <v>267</v>
      </c>
      <c r="B2315" s="2" t="s">
        <v>34328</v>
      </c>
      <c r="C2315" s="3">
        <v>20</v>
      </c>
      <c r="D2315" s="2" t="s">
        <v>1011</v>
      </c>
      <c r="E2315" s="2" t="s">
        <v>19861</v>
      </c>
      <c r="F2315" s="2">
        <v>29778503</v>
      </c>
      <c r="G2315" s="2" t="s">
        <v>20194</v>
      </c>
      <c r="H2315" s="2" t="s">
        <v>20195</v>
      </c>
      <c r="I2315" s="2" t="s">
        <v>1359</v>
      </c>
      <c r="J2315" s="2" t="s">
        <v>5622</v>
      </c>
      <c r="K2315" s="2" t="s">
        <v>7380</v>
      </c>
      <c r="L2315" s="2" t="s">
        <v>20196</v>
      </c>
      <c r="M2315" s="2" t="s">
        <v>7495</v>
      </c>
      <c r="N2315" s="4" t="s">
        <v>20197</v>
      </c>
      <c r="O2315" s="4" t="s">
        <v>20198</v>
      </c>
    </row>
    <row r="2316" spans="1:15" ht="15" hidden="1" customHeight="1" x14ac:dyDescent="0.3">
      <c r="A2316" s="2" t="s">
        <v>267</v>
      </c>
      <c r="B2316" s="2" t="s">
        <v>34328</v>
      </c>
      <c r="C2316" s="3">
        <v>20</v>
      </c>
      <c r="D2316" s="2" t="s">
        <v>1011</v>
      </c>
      <c r="E2316" s="2" t="s">
        <v>19861</v>
      </c>
      <c r="F2316" s="2">
        <v>29317407</v>
      </c>
      <c r="G2316" s="2" t="s">
        <v>18098</v>
      </c>
      <c r="H2316" s="2" t="s">
        <v>18099</v>
      </c>
      <c r="I2316" s="2" t="s">
        <v>5623</v>
      </c>
      <c r="J2316" s="2" t="s">
        <v>18100</v>
      </c>
      <c r="K2316" s="2" t="s">
        <v>15780</v>
      </c>
      <c r="L2316" s="2" t="s">
        <v>18101</v>
      </c>
      <c r="M2316" s="2" t="s">
        <v>7460</v>
      </c>
      <c r="N2316" s="4" t="s">
        <v>18102</v>
      </c>
      <c r="O2316" s="4" t="s">
        <v>18103</v>
      </c>
    </row>
    <row r="2317" spans="1:15" ht="15" hidden="1" customHeight="1" x14ac:dyDescent="0.3">
      <c r="A2317" s="2" t="s">
        <v>267</v>
      </c>
      <c r="B2317" s="2" t="s">
        <v>34328</v>
      </c>
      <c r="C2317" s="3">
        <v>20</v>
      </c>
      <c r="D2317" s="2" t="s">
        <v>1011</v>
      </c>
      <c r="E2317" s="2" t="s">
        <v>19861</v>
      </c>
      <c r="F2317" s="2">
        <v>29420734</v>
      </c>
      <c r="G2317" s="2" t="s">
        <v>20199</v>
      </c>
      <c r="H2317" s="2" t="s">
        <v>20200</v>
      </c>
      <c r="I2317" s="2" t="s">
        <v>20201</v>
      </c>
      <c r="J2317" s="2"/>
      <c r="K2317" s="2" t="s">
        <v>10907</v>
      </c>
      <c r="L2317" s="2" t="s">
        <v>20202</v>
      </c>
      <c r="M2317" s="2" t="s">
        <v>7600</v>
      </c>
      <c r="N2317" s="4" t="s">
        <v>20203</v>
      </c>
      <c r="O2317" s="4" t="s">
        <v>20204</v>
      </c>
    </row>
    <row r="2318" spans="1:15" ht="15" hidden="1" customHeight="1" x14ac:dyDescent="0.3">
      <c r="A2318" s="2" t="s">
        <v>267</v>
      </c>
      <c r="B2318" s="2" t="s">
        <v>34328</v>
      </c>
      <c r="C2318" s="3">
        <v>20</v>
      </c>
      <c r="D2318" s="2" t="s">
        <v>1011</v>
      </c>
      <c r="E2318" s="2" t="s">
        <v>19861</v>
      </c>
      <c r="F2318" s="2">
        <v>29697820</v>
      </c>
      <c r="G2318" s="2" t="s">
        <v>20205</v>
      </c>
      <c r="H2318" s="2" t="s">
        <v>20206</v>
      </c>
      <c r="I2318" s="2" t="s">
        <v>20201</v>
      </c>
      <c r="J2318" s="2"/>
      <c r="K2318" s="2" t="s">
        <v>10907</v>
      </c>
      <c r="L2318" s="2" t="s">
        <v>20207</v>
      </c>
      <c r="M2318" s="2" t="s">
        <v>7431</v>
      </c>
      <c r="N2318" s="4" t="s">
        <v>20208</v>
      </c>
      <c r="O2318" s="4" t="s">
        <v>20209</v>
      </c>
    </row>
    <row r="2319" spans="1:15" ht="15" hidden="1" customHeight="1" x14ac:dyDescent="0.3">
      <c r="A2319" s="2" t="s">
        <v>267</v>
      </c>
      <c r="B2319" s="2" t="s">
        <v>34328</v>
      </c>
      <c r="C2319" s="3">
        <v>20</v>
      </c>
      <c r="D2319" s="2" t="s">
        <v>1011</v>
      </c>
      <c r="E2319" s="2" t="s">
        <v>19861</v>
      </c>
      <c r="F2319" s="2">
        <v>29326099</v>
      </c>
      <c r="G2319" s="2" t="s">
        <v>20210</v>
      </c>
      <c r="H2319" s="2" t="s">
        <v>20211</v>
      </c>
      <c r="I2319" s="2" t="s">
        <v>19408</v>
      </c>
      <c r="J2319" s="2" t="s">
        <v>20212</v>
      </c>
      <c r="K2319" s="2" t="s">
        <v>5284</v>
      </c>
      <c r="L2319" s="2" t="s">
        <v>20213</v>
      </c>
      <c r="M2319" s="2" t="s">
        <v>8963</v>
      </c>
      <c r="N2319" s="4" t="s">
        <v>20214</v>
      </c>
      <c r="O2319" s="4" t="s">
        <v>20215</v>
      </c>
    </row>
    <row r="2320" spans="1:15" ht="15" hidden="1" customHeight="1" x14ac:dyDescent="0.3">
      <c r="A2320" s="2" t="s">
        <v>267</v>
      </c>
      <c r="B2320" s="2" t="s">
        <v>34328</v>
      </c>
      <c r="C2320" s="3">
        <v>20</v>
      </c>
      <c r="D2320" s="2" t="s">
        <v>1011</v>
      </c>
      <c r="E2320" s="2" t="s">
        <v>19861</v>
      </c>
      <c r="F2320" s="2">
        <v>29247997</v>
      </c>
      <c r="G2320" s="2" t="s">
        <v>20216</v>
      </c>
      <c r="H2320" s="2" t="s">
        <v>20217</v>
      </c>
      <c r="I2320" s="2" t="s">
        <v>3208</v>
      </c>
      <c r="J2320" s="2"/>
      <c r="K2320" s="2" t="s">
        <v>8890</v>
      </c>
      <c r="L2320" s="2" t="s">
        <v>20218</v>
      </c>
      <c r="M2320" s="2" t="s">
        <v>7438</v>
      </c>
      <c r="N2320" s="4" t="s">
        <v>20219</v>
      </c>
      <c r="O2320" s="4" t="s">
        <v>20220</v>
      </c>
    </row>
    <row r="2321" spans="1:15" ht="15" hidden="1" customHeight="1" x14ac:dyDescent="0.3">
      <c r="A2321" s="2" t="s">
        <v>267</v>
      </c>
      <c r="B2321" s="2" t="s">
        <v>34328</v>
      </c>
      <c r="C2321" s="3">
        <v>20</v>
      </c>
      <c r="D2321" s="2" t="s">
        <v>1011</v>
      </c>
      <c r="E2321" s="2" t="s">
        <v>19872</v>
      </c>
      <c r="F2321" s="2">
        <v>28835462</v>
      </c>
      <c r="G2321" s="2" t="s">
        <v>20221</v>
      </c>
      <c r="H2321" s="2" t="s">
        <v>20222</v>
      </c>
      <c r="I2321" s="2" t="s">
        <v>1095</v>
      </c>
      <c r="J2321" s="2" t="s">
        <v>20223</v>
      </c>
      <c r="K2321" s="2" t="s">
        <v>15780</v>
      </c>
      <c r="L2321" s="2" t="s">
        <v>20224</v>
      </c>
      <c r="M2321" s="2" t="s">
        <v>7388</v>
      </c>
      <c r="N2321" s="4" t="s">
        <v>20225</v>
      </c>
      <c r="O2321" s="4" t="s">
        <v>20226</v>
      </c>
    </row>
    <row r="2322" spans="1:15" ht="15" hidden="1" customHeight="1" x14ac:dyDescent="0.3">
      <c r="A2322" s="2" t="s">
        <v>267</v>
      </c>
      <c r="B2322" s="2" t="s">
        <v>34328</v>
      </c>
      <c r="C2322" s="3">
        <v>20</v>
      </c>
      <c r="D2322" s="2" t="s">
        <v>1011</v>
      </c>
      <c r="E2322" s="2" t="s">
        <v>19861</v>
      </c>
      <c r="F2322" s="2">
        <v>28957823</v>
      </c>
      <c r="G2322" s="2" t="s">
        <v>20227</v>
      </c>
      <c r="H2322" s="2" t="s">
        <v>20228</v>
      </c>
      <c r="I2322" s="2" t="s">
        <v>1095</v>
      </c>
      <c r="J2322" s="2"/>
      <c r="K2322" s="2" t="s">
        <v>7598</v>
      </c>
      <c r="L2322" s="2" t="s">
        <v>20229</v>
      </c>
      <c r="M2322" s="2" t="s">
        <v>7438</v>
      </c>
      <c r="N2322" s="4" t="s">
        <v>20230</v>
      </c>
      <c r="O2322" s="4" t="s">
        <v>20231</v>
      </c>
    </row>
    <row r="2323" spans="1:15" ht="15" hidden="1" customHeight="1" x14ac:dyDescent="0.3">
      <c r="A2323" s="2" t="s">
        <v>267</v>
      </c>
      <c r="B2323" s="2" t="s">
        <v>34328</v>
      </c>
      <c r="C2323" s="3">
        <v>20</v>
      </c>
      <c r="D2323" s="2" t="s">
        <v>1011</v>
      </c>
      <c r="E2323" s="2" t="s">
        <v>19861</v>
      </c>
      <c r="F2323" s="2">
        <v>28604422</v>
      </c>
      <c r="G2323" s="2" t="s">
        <v>20232</v>
      </c>
      <c r="H2323" s="2" t="s">
        <v>20233</v>
      </c>
      <c r="I2323" s="2" t="s">
        <v>2195</v>
      </c>
      <c r="J2323" s="2"/>
      <c r="K2323" s="2" t="s">
        <v>20234</v>
      </c>
      <c r="L2323" s="2" t="s">
        <v>20235</v>
      </c>
      <c r="M2323" s="2" t="s">
        <v>7438</v>
      </c>
      <c r="N2323" s="4" t="s">
        <v>20236</v>
      </c>
      <c r="O2323" s="4" t="s">
        <v>20237</v>
      </c>
    </row>
    <row r="2324" spans="1:15" ht="15" hidden="1" customHeight="1" x14ac:dyDescent="0.3">
      <c r="A2324" s="2" t="s">
        <v>267</v>
      </c>
      <c r="B2324" s="2" t="s">
        <v>34328</v>
      </c>
      <c r="C2324" s="3">
        <v>20</v>
      </c>
      <c r="D2324" s="2" t="s">
        <v>1011</v>
      </c>
      <c r="E2324" s="2" t="s">
        <v>19861</v>
      </c>
      <c r="F2324" s="2">
        <v>27876626</v>
      </c>
      <c r="G2324" s="2" t="s">
        <v>20238</v>
      </c>
      <c r="H2324" s="2" t="s">
        <v>20239</v>
      </c>
      <c r="I2324" s="2" t="s">
        <v>4024</v>
      </c>
      <c r="J2324" s="2" t="s">
        <v>20240</v>
      </c>
      <c r="K2324" s="2" t="s">
        <v>7380</v>
      </c>
      <c r="L2324" s="2" t="s">
        <v>20241</v>
      </c>
      <c r="M2324" s="2" t="s">
        <v>20242</v>
      </c>
      <c r="N2324" s="4" t="s">
        <v>20243</v>
      </c>
      <c r="O2324" s="4" t="s">
        <v>20244</v>
      </c>
    </row>
    <row r="2325" spans="1:15" ht="15" hidden="1" customHeight="1" x14ac:dyDescent="0.3">
      <c r="A2325" s="2" t="s">
        <v>267</v>
      </c>
      <c r="B2325" s="2" t="s">
        <v>34328</v>
      </c>
      <c r="C2325" s="3">
        <v>20</v>
      </c>
      <c r="D2325" s="2" t="s">
        <v>1011</v>
      </c>
      <c r="E2325" s="2" t="s">
        <v>19861</v>
      </c>
      <c r="F2325" s="2">
        <v>28034913</v>
      </c>
      <c r="G2325" s="2" t="s">
        <v>20245</v>
      </c>
      <c r="H2325" s="2" t="s">
        <v>20246</v>
      </c>
      <c r="I2325" s="2" t="s">
        <v>9419</v>
      </c>
      <c r="J2325" s="2" t="s">
        <v>20247</v>
      </c>
      <c r="K2325" s="2" t="s">
        <v>8355</v>
      </c>
      <c r="L2325" s="2" t="s">
        <v>20248</v>
      </c>
      <c r="M2325" s="2" t="s">
        <v>9041</v>
      </c>
      <c r="N2325" s="4" t="s">
        <v>20249</v>
      </c>
      <c r="O2325" s="4" t="s">
        <v>20250</v>
      </c>
    </row>
    <row r="2326" spans="1:15" ht="15" hidden="1" customHeight="1" x14ac:dyDescent="0.3">
      <c r="A2326" s="2" t="s">
        <v>267</v>
      </c>
      <c r="B2326" s="2" t="s">
        <v>34328</v>
      </c>
      <c r="C2326" s="3">
        <v>20</v>
      </c>
      <c r="D2326" s="2" t="s">
        <v>1011</v>
      </c>
      <c r="E2326" s="2" t="s">
        <v>19861</v>
      </c>
      <c r="F2326" s="2">
        <v>28334374</v>
      </c>
      <c r="G2326" s="2" t="s">
        <v>20251</v>
      </c>
      <c r="H2326" s="2" t="s">
        <v>20252</v>
      </c>
      <c r="I2326" s="2" t="s">
        <v>3947</v>
      </c>
      <c r="J2326" s="2"/>
      <c r="K2326" s="2" t="s">
        <v>13638</v>
      </c>
      <c r="L2326" s="2" t="s">
        <v>20253</v>
      </c>
      <c r="M2326" s="2" t="s">
        <v>7677</v>
      </c>
      <c r="N2326" s="4" t="s">
        <v>20254</v>
      </c>
      <c r="O2326" s="4" t="s">
        <v>20255</v>
      </c>
    </row>
    <row r="2327" spans="1:15" ht="15" hidden="1" customHeight="1" x14ac:dyDescent="0.3">
      <c r="A2327" s="2" t="s">
        <v>267</v>
      </c>
      <c r="B2327" s="2" t="s">
        <v>34328</v>
      </c>
      <c r="C2327" s="3">
        <v>20</v>
      </c>
      <c r="D2327" s="2" t="s">
        <v>1011</v>
      </c>
      <c r="E2327" s="2" t="s">
        <v>19861</v>
      </c>
      <c r="F2327" s="2">
        <v>26825707</v>
      </c>
      <c r="G2327" s="2" t="s">
        <v>20256</v>
      </c>
      <c r="H2327" s="2" t="s">
        <v>20257</v>
      </c>
      <c r="I2327" s="2" t="s">
        <v>1260</v>
      </c>
      <c r="J2327" s="2" t="s">
        <v>20258</v>
      </c>
      <c r="K2327" s="2" t="s">
        <v>5284</v>
      </c>
      <c r="L2327" s="2" t="s">
        <v>20259</v>
      </c>
      <c r="M2327" s="2" t="s">
        <v>9041</v>
      </c>
      <c r="N2327" s="4" t="s">
        <v>20260</v>
      </c>
      <c r="O2327" s="4" t="s">
        <v>20261</v>
      </c>
    </row>
    <row r="2328" spans="1:15" ht="15" hidden="1" customHeight="1" x14ac:dyDescent="0.3">
      <c r="A2328" s="2" t="s">
        <v>267</v>
      </c>
      <c r="B2328" s="2" t="s">
        <v>34328</v>
      </c>
      <c r="C2328" s="3">
        <v>20</v>
      </c>
      <c r="D2328" s="2" t="s">
        <v>1011</v>
      </c>
      <c r="E2328" s="2" t="s">
        <v>19861</v>
      </c>
      <c r="F2328" s="2">
        <v>26314501</v>
      </c>
      <c r="G2328" s="2" t="s">
        <v>20262</v>
      </c>
      <c r="H2328" s="2" t="s">
        <v>20263</v>
      </c>
      <c r="I2328" s="2" t="s">
        <v>2908</v>
      </c>
      <c r="J2328" s="2"/>
      <c r="K2328" s="2" t="s">
        <v>10405</v>
      </c>
      <c r="L2328" s="2" t="s">
        <v>20264</v>
      </c>
      <c r="M2328" s="2" t="s">
        <v>20265</v>
      </c>
      <c r="N2328" s="4" t="s">
        <v>20266</v>
      </c>
      <c r="O2328" s="4" t="s">
        <v>20267</v>
      </c>
    </row>
    <row r="2329" spans="1:15" ht="15" hidden="1" customHeight="1" x14ac:dyDescent="0.3">
      <c r="A2329" s="2" t="s">
        <v>267</v>
      </c>
      <c r="B2329" s="2" t="s">
        <v>34328</v>
      </c>
      <c r="C2329" s="3">
        <v>20</v>
      </c>
      <c r="D2329" s="2" t="s">
        <v>1011</v>
      </c>
      <c r="E2329" s="2" t="s">
        <v>19861</v>
      </c>
      <c r="F2329" s="2">
        <v>25963521</v>
      </c>
      <c r="G2329" s="2" t="s">
        <v>20205</v>
      </c>
      <c r="H2329" s="2" t="s">
        <v>20268</v>
      </c>
      <c r="I2329" s="2" t="s">
        <v>1613</v>
      </c>
      <c r="J2329" s="2" t="s">
        <v>10530</v>
      </c>
      <c r="K2329" s="2" t="s">
        <v>13495</v>
      </c>
      <c r="L2329" s="2" t="s">
        <v>20269</v>
      </c>
      <c r="M2329" s="2" t="s">
        <v>9107</v>
      </c>
      <c r="N2329" s="4" t="s">
        <v>20270</v>
      </c>
      <c r="O2329" s="4" t="s">
        <v>20271</v>
      </c>
    </row>
    <row r="2330" spans="1:15" ht="15" hidden="1" customHeight="1" x14ac:dyDescent="0.3">
      <c r="A2330" s="2" t="s">
        <v>267</v>
      </c>
      <c r="B2330" s="2" t="s">
        <v>34328</v>
      </c>
      <c r="C2330" s="3">
        <v>20</v>
      </c>
      <c r="D2330" s="2" t="s">
        <v>1011</v>
      </c>
      <c r="E2330" s="2" t="s">
        <v>19861</v>
      </c>
      <c r="F2330" s="2">
        <v>25706096</v>
      </c>
      <c r="G2330" s="2" t="s">
        <v>20272</v>
      </c>
      <c r="H2330" s="2" t="s">
        <v>20273</v>
      </c>
      <c r="I2330" s="2" t="s">
        <v>632</v>
      </c>
      <c r="J2330" s="2" t="s">
        <v>20274</v>
      </c>
      <c r="K2330" s="2" t="s">
        <v>20275</v>
      </c>
      <c r="L2330" s="2" t="s">
        <v>20276</v>
      </c>
      <c r="M2330" s="2" t="s">
        <v>9107</v>
      </c>
      <c r="N2330" s="4" t="s">
        <v>20277</v>
      </c>
      <c r="O2330" s="4" t="s">
        <v>20278</v>
      </c>
    </row>
    <row r="2331" spans="1:15" ht="15" hidden="1" customHeight="1" x14ac:dyDescent="0.3">
      <c r="A2331" s="2" t="s">
        <v>267</v>
      </c>
      <c r="B2331" s="2" t="s">
        <v>34328</v>
      </c>
      <c r="C2331" s="3">
        <v>20</v>
      </c>
      <c r="D2331" s="2" t="s">
        <v>1011</v>
      </c>
      <c r="E2331" s="2" t="s">
        <v>19861</v>
      </c>
      <c r="F2331" s="2">
        <v>25217959</v>
      </c>
      <c r="G2331" s="2" t="s">
        <v>20279</v>
      </c>
      <c r="H2331" s="2" t="s">
        <v>20280</v>
      </c>
      <c r="I2331" s="2" t="s">
        <v>4053</v>
      </c>
      <c r="J2331" s="2" t="s">
        <v>20281</v>
      </c>
      <c r="K2331" s="2" t="s">
        <v>15420</v>
      </c>
      <c r="L2331" s="2" t="s">
        <v>20282</v>
      </c>
      <c r="M2331" s="2" t="s">
        <v>17973</v>
      </c>
      <c r="N2331" s="4" t="s">
        <v>20283</v>
      </c>
      <c r="O2331" s="4" t="s">
        <v>20284</v>
      </c>
    </row>
    <row r="2332" spans="1:15" ht="15" hidden="1" customHeight="1" x14ac:dyDescent="0.3">
      <c r="A2332" s="2" t="s">
        <v>267</v>
      </c>
      <c r="B2332" s="2" t="s">
        <v>34328</v>
      </c>
      <c r="C2332" s="3">
        <v>20</v>
      </c>
      <c r="D2332" s="2" t="s">
        <v>1011</v>
      </c>
      <c r="E2332" s="2" t="s">
        <v>19861</v>
      </c>
      <c r="F2332" s="2">
        <v>24470386</v>
      </c>
      <c r="G2332" s="2" t="s">
        <v>20285</v>
      </c>
      <c r="H2332" s="2" t="s">
        <v>20286</v>
      </c>
      <c r="I2332" s="2" t="s">
        <v>4877</v>
      </c>
      <c r="J2332" s="2"/>
      <c r="K2332" s="2" t="s">
        <v>10405</v>
      </c>
      <c r="L2332" s="2" t="s">
        <v>20287</v>
      </c>
      <c r="M2332" s="2" t="s">
        <v>7460</v>
      </c>
      <c r="N2332" s="4" t="s">
        <v>20288</v>
      </c>
      <c r="O2332" s="4" t="s">
        <v>20289</v>
      </c>
    </row>
    <row r="2333" spans="1:15" ht="15" hidden="1" customHeight="1" x14ac:dyDescent="0.3">
      <c r="A2333" s="2" t="s">
        <v>267</v>
      </c>
      <c r="B2333" s="2" t="s">
        <v>34328</v>
      </c>
      <c r="C2333" s="3">
        <v>20</v>
      </c>
      <c r="D2333" s="2" t="s">
        <v>1011</v>
      </c>
      <c r="E2333" s="2" t="s">
        <v>19861</v>
      </c>
      <c r="F2333" s="2">
        <v>24470448</v>
      </c>
      <c r="G2333" s="2" t="s">
        <v>19943</v>
      </c>
      <c r="H2333" s="2" t="s">
        <v>20290</v>
      </c>
      <c r="I2333" s="2" t="s">
        <v>3121</v>
      </c>
      <c r="J2333" s="2"/>
      <c r="K2333" s="2" t="s">
        <v>10405</v>
      </c>
      <c r="L2333" s="2" t="s">
        <v>20291</v>
      </c>
      <c r="M2333" s="2" t="s">
        <v>8909</v>
      </c>
      <c r="N2333" s="4" t="s">
        <v>20292</v>
      </c>
      <c r="O2333" s="4" t="s">
        <v>20293</v>
      </c>
    </row>
    <row r="2334" spans="1:15" ht="15" hidden="1" customHeight="1" x14ac:dyDescent="0.3">
      <c r="A2334" s="2" t="s">
        <v>267</v>
      </c>
      <c r="B2334" s="2" t="s">
        <v>34328</v>
      </c>
      <c r="C2334" s="3">
        <v>20</v>
      </c>
      <c r="D2334" s="2" t="s">
        <v>1011</v>
      </c>
      <c r="E2334" s="2" t="s">
        <v>19861</v>
      </c>
      <c r="F2334" s="2">
        <v>23553372</v>
      </c>
      <c r="G2334" s="2" t="s">
        <v>20294</v>
      </c>
      <c r="H2334" s="2" t="s">
        <v>20295</v>
      </c>
      <c r="I2334" s="2" t="s">
        <v>2130</v>
      </c>
      <c r="J2334" s="2"/>
      <c r="K2334" s="2" t="s">
        <v>8202</v>
      </c>
      <c r="L2334" s="2" t="s">
        <v>20296</v>
      </c>
      <c r="M2334" s="2" t="s">
        <v>9041</v>
      </c>
      <c r="N2334" s="4" t="s">
        <v>20297</v>
      </c>
      <c r="O2334" s="4" t="s">
        <v>20298</v>
      </c>
    </row>
    <row r="2335" spans="1:15" ht="15" hidden="1" customHeight="1" x14ac:dyDescent="0.3">
      <c r="A2335" s="2" t="s">
        <v>267</v>
      </c>
      <c r="B2335" s="2" t="s">
        <v>34328</v>
      </c>
      <c r="C2335" s="3">
        <v>20</v>
      </c>
      <c r="D2335" s="2" t="s">
        <v>1011</v>
      </c>
      <c r="E2335" s="2" t="s">
        <v>19861</v>
      </c>
      <c r="F2335" s="2">
        <v>23302539</v>
      </c>
      <c r="G2335" s="2" t="s">
        <v>20299</v>
      </c>
      <c r="H2335" s="2" t="s">
        <v>20300</v>
      </c>
      <c r="I2335" s="2" t="s">
        <v>20301</v>
      </c>
      <c r="J2335" s="2" t="s">
        <v>20301</v>
      </c>
      <c r="K2335" s="2" t="s">
        <v>19923</v>
      </c>
      <c r="L2335" s="2" t="s">
        <v>20302</v>
      </c>
      <c r="M2335" s="2" t="s">
        <v>7388</v>
      </c>
      <c r="N2335" s="4" t="s">
        <v>20303</v>
      </c>
      <c r="O2335" s="4" t="s">
        <v>20304</v>
      </c>
    </row>
    <row r="2336" spans="1:15" ht="15" hidden="1" customHeight="1" x14ac:dyDescent="0.3">
      <c r="A2336" s="2" t="s">
        <v>267</v>
      </c>
      <c r="B2336" s="2" t="s">
        <v>34328</v>
      </c>
      <c r="C2336" s="3">
        <v>20</v>
      </c>
      <c r="D2336" s="2" t="s">
        <v>1011</v>
      </c>
      <c r="E2336" s="2" t="s">
        <v>19861</v>
      </c>
      <c r="F2336" s="2">
        <v>22560573</v>
      </c>
      <c r="G2336" s="2" t="s">
        <v>20305</v>
      </c>
      <c r="H2336" s="2" t="s">
        <v>20306</v>
      </c>
      <c r="I2336" s="2" t="s">
        <v>805</v>
      </c>
      <c r="J2336" s="2"/>
      <c r="K2336" s="2" t="s">
        <v>20307</v>
      </c>
      <c r="L2336" s="2" t="s">
        <v>20308</v>
      </c>
      <c r="M2336" s="2" t="s">
        <v>7438</v>
      </c>
      <c r="N2336" s="4" t="s">
        <v>20309</v>
      </c>
      <c r="O2336" s="4" t="s">
        <v>20310</v>
      </c>
    </row>
    <row r="2337" spans="1:15" ht="15" hidden="1" customHeight="1" x14ac:dyDescent="0.3">
      <c r="A2337" s="2" t="s">
        <v>267</v>
      </c>
      <c r="B2337" s="2" t="s">
        <v>34328</v>
      </c>
      <c r="C2337" s="3">
        <v>20</v>
      </c>
      <c r="D2337" s="2" t="s">
        <v>1011</v>
      </c>
      <c r="E2337" s="2" t="s">
        <v>19861</v>
      </c>
      <c r="F2337" s="2">
        <v>22089101</v>
      </c>
      <c r="G2337" s="2" t="s">
        <v>20305</v>
      </c>
      <c r="H2337" s="2" t="s">
        <v>20311</v>
      </c>
      <c r="I2337" s="2" t="s">
        <v>5021</v>
      </c>
      <c r="J2337" s="2"/>
      <c r="K2337" s="2" t="s">
        <v>20234</v>
      </c>
      <c r="L2337" s="2" t="s">
        <v>20312</v>
      </c>
      <c r="M2337" s="2" t="s">
        <v>9763</v>
      </c>
      <c r="N2337" s="4" t="s">
        <v>20313</v>
      </c>
      <c r="O2337" s="4" t="s">
        <v>20314</v>
      </c>
    </row>
    <row r="2338" spans="1:15" ht="15" hidden="1" customHeight="1" x14ac:dyDescent="0.3">
      <c r="A2338" s="2" t="s">
        <v>267</v>
      </c>
      <c r="B2338" s="2" t="s">
        <v>34328</v>
      </c>
      <c r="C2338" s="3">
        <v>20</v>
      </c>
      <c r="D2338" s="2" t="s">
        <v>1011</v>
      </c>
      <c r="E2338" s="2" t="s">
        <v>19861</v>
      </c>
      <c r="F2338" s="2">
        <v>21576823</v>
      </c>
      <c r="G2338" s="2" t="s">
        <v>20315</v>
      </c>
      <c r="H2338" s="2" t="s">
        <v>20316</v>
      </c>
      <c r="I2338" s="2" t="s">
        <v>1949</v>
      </c>
      <c r="J2338" s="2" t="s">
        <v>20317</v>
      </c>
      <c r="K2338" s="2" t="s">
        <v>9464</v>
      </c>
      <c r="L2338" s="2" t="s">
        <v>20318</v>
      </c>
      <c r="M2338" s="2" t="s">
        <v>9041</v>
      </c>
      <c r="N2338" s="4" t="s">
        <v>20319</v>
      </c>
      <c r="O2338" s="4" t="s">
        <v>20320</v>
      </c>
    </row>
    <row r="2339" spans="1:15" ht="15" hidden="1" customHeight="1" x14ac:dyDescent="0.3">
      <c r="A2339" s="2" t="s">
        <v>267</v>
      </c>
      <c r="B2339" s="2" t="s">
        <v>34328</v>
      </c>
      <c r="C2339" s="3">
        <v>20</v>
      </c>
      <c r="D2339" s="2" t="s">
        <v>1011</v>
      </c>
      <c r="E2339" s="2" t="s">
        <v>19872</v>
      </c>
      <c r="F2339" s="2">
        <v>20028520</v>
      </c>
      <c r="G2339" s="2" t="s">
        <v>20321</v>
      </c>
      <c r="H2339" s="2" t="s">
        <v>20322</v>
      </c>
      <c r="I2339" s="2" t="s">
        <v>20323</v>
      </c>
      <c r="J2339" s="2" t="s">
        <v>20323</v>
      </c>
      <c r="K2339" s="2" t="s">
        <v>19923</v>
      </c>
      <c r="L2339" s="2" t="s">
        <v>20324</v>
      </c>
      <c r="M2339" s="2" t="s">
        <v>7388</v>
      </c>
      <c r="N2339" s="4" t="s">
        <v>20325</v>
      </c>
      <c r="O2339" s="4" t="s">
        <v>20326</v>
      </c>
    </row>
    <row r="2340" spans="1:15" ht="15" hidden="1" customHeight="1" x14ac:dyDescent="0.3">
      <c r="A2340" s="2" t="s">
        <v>267</v>
      </c>
      <c r="B2340" s="2" t="s">
        <v>34328</v>
      </c>
      <c r="C2340" s="3">
        <v>20</v>
      </c>
      <c r="D2340" s="2" t="s">
        <v>1011</v>
      </c>
      <c r="E2340" s="2" t="s">
        <v>19872</v>
      </c>
      <c r="F2340" s="2">
        <v>17136361</v>
      </c>
      <c r="G2340" s="2" t="s">
        <v>20327</v>
      </c>
      <c r="H2340" s="2" t="s">
        <v>20328</v>
      </c>
      <c r="I2340" s="2" t="s">
        <v>10774</v>
      </c>
      <c r="J2340" s="2" t="s">
        <v>20329</v>
      </c>
      <c r="K2340" s="2" t="s">
        <v>20330</v>
      </c>
      <c r="L2340" s="2" t="s">
        <v>20331</v>
      </c>
      <c r="M2340" s="2" t="s">
        <v>7388</v>
      </c>
      <c r="N2340" s="4" t="s">
        <v>20332</v>
      </c>
      <c r="O2340" s="4" t="s">
        <v>20333</v>
      </c>
    </row>
    <row r="2341" spans="1:15" ht="15" hidden="1" customHeight="1" x14ac:dyDescent="0.3">
      <c r="A2341" s="2" t="s">
        <v>267</v>
      </c>
      <c r="B2341" s="2" t="s">
        <v>34328</v>
      </c>
      <c r="C2341" s="3">
        <v>20</v>
      </c>
      <c r="D2341" s="2" t="s">
        <v>1011</v>
      </c>
      <c r="E2341" s="2" t="s">
        <v>19861</v>
      </c>
      <c r="F2341" s="2">
        <v>16899778</v>
      </c>
      <c r="G2341" s="2" t="s">
        <v>20334</v>
      </c>
      <c r="H2341" s="2" t="s">
        <v>20335</v>
      </c>
      <c r="I2341" s="2" t="s">
        <v>20336</v>
      </c>
      <c r="J2341" s="2"/>
      <c r="K2341" s="2" t="s">
        <v>8336</v>
      </c>
      <c r="L2341" s="2" t="s">
        <v>20337</v>
      </c>
      <c r="M2341" s="2" t="s">
        <v>20118</v>
      </c>
      <c r="N2341" s="4" t="s">
        <v>20338</v>
      </c>
      <c r="O2341" s="4" t="s">
        <v>20339</v>
      </c>
    </row>
    <row r="2342" spans="1:15" ht="15" hidden="1" customHeight="1" x14ac:dyDescent="0.3">
      <c r="A2342" s="2" t="s">
        <v>267</v>
      </c>
      <c r="B2342" s="2" t="s">
        <v>34328</v>
      </c>
      <c r="C2342" s="3">
        <v>20</v>
      </c>
      <c r="D2342" s="2" t="s">
        <v>1011</v>
      </c>
      <c r="E2342" s="2" t="s">
        <v>19861</v>
      </c>
      <c r="F2342" s="2">
        <v>39423879</v>
      </c>
      <c r="G2342" s="2" t="s">
        <v>19862</v>
      </c>
      <c r="H2342" s="2" t="s">
        <v>19863</v>
      </c>
      <c r="I2342" s="2" t="s">
        <v>4760</v>
      </c>
      <c r="J2342" s="2" t="s">
        <v>5794</v>
      </c>
      <c r="K2342" s="2" t="s">
        <v>7380</v>
      </c>
      <c r="L2342" s="2" t="s">
        <v>19864</v>
      </c>
      <c r="M2342" s="2" t="s">
        <v>7388</v>
      </c>
      <c r="N2342" s="4" t="s">
        <v>19865</v>
      </c>
      <c r="O2342" s="4" t="s">
        <v>19866</v>
      </c>
    </row>
    <row r="2343" spans="1:15" ht="15" hidden="1" customHeight="1" x14ac:dyDescent="0.3">
      <c r="A2343" s="2" t="s">
        <v>267</v>
      </c>
      <c r="B2343" s="2" t="s">
        <v>34328</v>
      </c>
      <c r="C2343" s="3">
        <v>20</v>
      </c>
      <c r="D2343" s="2" t="s">
        <v>1011</v>
      </c>
      <c r="E2343" s="2" t="s">
        <v>19861</v>
      </c>
      <c r="F2343" s="2">
        <v>39303891</v>
      </c>
      <c r="G2343" s="2" t="s">
        <v>19867</v>
      </c>
      <c r="H2343" s="2" t="s">
        <v>19868</v>
      </c>
      <c r="I2343" s="2" t="s">
        <v>7393</v>
      </c>
      <c r="J2343" s="2" t="s">
        <v>12877</v>
      </c>
      <c r="K2343" s="2" t="s">
        <v>7380</v>
      </c>
      <c r="L2343" s="2" t="s">
        <v>19869</v>
      </c>
      <c r="M2343" s="2" t="s">
        <v>7388</v>
      </c>
      <c r="N2343" s="4" t="s">
        <v>19870</v>
      </c>
      <c r="O2343" s="4" t="s">
        <v>19871</v>
      </c>
    </row>
    <row r="2344" spans="1:15" ht="15" hidden="1" customHeight="1" x14ac:dyDescent="0.3">
      <c r="A2344" s="2" t="s">
        <v>267</v>
      </c>
      <c r="B2344" s="2" t="s">
        <v>34328</v>
      </c>
      <c r="C2344" s="3">
        <v>20</v>
      </c>
      <c r="D2344" s="2" t="s">
        <v>1011</v>
      </c>
      <c r="E2344" s="2" t="s">
        <v>19872</v>
      </c>
      <c r="F2344" s="2">
        <v>39058514</v>
      </c>
      <c r="G2344" s="2" t="s">
        <v>19873</v>
      </c>
      <c r="H2344" s="2" t="s">
        <v>19874</v>
      </c>
      <c r="I2344" s="2" t="s">
        <v>10960</v>
      </c>
      <c r="J2344" s="2"/>
      <c r="K2344" s="2" t="s">
        <v>10693</v>
      </c>
      <c r="L2344" s="2" t="s">
        <v>19875</v>
      </c>
      <c r="M2344" s="2" t="s">
        <v>9183</v>
      </c>
      <c r="N2344" s="4" t="s">
        <v>3352</v>
      </c>
      <c r="O2344" s="4" t="s">
        <v>19876</v>
      </c>
    </row>
    <row r="2345" spans="1:15" ht="15" hidden="1" customHeight="1" x14ac:dyDescent="0.3">
      <c r="A2345" s="2" t="s">
        <v>282</v>
      </c>
      <c r="B2345" s="2" t="s">
        <v>34329</v>
      </c>
      <c r="C2345" s="3">
        <v>21</v>
      </c>
      <c r="D2345" s="2" t="s">
        <v>1024</v>
      </c>
      <c r="E2345" s="2" t="s">
        <v>20340</v>
      </c>
      <c r="F2345" s="2">
        <v>39148513</v>
      </c>
      <c r="G2345" s="2" t="s">
        <v>20346</v>
      </c>
      <c r="H2345" s="2" t="s">
        <v>20347</v>
      </c>
      <c r="I2345" s="2" t="s">
        <v>5010</v>
      </c>
      <c r="J2345" s="2" t="s">
        <v>20348</v>
      </c>
      <c r="K2345" s="2" t="s">
        <v>7395</v>
      </c>
      <c r="L2345" s="2" t="s">
        <v>20349</v>
      </c>
      <c r="M2345" s="2" t="s">
        <v>7388</v>
      </c>
      <c r="N2345" s="4" t="s">
        <v>20350</v>
      </c>
      <c r="O2345" s="4" t="s">
        <v>20351</v>
      </c>
    </row>
    <row r="2346" spans="1:15" ht="15" hidden="1" customHeight="1" x14ac:dyDescent="0.3">
      <c r="A2346" s="2" t="s">
        <v>282</v>
      </c>
      <c r="B2346" s="2" t="s">
        <v>34329</v>
      </c>
      <c r="C2346" s="3">
        <v>21</v>
      </c>
      <c r="D2346" s="2" t="s">
        <v>1024</v>
      </c>
      <c r="E2346" s="2" t="s">
        <v>20340</v>
      </c>
      <c r="F2346" s="2">
        <v>38906220</v>
      </c>
      <c r="G2346" s="2" t="s">
        <v>20352</v>
      </c>
      <c r="H2346" s="2" t="s">
        <v>20353</v>
      </c>
      <c r="I2346" s="2" t="s">
        <v>850</v>
      </c>
      <c r="J2346" s="2" t="s">
        <v>6008</v>
      </c>
      <c r="K2346" s="2" t="s">
        <v>10714</v>
      </c>
      <c r="L2346" s="2" t="s">
        <v>20354</v>
      </c>
      <c r="M2346" s="2" t="s">
        <v>7438</v>
      </c>
      <c r="N2346" s="4" t="s">
        <v>20355</v>
      </c>
      <c r="O2346" s="4" t="s">
        <v>20356</v>
      </c>
    </row>
    <row r="2347" spans="1:15" ht="15" hidden="1" customHeight="1" x14ac:dyDescent="0.3">
      <c r="A2347" s="2" t="s">
        <v>282</v>
      </c>
      <c r="B2347" s="2" t="s">
        <v>34329</v>
      </c>
      <c r="C2347" s="3">
        <v>21</v>
      </c>
      <c r="D2347" s="2" t="s">
        <v>1024</v>
      </c>
      <c r="E2347" s="2" t="s">
        <v>20340</v>
      </c>
      <c r="F2347" s="2">
        <v>39096008</v>
      </c>
      <c r="G2347" s="2" t="s">
        <v>20357</v>
      </c>
      <c r="H2347" s="2" t="s">
        <v>20358</v>
      </c>
      <c r="I2347" s="2" t="s">
        <v>850</v>
      </c>
      <c r="J2347" s="2" t="s">
        <v>5781</v>
      </c>
      <c r="K2347" s="2" t="s">
        <v>1194</v>
      </c>
      <c r="L2347" s="2" t="s">
        <v>20359</v>
      </c>
      <c r="M2347" s="2" t="s">
        <v>7388</v>
      </c>
      <c r="N2347" s="4" t="s">
        <v>20360</v>
      </c>
      <c r="O2347" s="4" t="s">
        <v>20361</v>
      </c>
    </row>
    <row r="2348" spans="1:15" ht="15" hidden="1" customHeight="1" x14ac:dyDescent="0.3">
      <c r="A2348" s="2" t="s">
        <v>282</v>
      </c>
      <c r="B2348" s="2" t="s">
        <v>34329</v>
      </c>
      <c r="C2348" s="3">
        <v>21</v>
      </c>
      <c r="D2348" s="2" t="s">
        <v>1024</v>
      </c>
      <c r="E2348" s="2" t="s">
        <v>20340</v>
      </c>
      <c r="F2348" s="2">
        <v>38961223</v>
      </c>
      <c r="G2348" s="2" t="s">
        <v>20362</v>
      </c>
      <c r="H2348" s="2" t="s">
        <v>20363</v>
      </c>
      <c r="I2348" s="2" t="s">
        <v>4382</v>
      </c>
      <c r="J2348" s="2" t="s">
        <v>20348</v>
      </c>
      <c r="K2348" s="2" t="s">
        <v>16837</v>
      </c>
      <c r="L2348" s="2" t="s">
        <v>20364</v>
      </c>
      <c r="M2348" s="2" t="s">
        <v>7388</v>
      </c>
      <c r="N2348" s="4" t="s">
        <v>20365</v>
      </c>
      <c r="O2348" s="4" t="s">
        <v>20366</v>
      </c>
    </row>
    <row r="2349" spans="1:15" ht="15" hidden="1" customHeight="1" x14ac:dyDescent="0.3">
      <c r="A2349" s="2" t="s">
        <v>282</v>
      </c>
      <c r="B2349" s="2" t="s">
        <v>34329</v>
      </c>
      <c r="C2349" s="3">
        <v>21</v>
      </c>
      <c r="D2349" s="2" t="s">
        <v>1024</v>
      </c>
      <c r="E2349" s="2" t="s">
        <v>20340</v>
      </c>
      <c r="F2349" s="2">
        <v>39034662</v>
      </c>
      <c r="G2349" s="2" t="s">
        <v>20367</v>
      </c>
      <c r="H2349" s="2" t="s">
        <v>20368</v>
      </c>
      <c r="I2349" s="2" t="s">
        <v>4382</v>
      </c>
      <c r="J2349" s="2" t="s">
        <v>20369</v>
      </c>
      <c r="K2349" s="2" t="s">
        <v>8890</v>
      </c>
      <c r="L2349" s="2" t="s">
        <v>20370</v>
      </c>
      <c r="M2349" s="2" t="s">
        <v>9107</v>
      </c>
      <c r="N2349" s="4" t="s">
        <v>20371</v>
      </c>
      <c r="O2349" s="4" t="s">
        <v>20372</v>
      </c>
    </row>
    <row r="2350" spans="1:15" ht="15" hidden="1" customHeight="1" x14ac:dyDescent="0.3">
      <c r="A2350" s="2" t="s">
        <v>282</v>
      </c>
      <c r="B2350" s="2" t="s">
        <v>34329</v>
      </c>
      <c r="C2350" s="3">
        <v>21</v>
      </c>
      <c r="D2350" s="2" t="s">
        <v>1024</v>
      </c>
      <c r="E2350" s="2" t="s">
        <v>20373</v>
      </c>
      <c r="F2350" s="2">
        <v>38548091</v>
      </c>
      <c r="G2350" s="2" t="s">
        <v>20374</v>
      </c>
      <c r="H2350" s="2" t="s">
        <v>20375</v>
      </c>
      <c r="I2350" s="2" t="s">
        <v>20376</v>
      </c>
      <c r="J2350" s="2" t="s">
        <v>20377</v>
      </c>
      <c r="K2350" s="2" t="s">
        <v>7380</v>
      </c>
      <c r="L2350" s="2" t="s">
        <v>20378</v>
      </c>
      <c r="M2350" s="2" t="s">
        <v>7388</v>
      </c>
      <c r="N2350" s="4" t="s">
        <v>20379</v>
      </c>
      <c r="O2350" s="4" t="s">
        <v>20380</v>
      </c>
    </row>
    <row r="2351" spans="1:15" ht="15" hidden="1" customHeight="1" x14ac:dyDescent="0.3">
      <c r="A2351" s="2" t="s">
        <v>282</v>
      </c>
      <c r="B2351" s="2" t="s">
        <v>34329</v>
      </c>
      <c r="C2351" s="3">
        <v>21</v>
      </c>
      <c r="D2351" s="2" t="s">
        <v>1024</v>
      </c>
      <c r="E2351" s="2" t="s">
        <v>20340</v>
      </c>
      <c r="F2351" s="2">
        <v>38849184</v>
      </c>
      <c r="G2351" s="2" t="s">
        <v>20381</v>
      </c>
      <c r="H2351" s="2" t="s">
        <v>20382</v>
      </c>
      <c r="I2351" s="2" t="s">
        <v>2415</v>
      </c>
      <c r="J2351" s="2"/>
      <c r="K2351" s="2" t="s">
        <v>7380</v>
      </c>
      <c r="L2351" s="2" t="s">
        <v>20383</v>
      </c>
      <c r="M2351" s="2" t="s">
        <v>7438</v>
      </c>
      <c r="N2351" s="4" t="s">
        <v>20384</v>
      </c>
      <c r="O2351" s="4" t="s">
        <v>20385</v>
      </c>
    </row>
    <row r="2352" spans="1:15" ht="15" hidden="1" customHeight="1" x14ac:dyDescent="0.3">
      <c r="A2352" s="2" t="s">
        <v>282</v>
      </c>
      <c r="B2352" s="2" t="s">
        <v>34329</v>
      </c>
      <c r="C2352" s="3">
        <v>21</v>
      </c>
      <c r="D2352" s="2" t="s">
        <v>1024</v>
      </c>
      <c r="E2352" s="2" t="s">
        <v>20340</v>
      </c>
      <c r="F2352" s="2">
        <v>38241399</v>
      </c>
      <c r="G2352" s="2" t="s">
        <v>20386</v>
      </c>
      <c r="H2352" s="2" t="s">
        <v>20387</v>
      </c>
      <c r="I2352" s="2" t="s">
        <v>5926</v>
      </c>
      <c r="J2352" s="2" t="s">
        <v>5926</v>
      </c>
      <c r="K2352" s="2" t="s">
        <v>9120</v>
      </c>
      <c r="L2352" s="2" t="s">
        <v>20388</v>
      </c>
      <c r="M2352" s="2" t="s">
        <v>7388</v>
      </c>
      <c r="N2352" s="4" t="s">
        <v>20389</v>
      </c>
      <c r="O2352" s="4" t="s">
        <v>20390</v>
      </c>
    </row>
    <row r="2353" spans="1:15" ht="15" hidden="1" customHeight="1" x14ac:dyDescent="0.3">
      <c r="A2353" s="2" t="s">
        <v>282</v>
      </c>
      <c r="B2353" s="2" t="s">
        <v>34329</v>
      </c>
      <c r="C2353" s="3">
        <v>21</v>
      </c>
      <c r="D2353" s="2" t="s">
        <v>1024</v>
      </c>
      <c r="E2353" s="2" t="s">
        <v>20340</v>
      </c>
      <c r="F2353" s="2">
        <v>38512841</v>
      </c>
      <c r="G2353" s="2" t="s">
        <v>20391</v>
      </c>
      <c r="H2353" s="2" t="s">
        <v>20392</v>
      </c>
      <c r="I2353" s="2" t="s">
        <v>945</v>
      </c>
      <c r="J2353" s="2" t="s">
        <v>20393</v>
      </c>
      <c r="K2353" s="2" t="s">
        <v>7933</v>
      </c>
      <c r="L2353" s="2" t="s">
        <v>20394</v>
      </c>
      <c r="M2353" s="2" t="s">
        <v>7388</v>
      </c>
      <c r="N2353" s="4" t="s">
        <v>20395</v>
      </c>
      <c r="O2353" s="4" t="s">
        <v>20396</v>
      </c>
    </row>
    <row r="2354" spans="1:15" ht="15" hidden="1" customHeight="1" x14ac:dyDescent="0.3">
      <c r="A2354" s="2" t="s">
        <v>282</v>
      </c>
      <c r="B2354" s="2" t="s">
        <v>34329</v>
      </c>
      <c r="C2354" s="3">
        <v>21</v>
      </c>
      <c r="D2354" s="2" t="s">
        <v>1024</v>
      </c>
      <c r="E2354" s="2" t="s">
        <v>20373</v>
      </c>
      <c r="F2354" s="2">
        <v>39188715</v>
      </c>
      <c r="G2354" s="2" t="s">
        <v>20397</v>
      </c>
      <c r="H2354" s="2" t="s">
        <v>20398</v>
      </c>
      <c r="I2354" s="2" t="s">
        <v>945</v>
      </c>
      <c r="J2354" s="2" t="s">
        <v>20399</v>
      </c>
      <c r="K2354" s="2" t="s">
        <v>7410</v>
      </c>
      <c r="L2354" s="2" t="s">
        <v>20400</v>
      </c>
      <c r="M2354" s="2" t="s">
        <v>7388</v>
      </c>
      <c r="N2354" s="4" t="s">
        <v>20401</v>
      </c>
      <c r="O2354" s="4" t="s">
        <v>20402</v>
      </c>
    </row>
    <row r="2355" spans="1:15" ht="15" hidden="1" customHeight="1" x14ac:dyDescent="0.3">
      <c r="A2355" s="2" t="s">
        <v>282</v>
      </c>
      <c r="B2355" s="2" t="s">
        <v>34329</v>
      </c>
      <c r="C2355" s="3">
        <v>21</v>
      </c>
      <c r="D2355" s="2" t="s">
        <v>1024</v>
      </c>
      <c r="E2355" s="2" t="s">
        <v>20340</v>
      </c>
      <c r="F2355" s="2">
        <v>39705273</v>
      </c>
      <c r="G2355" s="2" t="s">
        <v>20391</v>
      </c>
      <c r="H2355" s="2" t="s">
        <v>20403</v>
      </c>
      <c r="I2355" s="2" t="s">
        <v>945</v>
      </c>
      <c r="J2355" s="2" t="s">
        <v>8852</v>
      </c>
      <c r="K2355" s="2" t="s">
        <v>7933</v>
      </c>
      <c r="L2355" s="2" t="s">
        <v>20404</v>
      </c>
      <c r="M2355" s="2" t="s">
        <v>7388</v>
      </c>
      <c r="N2355" s="4" t="s">
        <v>20405</v>
      </c>
      <c r="O2355" s="4" t="s">
        <v>20406</v>
      </c>
    </row>
    <row r="2356" spans="1:15" ht="15" hidden="1" customHeight="1" x14ac:dyDescent="0.3">
      <c r="A2356" s="2" t="s">
        <v>282</v>
      </c>
      <c r="B2356" s="2" t="s">
        <v>34329</v>
      </c>
      <c r="C2356" s="3">
        <v>21</v>
      </c>
      <c r="D2356" s="2" t="s">
        <v>1024</v>
      </c>
      <c r="E2356" s="2" t="s">
        <v>20340</v>
      </c>
      <c r="F2356" s="2">
        <v>37738626</v>
      </c>
      <c r="G2356" s="2" t="s">
        <v>20407</v>
      </c>
      <c r="H2356" s="2" t="s">
        <v>20408</v>
      </c>
      <c r="I2356" s="2" t="s">
        <v>20409</v>
      </c>
      <c r="J2356" s="2"/>
      <c r="K2356" s="2" t="s">
        <v>5284</v>
      </c>
      <c r="L2356" s="2" t="s">
        <v>20410</v>
      </c>
      <c r="M2356" s="2" t="s">
        <v>7388</v>
      </c>
      <c r="N2356" s="4" t="s">
        <v>20411</v>
      </c>
      <c r="O2356" s="4" t="s">
        <v>20412</v>
      </c>
    </row>
    <row r="2357" spans="1:15" ht="15" hidden="1" customHeight="1" x14ac:dyDescent="0.3">
      <c r="A2357" s="2" t="s">
        <v>282</v>
      </c>
      <c r="B2357" s="2" t="s">
        <v>34329</v>
      </c>
      <c r="C2357" s="3">
        <v>21</v>
      </c>
      <c r="D2357" s="2" t="s">
        <v>1024</v>
      </c>
      <c r="E2357" s="2" t="s">
        <v>20340</v>
      </c>
      <c r="F2357" s="2">
        <v>37821709</v>
      </c>
      <c r="G2357" s="2" t="s">
        <v>20413</v>
      </c>
      <c r="H2357" s="2" t="s">
        <v>20414</v>
      </c>
      <c r="I2357" s="2" t="s">
        <v>5906</v>
      </c>
      <c r="J2357" s="2"/>
      <c r="K2357" s="2" t="s">
        <v>9742</v>
      </c>
      <c r="L2357" s="2" t="s">
        <v>20415</v>
      </c>
      <c r="M2357" s="2" t="s">
        <v>7858</v>
      </c>
      <c r="N2357" s="4" t="s">
        <v>20416</v>
      </c>
      <c r="O2357" s="4" t="s">
        <v>20417</v>
      </c>
    </row>
    <row r="2358" spans="1:15" ht="15" hidden="1" customHeight="1" x14ac:dyDescent="0.3">
      <c r="A2358" s="2" t="s">
        <v>282</v>
      </c>
      <c r="B2358" s="2" t="s">
        <v>34329</v>
      </c>
      <c r="C2358" s="3">
        <v>21</v>
      </c>
      <c r="D2358" s="2" t="s">
        <v>1024</v>
      </c>
      <c r="E2358" s="2" t="s">
        <v>20340</v>
      </c>
      <c r="F2358" s="2">
        <v>37946302</v>
      </c>
      <c r="G2358" s="2" t="s">
        <v>20418</v>
      </c>
      <c r="H2358" s="2" t="s">
        <v>20419</v>
      </c>
      <c r="I2358" s="2" t="s">
        <v>5699</v>
      </c>
      <c r="J2358" s="2" t="s">
        <v>5699</v>
      </c>
      <c r="K2358" s="2" t="s">
        <v>20420</v>
      </c>
      <c r="L2358" s="2" t="s">
        <v>20421</v>
      </c>
      <c r="M2358" s="2" t="s">
        <v>8963</v>
      </c>
      <c r="N2358" s="4" t="s">
        <v>20422</v>
      </c>
      <c r="O2358" s="4" t="s">
        <v>20423</v>
      </c>
    </row>
    <row r="2359" spans="1:15" ht="15" hidden="1" customHeight="1" x14ac:dyDescent="0.3">
      <c r="A2359" s="2" t="s">
        <v>282</v>
      </c>
      <c r="B2359" s="2" t="s">
        <v>34329</v>
      </c>
      <c r="C2359" s="3">
        <v>21</v>
      </c>
      <c r="D2359" s="2" t="s">
        <v>1024</v>
      </c>
      <c r="E2359" s="2" t="s">
        <v>20340</v>
      </c>
      <c r="F2359" s="2">
        <v>37487654</v>
      </c>
      <c r="G2359" s="2" t="s">
        <v>20424</v>
      </c>
      <c r="H2359" s="2" t="s">
        <v>20425</v>
      </c>
      <c r="I2359" s="2" t="s">
        <v>2891</v>
      </c>
      <c r="J2359" s="2" t="s">
        <v>19965</v>
      </c>
      <c r="K2359" s="2" t="s">
        <v>10981</v>
      </c>
      <c r="L2359" s="2" t="s">
        <v>20426</v>
      </c>
      <c r="M2359" s="2" t="s">
        <v>7460</v>
      </c>
      <c r="N2359" s="4" t="s">
        <v>20427</v>
      </c>
      <c r="O2359" s="4" t="s">
        <v>20428</v>
      </c>
    </row>
    <row r="2360" spans="1:15" ht="15" hidden="1" customHeight="1" x14ac:dyDescent="0.3">
      <c r="A2360" s="2" t="s">
        <v>282</v>
      </c>
      <c r="B2360" s="2" t="s">
        <v>34329</v>
      </c>
      <c r="C2360" s="3">
        <v>21</v>
      </c>
      <c r="D2360" s="2" t="s">
        <v>1024</v>
      </c>
      <c r="E2360" s="2" t="s">
        <v>20340</v>
      </c>
      <c r="F2360" s="2">
        <v>37558059</v>
      </c>
      <c r="G2360" s="2" t="s">
        <v>20429</v>
      </c>
      <c r="H2360" s="2" t="s">
        <v>20430</v>
      </c>
      <c r="I2360" s="2" t="s">
        <v>2891</v>
      </c>
      <c r="J2360" s="2" t="s">
        <v>11929</v>
      </c>
      <c r="K2360" s="2" t="s">
        <v>7380</v>
      </c>
      <c r="L2360" s="2" t="s">
        <v>20431</v>
      </c>
      <c r="M2360" s="2" t="s">
        <v>8963</v>
      </c>
      <c r="N2360" s="4" t="s">
        <v>20432</v>
      </c>
      <c r="O2360" s="4" t="s">
        <v>20433</v>
      </c>
    </row>
    <row r="2361" spans="1:15" ht="15" hidden="1" customHeight="1" x14ac:dyDescent="0.3">
      <c r="A2361" s="2" t="s">
        <v>282</v>
      </c>
      <c r="B2361" s="2" t="s">
        <v>34329</v>
      </c>
      <c r="C2361" s="3">
        <v>21</v>
      </c>
      <c r="D2361" s="2" t="s">
        <v>1024</v>
      </c>
      <c r="E2361" s="2" t="s">
        <v>20340</v>
      </c>
      <c r="F2361" s="2">
        <v>37295474</v>
      </c>
      <c r="G2361" s="2" t="s">
        <v>20434</v>
      </c>
      <c r="H2361" s="2" t="s">
        <v>20435</v>
      </c>
      <c r="I2361" s="2" t="s">
        <v>2931</v>
      </c>
      <c r="J2361" s="2" t="s">
        <v>20436</v>
      </c>
      <c r="K2361" s="2" t="s">
        <v>7380</v>
      </c>
      <c r="L2361" s="2" t="s">
        <v>20437</v>
      </c>
      <c r="M2361" s="2" t="s">
        <v>14128</v>
      </c>
      <c r="N2361" s="4" t="s">
        <v>20438</v>
      </c>
      <c r="O2361" s="4" t="s">
        <v>20439</v>
      </c>
    </row>
    <row r="2362" spans="1:15" ht="15" hidden="1" customHeight="1" x14ac:dyDescent="0.3">
      <c r="A2362" s="2" t="s">
        <v>282</v>
      </c>
      <c r="B2362" s="2" t="s">
        <v>34329</v>
      </c>
      <c r="C2362" s="3">
        <v>21</v>
      </c>
      <c r="D2362" s="2" t="s">
        <v>1024</v>
      </c>
      <c r="E2362" s="2" t="s">
        <v>20340</v>
      </c>
      <c r="F2362" s="2">
        <v>36871185</v>
      </c>
      <c r="G2362" s="2" t="s">
        <v>20440</v>
      </c>
      <c r="H2362" s="2" t="s">
        <v>20441</v>
      </c>
      <c r="I2362" s="2" t="s">
        <v>4029</v>
      </c>
      <c r="J2362" s="2" t="s">
        <v>20442</v>
      </c>
      <c r="K2362" s="2" t="s">
        <v>1194</v>
      </c>
      <c r="L2362" s="2" t="s">
        <v>20443</v>
      </c>
      <c r="M2362" s="2" t="s">
        <v>8167</v>
      </c>
      <c r="N2362" s="4" t="s">
        <v>20444</v>
      </c>
      <c r="O2362" s="4" t="s">
        <v>20445</v>
      </c>
    </row>
    <row r="2363" spans="1:15" ht="15" hidden="1" customHeight="1" x14ac:dyDescent="0.3">
      <c r="A2363" s="2" t="s">
        <v>282</v>
      </c>
      <c r="B2363" s="2" t="s">
        <v>34329</v>
      </c>
      <c r="C2363" s="3">
        <v>21</v>
      </c>
      <c r="D2363" s="2" t="s">
        <v>1024</v>
      </c>
      <c r="E2363" s="2" t="s">
        <v>20340</v>
      </c>
      <c r="F2363" s="2">
        <v>37106040</v>
      </c>
      <c r="G2363" s="2" t="s">
        <v>20413</v>
      </c>
      <c r="H2363" s="2" t="s">
        <v>20446</v>
      </c>
      <c r="I2363" s="2" t="s">
        <v>2976</v>
      </c>
      <c r="J2363" s="2" t="s">
        <v>7457</v>
      </c>
      <c r="K2363" s="2" t="s">
        <v>9742</v>
      </c>
      <c r="L2363" s="2" t="s">
        <v>20447</v>
      </c>
      <c r="M2363" s="2" t="s">
        <v>20118</v>
      </c>
      <c r="N2363" s="4" t="s">
        <v>20448</v>
      </c>
      <c r="O2363" s="4" t="s">
        <v>20449</v>
      </c>
    </row>
    <row r="2364" spans="1:15" ht="15" hidden="1" customHeight="1" x14ac:dyDescent="0.3">
      <c r="A2364" s="2" t="s">
        <v>282</v>
      </c>
      <c r="B2364" s="2" t="s">
        <v>34329</v>
      </c>
      <c r="C2364" s="3">
        <v>21</v>
      </c>
      <c r="D2364" s="2" t="s">
        <v>1024</v>
      </c>
      <c r="E2364" s="2" t="s">
        <v>20340</v>
      </c>
      <c r="F2364" s="2">
        <v>37398010</v>
      </c>
      <c r="G2364" s="2" t="s">
        <v>20450</v>
      </c>
      <c r="H2364" s="2" t="s">
        <v>20419</v>
      </c>
      <c r="I2364" s="2" t="s">
        <v>20451</v>
      </c>
      <c r="J2364" s="2" t="s">
        <v>20451</v>
      </c>
      <c r="K2364" s="2" t="s">
        <v>12499</v>
      </c>
      <c r="L2364" s="2"/>
      <c r="M2364" s="2" t="s">
        <v>8986</v>
      </c>
      <c r="N2364" s="4" t="s">
        <v>3356</v>
      </c>
      <c r="O2364" s="4" t="s">
        <v>20452</v>
      </c>
    </row>
    <row r="2365" spans="1:15" ht="15" hidden="1" customHeight="1" x14ac:dyDescent="0.3">
      <c r="A2365" s="2" t="s">
        <v>282</v>
      </c>
      <c r="B2365" s="2" t="s">
        <v>34329</v>
      </c>
      <c r="C2365" s="3">
        <v>21</v>
      </c>
      <c r="D2365" s="2" t="s">
        <v>1024</v>
      </c>
      <c r="E2365" s="2" t="s">
        <v>20340</v>
      </c>
      <c r="F2365" s="2">
        <v>36993430</v>
      </c>
      <c r="G2365" s="2" t="s">
        <v>20453</v>
      </c>
      <c r="H2365" s="2" t="s">
        <v>20454</v>
      </c>
      <c r="I2365" s="2" t="s">
        <v>15829</v>
      </c>
      <c r="J2365" s="2" t="s">
        <v>15829</v>
      </c>
      <c r="K2365" s="2" t="s">
        <v>9058</v>
      </c>
      <c r="L2365" s="2"/>
      <c r="M2365" s="2" t="s">
        <v>8986</v>
      </c>
      <c r="N2365" s="4" t="s">
        <v>20455</v>
      </c>
      <c r="O2365" s="4" t="s">
        <v>20456</v>
      </c>
    </row>
    <row r="2366" spans="1:15" ht="15" hidden="1" customHeight="1" x14ac:dyDescent="0.3">
      <c r="A2366" s="2" t="s">
        <v>282</v>
      </c>
      <c r="B2366" s="2" t="s">
        <v>34329</v>
      </c>
      <c r="C2366" s="3">
        <v>21</v>
      </c>
      <c r="D2366" s="2" t="s">
        <v>1024</v>
      </c>
      <c r="E2366" s="2" t="s">
        <v>20373</v>
      </c>
      <c r="F2366" s="2">
        <v>36424123</v>
      </c>
      <c r="G2366" s="2" t="s">
        <v>20457</v>
      </c>
      <c r="H2366" s="2" t="s">
        <v>20458</v>
      </c>
      <c r="I2366" s="2" t="s">
        <v>4393</v>
      </c>
      <c r="J2366" s="2" t="s">
        <v>17989</v>
      </c>
      <c r="K2366" s="2" t="s">
        <v>15780</v>
      </c>
      <c r="L2366" s="2" t="s">
        <v>20459</v>
      </c>
      <c r="M2366" s="2" t="s">
        <v>20118</v>
      </c>
      <c r="N2366" s="4" t="s">
        <v>20460</v>
      </c>
      <c r="O2366" s="4" t="s">
        <v>20461</v>
      </c>
    </row>
    <row r="2367" spans="1:15" ht="15" hidden="1" customHeight="1" x14ac:dyDescent="0.3">
      <c r="A2367" s="2" t="s">
        <v>282</v>
      </c>
      <c r="B2367" s="2" t="s">
        <v>34329</v>
      </c>
      <c r="C2367" s="3">
        <v>21</v>
      </c>
      <c r="D2367" s="2" t="s">
        <v>1024</v>
      </c>
      <c r="E2367" s="2" t="s">
        <v>20340</v>
      </c>
      <c r="F2367" s="2">
        <v>36532656</v>
      </c>
      <c r="G2367" s="2" t="s">
        <v>20462</v>
      </c>
      <c r="H2367" s="2" t="s">
        <v>20463</v>
      </c>
      <c r="I2367" s="2" t="s">
        <v>806</v>
      </c>
      <c r="J2367" s="2" t="s">
        <v>14014</v>
      </c>
      <c r="K2367" s="2" t="s">
        <v>7395</v>
      </c>
      <c r="L2367" s="2" t="s">
        <v>20464</v>
      </c>
      <c r="M2367" s="2" t="s">
        <v>7438</v>
      </c>
      <c r="N2367" s="4" t="s">
        <v>20465</v>
      </c>
      <c r="O2367" s="4" t="s">
        <v>20466</v>
      </c>
    </row>
    <row r="2368" spans="1:15" ht="15" hidden="1" customHeight="1" x14ac:dyDescent="0.3">
      <c r="A2368" s="2" t="s">
        <v>282</v>
      </c>
      <c r="B2368" s="2" t="s">
        <v>34329</v>
      </c>
      <c r="C2368" s="3">
        <v>21</v>
      </c>
      <c r="D2368" s="2" t="s">
        <v>1024</v>
      </c>
      <c r="E2368" s="2" t="s">
        <v>20340</v>
      </c>
      <c r="F2368" s="2">
        <v>36608150</v>
      </c>
      <c r="G2368" s="2" t="s">
        <v>20467</v>
      </c>
      <c r="H2368" s="2" t="s">
        <v>20468</v>
      </c>
      <c r="I2368" s="2" t="s">
        <v>15855</v>
      </c>
      <c r="J2368" s="2" t="s">
        <v>15855</v>
      </c>
      <c r="K2368" s="2" t="s">
        <v>9120</v>
      </c>
      <c r="L2368" s="2" t="s">
        <v>20469</v>
      </c>
      <c r="M2368" s="2" t="s">
        <v>8963</v>
      </c>
      <c r="N2368" s="4" t="s">
        <v>20470</v>
      </c>
      <c r="O2368" s="4" t="s">
        <v>20471</v>
      </c>
    </row>
    <row r="2369" spans="1:15" ht="15" hidden="1" customHeight="1" x14ac:dyDescent="0.3">
      <c r="A2369" s="2" t="s">
        <v>282</v>
      </c>
      <c r="B2369" s="2" t="s">
        <v>34329</v>
      </c>
      <c r="C2369" s="3">
        <v>21</v>
      </c>
      <c r="D2369" s="2" t="s">
        <v>1024</v>
      </c>
      <c r="E2369" s="2" t="s">
        <v>20373</v>
      </c>
      <c r="F2369" s="2">
        <v>37215141</v>
      </c>
      <c r="G2369" s="2" t="s">
        <v>20472</v>
      </c>
      <c r="H2369" s="2" t="s">
        <v>20473</v>
      </c>
      <c r="I2369" s="2" t="s">
        <v>1117</v>
      </c>
      <c r="J2369" s="2" t="s">
        <v>11953</v>
      </c>
      <c r="K2369" s="2" t="s">
        <v>7410</v>
      </c>
      <c r="L2369" s="2" t="s">
        <v>20474</v>
      </c>
      <c r="M2369" s="2" t="s">
        <v>20118</v>
      </c>
      <c r="N2369" s="4" t="s">
        <v>20475</v>
      </c>
      <c r="O2369" s="4" t="s">
        <v>20476</v>
      </c>
    </row>
    <row r="2370" spans="1:15" ht="15" hidden="1" customHeight="1" x14ac:dyDescent="0.3">
      <c r="A2370" s="2" t="s">
        <v>282</v>
      </c>
      <c r="B2370" s="2" t="s">
        <v>34329</v>
      </c>
      <c r="C2370" s="3">
        <v>21</v>
      </c>
      <c r="D2370" s="2" t="s">
        <v>1024</v>
      </c>
      <c r="E2370" s="2" t="s">
        <v>20340</v>
      </c>
      <c r="F2370" s="2">
        <v>34916229</v>
      </c>
      <c r="G2370" s="2" t="s">
        <v>20477</v>
      </c>
      <c r="H2370" s="2" t="s">
        <v>20478</v>
      </c>
      <c r="I2370" s="2" t="s">
        <v>1660</v>
      </c>
      <c r="J2370" s="2" t="s">
        <v>6204</v>
      </c>
      <c r="K2370" s="2" t="s">
        <v>19541</v>
      </c>
      <c r="L2370" s="2" t="s">
        <v>20479</v>
      </c>
      <c r="M2370" s="2" t="s">
        <v>20118</v>
      </c>
      <c r="N2370" s="4" t="s">
        <v>20480</v>
      </c>
      <c r="O2370" s="4" t="s">
        <v>20481</v>
      </c>
    </row>
    <row r="2371" spans="1:15" ht="15" hidden="1" customHeight="1" x14ac:dyDescent="0.3">
      <c r="A2371" s="2" t="s">
        <v>282</v>
      </c>
      <c r="B2371" s="2" t="s">
        <v>34329</v>
      </c>
      <c r="C2371" s="3">
        <v>21</v>
      </c>
      <c r="D2371" s="2" t="s">
        <v>1024</v>
      </c>
      <c r="E2371" s="2" t="s">
        <v>20373</v>
      </c>
      <c r="F2371" s="2">
        <v>35753512</v>
      </c>
      <c r="G2371" s="2" t="s">
        <v>20482</v>
      </c>
      <c r="H2371" s="2" t="s">
        <v>20483</v>
      </c>
      <c r="I2371" s="2" t="s">
        <v>1660</v>
      </c>
      <c r="J2371" s="2" t="s">
        <v>5066</v>
      </c>
      <c r="K2371" s="2" t="s">
        <v>7380</v>
      </c>
      <c r="L2371" s="2" t="s">
        <v>20484</v>
      </c>
      <c r="M2371" s="2" t="s">
        <v>9107</v>
      </c>
      <c r="N2371" s="4" t="s">
        <v>20485</v>
      </c>
      <c r="O2371" s="4" t="s">
        <v>20486</v>
      </c>
    </row>
    <row r="2372" spans="1:15" ht="15" hidden="1" customHeight="1" x14ac:dyDescent="0.3">
      <c r="A2372" s="2" t="s">
        <v>282</v>
      </c>
      <c r="B2372" s="2" t="s">
        <v>34329</v>
      </c>
      <c r="C2372" s="3">
        <v>21</v>
      </c>
      <c r="D2372" s="2" t="s">
        <v>1024</v>
      </c>
      <c r="E2372" s="2" t="s">
        <v>20340</v>
      </c>
      <c r="F2372" s="2">
        <v>36093351</v>
      </c>
      <c r="G2372" s="2" t="s">
        <v>20487</v>
      </c>
      <c r="H2372" s="2" t="s">
        <v>20488</v>
      </c>
      <c r="I2372" s="2" t="s">
        <v>20489</v>
      </c>
      <c r="J2372" s="2" t="s">
        <v>20489</v>
      </c>
      <c r="K2372" s="2" t="s">
        <v>8985</v>
      </c>
      <c r="L2372" s="2"/>
      <c r="M2372" s="2" t="s">
        <v>8986</v>
      </c>
      <c r="N2372" s="4" t="s">
        <v>20490</v>
      </c>
      <c r="O2372" s="4" t="s">
        <v>20491</v>
      </c>
    </row>
    <row r="2373" spans="1:15" ht="15" hidden="1" customHeight="1" x14ac:dyDescent="0.3">
      <c r="A2373" s="2" t="s">
        <v>282</v>
      </c>
      <c r="B2373" s="2" t="s">
        <v>34329</v>
      </c>
      <c r="C2373" s="3">
        <v>21</v>
      </c>
      <c r="D2373" s="2" t="s">
        <v>1024</v>
      </c>
      <c r="E2373" s="2" t="s">
        <v>20340</v>
      </c>
      <c r="F2373" s="2">
        <v>36142776</v>
      </c>
      <c r="G2373" s="2" t="s">
        <v>20492</v>
      </c>
      <c r="H2373" s="2" t="s">
        <v>20493</v>
      </c>
      <c r="I2373" s="2" t="s">
        <v>20494</v>
      </c>
      <c r="J2373" s="2" t="s">
        <v>20494</v>
      </c>
      <c r="K2373" s="2" t="s">
        <v>8969</v>
      </c>
      <c r="L2373" s="2" t="s">
        <v>20495</v>
      </c>
      <c r="M2373" s="2" t="s">
        <v>7438</v>
      </c>
      <c r="N2373" s="4" t="s">
        <v>20496</v>
      </c>
      <c r="O2373" s="4" t="s">
        <v>20497</v>
      </c>
    </row>
    <row r="2374" spans="1:15" ht="15" hidden="1" customHeight="1" x14ac:dyDescent="0.3">
      <c r="A2374" s="2" t="s">
        <v>282</v>
      </c>
      <c r="B2374" s="2" t="s">
        <v>34329</v>
      </c>
      <c r="C2374" s="3">
        <v>21</v>
      </c>
      <c r="D2374" s="2" t="s">
        <v>1024</v>
      </c>
      <c r="E2374" s="2" t="s">
        <v>20373</v>
      </c>
      <c r="F2374" s="2">
        <v>33971761</v>
      </c>
      <c r="G2374" s="2" t="s">
        <v>20498</v>
      </c>
      <c r="H2374" s="2" t="s">
        <v>20499</v>
      </c>
      <c r="I2374" s="2" t="s">
        <v>5380</v>
      </c>
      <c r="J2374" s="2" t="s">
        <v>20500</v>
      </c>
      <c r="K2374" s="2" t="s">
        <v>20501</v>
      </c>
      <c r="L2374" s="2" t="s">
        <v>20502</v>
      </c>
      <c r="M2374" s="2" t="s">
        <v>20503</v>
      </c>
      <c r="N2374" s="4" t="s">
        <v>20504</v>
      </c>
      <c r="O2374" s="4" t="s">
        <v>20505</v>
      </c>
    </row>
    <row r="2375" spans="1:15" ht="15" hidden="1" customHeight="1" x14ac:dyDescent="0.3">
      <c r="A2375" s="2" t="s">
        <v>282</v>
      </c>
      <c r="B2375" s="2" t="s">
        <v>34329</v>
      </c>
      <c r="C2375" s="3">
        <v>21</v>
      </c>
      <c r="D2375" s="2" t="s">
        <v>1024</v>
      </c>
      <c r="E2375" s="2" t="s">
        <v>20340</v>
      </c>
      <c r="F2375" s="2">
        <v>34906513</v>
      </c>
      <c r="G2375" s="2" t="s">
        <v>20506</v>
      </c>
      <c r="H2375" s="2" t="s">
        <v>20507</v>
      </c>
      <c r="I2375" s="2" t="s">
        <v>5380</v>
      </c>
      <c r="J2375" s="2" t="s">
        <v>7265</v>
      </c>
      <c r="K2375" s="2" t="s">
        <v>20508</v>
      </c>
      <c r="L2375" s="2" t="s">
        <v>20509</v>
      </c>
      <c r="M2375" s="2" t="s">
        <v>9041</v>
      </c>
      <c r="N2375" s="4" t="s">
        <v>20510</v>
      </c>
      <c r="O2375" s="4" t="s">
        <v>20511</v>
      </c>
    </row>
    <row r="2376" spans="1:15" ht="15" hidden="1" customHeight="1" x14ac:dyDescent="0.3">
      <c r="A2376" s="2" t="s">
        <v>282</v>
      </c>
      <c r="B2376" s="2" t="s">
        <v>34329</v>
      </c>
      <c r="C2376" s="3">
        <v>21</v>
      </c>
      <c r="D2376" s="2" t="s">
        <v>1024</v>
      </c>
      <c r="E2376" s="2" t="s">
        <v>20373</v>
      </c>
      <c r="F2376" s="2">
        <v>34918394</v>
      </c>
      <c r="G2376" s="2" t="s">
        <v>20512</v>
      </c>
      <c r="H2376" s="2" t="s">
        <v>20513</v>
      </c>
      <c r="I2376" s="2" t="s">
        <v>5380</v>
      </c>
      <c r="J2376" s="2"/>
      <c r="K2376" s="2" t="s">
        <v>8833</v>
      </c>
      <c r="L2376" s="2" t="s">
        <v>20514</v>
      </c>
      <c r="M2376" s="2" t="s">
        <v>9041</v>
      </c>
      <c r="N2376" s="4" t="s">
        <v>20515</v>
      </c>
      <c r="O2376" s="4" t="s">
        <v>20516</v>
      </c>
    </row>
    <row r="2377" spans="1:15" ht="15" hidden="1" customHeight="1" x14ac:dyDescent="0.3">
      <c r="A2377" s="2" t="s">
        <v>282</v>
      </c>
      <c r="B2377" s="2" t="s">
        <v>34329</v>
      </c>
      <c r="C2377" s="3">
        <v>21</v>
      </c>
      <c r="D2377" s="2" t="s">
        <v>1024</v>
      </c>
      <c r="E2377" s="2" t="s">
        <v>20340</v>
      </c>
      <c r="F2377" s="2">
        <v>34153517</v>
      </c>
      <c r="G2377" s="2" t="s">
        <v>20517</v>
      </c>
      <c r="H2377" s="2" t="s">
        <v>20518</v>
      </c>
      <c r="I2377" s="2" t="s">
        <v>1206</v>
      </c>
      <c r="J2377" s="2" t="s">
        <v>2871</v>
      </c>
      <c r="K2377" s="2" t="s">
        <v>7479</v>
      </c>
      <c r="L2377" s="2" t="s">
        <v>20519</v>
      </c>
      <c r="M2377" s="2" t="s">
        <v>20520</v>
      </c>
      <c r="N2377" s="4" t="s">
        <v>20521</v>
      </c>
      <c r="O2377" s="4" t="s">
        <v>20522</v>
      </c>
    </row>
    <row r="2378" spans="1:15" ht="15" hidden="1" customHeight="1" x14ac:dyDescent="0.3">
      <c r="A2378" s="2" t="s">
        <v>282</v>
      </c>
      <c r="B2378" s="2" t="s">
        <v>34329</v>
      </c>
      <c r="C2378" s="3">
        <v>21</v>
      </c>
      <c r="D2378" s="2" t="s">
        <v>1024</v>
      </c>
      <c r="E2378" s="2" t="s">
        <v>20373</v>
      </c>
      <c r="F2378" s="2">
        <v>34088695</v>
      </c>
      <c r="G2378" s="2" t="s">
        <v>20523</v>
      </c>
      <c r="H2378" s="2" t="s">
        <v>20524</v>
      </c>
      <c r="I2378" s="2" t="s">
        <v>6100</v>
      </c>
      <c r="J2378" s="2" t="s">
        <v>6100</v>
      </c>
      <c r="K2378" s="2" t="s">
        <v>15613</v>
      </c>
      <c r="L2378" s="2" t="s">
        <v>20525</v>
      </c>
      <c r="M2378" s="2" t="s">
        <v>7709</v>
      </c>
      <c r="N2378" s="4" t="s">
        <v>20526</v>
      </c>
      <c r="O2378" s="4" t="s">
        <v>20527</v>
      </c>
    </row>
    <row r="2379" spans="1:15" ht="15" hidden="1" customHeight="1" x14ac:dyDescent="0.3">
      <c r="A2379" s="2" t="s">
        <v>282</v>
      </c>
      <c r="B2379" s="2" t="s">
        <v>34329</v>
      </c>
      <c r="C2379" s="3">
        <v>21</v>
      </c>
      <c r="D2379" s="2" t="s">
        <v>1024</v>
      </c>
      <c r="E2379" s="2" t="s">
        <v>20373</v>
      </c>
      <c r="F2379" s="2">
        <v>33619160</v>
      </c>
      <c r="G2379" s="2" t="s">
        <v>20528</v>
      </c>
      <c r="H2379" s="2" t="s">
        <v>20529</v>
      </c>
      <c r="I2379" s="2" t="s">
        <v>3061</v>
      </c>
      <c r="J2379" s="2" t="s">
        <v>20530</v>
      </c>
      <c r="K2379" s="2" t="s">
        <v>15780</v>
      </c>
      <c r="L2379" s="2" t="s">
        <v>20531</v>
      </c>
      <c r="M2379" s="2" t="s">
        <v>8153</v>
      </c>
      <c r="N2379" s="4" t="s">
        <v>20532</v>
      </c>
      <c r="O2379" s="4" t="s">
        <v>20533</v>
      </c>
    </row>
    <row r="2380" spans="1:15" ht="15" hidden="1" customHeight="1" x14ac:dyDescent="0.3">
      <c r="A2380" s="2" t="s">
        <v>282</v>
      </c>
      <c r="B2380" s="2" t="s">
        <v>34329</v>
      </c>
      <c r="C2380" s="3">
        <v>21</v>
      </c>
      <c r="D2380" s="2" t="s">
        <v>1024</v>
      </c>
      <c r="E2380" s="2" t="s">
        <v>20340</v>
      </c>
      <c r="F2380" s="2">
        <v>33483508</v>
      </c>
      <c r="G2380" s="2" t="s">
        <v>20534</v>
      </c>
      <c r="H2380" s="2" t="s">
        <v>20535</v>
      </c>
      <c r="I2380" s="2" t="s">
        <v>20536</v>
      </c>
      <c r="J2380" s="2" t="s">
        <v>20536</v>
      </c>
      <c r="K2380" s="2" t="s">
        <v>9582</v>
      </c>
      <c r="L2380" s="2" t="s">
        <v>20537</v>
      </c>
      <c r="M2380" s="2" t="s">
        <v>8153</v>
      </c>
      <c r="N2380" s="4" t="s">
        <v>20538</v>
      </c>
      <c r="O2380" s="4" t="s">
        <v>20539</v>
      </c>
    </row>
    <row r="2381" spans="1:15" ht="15" hidden="1" customHeight="1" x14ac:dyDescent="0.3">
      <c r="A2381" s="2" t="s">
        <v>282</v>
      </c>
      <c r="B2381" s="2" t="s">
        <v>34329</v>
      </c>
      <c r="C2381" s="3">
        <v>21</v>
      </c>
      <c r="D2381" s="2" t="s">
        <v>1024</v>
      </c>
      <c r="E2381" s="2" t="s">
        <v>20373</v>
      </c>
      <c r="F2381" s="2">
        <v>34177970</v>
      </c>
      <c r="G2381" s="2" t="s">
        <v>20540</v>
      </c>
      <c r="H2381" s="2" t="s">
        <v>20541</v>
      </c>
      <c r="I2381" s="2" t="s">
        <v>759</v>
      </c>
      <c r="J2381" s="2" t="s">
        <v>6132</v>
      </c>
      <c r="K2381" s="2" t="s">
        <v>7410</v>
      </c>
      <c r="L2381" s="2" t="s">
        <v>20542</v>
      </c>
      <c r="M2381" s="2" t="s">
        <v>20543</v>
      </c>
      <c r="N2381" s="4" t="s">
        <v>20544</v>
      </c>
      <c r="O2381" s="4" t="s">
        <v>20545</v>
      </c>
    </row>
    <row r="2382" spans="1:15" ht="15" hidden="1" customHeight="1" x14ac:dyDescent="0.3">
      <c r="A2382" s="2" t="s">
        <v>282</v>
      </c>
      <c r="B2382" s="2" t="s">
        <v>34329</v>
      </c>
      <c r="C2382" s="3">
        <v>21</v>
      </c>
      <c r="D2382" s="2" t="s">
        <v>1024</v>
      </c>
      <c r="E2382" s="2" t="s">
        <v>20340</v>
      </c>
      <c r="F2382" s="2">
        <v>32152251</v>
      </c>
      <c r="G2382" s="2" t="s">
        <v>20546</v>
      </c>
      <c r="H2382" s="2" t="s">
        <v>20547</v>
      </c>
      <c r="I2382" s="2" t="s">
        <v>7052</v>
      </c>
      <c r="J2382" s="2" t="s">
        <v>20548</v>
      </c>
      <c r="K2382" s="2" t="s">
        <v>19541</v>
      </c>
      <c r="L2382" s="2" t="s">
        <v>20549</v>
      </c>
      <c r="M2382" s="2" t="s">
        <v>20118</v>
      </c>
      <c r="N2382" s="4" t="s">
        <v>20550</v>
      </c>
      <c r="O2382" s="4" t="s">
        <v>20551</v>
      </c>
    </row>
    <row r="2383" spans="1:15" ht="15" hidden="1" customHeight="1" x14ac:dyDescent="0.3">
      <c r="A2383" s="2" t="s">
        <v>282</v>
      </c>
      <c r="B2383" s="2" t="s">
        <v>34329</v>
      </c>
      <c r="C2383" s="3">
        <v>21</v>
      </c>
      <c r="D2383" s="2" t="s">
        <v>1024</v>
      </c>
      <c r="E2383" s="2" t="s">
        <v>20340</v>
      </c>
      <c r="F2383" s="2">
        <v>32307099</v>
      </c>
      <c r="G2383" s="2" t="s">
        <v>20552</v>
      </c>
      <c r="H2383" s="2" t="s">
        <v>20553</v>
      </c>
      <c r="I2383" s="2" t="s">
        <v>1474</v>
      </c>
      <c r="J2383" s="2" t="s">
        <v>20151</v>
      </c>
      <c r="K2383" s="2" t="s">
        <v>14402</v>
      </c>
      <c r="L2383" s="2" t="s">
        <v>20554</v>
      </c>
      <c r="M2383" s="2" t="s">
        <v>7404</v>
      </c>
      <c r="N2383" s="4" t="s">
        <v>20555</v>
      </c>
      <c r="O2383" s="4" t="s">
        <v>20556</v>
      </c>
    </row>
    <row r="2384" spans="1:15" ht="15" hidden="1" customHeight="1" x14ac:dyDescent="0.3">
      <c r="A2384" s="2" t="s">
        <v>282</v>
      </c>
      <c r="B2384" s="2" t="s">
        <v>34329</v>
      </c>
      <c r="C2384" s="3">
        <v>21</v>
      </c>
      <c r="D2384" s="2" t="s">
        <v>1024</v>
      </c>
      <c r="E2384" s="2" t="s">
        <v>20340</v>
      </c>
      <c r="F2384" s="2">
        <v>32344114</v>
      </c>
      <c r="G2384" s="2" t="s">
        <v>20557</v>
      </c>
      <c r="H2384" s="2" t="s">
        <v>20558</v>
      </c>
      <c r="I2384" s="2" t="s">
        <v>1474</v>
      </c>
      <c r="J2384" s="2" t="s">
        <v>14892</v>
      </c>
      <c r="K2384" s="2" t="s">
        <v>12141</v>
      </c>
      <c r="L2384" s="2" t="s">
        <v>20559</v>
      </c>
      <c r="M2384" s="2" t="s">
        <v>20560</v>
      </c>
      <c r="N2384" s="4" t="s">
        <v>20561</v>
      </c>
      <c r="O2384" s="4" t="s">
        <v>20562</v>
      </c>
    </row>
    <row r="2385" spans="1:15" ht="15" hidden="1" customHeight="1" x14ac:dyDescent="0.3">
      <c r="A2385" s="2" t="s">
        <v>282</v>
      </c>
      <c r="B2385" s="2" t="s">
        <v>34329</v>
      </c>
      <c r="C2385" s="3">
        <v>21</v>
      </c>
      <c r="D2385" s="2" t="s">
        <v>1024</v>
      </c>
      <c r="E2385" s="2" t="s">
        <v>20340</v>
      </c>
      <c r="F2385" s="2">
        <v>32601182</v>
      </c>
      <c r="G2385" s="2" t="s">
        <v>20563</v>
      </c>
      <c r="H2385" s="2" t="s">
        <v>20564</v>
      </c>
      <c r="I2385" s="2" t="s">
        <v>16578</v>
      </c>
      <c r="J2385" s="2" t="s">
        <v>20565</v>
      </c>
      <c r="K2385" s="2" t="s">
        <v>8210</v>
      </c>
      <c r="L2385" s="2" t="s">
        <v>20566</v>
      </c>
      <c r="M2385" s="2" t="s">
        <v>9072</v>
      </c>
      <c r="N2385" s="4" t="s">
        <v>20567</v>
      </c>
      <c r="O2385" s="4" t="s">
        <v>20568</v>
      </c>
    </row>
    <row r="2386" spans="1:15" ht="15" hidden="1" customHeight="1" x14ac:dyDescent="0.3">
      <c r="A2386" s="2" t="s">
        <v>282</v>
      </c>
      <c r="B2386" s="2" t="s">
        <v>34329</v>
      </c>
      <c r="C2386" s="3">
        <v>21</v>
      </c>
      <c r="D2386" s="2" t="s">
        <v>1024</v>
      </c>
      <c r="E2386" s="2" t="s">
        <v>20340</v>
      </c>
      <c r="F2386" s="2">
        <v>32164578</v>
      </c>
      <c r="G2386" s="2" t="s">
        <v>20569</v>
      </c>
      <c r="H2386" s="2" t="s">
        <v>20570</v>
      </c>
      <c r="I2386" s="2" t="s">
        <v>18462</v>
      </c>
      <c r="J2386" s="2" t="s">
        <v>18462</v>
      </c>
      <c r="K2386" s="2" t="s">
        <v>20571</v>
      </c>
      <c r="L2386" s="2" t="s">
        <v>20572</v>
      </c>
      <c r="M2386" s="2" t="s">
        <v>7388</v>
      </c>
      <c r="N2386" s="4" t="s">
        <v>20573</v>
      </c>
      <c r="O2386" s="4" t="s">
        <v>20574</v>
      </c>
    </row>
    <row r="2387" spans="1:15" ht="15" hidden="1" customHeight="1" x14ac:dyDescent="0.3">
      <c r="A2387" s="2" t="s">
        <v>282</v>
      </c>
      <c r="B2387" s="2" t="s">
        <v>34329</v>
      </c>
      <c r="C2387" s="3">
        <v>21</v>
      </c>
      <c r="D2387" s="2" t="s">
        <v>1024</v>
      </c>
      <c r="E2387" s="2" t="s">
        <v>20340</v>
      </c>
      <c r="F2387" s="2">
        <v>31657083</v>
      </c>
      <c r="G2387" s="2" t="s">
        <v>20575</v>
      </c>
      <c r="H2387" s="2" t="s">
        <v>20576</v>
      </c>
      <c r="I2387" s="2" t="s">
        <v>960</v>
      </c>
      <c r="J2387" s="2" t="s">
        <v>20577</v>
      </c>
      <c r="K2387" s="2" t="s">
        <v>8833</v>
      </c>
      <c r="L2387" s="2" t="s">
        <v>20578</v>
      </c>
      <c r="M2387" s="2" t="s">
        <v>20579</v>
      </c>
      <c r="N2387" s="4" t="s">
        <v>20580</v>
      </c>
      <c r="O2387" s="4" t="s">
        <v>20581</v>
      </c>
    </row>
    <row r="2388" spans="1:15" ht="15" hidden="1" customHeight="1" x14ac:dyDescent="0.3">
      <c r="A2388" s="2" t="s">
        <v>282</v>
      </c>
      <c r="B2388" s="2" t="s">
        <v>34329</v>
      </c>
      <c r="C2388" s="3">
        <v>21</v>
      </c>
      <c r="D2388" s="2" t="s">
        <v>1024</v>
      </c>
      <c r="E2388" s="2" t="s">
        <v>20340</v>
      </c>
      <c r="F2388" s="2">
        <v>31842932</v>
      </c>
      <c r="G2388" s="2" t="s">
        <v>20582</v>
      </c>
      <c r="H2388" s="2" t="s">
        <v>20583</v>
      </c>
      <c r="I2388" s="2" t="s">
        <v>4568</v>
      </c>
      <c r="J2388" s="2" t="s">
        <v>4568</v>
      </c>
      <c r="K2388" s="2" t="s">
        <v>7887</v>
      </c>
      <c r="L2388" s="2" t="s">
        <v>20584</v>
      </c>
      <c r="M2388" s="2" t="s">
        <v>20118</v>
      </c>
      <c r="N2388" s="4" t="s">
        <v>20585</v>
      </c>
      <c r="O2388" s="4" t="s">
        <v>20586</v>
      </c>
    </row>
    <row r="2389" spans="1:15" ht="15" hidden="1" customHeight="1" x14ac:dyDescent="0.3">
      <c r="A2389" s="2" t="s">
        <v>282</v>
      </c>
      <c r="B2389" s="2" t="s">
        <v>34329</v>
      </c>
      <c r="C2389" s="3">
        <v>21</v>
      </c>
      <c r="D2389" s="2" t="s">
        <v>1024</v>
      </c>
      <c r="E2389" s="2" t="s">
        <v>20340</v>
      </c>
      <c r="F2389" s="2">
        <v>31693591</v>
      </c>
      <c r="G2389" s="2" t="s">
        <v>20587</v>
      </c>
      <c r="H2389" s="2" t="s">
        <v>20588</v>
      </c>
      <c r="I2389" s="2" t="s">
        <v>4043</v>
      </c>
      <c r="J2389" s="2"/>
      <c r="K2389" s="2" t="s">
        <v>9226</v>
      </c>
      <c r="L2389" s="2" t="s">
        <v>20589</v>
      </c>
      <c r="M2389" s="2" t="s">
        <v>9107</v>
      </c>
      <c r="N2389" s="4" t="s">
        <v>20590</v>
      </c>
      <c r="O2389" s="4" t="s">
        <v>20591</v>
      </c>
    </row>
    <row r="2390" spans="1:15" ht="15" hidden="1" customHeight="1" x14ac:dyDescent="0.3">
      <c r="A2390" s="2" t="s">
        <v>282</v>
      </c>
      <c r="B2390" s="2" t="s">
        <v>34329</v>
      </c>
      <c r="C2390" s="3">
        <v>21</v>
      </c>
      <c r="D2390" s="2" t="s">
        <v>1024</v>
      </c>
      <c r="E2390" s="2" t="s">
        <v>20340</v>
      </c>
      <c r="F2390" s="2">
        <v>31163387</v>
      </c>
      <c r="G2390" s="2" t="s">
        <v>20592</v>
      </c>
      <c r="H2390" s="2" t="s">
        <v>20593</v>
      </c>
      <c r="I2390" s="2" t="s">
        <v>3199</v>
      </c>
      <c r="J2390" s="2" t="s">
        <v>6328</v>
      </c>
      <c r="K2390" s="2" t="s">
        <v>14164</v>
      </c>
      <c r="L2390" s="2" t="s">
        <v>20594</v>
      </c>
      <c r="M2390" s="2" t="s">
        <v>9107</v>
      </c>
      <c r="N2390" s="4" t="s">
        <v>20595</v>
      </c>
      <c r="O2390" s="4" t="s">
        <v>20596</v>
      </c>
    </row>
    <row r="2391" spans="1:15" ht="15" hidden="1" customHeight="1" x14ac:dyDescent="0.3">
      <c r="A2391" s="2" t="s">
        <v>282</v>
      </c>
      <c r="B2391" s="2" t="s">
        <v>34329</v>
      </c>
      <c r="C2391" s="3">
        <v>21</v>
      </c>
      <c r="D2391" s="2" t="s">
        <v>1024</v>
      </c>
      <c r="E2391" s="2" t="s">
        <v>20340</v>
      </c>
      <c r="F2391" s="2">
        <v>31623817</v>
      </c>
      <c r="G2391" s="2" t="s">
        <v>20597</v>
      </c>
      <c r="H2391" s="2" t="s">
        <v>20598</v>
      </c>
      <c r="I2391" s="2" t="s">
        <v>3199</v>
      </c>
      <c r="J2391" s="2"/>
      <c r="K2391" s="2" t="s">
        <v>14164</v>
      </c>
      <c r="L2391" s="2" t="s">
        <v>20599</v>
      </c>
      <c r="M2391" s="2" t="s">
        <v>20600</v>
      </c>
      <c r="N2391" s="4" t="s">
        <v>20601</v>
      </c>
      <c r="O2391" s="4" t="s">
        <v>20602</v>
      </c>
    </row>
    <row r="2392" spans="1:15" ht="15" hidden="1" customHeight="1" x14ac:dyDescent="0.3">
      <c r="A2392" s="2" t="s">
        <v>282</v>
      </c>
      <c r="B2392" s="2" t="s">
        <v>34329</v>
      </c>
      <c r="C2392" s="3">
        <v>21</v>
      </c>
      <c r="D2392" s="2" t="s">
        <v>1024</v>
      </c>
      <c r="E2392" s="2" t="s">
        <v>20340</v>
      </c>
      <c r="F2392" s="2">
        <v>30639434</v>
      </c>
      <c r="G2392" s="2" t="s">
        <v>20603</v>
      </c>
      <c r="H2392" s="2" t="s">
        <v>20604</v>
      </c>
      <c r="I2392" s="2" t="s">
        <v>1357</v>
      </c>
      <c r="J2392" s="2" t="s">
        <v>20605</v>
      </c>
      <c r="K2392" s="2" t="s">
        <v>12141</v>
      </c>
      <c r="L2392" s="2" t="s">
        <v>20606</v>
      </c>
      <c r="M2392" s="2" t="s">
        <v>8153</v>
      </c>
      <c r="N2392" s="4" t="s">
        <v>20607</v>
      </c>
      <c r="O2392" s="4" t="s">
        <v>20608</v>
      </c>
    </row>
    <row r="2393" spans="1:15" ht="15" hidden="1" customHeight="1" x14ac:dyDescent="0.3">
      <c r="A2393" s="2" t="s">
        <v>282</v>
      </c>
      <c r="B2393" s="2" t="s">
        <v>34329</v>
      </c>
      <c r="C2393" s="3">
        <v>21</v>
      </c>
      <c r="D2393" s="2" t="s">
        <v>1024</v>
      </c>
      <c r="E2393" s="2" t="s">
        <v>20340</v>
      </c>
      <c r="F2393" s="2">
        <v>30614814</v>
      </c>
      <c r="G2393" s="2" t="s">
        <v>20609</v>
      </c>
      <c r="H2393" s="2" t="s">
        <v>20610</v>
      </c>
      <c r="I2393" s="2" t="s">
        <v>4563</v>
      </c>
      <c r="J2393" s="2" t="s">
        <v>20611</v>
      </c>
      <c r="K2393" s="2" t="s">
        <v>9464</v>
      </c>
      <c r="L2393" s="2" t="s">
        <v>20612</v>
      </c>
      <c r="M2393" s="2" t="s">
        <v>8963</v>
      </c>
      <c r="N2393" s="4" t="s">
        <v>20613</v>
      </c>
      <c r="O2393" s="4" t="s">
        <v>20614</v>
      </c>
    </row>
    <row r="2394" spans="1:15" ht="15" hidden="1" customHeight="1" x14ac:dyDescent="0.3">
      <c r="A2394" s="2" t="s">
        <v>282</v>
      </c>
      <c r="B2394" s="2" t="s">
        <v>34329</v>
      </c>
      <c r="C2394" s="3">
        <v>21</v>
      </c>
      <c r="D2394" s="2" t="s">
        <v>1024</v>
      </c>
      <c r="E2394" s="2" t="s">
        <v>20340</v>
      </c>
      <c r="F2394" s="2">
        <v>30115970</v>
      </c>
      <c r="G2394" s="2" t="s">
        <v>20615</v>
      </c>
      <c r="H2394" s="2" t="s">
        <v>20616</v>
      </c>
      <c r="I2394" s="2" t="s">
        <v>20617</v>
      </c>
      <c r="J2394" s="2" t="s">
        <v>20617</v>
      </c>
      <c r="K2394" s="2" t="s">
        <v>8943</v>
      </c>
      <c r="L2394" s="2" t="s">
        <v>20618</v>
      </c>
      <c r="M2394" s="2" t="s">
        <v>20118</v>
      </c>
      <c r="N2394" s="4" t="s">
        <v>20619</v>
      </c>
      <c r="O2394" s="4" t="s">
        <v>20620</v>
      </c>
    </row>
    <row r="2395" spans="1:15" ht="15" hidden="1" customHeight="1" x14ac:dyDescent="0.3">
      <c r="A2395" s="2" t="s">
        <v>282</v>
      </c>
      <c r="B2395" s="2" t="s">
        <v>34329</v>
      </c>
      <c r="C2395" s="3">
        <v>21</v>
      </c>
      <c r="D2395" s="2" t="s">
        <v>1024</v>
      </c>
      <c r="E2395" s="2" t="s">
        <v>20340</v>
      </c>
      <c r="F2395" s="2">
        <v>29454004</v>
      </c>
      <c r="G2395" s="2" t="s">
        <v>20621</v>
      </c>
      <c r="H2395" s="2" t="s">
        <v>20622</v>
      </c>
      <c r="I2395" s="2" t="s">
        <v>5623</v>
      </c>
      <c r="J2395" s="2" t="s">
        <v>20623</v>
      </c>
      <c r="K2395" s="2" t="s">
        <v>7380</v>
      </c>
      <c r="L2395" s="2" t="s">
        <v>20624</v>
      </c>
      <c r="M2395" s="2" t="s">
        <v>20118</v>
      </c>
      <c r="N2395" s="4" t="s">
        <v>20625</v>
      </c>
      <c r="O2395" s="4" t="s">
        <v>20626</v>
      </c>
    </row>
    <row r="2396" spans="1:15" ht="15" hidden="1" customHeight="1" x14ac:dyDescent="0.3">
      <c r="A2396" s="2" t="s">
        <v>282</v>
      </c>
      <c r="B2396" s="2" t="s">
        <v>34329</v>
      </c>
      <c r="C2396" s="3">
        <v>21</v>
      </c>
      <c r="D2396" s="2" t="s">
        <v>1024</v>
      </c>
      <c r="E2396" s="2" t="s">
        <v>20340</v>
      </c>
      <c r="F2396" s="2">
        <v>29378286</v>
      </c>
      <c r="G2396" s="2" t="s">
        <v>20627</v>
      </c>
      <c r="H2396" s="2" t="s">
        <v>20628</v>
      </c>
      <c r="I2396" s="2" t="s">
        <v>875</v>
      </c>
      <c r="J2396" s="2" t="s">
        <v>20629</v>
      </c>
      <c r="K2396" s="2" t="s">
        <v>7380</v>
      </c>
      <c r="L2396" s="2" t="s">
        <v>20630</v>
      </c>
      <c r="M2396" s="2" t="s">
        <v>20579</v>
      </c>
      <c r="N2396" s="4" t="s">
        <v>20631</v>
      </c>
      <c r="O2396" s="4" t="s">
        <v>20632</v>
      </c>
    </row>
    <row r="2397" spans="1:15" ht="15" hidden="1" customHeight="1" x14ac:dyDescent="0.3">
      <c r="A2397" s="2" t="s">
        <v>282</v>
      </c>
      <c r="B2397" s="2" t="s">
        <v>34329</v>
      </c>
      <c r="C2397" s="3">
        <v>21</v>
      </c>
      <c r="D2397" s="2" t="s">
        <v>1024</v>
      </c>
      <c r="E2397" s="2" t="s">
        <v>20340</v>
      </c>
      <c r="F2397" s="2">
        <v>29374367</v>
      </c>
      <c r="G2397" s="2" t="s">
        <v>20633</v>
      </c>
      <c r="H2397" s="2" t="s">
        <v>20634</v>
      </c>
      <c r="I2397" s="2" t="s">
        <v>20635</v>
      </c>
      <c r="J2397" s="2" t="s">
        <v>20635</v>
      </c>
      <c r="K2397" s="2" t="s">
        <v>11205</v>
      </c>
      <c r="L2397" s="2" t="s">
        <v>20636</v>
      </c>
      <c r="M2397" s="2" t="s">
        <v>9107</v>
      </c>
      <c r="N2397" s="4" t="s">
        <v>20637</v>
      </c>
      <c r="O2397" s="4" t="s">
        <v>20638</v>
      </c>
    </row>
    <row r="2398" spans="1:15" ht="15" hidden="1" customHeight="1" x14ac:dyDescent="0.3">
      <c r="A2398" s="2" t="s">
        <v>282</v>
      </c>
      <c r="B2398" s="2" t="s">
        <v>34329</v>
      </c>
      <c r="C2398" s="3">
        <v>21</v>
      </c>
      <c r="D2398" s="2" t="s">
        <v>1024</v>
      </c>
      <c r="E2398" s="2" t="s">
        <v>20340</v>
      </c>
      <c r="F2398" s="2">
        <v>28289052</v>
      </c>
      <c r="G2398" s="2" t="s">
        <v>20639</v>
      </c>
      <c r="H2398" s="2" t="s">
        <v>20640</v>
      </c>
      <c r="I2398" s="2" t="s">
        <v>20641</v>
      </c>
      <c r="J2398" s="2" t="s">
        <v>20642</v>
      </c>
      <c r="K2398" s="2" t="s">
        <v>8300</v>
      </c>
      <c r="L2398" s="2" t="s">
        <v>20643</v>
      </c>
      <c r="M2398" s="2" t="s">
        <v>7903</v>
      </c>
      <c r="N2398" s="4" t="s">
        <v>20644</v>
      </c>
      <c r="O2398" s="4" t="s">
        <v>20645</v>
      </c>
    </row>
    <row r="2399" spans="1:15" ht="15" hidden="1" customHeight="1" x14ac:dyDescent="0.3">
      <c r="A2399" s="2" t="s">
        <v>282</v>
      </c>
      <c r="B2399" s="2" t="s">
        <v>34329</v>
      </c>
      <c r="C2399" s="3">
        <v>21</v>
      </c>
      <c r="D2399" s="2" t="s">
        <v>1024</v>
      </c>
      <c r="E2399" s="2" t="s">
        <v>20340</v>
      </c>
      <c r="F2399" s="2">
        <v>28126831</v>
      </c>
      <c r="G2399" s="2" t="s">
        <v>20639</v>
      </c>
      <c r="H2399" s="2" t="s">
        <v>20646</v>
      </c>
      <c r="I2399" s="2" t="s">
        <v>20647</v>
      </c>
      <c r="J2399" s="2" t="s">
        <v>20648</v>
      </c>
      <c r="K2399" s="2" t="s">
        <v>8300</v>
      </c>
      <c r="L2399" s="2" t="s">
        <v>20649</v>
      </c>
      <c r="M2399" s="2" t="s">
        <v>7388</v>
      </c>
      <c r="N2399" s="4" t="s">
        <v>20650</v>
      </c>
      <c r="O2399" s="4" t="s">
        <v>20651</v>
      </c>
    </row>
    <row r="2400" spans="1:15" ht="15" hidden="1" customHeight="1" x14ac:dyDescent="0.3">
      <c r="A2400" s="2" t="s">
        <v>282</v>
      </c>
      <c r="B2400" s="2" t="s">
        <v>34329</v>
      </c>
      <c r="C2400" s="3">
        <v>21</v>
      </c>
      <c r="D2400" s="2" t="s">
        <v>1024</v>
      </c>
      <c r="E2400" s="2" t="s">
        <v>20340</v>
      </c>
      <c r="F2400" s="2">
        <v>27508510</v>
      </c>
      <c r="G2400" s="2" t="s">
        <v>20652</v>
      </c>
      <c r="H2400" s="2" t="s">
        <v>20653</v>
      </c>
      <c r="I2400" s="2" t="s">
        <v>7958</v>
      </c>
      <c r="J2400" s="2"/>
      <c r="K2400" s="2" t="s">
        <v>10700</v>
      </c>
      <c r="L2400" s="2" t="s">
        <v>20654</v>
      </c>
      <c r="M2400" s="2" t="s">
        <v>7388</v>
      </c>
      <c r="N2400" s="4" t="s">
        <v>20655</v>
      </c>
      <c r="O2400" s="4" t="s">
        <v>20656</v>
      </c>
    </row>
    <row r="2401" spans="1:15" ht="15" hidden="1" customHeight="1" x14ac:dyDescent="0.3">
      <c r="A2401" s="2" t="s">
        <v>282</v>
      </c>
      <c r="B2401" s="2" t="s">
        <v>34329</v>
      </c>
      <c r="C2401" s="3">
        <v>21</v>
      </c>
      <c r="D2401" s="2" t="s">
        <v>1024</v>
      </c>
      <c r="E2401" s="2" t="s">
        <v>20373</v>
      </c>
      <c r="F2401" s="2">
        <v>28042528</v>
      </c>
      <c r="G2401" s="2" t="s">
        <v>20657</v>
      </c>
      <c r="H2401" s="2" t="s">
        <v>20658</v>
      </c>
      <c r="I2401" s="2" t="s">
        <v>7958</v>
      </c>
      <c r="J2401" s="2" t="s">
        <v>18613</v>
      </c>
      <c r="K2401" s="2" t="s">
        <v>20659</v>
      </c>
      <c r="L2401" s="2" t="s">
        <v>20660</v>
      </c>
      <c r="M2401" s="2" t="s">
        <v>7388</v>
      </c>
      <c r="N2401" s="4" t="s">
        <v>20661</v>
      </c>
      <c r="O2401" s="4" t="s">
        <v>20662</v>
      </c>
    </row>
    <row r="2402" spans="1:15" ht="15" hidden="1" customHeight="1" x14ac:dyDescent="0.3">
      <c r="A2402" s="2" t="s">
        <v>282</v>
      </c>
      <c r="B2402" s="2" t="s">
        <v>34329</v>
      </c>
      <c r="C2402" s="3">
        <v>21</v>
      </c>
      <c r="D2402" s="2" t="s">
        <v>1024</v>
      </c>
      <c r="E2402" s="2" t="s">
        <v>20340</v>
      </c>
      <c r="F2402" s="2">
        <v>26509662</v>
      </c>
      <c r="G2402" s="2" t="s">
        <v>20663</v>
      </c>
      <c r="H2402" s="2" t="s">
        <v>20664</v>
      </c>
      <c r="I2402" s="2" t="s">
        <v>1974</v>
      </c>
      <c r="J2402" s="2"/>
      <c r="K2402" s="2" t="s">
        <v>7598</v>
      </c>
      <c r="L2402" s="2" t="s">
        <v>20665</v>
      </c>
      <c r="M2402" s="2" t="s">
        <v>20666</v>
      </c>
      <c r="N2402" s="4" t="s">
        <v>20667</v>
      </c>
      <c r="O2402" s="4" t="s">
        <v>20668</v>
      </c>
    </row>
    <row r="2403" spans="1:15" ht="15" hidden="1" customHeight="1" x14ac:dyDescent="0.3">
      <c r="A2403" s="2" t="s">
        <v>282</v>
      </c>
      <c r="B2403" s="2" t="s">
        <v>34329</v>
      </c>
      <c r="C2403" s="3">
        <v>21</v>
      </c>
      <c r="D2403" s="2" t="s">
        <v>1024</v>
      </c>
      <c r="E2403" s="2" t="s">
        <v>20340</v>
      </c>
      <c r="F2403" s="2">
        <v>25542883</v>
      </c>
      <c r="G2403" s="2" t="s">
        <v>20669</v>
      </c>
      <c r="H2403" s="2" t="s">
        <v>20670</v>
      </c>
      <c r="I2403" s="2" t="s">
        <v>2431</v>
      </c>
      <c r="J2403" s="2" t="s">
        <v>9551</v>
      </c>
      <c r="K2403" s="2" t="s">
        <v>7380</v>
      </c>
      <c r="L2403" s="2" t="s">
        <v>20671</v>
      </c>
      <c r="M2403" s="2" t="s">
        <v>8963</v>
      </c>
      <c r="N2403" s="4" t="s">
        <v>20672</v>
      </c>
      <c r="O2403" s="4" t="s">
        <v>20673</v>
      </c>
    </row>
    <row r="2404" spans="1:15" ht="15" hidden="1" customHeight="1" x14ac:dyDescent="0.3">
      <c r="A2404" s="2" t="s">
        <v>282</v>
      </c>
      <c r="B2404" s="2" t="s">
        <v>34329</v>
      </c>
      <c r="C2404" s="3">
        <v>21</v>
      </c>
      <c r="D2404" s="2" t="s">
        <v>1024</v>
      </c>
      <c r="E2404" s="2" t="s">
        <v>20340</v>
      </c>
      <c r="F2404" s="2">
        <v>25459587</v>
      </c>
      <c r="G2404" s="2" t="s">
        <v>20674</v>
      </c>
      <c r="H2404" s="2" t="s">
        <v>20675</v>
      </c>
      <c r="I2404" s="2" t="s">
        <v>1172</v>
      </c>
      <c r="J2404" s="2" t="s">
        <v>20676</v>
      </c>
      <c r="K2404" s="2" t="s">
        <v>14968</v>
      </c>
      <c r="L2404" s="2" t="s">
        <v>20677</v>
      </c>
      <c r="M2404" s="2" t="s">
        <v>17552</v>
      </c>
      <c r="N2404" s="4" t="s">
        <v>20678</v>
      </c>
      <c r="O2404" s="4" t="s">
        <v>20679</v>
      </c>
    </row>
    <row r="2405" spans="1:15" ht="15" hidden="1" customHeight="1" x14ac:dyDescent="0.3">
      <c r="A2405" s="2" t="s">
        <v>282</v>
      </c>
      <c r="B2405" s="2" t="s">
        <v>34329</v>
      </c>
      <c r="C2405" s="3">
        <v>21</v>
      </c>
      <c r="D2405" s="2" t="s">
        <v>1024</v>
      </c>
      <c r="E2405" s="2" t="s">
        <v>20340</v>
      </c>
      <c r="F2405" s="2">
        <v>24577266</v>
      </c>
      <c r="G2405" s="2" t="s">
        <v>20680</v>
      </c>
      <c r="H2405" s="2" t="s">
        <v>20681</v>
      </c>
      <c r="I2405" s="2" t="s">
        <v>8063</v>
      </c>
      <c r="J2405" s="2" t="s">
        <v>20682</v>
      </c>
      <c r="K2405" s="2" t="s">
        <v>20508</v>
      </c>
      <c r="L2405" s="2" t="s">
        <v>20683</v>
      </c>
      <c r="M2405" s="2" t="s">
        <v>7600</v>
      </c>
      <c r="N2405" s="4" t="s">
        <v>20684</v>
      </c>
      <c r="O2405" s="4" t="s">
        <v>20685</v>
      </c>
    </row>
    <row r="2406" spans="1:15" ht="15" hidden="1" customHeight="1" x14ac:dyDescent="0.3">
      <c r="A2406" s="2" t="s">
        <v>282</v>
      </c>
      <c r="B2406" s="2" t="s">
        <v>34329</v>
      </c>
      <c r="C2406" s="3">
        <v>21</v>
      </c>
      <c r="D2406" s="2" t="s">
        <v>1024</v>
      </c>
      <c r="E2406" s="2" t="s">
        <v>20340</v>
      </c>
      <c r="F2406" s="2">
        <v>24139604</v>
      </c>
      <c r="G2406" s="2" t="s">
        <v>20686</v>
      </c>
      <c r="H2406" s="2" t="s">
        <v>20687</v>
      </c>
      <c r="I2406" s="2" t="s">
        <v>1098</v>
      </c>
      <c r="J2406" s="2" t="s">
        <v>20688</v>
      </c>
      <c r="K2406" s="2" t="s">
        <v>7380</v>
      </c>
      <c r="L2406" s="2" t="s">
        <v>20689</v>
      </c>
      <c r="M2406" s="2" t="s">
        <v>9553</v>
      </c>
      <c r="N2406" s="4" t="s">
        <v>20690</v>
      </c>
      <c r="O2406" s="4" t="s">
        <v>20691</v>
      </c>
    </row>
    <row r="2407" spans="1:15" ht="15" hidden="1" customHeight="1" x14ac:dyDescent="0.3">
      <c r="A2407" s="2" t="s">
        <v>282</v>
      </c>
      <c r="B2407" s="2" t="s">
        <v>34329</v>
      </c>
      <c r="C2407" s="3">
        <v>21</v>
      </c>
      <c r="D2407" s="2" t="s">
        <v>1024</v>
      </c>
      <c r="E2407" s="2" t="s">
        <v>20340</v>
      </c>
      <c r="F2407" s="2">
        <v>23890754</v>
      </c>
      <c r="G2407" s="2" t="s">
        <v>20692</v>
      </c>
      <c r="H2407" s="2" t="s">
        <v>20693</v>
      </c>
      <c r="I2407" s="2" t="s">
        <v>15138</v>
      </c>
      <c r="J2407" s="2" t="s">
        <v>20694</v>
      </c>
      <c r="K2407" s="2" t="s">
        <v>7380</v>
      </c>
      <c r="L2407" s="2" t="s">
        <v>20695</v>
      </c>
      <c r="M2407" s="2" t="s">
        <v>8937</v>
      </c>
      <c r="N2407" s="4" t="s">
        <v>20696</v>
      </c>
      <c r="O2407" s="4" t="s">
        <v>20697</v>
      </c>
    </row>
    <row r="2408" spans="1:15" ht="15" hidden="1" customHeight="1" x14ac:dyDescent="0.3">
      <c r="A2408" s="2" t="s">
        <v>282</v>
      </c>
      <c r="B2408" s="2" t="s">
        <v>34329</v>
      </c>
      <c r="C2408" s="3">
        <v>21</v>
      </c>
      <c r="D2408" s="2" t="s">
        <v>1024</v>
      </c>
      <c r="E2408" s="2" t="s">
        <v>20340</v>
      </c>
      <c r="F2408" s="2">
        <v>23884466</v>
      </c>
      <c r="G2408" s="2" t="s">
        <v>20698</v>
      </c>
      <c r="H2408" s="2" t="s">
        <v>20699</v>
      </c>
      <c r="I2408" s="2" t="s">
        <v>20700</v>
      </c>
      <c r="J2408" s="2"/>
      <c r="K2408" s="2" t="s">
        <v>16118</v>
      </c>
      <c r="L2408" s="2" t="s">
        <v>20701</v>
      </c>
      <c r="M2408" s="2" t="s">
        <v>9041</v>
      </c>
      <c r="N2408" s="4" t="s">
        <v>20702</v>
      </c>
      <c r="O2408" s="4" t="s">
        <v>20703</v>
      </c>
    </row>
    <row r="2409" spans="1:15" ht="15" hidden="1" customHeight="1" x14ac:dyDescent="0.3">
      <c r="A2409" s="2" t="s">
        <v>282</v>
      </c>
      <c r="B2409" s="2" t="s">
        <v>34329</v>
      </c>
      <c r="C2409" s="3">
        <v>21</v>
      </c>
      <c r="D2409" s="2" t="s">
        <v>1024</v>
      </c>
      <c r="E2409" s="2" t="s">
        <v>20373</v>
      </c>
      <c r="F2409" s="2">
        <v>23508110</v>
      </c>
      <c r="G2409" s="2" t="s">
        <v>20704</v>
      </c>
      <c r="H2409" s="2" t="s">
        <v>20705</v>
      </c>
      <c r="I2409" s="2" t="s">
        <v>3120</v>
      </c>
      <c r="J2409" s="2" t="s">
        <v>20706</v>
      </c>
      <c r="K2409" s="2" t="s">
        <v>17029</v>
      </c>
      <c r="L2409" s="2" t="s">
        <v>20707</v>
      </c>
      <c r="M2409" s="2" t="s">
        <v>9041</v>
      </c>
      <c r="N2409" s="4" t="s">
        <v>20708</v>
      </c>
      <c r="O2409" s="4" t="s">
        <v>20709</v>
      </c>
    </row>
    <row r="2410" spans="1:15" ht="15" hidden="1" customHeight="1" x14ac:dyDescent="0.3">
      <c r="A2410" s="2" t="s">
        <v>282</v>
      </c>
      <c r="B2410" s="2" t="s">
        <v>34329</v>
      </c>
      <c r="C2410" s="3">
        <v>21</v>
      </c>
      <c r="D2410" s="2" t="s">
        <v>1024</v>
      </c>
      <c r="E2410" s="2" t="s">
        <v>20340</v>
      </c>
      <c r="F2410" s="2">
        <v>22245389</v>
      </c>
      <c r="G2410" s="2" t="s">
        <v>20710</v>
      </c>
      <c r="H2410" s="2" t="s">
        <v>20711</v>
      </c>
      <c r="I2410" s="2" t="s">
        <v>20712</v>
      </c>
      <c r="J2410" s="2" t="s">
        <v>20713</v>
      </c>
      <c r="K2410" s="2" t="s">
        <v>18292</v>
      </c>
      <c r="L2410" s="2" t="s">
        <v>20714</v>
      </c>
      <c r="M2410" s="2" t="s">
        <v>9763</v>
      </c>
      <c r="N2410" s="4" t="s">
        <v>20715</v>
      </c>
      <c r="O2410" s="4" t="s">
        <v>20716</v>
      </c>
    </row>
    <row r="2411" spans="1:15" ht="15" hidden="1" customHeight="1" x14ac:dyDescent="0.3">
      <c r="A2411" s="2" t="s">
        <v>282</v>
      </c>
      <c r="B2411" s="2" t="s">
        <v>34329</v>
      </c>
      <c r="C2411" s="3">
        <v>21</v>
      </c>
      <c r="D2411" s="2" t="s">
        <v>1024</v>
      </c>
      <c r="E2411" s="2" t="s">
        <v>20340</v>
      </c>
      <c r="F2411" s="2">
        <v>21670277</v>
      </c>
      <c r="G2411" s="2" t="s">
        <v>20717</v>
      </c>
      <c r="H2411" s="2" t="s">
        <v>20718</v>
      </c>
      <c r="I2411" s="2" t="s">
        <v>20719</v>
      </c>
      <c r="J2411" s="2" t="s">
        <v>14471</v>
      </c>
      <c r="K2411" s="2" t="s">
        <v>8210</v>
      </c>
      <c r="L2411" s="2" t="s">
        <v>20720</v>
      </c>
      <c r="M2411" s="2" t="s">
        <v>9041</v>
      </c>
      <c r="N2411" s="4" t="s">
        <v>20721</v>
      </c>
      <c r="O2411" s="4" t="s">
        <v>20722</v>
      </c>
    </row>
    <row r="2412" spans="1:15" ht="15" hidden="1" customHeight="1" x14ac:dyDescent="0.3">
      <c r="A2412" s="2" t="s">
        <v>282</v>
      </c>
      <c r="B2412" s="2" t="s">
        <v>34329</v>
      </c>
      <c r="C2412" s="3">
        <v>21</v>
      </c>
      <c r="D2412" s="2" t="s">
        <v>1024</v>
      </c>
      <c r="E2412" s="2" t="s">
        <v>20340</v>
      </c>
      <c r="F2412" s="2">
        <v>20825428</v>
      </c>
      <c r="G2412" s="2" t="s">
        <v>20723</v>
      </c>
      <c r="H2412" s="2" t="s">
        <v>20724</v>
      </c>
      <c r="I2412" s="2" t="s">
        <v>6745</v>
      </c>
      <c r="J2412" s="2" t="s">
        <v>20725</v>
      </c>
      <c r="K2412" s="2" t="s">
        <v>10981</v>
      </c>
      <c r="L2412" s="2" t="s">
        <v>20726</v>
      </c>
      <c r="M2412" s="2" t="s">
        <v>11800</v>
      </c>
      <c r="N2412" s="4" t="s">
        <v>20727</v>
      </c>
      <c r="O2412" s="4" t="s">
        <v>20728</v>
      </c>
    </row>
    <row r="2413" spans="1:15" ht="15" hidden="1" customHeight="1" x14ac:dyDescent="0.3">
      <c r="A2413" s="2" t="s">
        <v>282</v>
      </c>
      <c r="B2413" s="2" t="s">
        <v>34329</v>
      </c>
      <c r="C2413" s="3">
        <v>21</v>
      </c>
      <c r="D2413" s="2" t="s">
        <v>1024</v>
      </c>
      <c r="E2413" s="2" t="s">
        <v>20340</v>
      </c>
      <c r="F2413" s="2">
        <v>20871412</v>
      </c>
      <c r="G2413" s="2" t="s">
        <v>20729</v>
      </c>
      <c r="H2413" s="2" t="s">
        <v>20730</v>
      </c>
      <c r="I2413" s="2" t="s">
        <v>10699</v>
      </c>
      <c r="J2413" s="2"/>
      <c r="K2413" s="2" t="s">
        <v>20731</v>
      </c>
      <c r="L2413" s="2" t="s">
        <v>20732</v>
      </c>
      <c r="M2413" s="2" t="s">
        <v>7438</v>
      </c>
      <c r="N2413" s="4" t="s">
        <v>20733</v>
      </c>
      <c r="O2413" s="4" t="s">
        <v>20734</v>
      </c>
    </row>
    <row r="2414" spans="1:15" ht="15" hidden="1" customHeight="1" x14ac:dyDescent="0.3">
      <c r="A2414" s="2" t="s">
        <v>282</v>
      </c>
      <c r="B2414" s="2" t="s">
        <v>34329</v>
      </c>
      <c r="C2414" s="3">
        <v>21</v>
      </c>
      <c r="D2414" s="2" t="s">
        <v>1024</v>
      </c>
      <c r="E2414" s="2" t="s">
        <v>20340</v>
      </c>
      <c r="F2414" s="2">
        <v>18922566</v>
      </c>
      <c r="G2414" s="2" t="s">
        <v>20735</v>
      </c>
      <c r="H2414" s="2" t="s">
        <v>20736</v>
      </c>
      <c r="I2414" s="2" t="s">
        <v>2140</v>
      </c>
      <c r="J2414" s="2" t="s">
        <v>20737</v>
      </c>
      <c r="K2414" s="2" t="s">
        <v>7380</v>
      </c>
      <c r="L2414" s="2" t="s">
        <v>20738</v>
      </c>
      <c r="M2414" s="2" t="s">
        <v>7677</v>
      </c>
      <c r="N2414" s="4" t="s">
        <v>20739</v>
      </c>
      <c r="O2414" s="4" t="s">
        <v>20740</v>
      </c>
    </row>
    <row r="2415" spans="1:15" ht="15" hidden="1" customHeight="1" x14ac:dyDescent="0.3">
      <c r="A2415" s="2" t="s">
        <v>282</v>
      </c>
      <c r="B2415" s="2" t="s">
        <v>34329</v>
      </c>
      <c r="C2415" s="3">
        <v>21</v>
      </c>
      <c r="D2415" s="2" t="s">
        <v>1024</v>
      </c>
      <c r="E2415" s="2" t="s">
        <v>20340</v>
      </c>
      <c r="F2415" s="2">
        <v>18592830</v>
      </c>
      <c r="G2415" s="2" t="s">
        <v>20741</v>
      </c>
      <c r="H2415" s="2" t="s">
        <v>20742</v>
      </c>
      <c r="I2415" s="2" t="s">
        <v>777</v>
      </c>
      <c r="J2415" s="2"/>
      <c r="K2415" s="2" t="s">
        <v>12141</v>
      </c>
      <c r="L2415" s="2" t="s">
        <v>20743</v>
      </c>
      <c r="M2415" s="2" t="s">
        <v>7735</v>
      </c>
      <c r="N2415" s="4" t="s">
        <v>20744</v>
      </c>
      <c r="O2415" s="4" t="s">
        <v>20745</v>
      </c>
    </row>
    <row r="2416" spans="1:15" ht="15" hidden="1" customHeight="1" x14ac:dyDescent="0.3">
      <c r="A2416" s="2" t="s">
        <v>282</v>
      </c>
      <c r="B2416" s="2" t="s">
        <v>34329</v>
      </c>
      <c r="C2416" s="3">
        <v>21</v>
      </c>
      <c r="D2416" s="2" t="s">
        <v>1024</v>
      </c>
      <c r="E2416" s="2" t="s">
        <v>20340</v>
      </c>
      <c r="F2416" s="2">
        <v>39803811</v>
      </c>
      <c r="G2416" s="2" t="s">
        <v>20341</v>
      </c>
      <c r="H2416" s="2" t="s">
        <v>20342</v>
      </c>
      <c r="I2416" s="2" t="s">
        <v>20343</v>
      </c>
      <c r="J2416" s="2" t="s">
        <v>20343</v>
      </c>
      <c r="K2416" s="2" t="s">
        <v>1194</v>
      </c>
      <c r="L2416" s="2"/>
      <c r="M2416" s="2" t="s">
        <v>7388</v>
      </c>
      <c r="N2416" s="4" t="s">
        <v>20344</v>
      </c>
      <c r="O2416" s="4" t="s">
        <v>20345</v>
      </c>
    </row>
    <row r="2417" spans="1:15" ht="15" hidden="1" customHeight="1" x14ac:dyDescent="0.3">
      <c r="A2417" s="2" t="s">
        <v>295</v>
      </c>
      <c r="B2417" s="2" t="s">
        <v>34330</v>
      </c>
      <c r="C2417" s="3">
        <v>22</v>
      </c>
      <c r="D2417" s="2" t="s">
        <v>1029</v>
      </c>
      <c r="E2417" s="2" t="s">
        <v>20746</v>
      </c>
      <c r="F2417" s="2">
        <v>39921898</v>
      </c>
      <c r="G2417" s="2" t="s">
        <v>20747</v>
      </c>
      <c r="H2417" s="2" t="s">
        <v>20748</v>
      </c>
      <c r="I2417" s="2" t="s">
        <v>20749</v>
      </c>
      <c r="J2417" s="2" t="s">
        <v>20749</v>
      </c>
      <c r="K2417" s="2" t="s">
        <v>20750</v>
      </c>
      <c r="L2417" s="2"/>
      <c r="M2417" s="2" t="s">
        <v>7388</v>
      </c>
      <c r="N2417" s="4" t="s">
        <v>20751</v>
      </c>
      <c r="O2417" s="4" t="s">
        <v>20752</v>
      </c>
    </row>
    <row r="2418" spans="1:15" ht="15" hidden="1" customHeight="1" x14ac:dyDescent="0.3">
      <c r="A2418" s="2" t="s">
        <v>295</v>
      </c>
      <c r="B2418" s="2" t="s">
        <v>34330</v>
      </c>
      <c r="C2418" s="3">
        <v>22</v>
      </c>
      <c r="D2418" s="2" t="s">
        <v>1029</v>
      </c>
      <c r="E2418" s="2" t="s">
        <v>20746</v>
      </c>
      <c r="F2418" s="2">
        <v>39813158</v>
      </c>
      <c r="G2418" s="2" t="s">
        <v>20753</v>
      </c>
      <c r="H2418" s="2" t="s">
        <v>20754</v>
      </c>
      <c r="I2418" s="2" t="s">
        <v>20755</v>
      </c>
      <c r="J2418" s="2" t="s">
        <v>20755</v>
      </c>
      <c r="K2418" s="2" t="s">
        <v>10700</v>
      </c>
      <c r="L2418" s="2"/>
      <c r="M2418" s="2" t="s">
        <v>7388</v>
      </c>
      <c r="N2418" s="4" t="s">
        <v>20756</v>
      </c>
      <c r="O2418" s="4" t="s">
        <v>20757</v>
      </c>
    </row>
    <row r="2419" spans="1:15" ht="15" hidden="1" customHeight="1" x14ac:dyDescent="0.3">
      <c r="A2419" s="2" t="s">
        <v>295</v>
      </c>
      <c r="B2419" s="2" t="s">
        <v>34330</v>
      </c>
      <c r="C2419" s="3">
        <v>22</v>
      </c>
      <c r="D2419" s="2" t="s">
        <v>1029</v>
      </c>
      <c r="E2419" s="2" t="s">
        <v>20746</v>
      </c>
      <c r="F2419" s="2">
        <v>39605286</v>
      </c>
      <c r="G2419" s="2" t="s">
        <v>20758</v>
      </c>
      <c r="H2419" s="2" t="s">
        <v>20759</v>
      </c>
      <c r="I2419" s="2" t="s">
        <v>4950</v>
      </c>
      <c r="J2419" s="2" t="s">
        <v>4950</v>
      </c>
      <c r="K2419" s="2" t="s">
        <v>20760</v>
      </c>
      <c r="L2419" s="2"/>
      <c r="M2419" s="2" t="s">
        <v>7388</v>
      </c>
      <c r="N2419" s="4" t="s">
        <v>20761</v>
      </c>
      <c r="O2419" s="4" t="s">
        <v>20762</v>
      </c>
    </row>
    <row r="2420" spans="1:15" ht="15" hidden="1" customHeight="1" x14ac:dyDescent="0.3">
      <c r="A2420" s="2" t="s">
        <v>295</v>
      </c>
      <c r="B2420" s="2" t="s">
        <v>34330</v>
      </c>
      <c r="C2420" s="3">
        <v>22</v>
      </c>
      <c r="D2420" s="2" t="s">
        <v>1029</v>
      </c>
      <c r="E2420" s="2" t="s">
        <v>20746</v>
      </c>
      <c r="F2420" s="2">
        <v>39438660</v>
      </c>
      <c r="G2420" s="2" t="s">
        <v>20763</v>
      </c>
      <c r="H2420" s="2" t="s">
        <v>20764</v>
      </c>
      <c r="I2420" s="2" t="s">
        <v>5010</v>
      </c>
      <c r="J2420" s="2" t="s">
        <v>7436</v>
      </c>
      <c r="K2420" s="2" t="s">
        <v>9742</v>
      </c>
      <c r="L2420" s="2" t="s">
        <v>20765</v>
      </c>
      <c r="M2420" s="2" t="s">
        <v>7388</v>
      </c>
      <c r="N2420" s="4" t="s">
        <v>20766</v>
      </c>
      <c r="O2420" s="4" t="s">
        <v>20767</v>
      </c>
    </row>
    <row r="2421" spans="1:15" ht="15" hidden="1" customHeight="1" x14ac:dyDescent="0.3">
      <c r="A2421" s="2" t="s">
        <v>295</v>
      </c>
      <c r="B2421" s="2" t="s">
        <v>34330</v>
      </c>
      <c r="C2421" s="3">
        <v>22</v>
      </c>
      <c r="D2421" s="2" t="s">
        <v>1029</v>
      </c>
      <c r="E2421" s="2" t="s">
        <v>20746</v>
      </c>
      <c r="F2421" s="2">
        <v>39365013</v>
      </c>
      <c r="G2421" s="2" t="s">
        <v>20768</v>
      </c>
      <c r="H2421" s="2" t="s">
        <v>20769</v>
      </c>
      <c r="I2421" s="2" t="s">
        <v>5409</v>
      </c>
      <c r="J2421" s="2" t="s">
        <v>5409</v>
      </c>
      <c r="K2421" s="2" t="s">
        <v>20760</v>
      </c>
      <c r="L2421" s="2"/>
      <c r="M2421" s="2" t="s">
        <v>7388</v>
      </c>
      <c r="N2421" s="4" t="s">
        <v>20770</v>
      </c>
      <c r="O2421" s="4" t="s">
        <v>20771</v>
      </c>
    </row>
    <row r="2422" spans="1:15" ht="15" hidden="1" customHeight="1" x14ac:dyDescent="0.3">
      <c r="A2422" s="2" t="s">
        <v>295</v>
      </c>
      <c r="B2422" s="2" t="s">
        <v>34330</v>
      </c>
      <c r="C2422" s="3">
        <v>22</v>
      </c>
      <c r="D2422" s="2" t="s">
        <v>1029</v>
      </c>
      <c r="E2422" s="2" t="s">
        <v>20746</v>
      </c>
      <c r="F2422" s="2">
        <v>39117867</v>
      </c>
      <c r="G2422" s="2" t="s">
        <v>20772</v>
      </c>
      <c r="H2422" s="2" t="s">
        <v>20773</v>
      </c>
      <c r="I2422" s="2" t="s">
        <v>850</v>
      </c>
      <c r="J2422" s="2" t="s">
        <v>5605</v>
      </c>
      <c r="K2422" s="2" t="s">
        <v>20774</v>
      </c>
      <c r="L2422" s="2" t="s">
        <v>20775</v>
      </c>
      <c r="M2422" s="2" t="s">
        <v>7438</v>
      </c>
      <c r="N2422" s="4" t="s">
        <v>20776</v>
      </c>
      <c r="O2422" s="4" t="s">
        <v>20777</v>
      </c>
    </row>
    <row r="2423" spans="1:15" ht="15" hidden="1" customHeight="1" x14ac:dyDescent="0.3">
      <c r="A2423" s="2" t="s">
        <v>295</v>
      </c>
      <c r="B2423" s="2" t="s">
        <v>34330</v>
      </c>
      <c r="C2423" s="3">
        <v>22</v>
      </c>
      <c r="D2423" s="2" t="s">
        <v>1029</v>
      </c>
      <c r="E2423" s="2" t="s">
        <v>20746</v>
      </c>
      <c r="F2423" s="2">
        <v>39312004</v>
      </c>
      <c r="G2423" s="2" t="s">
        <v>20778</v>
      </c>
      <c r="H2423" s="2" t="s">
        <v>20779</v>
      </c>
      <c r="I2423" s="2" t="s">
        <v>20780</v>
      </c>
      <c r="J2423" s="2" t="s">
        <v>20780</v>
      </c>
      <c r="K2423" s="2" t="s">
        <v>7472</v>
      </c>
      <c r="L2423" s="2" t="s">
        <v>20781</v>
      </c>
      <c r="M2423" s="2" t="s">
        <v>9072</v>
      </c>
      <c r="N2423" s="4" t="s">
        <v>20782</v>
      </c>
      <c r="O2423" s="4" t="s">
        <v>20783</v>
      </c>
    </row>
    <row r="2424" spans="1:15" ht="15" hidden="1" customHeight="1" x14ac:dyDescent="0.3">
      <c r="A2424" s="2" t="s">
        <v>295</v>
      </c>
      <c r="B2424" s="2" t="s">
        <v>34330</v>
      </c>
      <c r="C2424" s="3">
        <v>22</v>
      </c>
      <c r="D2424" s="2" t="s">
        <v>1029</v>
      </c>
      <c r="E2424" s="2" t="s">
        <v>20746</v>
      </c>
      <c r="F2424" s="2">
        <v>39264505</v>
      </c>
      <c r="G2424" s="2" t="s">
        <v>20784</v>
      </c>
      <c r="H2424" s="2" t="s">
        <v>20785</v>
      </c>
      <c r="I2424" s="2" t="s">
        <v>19889</v>
      </c>
      <c r="J2424" s="2" t="s">
        <v>19889</v>
      </c>
      <c r="K2424" s="2" t="s">
        <v>7472</v>
      </c>
      <c r="L2424" s="2" t="s">
        <v>15382</v>
      </c>
      <c r="M2424" s="2" t="s">
        <v>7460</v>
      </c>
      <c r="N2424" s="4" t="s">
        <v>20786</v>
      </c>
      <c r="O2424" s="4" t="s">
        <v>20787</v>
      </c>
    </row>
    <row r="2425" spans="1:15" ht="15" hidden="1" customHeight="1" x14ac:dyDescent="0.3">
      <c r="A2425" s="2" t="s">
        <v>295</v>
      </c>
      <c r="B2425" s="2" t="s">
        <v>34330</v>
      </c>
      <c r="C2425" s="3">
        <v>22</v>
      </c>
      <c r="D2425" s="2" t="s">
        <v>1029</v>
      </c>
      <c r="E2425" s="2" t="s">
        <v>20746</v>
      </c>
      <c r="F2425" s="2">
        <v>39083772</v>
      </c>
      <c r="G2425" s="2" t="s">
        <v>20788</v>
      </c>
      <c r="H2425" s="2" t="s">
        <v>20789</v>
      </c>
      <c r="I2425" s="2" t="s">
        <v>4450</v>
      </c>
      <c r="J2425" s="2"/>
      <c r="K2425" s="2" t="s">
        <v>8336</v>
      </c>
      <c r="L2425" s="2" t="s">
        <v>20790</v>
      </c>
      <c r="M2425" s="2" t="s">
        <v>7709</v>
      </c>
      <c r="N2425" s="4" t="s">
        <v>20791</v>
      </c>
      <c r="O2425" s="4" t="s">
        <v>20792</v>
      </c>
    </row>
    <row r="2426" spans="1:15" ht="15" hidden="1" customHeight="1" x14ac:dyDescent="0.3">
      <c r="A2426" s="2" t="s">
        <v>295</v>
      </c>
      <c r="B2426" s="2" t="s">
        <v>34330</v>
      </c>
      <c r="C2426" s="3">
        <v>22</v>
      </c>
      <c r="D2426" s="2" t="s">
        <v>1029</v>
      </c>
      <c r="E2426" s="2" t="s">
        <v>20746</v>
      </c>
      <c r="F2426" s="2">
        <v>38565643</v>
      </c>
      <c r="G2426" s="2" t="s">
        <v>20793</v>
      </c>
      <c r="H2426" s="2" t="s">
        <v>20794</v>
      </c>
      <c r="I2426" s="2" t="s">
        <v>1031</v>
      </c>
      <c r="J2426" s="2" t="s">
        <v>20795</v>
      </c>
      <c r="K2426" s="2" t="s">
        <v>15469</v>
      </c>
      <c r="L2426" s="2" t="s">
        <v>20796</v>
      </c>
      <c r="M2426" s="2" t="s">
        <v>7438</v>
      </c>
      <c r="N2426" s="4" t="s">
        <v>20797</v>
      </c>
      <c r="O2426" s="4" t="s">
        <v>20798</v>
      </c>
    </row>
    <row r="2427" spans="1:15" ht="15" hidden="1" customHeight="1" x14ac:dyDescent="0.3">
      <c r="A2427" s="2" t="s">
        <v>295</v>
      </c>
      <c r="B2427" s="2" t="s">
        <v>34330</v>
      </c>
      <c r="C2427" s="3">
        <v>22</v>
      </c>
      <c r="D2427" s="2" t="s">
        <v>1029</v>
      </c>
      <c r="E2427" s="2" t="s">
        <v>20746</v>
      </c>
      <c r="F2427" s="2">
        <v>38604541</v>
      </c>
      <c r="G2427" s="2" t="s">
        <v>20799</v>
      </c>
      <c r="H2427" s="2" t="s">
        <v>20800</v>
      </c>
      <c r="I2427" s="2" t="s">
        <v>20376</v>
      </c>
      <c r="J2427" s="2" t="s">
        <v>7428</v>
      </c>
      <c r="K2427" s="2" t="s">
        <v>1291</v>
      </c>
      <c r="L2427" s="2" t="s">
        <v>20801</v>
      </c>
      <c r="M2427" s="2" t="s">
        <v>7444</v>
      </c>
      <c r="N2427" s="4" t="s">
        <v>20802</v>
      </c>
      <c r="O2427" s="4" t="s">
        <v>20803</v>
      </c>
    </row>
    <row r="2428" spans="1:15" ht="15" hidden="1" customHeight="1" x14ac:dyDescent="0.3">
      <c r="A2428" s="2" t="s">
        <v>295</v>
      </c>
      <c r="B2428" s="2" t="s">
        <v>34330</v>
      </c>
      <c r="C2428" s="3">
        <v>22</v>
      </c>
      <c r="D2428" s="2" t="s">
        <v>1029</v>
      </c>
      <c r="E2428" s="2" t="s">
        <v>20746</v>
      </c>
      <c r="F2428" s="2">
        <v>38776926</v>
      </c>
      <c r="G2428" s="2" t="s">
        <v>20804</v>
      </c>
      <c r="H2428" s="2" t="s">
        <v>20805</v>
      </c>
      <c r="I2428" s="2" t="s">
        <v>5974</v>
      </c>
      <c r="J2428" s="2" t="s">
        <v>20806</v>
      </c>
      <c r="K2428" s="2" t="s">
        <v>19658</v>
      </c>
      <c r="L2428" s="2" t="s">
        <v>20807</v>
      </c>
      <c r="M2428" s="2" t="s">
        <v>7460</v>
      </c>
      <c r="N2428" s="4" t="s">
        <v>20808</v>
      </c>
      <c r="O2428" s="4" t="s">
        <v>20809</v>
      </c>
    </row>
    <row r="2429" spans="1:15" ht="15" hidden="1" customHeight="1" x14ac:dyDescent="0.3">
      <c r="A2429" s="2" t="s">
        <v>295</v>
      </c>
      <c r="B2429" s="2" t="s">
        <v>34330</v>
      </c>
      <c r="C2429" s="3">
        <v>22</v>
      </c>
      <c r="D2429" s="2" t="s">
        <v>1029</v>
      </c>
      <c r="E2429" s="2" t="s">
        <v>20746</v>
      </c>
      <c r="F2429" s="2">
        <v>38830848</v>
      </c>
      <c r="G2429" s="2" t="s">
        <v>20810</v>
      </c>
      <c r="H2429" s="2" t="s">
        <v>20811</v>
      </c>
      <c r="I2429" s="2" t="s">
        <v>5425</v>
      </c>
      <c r="J2429" s="2" t="s">
        <v>5425</v>
      </c>
      <c r="K2429" s="2" t="s">
        <v>9582</v>
      </c>
      <c r="L2429" s="2" t="s">
        <v>20812</v>
      </c>
      <c r="M2429" s="2" t="s">
        <v>9433</v>
      </c>
      <c r="N2429" s="4" t="s">
        <v>20813</v>
      </c>
      <c r="O2429" s="4" t="s">
        <v>20814</v>
      </c>
    </row>
    <row r="2430" spans="1:15" ht="15" hidden="1" customHeight="1" x14ac:dyDescent="0.3">
      <c r="A2430" s="2" t="s">
        <v>295</v>
      </c>
      <c r="B2430" s="2" t="s">
        <v>34330</v>
      </c>
      <c r="C2430" s="3">
        <v>22</v>
      </c>
      <c r="D2430" s="2" t="s">
        <v>1029</v>
      </c>
      <c r="E2430" s="2" t="s">
        <v>20746</v>
      </c>
      <c r="F2430" s="2">
        <v>38651248</v>
      </c>
      <c r="G2430" s="2" t="s">
        <v>20815</v>
      </c>
      <c r="H2430" s="2" t="s">
        <v>20816</v>
      </c>
      <c r="I2430" s="2" t="s">
        <v>17848</v>
      </c>
      <c r="J2430" s="2"/>
      <c r="K2430" s="2" t="s">
        <v>7921</v>
      </c>
      <c r="L2430" s="2" t="s">
        <v>20817</v>
      </c>
      <c r="M2430" s="2" t="s">
        <v>7488</v>
      </c>
      <c r="N2430" s="4" t="s">
        <v>20818</v>
      </c>
      <c r="O2430" s="4" t="s">
        <v>20819</v>
      </c>
    </row>
    <row r="2431" spans="1:15" ht="15" hidden="1" customHeight="1" x14ac:dyDescent="0.3">
      <c r="A2431" s="2" t="s">
        <v>295</v>
      </c>
      <c r="B2431" s="2" t="s">
        <v>34330</v>
      </c>
      <c r="C2431" s="3">
        <v>22</v>
      </c>
      <c r="D2431" s="2" t="s">
        <v>1029</v>
      </c>
      <c r="E2431" s="2" t="s">
        <v>20746</v>
      </c>
      <c r="F2431" s="2">
        <v>38806456</v>
      </c>
      <c r="G2431" s="2" t="s">
        <v>20820</v>
      </c>
      <c r="H2431" s="2" t="s">
        <v>20821</v>
      </c>
      <c r="I2431" s="2" t="s">
        <v>20822</v>
      </c>
      <c r="J2431" s="2" t="s">
        <v>20822</v>
      </c>
      <c r="K2431" s="2" t="s">
        <v>9582</v>
      </c>
      <c r="L2431" s="2" t="s">
        <v>20823</v>
      </c>
      <c r="M2431" s="2" t="s">
        <v>7388</v>
      </c>
      <c r="N2431" s="4" t="s">
        <v>20824</v>
      </c>
      <c r="O2431" s="4" t="s">
        <v>20825</v>
      </c>
    </row>
    <row r="2432" spans="1:15" ht="15" hidden="1" customHeight="1" x14ac:dyDescent="0.3">
      <c r="A2432" s="2" t="s">
        <v>295</v>
      </c>
      <c r="B2432" s="2" t="s">
        <v>34330</v>
      </c>
      <c r="C2432" s="3">
        <v>22</v>
      </c>
      <c r="D2432" s="2" t="s">
        <v>1029</v>
      </c>
      <c r="E2432" s="2" t="s">
        <v>20746</v>
      </c>
      <c r="F2432" s="2">
        <v>38356297</v>
      </c>
      <c r="G2432" s="2" t="s">
        <v>20826</v>
      </c>
      <c r="H2432" s="2" t="s">
        <v>20827</v>
      </c>
      <c r="I2432" s="2" t="s">
        <v>4025</v>
      </c>
      <c r="J2432" s="2" t="s">
        <v>15588</v>
      </c>
      <c r="K2432" s="2" t="s">
        <v>20731</v>
      </c>
      <c r="L2432" s="2" t="s">
        <v>20828</v>
      </c>
      <c r="M2432" s="2" t="s">
        <v>7388</v>
      </c>
      <c r="N2432" s="4" t="s">
        <v>20829</v>
      </c>
      <c r="O2432" s="4" t="s">
        <v>20830</v>
      </c>
    </row>
    <row r="2433" spans="1:15" ht="15" hidden="1" customHeight="1" x14ac:dyDescent="0.3">
      <c r="A2433" s="2" t="s">
        <v>295</v>
      </c>
      <c r="B2433" s="2" t="s">
        <v>34330</v>
      </c>
      <c r="C2433" s="3">
        <v>22</v>
      </c>
      <c r="D2433" s="2" t="s">
        <v>1029</v>
      </c>
      <c r="E2433" s="2" t="s">
        <v>20746</v>
      </c>
      <c r="F2433" s="2">
        <v>37884823</v>
      </c>
      <c r="G2433" s="2" t="s">
        <v>20831</v>
      </c>
      <c r="H2433" s="2" t="s">
        <v>20832</v>
      </c>
      <c r="I2433" s="2" t="s">
        <v>10995</v>
      </c>
      <c r="J2433" s="2"/>
      <c r="K2433" s="2" t="s">
        <v>16806</v>
      </c>
      <c r="L2433" s="2" t="s">
        <v>20833</v>
      </c>
      <c r="M2433" s="2" t="s">
        <v>7858</v>
      </c>
      <c r="N2433" s="4" t="s">
        <v>20834</v>
      </c>
      <c r="O2433" s="4" t="s">
        <v>20835</v>
      </c>
    </row>
    <row r="2434" spans="1:15" ht="15" hidden="1" customHeight="1" x14ac:dyDescent="0.3">
      <c r="A2434" s="2" t="s">
        <v>295</v>
      </c>
      <c r="B2434" s="2" t="s">
        <v>34330</v>
      </c>
      <c r="C2434" s="3">
        <v>22</v>
      </c>
      <c r="D2434" s="2" t="s">
        <v>1029</v>
      </c>
      <c r="E2434" s="2" t="s">
        <v>20746</v>
      </c>
      <c r="F2434" s="2">
        <v>38133879</v>
      </c>
      <c r="G2434" s="2" t="s">
        <v>20836</v>
      </c>
      <c r="H2434" s="2" t="s">
        <v>20837</v>
      </c>
      <c r="I2434" s="2" t="s">
        <v>13969</v>
      </c>
      <c r="J2434" s="2" t="s">
        <v>13969</v>
      </c>
      <c r="K2434" s="2" t="s">
        <v>7472</v>
      </c>
      <c r="L2434" s="2" t="s">
        <v>20838</v>
      </c>
      <c r="M2434" s="2" t="s">
        <v>7600</v>
      </c>
      <c r="N2434" s="4" t="s">
        <v>20839</v>
      </c>
      <c r="O2434" s="4" t="s">
        <v>20840</v>
      </c>
    </row>
    <row r="2435" spans="1:15" ht="15" hidden="1" customHeight="1" x14ac:dyDescent="0.3">
      <c r="A2435" s="2" t="s">
        <v>295</v>
      </c>
      <c r="B2435" s="2" t="s">
        <v>34330</v>
      </c>
      <c r="C2435" s="3">
        <v>22</v>
      </c>
      <c r="D2435" s="2" t="s">
        <v>1029</v>
      </c>
      <c r="E2435" s="2" t="s">
        <v>20746</v>
      </c>
      <c r="F2435" s="2">
        <v>37789059</v>
      </c>
      <c r="G2435" s="2" t="s">
        <v>20841</v>
      </c>
      <c r="H2435" s="2" t="s">
        <v>20842</v>
      </c>
      <c r="I2435" s="2" t="s">
        <v>5906</v>
      </c>
      <c r="J2435" s="2" t="s">
        <v>20843</v>
      </c>
      <c r="K2435" s="2" t="s">
        <v>20774</v>
      </c>
      <c r="L2435" s="2" t="s">
        <v>20844</v>
      </c>
      <c r="M2435" s="2" t="s">
        <v>7438</v>
      </c>
      <c r="N2435" s="4" t="s">
        <v>20845</v>
      </c>
      <c r="O2435" s="4" t="s">
        <v>20846</v>
      </c>
    </row>
    <row r="2436" spans="1:15" ht="15" hidden="1" customHeight="1" x14ac:dyDescent="0.3">
      <c r="A2436" s="2" t="s">
        <v>295</v>
      </c>
      <c r="B2436" s="2" t="s">
        <v>34330</v>
      </c>
      <c r="C2436" s="3">
        <v>22</v>
      </c>
      <c r="D2436" s="2" t="s">
        <v>1029</v>
      </c>
      <c r="E2436" s="2" t="s">
        <v>20746</v>
      </c>
      <c r="F2436" s="2">
        <v>37946251</v>
      </c>
      <c r="G2436" s="2" t="s">
        <v>20847</v>
      </c>
      <c r="H2436" s="2" t="s">
        <v>20848</v>
      </c>
      <c r="I2436" s="2" t="s">
        <v>5698</v>
      </c>
      <c r="J2436" s="2" t="s">
        <v>5698</v>
      </c>
      <c r="K2436" s="2" t="s">
        <v>8915</v>
      </c>
      <c r="L2436" s="2" t="s">
        <v>20849</v>
      </c>
      <c r="M2436" s="2" t="s">
        <v>7460</v>
      </c>
      <c r="N2436" s="4" t="s">
        <v>20850</v>
      </c>
      <c r="O2436" s="4" t="s">
        <v>20851</v>
      </c>
    </row>
    <row r="2437" spans="1:15" ht="15" hidden="1" customHeight="1" x14ac:dyDescent="0.3">
      <c r="A2437" s="2" t="s">
        <v>295</v>
      </c>
      <c r="B2437" s="2" t="s">
        <v>34330</v>
      </c>
      <c r="C2437" s="3">
        <v>22</v>
      </c>
      <c r="D2437" s="2" t="s">
        <v>1029</v>
      </c>
      <c r="E2437" s="2" t="s">
        <v>20746</v>
      </c>
      <c r="F2437" s="2">
        <v>37098439</v>
      </c>
      <c r="G2437" s="2" t="s">
        <v>20852</v>
      </c>
      <c r="H2437" s="2" t="s">
        <v>20853</v>
      </c>
      <c r="I2437" s="2" t="s">
        <v>5345</v>
      </c>
      <c r="J2437" s="2" t="s">
        <v>2223</v>
      </c>
      <c r="K2437" s="2" t="s">
        <v>5276</v>
      </c>
      <c r="L2437" s="2" t="s">
        <v>20854</v>
      </c>
      <c r="M2437" s="2" t="s">
        <v>20855</v>
      </c>
      <c r="N2437" s="4" t="s">
        <v>20856</v>
      </c>
      <c r="O2437" s="4" t="s">
        <v>20857</v>
      </c>
    </row>
    <row r="2438" spans="1:15" ht="15" hidden="1" customHeight="1" x14ac:dyDescent="0.3">
      <c r="A2438" s="2" t="s">
        <v>295</v>
      </c>
      <c r="B2438" s="2" t="s">
        <v>34330</v>
      </c>
      <c r="C2438" s="3">
        <v>22</v>
      </c>
      <c r="D2438" s="2" t="s">
        <v>1029</v>
      </c>
      <c r="E2438" s="2" t="s">
        <v>20746</v>
      </c>
      <c r="F2438" s="2">
        <v>37666996</v>
      </c>
      <c r="G2438" s="2" t="s">
        <v>20831</v>
      </c>
      <c r="H2438" s="2" t="s">
        <v>20858</v>
      </c>
      <c r="I2438" s="2" t="s">
        <v>2891</v>
      </c>
      <c r="J2438" s="2" t="s">
        <v>10057</v>
      </c>
      <c r="K2438" s="2" t="s">
        <v>16806</v>
      </c>
      <c r="L2438" s="2" t="s">
        <v>20859</v>
      </c>
      <c r="M2438" s="2" t="s">
        <v>7600</v>
      </c>
      <c r="N2438" s="4" t="s">
        <v>20860</v>
      </c>
      <c r="O2438" s="4" t="s">
        <v>20861</v>
      </c>
    </row>
    <row r="2439" spans="1:15" ht="15" hidden="1" customHeight="1" x14ac:dyDescent="0.3">
      <c r="A2439" s="2" t="s">
        <v>295</v>
      </c>
      <c r="B2439" s="2" t="s">
        <v>34330</v>
      </c>
      <c r="C2439" s="3">
        <v>22</v>
      </c>
      <c r="D2439" s="2" t="s">
        <v>1029</v>
      </c>
      <c r="E2439" s="2" t="s">
        <v>20746</v>
      </c>
      <c r="F2439" s="2">
        <v>36336312</v>
      </c>
      <c r="G2439" s="2" t="s">
        <v>20862</v>
      </c>
      <c r="H2439" s="2" t="s">
        <v>20863</v>
      </c>
      <c r="I2439" s="2" t="s">
        <v>4389</v>
      </c>
      <c r="J2439" s="2" t="s">
        <v>10101</v>
      </c>
      <c r="K2439" s="2" t="s">
        <v>10793</v>
      </c>
      <c r="L2439" s="2" t="s">
        <v>20864</v>
      </c>
      <c r="M2439" s="2" t="s">
        <v>7460</v>
      </c>
      <c r="N2439" s="4" t="s">
        <v>20865</v>
      </c>
      <c r="O2439" s="4" t="s">
        <v>20866</v>
      </c>
    </row>
    <row r="2440" spans="1:15" ht="15" hidden="1" customHeight="1" x14ac:dyDescent="0.3">
      <c r="A2440" s="2" t="s">
        <v>295</v>
      </c>
      <c r="B2440" s="2" t="s">
        <v>34330</v>
      </c>
      <c r="C2440" s="3">
        <v>22</v>
      </c>
      <c r="D2440" s="2" t="s">
        <v>1029</v>
      </c>
      <c r="E2440" s="2" t="s">
        <v>20746</v>
      </c>
      <c r="F2440" s="2">
        <v>37062395</v>
      </c>
      <c r="G2440" s="2" t="s">
        <v>20867</v>
      </c>
      <c r="H2440" s="2" t="s">
        <v>20868</v>
      </c>
      <c r="I2440" s="2" t="s">
        <v>4029</v>
      </c>
      <c r="J2440" s="2" t="s">
        <v>5800</v>
      </c>
      <c r="K2440" s="2" t="s">
        <v>1291</v>
      </c>
      <c r="L2440" s="2" t="s">
        <v>20869</v>
      </c>
      <c r="M2440" s="2" t="s">
        <v>20870</v>
      </c>
      <c r="N2440" s="4" t="s">
        <v>20871</v>
      </c>
      <c r="O2440" s="4" t="s">
        <v>20872</v>
      </c>
    </row>
    <row r="2441" spans="1:15" ht="15" hidden="1" customHeight="1" x14ac:dyDescent="0.3">
      <c r="A2441" s="2" t="s">
        <v>295</v>
      </c>
      <c r="B2441" s="2" t="s">
        <v>34330</v>
      </c>
      <c r="C2441" s="3">
        <v>22</v>
      </c>
      <c r="D2441" s="2" t="s">
        <v>1029</v>
      </c>
      <c r="E2441" s="2" t="s">
        <v>20746</v>
      </c>
      <c r="F2441" s="2">
        <v>35761107</v>
      </c>
      <c r="G2441" s="2" t="s">
        <v>20873</v>
      </c>
      <c r="H2441" s="2" t="s">
        <v>20874</v>
      </c>
      <c r="I2441" s="2" t="s">
        <v>5580</v>
      </c>
      <c r="J2441" s="2" t="s">
        <v>20875</v>
      </c>
      <c r="K2441" s="2" t="s">
        <v>20876</v>
      </c>
      <c r="L2441" s="2" t="s">
        <v>20877</v>
      </c>
      <c r="M2441" s="2" t="s">
        <v>7438</v>
      </c>
      <c r="N2441" s="4" t="s">
        <v>20878</v>
      </c>
      <c r="O2441" s="4" t="s">
        <v>20879</v>
      </c>
    </row>
    <row r="2442" spans="1:15" ht="15" hidden="1" customHeight="1" x14ac:dyDescent="0.3">
      <c r="A2442" s="2" t="s">
        <v>295</v>
      </c>
      <c r="B2442" s="2" t="s">
        <v>34330</v>
      </c>
      <c r="C2442" s="3">
        <v>22</v>
      </c>
      <c r="D2442" s="2" t="s">
        <v>1029</v>
      </c>
      <c r="E2442" s="2" t="s">
        <v>20746</v>
      </c>
      <c r="F2442" s="2">
        <v>36773065</v>
      </c>
      <c r="G2442" s="2" t="s">
        <v>20880</v>
      </c>
      <c r="H2442" s="2" t="s">
        <v>20881</v>
      </c>
      <c r="I2442" s="2" t="s">
        <v>5580</v>
      </c>
      <c r="J2442" s="2" t="s">
        <v>11033</v>
      </c>
      <c r="K2442" s="2" t="s">
        <v>20876</v>
      </c>
      <c r="L2442" s="2" t="s">
        <v>20882</v>
      </c>
      <c r="M2442" s="2" t="s">
        <v>7388</v>
      </c>
      <c r="N2442" s="4" t="s">
        <v>20883</v>
      </c>
      <c r="O2442" s="4" t="s">
        <v>20884</v>
      </c>
    </row>
    <row r="2443" spans="1:15" ht="15" hidden="1" customHeight="1" x14ac:dyDescent="0.3">
      <c r="A2443" s="2" t="s">
        <v>295</v>
      </c>
      <c r="B2443" s="2" t="s">
        <v>34330</v>
      </c>
      <c r="C2443" s="3">
        <v>22</v>
      </c>
      <c r="D2443" s="2" t="s">
        <v>1029</v>
      </c>
      <c r="E2443" s="2" t="s">
        <v>20746</v>
      </c>
      <c r="F2443" s="2">
        <v>36191961</v>
      </c>
      <c r="G2443" s="2" t="s">
        <v>20885</v>
      </c>
      <c r="H2443" s="2" t="s">
        <v>20886</v>
      </c>
      <c r="I2443" s="2" t="s">
        <v>11026</v>
      </c>
      <c r="J2443" s="2" t="s">
        <v>20887</v>
      </c>
      <c r="K2443" s="2" t="s">
        <v>5276</v>
      </c>
      <c r="L2443" s="2" t="s">
        <v>20888</v>
      </c>
      <c r="M2443" s="2" t="s">
        <v>9041</v>
      </c>
      <c r="N2443" s="4" t="s">
        <v>20889</v>
      </c>
      <c r="O2443" s="4" t="s">
        <v>20890</v>
      </c>
    </row>
    <row r="2444" spans="1:15" ht="15" hidden="1" customHeight="1" x14ac:dyDescent="0.3">
      <c r="A2444" s="2" t="s">
        <v>295</v>
      </c>
      <c r="B2444" s="2" t="s">
        <v>34330</v>
      </c>
      <c r="C2444" s="3">
        <v>22</v>
      </c>
      <c r="D2444" s="2" t="s">
        <v>1029</v>
      </c>
      <c r="E2444" s="2" t="s">
        <v>20746</v>
      </c>
      <c r="F2444" s="2">
        <v>36462956</v>
      </c>
      <c r="G2444" s="2" t="s">
        <v>20891</v>
      </c>
      <c r="H2444" s="2" t="s">
        <v>20892</v>
      </c>
      <c r="I2444" s="2" t="s">
        <v>4393</v>
      </c>
      <c r="J2444" s="2" t="s">
        <v>15911</v>
      </c>
      <c r="K2444" s="2" t="s">
        <v>7380</v>
      </c>
      <c r="L2444" s="2" t="s">
        <v>20893</v>
      </c>
      <c r="M2444" s="2" t="s">
        <v>7460</v>
      </c>
      <c r="N2444" s="4" t="s">
        <v>20894</v>
      </c>
      <c r="O2444" s="4" t="s">
        <v>20895</v>
      </c>
    </row>
    <row r="2445" spans="1:15" ht="15" hidden="1" customHeight="1" x14ac:dyDescent="0.3">
      <c r="A2445" s="2" t="s">
        <v>295</v>
      </c>
      <c r="B2445" s="2" t="s">
        <v>34330</v>
      </c>
      <c r="C2445" s="3">
        <v>22</v>
      </c>
      <c r="D2445" s="2" t="s">
        <v>1029</v>
      </c>
      <c r="E2445" s="2" t="s">
        <v>20746</v>
      </c>
      <c r="F2445" s="2">
        <v>36462957</v>
      </c>
      <c r="G2445" s="2" t="s">
        <v>20896</v>
      </c>
      <c r="H2445" s="2" t="s">
        <v>20897</v>
      </c>
      <c r="I2445" s="2" t="s">
        <v>4393</v>
      </c>
      <c r="J2445" s="2" t="s">
        <v>15911</v>
      </c>
      <c r="K2445" s="2" t="s">
        <v>7380</v>
      </c>
      <c r="L2445" s="2" t="s">
        <v>20898</v>
      </c>
      <c r="M2445" s="2" t="s">
        <v>9041</v>
      </c>
      <c r="N2445" s="4" t="s">
        <v>20899</v>
      </c>
      <c r="O2445" s="4" t="s">
        <v>20900</v>
      </c>
    </row>
    <row r="2446" spans="1:15" ht="15" hidden="1" customHeight="1" x14ac:dyDescent="0.3">
      <c r="A2446" s="2" t="s">
        <v>295</v>
      </c>
      <c r="B2446" s="2" t="s">
        <v>34330</v>
      </c>
      <c r="C2446" s="3">
        <v>22</v>
      </c>
      <c r="D2446" s="2" t="s">
        <v>1029</v>
      </c>
      <c r="E2446" s="2" t="s">
        <v>20746</v>
      </c>
      <c r="F2446" s="2">
        <v>36370291</v>
      </c>
      <c r="G2446" s="2" t="s">
        <v>20901</v>
      </c>
      <c r="H2446" s="2" t="s">
        <v>20902</v>
      </c>
      <c r="I2446" s="2" t="s">
        <v>806</v>
      </c>
      <c r="J2446" s="2" t="s">
        <v>2095</v>
      </c>
      <c r="K2446" s="2" t="s">
        <v>7472</v>
      </c>
      <c r="L2446" s="2" t="s">
        <v>20903</v>
      </c>
      <c r="M2446" s="2" t="s">
        <v>7460</v>
      </c>
      <c r="N2446" s="4" t="s">
        <v>20904</v>
      </c>
      <c r="O2446" s="4" t="s">
        <v>20905</v>
      </c>
    </row>
    <row r="2447" spans="1:15" ht="15" hidden="1" customHeight="1" x14ac:dyDescent="0.3">
      <c r="A2447" s="2" t="s">
        <v>295</v>
      </c>
      <c r="B2447" s="2" t="s">
        <v>34330</v>
      </c>
      <c r="C2447" s="3">
        <v>22</v>
      </c>
      <c r="D2447" s="2" t="s">
        <v>1029</v>
      </c>
      <c r="E2447" s="2" t="s">
        <v>20746</v>
      </c>
      <c r="F2447" s="2">
        <v>35907265</v>
      </c>
      <c r="G2447" s="2" t="s">
        <v>20906</v>
      </c>
      <c r="H2447" s="2" t="s">
        <v>20907</v>
      </c>
      <c r="I2447" s="2" t="s">
        <v>20908</v>
      </c>
      <c r="J2447" s="2"/>
      <c r="K2447" s="2" t="s">
        <v>20760</v>
      </c>
      <c r="L2447" s="2" t="s">
        <v>20909</v>
      </c>
      <c r="M2447" s="2" t="s">
        <v>16229</v>
      </c>
      <c r="N2447" s="4" t="s">
        <v>20910</v>
      </c>
      <c r="O2447" s="4" t="s">
        <v>20911</v>
      </c>
    </row>
    <row r="2448" spans="1:15" ht="15" hidden="1" customHeight="1" x14ac:dyDescent="0.3">
      <c r="A2448" s="2" t="s">
        <v>295</v>
      </c>
      <c r="B2448" s="2" t="s">
        <v>34330</v>
      </c>
      <c r="C2448" s="3">
        <v>22</v>
      </c>
      <c r="D2448" s="2" t="s">
        <v>1029</v>
      </c>
      <c r="E2448" s="2" t="s">
        <v>20746</v>
      </c>
      <c r="F2448" s="2">
        <v>38259490</v>
      </c>
      <c r="G2448" s="2" t="s">
        <v>20912</v>
      </c>
      <c r="H2448" s="2" t="s">
        <v>20913</v>
      </c>
      <c r="I2448" s="2" t="s">
        <v>1117</v>
      </c>
      <c r="J2448" s="2" t="s">
        <v>20914</v>
      </c>
      <c r="K2448" s="2" t="s">
        <v>7410</v>
      </c>
      <c r="L2448" s="2" t="s">
        <v>20915</v>
      </c>
      <c r="M2448" s="2" t="s">
        <v>7600</v>
      </c>
      <c r="N2448" s="4" t="s">
        <v>20916</v>
      </c>
      <c r="O2448" s="4" t="s">
        <v>20917</v>
      </c>
    </row>
    <row r="2449" spans="1:15" ht="15" hidden="1" customHeight="1" x14ac:dyDescent="0.3">
      <c r="A2449" s="2" t="s">
        <v>295</v>
      </c>
      <c r="B2449" s="2" t="s">
        <v>34330</v>
      </c>
      <c r="C2449" s="3">
        <v>22</v>
      </c>
      <c r="D2449" s="2" t="s">
        <v>1029</v>
      </c>
      <c r="E2449" s="2" t="s">
        <v>20746</v>
      </c>
      <c r="F2449" s="2">
        <v>36463279</v>
      </c>
      <c r="G2449" s="2" t="s">
        <v>20918</v>
      </c>
      <c r="H2449" s="2" t="s">
        <v>20919</v>
      </c>
      <c r="I2449" s="2" t="s">
        <v>15904</v>
      </c>
      <c r="J2449" s="2" t="s">
        <v>15904</v>
      </c>
      <c r="K2449" s="2" t="s">
        <v>9582</v>
      </c>
      <c r="L2449" s="2" t="s">
        <v>20920</v>
      </c>
      <c r="M2449" s="2" t="s">
        <v>7460</v>
      </c>
      <c r="N2449" s="4" t="s">
        <v>20921</v>
      </c>
      <c r="O2449" s="4" t="s">
        <v>20922</v>
      </c>
    </row>
    <row r="2450" spans="1:15" ht="15" hidden="1" customHeight="1" x14ac:dyDescent="0.3">
      <c r="A2450" s="2" t="s">
        <v>295</v>
      </c>
      <c r="B2450" s="2" t="s">
        <v>34330</v>
      </c>
      <c r="C2450" s="3">
        <v>22</v>
      </c>
      <c r="D2450" s="2" t="s">
        <v>1029</v>
      </c>
      <c r="E2450" s="2" t="s">
        <v>20746</v>
      </c>
      <c r="F2450" s="2">
        <v>36038634</v>
      </c>
      <c r="G2450" s="2" t="s">
        <v>20923</v>
      </c>
      <c r="H2450" s="2" t="s">
        <v>20924</v>
      </c>
      <c r="I2450" s="2" t="s">
        <v>2722</v>
      </c>
      <c r="J2450" s="2" t="s">
        <v>15946</v>
      </c>
      <c r="K2450" s="2" t="s">
        <v>15420</v>
      </c>
      <c r="L2450" s="2" t="s">
        <v>20925</v>
      </c>
      <c r="M2450" s="2" t="s">
        <v>9041</v>
      </c>
      <c r="N2450" s="4" t="s">
        <v>3360</v>
      </c>
      <c r="O2450" s="4" t="s">
        <v>20926</v>
      </c>
    </row>
    <row r="2451" spans="1:15" ht="15" hidden="1" customHeight="1" x14ac:dyDescent="0.3">
      <c r="A2451" s="2" t="s">
        <v>295</v>
      </c>
      <c r="B2451" s="2" t="s">
        <v>34330</v>
      </c>
      <c r="C2451" s="3">
        <v>22</v>
      </c>
      <c r="D2451" s="2" t="s">
        <v>1029</v>
      </c>
      <c r="E2451" s="2" t="s">
        <v>20746</v>
      </c>
      <c r="F2451" s="2">
        <v>35732629</v>
      </c>
      <c r="G2451" s="2" t="s">
        <v>20927</v>
      </c>
      <c r="H2451" s="2" t="s">
        <v>20928</v>
      </c>
      <c r="I2451" s="2" t="s">
        <v>5818</v>
      </c>
      <c r="J2451" s="2" t="s">
        <v>5818</v>
      </c>
      <c r="K2451" s="2" t="s">
        <v>9582</v>
      </c>
      <c r="L2451" s="2" t="s">
        <v>20929</v>
      </c>
      <c r="M2451" s="2" t="s">
        <v>7858</v>
      </c>
      <c r="N2451" s="4" t="s">
        <v>20930</v>
      </c>
      <c r="O2451" s="4" t="s">
        <v>20931</v>
      </c>
    </row>
    <row r="2452" spans="1:15" ht="15" hidden="1" customHeight="1" x14ac:dyDescent="0.3">
      <c r="A2452" s="2" t="s">
        <v>295</v>
      </c>
      <c r="B2452" s="2" t="s">
        <v>34330</v>
      </c>
      <c r="C2452" s="3">
        <v>22</v>
      </c>
      <c r="D2452" s="2" t="s">
        <v>1029</v>
      </c>
      <c r="E2452" s="2" t="s">
        <v>20746</v>
      </c>
      <c r="F2452" s="2">
        <v>35731827</v>
      </c>
      <c r="G2452" s="2" t="s">
        <v>20932</v>
      </c>
      <c r="H2452" s="2" t="s">
        <v>20933</v>
      </c>
      <c r="I2452" s="2" t="s">
        <v>2236</v>
      </c>
      <c r="J2452" s="2" t="s">
        <v>5818</v>
      </c>
      <c r="K2452" s="2" t="s">
        <v>20934</v>
      </c>
      <c r="L2452" s="2" t="s">
        <v>20935</v>
      </c>
      <c r="M2452" s="2" t="s">
        <v>7460</v>
      </c>
      <c r="N2452" s="4" t="s">
        <v>20936</v>
      </c>
      <c r="O2452" s="4" t="s">
        <v>20937</v>
      </c>
    </row>
    <row r="2453" spans="1:15" ht="15" hidden="1" customHeight="1" x14ac:dyDescent="0.3">
      <c r="A2453" s="2" t="s">
        <v>295</v>
      </c>
      <c r="B2453" s="2" t="s">
        <v>34330</v>
      </c>
      <c r="C2453" s="3">
        <v>22</v>
      </c>
      <c r="D2453" s="2" t="s">
        <v>1029</v>
      </c>
      <c r="E2453" s="2" t="s">
        <v>20746</v>
      </c>
      <c r="F2453" s="2">
        <v>36302964</v>
      </c>
      <c r="G2453" s="2" t="s">
        <v>20938</v>
      </c>
      <c r="H2453" s="2" t="s">
        <v>20939</v>
      </c>
      <c r="I2453" s="2" t="s">
        <v>2236</v>
      </c>
      <c r="J2453" s="2" t="s">
        <v>6235</v>
      </c>
      <c r="K2453" s="2" t="s">
        <v>10714</v>
      </c>
      <c r="L2453" s="2" t="s">
        <v>20940</v>
      </c>
      <c r="M2453" s="2" t="s">
        <v>8963</v>
      </c>
      <c r="N2453" s="4" t="s">
        <v>20941</v>
      </c>
      <c r="O2453" s="4" t="s">
        <v>20942</v>
      </c>
    </row>
    <row r="2454" spans="1:15" ht="15" hidden="1" customHeight="1" x14ac:dyDescent="0.3">
      <c r="A2454" s="2" t="s">
        <v>295</v>
      </c>
      <c r="B2454" s="2" t="s">
        <v>34330</v>
      </c>
      <c r="C2454" s="3">
        <v>22</v>
      </c>
      <c r="D2454" s="2" t="s">
        <v>1029</v>
      </c>
      <c r="E2454" s="2" t="s">
        <v>20746</v>
      </c>
      <c r="F2454" s="2">
        <v>35575086</v>
      </c>
      <c r="G2454" s="2" t="s">
        <v>20943</v>
      </c>
      <c r="H2454" s="2" t="s">
        <v>20944</v>
      </c>
      <c r="I2454" s="2" t="s">
        <v>5661</v>
      </c>
      <c r="J2454" s="2"/>
      <c r="K2454" s="2" t="s">
        <v>9464</v>
      </c>
      <c r="L2454" s="2" t="s">
        <v>20945</v>
      </c>
      <c r="M2454" s="2" t="s">
        <v>7460</v>
      </c>
      <c r="N2454" s="4" t="s">
        <v>20946</v>
      </c>
      <c r="O2454" s="4" t="s">
        <v>20947</v>
      </c>
    </row>
    <row r="2455" spans="1:15" ht="15" hidden="1" customHeight="1" x14ac:dyDescent="0.3">
      <c r="A2455" s="2" t="s">
        <v>295</v>
      </c>
      <c r="B2455" s="2" t="s">
        <v>34330</v>
      </c>
      <c r="C2455" s="3">
        <v>22</v>
      </c>
      <c r="D2455" s="2" t="s">
        <v>1029</v>
      </c>
      <c r="E2455" s="2" t="s">
        <v>20746</v>
      </c>
      <c r="F2455" s="2">
        <v>35497062</v>
      </c>
      <c r="G2455" s="2" t="s">
        <v>20948</v>
      </c>
      <c r="H2455" s="2" t="s">
        <v>20949</v>
      </c>
      <c r="I2455" s="2" t="s">
        <v>656</v>
      </c>
      <c r="J2455" s="2" t="s">
        <v>20950</v>
      </c>
      <c r="K2455" s="2" t="s">
        <v>12435</v>
      </c>
      <c r="L2455" s="2" t="s">
        <v>20951</v>
      </c>
      <c r="M2455" s="2" t="s">
        <v>7388</v>
      </c>
      <c r="N2455" s="4" t="s">
        <v>20952</v>
      </c>
      <c r="O2455" s="4" t="s">
        <v>20953</v>
      </c>
    </row>
    <row r="2456" spans="1:15" ht="15" hidden="1" customHeight="1" x14ac:dyDescent="0.3">
      <c r="A2456" s="2" t="s">
        <v>295</v>
      </c>
      <c r="B2456" s="2" t="s">
        <v>34330</v>
      </c>
      <c r="C2456" s="3">
        <v>22</v>
      </c>
      <c r="D2456" s="2" t="s">
        <v>1029</v>
      </c>
      <c r="E2456" s="2" t="s">
        <v>20746</v>
      </c>
      <c r="F2456" s="2">
        <v>35273242</v>
      </c>
      <c r="G2456" s="2" t="s">
        <v>20954</v>
      </c>
      <c r="H2456" s="2" t="s">
        <v>20955</v>
      </c>
      <c r="I2456" s="2" t="s">
        <v>12005</v>
      </c>
      <c r="J2456" s="2" t="s">
        <v>12005</v>
      </c>
      <c r="K2456" s="2" t="s">
        <v>8943</v>
      </c>
      <c r="L2456" s="2" t="s">
        <v>20956</v>
      </c>
      <c r="M2456" s="2" t="s">
        <v>7460</v>
      </c>
      <c r="N2456" s="4" t="s">
        <v>20957</v>
      </c>
      <c r="O2456" s="4" t="s">
        <v>20958</v>
      </c>
    </row>
    <row r="2457" spans="1:15" ht="15" hidden="1" customHeight="1" x14ac:dyDescent="0.3">
      <c r="A2457" s="2" t="s">
        <v>295</v>
      </c>
      <c r="B2457" s="2" t="s">
        <v>34330</v>
      </c>
      <c r="C2457" s="3">
        <v>22</v>
      </c>
      <c r="D2457" s="2" t="s">
        <v>1029</v>
      </c>
      <c r="E2457" s="2" t="s">
        <v>20746</v>
      </c>
      <c r="F2457" s="2">
        <v>34780721</v>
      </c>
      <c r="G2457" s="2" t="s">
        <v>20959</v>
      </c>
      <c r="H2457" s="2" t="s">
        <v>20960</v>
      </c>
      <c r="I2457" s="2" t="s">
        <v>1294</v>
      </c>
      <c r="J2457" s="2" t="s">
        <v>20961</v>
      </c>
      <c r="K2457" s="2" t="s">
        <v>1291</v>
      </c>
      <c r="L2457" s="2" t="s">
        <v>20962</v>
      </c>
      <c r="M2457" s="2" t="s">
        <v>9041</v>
      </c>
      <c r="N2457" s="4" t="s">
        <v>20963</v>
      </c>
      <c r="O2457" s="4" t="s">
        <v>20964</v>
      </c>
    </row>
    <row r="2458" spans="1:15" ht="15" hidden="1" customHeight="1" x14ac:dyDescent="0.3">
      <c r="A2458" s="2" t="s">
        <v>295</v>
      </c>
      <c r="B2458" s="2" t="s">
        <v>34330</v>
      </c>
      <c r="C2458" s="3">
        <v>22</v>
      </c>
      <c r="D2458" s="2" t="s">
        <v>1029</v>
      </c>
      <c r="E2458" s="2" t="s">
        <v>20746</v>
      </c>
      <c r="F2458" s="2">
        <v>34987219</v>
      </c>
      <c r="G2458" s="2" t="s">
        <v>20965</v>
      </c>
      <c r="H2458" s="2" t="s">
        <v>20966</v>
      </c>
      <c r="I2458" s="2" t="s">
        <v>5380</v>
      </c>
      <c r="J2458" s="2"/>
      <c r="K2458" s="2" t="s">
        <v>15420</v>
      </c>
      <c r="L2458" s="2" t="s">
        <v>20967</v>
      </c>
      <c r="M2458" s="2" t="s">
        <v>7858</v>
      </c>
      <c r="N2458" s="4" t="s">
        <v>20968</v>
      </c>
      <c r="O2458" s="4" t="s">
        <v>20969</v>
      </c>
    </row>
    <row r="2459" spans="1:15" ht="15" hidden="1" customHeight="1" x14ac:dyDescent="0.3">
      <c r="A2459" s="2" t="s">
        <v>295</v>
      </c>
      <c r="B2459" s="2" t="s">
        <v>34330</v>
      </c>
      <c r="C2459" s="3">
        <v>22</v>
      </c>
      <c r="D2459" s="2" t="s">
        <v>1029</v>
      </c>
      <c r="E2459" s="2" t="s">
        <v>20746</v>
      </c>
      <c r="F2459" s="2">
        <v>35694196</v>
      </c>
      <c r="G2459" s="2" t="s">
        <v>20970</v>
      </c>
      <c r="H2459" s="2" t="s">
        <v>20971</v>
      </c>
      <c r="I2459" s="2" t="s">
        <v>695</v>
      </c>
      <c r="J2459" s="2" t="s">
        <v>3138</v>
      </c>
      <c r="K2459" s="2" t="s">
        <v>20972</v>
      </c>
      <c r="L2459" s="2" t="s">
        <v>20973</v>
      </c>
      <c r="M2459" s="2" t="s">
        <v>7388</v>
      </c>
      <c r="N2459" s="4" t="s">
        <v>20974</v>
      </c>
      <c r="O2459" s="4" t="s">
        <v>20975</v>
      </c>
    </row>
    <row r="2460" spans="1:15" ht="15" hidden="1" customHeight="1" x14ac:dyDescent="0.3">
      <c r="A2460" s="2" t="s">
        <v>295</v>
      </c>
      <c r="B2460" s="2" t="s">
        <v>34330</v>
      </c>
      <c r="C2460" s="3">
        <v>22</v>
      </c>
      <c r="D2460" s="2" t="s">
        <v>1029</v>
      </c>
      <c r="E2460" s="2" t="s">
        <v>20746</v>
      </c>
      <c r="F2460" s="2">
        <v>36415883</v>
      </c>
      <c r="G2460" s="2" t="s">
        <v>20976</v>
      </c>
      <c r="H2460" s="2" t="s">
        <v>20977</v>
      </c>
      <c r="I2460" s="2" t="s">
        <v>695</v>
      </c>
      <c r="J2460" s="2" t="s">
        <v>10101</v>
      </c>
      <c r="K2460" s="2" t="s">
        <v>20978</v>
      </c>
      <c r="L2460" s="2" t="s">
        <v>20979</v>
      </c>
      <c r="M2460" s="2" t="s">
        <v>7388</v>
      </c>
      <c r="N2460" s="4" t="s">
        <v>20980</v>
      </c>
      <c r="O2460" s="4" t="s">
        <v>20981</v>
      </c>
    </row>
    <row r="2461" spans="1:15" ht="15" hidden="1" customHeight="1" x14ac:dyDescent="0.3">
      <c r="A2461" s="2" t="s">
        <v>295</v>
      </c>
      <c r="B2461" s="2" t="s">
        <v>34330</v>
      </c>
      <c r="C2461" s="3">
        <v>22</v>
      </c>
      <c r="D2461" s="2" t="s">
        <v>1029</v>
      </c>
      <c r="E2461" s="2" t="s">
        <v>20746</v>
      </c>
      <c r="F2461" s="2">
        <v>34415310</v>
      </c>
      <c r="G2461" s="2" t="s">
        <v>20982</v>
      </c>
      <c r="H2461" s="2" t="s">
        <v>20983</v>
      </c>
      <c r="I2461" s="2" t="s">
        <v>4519</v>
      </c>
      <c r="J2461" s="2"/>
      <c r="K2461" s="2" t="s">
        <v>18621</v>
      </c>
      <c r="L2461" s="2" t="s">
        <v>20984</v>
      </c>
      <c r="M2461" s="2" t="s">
        <v>9041</v>
      </c>
      <c r="N2461" s="4" t="s">
        <v>20985</v>
      </c>
      <c r="O2461" s="4" t="s">
        <v>20986</v>
      </c>
    </row>
    <row r="2462" spans="1:15" ht="15" hidden="1" customHeight="1" x14ac:dyDescent="0.3">
      <c r="A2462" s="2" t="s">
        <v>295</v>
      </c>
      <c r="B2462" s="2" t="s">
        <v>34330</v>
      </c>
      <c r="C2462" s="3">
        <v>22</v>
      </c>
      <c r="D2462" s="2" t="s">
        <v>1029</v>
      </c>
      <c r="E2462" s="2" t="s">
        <v>20746</v>
      </c>
      <c r="F2462" s="2">
        <v>34739344</v>
      </c>
      <c r="G2462" s="2" t="s">
        <v>20987</v>
      </c>
      <c r="H2462" s="2" t="s">
        <v>20988</v>
      </c>
      <c r="I2462" s="2" t="s">
        <v>20989</v>
      </c>
      <c r="J2462" s="2" t="s">
        <v>20989</v>
      </c>
      <c r="K2462" s="2" t="s">
        <v>9120</v>
      </c>
      <c r="L2462" s="2" t="s">
        <v>20990</v>
      </c>
      <c r="M2462" s="2" t="s">
        <v>20855</v>
      </c>
      <c r="N2462" s="4" t="s">
        <v>20991</v>
      </c>
      <c r="O2462" s="4" t="s">
        <v>20992</v>
      </c>
    </row>
    <row r="2463" spans="1:15" ht="15" hidden="1" customHeight="1" x14ac:dyDescent="0.3">
      <c r="A2463" s="2" t="s">
        <v>295</v>
      </c>
      <c r="B2463" s="2" t="s">
        <v>34330</v>
      </c>
      <c r="C2463" s="3">
        <v>22</v>
      </c>
      <c r="D2463" s="2" t="s">
        <v>1029</v>
      </c>
      <c r="E2463" s="2" t="s">
        <v>20746</v>
      </c>
      <c r="F2463" s="2">
        <v>34675383</v>
      </c>
      <c r="G2463" s="2" t="s">
        <v>20993</v>
      </c>
      <c r="H2463" s="2" t="s">
        <v>20994</v>
      </c>
      <c r="I2463" s="2" t="s">
        <v>1162</v>
      </c>
      <c r="J2463" s="2" t="s">
        <v>7299</v>
      </c>
      <c r="K2463" s="2" t="s">
        <v>16837</v>
      </c>
      <c r="L2463" s="2" t="s">
        <v>20995</v>
      </c>
      <c r="M2463" s="2" t="s">
        <v>7460</v>
      </c>
      <c r="N2463" s="4" t="s">
        <v>20996</v>
      </c>
      <c r="O2463" s="4" t="s">
        <v>20997</v>
      </c>
    </row>
    <row r="2464" spans="1:15" ht="15" hidden="1" customHeight="1" x14ac:dyDescent="0.3">
      <c r="A2464" s="2" t="s">
        <v>295</v>
      </c>
      <c r="B2464" s="2" t="s">
        <v>34330</v>
      </c>
      <c r="C2464" s="3">
        <v>22</v>
      </c>
      <c r="D2464" s="2" t="s">
        <v>1029</v>
      </c>
      <c r="E2464" s="2" t="s">
        <v>20746</v>
      </c>
      <c r="F2464" s="2">
        <v>33770165</v>
      </c>
      <c r="G2464" s="2" t="s">
        <v>20998</v>
      </c>
      <c r="H2464" s="2" t="s">
        <v>20999</v>
      </c>
      <c r="I2464" s="2" t="s">
        <v>18430</v>
      </c>
      <c r="J2464" s="2"/>
      <c r="K2464" s="2" t="s">
        <v>20760</v>
      </c>
      <c r="L2464" s="2" t="s">
        <v>21000</v>
      </c>
      <c r="M2464" s="2" t="s">
        <v>7488</v>
      </c>
      <c r="N2464" s="4" t="s">
        <v>21001</v>
      </c>
      <c r="O2464" s="4" t="s">
        <v>21002</v>
      </c>
    </row>
    <row r="2465" spans="1:15" ht="15" hidden="1" customHeight="1" x14ac:dyDescent="0.3">
      <c r="A2465" s="2" t="s">
        <v>295</v>
      </c>
      <c r="B2465" s="2" t="s">
        <v>34330</v>
      </c>
      <c r="C2465" s="3">
        <v>22</v>
      </c>
      <c r="D2465" s="2" t="s">
        <v>1029</v>
      </c>
      <c r="E2465" s="2" t="s">
        <v>20746</v>
      </c>
      <c r="F2465" s="2">
        <v>34044328</v>
      </c>
      <c r="G2465" s="2" t="s">
        <v>21003</v>
      </c>
      <c r="H2465" s="2" t="s">
        <v>21004</v>
      </c>
      <c r="I2465" s="2" t="s">
        <v>1206</v>
      </c>
      <c r="J2465" s="2" t="s">
        <v>9125</v>
      </c>
      <c r="K2465" s="2" t="s">
        <v>14164</v>
      </c>
      <c r="L2465" s="2" t="s">
        <v>21005</v>
      </c>
      <c r="M2465" s="2" t="s">
        <v>7600</v>
      </c>
      <c r="N2465" s="4" t="s">
        <v>21006</v>
      </c>
      <c r="O2465" s="4" t="s">
        <v>21007</v>
      </c>
    </row>
    <row r="2466" spans="1:15" ht="15" hidden="1" customHeight="1" x14ac:dyDescent="0.3">
      <c r="A2466" s="2" t="s">
        <v>295</v>
      </c>
      <c r="B2466" s="2" t="s">
        <v>34330</v>
      </c>
      <c r="C2466" s="3">
        <v>22</v>
      </c>
      <c r="D2466" s="2" t="s">
        <v>1029</v>
      </c>
      <c r="E2466" s="2" t="s">
        <v>20746</v>
      </c>
      <c r="F2466" s="2">
        <v>34269956</v>
      </c>
      <c r="G2466" s="2" t="s">
        <v>21008</v>
      </c>
      <c r="H2466" s="2" t="s">
        <v>21009</v>
      </c>
      <c r="I2466" s="2" t="s">
        <v>1206</v>
      </c>
      <c r="J2466" s="2" t="s">
        <v>14093</v>
      </c>
      <c r="K2466" s="2" t="s">
        <v>7472</v>
      </c>
      <c r="L2466" s="2" t="s">
        <v>21010</v>
      </c>
      <c r="M2466" s="2" t="s">
        <v>8937</v>
      </c>
      <c r="N2466" s="4" t="s">
        <v>21011</v>
      </c>
      <c r="O2466" s="4" t="s">
        <v>21012</v>
      </c>
    </row>
    <row r="2467" spans="1:15" ht="15" hidden="1" customHeight="1" x14ac:dyDescent="0.3">
      <c r="A2467" s="2" t="s">
        <v>295</v>
      </c>
      <c r="B2467" s="2" t="s">
        <v>34330</v>
      </c>
      <c r="C2467" s="3">
        <v>22</v>
      </c>
      <c r="D2467" s="2" t="s">
        <v>1029</v>
      </c>
      <c r="E2467" s="2" t="s">
        <v>20746</v>
      </c>
      <c r="F2467" s="2">
        <v>34497389</v>
      </c>
      <c r="G2467" s="2" t="s">
        <v>21013</v>
      </c>
      <c r="H2467" s="2" t="s">
        <v>21014</v>
      </c>
      <c r="I2467" s="2" t="s">
        <v>2275</v>
      </c>
      <c r="J2467" s="2" t="s">
        <v>2419</v>
      </c>
      <c r="K2467" s="2" t="s">
        <v>5238</v>
      </c>
      <c r="L2467" s="2" t="s">
        <v>21015</v>
      </c>
      <c r="M2467" s="2" t="s">
        <v>7460</v>
      </c>
      <c r="N2467" s="4" t="s">
        <v>21016</v>
      </c>
      <c r="O2467" s="4" t="s">
        <v>21017</v>
      </c>
    </row>
    <row r="2468" spans="1:15" ht="15" hidden="1" customHeight="1" x14ac:dyDescent="0.3">
      <c r="A2468" s="2" t="s">
        <v>295</v>
      </c>
      <c r="B2468" s="2" t="s">
        <v>34330</v>
      </c>
      <c r="C2468" s="3">
        <v>22</v>
      </c>
      <c r="D2468" s="2" t="s">
        <v>1029</v>
      </c>
      <c r="E2468" s="2" t="s">
        <v>20746</v>
      </c>
      <c r="F2468" s="2">
        <v>33822054</v>
      </c>
      <c r="G2468" s="2" t="s">
        <v>21018</v>
      </c>
      <c r="H2468" s="2" t="s">
        <v>21019</v>
      </c>
      <c r="I2468" s="2" t="s">
        <v>21020</v>
      </c>
      <c r="J2468" s="2"/>
      <c r="K2468" s="2" t="s">
        <v>16012</v>
      </c>
      <c r="L2468" s="2" t="s">
        <v>21021</v>
      </c>
      <c r="M2468" s="2" t="s">
        <v>7460</v>
      </c>
      <c r="N2468" s="4" t="s">
        <v>21022</v>
      </c>
      <c r="O2468" s="4" t="s">
        <v>21023</v>
      </c>
    </row>
    <row r="2469" spans="1:15" ht="15" hidden="1" customHeight="1" x14ac:dyDescent="0.3">
      <c r="A2469" s="2" t="s">
        <v>295</v>
      </c>
      <c r="B2469" s="2" t="s">
        <v>34330</v>
      </c>
      <c r="C2469" s="3">
        <v>22</v>
      </c>
      <c r="D2469" s="2" t="s">
        <v>1029</v>
      </c>
      <c r="E2469" s="2" t="s">
        <v>20746</v>
      </c>
      <c r="F2469" s="2">
        <v>33037057</v>
      </c>
      <c r="G2469" s="2" t="s">
        <v>21024</v>
      </c>
      <c r="H2469" s="2" t="s">
        <v>21025</v>
      </c>
      <c r="I2469" s="2" t="s">
        <v>3061</v>
      </c>
      <c r="J2469" s="2" t="s">
        <v>2284</v>
      </c>
      <c r="K2469" s="2" t="s">
        <v>5276</v>
      </c>
      <c r="L2469" s="2" t="s">
        <v>21026</v>
      </c>
      <c r="M2469" s="2" t="s">
        <v>7460</v>
      </c>
      <c r="N2469" s="4" t="s">
        <v>21027</v>
      </c>
      <c r="O2469" s="4" t="s">
        <v>21028</v>
      </c>
    </row>
    <row r="2470" spans="1:15" ht="15" hidden="1" customHeight="1" x14ac:dyDescent="0.3">
      <c r="A2470" s="2" t="s">
        <v>295</v>
      </c>
      <c r="B2470" s="2" t="s">
        <v>34330</v>
      </c>
      <c r="C2470" s="3">
        <v>22</v>
      </c>
      <c r="D2470" s="2" t="s">
        <v>1029</v>
      </c>
      <c r="E2470" s="2" t="s">
        <v>20746</v>
      </c>
      <c r="F2470" s="2">
        <v>33782605</v>
      </c>
      <c r="G2470" s="2" t="s">
        <v>20965</v>
      </c>
      <c r="H2470" s="2" t="s">
        <v>21029</v>
      </c>
      <c r="I2470" s="2" t="s">
        <v>948</v>
      </c>
      <c r="J2470" s="2" t="s">
        <v>21030</v>
      </c>
      <c r="K2470" s="2" t="s">
        <v>15420</v>
      </c>
      <c r="L2470" s="2" t="s">
        <v>21031</v>
      </c>
      <c r="M2470" s="2" t="s">
        <v>9041</v>
      </c>
      <c r="N2470" s="4" t="s">
        <v>21032</v>
      </c>
      <c r="O2470" s="4" t="s">
        <v>21033</v>
      </c>
    </row>
    <row r="2471" spans="1:15" ht="15" hidden="1" customHeight="1" x14ac:dyDescent="0.3">
      <c r="A2471" s="2" t="s">
        <v>295</v>
      </c>
      <c r="B2471" s="2" t="s">
        <v>34330</v>
      </c>
      <c r="C2471" s="3">
        <v>22</v>
      </c>
      <c r="D2471" s="2" t="s">
        <v>1029</v>
      </c>
      <c r="E2471" s="2" t="s">
        <v>20746</v>
      </c>
      <c r="F2471" s="2">
        <v>33806322</v>
      </c>
      <c r="G2471" s="2" t="s">
        <v>21034</v>
      </c>
      <c r="H2471" s="2" t="s">
        <v>21035</v>
      </c>
      <c r="I2471" s="2" t="s">
        <v>12054</v>
      </c>
      <c r="J2471" s="2" t="s">
        <v>12054</v>
      </c>
      <c r="K2471" s="2" t="s">
        <v>8969</v>
      </c>
      <c r="L2471" s="2" t="s">
        <v>21036</v>
      </c>
      <c r="M2471" s="2" t="s">
        <v>7388</v>
      </c>
      <c r="N2471" s="4" t="s">
        <v>21037</v>
      </c>
      <c r="O2471" s="4" t="s">
        <v>21038</v>
      </c>
    </row>
    <row r="2472" spans="1:15" ht="15" hidden="1" customHeight="1" x14ac:dyDescent="0.3">
      <c r="A2472" s="2" t="s">
        <v>295</v>
      </c>
      <c r="B2472" s="2" t="s">
        <v>34330</v>
      </c>
      <c r="C2472" s="3">
        <v>22</v>
      </c>
      <c r="D2472" s="2" t="s">
        <v>1029</v>
      </c>
      <c r="E2472" s="2" t="s">
        <v>20746</v>
      </c>
      <c r="F2472" s="2">
        <v>33346580</v>
      </c>
      <c r="G2472" s="2" t="s">
        <v>21039</v>
      </c>
      <c r="H2472" s="2" t="s">
        <v>21040</v>
      </c>
      <c r="I2472" s="2" t="s">
        <v>4313</v>
      </c>
      <c r="J2472" s="2"/>
      <c r="K2472" s="2" t="s">
        <v>20731</v>
      </c>
      <c r="L2472" s="2" t="s">
        <v>21041</v>
      </c>
      <c r="M2472" s="2" t="s">
        <v>9183</v>
      </c>
      <c r="N2472" s="4" t="s">
        <v>21042</v>
      </c>
      <c r="O2472" s="4" t="s">
        <v>21043</v>
      </c>
    </row>
    <row r="2473" spans="1:15" ht="15" hidden="1" customHeight="1" x14ac:dyDescent="0.3">
      <c r="A2473" s="2" t="s">
        <v>295</v>
      </c>
      <c r="B2473" s="2" t="s">
        <v>34330</v>
      </c>
      <c r="C2473" s="3">
        <v>22</v>
      </c>
      <c r="D2473" s="2" t="s">
        <v>1029</v>
      </c>
      <c r="E2473" s="2" t="s">
        <v>20746</v>
      </c>
      <c r="F2473" s="2">
        <v>32925557</v>
      </c>
      <c r="G2473" s="2" t="s">
        <v>21044</v>
      </c>
      <c r="H2473" s="2" t="s">
        <v>21045</v>
      </c>
      <c r="I2473" s="2" t="s">
        <v>2049</v>
      </c>
      <c r="J2473" s="2"/>
      <c r="K2473" s="2" t="s">
        <v>20731</v>
      </c>
      <c r="L2473" s="2" t="s">
        <v>21046</v>
      </c>
      <c r="M2473" s="2" t="s">
        <v>7460</v>
      </c>
      <c r="N2473" s="4" t="s">
        <v>21047</v>
      </c>
      <c r="O2473" s="4" t="s">
        <v>21048</v>
      </c>
    </row>
    <row r="2474" spans="1:15" ht="15" hidden="1" customHeight="1" x14ac:dyDescent="0.3">
      <c r="A2474" s="2" t="s">
        <v>295</v>
      </c>
      <c r="B2474" s="2" t="s">
        <v>34330</v>
      </c>
      <c r="C2474" s="3">
        <v>22</v>
      </c>
      <c r="D2474" s="2" t="s">
        <v>1029</v>
      </c>
      <c r="E2474" s="2" t="s">
        <v>20746</v>
      </c>
      <c r="F2474" s="2">
        <v>33525641</v>
      </c>
      <c r="G2474" s="2" t="s">
        <v>21049</v>
      </c>
      <c r="H2474" s="2" t="s">
        <v>21050</v>
      </c>
      <c r="I2474" s="2" t="s">
        <v>11171</v>
      </c>
      <c r="J2474" s="2" t="s">
        <v>11171</v>
      </c>
      <c r="K2474" s="2" t="s">
        <v>7450</v>
      </c>
      <c r="L2474" s="2" t="s">
        <v>21051</v>
      </c>
      <c r="M2474" s="2" t="s">
        <v>7388</v>
      </c>
      <c r="N2474" s="4" t="s">
        <v>21052</v>
      </c>
      <c r="O2474" s="4" t="s">
        <v>21053</v>
      </c>
    </row>
    <row r="2475" spans="1:15" ht="15" hidden="1" customHeight="1" x14ac:dyDescent="0.3">
      <c r="A2475" s="2" t="s">
        <v>295</v>
      </c>
      <c r="B2475" s="2" t="s">
        <v>34330</v>
      </c>
      <c r="C2475" s="3">
        <v>22</v>
      </c>
      <c r="D2475" s="2" t="s">
        <v>1029</v>
      </c>
      <c r="E2475" s="2" t="s">
        <v>20746</v>
      </c>
      <c r="F2475" s="2">
        <v>34237462</v>
      </c>
      <c r="G2475" s="2" t="s">
        <v>21054</v>
      </c>
      <c r="H2475" s="2" t="s">
        <v>21055</v>
      </c>
      <c r="I2475" s="2" t="s">
        <v>759</v>
      </c>
      <c r="J2475" s="2" t="s">
        <v>21056</v>
      </c>
      <c r="K2475" s="2" t="s">
        <v>21057</v>
      </c>
      <c r="L2475" s="2" t="s">
        <v>21058</v>
      </c>
      <c r="M2475" s="2" t="s">
        <v>7460</v>
      </c>
      <c r="N2475" s="4" t="s">
        <v>21059</v>
      </c>
      <c r="O2475" s="4" t="s">
        <v>21060</v>
      </c>
    </row>
    <row r="2476" spans="1:15" ht="15" hidden="1" customHeight="1" x14ac:dyDescent="0.3">
      <c r="A2476" s="2" t="s">
        <v>295</v>
      </c>
      <c r="B2476" s="2" t="s">
        <v>34330</v>
      </c>
      <c r="C2476" s="3">
        <v>22</v>
      </c>
      <c r="D2476" s="2" t="s">
        <v>1029</v>
      </c>
      <c r="E2476" s="2" t="s">
        <v>20746</v>
      </c>
      <c r="F2476" s="2">
        <v>33026456</v>
      </c>
      <c r="G2476" s="2" t="s">
        <v>21061</v>
      </c>
      <c r="H2476" s="2" t="s">
        <v>21062</v>
      </c>
      <c r="I2476" s="2" t="s">
        <v>5996</v>
      </c>
      <c r="J2476" s="2"/>
      <c r="K2476" s="2" t="s">
        <v>20760</v>
      </c>
      <c r="L2476" s="2" t="s">
        <v>21063</v>
      </c>
      <c r="M2476" s="2" t="s">
        <v>8909</v>
      </c>
      <c r="N2476" s="4" t="s">
        <v>21064</v>
      </c>
      <c r="O2476" s="4" t="s">
        <v>21065</v>
      </c>
    </row>
    <row r="2477" spans="1:15" ht="15" hidden="1" customHeight="1" x14ac:dyDescent="0.3">
      <c r="A2477" s="2" t="s">
        <v>295</v>
      </c>
      <c r="B2477" s="2" t="s">
        <v>34330</v>
      </c>
      <c r="C2477" s="3">
        <v>22</v>
      </c>
      <c r="D2477" s="2" t="s">
        <v>1029</v>
      </c>
      <c r="E2477" s="2" t="s">
        <v>20746</v>
      </c>
      <c r="F2477" s="2">
        <v>32580776</v>
      </c>
      <c r="G2477" s="2" t="s">
        <v>21066</v>
      </c>
      <c r="H2477" s="2" t="s">
        <v>21067</v>
      </c>
      <c r="I2477" s="2" t="s">
        <v>7771</v>
      </c>
      <c r="J2477" s="2" t="s">
        <v>7771</v>
      </c>
      <c r="K2477" s="2" t="s">
        <v>8915</v>
      </c>
      <c r="L2477" s="2" t="s">
        <v>21068</v>
      </c>
      <c r="M2477" s="2" t="s">
        <v>7460</v>
      </c>
      <c r="N2477" s="4" t="s">
        <v>21069</v>
      </c>
      <c r="O2477" s="4" t="s">
        <v>21070</v>
      </c>
    </row>
    <row r="2478" spans="1:15" ht="15" hidden="1" customHeight="1" x14ac:dyDescent="0.3">
      <c r="A2478" s="2" t="s">
        <v>295</v>
      </c>
      <c r="B2478" s="2" t="s">
        <v>34330</v>
      </c>
      <c r="C2478" s="3">
        <v>22</v>
      </c>
      <c r="D2478" s="2" t="s">
        <v>1029</v>
      </c>
      <c r="E2478" s="2" t="s">
        <v>20746</v>
      </c>
      <c r="F2478" s="2">
        <v>32207811</v>
      </c>
      <c r="G2478" s="2" t="s">
        <v>21071</v>
      </c>
      <c r="H2478" s="2" t="s">
        <v>21072</v>
      </c>
      <c r="I2478" s="2" t="s">
        <v>21073</v>
      </c>
      <c r="J2478" s="2"/>
      <c r="K2478" s="2" t="s">
        <v>8300</v>
      </c>
      <c r="L2478" s="2" t="s">
        <v>21074</v>
      </c>
      <c r="M2478" s="2" t="s">
        <v>9041</v>
      </c>
      <c r="N2478" s="4" t="s">
        <v>3370</v>
      </c>
      <c r="O2478" s="4" t="s">
        <v>21075</v>
      </c>
    </row>
    <row r="2479" spans="1:15" ht="15" hidden="1" customHeight="1" x14ac:dyDescent="0.3">
      <c r="A2479" s="2" t="s">
        <v>295</v>
      </c>
      <c r="B2479" s="2" t="s">
        <v>34330</v>
      </c>
      <c r="C2479" s="3">
        <v>22</v>
      </c>
      <c r="D2479" s="2" t="s">
        <v>1029</v>
      </c>
      <c r="E2479" s="2" t="s">
        <v>20746</v>
      </c>
      <c r="F2479" s="2">
        <v>32516385</v>
      </c>
      <c r="G2479" s="2" t="s">
        <v>21076</v>
      </c>
      <c r="H2479" s="2" t="s">
        <v>21077</v>
      </c>
      <c r="I2479" s="2" t="s">
        <v>21073</v>
      </c>
      <c r="J2479" s="2"/>
      <c r="K2479" s="2" t="s">
        <v>8300</v>
      </c>
      <c r="L2479" s="2" t="s">
        <v>21078</v>
      </c>
      <c r="M2479" s="2" t="s">
        <v>7903</v>
      </c>
      <c r="N2479" s="4" t="s">
        <v>21079</v>
      </c>
      <c r="O2479" s="4" t="s">
        <v>21080</v>
      </c>
    </row>
    <row r="2480" spans="1:15" ht="15" hidden="1" customHeight="1" x14ac:dyDescent="0.3">
      <c r="A2480" s="2" t="s">
        <v>295</v>
      </c>
      <c r="B2480" s="2" t="s">
        <v>34330</v>
      </c>
      <c r="C2480" s="3">
        <v>22</v>
      </c>
      <c r="D2480" s="2" t="s">
        <v>1029</v>
      </c>
      <c r="E2480" s="2" t="s">
        <v>21081</v>
      </c>
      <c r="F2480" s="2">
        <v>32084423</v>
      </c>
      <c r="G2480" s="2" t="s">
        <v>21082</v>
      </c>
      <c r="H2480" s="2" t="s">
        <v>21083</v>
      </c>
      <c r="I2480" s="2" t="s">
        <v>7740</v>
      </c>
      <c r="J2480" s="2" t="s">
        <v>21084</v>
      </c>
      <c r="K2480" s="2" t="s">
        <v>1291</v>
      </c>
      <c r="L2480" s="2" t="s">
        <v>21085</v>
      </c>
      <c r="M2480" s="2" t="s">
        <v>9041</v>
      </c>
      <c r="N2480" s="4" t="s">
        <v>21086</v>
      </c>
      <c r="O2480" s="4" t="s">
        <v>21087</v>
      </c>
    </row>
    <row r="2481" spans="1:15" ht="15" hidden="1" customHeight="1" x14ac:dyDescent="0.3">
      <c r="A2481" s="2" t="s">
        <v>295</v>
      </c>
      <c r="B2481" s="2" t="s">
        <v>34330</v>
      </c>
      <c r="C2481" s="3">
        <v>22</v>
      </c>
      <c r="D2481" s="2" t="s">
        <v>1029</v>
      </c>
      <c r="E2481" s="2" t="s">
        <v>20746</v>
      </c>
      <c r="F2481" s="2">
        <v>32443020</v>
      </c>
      <c r="G2481" s="2" t="s">
        <v>21088</v>
      </c>
      <c r="H2481" s="2" t="s">
        <v>21089</v>
      </c>
      <c r="I2481" s="2" t="s">
        <v>7740</v>
      </c>
      <c r="J2481" s="2"/>
      <c r="K2481" s="2" t="s">
        <v>20731</v>
      </c>
      <c r="L2481" s="2" t="s">
        <v>21090</v>
      </c>
      <c r="M2481" s="2" t="s">
        <v>7388</v>
      </c>
      <c r="N2481" s="4" t="s">
        <v>21091</v>
      </c>
      <c r="O2481" s="4" t="s">
        <v>21092</v>
      </c>
    </row>
    <row r="2482" spans="1:15" ht="15" hidden="1" customHeight="1" x14ac:dyDescent="0.3">
      <c r="A2482" s="2" t="s">
        <v>295</v>
      </c>
      <c r="B2482" s="2" t="s">
        <v>34330</v>
      </c>
      <c r="C2482" s="3">
        <v>22</v>
      </c>
      <c r="D2482" s="2" t="s">
        <v>1029</v>
      </c>
      <c r="E2482" s="2" t="s">
        <v>21081</v>
      </c>
      <c r="F2482" s="2">
        <v>31833544</v>
      </c>
      <c r="G2482" s="2" t="s">
        <v>21093</v>
      </c>
      <c r="H2482" s="2" t="s">
        <v>21094</v>
      </c>
      <c r="I2482" s="2" t="s">
        <v>9208</v>
      </c>
      <c r="J2482" s="2"/>
      <c r="K2482" s="2" t="s">
        <v>10700</v>
      </c>
      <c r="L2482" s="2" t="s">
        <v>21095</v>
      </c>
      <c r="M2482" s="2" t="s">
        <v>9763</v>
      </c>
      <c r="N2482" s="4" t="s">
        <v>21096</v>
      </c>
      <c r="O2482" s="4" t="s">
        <v>21097</v>
      </c>
    </row>
    <row r="2483" spans="1:15" ht="15" hidden="1" customHeight="1" x14ac:dyDescent="0.3">
      <c r="A2483" s="2" t="s">
        <v>295</v>
      </c>
      <c r="B2483" s="2" t="s">
        <v>34330</v>
      </c>
      <c r="C2483" s="3">
        <v>22</v>
      </c>
      <c r="D2483" s="2" t="s">
        <v>1029</v>
      </c>
      <c r="E2483" s="2" t="s">
        <v>20746</v>
      </c>
      <c r="F2483" s="2">
        <v>31914175</v>
      </c>
      <c r="G2483" s="2" t="s">
        <v>21098</v>
      </c>
      <c r="H2483" s="2" t="s">
        <v>21099</v>
      </c>
      <c r="I2483" s="2" t="s">
        <v>21100</v>
      </c>
      <c r="J2483" s="2"/>
      <c r="K2483" s="2" t="s">
        <v>8300</v>
      </c>
      <c r="L2483" s="2" t="s">
        <v>21101</v>
      </c>
      <c r="M2483" s="2" t="s">
        <v>7460</v>
      </c>
      <c r="N2483" s="4" t="s">
        <v>21102</v>
      </c>
      <c r="O2483" s="4" t="s">
        <v>21103</v>
      </c>
    </row>
    <row r="2484" spans="1:15" ht="15" hidden="1" customHeight="1" x14ac:dyDescent="0.3">
      <c r="A2484" s="2" t="s">
        <v>295</v>
      </c>
      <c r="B2484" s="2" t="s">
        <v>34330</v>
      </c>
      <c r="C2484" s="3">
        <v>22</v>
      </c>
      <c r="D2484" s="2" t="s">
        <v>1029</v>
      </c>
      <c r="E2484" s="2" t="s">
        <v>20746</v>
      </c>
      <c r="F2484" s="2">
        <v>31819956</v>
      </c>
      <c r="G2484" s="2" t="s">
        <v>21104</v>
      </c>
      <c r="H2484" s="2" t="s">
        <v>21105</v>
      </c>
      <c r="I2484" s="2" t="s">
        <v>16454</v>
      </c>
      <c r="J2484" s="2"/>
      <c r="K2484" s="2" t="s">
        <v>8300</v>
      </c>
      <c r="L2484" s="2" t="s">
        <v>21106</v>
      </c>
      <c r="M2484" s="2" t="s">
        <v>7460</v>
      </c>
      <c r="N2484" s="4" t="s">
        <v>21107</v>
      </c>
      <c r="O2484" s="4" t="s">
        <v>21108</v>
      </c>
    </row>
    <row r="2485" spans="1:15" ht="15" hidden="1" customHeight="1" x14ac:dyDescent="0.3">
      <c r="A2485" s="2" t="s">
        <v>295</v>
      </c>
      <c r="B2485" s="2" t="s">
        <v>34330</v>
      </c>
      <c r="C2485" s="3">
        <v>22</v>
      </c>
      <c r="D2485" s="2" t="s">
        <v>1029</v>
      </c>
      <c r="E2485" s="2" t="s">
        <v>20746</v>
      </c>
      <c r="F2485" s="2">
        <v>32081864</v>
      </c>
      <c r="G2485" s="2" t="s">
        <v>20927</v>
      </c>
      <c r="H2485" s="2" t="s">
        <v>21109</v>
      </c>
      <c r="I2485" s="2" t="s">
        <v>21110</v>
      </c>
      <c r="J2485" s="2" t="s">
        <v>21110</v>
      </c>
      <c r="K2485" s="2" t="s">
        <v>9582</v>
      </c>
      <c r="L2485" s="2" t="s">
        <v>21111</v>
      </c>
      <c r="M2485" s="2" t="s">
        <v>11435</v>
      </c>
      <c r="N2485" s="4" t="s">
        <v>3362</v>
      </c>
      <c r="O2485" s="4" t="s">
        <v>21112</v>
      </c>
    </row>
    <row r="2486" spans="1:15" ht="15" hidden="1" customHeight="1" x14ac:dyDescent="0.3">
      <c r="A2486" s="2" t="s">
        <v>295</v>
      </c>
      <c r="B2486" s="2" t="s">
        <v>34330</v>
      </c>
      <c r="C2486" s="3">
        <v>22</v>
      </c>
      <c r="D2486" s="2" t="s">
        <v>1029</v>
      </c>
      <c r="E2486" s="2" t="s">
        <v>20746</v>
      </c>
      <c r="F2486" s="2">
        <v>31775019</v>
      </c>
      <c r="G2486" s="2" t="s">
        <v>21113</v>
      </c>
      <c r="H2486" s="2" t="s">
        <v>21114</v>
      </c>
      <c r="I2486" s="2" t="s">
        <v>960</v>
      </c>
      <c r="J2486" s="2" t="s">
        <v>21115</v>
      </c>
      <c r="K2486" s="2" t="s">
        <v>7380</v>
      </c>
      <c r="L2486" s="2" t="s">
        <v>21116</v>
      </c>
      <c r="M2486" s="2" t="s">
        <v>8937</v>
      </c>
      <c r="N2486" s="4" t="s">
        <v>21117</v>
      </c>
      <c r="O2486" s="4" t="s">
        <v>21118</v>
      </c>
    </row>
    <row r="2487" spans="1:15" ht="15" hidden="1" customHeight="1" x14ac:dyDescent="0.3">
      <c r="A2487" s="2" t="s">
        <v>295</v>
      </c>
      <c r="B2487" s="2" t="s">
        <v>34330</v>
      </c>
      <c r="C2487" s="3">
        <v>22</v>
      </c>
      <c r="D2487" s="2" t="s">
        <v>1029</v>
      </c>
      <c r="E2487" s="2" t="s">
        <v>20746</v>
      </c>
      <c r="F2487" s="2">
        <v>31157858</v>
      </c>
      <c r="G2487" s="2" t="s">
        <v>21119</v>
      </c>
      <c r="H2487" s="2" t="s">
        <v>21120</v>
      </c>
      <c r="I2487" s="2" t="s">
        <v>4087</v>
      </c>
      <c r="J2487" s="2"/>
      <c r="K2487" s="2" t="s">
        <v>20760</v>
      </c>
      <c r="L2487" s="2" t="s">
        <v>21121</v>
      </c>
      <c r="M2487" s="2" t="s">
        <v>7709</v>
      </c>
      <c r="N2487" s="4" t="s">
        <v>21122</v>
      </c>
      <c r="O2487" s="4" t="s">
        <v>21123</v>
      </c>
    </row>
    <row r="2488" spans="1:15" ht="15" hidden="1" customHeight="1" x14ac:dyDescent="0.3">
      <c r="A2488" s="2" t="s">
        <v>295</v>
      </c>
      <c r="B2488" s="2" t="s">
        <v>34330</v>
      </c>
      <c r="C2488" s="3">
        <v>22</v>
      </c>
      <c r="D2488" s="2" t="s">
        <v>1029</v>
      </c>
      <c r="E2488" s="2" t="s">
        <v>20746</v>
      </c>
      <c r="F2488" s="2">
        <v>32117262</v>
      </c>
      <c r="G2488" s="2" t="s">
        <v>21124</v>
      </c>
      <c r="H2488" s="2" t="s">
        <v>21125</v>
      </c>
      <c r="I2488" s="2" t="s">
        <v>1123</v>
      </c>
      <c r="J2488" s="2" t="s">
        <v>21126</v>
      </c>
      <c r="K2488" s="2" t="s">
        <v>7410</v>
      </c>
      <c r="L2488" s="2" t="s">
        <v>21127</v>
      </c>
      <c r="M2488" s="2" t="s">
        <v>7460</v>
      </c>
      <c r="N2488" s="4" t="s">
        <v>21128</v>
      </c>
      <c r="O2488" s="4" t="s">
        <v>21129</v>
      </c>
    </row>
    <row r="2489" spans="1:15" ht="15" hidden="1" customHeight="1" x14ac:dyDescent="0.3">
      <c r="A2489" s="2" t="s">
        <v>295</v>
      </c>
      <c r="B2489" s="2" t="s">
        <v>34330</v>
      </c>
      <c r="C2489" s="3">
        <v>22</v>
      </c>
      <c r="D2489" s="2" t="s">
        <v>1029</v>
      </c>
      <c r="E2489" s="2" t="s">
        <v>20746</v>
      </c>
      <c r="F2489" s="2">
        <v>32218999</v>
      </c>
      <c r="G2489" s="2" t="s">
        <v>21130</v>
      </c>
      <c r="H2489" s="2" t="s">
        <v>21131</v>
      </c>
      <c r="I2489" s="2" t="s">
        <v>1123</v>
      </c>
      <c r="J2489" s="2" t="s">
        <v>21132</v>
      </c>
      <c r="K2489" s="2" t="s">
        <v>14039</v>
      </c>
      <c r="L2489" s="2" t="s">
        <v>21133</v>
      </c>
      <c r="M2489" s="2" t="s">
        <v>7388</v>
      </c>
      <c r="N2489" s="4" t="s">
        <v>21134</v>
      </c>
      <c r="O2489" s="4" t="s">
        <v>21135</v>
      </c>
    </row>
    <row r="2490" spans="1:15" ht="15" hidden="1" customHeight="1" x14ac:dyDescent="0.3">
      <c r="A2490" s="2" t="s">
        <v>295</v>
      </c>
      <c r="B2490" s="2" t="s">
        <v>34330</v>
      </c>
      <c r="C2490" s="3">
        <v>22</v>
      </c>
      <c r="D2490" s="2" t="s">
        <v>1029</v>
      </c>
      <c r="E2490" s="2" t="s">
        <v>20746</v>
      </c>
      <c r="F2490" s="2">
        <v>32566365</v>
      </c>
      <c r="G2490" s="2" t="s">
        <v>21136</v>
      </c>
      <c r="H2490" s="2" t="s">
        <v>21137</v>
      </c>
      <c r="I2490" s="2" t="s">
        <v>1123</v>
      </c>
      <c r="J2490" s="2" t="s">
        <v>6136</v>
      </c>
      <c r="K2490" s="2" t="s">
        <v>21138</v>
      </c>
      <c r="L2490" s="2" t="s">
        <v>21139</v>
      </c>
      <c r="M2490" s="2" t="s">
        <v>7388</v>
      </c>
      <c r="N2490" s="4" t="s">
        <v>21140</v>
      </c>
      <c r="O2490" s="4" t="s">
        <v>21141</v>
      </c>
    </row>
    <row r="2491" spans="1:15" ht="15" hidden="1" customHeight="1" x14ac:dyDescent="0.3">
      <c r="A2491" s="2" t="s">
        <v>295</v>
      </c>
      <c r="B2491" s="2" t="s">
        <v>34330</v>
      </c>
      <c r="C2491" s="3">
        <v>22</v>
      </c>
      <c r="D2491" s="2" t="s">
        <v>1029</v>
      </c>
      <c r="E2491" s="2" t="s">
        <v>20746</v>
      </c>
      <c r="F2491" s="2">
        <v>31501268</v>
      </c>
      <c r="G2491" s="2" t="s">
        <v>21142</v>
      </c>
      <c r="H2491" s="2" t="s">
        <v>21143</v>
      </c>
      <c r="I2491" s="2" t="s">
        <v>10340</v>
      </c>
      <c r="J2491" s="2" t="s">
        <v>10340</v>
      </c>
      <c r="K2491" s="2" t="s">
        <v>21144</v>
      </c>
      <c r="L2491" s="2" t="s">
        <v>21145</v>
      </c>
      <c r="M2491" s="2" t="s">
        <v>7600</v>
      </c>
      <c r="N2491" s="4" t="s">
        <v>21146</v>
      </c>
      <c r="O2491" s="4" t="s">
        <v>21147</v>
      </c>
    </row>
    <row r="2492" spans="1:15" ht="15" hidden="1" customHeight="1" x14ac:dyDescent="0.3">
      <c r="A2492" s="2" t="s">
        <v>295</v>
      </c>
      <c r="B2492" s="2" t="s">
        <v>34330</v>
      </c>
      <c r="C2492" s="3">
        <v>22</v>
      </c>
      <c r="D2492" s="2" t="s">
        <v>1029</v>
      </c>
      <c r="E2492" s="2" t="s">
        <v>20746</v>
      </c>
      <c r="F2492" s="2">
        <v>31073077</v>
      </c>
      <c r="G2492" s="2" t="s">
        <v>21148</v>
      </c>
      <c r="H2492" s="2" t="s">
        <v>21149</v>
      </c>
      <c r="I2492" s="2" t="s">
        <v>3199</v>
      </c>
      <c r="J2492" s="2" t="s">
        <v>21150</v>
      </c>
      <c r="K2492" s="2" t="s">
        <v>12176</v>
      </c>
      <c r="L2492" s="2" t="s">
        <v>21151</v>
      </c>
      <c r="M2492" s="2" t="s">
        <v>7495</v>
      </c>
      <c r="N2492" s="4" t="s">
        <v>21152</v>
      </c>
      <c r="O2492" s="4" t="s">
        <v>21153</v>
      </c>
    </row>
    <row r="2493" spans="1:15" ht="15" hidden="1" customHeight="1" x14ac:dyDescent="0.3">
      <c r="A2493" s="2" t="s">
        <v>295</v>
      </c>
      <c r="B2493" s="2" t="s">
        <v>34330</v>
      </c>
      <c r="C2493" s="3">
        <v>22</v>
      </c>
      <c r="D2493" s="2" t="s">
        <v>1029</v>
      </c>
      <c r="E2493" s="2" t="s">
        <v>21081</v>
      </c>
      <c r="F2493" s="2">
        <v>30445625</v>
      </c>
      <c r="G2493" s="2" t="s">
        <v>21154</v>
      </c>
      <c r="H2493" s="2" t="s">
        <v>21155</v>
      </c>
      <c r="I2493" s="2" t="s">
        <v>21156</v>
      </c>
      <c r="J2493" s="2"/>
      <c r="K2493" s="2" t="s">
        <v>20760</v>
      </c>
      <c r="L2493" s="2" t="s">
        <v>21157</v>
      </c>
      <c r="M2493" s="2" t="s">
        <v>7388</v>
      </c>
      <c r="N2493" s="4" t="s">
        <v>21158</v>
      </c>
      <c r="O2493" s="4" t="s">
        <v>21159</v>
      </c>
    </row>
    <row r="2494" spans="1:15" ht="15" hidden="1" customHeight="1" x14ac:dyDescent="0.3">
      <c r="A2494" s="2" t="s">
        <v>295</v>
      </c>
      <c r="B2494" s="2" t="s">
        <v>34330</v>
      </c>
      <c r="C2494" s="3">
        <v>22</v>
      </c>
      <c r="D2494" s="2" t="s">
        <v>1029</v>
      </c>
      <c r="E2494" s="2" t="s">
        <v>20746</v>
      </c>
      <c r="F2494" s="2">
        <v>30309848</v>
      </c>
      <c r="G2494" s="2" t="s">
        <v>21160</v>
      </c>
      <c r="H2494" s="2" t="s">
        <v>21161</v>
      </c>
      <c r="I2494" s="2" t="s">
        <v>2987</v>
      </c>
      <c r="J2494" s="2" t="s">
        <v>18522</v>
      </c>
      <c r="K2494" s="2" t="s">
        <v>12176</v>
      </c>
      <c r="L2494" s="2" t="s">
        <v>21162</v>
      </c>
      <c r="M2494" s="2" t="s">
        <v>7495</v>
      </c>
      <c r="N2494" s="4" t="s">
        <v>21163</v>
      </c>
      <c r="O2494" s="4" t="s">
        <v>21164</v>
      </c>
    </row>
    <row r="2495" spans="1:15" ht="15" hidden="1" customHeight="1" x14ac:dyDescent="0.3">
      <c r="A2495" s="2" t="s">
        <v>295</v>
      </c>
      <c r="B2495" s="2" t="s">
        <v>34330</v>
      </c>
      <c r="C2495" s="3">
        <v>22</v>
      </c>
      <c r="D2495" s="2" t="s">
        <v>1029</v>
      </c>
      <c r="E2495" s="2" t="s">
        <v>20746</v>
      </c>
      <c r="F2495" s="2">
        <v>30683619</v>
      </c>
      <c r="G2495" s="2" t="s">
        <v>21165</v>
      </c>
      <c r="H2495" s="2" t="s">
        <v>21166</v>
      </c>
      <c r="I2495" s="2" t="s">
        <v>21167</v>
      </c>
      <c r="J2495" s="2" t="s">
        <v>6523</v>
      </c>
      <c r="K2495" s="2" t="s">
        <v>5277</v>
      </c>
      <c r="L2495" s="2" t="s">
        <v>21168</v>
      </c>
      <c r="M2495" s="2" t="s">
        <v>7460</v>
      </c>
      <c r="N2495" s="4" t="s">
        <v>21169</v>
      </c>
      <c r="O2495" s="4" t="s">
        <v>21170</v>
      </c>
    </row>
    <row r="2496" spans="1:15" ht="15" hidden="1" customHeight="1" x14ac:dyDescent="0.3">
      <c r="A2496" s="2" t="s">
        <v>295</v>
      </c>
      <c r="B2496" s="2" t="s">
        <v>34330</v>
      </c>
      <c r="C2496" s="3">
        <v>22</v>
      </c>
      <c r="D2496" s="2" t="s">
        <v>1029</v>
      </c>
      <c r="E2496" s="2" t="s">
        <v>20746</v>
      </c>
      <c r="F2496" s="2">
        <v>30217896</v>
      </c>
      <c r="G2496" s="2" t="s">
        <v>21171</v>
      </c>
      <c r="H2496" s="2" t="s">
        <v>21172</v>
      </c>
      <c r="I2496" s="2" t="s">
        <v>7893</v>
      </c>
      <c r="J2496" s="2" t="s">
        <v>4583</v>
      </c>
      <c r="K2496" s="2" t="s">
        <v>8210</v>
      </c>
      <c r="L2496" s="2" t="s">
        <v>21173</v>
      </c>
      <c r="M2496" s="2" t="s">
        <v>7460</v>
      </c>
      <c r="N2496" s="4" t="s">
        <v>21174</v>
      </c>
      <c r="O2496" s="4" t="s">
        <v>21175</v>
      </c>
    </row>
    <row r="2497" spans="1:15" ht="15" hidden="1" customHeight="1" x14ac:dyDescent="0.3">
      <c r="A2497" s="2" t="s">
        <v>295</v>
      </c>
      <c r="B2497" s="2" t="s">
        <v>34330</v>
      </c>
      <c r="C2497" s="3">
        <v>22</v>
      </c>
      <c r="D2497" s="2" t="s">
        <v>1029</v>
      </c>
      <c r="E2497" s="2" t="s">
        <v>20746</v>
      </c>
      <c r="F2497" s="2">
        <v>29654912</v>
      </c>
      <c r="G2497" s="2" t="s">
        <v>21176</v>
      </c>
      <c r="H2497" s="2" t="s">
        <v>21177</v>
      </c>
      <c r="I2497" s="2" t="s">
        <v>1364</v>
      </c>
      <c r="J2497" s="2" t="s">
        <v>21178</v>
      </c>
      <c r="K2497" s="2" t="s">
        <v>10793</v>
      </c>
      <c r="L2497" s="2" t="s">
        <v>21179</v>
      </c>
      <c r="M2497" s="2" t="s">
        <v>7460</v>
      </c>
      <c r="N2497" s="4" t="s">
        <v>21180</v>
      </c>
      <c r="O2497" s="4" t="s">
        <v>21181</v>
      </c>
    </row>
    <row r="2498" spans="1:15" ht="15" hidden="1" customHeight="1" x14ac:dyDescent="0.3">
      <c r="A2498" s="2" t="s">
        <v>295</v>
      </c>
      <c r="B2498" s="2" t="s">
        <v>34330</v>
      </c>
      <c r="C2498" s="3">
        <v>22</v>
      </c>
      <c r="D2498" s="2" t="s">
        <v>1029</v>
      </c>
      <c r="E2498" s="2" t="s">
        <v>20746</v>
      </c>
      <c r="F2498" s="2">
        <v>29894681</v>
      </c>
      <c r="G2498" s="2" t="s">
        <v>21182</v>
      </c>
      <c r="H2498" s="2" t="s">
        <v>21183</v>
      </c>
      <c r="I2498" s="2" t="s">
        <v>2184</v>
      </c>
      <c r="J2498" s="2" t="s">
        <v>14967</v>
      </c>
      <c r="K2498" s="2" t="s">
        <v>1291</v>
      </c>
      <c r="L2498" s="2" t="s">
        <v>21184</v>
      </c>
      <c r="M2498" s="2" t="s">
        <v>8937</v>
      </c>
      <c r="N2498" s="4" t="s">
        <v>21185</v>
      </c>
      <c r="O2498" s="4" t="s">
        <v>21186</v>
      </c>
    </row>
    <row r="2499" spans="1:15" ht="15" hidden="1" customHeight="1" x14ac:dyDescent="0.3">
      <c r="A2499" s="2" t="s">
        <v>295</v>
      </c>
      <c r="B2499" s="2" t="s">
        <v>34330</v>
      </c>
      <c r="C2499" s="3">
        <v>22</v>
      </c>
      <c r="D2499" s="2" t="s">
        <v>1029</v>
      </c>
      <c r="E2499" s="2" t="s">
        <v>20746</v>
      </c>
      <c r="F2499" s="2">
        <v>29733833</v>
      </c>
      <c r="G2499" s="2" t="s">
        <v>21187</v>
      </c>
      <c r="H2499" s="2" t="s">
        <v>21188</v>
      </c>
      <c r="I2499" s="2" t="s">
        <v>12133</v>
      </c>
      <c r="J2499" s="2" t="s">
        <v>21189</v>
      </c>
      <c r="K2499" s="2" t="s">
        <v>1291</v>
      </c>
      <c r="L2499" s="2" t="s">
        <v>21190</v>
      </c>
      <c r="M2499" s="2" t="s">
        <v>21191</v>
      </c>
      <c r="N2499" s="4" t="s">
        <v>21192</v>
      </c>
      <c r="O2499" s="4" t="s">
        <v>21193</v>
      </c>
    </row>
    <row r="2500" spans="1:15" ht="15" hidden="1" customHeight="1" x14ac:dyDescent="0.3">
      <c r="A2500" s="2" t="s">
        <v>295</v>
      </c>
      <c r="B2500" s="2" t="s">
        <v>34330</v>
      </c>
      <c r="C2500" s="3">
        <v>22</v>
      </c>
      <c r="D2500" s="2" t="s">
        <v>1029</v>
      </c>
      <c r="E2500" s="2" t="s">
        <v>20746</v>
      </c>
      <c r="F2500" s="2">
        <v>29562246</v>
      </c>
      <c r="G2500" s="2" t="s">
        <v>21194</v>
      </c>
      <c r="H2500" s="2" t="s">
        <v>21195</v>
      </c>
      <c r="I2500" s="2" t="s">
        <v>16782</v>
      </c>
      <c r="J2500" s="2"/>
      <c r="K2500" s="2" t="s">
        <v>20760</v>
      </c>
      <c r="L2500" s="2" t="s">
        <v>21196</v>
      </c>
      <c r="M2500" s="2" t="s">
        <v>7903</v>
      </c>
      <c r="N2500" s="4" t="s">
        <v>21197</v>
      </c>
      <c r="O2500" s="4" t="s">
        <v>21198</v>
      </c>
    </row>
    <row r="2501" spans="1:15" ht="15" hidden="1" customHeight="1" x14ac:dyDescent="0.3">
      <c r="A2501" s="2" t="s">
        <v>295</v>
      </c>
      <c r="B2501" s="2" t="s">
        <v>34330</v>
      </c>
      <c r="C2501" s="3">
        <v>22</v>
      </c>
      <c r="D2501" s="2" t="s">
        <v>1029</v>
      </c>
      <c r="E2501" s="2" t="s">
        <v>20746</v>
      </c>
      <c r="F2501" s="2">
        <v>29677472</v>
      </c>
      <c r="G2501" s="2" t="s">
        <v>21199</v>
      </c>
      <c r="H2501" s="2" t="s">
        <v>21200</v>
      </c>
      <c r="I2501" s="2" t="s">
        <v>2943</v>
      </c>
      <c r="J2501" s="2"/>
      <c r="K2501" s="2" t="s">
        <v>20275</v>
      </c>
      <c r="L2501" s="2" t="s">
        <v>21201</v>
      </c>
      <c r="M2501" s="2" t="s">
        <v>7600</v>
      </c>
      <c r="N2501" s="4" t="s">
        <v>21202</v>
      </c>
      <c r="O2501" s="4" t="s">
        <v>21203</v>
      </c>
    </row>
    <row r="2502" spans="1:15" ht="15" hidden="1" customHeight="1" x14ac:dyDescent="0.3">
      <c r="A2502" s="2" t="s">
        <v>295</v>
      </c>
      <c r="B2502" s="2" t="s">
        <v>34330</v>
      </c>
      <c r="C2502" s="3">
        <v>22</v>
      </c>
      <c r="D2502" s="2" t="s">
        <v>1029</v>
      </c>
      <c r="E2502" s="2" t="s">
        <v>20746</v>
      </c>
      <c r="F2502" s="2">
        <v>29411209</v>
      </c>
      <c r="G2502" s="2" t="s">
        <v>21204</v>
      </c>
      <c r="H2502" s="2" t="s">
        <v>21205</v>
      </c>
      <c r="I2502" s="2" t="s">
        <v>875</v>
      </c>
      <c r="J2502" s="2"/>
      <c r="K2502" s="2" t="s">
        <v>8343</v>
      </c>
      <c r="L2502" s="2" t="s">
        <v>21206</v>
      </c>
      <c r="M2502" s="2" t="s">
        <v>8909</v>
      </c>
      <c r="N2502" s="4" t="s">
        <v>21207</v>
      </c>
      <c r="O2502" s="4" t="s">
        <v>21208</v>
      </c>
    </row>
    <row r="2503" spans="1:15" ht="15" hidden="1" customHeight="1" x14ac:dyDescent="0.3">
      <c r="A2503" s="2" t="s">
        <v>295</v>
      </c>
      <c r="B2503" s="2" t="s">
        <v>34330</v>
      </c>
      <c r="C2503" s="3">
        <v>22</v>
      </c>
      <c r="D2503" s="2" t="s">
        <v>1029</v>
      </c>
      <c r="E2503" s="2" t="s">
        <v>20746</v>
      </c>
      <c r="F2503" s="2">
        <v>29091079</v>
      </c>
      <c r="G2503" s="2" t="s">
        <v>21209</v>
      </c>
      <c r="H2503" s="2" t="s">
        <v>21210</v>
      </c>
      <c r="I2503" s="2" t="s">
        <v>813</v>
      </c>
      <c r="J2503" s="2" t="s">
        <v>4592</v>
      </c>
      <c r="K2503" s="2" t="s">
        <v>10714</v>
      </c>
      <c r="L2503" s="2" t="s">
        <v>21211</v>
      </c>
      <c r="M2503" s="2" t="s">
        <v>9041</v>
      </c>
      <c r="N2503" s="4" t="s">
        <v>3358</v>
      </c>
      <c r="O2503" s="4" t="s">
        <v>21212</v>
      </c>
    </row>
    <row r="2504" spans="1:15" ht="15" hidden="1" customHeight="1" x14ac:dyDescent="0.3">
      <c r="A2504" s="2" t="s">
        <v>295</v>
      </c>
      <c r="B2504" s="2" t="s">
        <v>34330</v>
      </c>
      <c r="C2504" s="3">
        <v>22</v>
      </c>
      <c r="D2504" s="2" t="s">
        <v>1029</v>
      </c>
      <c r="E2504" s="2" t="s">
        <v>20746</v>
      </c>
      <c r="F2504" s="2">
        <v>29483653</v>
      </c>
      <c r="G2504" s="2" t="s">
        <v>21213</v>
      </c>
      <c r="H2504" s="2" t="s">
        <v>21214</v>
      </c>
      <c r="I2504" s="2" t="s">
        <v>813</v>
      </c>
      <c r="J2504" s="2" t="s">
        <v>21215</v>
      </c>
      <c r="K2504" s="2" t="s">
        <v>15420</v>
      </c>
      <c r="L2504" s="2" t="s">
        <v>21216</v>
      </c>
      <c r="M2504" s="2" t="s">
        <v>8937</v>
      </c>
      <c r="N2504" s="4" t="s">
        <v>21217</v>
      </c>
      <c r="O2504" s="4" t="s">
        <v>21218</v>
      </c>
    </row>
    <row r="2505" spans="1:15" ht="15" hidden="1" customHeight="1" x14ac:dyDescent="0.3">
      <c r="A2505" s="2" t="s">
        <v>295</v>
      </c>
      <c r="B2505" s="2" t="s">
        <v>34330</v>
      </c>
      <c r="C2505" s="3">
        <v>22</v>
      </c>
      <c r="D2505" s="2" t="s">
        <v>1029</v>
      </c>
      <c r="E2505" s="2" t="s">
        <v>20746</v>
      </c>
      <c r="F2505" s="2">
        <v>29462400</v>
      </c>
      <c r="G2505" s="2" t="s">
        <v>21219</v>
      </c>
      <c r="H2505" s="2" t="s">
        <v>21220</v>
      </c>
      <c r="I2505" s="2" t="s">
        <v>20623</v>
      </c>
      <c r="J2505" s="2"/>
      <c r="K2505" s="2" t="s">
        <v>10700</v>
      </c>
      <c r="L2505" s="2" t="s">
        <v>21221</v>
      </c>
      <c r="M2505" s="2" t="s">
        <v>8909</v>
      </c>
      <c r="N2505" s="4" t="s">
        <v>21222</v>
      </c>
      <c r="O2505" s="4" t="s">
        <v>21223</v>
      </c>
    </row>
    <row r="2506" spans="1:15" ht="15" hidden="1" customHeight="1" x14ac:dyDescent="0.3">
      <c r="A2506" s="2" t="s">
        <v>295</v>
      </c>
      <c r="B2506" s="2" t="s">
        <v>34330</v>
      </c>
      <c r="C2506" s="3">
        <v>22</v>
      </c>
      <c r="D2506" s="2" t="s">
        <v>1029</v>
      </c>
      <c r="E2506" s="2" t="s">
        <v>20746</v>
      </c>
      <c r="F2506" s="2">
        <v>28782508</v>
      </c>
      <c r="G2506" s="2" t="s">
        <v>21224</v>
      </c>
      <c r="H2506" s="2" t="s">
        <v>21225</v>
      </c>
      <c r="I2506" s="2" t="s">
        <v>1096</v>
      </c>
      <c r="J2506" s="2" t="s">
        <v>21226</v>
      </c>
      <c r="K2506" s="2" t="s">
        <v>1291</v>
      </c>
      <c r="L2506" s="2" t="s">
        <v>21227</v>
      </c>
      <c r="M2506" s="2" t="s">
        <v>7460</v>
      </c>
      <c r="N2506" s="4" t="s">
        <v>3366</v>
      </c>
      <c r="O2506" s="4" t="s">
        <v>21228</v>
      </c>
    </row>
    <row r="2507" spans="1:15" ht="15" hidden="1" customHeight="1" x14ac:dyDescent="0.3">
      <c r="A2507" s="2" t="s">
        <v>295</v>
      </c>
      <c r="B2507" s="2" t="s">
        <v>34330</v>
      </c>
      <c r="C2507" s="3">
        <v>22</v>
      </c>
      <c r="D2507" s="2" t="s">
        <v>1029</v>
      </c>
      <c r="E2507" s="2" t="s">
        <v>20746</v>
      </c>
      <c r="F2507" s="2">
        <v>29023267</v>
      </c>
      <c r="G2507" s="2" t="s">
        <v>21229</v>
      </c>
      <c r="H2507" s="2" t="s">
        <v>21230</v>
      </c>
      <c r="I2507" s="2" t="s">
        <v>1096</v>
      </c>
      <c r="J2507" s="2"/>
      <c r="K2507" s="2" t="s">
        <v>10700</v>
      </c>
      <c r="L2507" s="2" t="s">
        <v>21231</v>
      </c>
      <c r="M2507" s="2" t="s">
        <v>9041</v>
      </c>
      <c r="N2507" s="4" t="s">
        <v>21232</v>
      </c>
      <c r="O2507" s="4" t="s">
        <v>21233</v>
      </c>
    </row>
    <row r="2508" spans="1:15" ht="15" hidden="1" customHeight="1" x14ac:dyDescent="0.3">
      <c r="A2508" s="2" t="s">
        <v>295</v>
      </c>
      <c r="B2508" s="2" t="s">
        <v>34330</v>
      </c>
      <c r="C2508" s="3">
        <v>22</v>
      </c>
      <c r="D2508" s="2" t="s">
        <v>1029</v>
      </c>
      <c r="E2508" s="2" t="s">
        <v>20746</v>
      </c>
      <c r="F2508" s="2">
        <v>28605483</v>
      </c>
      <c r="G2508" s="2" t="s">
        <v>21194</v>
      </c>
      <c r="H2508" s="2" t="s">
        <v>21234</v>
      </c>
      <c r="I2508" s="2" t="s">
        <v>21235</v>
      </c>
      <c r="J2508" s="2"/>
      <c r="K2508" s="2" t="s">
        <v>20760</v>
      </c>
      <c r="L2508" s="2" t="s">
        <v>21236</v>
      </c>
      <c r="M2508" s="2" t="s">
        <v>7488</v>
      </c>
      <c r="N2508" s="4" t="s">
        <v>21237</v>
      </c>
      <c r="O2508" s="4" t="s">
        <v>21238</v>
      </c>
    </row>
    <row r="2509" spans="1:15" ht="15" hidden="1" customHeight="1" x14ac:dyDescent="0.3">
      <c r="A2509" s="2" t="s">
        <v>295</v>
      </c>
      <c r="B2509" s="2" t="s">
        <v>34330</v>
      </c>
      <c r="C2509" s="3">
        <v>22</v>
      </c>
      <c r="D2509" s="2" t="s">
        <v>1029</v>
      </c>
      <c r="E2509" s="2" t="s">
        <v>20746</v>
      </c>
      <c r="F2509" s="2">
        <v>28747427</v>
      </c>
      <c r="G2509" s="2" t="s">
        <v>21239</v>
      </c>
      <c r="H2509" s="2" t="s">
        <v>21240</v>
      </c>
      <c r="I2509" s="2" t="s">
        <v>21241</v>
      </c>
      <c r="J2509" s="2" t="s">
        <v>12668</v>
      </c>
      <c r="K2509" s="2" t="s">
        <v>8300</v>
      </c>
      <c r="L2509" s="2" t="s">
        <v>21242</v>
      </c>
      <c r="M2509" s="2" t="s">
        <v>7388</v>
      </c>
      <c r="N2509" s="4" t="s">
        <v>21243</v>
      </c>
      <c r="O2509" s="4" t="s">
        <v>21244</v>
      </c>
    </row>
    <row r="2510" spans="1:15" ht="15" hidden="1" customHeight="1" x14ac:dyDescent="0.3">
      <c r="A2510" s="2" t="s">
        <v>295</v>
      </c>
      <c r="B2510" s="2" t="s">
        <v>34330</v>
      </c>
      <c r="C2510" s="3">
        <v>22</v>
      </c>
      <c r="D2510" s="2" t="s">
        <v>1029</v>
      </c>
      <c r="E2510" s="2" t="s">
        <v>21081</v>
      </c>
      <c r="F2510" s="2">
        <v>28916263</v>
      </c>
      <c r="G2510" s="2" t="s">
        <v>21245</v>
      </c>
      <c r="H2510" s="2" t="s">
        <v>21246</v>
      </c>
      <c r="I2510" s="2" t="s">
        <v>16843</v>
      </c>
      <c r="J2510" s="2" t="s">
        <v>21247</v>
      </c>
      <c r="K2510" s="2" t="s">
        <v>5277</v>
      </c>
      <c r="L2510" s="2" t="s">
        <v>21248</v>
      </c>
      <c r="M2510" s="2" t="s">
        <v>7460</v>
      </c>
      <c r="N2510" s="4" t="s">
        <v>21249</v>
      </c>
      <c r="O2510" s="4" t="s">
        <v>21250</v>
      </c>
    </row>
    <row r="2511" spans="1:15" ht="15" hidden="1" customHeight="1" x14ac:dyDescent="0.3">
      <c r="A2511" s="2" t="s">
        <v>295</v>
      </c>
      <c r="B2511" s="2" t="s">
        <v>34330</v>
      </c>
      <c r="C2511" s="3">
        <v>22</v>
      </c>
      <c r="D2511" s="2" t="s">
        <v>1029</v>
      </c>
      <c r="E2511" s="2" t="s">
        <v>20746</v>
      </c>
      <c r="F2511" s="2">
        <v>28755896</v>
      </c>
      <c r="G2511" s="2" t="s">
        <v>21251</v>
      </c>
      <c r="H2511" s="2" t="s">
        <v>21252</v>
      </c>
      <c r="I2511" s="2" t="s">
        <v>2195</v>
      </c>
      <c r="J2511" s="2" t="s">
        <v>12668</v>
      </c>
      <c r="K2511" s="2" t="s">
        <v>21253</v>
      </c>
      <c r="L2511" s="2" t="s">
        <v>21254</v>
      </c>
      <c r="M2511" s="2" t="s">
        <v>7600</v>
      </c>
      <c r="N2511" s="4" t="s">
        <v>21255</v>
      </c>
      <c r="O2511" s="4" t="s">
        <v>21256</v>
      </c>
    </row>
    <row r="2512" spans="1:15" ht="15" hidden="1" customHeight="1" x14ac:dyDescent="0.3">
      <c r="A2512" s="2" t="s">
        <v>295</v>
      </c>
      <c r="B2512" s="2" t="s">
        <v>34330</v>
      </c>
      <c r="C2512" s="3">
        <v>22</v>
      </c>
      <c r="D2512" s="2" t="s">
        <v>1029</v>
      </c>
      <c r="E2512" s="2" t="s">
        <v>20746</v>
      </c>
      <c r="F2512" s="2">
        <v>28530713</v>
      </c>
      <c r="G2512" s="2" t="s">
        <v>21257</v>
      </c>
      <c r="H2512" s="2" t="s">
        <v>21258</v>
      </c>
      <c r="I2512" s="2" t="s">
        <v>2656</v>
      </c>
      <c r="J2512" s="2" t="s">
        <v>21259</v>
      </c>
      <c r="K2512" s="2" t="s">
        <v>9742</v>
      </c>
      <c r="L2512" s="2" t="s">
        <v>21260</v>
      </c>
      <c r="M2512" s="2" t="s">
        <v>7388</v>
      </c>
      <c r="N2512" s="4" t="s">
        <v>21261</v>
      </c>
      <c r="O2512" s="4" t="s">
        <v>21262</v>
      </c>
    </row>
    <row r="2513" spans="1:15" ht="15" hidden="1" customHeight="1" x14ac:dyDescent="0.3">
      <c r="A2513" s="2" t="s">
        <v>295</v>
      </c>
      <c r="B2513" s="2" t="s">
        <v>34330</v>
      </c>
      <c r="C2513" s="3">
        <v>22</v>
      </c>
      <c r="D2513" s="2" t="s">
        <v>1029</v>
      </c>
      <c r="E2513" s="2" t="s">
        <v>20746</v>
      </c>
      <c r="F2513" s="2">
        <v>26953272</v>
      </c>
      <c r="G2513" s="2" t="s">
        <v>21263</v>
      </c>
      <c r="H2513" s="2" t="s">
        <v>21264</v>
      </c>
      <c r="I2513" s="2" t="s">
        <v>7072</v>
      </c>
      <c r="J2513" s="2" t="s">
        <v>21265</v>
      </c>
      <c r="K2513" s="2" t="s">
        <v>5276</v>
      </c>
      <c r="L2513" s="2" t="s">
        <v>21266</v>
      </c>
      <c r="M2513" s="2" t="s">
        <v>7460</v>
      </c>
      <c r="N2513" s="4" t="s">
        <v>21267</v>
      </c>
      <c r="O2513" s="4" t="s">
        <v>21268</v>
      </c>
    </row>
    <row r="2514" spans="1:15" ht="15" hidden="1" customHeight="1" x14ac:dyDescent="0.3">
      <c r="A2514" s="2" t="s">
        <v>295</v>
      </c>
      <c r="B2514" s="2" t="s">
        <v>34330</v>
      </c>
      <c r="C2514" s="3">
        <v>22</v>
      </c>
      <c r="D2514" s="2" t="s">
        <v>1029</v>
      </c>
      <c r="E2514" s="2" t="s">
        <v>20746</v>
      </c>
      <c r="F2514" s="2">
        <v>28414293</v>
      </c>
      <c r="G2514" s="2" t="s">
        <v>21269</v>
      </c>
      <c r="H2514" s="2" t="s">
        <v>21270</v>
      </c>
      <c r="I2514" s="2" t="s">
        <v>2745</v>
      </c>
      <c r="J2514" s="2" t="s">
        <v>16860</v>
      </c>
      <c r="K2514" s="2" t="s">
        <v>9464</v>
      </c>
      <c r="L2514" s="2" t="s">
        <v>21271</v>
      </c>
      <c r="M2514" s="2" t="s">
        <v>7709</v>
      </c>
      <c r="N2514" s="4" t="s">
        <v>21272</v>
      </c>
      <c r="O2514" s="4" t="s">
        <v>21273</v>
      </c>
    </row>
    <row r="2515" spans="1:15" ht="15" hidden="1" customHeight="1" x14ac:dyDescent="0.3">
      <c r="A2515" s="2" t="s">
        <v>295</v>
      </c>
      <c r="B2515" s="2" t="s">
        <v>34330</v>
      </c>
      <c r="C2515" s="3">
        <v>22</v>
      </c>
      <c r="D2515" s="2" t="s">
        <v>1029</v>
      </c>
      <c r="E2515" s="2" t="s">
        <v>20746</v>
      </c>
      <c r="F2515" s="2">
        <v>27477328</v>
      </c>
      <c r="G2515" s="2" t="s">
        <v>21274</v>
      </c>
      <c r="H2515" s="2" t="s">
        <v>21275</v>
      </c>
      <c r="I2515" s="2" t="s">
        <v>2663</v>
      </c>
      <c r="J2515" s="2" t="s">
        <v>21276</v>
      </c>
      <c r="K2515" s="2" t="s">
        <v>7380</v>
      </c>
      <c r="L2515" s="2" t="s">
        <v>21277</v>
      </c>
      <c r="M2515" s="2" t="s">
        <v>9041</v>
      </c>
      <c r="N2515" s="4" t="s">
        <v>21278</v>
      </c>
      <c r="O2515" s="4" t="s">
        <v>21279</v>
      </c>
    </row>
    <row r="2516" spans="1:15" ht="15" hidden="1" customHeight="1" x14ac:dyDescent="0.3">
      <c r="A2516" s="2" t="s">
        <v>295</v>
      </c>
      <c r="B2516" s="2" t="s">
        <v>34330</v>
      </c>
      <c r="C2516" s="3">
        <v>22</v>
      </c>
      <c r="D2516" s="2" t="s">
        <v>1029</v>
      </c>
      <c r="E2516" s="2" t="s">
        <v>21081</v>
      </c>
      <c r="F2516" s="2">
        <v>28067908</v>
      </c>
      <c r="G2516" s="2" t="s">
        <v>21280</v>
      </c>
      <c r="H2516" s="2" t="s">
        <v>21281</v>
      </c>
      <c r="I2516" s="2" t="s">
        <v>2663</v>
      </c>
      <c r="J2516" s="2" t="s">
        <v>21282</v>
      </c>
      <c r="K2516" s="2" t="s">
        <v>15420</v>
      </c>
      <c r="L2516" s="2" t="s">
        <v>21283</v>
      </c>
      <c r="M2516" s="2" t="s">
        <v>15590</v>
      </c>
      <c r="N2516" s="4" t="s">
        <v>21284</v>
      </c>
      <c r="O2516" s="4" t="s">
        <v>21285</v>
      </c>
    </row>
    <row r="2517" spans="1:15" ht="15" hidden="1" customHeight="1" x14ac:dyDescent="0.3">
      <c r="A2517" s="2" t="s">
        <v>295</v>
      </c>
      <c r="B2517" s="2" t="s">
        <v>34330</v>
      </c>
      <c r="C2517" s="3">
        <v>22</v>
      </c>
      <c r="D2517" s="2" t="s">
        <v>1029</v>
      </c>
      <c r="E2517" s="2" t="s">
        <v>21081</v>
      </c>
      <c r="F2517" s="2">
        <v>28067910</v>
      </c>
      <c r="G2517" s="2" t="s">
        <v>21286</v>
      </c>
      <c r="H2517" s="2" t="s">
        <v>21287</v>
      </c>
      <c r="I2517" s="2" t="s">
        <v>2663</v>
      </c>
      <c r="J2517" s="2" t="s">
        <v>21282</v>
      </c>
      <c r="K2517" s="2" t="s">
        <v>15420</v>
      </c>
      <c r="L2517" s="2" t="s">
        <v>21288</v>
      </c>
      <c r="M2517" s="2" t="s">
        <v>7388</v>
      </c>
      <c r="N2517" s="4" t="s">
        <v>21289</v>
      </c>
      <c r="O2517" s="4" t="s">
        <v>21290</v>
      </c>
    </row>
    <row r="2518" spans="1:15" ht="15" hidden="1" customHeight="1" x14ac:dyDescent="0.3">
      <c r="A2518" s="2" t="s">
        <v>295</v>
      </c>
      <c r="B2518" s="2" t="s">
        <v>34330</v>
      </c>
      <c r="C2518" s="3">
        <v>22</v>
      </c>
      <c r="D2518" s="2" t="s">
        <v>1029</v>
      </c>
      <c r="E2518" s="2" t="s">
        <v>20746</v>
      </c>
      <c r="F2518" s="2">
        <v>27302973</v>
      </c>
      <c r="G2518" s="2" t="s">
        <v>21291</v>
      </c>
      <c r="H2518" s="2" t="s">
        <v>21292</v>
      </c>
      <c r="I2518" s="2" t="s">
        <v>1406</v>
      </c>
      <c r="J2518" s="2" t="s">
        <v>6355</v>
      </c>
      <c r="K2518" s="2" t="s">
        <v>20760</v>
      </c>
      <c r="L2518" s="2" t="s">
        <v>21293</v>
      </c>
      <c r="M2518" s="2" t="s">
        <v>7388</v>
      </c>
      <c r="N2518" s="4" t="s">
        <v>21294</v>
      </c>
      <c r="O2518" s="4" t="s">
        <v>21295</v>
      </c>
    </row>
    <row r="2519" spans="1:15" ht="15" hidden="1" customHeight="1" x14ac:dyDescent="0.3">
      <c r="A2519" s="2" t="s">
        <v>295</v>
      </c>
      <c r="B2519" s="2" t="s">
        <v>34330</v>
      </c>
      <c r="C2519" s="3">
        <v>22</v>
      </c>
      <c r="D2519" s="2" t="s">
        <v>1029</v>
      </c>
      <c r="E2519" s="2" t="s">
        <v>20746</v>
      </c>
      <c r="F2519" s="2">
        <v>28564649</v>
      </c>
      <c r="G2519" s="2" t="s">
        <v>21296</v>
      </c>
      <c r="H2519" s="2" t="s">
        <v>21297</v>
      </c>
      <c r="I2519" s="2" t="s">
        <v>815</v>
      </c>
      <c r="J2519" s="2" t="s">
        <v>21298</v>
      </c>
      <c r="K2519" s="2" t="s">
        <v>21299</v>
      </c>
      <c r="L2519" s="2" t="s">
        <v>21300</v>
      </c>
      <c r="M2519" s="2" t="s">
        <v>7709</v>
      </c>
      <c r="N2519" s="4" t="s">
        <v>21301</v>
      </c>
      <c r="O2519" s="4" t="s">
        <v>21302</v>
      </c>
    </row>
    <row r="2520" spans="1:15" ht="15" hidden="1" customHeight="1" x14ac:dyDescent="0.3">
      <c r="A2520" s="2" t="s">
        <v>295</v>
      </c>
      <c r="B2520" s="2" t="s">
        <v>34330</v>
      </c>
      <c r="C2520" s="3">
        <v>22</v>
      </c>
      <c r="D2520" s="2" t="s">
        <v>1029</v>
      </c>
      <c r="E2520" s="2" t="s">
        <v>21081</v>
      </c>
      <c r="F2520" s="2">
        <v>27418642</v>
      </c>
      <c r="G2520" s="2" t="s">
        <v>21303</v>
      </c>
      <c r="H2520" s="2" t="s">
        <v>21304</v>
      </c>
      <c r="I2520" s="2" t="s">
        <v>4102</v>
      </c>
      <c r="J2520" s="2" t="s">
        <v>2827</v>
      </c>
      <c r="K2520" s="2" t="s">
        <v>5284</v>
      </c>
      <c r="L2520" s="2" t="s">
        <v>21305</v>
      </c>
      <c r="M2520" s="2" t="s">
        <v>8167</v>
      </c>
      <c r="N2520" s="4" t="s">
        <v>21306</v>
      </c>
      <c r="O2520" s="4" t="s">
        <v>21307</v>
      </c>
    </row>
    <row r="2521" spans="1:15" ht="15" hidden="1" customHeight="1" x14ac:dyDescent="0.3">
      <c r="A2521" s="2" t="s">
        <v>295</v>
      </c>
      <c r="B2521" s="2" t="s">
        <v>34330</v>
      </c>
      <c r="C2521" s="3">
        <v>22</v>
      </c>
      <c r="D2521" s="2" t="s">
        <v>1029</v>
      </c>
      <c r="E2521" s="2" t="s">
        <v>21081</v>
      </c>
      <c r="F2521" s="2">
        <v>27503255</v>
      </c>
      <c r="G2521" s="2" t="s">
        <v>21308</v>
      </c>
      <c r="H2521" s="2" t="s">
        <v>21309</v>
      </c>
      <c r="I2521" s="2" t="s">
        <v>21310</v>
      </c>
      <c r="J2521" s="2" t="s">
        <v>21310</v>
      </c>
      <c r="K2521" s="2" t="s">
        <v>9582</v>
      </c>
      <c r="L2521" s="2" t="s">
        <v>21311</v>
      </c>
      <c r="M2521" s="2" t="s">
        <v>9041</v>
      </c>
      <c r="N2521" s="4" t="s">
        <v>3368</v>
      </c>
      <c r="O2521" s="4" t="s">
        <v>21312</v>
      </c>
    </row>
    <row r="2522" spans="1:15" ht="15" hidden="1" customHeight="1" x14ac:dyDescent="0.3">
      <c r="A2522" s="2" t="s">
        <v>295</v>
      </c>
      <c r="B2522" s="2" t="s">
        <v>34330</v>
      </c>
      <c r="C2522" s="3">
        <v>22</v>
      </c>
      <c r="D2522" s="2" t="s">
        <v>1029</v>
      </c>
      <c r="E2522" s="2" t="s">
        <v>20746</v>
      </c>
      <c r="F2522" s="2">
        <v>26987574</v>
      </c>
      <c r="G2522" s="2" t="s">
        <v>21313</v>
      </c>
      <c r="H2522" s="2" t="s">
        <v>21314</v>
      </c>
      <c r="I2522" s="2" t="s">
        <v>2459</v>
      </c>
      <c r="J2522" s="2" t="s">
        <v>10492</v>
      </c>
      <c r="K2522" s="2" t="s">
        <v>7380</v>
      </c>
      <c r="L2522" s="2" t="s">
        <v>21315</v>
      </c>
      <c r="M2522" s="2" t="s">
        <v>8167</v>
      </c>
      <c r="N2522" s="4" t="s">
        <v>21316</v>
      </c>
      <c r="O2522" s="4" t="s">
        <v>21317</v>
      </c>
    </row>
    <row r="2523" spans="1:15" ht="15" hidden="1" customHeight="1" x14ac:dyDescent="0.3">
      <c r="A2523" s="2" t="s">
        <v>295</v>
      </c>
      <c r="B2523" s="2" t="s">
        <v>34330</v>
      </c>
      <c r="C2523" s="3">
        <v>22</v>
      </c>
      <c r="D2523" s="2" t="s">
        <v>1029</v>
      </c>
      <c r="E2523" s="2" t="s">
        <v>20746</v>
      </c>
      <c r="F2523" s="2">
        <v>26443266</v>
      </c>
      <c r="G2523" s="2" t="s">
        <v>21318</v>
      </c>
      <c r="H2523" s="2" t="s">
        <v>21319</v>
      </c>
      <c r="I2523" s="2" t="s">
        <v>9502</v>
      </c>
      <c r="J2523" s="2" t="s">
        <v>21320</v>
      </c>
      <c r="K2523" s="2" t="s">
        <v>9386</v>
      </c>
      <c r="L2523" s="2" t="s">
        <v>21321</v>
      </c>
      <c r="M2523" s="2" t="s">
        <v>7460</v>
      </c>
      <c r="N2523" s="4" t="s">
        <v>21322</v>
      </c>
      <c r="O2523" s="4" t="s">
        <v>21323</v>
      </c>
    </row>
    <row r="2524" spans="1:15" ht="15" hidden="1" customHeight="1" x14ac:dyDescent="0.3">
      <c r="A2524" s="2" t="s">
        <v>295</v>
      </c>
      <c r="B2524" s="2" t="s">
        <v>34330</v>
      </c>
      <c r="C2524" s="3">
        <v>22</v>
      </c>
      <c r="D2524" s="2" t="s">
        <v>1029</v>
      </c>
      <c r="E2524" s="2" t="s">
        <v>20746</v>
      </c>
      <c r="F2524" s="2">
        <v>26836588</v>
      </c>
      <c r="G2524" s="2" t="s">
        <v>21324</v>
      </c>
      <c r="H2524" s="2" t="s">
        <v>21325</v>
      </c>
      <c r="I2524" s="2" t="s">
        <v>5072</v>
      </c>
      <c r="J2524" s="2" t="s">
        <v>21326</v>
      </c>
      <c r="K2524" s="2" t="s">
        <v>1291</v>
      </c>
      <c r="L2524" s="2" t="s">
        <v>21327</v>
      </c>
      <c r="M2524" s="2" t="s">
        <v>21328</v>
      </c>
      <c r="N2524" s="4" t="s">
        <v>21329</v>
      </c>
      <c r="O2524" s="4" t="s">
        <v>21330</v>
      </c>
    </row>
    <row r="2525" spans="1:15" ht="15" hidden="1" customHeight="1" x14ac:dyDescent="0.3">
      <c r="A2525" s="2" t="s">
        <v>295</v>
      </c>
      <c r="B2525" s="2" t="s">
        <v>34330</v>
      </c>
      <c r="C2525" s="3">
        <v>22</v>
      </c>
      <c r="D2525" s="2" t="s">
        <v>1029</v>
      </c>
      <c r="E2525" s="2" t="s">
        <v>21081</v>
      </c>
      <c r="F2525" s="2">
        <v>26812624</v>
      </c>
      <c r="G2525" s="2" t="s">
        <v>21331</v>
      </c>
      <c r="H2525" s="2" t="s">
        <v>21332</v>
      </c>
      <c r="I2525" s="2" t="s">
        <v>2908</v>
      </c>
      <c r="J2525" s="2" t="s">
        <v>11330</v>
      </c>
      <c r="K2525" s="2" t="s">
        <v>8000</v>
      </c>
      <c r="L2525" s="2" t="s">
        <v>21333</v>
      </c>
      <c r="M2525" s="2" t="s">
        <v>7495</v>
      </c>
      <c r="N2525" s="4" t="s">
        <v>21334</v>
      </c>
      <c r="O2525" s="4" t="s">
        <v>21335</v>
      </c>
    </row>
    <row r="2526" spans="1:15" ht="15" hidden="1" customHeight="1" x14ac:dyDescent="0.3">
      <c r="A2526" s="2" t="s">
        <v>295</v>
      </c>
      <c r="B2526" s="2" t="s">
        <v>34330</v>
      </c>
      <c r="C2526" s="3">
        <v>22</v>
      </c>
      <c r="D2526" s="2" t="s">
        <v>1029</v>
      </c>
      <c r="E2526" s="2" t="s">
        <v>20746</v>
      </c>
      <c r="F2526" s="2">
        <v>26780670</v>
      </c>
      <c r="G2526" s="2" t="s">
        <v>21336</v>
      </c>
      <c r="H2526" s="2" t="s">
        <v>21337</v>
      </c>
      <c r="I2526" s="2" t="s">
        <v>21338</v>
      </c>
      <c r="J2526" s="2" t="s">
        <v>21338</v>
      </c>
      <c r="K2526" s="2" t="s">
        <v>12993</v>
      </c>
      <c r="L2526" s="2" t="s">
        <v>21339</v>
      </c>
      <c r="M2526" s="2" t="s">
        <v>7388</v>
      </c>
      <c r="N2526" s="4" t="s">
        <v>21340</v>
      </c>
      <c r="O2526" s="4" t="s">
        <v>21341</v>
      </c>
    </row>
    <row r="2527" spans="1:15" ht="15" hidden="1" customHeight="1" x14ac:dyDescent="0.3">
      <c r="A2527" s="2" t="s">
        <v>295</v>
      </c>
      <c r="B2527" s="2" t="s">
        <v>34330</v>
      </c>
      <c r="C2527" s="3">
        <v>22</v>
      </c>
      <c r="D2527" s="2" t="s">
        <v>1029</v>
      </c>
      <c r="E2527" s="2" t="s">
        <v>20746</v>
      </c>
      <c r="F2527" s="2">
        <v>26512716</v>
      </c>
      <c r="G2527" s="2" t="s">
        <v>21342</v>
      </c>
      <c r="H2527" s="2" t="s">
        <v>21343</v>
      </c>
      <c r="I2527" s="2" t="s">
        <v>3223</v>
      </c>
      <c r="J2527" s="2"/>
      <c r="K2527" s="2" t="s">
        <v>10700</v>
      </c>
      <c r="L2527" s="2" t="s">
        <v>21344</v>
      </c>
      <c r="M2527" s="2" t="s">
        <v>7600</v>
      </c>
      <c r="N2527" s="4" t="s">
        <v>21345</v>
      </c>
      <c r="O2527" s="4" t="s">
        <v>21346</v>
      </c>
    </row>
    <row r="2528" spans="1:15" ht="15" hidden="1" customHeight="1" x14ac:dyDescent="0.3">
      <c r="A2528" s="2" t="s">
        <v>295</v>
      </c>
      <c r="B2528" s="2" t="s">
        <v>34330</v>
      </c>
      <c r="C2528" s="3">
        <v>22</v>
      </c>
      <c r="D2528" s="2" t="s">
        <v>1029</v>
      </c>
      <c r="E2528" s="2" t="s">
        <v>20746</v>
      </c>
      <c r="F2528" s="2">
        <v>26358773</v>
      </c>
      <c r="G2528" s="2" t="s">
        <v>21347</v>
      </c>
      <c r="H2528" s="2" t="s">
        <v>21348</v>
      </c>
      <c r="I2528" s="2" t="s">
        <v>21349</v>
      </c>
      <c r="J2528" s="2" t="s">
        <v>21350</v>
      </c>
      <c r="K2528" s="2" t="s">
        <v>16012</v>
      </c>
      <c r="L2528" s="2" t="s">
        <v>21351</v>
      </c>
      <c r="M2528" s="2" t="s">
        <v>9041</v>
      </c>
      <c r="N2528" s="4" t="s">
        <v>21352</v>
      </c>
      <c r="O2528" s="4" t="s">
        <v>21353</v>
      </c>
    </row>
    <row r="2529" spans="1:15" ht="15" hidden="1" customHeight="1" x14ac:dyDescent="0.3">
      <c r="A2529" s="2" t="s">
        <v>295</v>
      </c>
      <c r="B2529" s="2" t="s">
        <v>34330</v>
      </c>
      <c r="C2529" s="3">
        <v>22</v>
      </c>
      <c r="D2529" s="2" t="s">
        <v>1029</v>
      </c>
      <c r="E2529" s="2" t="s">
        <v>20746</v>
      </c>
      <c r="F2529" s="2">
        <v>26320862</v>
      </c>
      <c r="G2529" s="2" t="s">
        <v>21354</v>
      </c>
      <c r="H2529" s="2" t="s">
        <v>21355</v>
      </c>
      <c r="I2529" s="2" t="s">
        <v>21356</v>
      </c>
      <c r="J2529" s="2" t="s">
        <v>21357</v>
      </c>
      <c r="K2529" s="2" t="s">
        <v>21358</v>
      </c>
      <c r="L2529" s="2" t="s">
        <v>21359</v>
      </c>
      <c r="M2529" s="2" t="s">
        <v>9041</v>
      </c>
      <c r="N2529" s="4" t="s">
        <v>21360</v>
      </c>
      <c r="O2529" s="4" t="s">
        <v>21361</v>
      </c>
    </row>
    <row r="2530" spans="1:15" ht="15" hidden="1" customHeight="1" x14ac:dyDescent="0.3">
      <c r="A2530" s="2" t="s">
        <v>295</v>
      </c>
      <c r="B2530" s="2" t="s">
        <v>34330</v>
      </c>
      <c r="C2530" s="3">
        <v>22</v>
      </c>
      <c r="D2530" s="2" t="s">
        <v>1029</v>
      </c>
      <c r="E2530" s="2" t="s">
        <v>20746</v>
      </c>
      <c r="F2530" s="2">
        <v>26301257</v>
      </c>
      <c r="G2530" s="2" t="s">
        <v>21362</v>
      </c>
      <c r="H2530" s="2" t="s">
        <v>21363</v>
      </c>
      <c r="I2530" s="2" t="s">
        <v>4105</v>
      </c>
      <c r="J2530" s="2"/>
      <c r="K2530" s="2" t="s">
        <v>21057</v>
      </c>
      <c r="L2530" s="2" t="s">
        <v>21364</v>
      </c>
      <c r="M2530" s="2" t="s">
        <v>7388</v>
      </c>
      <c r="N2530" s="4" t="s">
        <v>21365</v>
      </c>
      <c r="O2530" s="4" t="s">
        <v>21366</v>
      </c>
    </row>
    <row r="2531" spans="1:15" ht="15" hidden="1" customHeight="1" x14ac:dyDescent="0.3">
      <c r="A2531" s="2" t="s">
        <v>295</v>
      </c>
      <c r="B2531" s="2" t="s">
        <v>34330</v>
      </c>
      <c r="C2531" s="3">
        <v>22</v>
      </c>
      <c r="D2531" s="2" t="s">
        <v>1029</v>
      </c>
      <c r="E2531" s="2" t="s">
        <v>20746</v>
      </c>
      <c r="F2531" s="2">
        <v>26356552</v>
      </c>
      <c r="G2531" s="2" t="s">
        <v>21367</v>
      </c>
      <c r="H2531" s="2" t="s">
        <v>21368</v>
      </c>
      <c r="I2531" s="2" t="s">
        <v>21369</v>
      </c>
      <c r="J2531" s="2"/>
      <c r="K2531" s="2" t="s">
        <v>21370</v>
      </c>
      <c r="L2531" s="2" t="s">
        <v>21371</v>
      </c>
      <c r="M2531" s="2" t="s">
        <v>7460</v>
      </c>
      <c r="N2531" s="4" t="s">
        <v>21372</v>
      </c>
      <c r="O2531" s="4" t="s">
        <v>21373</v>
      </c>
    </row>
    <row r="2532" spans="1:15" ht="15" hidden="1" customHeight="1" x14ac:dyDescent="0.3">
      <c r="A2532" s="2" t="s">
        <v>295</v>
      </c>
      <c r="B2532" s="2" t="s">
        <v>34330</v>
      </c>
      <c r="C2532" s="3">
        <v>22</v>
      </c>
      <c r="D2532" s="2" t="s">
        <v>1029</v>
      </c>
      <c r="E2532" s="2" t="s">
        <v>20746</v>
      </c>
      <c r="F2532" s="2">
        <v>26737909</v>
      </c>
      <c r="G2532" s="2" t="s">
        <v>21374</v>
      </c>
      <c r="H2532" s="2" t="s">
        <v>21375</v>
      </c>
      <c r="I2532" s="2" t="s">
        <v>2120</v>
      </c>
      <c r="J2532" s="2"/>
      <c r="K2532" s="2" t="s">
        <v>21376</v>
      </c>
      <c r="L2532" s="2" t="s">
        <v>21377</v>
      </c>
      <c r="M2532" s="2" t="s">
        <v>7460</v>
      </c>
      <c r="N2532" s="4" t="s">
        <v>21378</v>
      </c>
      <c r="O2532" s="2"/>
    </row>
    <row r="2533" spans="1:15" ht="15" hidden="1" customHeight="1" x14ac:dyDescent="0.3">
      <c r="A2533" s="2" t="s">
        <v>295</v>
      </c>
      <c r="B2533" s="2" t="s">
        <v>34330</v>
      </c>
      <c r="C2533" s="3">
        <v>22</v>
      </c>
      <c r="D2533" s="2" t="s">
        <v>1029</v>
      </c>
      <c r="E2533" s="2" t="s">
        <v>20746</v>
      </c>
      <c r="F2533" s="2">
        <v>25985138</v>
      </c>
      <c r="G2533" s="2" t="s">
        <v>21379</v>
      </c>
      <c r="H2533" s="2" t="s">
        <v>21380</v>
      </c>
      <c r="I2533" s="2" t="s">
        <v>1613</v>
      </c>
      <c r="J2533" s="2" t="s">
        <v>21381</v>
      </c>
      <c r="K2533" s="2" t="s">
        <v>15420</v>
      </c>
      <c r="L2533" s="2" t="s">
        <v>21382</v>
      </c>
      <c r="M2533" s="2" t="s">
        <v>7460</v>
      </c>
      <c r="N2533" s="4" t="s">
        <v>21383</v>
      </c>
      <c r="O2533" s="4" t="s">
        <v>21384</v>
      </c>
    </row>
    <row r="2534" spans="1:15" ht="15" hidden="1" customHeight="1" x14ac:dyDescent="0.3">
      <c r="A2534" s="2" t="s">
        <v>295</v>
      </c>
      <c r="B2534" s="2" t="s">
        <v>34330</v>
      </c>
      <c r="C2534" s="3">
        <v>22</v>
      </c>
      <c r="D2534" s="2" t="s">
        <v>1029</v>
      </c>
      <c r="E2534" s="2" t="s">
        <v>20746</v>
      </c>
      <c r="F2534" s="2">
        <v>24911897</v>
      </c>
      <c r="G2534" s="2" t="s">
        <v>21385</v>
      </c>
      <c r="H2534" s="2" t="s">
        <v>21386</v>
      </c>
      <c r="I2534" s="2" t="s">
        <v>2437</v>
      </c>
      <c r="J2534" s="2"/>
      <c r="K2534" s="2" t="s">
        <v>8443</v>
      </c>
      <c r="L2534" s="2" t="s">
        <v>21387</v>
      </c>
      <c r="M2534" s="2" t="s">
        <v>8160</v>
      </c>
      <c r="N2534" s="4" t="s">
        <v>21388</v>
      </c>
      <c r="O2534" s="4" t="s">
        <v>21389</v>
      </c>
    </row>
    <row r="2535" spans="1:15" ht="15" hidden="1" customHeight="1" x14ac:dyDescent="0.3">
      <c r="A2535" s="2" t="s">
        <v>295</v>
      </c>
      <c r="B2535" s="2" t="s">
        <v>34330</v>
      </c>
      <c r="C2535" s="3">
        <v>22</v>
      </c>
      <c r="D2535" s="2" t="s">
        <v>1029</v>
      </c>
      <c r="E2535" s="2" t="s">
        <v>20746</v>
      </c>
      <c r="F2535" s="2">
        <v>25058236</v>
      </c>
      <c r="G2535" s="2" t="s">
        <v>21390</v>
      </c>
      <c r="H2535" s="2" t="s">
        <v>21391</v>
      </c>
      <c r="I2535" s="2" t="s">
        <v>2437</v>
      </c>
      <c r="J2535" s="2" t="s">
        <v>13444</v>
      </c>
      <c r="K2535" s="2" t="s">
        <v>1291</v>
      </c>
      <c r="L2535" s="2" t="s">
        <v>21392</v>
      </c>
      <c r="M2535" s="2" t="s">
        <v>7438</v>
      </c>
      <c r="N2535" s="4" t="s">
        <v>3364</v>
      </c>
      <c r="O2535" s="4" t="s">
        <v>21393</v>
      </c>
    </row>
    <row r="2536" spans="1:15" ht="15" hidden="1" customHeight="1" x14ac:dyDescent="0.3">
      <c r="A2536" s="2" t="s">
        <v>295</v>
      </c>
      <c r="B2536" s="2" t="s">
        <v>34330</v>
      </c>
      <c r="C2536" s="3">
        <v>22</v>
      </c>
      <c r="D2536" s="2" t="s">
        <v>1029</v>
      </c>
      <c r="E2536" s="2" t="s">
        <v>20746</v>
      </c>
      <c r="F2536" s="2">
        <v>25194001</v>
      </c>
      <c r="G2536" s="2" t="s">
        <v>21394</v>
      </c>
      <c r="H2536" s="2" t="s">
        <v>21395</v>
      </c>
      <c r="I2536" s="2" t="s">
        <v>2437</v>
      </c>
      <c r="J2536" s="2" t="s">
        <v>21396</v>
      </c>
      <c r="K2536" s="2" t="s">
        <v>19541</v>
      </c>
      <c r="L2536" s="2" t="s">
        <v>21397</v>
      </c>
      <c r="M2536" s="2" t="s">
        <v>7460</v>
      </c>
      <c r="N2536" s="4" t="s">
        <v>21398</v>
      </c>
      <c r="O2536" s="4" t="s">
        <v>21399</v>
      </c>
    </row>
    <row r="2537" spans="1:15" ht="15" hidden="1" customHeight="1" x14ac:dyDescent="0.3">
      <c r="A2537" s="2" t="s">
        <v>295</v>
      </c>
      <c r="B2537" s="2" t="s">
        <v>34330</v>
      </c>
      <c r="C2537" s="3">
        <v>22</v>
      </c>
      <c r="D2537" s="2" t="s">
        <v>1029</v>
      </c>
      <c r="E2537" s="2" t="s">
        <v>20746</v>
      </c>
      <c r="F2537" s="2">
        <v>24366516</v>
      </c>
      <c r="G2537" s="2" t="s">
        <v>21400</v>
      </c>
      <c r="H2537" s="2" t="s">
        <v>21401</v>
      </c>
      <c r="I2537" s="2" t="s">
        <v>1171</v>
      </c>
      <c r="J2537" s="2" t="s">
        <v>21402</v>
      </c>
      <c r="K2537" s="2" t="s">
        <v>10505</v>
      </c>
      <c r="L2537" s="2" t="s">
        <v>21403</v>
      </c>
      <c r="M2537" s="2" t="s">
        <v>7495</v>
      </c>
      <c r="N2537" s="4" t="s">
        <v>21404</v>
      </c>
      <c r="O2537" s="4" t="s">
        <v>21405</v>
      </c>
    </row>
    <row r="2538" spans="1:15" ht="15" hidden="1" customHeight="1" x14ac:dyDescent="0.3">
      <c r="A2538" s="2" t="s">
        <v>295</v>
      </c>
      <c r="B2538" s="2" t="s">
        <v>34330</v>
      </c>
      <c r="C2538" s="3">
        <v>22</v>
      </c>
      <c r="D2538" s="2" t="s">
        <v>1029</v>
      </c>
      <c r="E2538" s="2" t="s">
        <v>20746</v>
      </c>
      <c r="F2538" s="2">
        <v>24417819</v>
      </c>
      <c r="G2538" s="2" t="s">
        <v>21406</v>
      </c>
      <c r="H2538" s="2" t="s">
        <v>21407</v>
      </c>
      <c r="I2538" s="2" t="s">
        <v>1171</v>
      </c>
      <c r="J2538" s="2" t="s">
        <v>21408</v>
      </c>
      <c r="K2538" s="2" t="s">
        <v>1291</v>
      </c>
      <c r="L2538" s="2" t="s">
        <v>21409</v>
      </c>
      <c r="M2538" s="2" t="s">
        <v>9041</v>
      </c>
      <c r="N2538" s="4" t="s">
        <v>21410</v>
      </c>
      <c r="O2538" s="4" t="s">
        <v>21411</v>
      </c>
    </row>
    <row r="2539" spans="1:15" ht="15" hidden="1" customHeight="1" x14ac:dyDescent="0.3">
      <c r="A2539" s="2" t="s">
        <v>295</v>
      </c>
      <c r="B2539" s="2" t="s">
        <v>34330</v>
      </c>
      <c r="C2539" s="3">
        <v>22</v>
      </c>
      <c r="D2539" s="2" t="s">
        <v>1029</v>
      </c>
      <c r="E2539" s="2" t="s">
        <v>20746</v>
      </c>
      <c r="F2539" s="2">
        <v>24572204</v>
      </c>
      <c r="G2539" s="2" t="s">
        <v>21412</v>
      </c>
      <c r="H2539" s="2" t="s">
        <v>21413</v>
      </c>
      <c r="I2539" s="2" t="s">
        <v>1171</v>
      </c>
      <c r="J2539" s="2"/>
      <c r="K2539" s="2" t="s">
        <v>10700</v>
      </c>
      <c r="L2539" s="2" t="s">
        <v>21414</v>
      </c>
      <c r="M2539" s="2" t="s">
        <v>7460</v>
      </c>
      <c r="N2539" s="4" t="s">
        <v>21415</v>
      </c>
      <c r="O2539" s="4" t="s">
        <v>21416</v>
      </c>
    </row>
    <row r="2540" spans="1:15" ht="15" hidden="1" customHeight="1" x14ac:dyDescent="0.3">
      <c r="A2540" s="2" t="s">
        <v>295</v>
      </c>
      <c r="B2540" s="2" t="s">
        <v>34330</v>
      </c>
      <c r="C2540" s="3">
        <v>22</v>
      </c>
      <c r="D2540" s="2" t="s">
        <v>1029</v>
      </c>
      <c r="E2540" s="2" t="s">
        <v>20746</v>
      </c>
      <c r="F2540" s="2">
        <v>24055328</v>
      </c>
      <c r="G2540" s="2" t="s">
        <v>21417</v>
      </c>
      <c r="H2540" s="2" t="s">
        <v>21418</v>
      </c>
      <c r="I2540" s="2" t="s">
        <v>9605</v>
      </c>
      <c r="J2540" s="2" t="s">
        <v>12727</v>
      </c>
      <c r="K2540" s="2" t="s">
        <v>10800</v>
      </c>
      <c r="L2540" s="2" t="s">
        <v>21419</v>
      </c>
      <c r="M2540" s="2" t="s">
        <v>8528</v>
      </c>
      <c r="N2540" s="4" t="s">
        <v>21420</v>
      </c>
      <c r="O2540" s="4" t="s">
        <v>21421</v>
      </c>
    </row>
    <row r="2541" spans="1:15" ht="15" hidden="1" customHeight="1" x14ac:dyDescent="0.3">
      <c r="A2541" s="2" t="s">
        <v>295</v>
      </c>
      <c r="B2541" s="2" t="s">
        <v>34330</v>
      </c>
      <c r="C2541" s="3">
        <v>22</v>
      </c>
      <c r="D2541" s="2" t="s">
        <v>1029</v>
      </c>
      <c r="E2541" s="2" t="s">
        <v>20746</v>
      </c>
      <c r="F2541" s="2">
        <v>24830313</v>
      </c>
      <c r="G2541" s="2" t="s">
        <v>21422</v>
      </c>
      <c r="H2541" s="2" t="s">
        <v>21423</v>
      </c>
      <c r="I2541" s="2" t="s">
        <v>1043</v>
      </c>
      <c r="J2541" s="2" t="s">
        <v>21424</v>
      </c>
      <c r="K2541" s="2" t="s">
        <v>7933</v>
      </c>
      <c r="L2541" s="2" t="s">
        <v>21425</v>
      </c>
      <c r="M2541" s="2" t="s">
        <v>7645</v>
      </c>
      <c r="N2541" s="4" t="s">
        <v>21426</v>
      </c>
      <c r="O2541" s="4" t="s">
        <v>21427</v>
      </c>
    </row>
    <row r="2542" spans="1:15" ht="15" hidden="1" customHeight="1" x14ac:dyDescent="0.3">
      <c r="A2542" s="2" t="s">
        <v>295</v>
      </c>
      <c r="B2542" s="2" t="s">
        <v>34330</v>
      </c>
      <c r="C2542" s="3">
        <v>22</v>
      </c>
      <c r="D2542" s="2" t="s">
        <v>1029</v>
      </c>
      <c r="E2542" s="2" t="s">
        <v>20746</v>
      </c>
      <c r="F2542" s="2">
        <v>24203055</v>
      </c>
      <c r="G2542" s="2" t="s">
        <v>21219</v>
      </c>
      <c r="H2542" s="2" t="s">
        <v>21428</v>
      </c>
      <c r="I2542" s="2" t="s">
        <v>1098</v>
      </c>
      <c r="J2542" s="2"/>
      <c r="K2542" s="2" t="s">
        <v>5276</v>
      </c>
      <c r="L2542" s="2" t="s">
        <v>21429</v>
      </c>
      <c r="M2542" s="2" t="s">
        <v>7438</v>
      </c>
      <c r="N2542" s="4" t="s">
        <v>21430</v>
      </c>
      <c r="O2542" s="4" t="s">
        <v>21431</v>
      </c>
    </row>
    <row r="2543" spans="1:15" ht="15" hidden="1" customHeight="1" x14ac:dyDescent="0.3">
      <c r="A2543" s="2" t="s">
        <v>295</v>
      </c>
      <c r="B2543" s="2" t="s">
        <v>34330</v>
      </c>
      <c r="C2543" s="3">
        <v>22</v>
      </c>
      <c r="D2543" s="2" t="s">
        <v>1029</v>
      </c>
      <c r="E2543" s="2" t="s">
        <v>20746</v>
      </c>
      <c r="F2543" s="2">
        <v>23601681</v>
      </c>
      <c r="G2543" s="2" t="s">
        <v>21432</v>
      </c>
      <c r="H2543" s="2" t="s">
        <v>21433</v>
      </c>
      <c r="I2543" s="2" t="s">
        <v>21434</v>
      </c>
      <c r="J2543" s="2"/>
      <c r="K2543" s="2" t="s">
        <v>5277</v>
      </c>
      <c r="L2543" s="2" t="s">
        <v>21435</v>
      </c>
      <c r="M2543" s="2" t="s">
        <v>10877</v>
      </c>
      <c r="N2543" s="4" t="s">
        <v>21436</v>
      </c>
      <c r="O2543" s="2"/>
    </row>
    <row r="2544" spans="1:15" ht="15" hidden="1" customHeight="1" x14ac:dyDescent="0.3">
      <c r="A2544" s="2" t="s">
        <v>295</v>
      </c>
      <c r="B2544" s="2" t="s">
        <v>34330</v>
      </c>
      <c r="C2544" s="3">
        <v>22</v>
      </c>
      <c r="D2544" s="2" t="s">
        <v>1029</v>
      </c>
      <c r="E2544" s="2" t="s">
        <v>21081</v>
      </c>
      <c r="F2544" s="2">
        <v>23255555</v>
      </c>
      <c r="G2544" s="2" t="s">
        <v>21437</v>
      </c>
      <c r="H2544" s="2" t="s">
        <v>21438</v>
      </c>
      <c r="I2544" s="2" t="s">
        <v>21439</v>
      </c>
      <c r="J2544" s="2" t="s">
        <v>21440</v>
      </c>
      <c r="K2544" s="2" t="s">
        <v>5284</v>
      </c>
      <c r="L2544" s="2" t="s">
        <v>21441</v>
      </c>
      <c r="M2544" s="2" t="s">
        <v>9041</v>
      </c>
      <c r="N2544" s="4" t="s">
        <v>21442</v>
      </c>
      <c r="O2544" s="4" t="s">
        <v>21443</v>
      </c>
    </row>
    <row r="2545" spans="1:15" ht="15" hidden="1" customHeight="1" x14ac:dyDescent="0.3">
      <c r="A2545" s="2" t="s">
        <v>295</v>
      </c>
      <c r="B2545" s="2" t="s">
        <v>34330</v>
      </c>
      <c r="C2545" s="3">
        <v>22</v>
      </c>
      <c r="D2545" s="2" t="s">
        <v>1029</v>
      </c>
      <c r="E2545" s="2" t="s">
        <v>20746</v>
      </c>
      <c r="F2545" s="2">
        <v>22249805</v>
      </c>
      <c r="G2545" s="2" t="s">
        <v>21444</v>
      </c>
      <c r="H2545" s="2" t="s">
        <v>21445</v>
      </c>
      <c r="I2545" s="2" t="s">
        <v>1296</v>
      </c>
      <c r="J2545" s="2"/>
      <c r="K2545" s="2" t="s">
        <v>20731</v>
      </c>
      <c r="L2545" s="2" t="s">
        <v>21446</v>
      </c>
      <c r="M2545" s="2" t="s">
        <v>8160</v>
      </c>
      <c r="N2545" s="4" t="s">
        <v>21447</v>
      </c>
      <c r="O2545" s="4" t="s">
        <v>21448</v>
      </c>
    </row>
    <row r="2546" spans="1:15" ht="15" hidden="1" customHeight="1" x14ac:dyDescent="0.3">
      <c r="A2546" s="2" t="s">
        <v>295</v>
      </c>
      <c r="B2546" s="2" t="s">
        <v>34330</v>
      </c>
      <c r="C2546" s="3">
        <v>22</v>
      </c>
      <c r="D2546" s="2" t="s">
        <v>1029</v>
      </c>
      <c r="E2546" s="2" t="s">
        <v>20746</v>
      </c>
      <c r="F2546" s="2">
        <v>22578693</v>
      </c>
      <c r="G2546" s="2" t="s">
        <v>21449</v>
      </c>
      <c r="H2546" s="2" t="s">
        <v>21450</v>
      </c>
      <c r="I2546" s="2" t="s">
        <v>886</v>
      </c>
      <c r="J2546" s="2" t="s">
        <v>21451</v>
      </c>
      <c r="K2546" s="2" t="s">
        <v>17401</v>
      </c>
      <c r="L2546" s="2" t="s">
        <v>21452</v>
      </c>
      <c r="M2546" s="2" t="s">
        <v>7600</v>
      </c>
      <c r="N2546" s="4" t="s">
        <v>21453</v>
      </c>
      <c r="O2546" s="4" t="s">
        <v>21454</v>
      </c>
    </row>
    <row r="2547" spans="1:15" ht="15" hidden="1" customHeight="1" x14ac:dyDescent="0.3">
      <c r="A2547" s="2" t="s">
        <v>295</v>
      </c>
      <c r="B2547" s="2" t="s">
        <v>34330</v>
      </c>
      <c r="C2547" s="3">
        <v>22</v>
      </c>
      <c r="D2547" s="2" t="s">
        <v>1029</v>
      </c>
      <c r="E2547" s="2" t="s">
        <v>20746</v>
      </c>
      <c r="F2547" s="2">
        <v>22266152</v>
      </c>
      <c r="G2547" s="2" t="s">
        <v>21455</v>
      </c>
      <c r="H2547" s="2" t="s">
        <v>21456</v>
      </c>
      <c r="I2547" s="2" t="s">
        <v>898</v>
      </c>
      <c r="J2547" s="2" t="s">
        <v>21457</v>
      </c>
      <c r="K2547" s="2" t="s">
        <v>1291</v>
      </c>
      <c r="L2547" s="2" t="s">
        <v>21458</v>
      </c>
      <c r="M2547" s="2" t="s">
        <v>7460</v>
      </c>
      <c r="N2547" s="4" t="s">
        <v>21459</v>
      </c>
      <c r="O2547" s="4" t="s">
        <v>21460</v>
      </c>
    </row>
    <row r="2548" spans="1:15" ht="15" hidden="1" customHeight="1" x14ac:dyDescent="0.3">
      <c r="A2548" s="2" t="s">
        <v>295</v>
      </c>
      <c r="B2548" s="2" t="s">
        <v>34330</v>
      </c>
      <c r="C2548" s="3">
        <v>22</v>
      </c>
      <c r="D2548" s="2" t="s">
        <v>1029</v>
      </c>
      <c r="E2548" s="2" t="s">
        <v>20746</v>
      </c>
      <c r="F2548" s="2">
        <v>21817956</v>
      </c>
      <c r="G2548" s="2" t="s">
        <v>21461</v>
      </c>
      <c r="H2548" s="2" t="s">
        <v>21462</v>
      </c>
      <c r="I2548" s="2" t="s">
        <v>1317</v>
      </c>
      <c r="J2548" s="2"/>
      <c r="K2548" s="2" t="s">
        <v>8443</v>
      </c>
      <c r="L2548" s="2" t="s">
        <v>21463</v>
      </c>
      <c r="M2548" s="2" t="s">
        <v>7460</v>
      </c>
      <c r="N2548" s="4" t="s">
        <v>21464</v>
      </c>
      <c r="O2548" s="4" t="s">
        <v>21465</v>
      </c>
    </row>
    <row r="2549" spans="1:15" ht="15" hidden="1" customHeight="1" x14ac:dyDescent="0.3">
      <c r="A2549" s="2" t="s">
        <v>295</v>
      </c>
      <c r="B2549" s="2" t="s">
        <v>34330</v>
      </c>
      <c r="C2549" s="3">
        <v>22</v>
      </c>
      <c r="D2549" s="2" t="s">
        <v>1029</v>
      </c>
      <c r="E2549" s="2" t="s">
        <v>20746</v>
      </c>
      <c r="F2549" s="2">
        <v>21629513</v>
      </c>
      <c r="G2549" s="2" t="s">
        <v>21466</v>
      </c>
      <c r="H2549" s="2" t="s">
        <v>21467</v>
      </c>
      <c r="I2549" s="2" t="s">
        <v>1376</v>
      </c>
      <c r="J2549" s="2" t="s">
        <v>21468</v>
      </c>
      <c r="K2549" s="2" t="s">
        <v>21370</v>
      </c>
      <c r="L2549" s="2" t="s">
        <v>21469</v>
      </c>
      <c r="M2549" s="2" t="s">
        <v>7438</v>
      </c>
      <c r="N2549" s="4" t="s">
        <v>21470</v>
      </c>
      <c r="O2549" s="4" t="s">
        <v>21471</v>
      </c>
    </row>
    <row r="2550" spans="1:15" ht="15" hidden="1" customHeight="1" x14ac:dyDescent="0.3">
      <c r="A2550" s="2" t="s">
        <v>295</v>
      </c>
      <c r="B2550" s="2" t="s">
        <v>34330</v>
      </c>
      <c r="C2550" s="3">
        <v>22</v>
      </c>
      <c r="D2550" s="2" t="s">
        <v>1029</v>
      </c>
      <c r="E2550" s="2" t="s">
        <v>20746</v>
      </c>
      <c r="F2550" s="2">
        <v>20920497</v>
      </c>
      <c r="G2550" s="2" t="s">
        <v>21472</v>
      </c>
      <c r="H2550" s="2" t="s">
        <v>21473</v>
      </c>
      <c r="I2550" s="2" t="s">
        <v>2335</v>
      </c>
      <c r="J2550" s="2" t="s">
        <v>17494</v>
      </c>
      <c r="K2550" s="2" t="s">
        <v>21474</v>
      </c>
      <c r="L2550" s="2" t="s">
        <v>21475</v>
      </c>
      <c r="M2550" s="2" t="s">
        <v>7388</v>
      </c>
      <c r="N2550" s="4" t="s">
        <v>21476</v>
      </c>
      <c r="O2550" s="4" t="s">
        <v>21477</v>
      </c>
    </row>
    <row r="2551" spans="1:15" ht="15" hidden="1" customHeight="1" x14ac:dyDescent="0.3">
      <c r="A2551" s="2" t="s">
        <v>295</v>
      </c>
      <c r="B2551" s="2" t="s">
        <v>34330</v>
      </c>
      <c r="C2551" s="3">
        <v>22</v>
      </c>
      <c r="D2551" s="2" t="s">
        <v>1029</v>
      </c>
      <c r="E2551" s="2" t="s">
        <v>21081</v>
      </c>
      <c r="F2551" s="2">
        <v>20713205</v>
      </c>
      <c r="G2551" s="2" t="s">
        <v>21478</v>
      </c>
      <c r="H2551" s="2" t="s">
        <v>21479</v>
      </c>
      <c r="I2551" s="2" t="s">
        <v>1380</v>
      </c>
      <c r="J2551" s="2"/>
      <c r="K2551" s="2" t="s">
        <v>21480</v>
      </c>
      <c r="L2551" s="2" t="s">
        <v>21481</v>
      </c>
      <c r="M2551" s="2" t="s">
        <v>8160</v>
      </c>
      <c r="N2551" s="4" t="s">
        <v>21482</v>
      </c>
      <c r="O2551" s="4" t="s">
        <v>21483</v>
      </c>
    </row>
    <row r="2552" spans="1:15" ht="15" hidden="1" customHeight="1" x14ac:dyDescent="0.3">
      <c r="A2552" s="2" t="s">
        <v>295</v>
      </c>
      <c r="B2552" s="2" t="s">
        <v>34330</v>
      </c>
      <c r="C2552" s="3">
        <v>22</v>
      </c>
      <c r="D2552" s="2" t="s">
        <v>1029</v>
      </c>
      <c r="E2552" s="2" t="s">
        <v>20746</v>
      </c>
      <c r="F2552" s="2">
        <v>20393462</v>
      </c>
      <c r="G2552" s="2" t="s">
        <v>21484</v>
      </c>
      <c r="H2552" s="2" t="s">
        <v>21485</v>
      </c>
      <c r="I2552" s="2" t="s">
        <v>21486</v>
      </c>
      <c r="J2552" s="2"/>
      <c r="K2552" s="2" t="s">
        <v>5238</v>
      </c>
      <c r="L2552" s="2" t="s">
        <v>21487</v>
      </c>
      <c r="M2552" s="2" t="s">
        <v>7460</v>
      </c>
      <c r="N2552" s="4" t="s">
        <v>21488</v>
      </c>
      <c r="O2552" s="4" t="s">
        <v>21489</v>
      </c>
    </row>
    <row r="2553" spans="1:15" ht="15" hidden="1" customHeight="1" x14ac:dyDescent="0.3">
      <c r="A2553" s="2" t="s">
        <v>295</v>
      </c>
      <c r="B2553" s="2" t="s">
        <v>34330</v>
      </c>
      <c r="C2553" s="3">
        <v>22</v>
      </c>
      <c r="D2553" s="2" t="s">
        <v>1029</v>
      </c>
      <c r="E2553" s="2" t="s">
        <v>20746</v>
      </c>
      <c r="F2553" s="2">
        <v>20022984</v>
      </c>
      <c r="G2553" s="2" t="s">
        <v>21490</v>
      </c>
      <c r="H2553" s="2" t="s">
        <v>21491</v>
      </c>
      <c r="I2553" s="2" t="s">
        <v>665</v>
      </c>
      <c r="J2553" s="2" t="s">
        <v>21492</v>
      </c>
      <c r="K2553" s="2" t="s">
        <v>21493</v>
      </c>
      <c r="L2553" s="2" t="s">
        <v>21494</v>
      </c>
      <c r="M2553" s="2" t="s">
        <v>13231</v>
      </c>
      <c r="N2553" s="4" t="s">
        <v>21495</v>
      </c>
      <c r="O2553" s="4" t="s">
        <v>21496</v>
      </c>
    </row>
    <row r="2554" spans="1:15" ht="15" hidden="1" customHeight="1" x14ac:dyDescent="0.3">
      <c r="A2554" s="2" t="s">
        <v>295</v>
      </c>
      <c r="B2554" s="2" t="s">
        <v>34330</v>
      </c>
      <c r="C2554" s="3">
        <v>22</v>
      </c>
      <c r="D2554" s="2" t="s">
        <v>1029</v>
      </c>
      <c r="E2554" s="2" t="s">
        <v>20746</v>
      </c>
      <c r="F2554" s="2">
        <v>21172287</v>
      </c>
      <c r="G2554" s="2" t="s">
        <v>21497</v>
      </c>
      <c r="H2554" s="2" t="s">
        <v>21498</v>
      </c>
      <c r="I2554" s="2" t="s">
        <v>2699</v>
      </c>
      <c r="J2554" s="2" t="s">
        <v>21499</v>
      </c>
      <c r="K2554" s="2" t="s">
        <v>20760</v>
      </c>
      <c r="L2554" s="2" t="s">
        <v>21500</v>
      </c>
      <c r="M2554" s="2" t="s">
        <v>7388</v>
      </c>
      <c r="N2554" s="4" t="s">
        <v>21501</v>
      </c>
      <c r="O2554" s="4" t="s">
        <v>21502</v>
      </c>
    </row>
    <row r="2555" spans="1:15" ht="15" hidden="1" customHeight="1" x14ac:dyDescent="0.3">
      <c r="A2555" s="2" t="s">
        <v>295</v>
      </c>
      <c r="B2555" s="2" t="s">
        <v>34330</v>
      </c>
      <c r="C2555" s="3">
        <v>22</v>
      </c>
      <c r="D2555" s="2" t="s">
        <v>1029</v>
      </c>
      <c r="E2555" s="2" t="s">
        <v>20746</v>
      </c>
      <c r="F2555" s="2">
        <v>19758128</v>
      </c>
      <c r="G2555" s="2" t="s">
        <v>21503</v>
      </c>
      <c r="H2555" s="2" t="s">
        <v>21504</v>
      </c>
      <c r="I2555" s="2" t="s">
        <v>977</v>
      </c>
      <c r="J2555" s="2"/>
      <c r="K2555" s="2" t="s">
        <v>8720</v>
      </c>
      <c r="L2555" s="2" t="s">
        <v>21505</v>
      </c>
      <c r="M2555" s="2" t="s">
        <v>7388</v>
      </c>
      <c r="N2555" s="4" t="s">
        <v>21506</v>
      </c>
      <c r="O2555" s="4" t="s">
        <v>21507</v>
      </c>
    </row>
    <row r="2556" spans="1:15" ht="15" hidden="1" customHeight="1" x14ac:dyDescent="0.3">
      <c r="A2556" s="2" t="s">
        <v>295</v>
      </c>
      <c r="B2556" s="2" t="s">
        <v>34330</v>
      </c>
      <c r="C2556" s="3">
        <v>22</v>
      </c>
      <c r="D2556" s="2" t="s">
        <v>1029</v>
      </c>
      <c r="E2556" s="2" t="s">
        <v>20746</v>
      </c>
      <c r="F2556" s="2">
        <v>19672896</v>
      </c>
      <c r="G2556" s="2" t="s">
        <v>21199</v>
      </c>
      <c r="H2556" s="2" t="s">
        <v>21508</v>
      </c>
      <c r="I2556" s="2" t="s">
        <v>12785</v>
      </c>
      <c r="J2556" s="2"/>
      <c r="K2556" s="2" t="s">
        <v>8179</v>
      </c>
      <c r="L2556" s="2" t="s">
        <v>21509</v>
      </c>
      <c r="M2556" s="2" t="s">
        <v>7460</v>
      </c>
      <c r="N2556" s="4" t="s">
        <v>21510</v>
      </c>
      <c r="O2556" s="4" t="s">
        <v>21511</v>
      </c>
    </row>
    <row r="2557" spans="1:15" ht="15" hidden="1" customHeight="1" x14ac:dyDescent="0.3">
      <c r="A2557" s="2" t="s">
        <v>295</v>
      </c>
      <c r="B2557" s="2" t="s">
        <v>34330</v>
      </c>
      <c r="C2557" s="3">
        <v>22</v>
      </c>
      <c r="D2557" s="2" t="s">
        <v>1029</v>
      </c>
      <c r="E2557" s="2" t="s">
        <v>20746</v>
      </c>
      <c r="F2557" s="2">
        <v>19465869</v>
      </c>
      <c r="G2557" s="2" t="s">
        <v>21512</v>
      </c>
      <c r="H2557" s="2" t="s">
        <v>21513</v>
      </c>
      <c r="I2557" s="2" t="s">
        <v>897</v>
      </c>
      <c r="J2557" s="2"/>
      <c r="K2557" s="2" t="s">
        <v>20731</v>
      </c>
      <c r="L2557" s="2" t="s">
        <v>21514</v>
      </c>
      <c r="M2557" s="2" t="s">
        <v>8133</v>
      </c>
      <c r="N2557" s="4" t="s">
        <v>21515</v>
      </c>
      <c r="O2557" s="4" t="s">
        <v>21516</v>
      </c>
    </row>
    <row r="2558" spans="1:15" ht="15" hidden="1" customHeight="1" x14ac:dyDescent="0.3">
      <c r="A2558" s="2" t="s">
        <v>295</v>
      </c>
      <c r="B2558" s="2" t="s">
        <v>34330</v>
      </c>
      <c r="C2558" s="3">
        <v>22</v>
      </c>
      <c r="D2558" s="2" t="s">
        <v>1029</v>
      </c>
      <c r="E2558" s="2" t="s">
        <v>20746</v>
      </c>
      <c r="F2558" s="2">
        <v>19603369</v>
      </c>
      <c r="G2558" s="2" t="s">
        <v>21517</v>
      </c>
      <c r="H2558" s="2" t="s">
        <v>21518</v>
      </c>
      <c r="I2558" s="2" t="s">
        <v>897</v>
      </c>
      <c r="J2558" s="2" t="s">
        <v>12786</v>
      </c>
      <c r="K2558" s="2" t="s">
        <v>21519</v>
      </c>
      <c r="L2558" s="2" t="s">
        <v>21520</v>
      </c>
      <c r="M2558" s="2" t="s">
        <v>8828</v>
      </c>
      <c r="N2558" s="4" t="s">
        <v>21521</v>
      </c>
      <c r="O2558" s="4" t="s">
        <v>21522</v>
      </c>
    </row>
    <row r="2559" spans="1:15" ht="15" hidden="1" customHeight="1" x14ac:dyDescent="0.3">
      <c r="A2559" s="2" t="s">
        <v>295</v>
      </c>
      <c r="B2559" s="2" t="s">
        <v>34330</v>
      </c>
      <c r="C2559" s="3">
        <v>22</v>
      </c>
      <c r="D2559" s="2" t="s">
        <v>1029</v>
      </c>
      <c r="E2559" s="2" t="s">
        <v>20746</v>
      </c>
      <c r="F2559" s="2">
        <v>18829050</v>
      </c>
      <c r="G2559" s="2" t="s">
        <v>21523</v>
      </c>
      <c r="H2559" s="2" t="s">
        <v>21524</v>
      </c>
      <c r="I2559" s="2" t="s">
        <v>2140</v>
      </c>
      <c r="J2559" s="2" t="s">
        <v>21525</v>
      </c>
      <c r="K2559" s="2" t="s">
        <v>10800</v>
      </c>
      <c r="L2559" s="2" t="s">
        <v>21526</v>
      </c>
      <c r="M2559" s="2" t="s">
        <v>7460</v>
      </c>
      <c r="N2559" s="4" t="s">
        <v>21527</v>
      </c>
      <c r="O2559" s="4" t="s">
        <v>21528</v>
      </c>
    </row>
    <row r="2560" spans="1:15" ht="15" hidden="1" customHeight="1" x14ac:dyDescent="0.3">
      <c r="A2560" s="2" t="s">
        <v>295</v>
      </c>
      <c r="B2560" s="2" t="s">
        <v>34330</v>
      </c>
      <c r="C2560" s="3">
        <v>22</v>
      </c>
      <c r="D2560" s="2" t="s">
        <v>1029</v>
      </c>
      <c r="E2560" s="2" t="s">
        <v>20746</v>
      </c>
      <c r="F2560" s="2">
        <v>17056509</v>
      </c>
      <c r="G2560" s="2" t="s">
        <v>21529</v>
      </c>
      <c r="H2560" s="2" t="s">
        <v>21530</v>
      </c>
      <c r="I2560" s="2" t="s">
        <v>4693</v>
      </c>
      <c r="J2560" s="2"/>
      <c r="K2560" s="2" t="s">
        <v>8235</v>
      </c>
      <c r="L2560" s="2" t="s">
        <v>21531</v>
      </c>
      <c r="M2560" s="2" t="s">
        <v>9041</v>
      </c>
      <c r="N2560" s="4" t="s">
        <v>21532</v>
      </c>
      <c r="O2560" s="4" t="s">
        <v>21533</v>
      </c>
    </row>
    <row r="2561" spans="1:15" ht="15" hidden="1" customHeight="1" x14ac:dyDescent="0.3">
      <c r="A2561" s="2" t="s">
        <v>295</v>
      </c>
      <c r="B2561" s="2" t="s">
        <v>34330</v>
      </c>
      <c r="C2561" s="3">
        <v>22</v>
      </c>
      <c r="D2561" s="2" t="s">
        <v>1029</v>
      </c>
      <c r="E2561" s="2" t="s">
        <v>20746</v>
      </c>
      <c r="F2561" s="2">
        <v>16873815</v>
      </c>
      <c r="G2561" s="2" t="s">
        <v>21534</v>
      </c>
      <c r="H2561" s="2" t="s">
        <v>21535</v>
      </c>
      <c r="I2561" s="2" t="s">
        <v>9852</v>
      </c>
      <c r="J2561" s="2"/>
      <c r="K2561" s="2" t="s">
        <v>21536</v>
      </c>
      <c r="L2561" s="2" t="s">
        <v>21537</v>
      </c>
      <c r="M2561" s="2" t="s">
        <v>7677</v>
      </c>
      <c r="N2561" s="4" t="s">
        <v>21538</v>
      </c>
      <c r="O2561" s="4" t="s">
        <v>21539</v>
      </c>
    </row>
    <row r="2562" spans="1:15" ht="15" hidden="1" customHeight="1" x14ac:dyDescent="0.3">
      <c r="A2562" s="2" t="s">
        <v>295</v>
      </c>
      <c r="B2562" s="2" t="s">
        <v>34330</v>
      </c>
      <c r="C2562" s="3">
        <v>22</v>
      </c>
      <c r="D2562" s="2" t="s">
        <v>1029</v>
      </c>
      <c r="E2562" s="2" t="s">
        <v>20746</v>
      </c>
      <c r="F2562" s="2">
        <v>16919486</v>
      </c>
      <c r="G2562" s="2" t="s">
        <v>21540</v>
      </c>
      <c r="H2562" s="2" t="s">
        <v>21541</v>
      </c>
      <c r="I2562" s="2" t="s">
        <v>9852</v>
      </c>
      <c r="J2562" s="2"/>
      <c r="K2562" s="2" t="s">
        <v>5277</v>
      </c>
      <c r="L2562" s="2" t="s">
        <v>21542</v>
      </c>
      <c r="M2562" s="2" t="s">
        <v>8160</v>
      </c>
      <c r="N2562" s="4" t="s">
        <v>21543</v>
      </c>
      <c r="O2562" s="4" t="s">
        <v>21544</v>
      </c>
    </row>
    <row r="2563" spans="1:15" ht="15" hidden="1" customHeight="1" x14ac:dyDescent="0.3">
      <c r="A2563" s="2" t="s">
        <v>295</v>
      </c>
      <c r="B2563" s="2" t="s">
        <v>34330</v>
      </c>
      <c r="C2563" s="3">
        <v>22</v>
      </c>
      <c r="D2563" s="2" t="s">
        <v>1029</v>
      </c>
      <c r="E2563" s="2" t="s">
        <v>20746</v>
      </c>
      <c r="F2563" s="2">
        <v>16216886</v>
      </c>
      <c r="G2563" s="2" t="s">
        <v>21545</v>
      </c>
      <c r="H2563" s="2" t="s">
        <v>21546</v>
      </c>
      <c r="I2563" s="2" t="s">
        <v>21547</v>
      </c>
      <c r="J2563" s="2" t="s">
        <v>21548</v>
      </c>
      <c r="K2563" s="2" t="s">
        <v>8300</v>
      </c>
      <c r="L2563" s="2" t="s">
        <v>21549</v>
      </c>
      <c r="M2563" s="2" t="s">
        <v>8160</v>
      </c>
      <c r="N2563" s="4" t="s">
        <v>21550</v>
      </c>
      <c r="O2563" s="4" t="s">
        <v>21551</v>
      </c>
    </row>
    <row r="2564" spans="1:15" ht="15" hidden="1" customHeight="1" x14ac:dyDescent="0.3">
      <c r="A2564" s="2" t="s">
        <v>295</v>
      </c>
      <c r="B2564" s="2" t="s">
        <v>34330</v>
      </c>
      <c r="C2564" s="3">
        <v>22</v>
      </c>
      <c r="D2564" s="2" t="s">
        <v>1029</v>
      </c>
      <c r="E2564" s="2" t="s">
        <v>20746</v>
      </c>
      <c r="F2564" s="2">
        <v>15959782</v>
      </c>
      <c r="G2564" s="2" t="s">
        <v>21199</v>
      </c>
      <c r="H2564" s="2" t="s">
        <v>21552</v>
      </c>
      <c r="I2564" s="2" t="s">
        <v>702</v>
      </c>
      <c r="J2564" s="2" t="s">
        <v>21553</v>
      </c>
      <c r="K2564" s="2" t="s">
        <v>21554</v>
      </c>
      <c r="L2564" s="2" t="s">
        <v>21555</v>
      </c>
      <c r="M2564" s="2" t="s">
        <v>7600</v>
      </c>
      <c r="N2564" s="4" t="s">
        <v>21556</v>
      </c>
      <c r="O2564" s="4" t="s">
        <v>21557</v>
      </c>
    </row>
    <row r="2565" spans="1:15" ht="15" hidden="1" customHeight="1" x14ac:dyDescent="0.3">
      <c r="A2565" s="2" t="s">
        <v>295</v>
      </c>
      <c r="B2565" s="2" t="s">
        <v>34330</v>
      </c>
      <c r="C2565" s="3">
        <v>22</v>
      </c>
      <c r="D2565" s="2" t="s">
        <v>1029</v>
      </c>
      <c r="E2565" s="2" t="s">
        <v>21081</v>
      </c>
      <c r="F2565" s="2">
        <v>16127016</v>
      </c>
      <c r="G2565" s="2" t="s">
        <v>21558</v>
      </c>
      <c r="H2565" s="2" t="s">
        <v>21559</v>
      </c>
      <c r="I2565" s="2" t="s">
        <v>17680</v>
      </c>
      <c r="J2565" s="2"/>
      <c r="K2565" s="2" t="s">
        <v>8720</v>
      </c>
      <c r="L2565" s="2" t="s">
        <v>21560</v>
      </c>
      <c r="M2565" s="2" t="s">
        <v>7600</v>
      </c>
      <c r="N2565" s="4" t="s">
        <v>21561</v>
      </c>
      <c r="O2565" s="4" t="s">
        <v>21562</v>
      </c>
    </row>
    <row r="2566" spans="1:15" ht="15" hidden="1" customHeight="1" x14ac:dyDescent="0.3">
      <c r="A2566" s="2" t="s">
        <v>295</v>
      </c>
      <c r="B2566" s="2" t="s">
        <v>34330</v>
      </c>
      <c r="C2566" s="3">
        <v>22</v>
      </c>
      <c r="D2566" s="2" t="s">
        <v>1029</v>
      </c>
      <c r="E2566" s="2" t="s">
        <v>20746</v>
      </c>
      <c r="F2566" s="2">
        <v>15790359</v>
      </c>
      <c r="G2566" s="2" t="s">
        <v>21563</v>
      </c>
      <c r="H2566" s="2" t="s">
        <v>21564</v>
      </c>
      <c r="I2566" s="2" t="s">
        <v>7000</v>
      </c>
      <c r="J2566" s="2"/>
      <c r="K2566" s="2" t="s">
        <v>8890</v>
      </c>
      <c r="L2566" s="2" t="s">
        <v>21565</v>
      </c>
      <c r="M2566" s="2" t="s">
        <v>7600</v>
      </c>
      <c r="N2566" s="4" t="s">
        <v>21566</v>
      </c>
      <c r="O2566" s="4" t="s">
        <v>21567</v>
      </c>
    </row>
    <row r="2567" spans="1:15" ht="15" hidden="1" customHeight="1" x14ac:dyDescent="0.3">
      <c r="A2567" s="2" t="s">
        <v>295</v>
      </c>
      <c r="B2567" s="2" t="s">
        <v>34330</v>
      </c>
      <c r="C2567" s="3">
        <v>22</v>
      </c>
      <c r="D2567" s="2" t="s">
        <v>1029</v>
      </c>
      <c r="E2567" s="2" t="s">
        <v>20746</v>
      </c>
      <c r="F2567" s="2">
        <v>14747971</v>
      </c>
      <c r="G2567" s="2" t="s">
        <v>21568</v>
      </c>
      <c r="H2567" s="2" t="s">
        <v>21569</v>
      </c>
      <c r="I2567" s="2" t="s">
        <v>10848</v>
      </c>
      <c r="J2567" s="2"/>
      <c r="K2567" s="2" t="s">
        <v>21570</v>
      </c>
      <c r="L2567" s="2" t="s">
        <v>21571</v>
      </c>
      <c r="M2567" s="2" t="s">
        <v>7709</v>
      </c>
      <c r="N2567" s="4" t="s">
        <v>21572</v>
      </c>
      <c r="O2567" s="4" t="s">
        <v>21573</v>
      </c>
    </row>
    <row r="2568" spans="1:15" ht="15" hidden="1" customHeight="1" x14ac:dyDescent="0.3">
      <c r="A2568" s="2" t="s">
        <v>295</v>
      </c>
      <c r="B2568" s="2" t="s">
        <v>34330</v>
      </c>
      <c r="C2568" s="3">
        <v>22</v>
      </c>
      <c r="D2568" s="2" t="s">
        <v>1029</v>
      </c>
      <c r="E2568" s="2" t="s">
        <v>21081</v>
      </c>
      <c r="F2568" s="2">
        <v>15669641</v>
      </c>
      <c r="G2568" s="2" t="s">
        <v>21574</v>
      </c>
      <c r="H2568" s="2" t="s">
        <v>21575</v>
      </c>
      <c r="I2568" s="2" t="s">
        <v>851</v>
      </c>
      <c r="J2568" s="2"/>
      <c r="K2568" s="2" t="s">
        <v>21576</v>
      </c>
      <c r="L2568" s="2" t="s">
        <v>21577</v>
      </c>
      <c r="M2568" s="2" t="s">
        <v>7600</v>
      </c>
      <c r="N2568" s="4" t="s">
        <v>21578</v>
      </c>
      <c r="O2568" s="2"/>
    </row>
    <row r="2569" spans="1:15" ht="15" hidden="1" customHeight="1" x14ac:dyDescent="0.3">
      <c r="A2569" s="2" t="s">
        <v>295</v>
      </c>
      <c r="B2569" s="2" t="s">
        <v>34330</v>
      </c>
      <c r="C2569" s="3">
        <v>22</v>
      </c>
      <c r="D2569" s="2" t="s">
        <v>1029</v>
      </c>
      <c r="E2569" s="2" t="s">
        <v>20746</v>
      </c>
      <c r="F2569" s="2">
        <v>15669642</v>
      </c>
      <c r="G2569" s="2" t="s">
        <v>21579</v>
      </c>
      <c r="H2569" s="2" t="s">
        <v>21580</v>
      </c>
      <c r="I2569" s="2" t="s">
        <v>851</v>
      </c>
      <c r="J2569" s="2"/>
      <c r="K2569" s="2" t="s">
        <v>21576</v>
      </c>
      <c r="L2569" s="2" t="s">
        <v>21581</v>
      </c>
      <c r="M2569" s="2" t="s">
        <v>7600</v>
      </c>
      <c r="N2569" s="4" t="s">
        <v>21582</v>
      </c>
      <c r="O2569" s="2"/>
    </row>
    <row r="2570" spans="1:15" ht="15" hidden="1" customHeight="1" x14ac:dyDescent="0.3">
      <c r="A2570" s="2" t="s">
        <v>295</v>
      </c>
      <c r="B2570" s="2" t="s">
        <v>34330</v>
      </c>
      <c r="C2570" s="3">
        <v>22</v>
      </c>
      <c r="D2570" s="2" t="s">
        <v>1029</v>
      </c>
      <c r="E2570" s="2" t="s">
        <v>20746</v>
      </c>
      <c r="F2570" s="2">
        <v>12952911</v>
      </c>
      <c r="G2570" s="2" t="s">
        <v>21199</v>
      </c>
      <c r="H2570" s="2" t="s">
        <v>21583</v>
      </c>
      <c r="I2570" s="2" t="s">
        <v>13813</v>
      </c>
      <c r="J2570" s="2"/>
      <c r="K2570" s="2" t="s">
        <v>9464</v>
      </c>
      <c r="L2570" s="2" t="s">
        <v>21584</v>
      </c>
      <c r="M2570" s="2" t="s">
        <v>20855</v>
      </c>
      <c r="N2570" s="4" t="s">
        <v>21585</v>
      </c>
      <c r="O2570" s="4" t="s">
        <v>21586</v>
      </c>
    </row>
    <row r="2571" spans="1:15" ht="15" hidden="1" customHeight="1" x14ac:dyDescent="0.3">
      <c r="A2571" s="2" t="s">
        <v>295</v>
      </c>
      <c r="B2571" s="2" t="s">
        <v>34330</v>
      </c>
      <c r="C2571" s="3">
        <v>22</v>
      </c>
      <c r="D2571" s="2" t="s">
        <v>1029</v>
      </c>
      <c r="E2571" s="2" t="s">
        <v>20746</v>
      </c>
      <c r="F2571" s="2">
        <v>12889554</v>
      </c>
      <c r="G2571" s="2" t="s">
        <v>21587</v>
      </c>
      <c r="H2571" s="2" t="s">
        <v>21588</v>
      </c>
      <c r="I2571" s="2" t="s">
        <v>19081</v>
      </c>
      <c r="J2571" s="2"/>
      <c r="K2571" s="2" t="s">
        <v>7863</v>
      </c>
      <c r="L2571" s="2" t="s">
        <v>21589</v>
      </c>
      <c r="M2571" s="2" t="s">
        <v>8528</v>
      </c>
      <c r="N2571" s="4" t="s">
        <v>21590</v>
      </c>
      <c r="O2571" s="4" t="s">
        <v>21591</v>
      </c>
    </row>
    <row r="2572" spans="1:15" ht="15" hidden="1" customHeight="1" x14ac:dyDescent="0.3">
      <c r="A2572" s="2" t="s">
        <v>295</v>
      </c>
      <c r="B2572" s="2" t="s">
        <v>34330</v>
      </c>
      <c r="C2572" s="3">
        <v>22</v>
      </c>
      <c r="D2572" s="2" t="s">
        <v>1029</v>
      </c>
      <c r="E2572" s="2" t="s">
        <v>20746</v>
      </c>
      <c r="F2572" s="2">
        <v>12682220</v>
      </c>
      <c r="G2572" s="2" t="s">
        <v>21592</v>
      </c>
      <c r="H2572" s="2" t="s">
        <v>21593</v>
      </c>
      <c r="I2572" s="2" t="s">
        <v>21594</v>
      </c>
      <c r="J2572" s="2"/>
      <c r="K2572" s="2" t="s">
        <v>8235</v>
      </c>
      <c r="L2572" s="2" t="s">
        <v>21595</v>
      </c>
      <c r="M2572" s="2" t="s">
        <v>7460</v>
      </c>
      <c r="N2572" s="4" t="s">
        <v>21596</v>
      </c>
      <c r="O2572" s="4" t="s">
        <v>21597</v>
      </c>
    </row>
    <row r="2573" spans="1:15" ht="15" hidden="1" customHeight="1" x14ac:dyDescent="0.3">
      <c r="A2573" s="2" t="s">
        <v>295</v>
      </c>
      <c r="B2573" s="2" t="s">
        <v>34330</v>
      </c>
      <c r="C2573" s="3">
        <v>22</v>
      </c>
      <c r="D2573" s="2" t="s">
        <v>1029</v>
      </c>
      <c r="E2573" s="2" t="s">
        <v>21081</v>
      </c>
      <c r="F2573" s="2">
        <v>14609214</v>
      </c>
      <c r="G2573" s="2" t="s">
        <v>21598</v>
      </c>
      <c r="H2573" s="2" t="s">
        <v>21599</v>
      </c>
      <c r="I2573" s="2" t="s">
        <v>957</v>
      </c>
      <c r="J2573" s="2"/>
      <c r="K2573" s="2" t="s">
        <v>21576</v>
      </c>
      <c r="L2573" s="2" t="s">
        <v>21600</v>
      </c>
      <c r="M2573" s="2" t="s">
        <v>7600</v>
      </c>
      <c r="N2573" s="4" t="s">
        <v>21601</v>
      </c>
      <c r="O2573" s="2"/>
    </row>
    <row r="2574" spans="1:15" ht="15" hidden="1" customHeight="1" x14ac:dyDescent="0.3">
      <c r="A2574" s="2" t="s">
        <v>295</v>
      </c>
      <c r="B2574" s="2" t="s">
        <v>34330</v>
      </c>
      <c r="C2574" s="3">
        <v>22</v>
      </c>
      <c r="D2574" s="2" t="s">
        <v>1029</v>
      </c>
      <c r="E2574" s="2" t="s">
        <v>20746</v>
      </c>
      <c r="F2574" s="2">
        <v>11981336</v>
      </c>
      <c r="G2574" s="2" t="s">
        <v>21602</v>
      </c>
      <c r="H2574" s="2" t="s">
        <v>21603</v>
      </c>
      <c r="I2574" s="2" t="s">
        <v>12813</v>
      </c>
      <c r="J2574" s="2"/>
      <c r="K2574" s="2" t="s">
        <v>21604</v>
      </c>
      <c r="L2574" s="2" t="s">
        <v>21605</v>
      </c>
      <c r="M2574" s="2" t="s">
        <v>13231</v>
      </c>
      <c r="N2574" s="4" t="s">
        <v>21606</v>
      </c>
      <c r="O2574" s="4" t="s">
        <v>21607</v>
      </c>
    </row>
    <row r="2575" spans="1:15" ht="15" hidden="1" customHeight="1" x14ac:dyDescent="0.3">
      <c r="A2575" s="2" t="s">
        <v>295</v>
      </c>
      <c r="B2575" s="2" t="s">
        <v>34330</v>
      </c>
      <c r="C2575" s="3">
        <v>22</v>
      </c>
      <c r="D2575" s="2" t="s">
        <v>1029</v>
      </c>
      <c r="E2575" s="2" t="s">
        <v>20746</v>
      </c>
      <c r="F2575" s="2">
        <v>11742190</v>
      </c>
      <c r="G2575" s="2" t="s">
        <v>21608</v>
      </c>
      <c r="H2575" s="2" t="s">
        <v>21609</v>
      </c>
      <c r="I2575" s="2" t="s">
        <v>1164</v>
      </c>
      <c r="J2575" s="2"/>
      <c r="K2575" s="2" t="s">
        <v>21604</v>
      </c>
      <c r="L2575" s="2" t="s">
        <v>21610</v>
      </c>
      <c r="M2575" s="2" t="s">
        <v>7460</v>
      </c>
      <c r="N2575" s="4" t="s">
        <v>21611</v>
      </c>
      <c r="O2575" s="4" t="s">
        <v>21612</v>
      </c>
    </row>
    <row r="2576" spans="1:15" ht="15" hidden="1" customHeight="1" x14ac:dyDescent="0.3">
      <c r="A2576" s="2" t="s">
        <v>295</v>
      </c>
      <c r="B2576" s="2" t="s">
        <v>34330</v>
      </c>
      <c r="C2576" s="3">
        <v>22</v>
      </c>
      <c r="D2576" s="2" t="s">
        <v>1029</v>
      </c>
      <c r="E2576" s="2" t="s">
        <v>20746</v>
      </c>
      <c r="F2576" s="2">
        <v>11698766</v>
      </c>
      <c r="G2576" s="2" t="s">
        <v>21613</v>
      </c>
      <c r="H2576" s="2" t="s">
        <v>21614</v>
      </c>
      <c r="I2576" s="2" t="s">
        <v>1518</v>
      </c>
      <c r="J2576" s="2"/>
      <c r="K2576" s="2" t="s">
        <v>20731</v>
      </c>
      <c r="L2576" s="2" t="s">
        <v>21615</v>
      </c>
      <c r="M2576" s="2" t="s">
        <v>7460</v>
      </c>
      <c r="N2576" s="4" t="s">
        <v>21616</v>
      </c>
      <c r="O2576" s="4" t="s">
        <v>21617</v>
      </c>
    </row>
    <row r="2577" spans="1:15" ht="15" hidden="1" customHeight="1" x14ac:dyDescent="0.3">
      <c r="A2577" s="2" t="s">
        <v>295</v>
      </c>
      <c r="B2577" s="2" t="s">
        <v>34330</v>
      </c>
      <c r="C2577" s="3">
        <v>22</v>
      </c>
      <c r="D2577" s="2" t="s">
        <v>1029</v>
      </c>
      <c r="E2577" s="2" t="s">
        <v>21081</v>
      </c>
      <c r="F2577" s="2">
        <v>11189842</v>
      </c>
      <c r="G2577" s="2" t="s">
        <v>21618</v>
      </c>
      <c r="H2577" s="2" t="s">
        <v>21619</v>
      </c>
      <c r="I2577" s="2" t="s">
        <v>19139</v>
      </c>
      <c r="J2577" s="2"/>
      <c r="K2577" s="2" t="s">
        <v>21620</v>
      </c>
      <c r="L2577" s="2" t="s">
        <v>21621</v>
      </c>
      <c r="M2577" s="2" t="s">
        <v>8667</v>
      </c>
      <c r="N2577" s="4" t="s">
        <v>21622</v>
      </c>
      <c r="O2577" s="4" t="s">
        <v>21623</v>
      </c>
    </row>
    <row r="2578" spans="1:15" ht="15" hidden="1" customHeight="1" x14ac:dyDescent="0.3">
      <c r="A2578" s="2" t="s">
        <v>295</v>
      </c>
      <c r="B2578" s="2" t="s">
        <v>34330</v>
      </c>
      <c r="C2578" s="3">
        <v>22</v>
      </c>
      <c r="D2578" s="2" t="s">
        <v>1029</v>
      </c>
      <c r="E2578" s="2" t="s">
        <v>20746</v>
      </c>
      <c r="F2578" s="2">
        <v>11007139</v>
      </c>
      <c r="G2578" s="2" t="s">
        <v>21624</v>
      </c>
      <c r="H2578" s="2" t="s">
        <v>21625</v>
      </c>
      <c r="I2578" s="2" t="s">
        <v>19145</v>
      </c>
      <c r="J2578" s="2"/>
      <c r="K2578" s="2" t="s">
        <v>21604</v>
      </c>
      <c r="L2578" s="2" t="s">
        <v>21626</v>
      </c>
      <c r="M2578" s="2" t="s">
        <v>7460</v>
      </c>
      <c r="N2578" s="4" t="s">
        <v>21627</v>
      </c>
      <c r="O2578" s="4" t="s">
        <v>21628</v>
      </c>
    </row>
    <row r="2579" spans="1:15" ht="15" hidden="1" customHeight="1" x14ac:dyDescent="0.3">
      <c r="A2579" s="2" t="s">
        <v>295</v>
      </c>
      <c r="B2579" s="2" t="s">
        <v>34330</v>
      </c>
      <c r="C2579" s="3">
        <v>22</v>
      </c>
      <c r="D2579" s="2" t="s">
        <v>1029</v>
      </c>
      <c r="E2579" s="2" t="s">
        <v>21081</v>
      </c>
      <c r="F2579" s="2">
        <v>9738942</v>
      </c>
      <c r="G2579" s="2" t="s">
        <v>21629</v>
      </c>
      <c r="H2579" s="2" t="s">
        <v>21630</v>
      </c>
      <c r="I2579" s="2" t="s">
        <v>21631</v>
      </c>
      <c r="J2579" s="2"/>
      <c r="K2579" s="2" t="s">
        <v>16950</v>
      </c>
      <c r="L2579" s="2" t="s">
        <v>21632</v>
      </c>
      <c r="M2579" s="2" t="s">
        <v>7460</v>
      </c>
      <c r="N2579" s="4" t="s">
        <v>21633</v>
      </c>
      <c r="O2579" s="4" t="s">
        <v>21634</v>
      </c>
    </row>
    <row r="2580" spans="1:15" ht="15" hidden="1" customHeight="1" x14ac:dyDescent="0.3">
      <c r="A2580" s="2" t="s">
        <v>295</v>
      </c>
      <c r="B2580" s="2" t="s">
        <v>34330</v>
      </c>
      <c r="C2580" s="3">
        <v>22</v>
      </c>
      <c r="D2580" s="2" t="s">
        <v>1029</v>
      </c>
      <c r="E2580" s="2" t="s">
        <v>21081</v>
      </c>
      <c r="F2580" s="2">
        <v>9892500</v>
      </c>
      <c r="G2580" s="2" t="s">
        <v>21635</v>
      </c>
      <c r="H2580" s="2" t="s">
        <v>21636</v>
      </c>
      <c r="I2580" s="2" t="s">
        <v>768</v>
      </c>
      <c r="J2580" s="2"/>
      <c r="K2580" s="2" t="s">
        <v>21637</v>
      </c>
      <c r="L2580" s="2" t="s">
        <v>21638</v>
      </c>
      <c r="M2580" s="2" t="s">
        <v>7460</v>
      </c>
      <c r="N2580" s="4" t="s">
        <v>21639</v>
      </c>
      <c r="O2580" s="4" t="s">
        <v>21640</v>
      </c>
    </row>
    <row r="2581" spans="1:15" ht="15" hidden="1" customHeight="1" x14ac:dyDescent="0.3">
      <c r="A2581" s="2" t="s">
        <v>295</v>
      </c>
      <c r="B2581" s="2" t="s">
        <v>34330</v>
      </c>
      <c r="C2581" s="3">
        <v>22</v>
      </c>
      <c r="D2581" s="2" t="s">
        <v>1029</v>
      </c>
      <c r="E2581" s="2" t="s">
        <v>21081</v>
      </c>
      <c r="F2581" s="2">
        <v>8881212</v>
      </c>
      <c r="G2581" s="2" t="s">
        <v>21641</v>
      </c>
      <c r="H2581" s="2" t="s">
        <v>21642</v>
      </c>
      <c r="I2581" s="2" t="s">
        <v>8395</v>
      </c>
      <c r="J2581" s="2"/>
      <c r="K2581" s="2" t="s">
        <v>21643</v>
      </c>
      <c r="L2581" s="2" t="s">
        <v>21644</v>
      </c>
      <c r="M2581" s="2" t="s">
        <v>8667</v>
      </c>
      <c r="N2581" s="4" t="s">
        <v>21645</v>
      </c>
      <c r="O2581" s="2"/>
    </row>
    <row r="2582" spans="1:15" ht="15" hidden="1" customHeight="1" x14ac:dyDescent="0.3">
      <c r="A2582" s="2" t="s">
        <v>295</v>
      </c>
      <c r="B2582" s="2" t="s">
        <v>34330</v>
      </c>
      <c r="C2582" s="3">
        <v>22</v>
      </c>
      <c r="D2582" s="2" t="s">
        <v>1029</v>
      </c>
      <c r="E2582" s="2" t="s">
        <v>21081</v>
      </c>
      <c r="F2582" s="2">
        <v>7860714</v>
      </c>
      <c r="G2582" s="2" t="s">
        <v>21646</v>
      </c>
      <c r="H2582" s="2" t="s">
        <v>21647</v>
      </c>
      <c r="I2582" s="2" t="s">
        <v>21648</v>
      </c>
      <c r="J2582" s="2"/>
      <c r="K2582" s="2" t="s">
        <v>13741</v>
      </c>
      <c r="L2582" s="2" t="s">
        <v>21649</v>
      </c>
      <c r="M2582" s="2" t="s">
        <v>7460</v>
      </c>
      <c r="N2582" s="4" t="s">
        <v>21650</v>
      </c>
      <c r="O2582" s="4" t="s">
        <v>21651</v>
      </c>
    </row>
    <row r="2583" spans="1:15" ht="15" hidden="1" customHeight="1" x14ac:dyDescent="0.3">
      <c r="A2583" s="2" t="s">
        <v>295</v>
      </c>
      <c r="B2583" s="2" t="s">
        <v>34330</v>
      </c>
      <c r="C2583" s="3">
        <v>22</v>
      </c>
      <c r="D2583" s="2" t="s">
        <v>1029</v>
      </c>
      <c r="E2583" s="2" t="s">
        <v>21081</v>
      </c>
      <c r="F2583" s="2">
        <v>35951779</v>
      </c>
      <c r="G2583" s="2" t="s">
        <v>21652</v>
      </c>
      <c r="H2583" s="2" t="s">
        <v>21653</v>
      </c>
      <c r="I2583" s="2" t="s">
        <v>646</v>
      </c>
      <c r="J2583" s="2"/>
      <c r="K2583" s="2"/>
      <c r="L2583" s="2"/>
      <c r="M2583" s="2" t="s">
        <v>21654</v>
      </c>
      <c r="N2583" s="4" t="s">
        <v>21655</v>
      </c>
      <c r="O2583" s="4" t="s">
        <v>21656</v>
      </c>
    </row>
    <row r="2584" spans="1:15" ht="15" hidden="1" customHeight="1" x14ac:dyDescent="0.3">
      <c r="A2584" s="2" t="s">
        <v>295</v>
      </c>
      <c r="B2584" s="2" t="s">
        <v>34330</v>
      </c>
      <c r="C2584" s="3">
        <v>22</v>
      </c>
      <c r="D2584" s="2" t="s">
        <v>1029</v>
      </c>
      <c r="E2584" s="2" t="s">
        <v>21081</v>
      </c>
      <c r="F2584" s="2">
        <v>1656931</v>
      </c>
      <c r="G2584" s="2" t="s">
        <v>21657</v>
      </c>
      <c r="H2584" s="2" t="s">
        <v>21658</v>
      </c>
      <c r="I2584" s="2" t="s">
        <v>21659</v>
      </c>
      <c r="J2584" s="2"/>
      <c r="K2584" s="2" t="s">
        <v>21660</v>
      </c>
      <c r="L2584" s="2" t="s">
        <v>21661</v>
      </c>
      <c r="M2584" s="2" t="s">
        <v>7600</v>
      </c>
      <c r="N2584" s="4" t="s">
        <v>21662</v>
      </c>
      <c r="O2584" s="2"/>
    </row>
    <row r="2585" spans="1:15" ht="15" hidden="1" customHeight="1" x14ac:dyDescent="0.3">
      <c r="A2585" s="2" t="s">
        <v>295</v>
      </c>
      <c r="B2585" s="2" t="s">
        <v>34330</v>
      </c>
      <c r="C2585" s="3">
        <v>22</v>
      </c>
      <c r="D2585" s="2" t="s">
        <v>1029</v>
      </c>
      <c r="E2585" s="2" t="s">
        <v>21081</v>
      </c>
      <c r="F2585" s="2">
        <v>1923947</v>
      </c>
      <c r="G2585" s="2" t="s">
        <v>21663</v>
      </c>
      <c r="H2585" s="2" t="s">
        <v>21664</v>
      </c>
      <c r="I2585" s="2" t="s">
        <v>11602</v>
      </c>
      <c r="J2585" s="2"/>
      <c r="K2585" s="2" t="s">
        <v>21665</v>
      </c>
      <c r="L2585" s="2" t="s">
        <v>21666</v>
      </c>
      <c r="M2585" s="2" t="s">
        <v>7388</v>
      </c>
      <c r="N2585" s="4" t="s">
        <v>21667</v>
      </c>
      <c r="O2585" s="2"/>
    </row>
    <row r="2586" spans="1:15" ht="15" hidden="1" customHeight="1" x14ac:dyDescent="0.3">
      <c r="A2586" s="2" t="s">
        <v>295</v>
      </c>
      <c r="B2586" s="2" t="s">
        <v>34330</v>
      </c>
      <c r="C2586" s="3">
        <v>22</v>
      </c>
      <c r="D2586" s="2" t="s">
        <v>1029</v>
      </c>
      <c r="E2586" s="2" t="s">
        <v>21081</v>
      </c>
      <c r="F2586" s="2">
        <v>2451760</v>
      </c>
      <c r="G2586" s="2" t="s">
        <v>21668</v>
      </c>
      <c r="H2586" s="2" t="s">
        <v>21669</v>
      </c>
      <c r="I2586" s="2" t="s">
        <v>21670</v>
      </c>
      <c r="J2586" s="2"/>
      <c r="K2586" s="2" t="s">
        <v>21671</v>
      </c>
      <c r="L2586" s="2" t="s">
        <v>21672</v>
      </c>
      <c r="M2586" s="2" t="s">
        <v>7460</v>
      </c>
      <c r="N2586" s="4" t="s">
        <v>21673</v>
      </c>
      <c r="O2586" s="4" t="s">
        <v>21674</v>
      </c>
    </row>
    <row r="2587" spans="1:15" ht="15" hidden="1" customHeight="1" x14ac:dyDescent="0.3">
      <c r="A2587" s="2" t="s">
        <v>295</v>
      </c>
      <c r="B2587" s="2" t="s">
        <v>34330</v>
      </c>
      <c r="C2587" s="3">
        <v>22</v>
      </c>
      <c r="D2587" s="2" t="s">
        <v>1029</v>
      </c>
      <c r="E2587" s="2" t="s">
        <v>21081</v>
      </c>
      <c r="F2587" s="2">
        <v>3018136</v>
      </c>
      <c r="G2587" s="2" t="s">
        <v>21675</v>
      </c>
      <c r="H2587" s="2" t="s">
        <v>21676</v>
      </c>
      <c r="I2587" s="2" t="s">
        <v>21677</v>
      </c>
      <c r="J2587" s="2"/>
      <c r="K2587" s="2" t="s">
        <v>21678</v>
      </c>
      <c r="L2587" s="2" t="s">
        <v>21679</v>
      </c>
      <c r="M2587" s="2" t="s">
        <v>7460</v>
      </c>
      <c r="N2587" s="4" t="s">
        <v>21680</v>
      </c>
      <c r="O2587" s="4" t="s">
        <v>21681</v>
      </c>
    </row>
    <row r="2588" spans="1:15" ht="15" hidden="1" customHeight="1" x14ac:dyDescent="0.3">
      <c r="A2588" s="2" t="s">
        <v>295</v>
      </c>
      <c r="B2588" s="2" t="s">
        <v>34330</v>
      </c>
      <c r="C2588" s="3">
        <v>22</v>
      </c>
      <c r="D2588" s="2" t="s">
        <v>1029</v>
      </c>
      <c r="E2588" s="2" t="s">
        <v>21081</v>
      </c>
      <c r="F2588" s="2">
        <v>2998660</v>
      </c>
      <c r="G2588" s="2" t="s">
        <v>21682</v>
      </c>
      <c r="H2588" s="2" t="s">
        <v>21683</v>
      </c>
      <c r="I2588" s="2" t="s">
        <v>21684</v>
      </c>
      <c r="J2588" s="2"/>
      <c r="K2588" s="2" t="s">
        <v>7921</v>
      </c>
      <c r="L2588" s="2" t="s">
        <v>21685</v>
      </c>
      <c r="M2588" s="2" t="s">
        <v>7460</v>
      </c>
      <c r="N2588" s="4" t="s">
        <v>21686</v>
      </c>
      <c r="O2588" s="4" t="s">
        <v>21687</v>
      </c>
    </row>
    <row r="2589" spans="1:15" ht="15" hidden="1" customHeight="1" x14ac:dyDescent="0.3">
      <c r="A2589" s="2" t="s">
        <v>295</v>
      </c>
      <c r="B2589" s="2" t="s">
        <v>34330</v>
      </c>
      <c r="C2589" s="3">
        <v>22</v>
      </c>
      <c r="D2589" s="2" t="s">
        <v>1029</v>
      </c>
      <c r="E2589" s="2" t="s">
        <v>21081</v>
      </c>
      <c r="F2589" s="2">
        <v>2578787</v>
      </c>
      <c r="G2589" s="2" t="s">
        <v>21688</v>
      </c>
      <c r="H2589" s="2" t="s">
        <v>21689</v>
      </c>
      <c r="I2589" s="2" t="s">
        <v>754</v>
      </c>
      <c r="J2589" s="2"/>
      <c r="K2589" s="2" t="s">
        <v>21690</v>
      </c>
      <c r="L2589" s="2" t="s">
        <v>21691</v>
      </c>
      <c r="M2589" s="2" t="s">
        <v>8160</v>
      </c>
      <c r="N2589" s="4" t="s">
        <v>21692</v>
      </c>
      <c r="O2589" s="2"/>
    </row>
    <row r="2590" spans="1:15" ht="15" hidden="1" customHeight="1" x14ac:dyDescent="0.3">
      <c r="A2590" s="2" t="s">
        <v>295</v>
      </c>
      <c r="B2590" s="2" t="s">
        <v>34330</v>
      </c>
      <c r="C2590" s="3">
        <v>22</v>
      </c>
      <c r="D2590" s="2" t="s">
        <v>1029</v>
      </c>
      <c r="E2590" s="2" t="s">
        <v>21081</v>
      </c>
      <c r="F2590" s="2">
        <v>6084610</v>
      </c>
      <c r="G2590" s="2" t="s">
        <v>21682</v>
      </c>
      <c r="H2590" s="2" t="s">
        <v>21693</v>
      </c>
      <c r="I2590" s="2" t="s">
        <v>652</v>
      </c>
      <c r="J2590" s="2"/>
      <c r="K2590" s="2" t="s">
        <v>21694</v>
      </c>
      <c r="L2590" s="2" t="s">
        <v>21695</v>
      </c>
      <c r="M2590" s="2" t="s">
        <v>8160</v>
      </c>
      <c r="N2590" s="4" t="s">
        <v>21696</v>
      </c>
      <c r="O2590" s="2"/>
    </row>
    <row r="2591" spans="1:15" ht="15" customHeight="1" x14ac:dyDescent="0.3">
      <c r="A2591" s="2" t="s">
        <v>310</v>
      </c>
      <c r="B2591" s="2" t="s">
        <v>34331</v>
      </c>
      <c r="C2591" s="3">
        <v>23</v>
      </c>
      <c r="D2591" s="2" t="s">
        <v>1052</v>
      </c>
      <c r="E2591" s="2" t="s">
        <v>21697</v>
      </c>
      <c r="F2591" s="2">
        <v>39780366</v>
      </c>
      <c r="G2591" s="2" t="s">
        <v>21698</v>
      </c>
      <c r="H2591" s="2" t="s">
        <v>21699</v>
      </c>
      <c r="I2591" s="2" t="s">
        <v>4760</v>
      </c>
      <c r="J2591" s="2" t="s">
        <v>21700</v>
      </c>
      <c r="K2591" s="2" t="s">
        <v>9176</v>
      </c>
      <c r="L2591" s="2" t="s">
        <v>21701</v>
      </c>
      <c r="M2591" s="2" t="s">
        <v>7388</v>
      </c>
      <c r="N2591" s="4" t="s">
        <v>21702</v>
      </c>
      <c r="O2591" s="4" t="s">
        <v>21703</v>
      </c>
    </row>
    <row r="2592" spans="1:15" ht="15" customHeight="1" x14ac:dyDescent="0.3">
      <c r="A2592" s="2" t="s">
        <v>310</v>
      </c>
      <c r="B2592" s="2" t="s">
        <v>34331</v>
      </c>
      <c r="C2592" s="3">
        <v>23</v>
      </c>
      <c r="D2592" s="2" t="s">
        <v>1052</v>
      </c>
      <c r="E2592" s="2" t="s">
        <v>21697</v>
      </c>
      <c r="F2592" s="2">
        <v>39938805</v>
      </c>
      <c r="G2592" s="2" t="s">
        <v>21704</v>
      </c>
      <c r="H2592" s="2" t="s">
        <v>21705</v>
      </c>
      <c r="I2592" s="2" t="s">
        <v>21706</v>
      </c>
      <c r="J2592" s="2" t="s">
        <v>21706</v>
      </c>
      <c r="K2592" s="2" t="s">
        <v>21707</v>
      </c>
      <c r="L2592" s="2"/>
      <c r="M2592" s="2" t="s">
        <v>7388</v>
      </c>
      <c r="N2592" s="4" t="s">
        <v>21708</v>
      </c>
      <c r="O2592" s="4" t="s">
        <v>21709</v>
      </c>
    </row>
    <row r="2593" spans="1:15" ht="15" customHeight="1" x14ac:dyDescent="0.3">
      <c r="A2593" s="2" t="s">
        <v>310</v>
      </c>
      <c r="B2593" s="2" t="s">
        <v>34331</v>
      </c>
      <c r="C2593" s="3">
        <v>23</v>
      </c>
      <c r="D2593" s="2" t="s">
        <v>1052</v>
      </c>
      <c r="E2593" s="2" t="s">
        <v>21697</v>
      </c>
      <c r="F2593" s="2">
        <v>39278553</v>
      </c>
      <c r="G2593" s="2" t="s">
        <v>21710</v>
      </c>
      <c r="H2593" s="2" t="s">
        <v>21711</v>
      </c>
      <c r="I2593" s="2" t="s">
        <v>5010</v>
      </c>
      <c r="J2593" s="2" t="s">
        <v>15491</v>
      </c>
      <c r="K2593" s="2" t="s">
        <v>8000</v>
      </c>
      <c r="L2593" s="2" t="s">
        <v>21712</v>
      </c>
      <c r="M2593" s="2" t="s">
        <v>7388</v>
      </c>
      <c r="N2593" s="4" t="s">
        <v>21713</v>
      </c>
      <c r="O2593" s="4" t="s">
        <v>21714</v>
      </c>
    </row>
    <row r="2594" spans="1:15" ht="15" customHeight="1" x14ac:dyDescent="0.3">
      <c r="A2594" s="2" t="s">
        <v>310</v>
      </c>
      <c r="B2594" s="2" t="s">
        <v>34331</v>
      </c>
      <c r="C2594" s="3">
        <v>23</v>
      </c>
      <c r="D2594" s="2" t="s">
        <v>1052</v>
      </c>
      <c r="E2594" s="2" t="s">
        <v>21697</v>
      </c>
      <c r="F2594" s="2">
        <v>39074263</v>
      </c>
      <c r="G2594" s="2" t="s">
        <v>21715</v>
      </c>
      <c r="H2594" s="2" t="s">
        <v>21716</v>
      </c>
      <c r="I2594" s="2" t="s">
        <v>15462</v>
      </c>
      <c r="J2594" s="2"/>
      <c r="K2594" s="2" t="s">
        <v>18561</v>
      </c>
      <c r="L2594" s="2" t="s">
        <v>21717</v>
      </c>
      <c r="M2594" s="2" t="s">
        <v>21718</v>
      </c>
      <c r="N2594" s="4" t="s">
        <v>21719</v>
      </c>
      <c r="O2594" s="4" t="s">
        <v>21720</v>
      </c>
    </row>
    <row r="2595" spans="1:15" ht="15" customHeight="1" x14ac:dyDescent="0.3">
      <c r="A2595" s="2" t="s">
        <v>310</v>
      </c>
      <c r="B2595" s="2" t="s">
        <v>34331</v>
      </c>
      <c r="C2595" s="3">
        <v>23</v>
      </c>
      <c r="D2595" s="2" t="s">
        <v>1052</v>
      </c>
      <c r="E2595" s="2" t="s">
        <v>21697</v>
      </c>
      <c r="F2595" s="2">
        <v>39470951</v>
      </c>
      <c r="G2595" s="2" t="s">
        <v>21721</v>
      </c>
      <c r="H2595" s="2" t="s">
        <v>21722</v>
      </c>
      <c r="I2595" s="2" t="s">
        <v>15480</v>
      </c>
      <c r="J2595" s="2" t="s">
        <v>15480</v>
      </c>
      <c r="K2595" s="2" t="s">
        <v>7472</v>
      </c>
      <c r="L2595" s="2" t="s">
        <v>21723</v>
      </c>
      <c r="M2595" s="2" t="s">
        <v>20180</v>
      </c>
      <c r="N2595" s="4" t="s">
        <v>21724</v>
      </c>
      <c r="O2595" s="4" t="s">
        <v>21725</v>
      </c>
    </row>
    <row r="2596" spans="1:15" ht="15" customHeight="1" x14ac:dyDescent="0.3">
      <c r="A2596" s="2" t="s">
        <v>310</v>
      </c>
      <c r="B2596" s="2" t="s">
        <v>34331</v>
      </c>
      <c r="C2596" s="3">
        <v>23</v>
      </c>
      <c r="D2596" s="2" t="s">
        <v>1052</v>
      </c>
      <c r="E2596" s="2" t="s">
        <v>21697</v>
      </c>
      <c r="F2596" s="2">
        <v>39089527</v>
      </c>
      <c r="G2596" s="2" t="s">
        <v>21726</v>
      </c>
      <c r="H2596" s="2" t="s">
        <v>21727</v>
      </c>
      <c r="I2596" s="2" t="s">
        <v>850</v>
      </c>
      <c r="J2596" s="2" t="s">
        <v>1084</v>
      </c>
      <c r="K2596" s="2" t="s">
        <v>21707</v>
      </c>
      <c r="L2596" s="2" t="s">
        <v>21728</v>
      </c>
      <c r="M2596" s="2" t="s">
        <v>7488</v>
      </c>
      <c r="N2596" s="4" t="s">
        <v>21729</v>
      </c>
      <c r="O2596" s="4" t="s">
        <v>21730</v>
      </c>
    </row>
    <row r="2597" spans="1:15" ht="15" customHeight="1" x14ac:dyDescent="0.3">
      <c r="A2597" s="2" t="s">
        <v>310</v>
      </c>
      <c r="B2597" s="2" t="s">
        <v>34331</v>
      </c>
      <c r="C2597" s="3">
        <v>23</v>
      </c>
      <c r="D2597" s="2" t="s">
        <v>1052</v>
      </c>
      <c r="E2597" s="2" t="s">
        <v>21697</v>
      </c>
      <c r="F2597" s="2">
        <v>38944154</v>
      </c>
      <c r="G2597" s="2" t="s">
        <v>21731</v>
      </c>
      <c r="H2597" s="2" t="s">
        <v>21732</v>
      </c>
      <c r="I2597" s="2" t="s">
        <v>4382</v>
      </c>
      <c r="J2597" s="2" t="s">
        <v>6477</v>
      </c>
      <c r="K2597" s="2" t="s">
        <v>21707</v>
      </c>
      <c r="L2597" s="2" t="s">
        <v>21733</v>
      </c>
      <c r="M2597" s="2" t="s">
        <v>7388</v>
      </c>
      <c r="N2597" s="4" t="s">
        <v>21734</v>
      </c>
      <c r="O2597" s="4" t="s">
        <v>21735</v>
      </c>
    </row>
    <row r="2598" spans="1:15" ht="15" customHeight="1" x14ac:dyDescent="0.3">
      <c r="A2598" s="2" t="s">
        <v>310</v>
      </c>
      <c r="B2598" s="2" t="s">
        <v>34331</v>
      </c>
      <c r="C2598" s="3">
        <v>23</v>
      </c>
      <c r="D2598" s="2" t="s">
        <v>1052</v>
      </c>
      <c r="E2598" s="2" t="s">
        <v>21697</v>
      </c>
      <c r="F2598" s="2">
        <v>38631464</v>
      </c>
      <c r="G2598" s="2" t="s">
        <v>21736</v>
      </c>
      <c r="H2598" s="2" t="s">
        <v>21737</v>
      </c>
      <c r="I2598" s="2" t="s">
        <v>20376</v>
      </c>
      <c r="J2598" s="2" t="s">
        <v>21738</v>
      </c>
      <c r="K2598" s="2" t="s">
        <v>21707</v>
      </c>
      <c r="L2598" s="2" t="s">
        <v>21739</v>
      </c>
      <c r="M2598" s="2" t="s">
        <v>7388</v>
      </c>
      <c r="N2598" s="4" t="s">
        <v>21740</v>
      </c>
      <c r="O2598" s="4" t="s">
        <v>21741</v>
      </c>
    </row>
    <row r="2599" spans="1:15" ht="15" customHeight="1" x14ac:dyDescent="0.3">
      <c r="A2599" s="2" t="s">
        <v>310</v>
      </c>
      <c r="B2599" s="2" t="s">
        <v>34331</v>
      </c>
      <c r="C2599" s="3">
        <v>23</v>
      </c>
      <c r="D2599" s="2" t="s">
        <v>1052</v>
      </c>
      <c r="E2599" s="2" t="s">
        <v>21697</v>
      </c>
      <c r="F2599" s="2">
        <v>38783139</v>
      </c>
      <c r="G2599" s="2" t="s">
        <v>21742</v>
      </c>
      <c r="H2599" s="2" t="s">
        <v>21743</v>
      </c>
      <c r="I2599" s="2" t="s">
        <v>20376</v>
      </c>
      <c r="J2599" s="2" t="s">
        <v>6223</v>
      </c>
      <c r="K2599" s="2" t="s">
        <v>16837</v>
      </c>
      <c r="L2599" s="2" t="s">
        <v>21744</v>
      </c>
      <c r="M2599" s="2" t="s">
        <v>7388</v>
      </c>
      <c r="N2599" s="4" t="s">
        <v>21745</v>
      </c>
      <c r="O2599" s="4" t="s">
        <v>21746</v>
      </c>
    </row>
    <row r="2600" spans="1:15" ht="15" customHeight="1" x14ac:dyDescent="0.3">
      <c r="A2600" s="2" t="s">
        <v>310</v>
      </c>
      <c r="B2600" s="2" t="s">
        <v>34331</v>
      </c>
      <c r="C2600" s="3">
        <v>23</v>
      </c>
      <c r="D2600" s="2" t="s">
        <v>1052</v>
      </c>
      <c r="E2600" s="2" t="s">
        <v>21697</v>
      </c>
      <c r="F2600" s="2">
        <v>38290608</v>
      </c>
      <c r="G2600" s="2" t="s">
        <v>21747</v>
      </c>
      <c r="H2600" s="2" t="s">
        <v>21748</v>
      </c>
      <c r="I2600" s="2" t="s">
        <v>4998</v>
      </c>
      <c r="J2600" s="2" t="s">
        <v>21749</v>
      </c>
      <c r="K2600" s="2" t="s">
        <v>7380</v>
      </c>
      <c r="L2600" s="2" t="s">
        <v>21750</v>
      </c>
      <c r="M2600" s="2" t="s">
        <v>20180</v>
      </c>
      <c r="N2600" s="4" t="s">
        <v>21751</v>
      </c>
      <c r="O2600" s="4" t="s">
        <v>21752</v>
      </c>
    </row>
    <row r="2601" spans="1:15" ht="15" customHeight="1" x14ac:dyDescent="0.3">
      <c r="A2601" s="2" t="s">
        <v>310</v>
      </c>
      <c r="B2601" s="2" t="s">
        <v>34331</v>
      </c>
      <c r="C2601" s="3">
        <v>23</v>
      </c>
      <c r="D2601" s="2" t="s">
        <v>1052</v>
      </c>
      <c r="E2601" s="2" t="s">
        <v>21697</v>
      </c>
      <c r="F2601" s="2">
        <v>38367737</v>
      </c>
      <c r="G2601" s="2" t="s">
        <v>21753</v>
      </c>
      <c r="H2601" s="2" t="s">
        <v>21754</v>
      </c>
      <c r="I2601" s="2" t="s">
        <v>4025</v>
      </c>
      <c r="J2601" s="2" t="s">
        <v>21755</v>
      </c>
      <c r="K2601" s="2" t="s">
        <v>8000</v>
      </c>
      <c r="L2601" s="2" t="s">
        <v>21756</v>
      </c>
      <c r="M2601" s="2" t="s">
        <v>11800</v>
      </c>
      <c r="N2601" s="4" t="s">
        <v>21757</v>
      </c>
      <c r="O2601" s="4" t="s">
        <v>21758</v>
      </c>
    </row>
    <row r="2602" spans="1:15" ht="15" customHeight="1" x14ac:dyDescent="0.3">
      <c r="A2602" s="2" t="s">
        <v>310</v>
      </c>
      <c r="B2602" s="2" t="s">
        <v>34331</v>
      </c>
      <c r="C2602" s="3">
        <v>23</v>
      </c>
      <c r="D2602" s="2" t="s">
        <v>1052</v>
      </c>
      <c r="E2602" s="2" t="s">
        <v>21697</v>
      </c>
      <c r="F2602" s="2">
        <v>38127268</v>
      </c>
      <c r="G2602" s="2" t="s">
        <v>21759</v>
      </c>
      <c r="H2602" s="2" t="s">
        <v>21760</v>
      </c>
      <c r="I2602" s="2" t="s">
        <v>13937</v>
      </c>
      <c r="J2602" s="2"/>
      <c r="K2602" s="2" t="s">
        <v>18561</v>
      </c>
      <c r="L2602" s="2" t="s">
        <v>21761</v>
      </c>
      <c r="M2602" s="2" t="s">
        <v>7388</v>
      </c>
      <c r="N2602" s="4" t="s">
        <v>21762</v>
      </c>
      <c r="O2602" s="4" t="s">
        <v>21763</v>
      </c>
    </row>
    <row r="2603" spans="1:15" ht="15" customHeight="1" x14ac:dyDescent="0.3">
      <c r="A2603" s="2" t="s">
        <v>310</v>
      </c>
      <c r="B2603" s="2" t="s">
        <v>34331</v>
      </c>
      <c r="C2603" s="3">
        <v>23</v>
      </c>
      <c r="D2603" s="2" t="s">
        <v>1052</v>
      </c>
      <c r="E2603" s="2" t="s">
        <v>21697</v>
      </c>
      <c r="F2603" s="2">
        <v>37793572</v>
      </c>
      <c r="G2603" s="2" t="s">
        <v>21764</v>
      </c>
      <c r="H2603" s="2" t="s">
        <v>21765</v>
      </c>
      <c r="I2603" s="2" t="s">
        <v>10995</v>
      </c>
      <c r="J2603" s="2" t="s">
        <v>5842</v>
      </c>
      <c r="K2603" s="2" t="s">
        <v>7380</v>
      </c>
      <c r="L2603" s="2" t="s">
        <v>21766</v>
      </c>
      <c r="M2603" s="2" t="s">
        <v>21767</v>
      </c>
      <c r="N2603" s="4" t="s">
        <v>21768</v>
      </c>
      <c r="O2603" s="4" t="s">
        <v>21769</v>
      </c>
    </row>
    <row r="2604" spans="1:15" ht="15" customHeight="1" x14ac:dyDescent="0.3">
      <c r="A2604" s="2" t="s">
        <v>310</v>
      </c>
      <c r="B2604" s="2" t="s">
        <v>34331</v>
      </c>
      <c r="C2604" s="3">
        <v>23</v>
      </c>
      <c r="D2604" s="2" t="s">
        <v>1052</v>
      </c>
      <c r="E2604" s="2" t="s">
        <v>21697</v>
      </c>
      <c r="F2604" s="2">
        <v>38868534</v>
      </c>
      <c r="G2604" s="2" t="s">
        <v>21770</v>
      </c>
      <c r="H2604" s="2" t="s">
        <v>21771</v>
      </c>
      <c r="I2604" s="2" t="s">
        <v>945</v>
      </c>
      <c r="J2604" s="2" t="s">
        <v>18280</v>
      </c>
      <c r="K2604" s="2" t="s">
        <v>12011</v>
      </c>
      <c r="L2604" s="2" t="s">
        <v>21772</v>
      </c>
      <c r="M2604" s="2" t="s">
        <v>7388</v>
      </c>
      <c r="N2604" s="4" t="s">
        <v>21773</v>
      </c>
      <c r="O2604" s="4" t="s">
        <v>21774</v>
      </c>
    </row>
    <row r="2605" spans="1:15" ht="15" customHeight="1" x14ac:dyDescent="0.3">
      <c r="A2605" s="2" t="s">
        <v>310</v>
      </c>
      <c r="B2605" s="2" t="s">
        <v>34331</v>
      </c>
      <c r="C2605" s="3">
        <v>23</v>
      </c>
      <c r="D2605" s="2" t="s">
        <v>1052</v>
      </c>
      <c r="E2605" s="2" t="s">
        <v>21697</v>
      </c>
      <c r="F2605" s="2">
        <v>37562003</v>
      </c>
      <c r="G2605" s="2" t="s">
        <v>21775</v>
      </c>
      <c r="H2605" s="2" t="s">
        <v>21776</v>
      </c>
      <c r="I2605" s="2" t="s">
        <v>7285</v>
      </c>
      <c r="J2605" s="2"/>
      <c r="K2605" s="2" t="s">
        <v>5284</v>
      </c>
      <c r="L2605" s="2" t="s">
        <v>21777</v>
      </c>
      <c r="M2605" s="2" t="s">
        <v>8963</v>
      </c>
      <c r="N2605" s="4" t="s">
        <v>21778</v>
      </c>
      <c r="O2605" s="4" t="s">
        <v>21779</v>
      </c>
    </row>
    <row r="2606" spans="1:15" ht="15" customHeight="1" x14ac:dyDescent="0.3">
      <c r="A2606" s="2" t="s">
        <v>310</v>
      </c>
      <c r="B2606" s="2" t="s">
        <v>34331</v>
      </c>
      <c r="C2606" s="3">
        <v>23</v>
      </c>
      <c r="D2606" s="2" t="s">
        <v>1052</v>
      </c>
      <c r="E2606" s="2" t="s">
        <v>21697</v>
      </c>
      <c r="F2606" s="2">
        <v>37659505</v>
      </c>
      <c r="G2606" s="2" t="s">
        <v>21780</v>
      </c>
      <c r="H2606" s="2" t="s">
        <v>21781</v>
      </c>
      <c r="I2606" s="2" t="s">
        <v>5906</v>
      </c>
      <c r="J2606" s="2" t="s">
        <v>4072</v>
      </c>
      <c r="K2606" s="2" t="s">
        <v>7380</v>
      </c>
      <c r="L2606" s="2" t="s">
        <v>21782</v>
      </c>
      <c r="M2606" s="2" t="s">
        <v>21783</v>
      </c>
      <c r="N2606" s="4" t="s">
        <v>21784</v>
      </c>
      <c r="O2606" s="4" t="s">
        <v>21785</v>
      </c>
    </row>
    <row r="2607" spans="1:15" ht="15" customHeight="1" x14ac:dyDescent="0.3">
      <c r="A2607" s="2" t="s">
        <v>310</v>
      </c>
      <c r="B2607" s="2" t="s">
        <v>34331</v>
      </c>
      <c r="C2607" s="3">
        <v>23</v>
      </c>
      <c r="D2607" s="2" t="s">
        <v>1052</v>
      </c>
      <c r="E2607" s="2" t="s">
        <v>21697</v>
      </c>
      <c r="F2607" s="2">
        <v>37666957</v>
      </c>
      <c r="G2607" s="2" t="s">
        <v>21786</v>
      </c>
      <c r="H2607" s="2" t="s">
        <v>21787</v>
      </c>
      <c r="I2607" s="2" t="s">
        <v>5906</v>
      </c>
      <c r="J2607" s="2" t="s">
        <v>10057</v>
      </c>
      <c r="K2607" s="2" t="s">
        <v>18259</v>
      </c>
      <c r="L2607" s="2" t="s">
        <v>21788</v>
      </c>
      <c r="M2607" s="2" t="s">
        <v>7677</v>
      </c>
      <c r="N2607" s="4" t="s">
        <v>21789</v>
      </c>
      <c r="O2607" s="4" t="s">
        <v>21790</v>
      </c>
    </row>
    <row r="2608" spans="1:15" ht="15" customHeight="1" x14ac:dyDescent="0.3">
      <c r="A2608" s="2" t="s">
        <v>310</v>
      </c>
      <c r="B2608" s="2" t="s">
        <v>34331</v>
      </c>
      <c r="C2608" s="3">
        <v>23</v>
      </c>
      <c r="D2608" s="2" t="s">
        <v>1052</v>
      </c>
      <c r="E2608" s="2" t="s">
        <v>21697</v>
      </c>
      <c r="F2608" s="2">
        <v>38077035</v>
      </c>
      <c r="G2608" s="2" t="s">
        <v>21742</v>
      </c>
      <c r="H2608" s="2" t="s">
        <v>21791</v>
      </c>
      <c r="I2608" s="2" t="s">
        <v>21792</v>
      </c>
      <c r="J2608" s="2" t="s">
        <v>21792</v>
      </c>
      <c r="K2608" s="2" t="s">
        <v>8985</v>
      </c>
      <c r="L2608" s="2"/>
      <c r="M2608" s="2" t="s">
        <v>8986</v>
      </c>
      <c r="N2608" s="4" t="s">
        <v>3378</v>
      </c>
      <c r="O2608" s="4" t="s">
        <v>21793</v>
      </c>
    </row>
    <row r="2609" spans="1:15" ht="15" customHeight="1" x14ac:dyDescent="0.3">
      <c r="A2609" s="2" t="s">
        <v>310</v>
      </c>
      <c r="B2609" s="2" t="s">
        <v>34331</v>
      </c>
      <c r="C2609" s="3">
        <v>23</v>
      </c>
      <c r="D2609" s="2" t="s">
        <v>1052</v>
      </c>
      <c r="E2609" s="2" t="s">
        <v>21697</v>
      </c>
      <c r="F2609" s="2">
        <v>37430431</v>
      </c>
      <c r="G2609" s="2" t="s">
        <v>21794</v>
      </c>
      <c r="H2609" s="2" t="s">
        <v>21795</v>
      </c>
      <c r="I2609" s="2" t="s">
        <v>4389</v>
      </c>
      <c r="J2609" s="2" t="s">
        <v>21796</v>
      </c>
      <c r="K2609" s="2" t="s">
        <v>9176</v>
      </c>
      <c r="L2609" s="2" t="s">
        <v>21797</v>
      </c>
      <c r="M2609" s="2" t="s">
        <v>11800</v>
      </c>
      <c r="N2609" s="4" t="s">
        <v>21798</v>
      </c>
      <c r="O2609" s="4" t="s">
        <v>21799</v>
      </c>
    </row>
    <row r="2610" spans="1:15" ht="15" customHeight="1" x14ac:dyDescent="0.3">
      <c r="A2610" s="2" t="s">
        <v>310</v>
      </c>
      <c r="B2610" s="2" t="s">
        <v>34331</v>
      </c>
      <c r="C2610" s="3">
        <v>23</v>
      </c>
      <c r="D2610" s="2" t="s">
        <v>1052</v>
      </c>
      <c r="E2610" s="2" t="s">
        <v>21697</v>
      </c>
      <c r="F2610" s="2">
        <v>37577706</v>
      </c>
      <c r="G2610" s="2" t="s">
        <v>21759</v>
      </c>
      <c r="H2610" s="2" t="s">
        <v>21800</v>
      </c>
      <c r="I2610" s="2" t="s">
        <v>21801</v>
      </c>
      <c r="J2610" s="2" t="s">
        <v>21801</v>
      </c>
      <c r="K2610" s="2" t="s">
        <v>8985</v>
      </c>
      <c r="L2610" s="2"/>
      <c r="M2610" s="2" t="s">
        <v>8986</v>
      </c>
      <c r="N2610" s="4" t="s">
        <v>21802</v>
      </c>
      <c r="O2610" s="4" t="s">
        <v>21803</v>
      </c>
    </row>
    <row r="2611" spans="1:15" ht="15" customHeight="1" x14ac:dyDescent="0.3">
      <c r="A2611" s="2" t="s">
        <v>310</v>
      </c>
      <c r="B2611" s="2" t="s">
        <v>34331</v>
      </c>
      <c r="C2611" s="3">
        <v>23</v>
      </c>
      <c r="D2611" s="2" t="s">
        <v>1052</v>
      </c>
      <c r="E2611" s="2" t="s">
        <v>21697</v>
      </c>
      <c r="F2611" s="2">
        <v>37352885</v>
      </c>
      <c r="G2611" s="2" t="s">
        <v>21804</v>
      </c>
      <c r="H2611" s="2" t="s">
        <v>21805</v>
      </c>
      <c r="I2611" s="2" t="s">
        <v>11942</v>
      </c>
      <c r="J2611" s="2" t="s">
        <v>1990</v>
      </c>
      <c r="K2611" s="2" t="s">
        <v>8544</v>
      </c>
      <c r="L2611" s="2" t="s">
        <v>21806</v>
      </c>
      <c r="M2611" s="2" t="s">
        <v>11800</v>
      </c>
      <c r="N2611" s="4" t="s">
        <v>21807</v>
      </c>
      <c r="O2611" s="4" t="s">
        <v>21808</v>
      </c>
    </row>
    <row r="2612" spans="1:15" ht="15" customHeight="1" x14ac:dyDescent="0.3">
      <c r="A2612" s="2" t="s">
        <v>310</v>
      </c>
      <c r="B2612" s="2" t="s">
        <v>34331</v>
      </c>
      <c r="C2612" s="3">
        <v>23</v>
      </c>
      <c r="D2612" s="2" t="s">
        <v>1052</v>
      </c>
      <c r="E2612" s="2" t="s">
        <v>21697</v>
      </c>
      <c r="F2612" s="2">
        <v>36990222</v>
      </c>
      <c r="G2612" s="2" t="s">
        <v>21809</v>
      </c>
      <c r="H2612" s="2" t="s">
        <v>21810</v>
      </c>
      <c r="I2612" s="2" t="s">
        <v>2976</v>
      </c>
      <c r="J2612" s="2" t="s">
        <v>7295</v>
      </c>
      <c r="K2612" s="2" t="s">
        <v>21707</v>
      </c>
      <c r="L2612" s="2" t="s">
        <v>21811</v>
      </c>
      <c r="M2612" s="2" t="s">
        <v>9041</v>
      </c>
      <c r="N2612" s="4" t="s">
        <v>21812</v>
      </c>
      <c r="O2612" s="4" t="s">
        <v>21813</v>
      </c>
    </row>
    <row r="2613" spans="1:15" ht="15" customHeight="1" x14ac:dyDescent="0.3">
      <c r="A2613" s="2" t="s">
        <v>310</v>
      </c>
      <c r="B2613" s="2" t="s">
        <v>34331</v>
      </c>
      <c r="C2613" s="3">
        <v>23</v>
      </c>
      <c r="D2613" s="2" t="s">
        <v>1052</v>
      </c>
      <c r="E2613" s="2" t="s">
        <v>21697</v>
      </c>
      <c r="F2613" s="2">
        <v>37106162</v>
      </c>
      <c r="G2613" s="2" t="s">
        <v>21814</v>
      </c>
      <c r="H2613" s="2" t="s">
        <v>21815</v>
      </c>
      <c r="I2613" s="2" t="s">
        <v>2976</v>
      </c>
      <c r="J2613" s="2" t="s">
        <v>7457</v>
      </c>
      <c r="K2613" s="2" t="s">
        <v>17140</v>
      </c>
      <c r="L2613" s="2" t="s">
        <v>21816</v>
      </c>
      <c r="M2613" s="2" t="s">
        <v>21817</v>
      </c>
      <c r="N2613" s="4" t="s">
        <v>21818</v>
      </c>
      <c r="O2613" s="4" t="s">
        <v>21819</v>
      </c>
    </row>
    <row r="2614" spans="1:15" ht="15" customHeight="1" x14ac:dyDescent="0.3">
      <c r="A2614" s="2" t="s">
        <v>310</v>
      </c>
      <c r="B2614" s="2" t="s">
        <v>34331</v>
      </c>
      <c r="C2614" s="3">
        <v>23</v>
      </c>
      <c r="D2614" s="2" t="s">
        <v>1052</v>
      </c>
      <c r="E2614" s="2" t="s">
        <v>21697</v>
      </c>
      <c r="F2614" s="2">
        <v>36495401</v>
      </c>
      <c r="G2614" s="2" t="s">
        <v>21820</v>
      </c>
      <c r="H2614" s="2" t="s">
        <v>21821</v>
      </c>
      <c r="I2614" s="2" t="s">
        <v>11026</v>
      </c>
      <c r="J2614" s="2" t="s">
        <v>21822</v>
      </c>
      <c r="K2614" s="2" t="s">
        <v>7472</v>
      </c>
      <c r="L2614" s="2" t="s">
        <v>21823</v>
      </c>
      <c r="M2614" s="2" t="s">
        <v>7438</v>
      </c>
      <c r="N2614" s="4" t="s">
        <v>21824</v>
      </c>
      <c r="O2614" s="4" t="s">
        <v>21825</v>
      </c>
    </row>
    <row r="2615" spans="1:15" ht="15" customHeight="1" x14ac:dyDescent="0.3">
      <c r="A2615" s="2" t="s">
        <v>310</v>
      </c>
      <c r="B2615" s="2" t="s">
        <v>34331</v>
      </c>
      <c r="C2615" s="3">
        <v>23</v>
      </c>
      <c r="D2615" s="2" t="s">
        <v>1052</v>
      </c>
      <c r="E2615" s="2" t="s">
        <v>21697</v>
      </c>
      <c r="F2615" s="2">
        <v>36763922</v>
      </c>
      <c r="G2615" s="2" t="s">
        <v>21826</v>
      </c>
      <c r="H2615" s="2" t="s">
        <v>21827</v>
      </c>
      <c r="I2615" s="2" t="s">
        <v>11026</v>
      </c>
      <c r="J2615" s="2" t="s">
        <v>21828</v>
      </c>
      <c r="K2615" s="2" t="s">
        <v>21829</v>
      </c>
      <c r="L2615" s="2" t="s">
        <v>21830</v>
      </c>
      <c r="M2615" s="2" t="s">
        <v>11800</v>
      </c>
      <c r="N2615" s="4" t="s">
        <v>21831</v>
      </c>
      <c r="O2615" s="4" t="s">
        <v>21832</v>
      </c>
    </row>
    <row r="2616" spans="1:15" ht="15" customHeight="1" x14ac:dyDescent="0.3">
      <c r="A2616" s="2" t="s">
        <v>310</v>
      </c>
      <c r="B2616" s="2" t="s">
        <v>34331</v>
      </c>
      <c r="C2616" s="3">
        <v>23</v>
      </c>
      <c r="D2616" s="2" t="s">
        <v>1052</v>
      </c>
      <c r="E2616" s="2" t="s">
        <v>21833</v>
      </c>
      <c r="F2616" s="2">
        <v>36778326</v>
      </c>
      <c r="G2616" s="2" t="s">
        <v>21834</v>
      </c>
      <c r="H2616" s="2" t="s">
        <v>21835</v>
      </c>
      <c r="I2616" s="2" t="s">
        <v>12953</v>
      </c>
      <c r="J2616" s="2" t="s">
        <v>12953</v>
      </c>
      <c r="K2616" s="2" t="s">
        <v>9058</v>
      </c>
      <c r="L2616" s="2"/>
      <c r="M2616" s="2" t="s">
        <v>8986</v>
      </c>
      <c r="N2616" s="4" t="s">
        <v>21836</v>
      </c>
      <c r="O2616" s="4" t="s">
        <v>21837</v>
      </c>
    </row>
    <row r="2617" spans="1:15" ht="15" customHeight="1" x14ac:dyDescent="0.3">
      <c r="A2617" s="2" t="s">
        <v>310</v>
      </c>
      <c r="B2617" s="2" t="s">
        <v>34331</v>
      </c>
      <c r="C2617" s="3">
        <v>23</v>
      </c>
      <c r="D2617" s="2" t="s">
        <v>1052</v>
      </c>
      <c r="E2617" s="2" t="s">
        <v>21697</v>
      </c>
      <c r="F2617" s="2">
        <v>36299233</v>
      </c>
      <c r="G2617" s="2" t="s">
        <v>21838</v>
      </c>
      <c r="H2617" s="2" t="s">
        <v>21839</v>
      </c>
      <c r="I2617" s="2" t="s">
        <v>806</v>
      </c>
      <c r="J2617" s="2" t="s">
        <v>12293</v>
      </c>
      <c r="K2617" s="2" t="s">
        <v>21840</v>
      </c>
      <c r="L2617" s="2" t="s">
        <v>21841</v>
      </c>
      <c r="M2617" s="2" t="s">
        <v>7388</v>
      </c>
      <c r="N2617" s="4" t="s">
        <v>21842</v>
      </c>
      <c r="O2617" s="4" t="s">
        <v>21843</v>
      </c>
    </row>
    <row r="2618" spans="1:15" ht="15" customHeight="1" x14ac:dyDescent="0.3">
      <c r="A2618" s="2" t="s">
        <v>310</v>
      </c>
      <c r="B2618" s="2" t="s">
        <v>34331</v>
      </c>
      <c r="C2618" s="3">
        <v>23</v>
      </c>
      <c r="D2618" s="2" t="s">
        <v>1052</v>
      </c>
      <c r="E2618" s="2" t="s">
        <v>21697</v>
      </c>
      <c r="F2618" s="2">
        <v>36456360</v>
      </c>
      <c r="G2618" s="2" t="s">
        <v>21844</v>
      </c>
      <c r="H2618" s="2" t="s">
        <v>21845</v>
      </c>
      <c r="I2618" s="2" t="s">
        <v>806</v>
      </c>
      <c r="J2618" s="2" t="s">
        <v>20017</v>
      </c>
      <c r="K2618" s="2" t="s">
        <v>7380</v>
      </c>
      <c r="L2618" s="2" t="s">
        <v>21846</v>
      </c>
      <c r="M2618" s="2" t="s">
        <v>8963</v>
      </c>
      <c r="N2618" s="4" t="s">
        <v>21847</v>
      </c>
      <c r="O2618" s="4" t="s">
        <v>21848</v>
      </c>
    </row>
    <row r="2619" spans="1:15" ht="15" customHeight="1" x14ac:dyDescent="0.3">
      <c r="A2619" s="2" t="s">
        <v>310</v>
      </c>
      <c r="B2619" s="2" t="s">
        <v>34331</v>
      </c>
      <c r="C2619" s="3">
        <v>23</v>
      </c>
      <c r="D2619" s="2" t="s">
        <v>1052</v>
      </c>
      <c r="E2619" s="2" t="s">
        <v>21697</v>
      </c>
      <c r="F2619" s="2">
        <v>36456361</v>
      </c>
      <c r="G2619" s="2" t="s">
        <v>21849</v>
      </c>
      <c r="H2619" s="2" t="s">
        <v>21850</v>
      </c>
      <c r="I2619" s="2" t="s">
        <v>806</v>
      </c>
      <c r="J2619" s="2" t="s">
        <v>20017</v>
      </c>
      <c r="K2619" s="2" t="s">
        <v>7380</v>
      </c>
      <c r="L2619" s="2" t="s">
        <v>21851</v>
      </c>
      <c r="M2619" s="2" t="s">
        <v>8963</v>
      </c>
      <c r="N2619" s="4" t="s">
        <v>21852</v>
      </c>
      <c r="O2619" s="4" t="s">
        <v>21853</v>
      </c>
    </row>
    <row r="2620" spans="1:15" ht="15" customHeight="1" x14ac:dyDescent="0.3">
      <c r="A2620" s="2" t="s">
        <v>310</v>
      </c>
      <c r="B2620" s="2" t="s">
        <v>34331</v>
      </c>
      <c r="C2620" s="3">
        <v>23</v>
      </c>
      <c r="D2620" s="2" t="s">
        <v>1052</v>
      </c>
      <c r="E2620" s="2" t="s">
        <v>21697</v>
      </c>
      <c r="F2620" s="2">
        <v>35878085</v>
      </c>
      <c r="G2620" s="2" t="s">
        <v>21854</v>
      </c>
      <c r="H2620" s="2" t="s">
        <v>21855</v>
      </c>
      <c r="I2620" s="2" t="s">
        <v>11977</v>
      </c>
      <c r="J2620" s="2" t="s">
        <v>21856</v>
      </c>
      <c r="K2620" s="2" t="s">
        <v>21857</v>
      </c>
      <c r="L2620" s="2" t="s">
        <v>21858</v>
      </c>
      <c r="M2620" s="2" t="s">
        <v>21859</v>
      </c>
      <c r="N2620" s="4" t="s">
        <v>21860</v>
      </c>
      <c r="O2620" s="4" t="s">
        <v>21861</v>
      </c>
    </row>
    <row r="2621" spans="1:15" ht="15" customHeight="1" x14ac:dyDescent="0.3">
      <c r="A2621" s="2" t="s">
        <v>310</v>
      </c>
      <c r="B2621" s="2" t="s">
        <v>34331</v>
      </c>
      <c r="C2621" s="3">
        <v>23</v>
      </c>
      <c r="D2621" s="2" t="s">
        <v>1052</v>
      </c>
      <c r="E2621" s="2" t="s">
        <v>21697</v>
      </c>
      <c r="F2621" s="2">
        <v>35987350</v>
      </c>
      <c r="G2621" s="2" t="s">
        <v>21862</v>
      </c>
      <c r="H2621" s="2" t="s">
        <v>21863</v>
      </c>
      <c r="I2621" s="2" t="s">
        <v>3185</v>
      </c>
      <c r="J2621" s="2" t="s">
        <v>21864</v>
      </c>
      <c r="K2621" s="2" t="s">
        <v>7380</v>
      </c>
      <c r="L2621" s="2" t="s">
        <v>21865</v>
      </c>
      <c r="M2621" s="2" t="s">
        <v>16410</v>
      </c>
      <c r="N2621" s="4" t="s">
        <v>21866</v>
      </c>
      <c r="O2621" s="4" t="s">
        <v>21867</v>
      </c>
    </row>
    <row r="2622" spans="1:15" ht="15" customHeight="1" x14ac:dyDescent="0.3">
      <c r="A2622" s="2" t="s">
        <v>310</v>
      </c>
      <c r="B2622" s="2" t="s">
        <v>34331</v>
      </c>
      <c r="C2622" s="3">
        <v>23</v>
      </c>
      <c r="D2622" s="2" t="s">
        <v>1052</v>
      </c>
      <c r="E2622" s="2" t="s">
        <v>21697</v>
      </c>
      <c r="F2622" s="2">
        <v>37546403</v>
      </c>
      <c r="G2622" s="2" t="s">
        <v>21868</v>
      </c>
      <c r="H2622" s="2" t="s">
        <v>21869</v>
      </c>
      <c r="I2622" s="2" t="s">
        <v>1117</v>
      </c>
      <c r="J2622" s="2" t="s">
        <v>12942</v>
      </c>
      <c r="K2622" s="2" t="s">
        <v>12011</v>
      </c>
      <c r="L2622" s="2" t="s">
        <v>21870</v>
      </c>
      <c r="M2622" s="2" t="s">
        <v>7388</v>
      </c>
      <c r="N2622" s="4" t="s">
        <v>21871</v>
      </c>
      <c r="O2622" s="4" t="s">
        <v>21872</v>
      </c>
    </row>
    <row r="2623" spans="1:15" ht="15" customHeight="1" x14ac:dyDescent="0.3">
      <c r="A2623" s="2" t="s">
        <v>310</v>
      </c>
      <c r="B2623" s="2" t="s">
        <v>34331</v>
      </c>
      <c r="C2623" s="3">
        <v>23</v>
      </c>
      <c r="D2623" s="2" t="s">
        <v>1052</v>
      </c>
      <c r="E2623" s="2" t="s">
        <v>21697</v>
      </c>
      <c r="F2623" s="2">
        <v>35776909</v>
      </c>
      <c r="G2623" s="2" t="s">
        <v>21873</v>
      </c>
      <c r="H2623" s="2" t="s">
        <v>21874</v>
      </c>
      <c r="I2623" s="2" t="s">
        <v>6199</v>
      </c>
      <c r="J2623" s="2"/>
      <c r="K2623" s="2" t="s">
        <v>5284</v>
      </c>
      <c r="L2623" s="2" t="s">
        <v>21875</v>
      </c>
      <c r="M2623" s="2" t="s">
        <v>20180</v>
      </c>
      <c r="N2623" s="4" t="s">
        <v>21876</v>
      </c>
      <c r="O2623" s="4" t="s">
        <v>21877</v>
      </c>
    </row>
    <row r="2624" spans="1:15" ht="15" customHeight="1" x14ac:dyDescent="0.3">
      <c r="A2624" s="2" t="s">
        <v>310</v>
      </c>
      <c r="B2624" s="2" t="s">
        <v>34331</v>
      </c>
      <c r="C2624" s="3">
        <v>23</v>
      </c>
      <c r="D2624" s="2" t="s">
        <v>1052</v>
      </c>
      <c r="E2624" s="2" t="s">
        <v>21697</v>
      </c>
      <c r="F2624" s="2">
        <v>36432661</v>
      </c>
      <c r="G2624" s="2" t="s">
        <v>21878</v>
      </c>
      <c r="H2624" s="2" t="s">
        <v>21879</v>
      </c>
      <c r="I2624" s="2" t="s">
        <v>14045</v>
      </c>
      <c r="J2624" s="2" t="s">
        <v>14045</v>
      </c>
      <c r="K2624" s="2" t="s">
        <v>21880</v>
      </c>
      <c r="L2624" s="2" t="s">
        <v>21881</v>
      </c>
      <c r="M2624" s="2" t="s">
        <v>7388</v>
      </c>
      <c r="N2624" s="4" t="s">
        <v>21882</v>
      </c>
      <c r="O2624" s="4" t="s">
        <v>21883</v>
      </c>
    </row>
    <row r="2625" spans="1:15" ht="15" customHeight="1" x14ac:dyDescent="0.3">
      <c r="A2625" s="2" t="s">
        <v>310</v>
      </c>
      <c r="B2625" s="2" t="s">
        <v>34331</v>
      </c>
      <c r="C2625" s="3">
        <v>23</v>
      </c>
      <c r="D2625" s="2" t="s">
        <v>1052</v>
      </c>
      <c r="E2625" s="2" t="s">
        <v>21697</v>
      </c>
      <c r="F2625" s="2">
        <v>35048362</v>
      </c>
      <c r="G2625" s="2" t="s">
        <v>21884</v>
      </c>
      <c r="H2625" s="2" t="s">
        <v>21885</v>
      </c>
      <c r="I2625" s="2" t="s">
        <v>1475</v>
      </c>
      <c r="J2625" s="2" t="s">
        <v>21886</v>
      </c>
      <c r="K2625" s="2" t="s">
        <v>21887</v>
      </c>
      <c r="L2625" s="2" t="s">
        <v>21888</v>
      </c>
      <c r="M2625" s="2" t="s">
        <v>7388</v>
      </c>
      <c r="N2625" s="4" t="s">
        <v>21889</v>
      </c>
      <c r="O2625" s="4" t="s">
        <v>21890</v>
      </c>
    </row>
    <row r="2626" spans="1:15" ht="15" customHeight="1" x14ac:dyDescent="0.3">
      <c r="A2626" s="2" t="s">
        <v>310</v>
      </c>
      <c r="B2626" s="2" t="s">
        <v>34331</v>
      </c>
      <c r="C2626" s="3">
        <v>23</v>
      </c>
      <c r="D2626" s="2" t="s">
        <v>1052</v>
      </c>
      <c r="E2626" s="2" t="s">
        <v>21697</v>
      </c>
      <c r="F2626" s="2">
        <v>35445907</v>
      </c>
      <c r="G2626" s="2" t="s">
        <v>21891</v>
      </c>
      <c r="H2626" s="2" t="s">
        <v>21892</v>
      </c>
      <c r="I2626" s="2" t="s">
        <v>1475</v>
      </c>
      <c r="J2626" s="2" t="s">
        <v>20950</v>
      </c>
      <c r="K2626" s="2" t="s">
        <v>7472</v>
      </c>
      <c r="L2626" s="2" t="s">
        <v>21893</v>
      </c>
      <c r="M2626" s="2" t="s">
        <v>8153</v>
      </c>
      <c r="N2626" s="4" t="s">
        <v>21894</v>
      </c>
      <c r="O2626" s="4" t="s">
        <v>21895</v>
      </c>
    </row>
    <row r="2627" spans="1:15" ht="15" customHeight="1" x14ac:dyDescent="0.3">
      <c r="A2627" s="2" t="s">
        <v>310</v>
      </c>
      <c r="B2627" s="2" t="s">
        <v>34331</v>
      </c>
      <c r="C2627" s="3">
        <v>23</v>
      </c>
      <c r="D2627" s="2" t="s">
        <v>1052</v>
      </c>
      <c r="E2627" s="2" t="s">
        <v>21697</v>
      </c>
      <c r="F2627" s="2">
        <v>34939322</v>
      </c>
      <c r="G2627" s="2" t="s">
        <v>21896</v>
      </c>
      <c r="H2627" s="2" t="s">
        <v>21897</v>
      </c>
      <c r="I2627" s="2" t="s">
        <v>656</v>
      </c>
      <c r="J2627" s="2" t="s">
        <v>11070</v>
      </c>
      <c r="K2627" s="2" t="s">
        <v>9176</v>
      </c>
      <c r="L2627" s="2" t="s">
        <v>21898</v>
      </c>
      <c r="M2627" s="2" t="s">
        <v>9763</v>
      </c>
      <c r="N2627" s="4" t="s">
        <v>21899</v>
      </c>
      <c r="O2627" s="4" t="s">
        <v>21900</v>
      </c>
    </row>
    <row r="2628" spans="1:15" ht="15" customHeight="1" x14ac:dyDescent="0.3">
      <c r="A2628" s="2" t="s">
        <v>310</v>
      </c>
      <c r="B2628" s="2" t="s">
        <v>34331</v>
      </c>
      <c r="C2628" s="3">
        <v>23</v>
      </c>
      <c r="D2628" s="2" t="s">
        <v>1052</v>
      </c>
      <c r="E2628" s="2" t="s">
        <v>21697</v>
      </c>
      <c r="F2628" s="2">
        <v>34570002</v>
      </c>
      <c r="G2628" s="2" t="s">
        <v>21901</v>
      </c>
      <c r="H2628" s="2" t="s">
        <v>21902</v>
      </c>
      <c r="I2628" s="2" t="s">
        <v>3930</v>
      </c>
      <c r="J2628" s="2"/>
      <c r="K2628" s="2" t="s">
        <v>21903</v>
      </c>
      <c r="L2628" s="2" t="s">
        <v>21904</v>
      </c>
      <c r="M2628" s="2" t="s">
        <v>11800</v>
      </c>
      <c r="N2628" s="4" t="s">
        <v>21905</v>
      </c>
      <c r="O2628" s="4" t="s">
        <v>21906</v>
      </c>
    </row>
    <row r="2629" spans="1:15" ht="15" customHeight="1" x14ac:dyDescent="0.3">
      <c r="A2629" s="2" t="s">
        <v>310</v>
      </c>
      <c r="B2629" s="2" t="s">
        <v>34331</v>
      </c>
      <c r="C2629" s="3">
        <v>23</v>
      </c>
      <c r="D2629" s="2" t="s">
        <v>1052</v>
      </c>
      <c r="E2629" s="2" t="s">
        <v>21833</v>
      </c>
      <c r="F2629" s="2">
        <v>35065280</v>
      </c>
      <c r="G2629" s="2" t="s">
        <v>21907</v>
      </c>
      <c r="H2629" s="2" t="s">
        <v>21908</v>
      </c>
      <c r="I2629" s="2" t="s">
        <v>1289</v>
      </c>
      <c r="J2629" s="2" t="s">
        <v>7714</v>
      </c>
      <c r="K2629" s="2" t="s">
        <v>21707</v>
      </c>
      <c r="L2629" s="2" t="s">
        <v>21909</v>
      </c>
      <c r="M2629" s="2" t="s">
        <v>7404</v>
      </c>
      <c r="N2629" s="4" t="s">
        <v>21910</v>
      </c>
      <c r="O2629" s="4" t="s">
        <v>21911</v>
      </c>
    </row>
    <row r="2630" spans="1:15" ht="15" customHeight="1" x14ac:dyDescent="0.3">
      <c r="A2630" s="2" t="s">
        <v>310</v>
      </c>
      <c r="B2630" s="2" t="s">
        <v>34331</v>
      </c>
      <c r="C2630" s="3">
        <v>23</v>
      </c>
      <c r="D2630" s="2" t="s">
        <v>1052</v>
      </c>
      <c r="E2630" s="2" t="s">
        <v>21697</v>
      </c>
      <c r="F2630" s="2">
        <v>35263147</v>
      </c>
      <c r="G2630" s="2" t="s">
        <v>21912</v>
      </c>
      <c r="H2630" s="2" t="s">
        <v>21913</v>
      </c>
      <c r="I2630" s="2" t="s">
        <v>10147</v>
      </c>
      <c r="J2630" s="2" t="s">
        <v>10147</v>
      </c>
      <c r="K2630" s="2" t="s">
        <v>16118</v>
      </c>
      <c r="L2630" s="2" t="s">
        <v>21914</v>
      </c>
      <c r="M2630" s="2" t="s">
        <v>9041</v>
      </c>
      <c r="N2630" s="4" t="s">
        <v>21915</v>
      </c>
      <c r="O2630" s="4" t="s">
        <v>21916</v>
      </c>
    </row>
    <row r="2631" spans="1:15" ht="15" customHeight="1" x14ac:dyDescent="0.3">
      <c r="A2631" s="2" t="s">
        <v>310</v>
      </c>
      <c r="B2631" s="2" t="s">
        <v>34331</v>
      </c>
      <c r="C2631" s="3">
        <v>23</v>
      </c>
      <c r="D2631" s="2" t="s">
        <v>1052</v>
      </c>
      <c r="E2631" s="2" t="s">
        <v>21697</v>
      </c>
      <c r="F2631" s="2">
        <v>34375618</v>
      </c>
      <c r="G2631" s="2" t="s">
        <v>21917</v>
      </c>
      <c r="H2631" s="2" t="s">
        <v>21918</v>
      </c>
      <c r="I2631" s="2" t="s">
        <v>1294</v>
      </c>
      <c r="J2631" s="2" t="s">
        <v>21919</v>
      </c>
      <c r="K2631" s="2" t="s">
        <v>7380</v>
      </c>
      <c r="L2631" s="2" t="s">
        <v>21920</v>
      </c>
      <c r="M2631" s="2" t="s">
        <v>21921</v>
      </c>
      <c r="N2631" s="4" t="s">
        <v>21922</v>
      </c>
      <c r="O2631" s="4" t="s">
        <v>21923</v>
      </c>
    </row>
    <row r="2632" spans="1:15" ht="15" customHeight="1" x14ac:dyDescent="0.3">
      <c r="A2632" s="2" t="s">
        <v>310</v>
      </c>
      <c r="B2632" s="2" t="s">
        <v>34331</v>
      </c>
      <c r="C2632" s="3">
        <v>23</v>
      </c>
      <c r="D2632" s="2" t="s">
        <v>1052</v>
      </c>
      <c r="E2632" s="2" t="s">
        <v>21697</v>
      </c>
      <c r="F2632" s="2">
        <v>34384841</v>
      </c>
      <c r="G2632" s="2" t="s">
        <v>21924</v>
      </c>
      <c r="H2632" s="2" t="s">
        <v>21925</v>
      </c>
      <c r="I2632" s="2" t="s">
        <v>1294</v>
      </c>
      <c r="J2632" s="2" t="s">
        <v>21926</v>
      </c>
      <c r="K2632" s="2" t="s">
        <v>7380</v>
      </c>
      <c r="L2632" s="2" t="s">
        <v>21927</v>
      </c>
      <c r="M2632" s="2" t="s">
        <v>8963</v>
      </c>
      <c r="N2632" s="4" t="s">
        <v>21928</v>
      </c>
      <c r="O2632" s="4" t="s">
        <v>21929</v>
      </c>
    </row>
    <row r="2633" spans="1:15" ht="15" customHeight="1" x14ac:dyDescent="0.3">
      <c r="A2633" s="2" t="s">
        <v>310</v>
      </c>
      <c r="B2633" s="2" t="s">
        <v>34331</v>
      </c>
      <c r="C2633" s="3">
        <v>23</v>
      </c>
      <c r="D2633" s="2" t="s">
        <v>1052</v>
      </c>
      <c r="E2633" s="2" t="s">
        <v>21697</v>
      </c>
      <c r="F2633" s="2">
        <v>34709943</v>
      </c>
      <c r="G2633" s="2" t="s">
        <v>21930</v>
      </c>
      <c r="H2633" s="2" t="s">
        <v>21931</v>
      </c>
      <c r="I2633" s="2" t="s">
        <v>1294</v>
      </c>
      <c r="J2633" s="2" t="s">
        <v>6464</v>
      </c>
      <c r="K2633" s="2" t="s">
        <v>21829</v>
      </c>
      <c r="L2633" s="2" t="s">
        <v>21932</v>
      </c>
      <c r="M2633" s="2" t="s">
        <v>11800</v>
      </c>
      <c r="N2633" s="4" t="s">
        <v>21933</v>
      </c>
      <c r="O2633" s="4" t="s">
        <v>21934</v>
      </c>
    </row>
    <row r="2634" spans="1:15" ht="15" customHeight="1" x14ac:dyDescent="0.3">
      <c r="A2634" s="2" t="s">
        <v>310</v>
      </c>
      <c r="B2634" s="2" t="s">
        <v>34331</v>
      </c>
      <c r="C2634" s="3">
        <v>23</v>
      </c>
      <c r="D2634" s="2" t="s">
        <v>1052</v>
      </c>
      <c r="E2634" s="2" t="s">
        <v>21697</v>
      </c>
      <c r="F2634" s="2">
        <v>34848362</v>
      </c>
      <c r="G2634" s="2" t="s">
        <v>21935</v>
      </c>
      <c r="H2634" s="2" t="s">
        <v>21936</v>
      </c>
      <c r="I2634" s="2" t="s">
        <v>1294</v>
      </c>
      <c r="J2634" s="2" t="s">
        <v>21937</v>
      </c>
      <c r="K2634" s="2" t="s">
        <v>21707</v>
      </c>
      <c r="L2634" s="2" t="s">
        <v>21938</v>
      </c>
      <c r="M2634" s="2" t="s">
        <v>7388</v>
      </c>
      <c r="N2634" s="4" t="s">
        <v>21939</v>
      </c>
      <c r="O2634" s="4" t="s">
        <v>21940</v>
      </c>
    </row>
    <row r="2635" spans="1:15" ht="15" customHeight="1" x14ac:dyDescent="0.3">
      <c r="A2635" s="2" t="s">
        <v>310</v>
      </c>
      <c r="B2635" s="2" t="s">
        <v>34331</v>
      </c>
      <c r="C2635" s="3">
        <v>23</v>
      </c>
      <c r="D2635" s="2" t="s">
        <v>1052</v>
      </c>
      <c r="E2635" s="2" t="s">
        <v>21697</v>
      </c>
      <c r="F2635" s="2">
        <v>34033842</v>
      </c>
      <c r="G2635" s="2" t="s">
        <v>21941</v>
      </c>
      <c r="H2635" s="2" t="s">
        <v>21942</v>
      </c>
      <c r="I2635" s="2" t="s">
        <v>659</v>
      </c>
      <c r="J2635" s="2" t="s">
        <v>9125</v>
      </c>
      <c r="K2635" s="2" t="s">
        <v>7380</v>
      </c>
      <c r="L2635" s="2" t="s">
        <v>21943</v>
      </c>
      <c r="M2635" s="2" t="s">
        <v>21944</v>
      </c>
      <c r="N2635" s="4" t="s">
        <v>21945</v>
      </c>
      <c r="O2635" s="4" t="s">
        <v>21946</v>
      </c>
    </row>
    <row r="2636" spans="1:15" ht="15" customHeight="1" x14ac:dyDescent="0.3">
      <c r="A2636" s="2" t="s">
        <v>310</v>
      </c>
      <c r="B2636" s="2" t="s">
        <v>34331</v>
      </c>
      <c r="C2636" s="3">
        <v>23</v>
      </c>
      <c r="D2636" s="2" t="s">
        <v>1052</v>
      </c>
      <c r="E2636" s="2" t="s">
        <v>21697</v>
      </c>
      <c r="F2636" s="2">
        <v>34525182</v>
      </c>
      <c r="G2636" s="2" t="s">
        <v>21947</v>
      </c>
      <c r="H2636" s="2" t="s">
        <v>21948</v>
      </c>
      <c r="I2636" s="2" t="s">
        <v>21949</v>
      </c>
      <c r="J2636" s="2"/>
      <c r="K2636" s="2" t="s">
        <v>18561</v>
      </c>
      <c r="L2636" s="2" t="s">
        <v>21950</v>
      </c>
      <c r="M2636" s="2" t="s">
        <v>7388</v>
      </c>
      <c r="N2636" s="4" t="s">
        <v>21951</v>
      </c>
      <c r="O2636" s="4" t="s">
        <v>21952</v>
      </c>
    </row>
    <row r="2637" spans="1:15" ht="15" customHeight="1" x14ac:dyDescent="0.3">
      <c r="A2637" s="2" t="s">
        <v>310</v>
      </c>
      <c r="B2637" s="2" t="s">
        <v>34331</v>
      </c>
      <c r="C2637" s="3">
        <v>23</v>
      </c>
      <c r="D2637" s="2" t="s">
        <v>1052</v>
      </c>
      <c r="E2637" s="2" t="s">
        <v>21697</v>
      </c>
      <c r="F2637" s="2">
        <v>34788512</v>
      </c>
      <c r="G2637" s="2" t="s">
        <v>21953</v>
      </c>
      <c r="H2637" s="2" t="s">
        <v>21954</v>
      </c>
      <c r="I2637" s="2" t="s">
        <v>21955</v>
      </c>
      <c r="J2637" s="2"/>
      <c r="K2637" s="2" t="s">
        <v>8336</v>
      </c>
      <c r="L2637" s="2" t="s">
        <v>21956</v>
      </c>
      <c r="M2637" s="2" t="s">
        <v>8909</v>
      </c>
      <c r="N2637" s="4" t="s">
        <v>21957</v>
      </c>
      <c r="O2637" s="4" t="s">
        <v>21958</v>
      </c>
    </row>
    <row r="2638" spans="1:15" ht="15" customHeight="1" x14ac:dyDescent="0.3">
      <c r="A2638" s="2" t="s">
        <v>310</v>
      </c>
      <c r="B2638" s="2" t="s">
        <v>34331</v>
      </c>
      <c r="C2638" s="3">
        <v>23</v>
      </c>
      <c r="D2638" s="2" t="s">
        <v>1052</v>
      </c>
      <c r="E2638" s="2" t="s">
        <v>21697</v>
      </c>
      <c r="F2638" s="2">
        <v>32815876</v>
      </c>
      <c r="G2638" s="2" t="s">
        <v>21959</v>
      </c>
      <c r="H2638" s="2" t="s">
        <v>21960</v>
      </c>
      <c r="I2638" s="2" t="s">
        <v>4508</v>
      </c>
      <c r="J2638" s="2"/>
      <c r="K2638" s="2" t="s">
        <v>14348</v>
      </c>
      <c r="L2638" s="2" t="s">
        <v>21961</v>
      </c>
      <c r="M2638" s="2" t="s">
        <v>7495</v>
      </c>
      <c r="N2638" s="4" t="s">
        <v>21962</v>
      </c>
      <c r="O2638" s="4" t="s">
        <v>21963</v>
      </c>
    </row>
    <row r="2639" spans="1:15" ht="15" customHeight="1" x14ac:dyDescent="0.3">
      <c r="A2639" s="2" t="s">
        <v>310</v>
      </c>
      <c r="B2639" s="2" t="s">
        <v>34331</v>
      </c>
      <c r="C2639" s="3">
        <v>23</v>
      </c>
      <c r="D2639" s="2" t="s">
        <v>1052</v>
      </c>
      <c r="E2639" s="2" t="s">
        <v>21697</v>
      </c>
      <c r="F2639" s="2">
        <v>33945641</v>
      </c>
      <c r="G2639" s="2" t="s">
        <v>21964</v>
      </c>
      <c r="H2639" s="2" t="s">
        <v>21965</v>
      </c>
      <c r="I2639" s="2" t="s">
        <v>4508</v>
      </c>
      <c r="J2639" s="2" t="s">
        <v>21966</v>
      </c>
      <c r="K2639" s="2" t="s">
        <v>1744</v>
      </c>
      <c r="L2639" s="2" t="s">
        <v>21967</v>
      </c>
      <c r="M2639" s="2" t="s">
        <v>9203</v>
      </c>
      <c r="N2639" s="4" t="s">
        <v>21968</v>
      </c>
      <c r="O2639" s="4" t="s">
        <v>21969</v>
      </c>
    </row>
    <row r="2640" spans="1:15" ht="15" customHeight="1" x14ac:dyDescent="0.3">
      <c r="A2640" s="2" t="s">
        <v>310</v>
      </c>
      <c r="B2640" s="2" t="s">
        <v>34331</v>
      </c>
      <c r="C2640" s="3">
        <v>23</v>
      </c>
      <c r="D2640" s="2" t="s">
        <v>1052</v>
      </c>
      <c r="E2640" s="2" t="s">
        <v>21833</v>
      </c>
      <c r="F2640" s="2">
        <v>33890409</v>
      </c>
      <c r="G2640" s="2" t="s">
        <v>21970</v>
      </c>
      <c r="H2640" s="2" t="s">
        <v>21971</v>
      </c>
      <c r="I2640" s="2" t="s">
        <v>2446</v>
      </c>
      <c r="J2640" s="2" t="s">
        <v>21972</v>
      </c>
      <c r="K2640" s="2" t="s">
        <v>9176</v>
      </c>
      <c r="L2640" s="2" t="s">
        <v>21973</v>
      </c>
      <c r="M2640" s="2" t="s">
        <v>11800</v>
      </c>
      <c r="N2640" s="4" t="s">
        <v>21974</v>
      </c>
      <c r="O2640" s="4" t="s">
        <v>21975</v>
      </c>
    </row>
    <row r="2641" spans="1:15" ht="15" customHeight="1" x14ac:dyDescent="0.3">
      <c r="A2641" s="2" t="s">
        <v>310</v>
      </c>
      <c r="B2641" s="2" t="s">
        <v>34331</v>
      </c>
      <c r="C2641" s="3">
        <v>23</v>
      </c>
      <c r="D2641" s="2" t="s">
        <v>1052</v>
      </c>
      <c r="E2641" s="2" t="s">
        <v>21833</v>
      </c>
      <c r="F2641" s="2">
        <v>39356801</v>
      </c>
      <c r="G2641" s="2" t="s">
        <v>21976</v>
      </c>
      <c r="H2641" s="2" t="s">
        <v>21977</v>
      </c>
      <c r="I2641" s="2" t="s">
        <v>2446</v>
      </c>
      <c r="J2641" s="2"/>
      <c r="K2641" s="2"/>
      <c r="L2641" s="2"/>
      <c r="M2641" s="2" t="s">
        <v>21978</v>
      </c>
      <c r="N2641" s="4" t="s">
        <v>21979</v>
      </c>
      <c r="O2641" s="4" t="s">
        <v>21980</v>
      </c>
    </row>
    <row r="2642" spans="1:15" ht="15" customHeight="1" x14ac:dyDescent="0.3">
      <c r="A2642" s="2" t="s">
        <v>310</v>
      </c>
      <c r="B2642" s="2" t="s">
        <v>34331</v>
      </c>
      <c r="C2642" s="3">
        <v>23</v>
      </c>
      <c r="D2642" s="2" t="s">
        <v>1052</v>
      </c>
      <c r="E2642" s="2" t="s">
        <v>21697</v>
      </c>
      <c r="F2642" s="2">
        <v>33734544</v>
      </c>
      <c r="G2642" s="2" t="s">
        <v>21981</v>
      </c>
      <c r="H2642" s="2" t="s">
        <v>21982</v>
      </c>
      <c r="I2642" s="2" t="s">
        <v>3061</v>
      </c>
      <c r="J2642" s="2" t="s">
        <v>7236</v>
      </c>
      <c r="K2642" s="2" t="s">
        <v>21840</v>
      </c>
      <c r="L2642" s="2" t="s">
        <v>21983</v>
      </c>
      <c r="M2642" s="2" t="s">
        <v>7488</v>
      </c>
      <c r="N2642" s="4" t="s">
        <v>21984</v>
      </c>
      <c r="O2642" s="4" t="s">
        <v>21985</v>
      </c>
    </row>
    <row r="2643" spans="1:15" ht="15" customHeight="1" x14ac:dyDescent="0.3">
      <c r="A2643" s="2" t="s">
        <v>310</v>
      </c>
      <c r="B2643" s="2" t="s">
        <v>34331</v>
      </c>
      <c r="C2643" s="3">
        <v>23</v>
      </c>
      <c r="D2643" s="2" t="s">
        <v>1052</v>
      </c>
      <c r="E2643" s="2" t="s">
        <v>21697</v>
      </c>
      <c r="F2643" s="2">
        <v>33877298</v>
      </c>
      <c r="G2643" s="2" t="s">
        <v>21986</v>
      </c>
      <c r="H2643" s="2" t="s">
        <v>21987</v>
      </c>
      <c r="I2643" s="2" t="s">
        <v>13071</v>
      </c>
      <c r="J2643" s="2"/>
      <c r="K2643" s="2" t="s">
        <v>18561</v>
      </c>
      <c r="L2643" s="2" t="s">
        <v>21988</v>
      </c>
      <c r="M2643" s="2" t="s">
        <v>7488</v>
      </c>
      <c r="N2643" s="4" t="s">
        <v>21989</v>
      </c>
      <c r="O2643" s="4" t="s">
        <v>21990</v>
      </c>
    </row>
    <row r="2644" spans="1:15" ht="15" customHeight="1" x14ac:dyDescent="0.3">
      <c r="A2644" s="2" t="s">
        <v>310</v>
      </c>
      <c r="B2644" s="2" t="s">
        <v>34331</v>
      </c>
      <c r="C2644" s="3">
        <v>23</v>
      </c>
      <c r="D2644" s="2" t="s">
        <v>1052</v>
      </c>
      <c r="E2644" s="2" t="s">
        <v>21697</v>
      </c>
      <c r="F2644" s="2">
        <v>33169931</v>
      </c>
      <c r="G2644" s="2" t="s">
        <v>21991</v>
      </c>
      <c r="H2644" s="2" t="s">
        <v>21992</v>
      </c>
      <c r="I2644" s="2" t="s">
        <v>948</v>
      </c>
      <c r="J2644" s="2" t="s">
        <v>21993</v>
      </c>
      <c r="K2644" s="2" t="s">
        <v>14428</v>
      </c>
      <c r="L2644" s="2" t="s">
        <v>21994</v>
      </c>
      <c r="M2644" s="2" t="s">
        <v>7388</v>
      </c>
      <c r="N2644" s="4" t="s">
        <v>21995</v>
      </c>
      <c r="O2644" s="4" t="s">
        <v>21996</v>
      </c>
    </row>
    <row r="2645" spans="1:15" ht="15" customHeight="1" x14ac:dyDescent="0.3">
      <c r="A2645" s="2" t="s">
        <v>310</v>
      </c>
      <c r="B2645" s="2" t="s">
        <v>34331</v>
      </c>
      <c r="C2645" s="3">
        <v>23</v>
      </c>
      <c r="D2645" s="2" t="s">
        <v>1052</v>
      </c>
      <c r="E2645" s="2" t="s">
        <v>21697</v>
      </c>
      <c r="F2645" s="2">
        <v>33512420</v>
      </c>
      <c r="G2645" s="2" t="s">
        <v>21997</v>
      </c>
      <c r="H2645" s="2" t="s">
        <v>21998</v>
      </c>
      <c r="I2645" s="2" t="s">
        <v>21999</v>
      </c>
      <c r="J2645" s="2"/>
      <c r="K2645" s="2" t="s">
        <v>5284</v>
      </c>
      <c r="L2645" s="2" t="s">
        <v>22000</v>
      </c>
      <c r="M2645" s="2" t="s">
        <v>9041</v>
      </c>
      <c r="N2645" s="4" t="s">
        <v>22001</v>
      </c>
      <c r="O2645" s="4" t="s">
        <v>22002</v>
      </c>
    </row>
    <row r="2646" spans="1:15" ht="15" customHeight="1" x14ac:dyDescent="0.3">
      <c r="A2646" s="2" t="s">
        <v>310</v>
      </c>
      <c r="B2646" s="2" t="s">
        <v>34331</v>
      </c>
      <c r="C2646" s="3">
        <v>23</v>
      </c>
      <c r="D2646" s="2" t="s">
        <v>1052</v>
      </c>
      <c r="E2646" s="2" t="s">
        <v>21697</v>
      </c>
      <c r="F2646" s="2">
        <v>33781528</v>
      </c>
      <c r="G2646" s="2" t="s">
        <v>22003</v>
      </c>
      <c r="H2646" s="2" t="s">
        <v>22004</v>
      </c>
      <c r="I2646" s="2" t="s">
        <v>12040</v>
      </c>
      <c r="J2646" s="2" t="s">
        <v>22005</v>
      </c>
      <c r="K2646" s="2" t="s">
        <v>21707</v>
      </c>
      <c r="L2646" s="2" t="s">
        <v>22006</v>
      </c>
      <c r="M2646" s="2" t="s">
        <v>7460</v>
      </c>
      <c r="N2646" s="4" t="s">
        <v>22007</v>
      </c>
      <c r="O2646" s="4" t="s">
        <v>22008</v>
      </c>
    </row>
    <row r="2647" spans="1:15" ht="15" customHeight="1" x14ac:dyDescent="0.3">
      <c r="A2647" s="2" t="s">
        <v>310</v>
      </c>
      <c r="B2647" s="2" t="s">
        <v>34331</v>
      </c>
      <c r="C2647" s="3">
        <v>23</v>
      </c>
      <c r="D2647" s="2" t="s">
        <v>1052</v>
      </c>
      <c r="E2647" s="2" t="s">
        <v>21833</v>
      </c>
      <c r="F2647" s="2">
        <v>33206937</v>
      </c>
      <c r="G2647" s="2" t="s">
        <v>22009</v>
      </c>
      <c r="H2647" s="2" t="s">
        <v>22010</v>
      </c>
      <c r="I2647" s="2" t="s">
        <v>9220</v>
      </c>
      <c r="J2647" s="2"/>
      <c r="K2647" s="2" t="s">
        <v>5284</v>
      </c>
      <c r="L2647" s="2" t="s">
        <v>22011</v>
      </c>
      <c r="M2647" s="2" t="s">
        <v>22012</v>
      </c>
      <c r="N2647" s="4" t="s">
        <v>22013</v>
      </c>
      <c r="O2647" s="4" t="s">
        <v>22014</v>
      </c>
    </row>
    <row r="2648" spans="1:15" ht="15" customHeight="1" x14ac:dyDescent="0.3">
      <c r="A2648" s="2" t="s">
        <v>310</v>
      </c>
      <c r="B2648" s="2" t="s">
        <v>34331</v>
      </c>
      <c r="C2648" s="3">
        <v>23</v>
      </c>
      <c r="D2648" s="2" t="s">
        <v>1052</v>
      </c>
      <c r="E2648" s="2" t="s">
        <v>21697</v>
      </c>
      <c r="F2648" s="2">
        <v>33274413</v>
      </c>
      <c r="G2648" s="2" t="s">
        <v>22015</v>
      </c>
      <c r="H2648" s="2" t="s">
        <v>22016</v>
      </c>
      <c r="I2648" s="2" t="s">
        <v>2101</v>
      </c>
      <c r="J2648" s="2"/>
      <c r="K2648" s="2" t="s">
        <v>7472</v>
      </c>
      <c r="L2648" s="2" t="s">
        <v>22017</v>
      </c>
      <c r="M2648" s="2" t="s">
        <v>7858</v>
      </c>
      <c r="N2648" s="4" t="s">
        <v>22018</v>
      </c>
      <c r="O2648" s="4" t="s">
        <v>22019</v>
      </c>
    </row>
    <row r="2649" spans="1:15" ht="15" customHeight="1" x14ac:dyDescent="0.3">
      <c r="A2649" s="2" t="s">
        <v>310</v>
      </c>
      <c r="B2649" s="2" t="s">
        <v>34331</v>
      </c>
      <c r="C2649" s="3">
        <v>23</v>
      </c>
      <c r="D2649" s="2" t="s">
        <v>1052</v>
      </c>
      <c r="E2649" s="2" t="s">
        <v>21697</v>
      </c>
      <c r="F2649" s="2">
        <v>33570619</v>
      </c>
      <c r="G2649" s="2" t="s">
        <v>22020</v>
      </c>
      <c r="H2649" s="2" t="s">
        <v>22021</v>
      </c>
      <c r="I2649" s="2" t="s">
        <v>22022</v>
      </c>
      <c r="J2649" s="2"/>
      <c r="K2649" s="2" t="s">
        <v>18561</v>
      </c>
      <c r="L2649" s="2" t="s">
        <v>22023</v>
      </c>
      <c r="M2649" s="2" t="s">
        <v>7488</v>
      </c>
      <c r="N2649" s="4" t="s">
        <v>22024</v>
      </c>
      <c r="O2649" s="4" t="s">
        <v>22025</v>
      </c>
    </row>
    <row r="2650" spans="1:15" ht="15" customHeight="1" x14ac:dyDescent="0.3">
      <c r="A2650" s="2" t="s">
        <v>310</v>
      </c>
      <c r="B2650" s="2" t="s">
        <v>34331</v>
      </c>
      <c r="C2650" s="3">
        <v>23</v>
      </c>
      <c r="D2650" s="2" t="s">
        <v>1052</v>
      </c>
      <c r="E2650" s="2" t="s">
        <v>21697</v>
      </c>
      <c r="F2650" s="2">
        <v>33006109</v>
      </c>
      <c r="G2650" s="2" t="s">
        <v>22026</v>
      </c>
      <c r="H2650" s="2" t="s">
        <v>22027</v>
      </c>
      <c r="I2650" s="2" t="s">
        <v>3190</v>
      </c>
      <c r="J2650" s="2" t="s">
        <v>22028</v>
      </c>
      <c r="K2650" s="2" t="s">
        <v>7472</v>
      </c>
      <c r="L2650" s="2" t="s">
        <v>22029</v>
      </c>
      <c r="M2650" s="2" t="s">
        <v>22030</v>
      </c>
      <c r="N2650" s="4" t="s">
        <v>22031</v>
      </c>
      <c r="O2650" s="4" t="s">
        <v>22032</v>
      </c>
    </row>
    <row r="2651" spans="1:15" ht="15" customHeight="1" x14ac:dyDescent="0.3">
      <c r="A2651" s="2" t="s">
        <v>310</v>
      </c>
      <c r="B2651" s="2" t="s">
        <v>34331</v>
      </c>
      <c r="C2651" s="3">
        <v>23</v>
      </c>
      <c r="D2651" s="2" t="s">
        <v>1052</v>
      </c>
      <c r="E2651" s="2" t="s">
        <v>21697</v>
      </c>
      <c r="F2651" s="2">
        <v>34350148</v>
      </c>
      <c r="G2651" s="2" t="s">
        <v>22033</v>
      </c>
      <c r="H2651" s="2" t="s">
        <v>22034</v>
      </c>
      <c r="I2651" s="2" t="s">
        <v>759</v>
      </c>
      <c r="J2651" s="2" t="s">
        <v>22035</v>
      </c>
      <c r="K2651" s="2" t="s">
        <v>7707</v>
      </c>
      <c r="L2651" s="2" t="s">
        <v>22036</v>
      </c>
      <c r="M2651" s="2" t="s">
        <v>7388</v>
      </c>
      <c r="N2651" s="4" t="s">
        <v>22037</v>
      </c>
      <c r="O2651" s="4" t="s">
        <v>22038</v>
      </c>
    </row>
    <row r="2652" spans="1:15" ht="15" customHeight="1" x14ac:dyDescent="0.3">
      <c r="A2652" s="2" t="s">
        <v>310</v>
      </c>
      <c r="B2652" s="2" t="s">
        <v>34331</v>
      </c>
      <c r="C2652" s="3">
        <v>23</v>
      </c>
      <c r="D2652" s="2" t="s">
        <v>1052</v>
      </c>
      <c r="E2652" s="2" t="s">
        <v>21697</v>
      </c>
      <c r="F2652" s="2">
        <v>34950026</v>
      </c>
      <c r="G2652" s="2" t="s">
        <v>22039</v>
      </c>
      <c r="H2652" s="2" t="s">
        <v>22040</v>
      </c>
      <c r="I2652" s="2" t="s">
        <v>759</v>
      </c>
      <c r="J2652" s="2" t="s">
        <v>22041</v>
      </c>
      <c r="K2652" s="2" t="s">
        <v>12611</v>
      </c>
      <c r="L2652" s="2" t="s">
        <v>22042</v>
      </c>
      <c r="M2652" s="2" t="s">
        <v>7388</v>
      </c>
      <c r="N2652" s="4" t="s">
        <v>22043</v>
      </c>
      <c r="O2652" s="4" t="s">
        <v>22044</v>
      </c>
    </row>
    <row r="2653" spans="1:15" ht="15" customHeight="1" x14ac:dyDescent="0.3">
      <c r="A2653" s="2" t="s">
        <v>310</v>
      </c>
      <c r="B2653" s="2" t="s">
        <v>34331</v>
      </c>
      <c r="C2653" s="3">
        <v>23</v>
      </c>
      <c r="D2653" s="2" t="s">
        <v>1052</v>
      </c>
      <c r="E2653" s="2" t="s">
        <v>21697</v>
      </c>
      <c r="F2653" s="2">
        <v>32860171</v>
      </c>
      <c r="G2653" s="2" t="s">
        <v>22045</v>
      </c>
      <c r="H2653" s="2" t="s">
        <v>22046</v>
      </c>
      <c r="I2653" s="2" t="s">
        <v>799</v>
      </c>
      <c r="J2653" s="2"/>
      <c r="K2653" s="2" t="s">
        <v>7472</v>
      </c>
      <c r="L2653" s="2" t="s">
        <v>22047</v>
      </c>
      <c r="M2653" s="2" t="s">
        <v>7858</v>
      </c>
      <c r="N2653" s="4" t="s">
        <v>22048</v>
      </c>
      <c r="O2653" s="4" t="s">
        <v>22049</v>
      </c>
    </row>
    <row r="2654" spans="1:15" ht="15" customHeight="1" x14ac:dyDescent="0.3">
      <c r="A2654" s="2" t="s">
        <v>310</v>
      </c>
      <c r="B2654" s="2" t="s">
        <v>34331</v>
      </c>
      <c r="C2654" s="3">
        <v>23</v>
      </c>
      <c r="D2654" s="2" t="s">
        <v>1052</v>
      </c>
      <c r="E2654" s="2" t="s">
        <v>21697</v>
      </c>
      <c r="F2654" s="2">
        <v>32886425</v>
      </c>
      <c r="G2654" s="2" t="s">
        <v>22050</v>
      </c>
      <c r="H2654" s="2" t="s">
        <v>22051</v>
      </c>
      <c r="I2654" s="2" t="s">
        <v>799</v>
      </c>
      <c r="J2654" s="2" t="s">
        <v>22052</v>
      </c>
      <c r="K2654" s="2" t="s">
        <v>9176</v>
      </c>
      <c r="L2654" s="2" t="s">
        <v>22053</v>
      </c>
      <c r="M2654" s="2" t="s">
        <v>9041</v>
      </c>
      <c r="N2654" s="4" t="s">
        <v>22054</v>
      </c>
      <c r="O2654" s="4" t="s">
        <v>22055</v>
      </c>
    </row>
    <row r="2655" spans="1:15" ht="15" customHeight="1" x14ac:dyDescent="0.3">
      <c r="A2655" s="2" t="s">
        <v>310</v>
      </c>
      <c r="B2655" s="2" t="s">
        <v>34331</v>
      </c>
      <c r="C2655" s="3">
        <v>23</v>
      </c>
      <c r="D2655" s="2" t="s">
        <v>1052</v>
      </c>
      <c r="E2655" s="2" t="s">
        <v>21697</v>
      </c>
      <c r="F2655" s="2">
        <v>32534101</v>
      </c>
      <c r="G2655" s="2" t="s">
        <v>22056</v>
      </c>
      <c r="H2655" s="2" t="s">
        <v>22057</v>
      </c>
      <c r="I2655" s="2" t="s">
        <v>9169</v>
      </c>
      <c r="J2655" s="2" t="s">
        <v>6136</v>
      </c>
      <c r="K2655" s="2" t="s">
        <v>18931</v>
      </c>
      <c r="L2655" s="2" t="s">
        <v>22058</v>
      </c>
      <c r="M2655" s="2" t="s">
        <v>7460</v>
      </c>
      <c r="N2655" s="4" t="s">
        <v>22059</v>
      </c>
      <c r="O2655" s="4" t="s">
        <v>22060</v>
      </c>
    </row>
    <row r="2656" spans="1:15" ht="15" customHeight="1" x14ac:dyDescent="0.3">
      <c r="A2656" s="2" t="s">
        <v>310</v>
      </c>
      <c r="B2656" s="2" t="s">
        <v>34331</v>
      </c>
      <c r="C2656" s="3">
        <v>23</v>
      </c>
      <c r="D2656" s="2" t="s">
        <v>1052</v>
      </c>
      <c r="E2656" s="2" t="s">
        <v>21697</v>
      </c>
      <c r="F2656" s="2">
        <v>32781600</v>
      </c>
      <c r="G2656" s="2" t="s">
        <v>22061</v>
      </c>
      <c r="H2656" s="2" t="s">
        <v>22062</v>
      </c>
      <c r="I2656" s="2" t="s">
        <v>16442</v>
      </c>
      <c r="J2656" s="2" t="s">
        <v>16442</v>
      </c>
      <c r="K2656" s="2" t="s">
        <v>8969</v>
      </c>
      <c r="L2656" s="2" t="s">
        <v>22063</v>
      </c>
      <c r="M2656" s="2" t="s">
        <v>7709</v>
      </c>
      <c r="N2656" s="4" t="s">
        <v>22064</v>
      </c>
      <c r="O2656" s="4" t="s">
        <v>22065</v>
      </c>
    </row>
    <row r="2657" spans="1:15" ht="15" customHeight="1" x14ac:dyDescent="0.3">
      <c r="A2657" s="2" t="s">
        <v>310</v>
      </c>
      <c r="B2657" s="2" t="s">
        <v>34331</v>
      </c>
      <c r="C2657" s="3">
        <v>23</v>
      </c>
      <c r="D2657" s="2" t="s">
        <v>1052</v>
      </c>
      <c r="E2657" s="2" t="s">
        <v>21697</v>
      </c>
      <c r="F2657" s="2">
        <v>32267590</v>
      </c>
      <c r="G2657" s="2" t="s">
        <v>22066</v>
      </c>
      <c r="H2657" s="2" t="s">
        <v>22067</v>
      </c>
      <c r="I2657" s="2" t="s">
        <v>1474</v>
      </c>
      <c r="J2657" s="2" t="s">
        <v>22068</v>
      </c>
      <c r="K2657" s="2" t="s">
        <v>14428</v>
      </c>
      <c r="L2657" s="2" t="s">
        <v>22069</v>
      </c>
      <c r="M2657" s="2" t="s">
        <v>7488</v>
      </c>
      <c r="N2657" s="4" t="s">
        <v>22070</v>
      </c>
      <c r="O2657" s="4" t="s">
        <v>22071</v>
      </c>
    </row>
    <row r="2658" spans="1:15" ht="15" customHeight="1" x14ac:dyDescent="0.3">
      <c r="A2658" s="2" t="s">
        <v>310</v>
      </c>
      <c r="B2658" s="2" t="s">
        <v>34331</v>
      </c>
      <c r="C2658" s="3">
        <v>23</v>
      </c>
      <c r="D2658" s="2" t="s">
        <v>1052</v>
      </c>
      <c r="E2658" s="2" t="s">
        <v>21697</v>
      </c>
      <c r="F2658" s="2">
        <v>32268350</v>
      </c>
      <c r="G2658" s="2" t="s">
        <v>22072</v>
      </c>
      <c r="H2658" s="2" t="s">
        <v>22073</v>
      </c>
      <c r="I2658" s="2" t="s">
        <v>7219</v>
      </c>
      <c r="J2658" s="2"/>
      <c r="K2658" s="2" t="s">
        <v>5284</v>
      </c>
      <c r="L2658" s="2" t="s">
        <v>22074</v>
      </c>
      <c r="M2658" s="2" t="s">
        <v>22030</v>
      </c>
      <c r="N2658" s="4" t="s">
        <v>22075</v>
      </c>
      <c r="O2658" s="4" t="s">
        <v>22076</v>
      </c>
    </row>
    <row r="2659" spans="1:15" ht="15" customHeight="1" x14ac:dyDescent="0.3">
      <c r="A2659" s="2" t="s">
        <v>310</v>
      </c>
      <c r="B2659" s="2" t="s">
        <v>34331</v>
      </c>
      <c r="C2659" s="3">
        <v>23</v>
      </c>
      <c r="D2659" s="2" t="s">
        <v>1052</v>
      </c>
      <c r="E2659" s="2" t="s">
        <v>21697</v>
      </c>
      <c r="F2659" s="2">
        <v>30181580</v>
      </c>
      <c r="G2659" s="2" t="s">
        <v>22077</v>
      </c>
      <c r="H2659" s="2" t="s">
        <v>22078</v>
      </c>
      <c r="I2659" s="2" t="s">
        <v>9200</v>
      </c>
      <c r="J2659" s="2" t="s">
        <v>22079</v>
      </c>
      <c r="K2659" s="2" t="s">
        <v>18259</v>
      </c>
      <c r="L2659" s="2" t="s">
        <v>22080</v>
      </c>
      <c r="M2659" s="2" t="s">
        <v>7388</v>
      </c>
      <c r="N2659" s="4" t="s">
        <v>22081</v>
      </c>
      <c r="O2659" s="4" t="s">
        <v>22082</v>
      </c>
    </row>
    <row r="2660" spans="1:15" ht="15" customHeight="1" x14ac:dyDescent="0.3">
      <c r="A2660" s="2" t="s">
        <v>310</v>
      </c>
      <c r="B2660" s="2" t="s">
        <v>34331</v>
      </c>
      <c r="C2660" s="3">
        <v>23</v>
      </c>
      <c r="D2660" s="2" t="s">
        <v>1052</v>
      </c>
      <c r="E2660" s="2" t="s">
        <v>21697</v>
      </c>
      <c r="F2660" s="2">
        <v>31511612</v>
      </c>
      <c r="G2660" s="2" t="s">
        <v>22083</v>
      </c>
      <c r="H2660" s="2" t="s">
        <v>22084</v>
      </c>
      <c r="I2660" s="2" t="s">
        <v>960</v>
      </c>
      <c r="J2660" s="2" t="s">
        <v>22085</v>
      </c>
      <c r="K2660" s="2" t="s">
        <v>17140</v>
      </c>
      <c r="L2660" s="2" t="s">
        <v>22086</v>
      </c>
      <c r="M2660" s="2" t="s">
        <v>22087</v>
      </c>
      <c r="N2660" s="4" t="s">
        <v>22088</v>
      </c>
      <c r="O2660" s="4" t="s">
        <v>22089</v>
      </c>
    </row>
    <row r="2661" spans="1:15" ht="15" customHeight="1" x14ac:dyDescent="0.3">
      <c r="A2661" s="2" t="s">
        <v>310</v>
      </c>
      <c r="B2661" s="2" t="s">
        <v>34331</v>
      </c>
      <c r="C2661" s="3">
        <v>23</v>
      </c>
      <c r="D2661" s="2" t="s">
        <v>1052</v>
      </c>
      <c r="E2661" s="2" t="s">
        <v>21697</v>
      </c>
      <c r="F2661" s="2">
        <v>31563573</v>
      </c>
      <c r="G2661" s="2" t="s">
        <v>22090</v>
      </c>
      <c r="H2661" s="2" t="s">
        <v>22091</v>
      </c>
      <c r="I2661" s="2" t="s">
        <v>960</v>
      </c>
      <c r="J2661" s="2" t="s">
        <v>22092</v>
      </c>
      <c r="K2661" s="2" t="s">
        <v>18931</v>
      </c>
      <c r="L2661" s="2" t="s">
        <v>22093</v>
      </c>
      <c r="M2661" s="2" t="s">
        <v>21921</v>
      </c>
      <c r="N2661" s="4" t="s">
        <v>22094</v>
      </c>
      <c r="O2661" s="4" t="s">
        <v>22095</v>
      </c>
    </row>
    <row r="2662" spans="1:15" ht="15" customHeight="1" x14ac:dyDescent="0.3">
      <c r="A2662" s="2" t="s">
        <v>310</v>
      </c>
      <c r="B2662" s="2" t="s">
        <v>34331</v>
      </c>
      <c r="C2662" s="3">
        <v>23</v>
      </c>
      <c r="D2662" s="2" t="s">
        <v>1052</v>
      </c>
      <c r="E2662" s="2" t="s">
        <v>21697</v>
      </c>
      <c r="F2662" s="2">
        <v>31724815</v>
      </c>
      <c r="G2662" s="2" t="s">
        <v>22096</v>
      </c>
      <c r="H2662" s="2" t="s">
        <v>22097</v>
      </c>
      <c r="I2662" s="2" t="s">
        <v>960</v>
      </c>
      <c r="J2662" s="2" t="s">
        <v>2283</v>
      </c>
      <c r="K2662" s="2" t="s">
        <v>9176</v>
      </c>
      <c r="L2662" s="2" t="s">
        <v>22098</v>
      </c>
      <c r="M2662" s="2" t="s">
        <v>7388</v>
      </c>
      <c r="N2662" s="4" t="s">
        <v>22099</v>
      </c>
      <c r="O2662" s="4" t="s">
        <v>22100</v>
      </c>
    </row>
    <row r="2663" spans="1:15" ht="15" customHeight="1" x14ac:dyDescent="0.3">
      <c r="A2663" s="2" t="s">
        <v>310</v>
      </c>
      <c r="B2663" s="2" t="s">
        <v>34331</v>
      </c>
      <c r="C2663" s="3">
        <v>23</v>
      </c>
      <c r="D2663" s="2" t="s">
        <v>1052</v>
      </c>
      <c r="E2663" s="2" t="s">
        <v>21833</v>
      </c>
      <c r="F2663" s="2">
        <v>31913492</v>
      </c>
      <c r="G2663" s="2" t="s">
        <v>22101</v>
      </c>
      <c r="H2663" s="2" t="s">
        <v>22102</v>
      </c>
      <c r="I2663" s="2" t="s">
        <v>4545</v>
      </c>
      <c r="J2663" s="2" t="s">
        <v>4545</v>
      </c>
      <c r="K2663" s="2" t="s">
        <v>10198</v>
      </c>
      <c r="L2663" s="2" t="s">
        <v>22103</v>
      </c>
      <c r="M2663" s="2" t="s">
        <v>7388</v>
      </c>
      <c r="N2663" s="4" t="s">
        <v>22104</v>
      </c>
      <c r="O2663" s="4" t="s">
        <v>22105</v>
      </c>
    </row>
    <row r="2664" spans="1:15" ht="15" customHeight="1" x14ac:dyDescent="0.3">
      <c r="A2664" s="2" t="s">
        <v>310</v>
      </c>
      <c r="B2664" s="2" t="s">
        <v>34331</v>
      </c>
      <c r="C2664" s="3">
        <v>23</v>
      </c>
      <c r="D2664" s="2" t="s">
        <v>1052</v>
      </c>
      <c r="E2664" s="2" t="s">
        <v>21697</v>
      </c>
      <c r="F2664" s="2">
        <v>31935294</v>
      </c>
      <c r="G2664" s="2" t="s">
        <v>22106</v>
      </c>
      <c r="H2664" s="2" t="s">
        <v>22107</v>
      </c>
      <c r="I2664" s="2" t="s">
        <v>22108</v>
      </c>
      <c r="J2664" s="2"/>
      <c r="K2664" s="2" t="s">
        <v>18561</v>
      </c>
      <c r="L2664" s="2" t="s">
        <v>22109</v>
      </c>
      <c r="M2664" s="2" t="s">
        <v>7388</v>
      </c>
      <c r="N2664" s="4" t="s">
        <v>22110</v>
      </c>
      <c r="O2664" s="4" t="s">
        <v>22111</v>
      </c>
    </row>
    <row r="2665" spans="1:15" ht="15" customHeight="1" x14ac:dyDescent="0.3">
      <c r="A2665" s="2" t="s">
        <v>310</v>
      </c>
      <c r="B2665" s="2" t="s">
        <v>34331</v>
      </c>
      <c r="C2665" s="3">
        <v>23</v>
      </c>
      <c r="D2665" s="2" t="s">
        <v>1052</v>
      </c>
      <c r="E2665" s="2" t="s">
        <v>21697</v>
      </c>
      <c r="F2665" s="2">
        <v>31834557</v>
      </c>
      <c r="G2665" s="2" t="s">
        <v>22112</v>
      </c>
      <c r="H2665" s="2" t="s">
        <v>22113</v>
      </c>
      <c r="I2665" s="2" t="s">
        <v>975</v>
      </c>
      <c r="J2665" s="2" t="s">
        <v>22114</v>
      </c>
      <c r="K2665" s="2" t="s">
        <v>7472</v>
      </c>
      <c r="L2665" s="2" t="s">
        <v>22115</v>
      </c>
      <c r="M2665" s="2" t="s">
        <v>7735</v>
      </c>
      <c r="N2665" s="4" t="s">
        <v>22116</v>
      </c>
      <c r="O2665" s="4" t="s">
        <v>22117</v>
      </c>
    </row>
    <row r="2666" spans="1:15" ht="15" customHeight="1" x14ac:dyDescent="0.3">
      <c r="A2666" s="2" t="s">
        <v>310</v>
      </c>
      <c r="B2666" s="2" t="s">
        <v>34331</v>
      </c>
      <c r="C2666" s="3">
        <v>23</v>
      </c>
      <c r="D2666" s="2" t="s">
        <v>1052</v>
      </c>
      <c r="E2666" s="2" t="s">
        <v>21697</v>
      </c>
      <c r="F2666" s="2">
        <v>32153572</v>
      </c>
      <c r="G2666" s="2" t="s">
        <v>22118</v>
      </c>
      <c r="H2666" s="2" t="s">
        <v>22119</v>
      </c>
      <c r="I2666" s="2" t="s">
        <v>1123</v>
      </c>
      <c r="J2666" s="2" t="s">
        <v>21110</v>
      </c>
      <c r="K2666" s="2" t="s">
        <v>7410</v>
      </c>
      <c r="L2666" s="2" t="s">
        <v>22120</v>
      </c>
      <c r="M2666" s="2" t="s">
        <v>22030</v>
      </c>
      <c r="N2666" s="4" t="s">
        <v>22121</v>
      </c>
      <c r="O2666" s="4" t="s">
        <v>22122</v>
      </c>
    </row>
    <row r="2667" spans="1:15" ht="15" customHeight="1" x14ac:dyDescent="0.3">
      <c r="A2667" s="2" t="s">
        <v>310</v>
      </c>
      <c r="B2667" s="2" t="s">
        <v>34331</v>
      </c>
      <c r="C2667" s="3">
        <v>23</v>
      </c>
      <c r="D2667" s="2" t="s">
        <v>1052</v>
      </c>
      <c r="E2667" s="2" t="s">
        <v>21697</v>
      </c>
      <c r="F2667" s="2">
        <v>32714184</v>
      </c>
      <c r="G2667" s="2" t="s">
        <v>22123</v>
      </c>
      <c r="H2667" s="2" t="s">
        <v>22124</v>
      </c>
      <c r="I2667" s="2" t="s">
        <v>1123</v>
      </c>
      <c r="J2667" s="2" t="s">
        <v>10267</v>
      </c>
      <c r="K2667" s="2" t="s">
        <v>12611</v>
      </c>
      <c r="L2667" s="2" t="s">
        <v>22125</v>
      </c>
      <c r="M2667" s="2" t="s">
        <v>7388</v>
      </c>
      <c r="N2667" s="4" t="s">
        <v>22126</v>
      </c>
      <c r="O2667" s="4" t="s">
        <v>22127</v>
      </c>
    </row>
    <row r="2668" spans="1:15" ht="15" customHeight="1" x14ac:dyDescent="0.3">
      <c r="A2668" s="2" t="s">
        <v>310</v>
      </c>
      <c r="B2668" s="2" t="s">
        <v>34331</v>
      </c>
      <c r="C2668" s="3">
        <v>23</v>
      </c>
      <c r="D2668" s="2" t="s">
        <v>1052</v>
      </c>
      <c r="E2668" s="2" t="s">
        <v>21697</v>
      </c>
      <c r="F2668" s="2">
        <v>33042850</v>
      </c>
      <c r="G2668" s="2" t="s">
        <v>22128</v>
      </c>
      <c r="H2668" s="2" t="s">
        <v>22129</v>
      </c>
      <c r="I2668" s="2" t="s">
        <v>1123</v>
      </c>
      <c r="J2668" s="2" t="s">
        <v>22130</v>
      </c>
      <c r="K2668" s="2" t="s">
        <v>12011</v>
      </c>
      <c r="L2668" s="2" t="s">
        <v>22131</v>
      </c>
      <c r="M2668" s="2" t="s">
        <v>7438</v>
      </c>
      <c r="N2668" s="4" t="s">
        <v>22132</v>
      </c>
      <c r="O2668" s="4" t="s">
        <v>22133</v>
      </c>
    </row>
    <row r="2669" spans="1:15" ht="15" customHeight="1" x14ac:dyDescent="0.3">
      <c r="A2669" s="2" t="s">
        <v>310</v>
      </c>
      <c r="B2669" s="2" t="s">
        <v>34331</v>
      </c>
      <c r="C2669" s="3">
        <v>23</v>
      </c>
      <c r="D2669" s="2" t="s">
        <v>1052</v>
      </c>
      <c r="E2669" s="2" t="s">
        <v>21697</v>
      </c>
      <c r="F2669" s="2">
        <v>31347788</v>
      </c>
      <c r="G2669" s="2" t="s">
        <v>22134</v>
      </c>
      <c r="H2669" s="2" t="s">
        <v>22135</v>
      </c>
      <c r="I2669" s="2" t="s">
        <v>2367</v>
      </c>
      <c r="J2669" s="2" t="s">
        <v>22136</v>
      </c>
      <c r="K2669" s="2" t="s">
        <v>9176</v>
      </c>
      <c r="L2669" s="2" t="s">
        <v>22137</v>
      </c>
      <c r="M2669" s="2" t="s">
        <v>9041</v>
      </c>
      <c r="N2669" s="4" t="s">
        <v>22138</v>
      </c>
      <c r="O2669" s="4" t="s">
        <v>22139</v>
      </c>
    </row>
    <row r="2670" spans="1:15" ht="15" customHeight="1" x14ac:dyDescent="0.3">
      <c r="A2670" s="2" t="s">
        <v>310</v>
      </c>
      <c r="B2670" s="2" t="s">
        <v>34331</v>
      </c>
      <c r="C2670" s="3">
        <v>23</v>
      </c>
      <c r="D2670" s="2" t="s">
        <v>1052</v>
      </c>
      <c r="E2670" s="2" t="s">
        <v>21697</v>
      </c>
      <c r="F2670" s="2">
        <v>31648332</v>
      </c>
      <c r="G2670" s="2" t="s">
        <v>22140</v>
      </c>
      <c r="H2670" s="2" t="s">
        <v>22141</v>
      </c>
      <c r="I2670" s="2" t="s">
        <v>22142</v>
      </c>
      <c r="J2670" s="2"/>
      <c r="K2670" s="2" t="s">
        <v>18561</v>
      </c>
      <c r="L2670" s="2" t="s">
        <v>22143</v>
      </c>
      <c r="M2670" s="2" t="s">
        <v>11800</v>
      </c>
      <c r="N2670" s="4" t="s">
        <v>22144</v>
      </c>
      <c r="O2670" s="4" t="s">
        <v>22145</v>
      </c>
    </row>
    <row r="2671" spans="1:15" ht="15" customHeight="1" x14ac:dyDescent="0.3">
      <c r="A2671" s="2" t="s">
        <v>310</v>
      </c>
      <c r="B2671" s="2" t="s">
        <v>34331</v>
      </c>
      <c r="C2671" s="3">
        <v>23</v>
      </c>
      <c r="D2671" s="2" t="s">
        <v>1052</v>
      </c>
      <c r="E2671" s="2" t="s">
        <v>21697</v>
      </c>
      <c r="F2671" s="2">
        <v>31199983</v>
      </c>
      <c r="G2671" s="2" t="s">
        <v>22146</v>
      </c>
      <c r="H2671" s="2" t="s">
        <v>22147</v>
      </c>
      <c r="I2671" s="2" t="s">
        <v>3199</v>
      </c>
      <c r="J2671" s="2" t="s">
        <v>22148</v>
      </c>
      <c r="K2671" s="2" t="s">
        <v>18931</v>
      </c>
      <c r="L2671" s="2" t="s">
        <v>22149</v>
      </c>
      <c r="M2671" s="2" t="s">
        <v>9041</v>
      </c>
      <c r="N2671" s="4" t="s">
        <v>22150</v>
      </c>
      <c r="O2671" s="4" t="s">
        <v>22151</v>
      </c>
    </row>
    <row r="2672" spans="1:15" ht="15" customHeight="1" x14ac:dyDescent="0.3">
      <c r="A2672" s="2" t="s">
        <v>310</v>
      </c>
      <c r="B2672" s="2" t="s">
        <v>34331</v>
      </c>
      <c r="C2672" s="3">
        <v>23</v>
      </c>
      <c r="D2672" s="2" t="s">
        <v>1052</v>
      </c>
      <c r="E2672" s="2" t="s">
        <v>21697</v>
      </c>
      <c r="F2672" s="2">
        <v>31376032</v>
      </c>
      <c r="G2672" s="2" t="s">
        <v>22152</v>
      </c>
      <c r="H2672" s="2" t="s">
        <v>22153</v>
      </c>
      <c r="I2672" s="2" t="s">
        <v>3199</v>
      </c>
      <c r="J2672" s="2" t="s">
        <v>18036</v>
      </c>
      <c r="K2672" s="2" t="s">
        <v>7472</v>
      </c>
      <c r="L2672" s="2" t="s">
        <v>22154</v>
      </c>
      <c r="M2672" s="2" t="s">
        <v>8153</v>
      </c>
      <c r="N2672" s="4" t="s">
        <v>22155</v>
      </c>
      <c r="O2672" s="4" t="s">
        <v>22156</v>
      </c>
    </row>
    <row r="2673" spans="1:15" ht="15" customHeight="1" x14ac:dyDescent="0.3">
      <c r="A2673" s="2" t="s">
        <v>310</v>
      </c>
      <c r="B2673" s="2" t="s">
        <v>34331</v>
      </c>
      <c r="C2673" s="3">
        <v>23</v>
      </c>
      <c r="D2673" s="2" t="s">
        <v>1052</v>
      </c>
      <c r="E2673" s="2" t="s">
        <v>21697</v>
      </c>
      <c r="F2673" s="2">
        <v>31471325</v>
      </c>
      <c r="G2673" s="2" t="s">
        <v>22157</v>
      </c>
      <c r="H2673" s="2" t="s">
        <v>22158</v>
      </c>
      <c r="I2673" s="2" t="s">
        <v>22159</v>
      </c>
      <c r="J2673" s="2"/>
      <c r="K2673" s="2" t="s">
        <v>18561</v>
      </c>
      <c r="L2673" s="2" t="s">
        <v>22160</v>
      </c>
      <c r="M2673" s="2" t="s">
        <v>21921</v>
      </c>
      <c r="N2673" s="4" t="s">
        <v>22161</v>
      </c>
      <c r="O2673" s="4" t="s">
        <v>22162</v>
      </c>
    </row>
    <row r="2674" spans="1:15" ht="15" customHeight="1" x14ac:dyDescent="0.3">
      <c r="A2674" s="2" t="s">
        <v>310</v>
      </c>
      <c r="B2674" s="2" t="s">
        <v>34331</v>
      </c>
      <c r="C2674" s="3">
        <v>23</v>
      </c>
      <c r="D2674" s="2" t="s">
        <v>1052</v>
      </c>
      <c r="E2674" s="2" t="s">
        <v>21697</v>
      </c>
      <c r="F2674" s="2">
        <v>30546070</v>
      </c>
      <c r="G2674" s="2" t="s">
        <v>22163</v>
      </c>
      <c r="H2674" s="2" t="s">
        <v>22164</v>
      </c>
      <c r="I2674" s="2" t="s">
        <v>1916</v>
      </c>
      <c r="J2674" s="2" t="s">
        <v>7274</v>
      </c>
      <c r="K2674" s="2" t="s">
        <v>18259</v>
      </c>
      <c r="L2674" s="2" t="s">
        <v>22165</v>
      </c>
      <c r="M2674" s="2" t="s">
        <v>22166</v>
      </c>
      <c r="N2674" s="4" t="s">
        <v>22167</v>
      </c>
      <c r="O2674" s="4" t="s">
        <v>22168</v>
      </c>
    </row>
    <row r="2675" spans="1:15" ht="15" customHeight="1" x14ac:dyDescent="0.3">
      <c r="A2675" s="2" t="s">
        <v>310</v>
      </c>
      <c r="B2675" s="2" t="s">
        <v>34331</v>
      </c>
      <c r="C2675" s="3">
        <v>23</v>
      </c>
      <c r="D2675" s="2" t="s">
        <v>1052</v>
      </c>
      <c r="E2675" s="2" t="s">
        <v>21697</v>
      </c>
      <c r="F2675" s="2">
        <v>30660643</v>
      </c>
      <c r="G2675" s="2" t="s">
        <v>22169</v>
      </c>
      <c r="H2675" s="2" t="s">
        <v>22170</v>
      </c>
      <c r="I2675" s="2" t="s">
        <v>2586</v>
      </c>
      <c r="J2675" s="2" t="s">
        <v>22171</v>
      </c>
      <c r="K2675" s="2" t="s">
        <v>7380</v>
      </c>
      <c r="L2675" s="2" t="s">
        <v>22172</v>
      </c>
      <c r="M2675" s="2" t="s">
        <v>9041</v>
      </c>
      <c r="N2675" s="4" t="s">
        <v>22173</v>
      </c>
      <c r="O2675" s="4" t="s">
        <v>22174</v>
      </c>
    </row>
    <row r="2676" spans="1:15" ht="15" customHeight="1" x14ac:dyDescent="0.3">
      <c r="A2676" s="2" t="s">
        <v>310</v>
      </c>
      <c r="B2676" s="2" t="s">
        <v>34331</v>
      </c>
      <c r="C2676" s="3">
        <v>23</v>
      </c>
      <c r="D2676" s="2" t="s">
        <v>1052</v>
      </c>
      <c r="E2676" s="2" t="s">
        <v>21697</v>
      </c>
      <c r="F2676" s="2">
        <v>30239621</v>
      </c>
      <c r="G2676" s="2" t="s">
        <v>22175</v>
      </c>
      <c r="H2676" s="2" t="s">
        <v>22176</v>
      </c>
      <c r="I2676" s="2" t="s">
        <v>18528</v>
      </c>
      <c r="J2676" s="2"/>
      <c r="K2676" s="2" t="s">
        <v>8389</v>
      </c>
      <c r="L2676" s="2" t="s">
        <v>22177</v>
      </c>
      <c r="M2676" s="2" t="s">
        <v>9041</v>
      </c>
      <c r="N2676" s="4" t="s">
        <v>22178</v>
      </c>
      <c r="O2676" s="4" t="s">
        <v>22179</v>
      </c>
    </row>
    <row r="2677" spans="1:15" ht="15" customHeight="1" x14ac:dyDescent="0.3">
      <c r="A2677" s="2" t="s">
        <v>310</v>
      </c>
      <c r="B2677" s="2" t="s">
        <v>34331</v>
      </c>
      <c r="C2677" s="3">
        <v>23</v>
      </c>
      <c r="D2677" s="2" t="s">
        <v>1052</v>
      </c>
      <c r="E2677" s="2" t="s">
        <v>21697</v>
      </c>
      <c r="F2677" s="2">
        <v>30882883</v>
      </c>
      <c r="G2677" s="2" t="s">
        <v>22180</v>
      </c>
      <c r="H2677" s="2" t="s">
        <v>22181</v>
      </c>
      <c r="I2677" s="2" t="s">
        <v>4332</v>
      </c>
      <c r="J2677" s="2" t="s">
        <v>16616</v>
      </c>
      <c r="K2677" s="2" t="s">
        <v>22182</v>
      </c>
      <c r="L2677" s="2" t="s">
        <v>22183</v>
      </c>
      <c r="M2677" s="2" t="s">
        <v>20180</v>
      </c>
      <c r="N2677" s="4" t="s">
        <v>22184</v>
      </c>
      <c r="O2677" s="4" t="s">
        <v>22185</v>
      </c>
    </row>
    <row r="2678" spans="1:15" ht="15" customHeight="1" x14ac:dyDescent="0.3">
      <c r="A2678" s="2" t="s">
        <v>310</v>
      </c>
      <c r="B2678" s="2" t="s">
        <v>34331</v>
      </c>
      <c r="C2678" s="3">
        <v>23</v>
      </c>
      <c r="D2678" s="2" t="s">
        <v>1052</v>
      </c>
      <c r="E2678" s="2" t="s">
        <v>21697</v>
      </c>
      <c r="F2678" s="2">
        <v>30605731</v>
      </c>
      <c r="G2678" s="2" t="s">
        <v>22186</v>
      </c>
      <c r="H2678" s="2" t="s">
        <v>22187</v>
      </c>
      <c r="I2678" s="2" t="s">
        <v>1336</v>
      </c>
      <c r="J2678" s="2" t="s">
        <v>4892</v>
      </c>
      <c r="K2678" s="2" t="s">
        <v>18931</v>
      </c>
      <c r="L2678" s="2" t="s">
        <v>22188</v>
      </c>
      <c r="M2678" s="2" t="s">
        <v>22189</v>
      </c>
      <c r="N2678" s="4" t="s">
        <v>22190</v>
      </c>
      <c r="O2678" s="4" t="s">
        <v>22191</v>
      </c>
    </row>
    <row r="2679" spans="1:15" ht="15" customHeight="1" x14ac:dyDescent="0.3">
      <c r="A2679" s="2" t="s">
        <v>310</v>
      </c>
      <c r="B2679" s="2" t="s">
        <v>34331</v>
      </c>
      <c r="C2679" s="3">
        <v>23</v>
      </c>
      <c r="D2679" s="2" t="s">
        <v>1052</v>
      </c>
      <c r="E2679" s="2" t="s">
        <v>21697</v>
      </c>
      <c r="F2679" s="2">
        <v>30847504</v>
      </c>
      <c r="G2679" s="2" t="s">
        <v>22192</v>
      </c>
      <c r="H2679" s="2" t="s">
        <v>22193</v>
      </c>
      <c r="I2679" s="2" t="s">
        <v>1336</v>
      </c>
      <c r="J2679" s="2" t="s">
        <v>22194</v>
      </c>
      <c r="K2679" s="2" t="s">
        <v>22195</v>
      </c>
      <c r="L2679" s="2" t="s">
        <v>22196</v>
      </c>
      <c r="M2679" s="2" t="s">
        <v>22197</v>
      </c>
      <c r="N2679" s="4" t="s">
        <v>22198</v>
      </c>
      <c r="O2679" s="4" t="s">
        <v>22199</v>
      </c>
    </row>
    <row r="2680" spans="1:15" ht="15" customHeight="1" x14ac:dyDescent="0.3">
      <c r="A2680" s="2" t="s">
        <v>310</v>
      </c>
      <c r="B2680" s="2" t="s">
        <v>34331</v>
      </c>
      <c r="C2680" s="3">
        <v>23</v>
      </c>
      <c r="D2680" s="2" t="s">
        <v>1052</v>
      </c>
      <c r="E2680" s="2" t="s">
        <v>21697</v>
      </c>
      <c r="F2680" s="2">
        <v>30423480</v>
      </c>
      <c r="G2680" s="2" t="s">
        <v>22200</v>
      </c>
      <c r="H2680" s="2" t="s">
        <v>22201</v>
      </c>
      <c r="I2680" s="2" t="s">
        <v>1357</v>
      </c>
      <c r="J2680" s="2" t="s">
        <v>22202</v>
      </c>
      <c r="K2680" s="2" t="s">
        <v>18931</v>
      </c>
      <c r="L2680" s="2" t="s">
        <v>22203</v>
      </c>
      <c r="M2680" s="2" t="s">
        <v>22166</v>
      </c>
      <c r="N2680" s="4" t="s">
        <v>22204</v>
      </c>
      <c r="O2680" s="4" t="s">
        <v>22205</v>
      </c>
    </row>
    <row r="2681" spans="1:15" ht="15" customHeight="1" x14ac:dyDescent="0.3">
      <c r="A2681" s="2" t="s">
        <v>310</v>
      </c>
      <c r="B2681" s="2" t="s">
        <v>34331</v>
      </c>
      <c r="C2681" s="3">
        <v>23</v>
      </c>
      <c r="D2681" s="2" t="s">
        <v>1052</v>
      </c>
      <c r="E2681" s="2" t="s">
        <v>21697</v>
      </c>
      <c r="F2681" s="2">
        <v>30898777</v>
      </c>
      <c r="G2681" s="2" t="s">
        <v>21953</v>
      </c>
      <c r="H2681" s="2" t="s">
        <v>22206</v>
      </c>
      <c r="I2681" s="2" t="s">
        <v>10367</v>
      </c>
      <c r="J2681" s="2"/>
      <c r="K2681" s="2" t="s">
        <v>5284</v>
      </c>
      <c r="L2681" s="2" t="s">
        <v>22207</v>
      </c>
      <c r="M2681" s="2" t="s">
        <v>10877</v>
      </c>
      <c r="N2681" s="4" t="s">
        <v>22208</v>
      </c>
      <c r="O2681" s="4" t="s">
        <v>22209</v>
      </c>
    </row>
    <row r="2682" spans="1:15" ht="15" customHeight="1" x14ac:dyDescent="0.3">
      <c r="A2682" s="2" t="s">
        <v>310</v>
      </c>
      <c r="B2682" s="2" t="s">
        <v>34331</v>
      </c>
      <c r="C2682" s="3">
        <v>23</v>
      </c>
      <c r="D2682" s="2" t="s">
        <v>1052</v>
      </c>
      <c r="E2682" s="2" t="s">
        <v>21697</v>
      </c>
      <c r="F2682" s="2">
        <v>30683812</v>
      </c>
      <c r="G2682" s="2" t="s">
        <v>22210</v>
      </c>
      <c r="H2682" s="2" t="s">
        <v>22211</v>
      </c>
      <c r="I2682" s="2" t="s">
        <v>1346</v>
      </c>
      <c r="J2682" s="2"/>
      <c r="K2682" s="2" t="s">
        <v>648</v>
      </c>
      <c r="L2682" s="2" t="s">
        <v>22212</v>
      </c>
      <c r="M2682" s="2" t="s">
        <v>9041</v>
      </c>
      <c r="N2682" s="4" t="s">
        <v>22213</v>
      </c>
      <c r="O2682" s="4" t="s">
        <v>22214</v>
      </c>
    </row>
    <row r="2683" spans="1:15" ht="15" customHeight="1" x14ac:dyDescent="0.3">
      <c r="A2683" s="2" t="s">
        <v>310</v>
      </c>
      <c r="B2683" s="2" t="s">
        <v>34331</v>
      </c>
      <c r="C2683" s="3">
        <v>23</v>
      </c>
      <c r="D2683" s="2" t="s">
        <v>1052</v>
      </c>
      <c r="E2683" s="2" t="s">
        <v>21697</v>
      </c>
      <c r="F2683" s="2">
        <v>30114376</v>
      </c>
      <c r="G2683" s="2" t="s">
        <v>22215</v>
      </c>
      <c r="H2683" s="2" t="s">
        <v>22216</v>
      </c>
      <c r="I2683" s="2" t="s">
        <v>7850</v>
      </c>
      <c r="J2683" s="2"/>
      <c r="K2683" s="2" t="s">
        <v>15292</v>
      </c>
      <c r="L2683" s="2" t="s">
        <v>22217</v>
      </c>
      <c r="M2683" s="2" t="s">
        <v>22218</v>
      </c>
      <c r="N2683" s="4" t="s">
        <v>22219</v>
      </c>
      <c r="O2683" s="4" t="s">
        <v>22220</v>
      </c>
    </row>
    <row r="2684" spans="1:15" ht="15" customHeight="1" x14ac:dyDescent="0.3">
      <c r="A2684" s="2" t="s">
        <v>310</v>
      </c>
      <c r="B2684" s="2" t="s">
        <v>34331</v>
      </c>
      <c r="C2684" s="3">
        <v>23</v>
      </c>
      <c r="D2684" s="2" t="s">
        <v>1052</v>
      </c>
      <c r="E2684" s="2" t="s">
        <v>21697</v>
      </c>
      <c r="F2684" s="2">
        <v>30174143</v>
      </c>
      <c r="G2684" s="2" t="s">
        <v>22221</v>
      </c>
      <c r="H2684" s="2" t="s">
        <v>22222</v>
      </c>
      <c r="I2684" s="2" t="s">
        <v>876</v>
      </c>
      <c r="J2684" s="2" t="s">
        <v>22223</v>
      </c>
      <c r="K2684" s="2" t="s">
        <v>14617</v>
      </c>
      <c r="L2684" s="2" t="s">
        <v>22224</v>
      </c>
      <c r="M2684" s="2" t="s">
        <v>7388</v>
      </c>
      <c r="N2684" s="4" t="s">
        <v>22225</v>
      </c>
      <c r="O2684" s="4" t="s">
        <v>22226</v>
      </c>
    </row>
    <row r="2685" spans="1:15" ht="15" customHeight="1" x14ac:dyDescent="0.3">
      <c r="A2685" s="2" t="s">
        <v>310</v>
      </c>
      <c r="B2685" s="2" t="s">
        <v>34331</v>
      </c>
      <c r="C2685" s="3">
        <v>23</v>
      </c>
      <c r="D2685" s="2" t="s">
        <v>1052</v>
      </c>
      <c r="E2685" s="2" t="s">
        <v>21697</v>
      </c>
      <c r="F2685" s="2">
        <v>30207056</v>
      </c>
      <c r="G2685" s="2" t="s">
        <v>22227</v>
      </c>
      <c r="H2685" s="2" t="s">
        <v>22228</v>
      </c>
      <c r="I2685" s="2" t="s">
        <v>876</v>
      </c>
      <c r="J2685" s="2" t="s">
        <v>2620</v>
      </c>
      <c r="K2685" s="2" t="s">
        <v>9176</v>
      </c>
      <c r="L2685" s="2" t="s">
        <v>22229</v>
      </c>
      <c r="M2685" s="2" t="s">
        <v>7565</v>
      </c>
      <c r="N2685" s="4" t="s">
        <v>22230</v>
      </c>
      <c r="O2685" s="4" t="s">
        <v>22231</v>
      </c>
    </row>
    <row r="2686" spans="1:15" ht="15" customHeight="1" x14ac:dyDescent="0.3">
      <c r="A2686" s="2" t="s">
        <v>310</v>
      </c>
      <c r="B2686" s="2" t="s">
        <v>34331</v>
      </c>
      <c r="C2686" s="3">
        <v>23</v>
      </c>
      <c r="D2686" s="2" t="s">
        <v>1052</v>
      </c>
      <c r="E2686" s="2" t="s">
        <v>21697</v>
      </c>
      <c r="F2686" s="2">
        <v>31024873</v>
      </c>
      <c r="G2686" s="2" t="s">
        <v>22232</v>
      </c>
      <c r="H2686" s="2" t="s">
        <v>22233</v>
      </c>
      <c r="I2686" s="2" t="s">
        <v>1125</v>
      </c>
      <c r="J2686" s="2" t="s">
        <v>2783</v>
      </c>
      <c r="K2686" s="2" t="s">
        <v>7707</v>
      </c>
      <c r="L2686" s="2" t="s">
        <v>22234</v>
      </c>
      <c r="M2686" s="2" t="s">
        <v>7438</v>
      </c>
      <c r="N2686" s="4" t="s">
        <v>22235</v>
      </c>
      <c r="O2686" s="4" t="s">
        <v>22236</v>
      </c>
    </row>
    <row r="2687" spans="1:15" ht="15" customHeight="1" x14ac:dyDescent="0.3">
      <c r="A2687" s="2" t="s">
        <v>310</v>
      </c>
      <c r="B2687" s="2" t="s">
        <v>34331</v>
      </c>
      <c r="C2687" s="3">
        <v>23</v>
      </c>
      <c r="D2687" s="2" t="s">
        <v>1052</v>
      </c>
      <c r="E2687" s="2" t="s">
        <v>21697</v>
      </c>
      <c r="F2687" s="2">
        <v>31131266</v>
      </c>
      <c r="G2687" s="2" t="s">
        <v>22237</v>
      </c>
      <c r="H2687" s="2" t="s">
        <v>22238</v>
      </c>
      <c r="I2687" s="2" t="s">
        <v>1125</v>
      </c>
      <c r="J2687" s="2" t="s">
        <v>22239</v>
      </c>
      <c r="K2687" s="2" t="s">
        <v>7707</v>
      </c>
      <c r="L2687" s="2" t="s">
        <v>22240</v>
      </c>
      <c r="M2687" s="2" t="s">
        <v>7388</v>
      </c>
      <c r="N2687" s="4" t="s">
        <v>22241</v>
      </c>
      <c r="O2687" s="4" t="s">
        <v>22242</v>
      </c>
    </row>
    <row r="2688" spans="1:15" ht="15" customHeight="1" x14ac:dyDescent="0.3">
      <c r="A2688" s="2" t="s">
        <v>310</v>
      </c>
      <c r="B2688" s="2" t="s">
        <v>34331</v>
      </c>
      <c r="C2688" s="3">
        <v>23</v>
      </c>
      <c r="D2688" s="2" t="s">
        <v>1052</v>
      </c>
      <c r="E2688" s="2" t="s">
        <v>21697</v>
      </c>
      <c r="F2688" s="2">
        <v>31453017</v>
      </c>
      <c r="G2688" s="2" t="s">
        <v>22243</v>
      </c>
      <c r="H2688" s="2" t="s">
        <v>22244</v>
      </c>
      <c r="I2688" s="2" t="s">
        <v>1125</v>
      </c>
      <c r="J2688" s="2" t="s">
        <v>22245</v>
      </c>
      <c r="K2688" s="2" t="s">
        <v>22246</v>
      </c>
      <c r="L2688" s="2" t="s">
        <v>22247</v>
      </c>
      <c r="M2688" s="2" t="s">
        <v>7388</v>
      </c>
      <c r="N2688" s="4" t="s">
        <v>22248</v>
      </c>
      <c r="O2688" s="4" t="s">
        <v>22249</v>
      </c>
    </row>
    <row r="2689" spans="1:15" ht="15" customHeight="1" x14ac:dyDescent="0.3">
      <c r="A2689" s="2" t="s">
        <v>310</v>
      </c>
      <c r="B2689" s="2" t="s">
        <v>34331</v>
      </c>
      <c r="C2689" s="3">
        <v>23</v>
      </c>
      <c r="D2689" s="2" t="s">
        <v>1052</v>
      </c>
      <c r="E2689" s="2" t="s">
        <v>21697</v>
      </c>
      <c r="F2689" s="2">
        <v>30170121</v>
      </c>
      <c r="G2689" s="2" t="s">
        <v>22250</v>
      </c>
      <c r="H2689" s="2" t="s">
        <v>22251</v>
      </c>
      <c r="I2689" s="2" t="s">
        <v>1359</v>
      </c>
      <c r="J2689" s="2" t="s">
        <v>7879</v>
      </c>
      <c r="K2689" s="2" t="s">
        <v>7380</v>
      </c>
      <c r="L2689" s="2" t="s">
        <v>22252</v>
      </c>
      <c r="M2689" s="2" t="s">
        <v>22253</v>
      </c>
      <c r="N2689" s="4" t="s">
        <v>22254</v>
      </c>
      <c r="O2689" s="4" t="s">
        <v>22255</v>
      </c>
    </row>
    <row r="2690" spans="1:15" ht="15" customHeight="1" x14ac:dyDescent="0.3">
      <c r="A2690" s="2" t="s">
        <v>310</v>
      </c>
      <c r="B2690" s="2" t="s">
        <v>34331</v>
      </c>
      <c r="C2690" s="3">
        <v>23</v>
      </c>
      <c r="D2690" s="2" t="s">
        <v>1052</v>
      </c>
      <c r="E2690" s="2" t="s">
        <v>21697</v>
      </c>
      <c r="F2690" s="2">
        <v>29981805</v>
      </c>
      <c r="G2690" s="2" t="s">
        <v>22256</v>
      </c>
      <c r="H2690" s="2" t="s">
        <v>22257</v>
      </c>
      <c r="I2690" s="2" t="s">
        <v>1659</v>
      </c>
      <c r="J2690" s="2" t="s">
        <v>22258</v>
      </c>
      <c r="K2690" s="2" t="s">
        <v>7380</v>
      </c>
      <c r="L2690" s="2" t="s">
        <v>22259</v>
      </c>
      <c r="M2690" s="2" t="s">
        <v>22260</v>
      </c>
      <c r="N2690" s="4" t="s">
        <v>22261</v>
      </c>
      <c r="O2690" s="4" t="s">
        <v>22262</v>
      </c>
    </row>
    <row r="2691" spans="1:15" ht="15" customHeight="1" x14ac:dyDescent="0.3">
      <c r="A2691" s="2" t="s">
        <v>310</v>
      </c>
      <c r="B2691" s="2" t="s">
        <v>34331</v>
      </c>
      <c r="C2691" s="3">
        <v>23</v>
      </c>
      <c r="D2691" s="2" t="s">
        <v>1052</v>
      </c>
      <c r="E2691" s="2" t="s">
        <v>21697</v>
      </c>
      <c r="F2691" s="2">
        <v>30291113</v>
      </c>
      <c r="G2691" s="2" t="s">
        <v>22263</v>
      </c>
      <c r="H2691" s="2" t="s">
        <v>22264</v>
      </c>
      <c r="I2691" s="2" t="s">
        <v>22265</v>
      </c>
      <c r="J2691" s="2"/>
      <c r="K2691" s="2" t="s">
        <v>18561</v>
      </c>
      <c r="L2691" s="2" t="s">
        <v>22266</v>
      </c>
      <c r="M2691" s="2" t="s">
        <v>7709</v>
      </c>
      <c r="N2691" s="4" t="s">
        <v>22267</v>
      </c>
      <c r="O2691" s="4" t="s">
        <v>22268</v>
      </c>
    </row>
    <row r="2692" spans="1:15" ht="15" customHeight="1" x14ac:dyDescent="0.3">
      <c r="A2692" s="2" t="s">
        <v>310</v>
      </c>
      <c r="B2692" s="2" t="s">
        <v>34331</v>
      </c>
      <c r="C2692" s="3">
        <v>23</v>
      </c>
      <c r="D2692" s="2" t="s">
        <v>1052</v>
      </c>
      <c r="E2692" s="2" t="s">
        <v>21697</v>
      </c>
      <c r="F2692" s="2">
        <v>30154114</v>
      </c>
      <c r="G2692" s="2" t="s">
        <v>22269</v>
      </c>
      <c r="H2692" s="2" t="s">
        <v>22270</v>
      </c>
      <c r="I2692" s="2" t="s">
        <v>22271</v>
      </c>
      <c r="J2692" s="2" t="s">
        <v>7879</v>
      </c>
      <c r="K2692" s="2" t="s">
        <v>5284</v>
      </c>
      <c r="L2692" s="2" t="s">
        <v>22272</v>
      </c>
      <c r="M2692" s="2" t="s">
        <v>20029</v>
      </c>
      <c r="N2692" s="4" t="s">
        <v>22273</v>
      </c>
      <c r="O2692" s="4" t="s">
        <v>22274</v>
      </c>
    </row>
    <row r="2693" spans="1:15" ht="15" customHeight="1" x14ac:dyDescent="0.3">
      <c r="A2693" s="2" t="s">
        <v>310</v>
      </c>
      <c r="B2693" s="2" t="s">
        <v>34331</v>
      </c>
      <c r="C2693" s="3">
        <v>23</v>
      </c>
      <c r="D2693" s="2" t="s">
        <v>1052</v>
      </c>
      <c r="E2693" s="2" t="s">
        <v>21697</v>
      </c>
      <c r="F2693" s="2">
        <v>29581480</v>
      </c>
      <c r="G2693" s="2" t="s">
        <v>22275</v>
      </c>
      <c r="H2693" s="2" t="s">
        <v>22276</v>
      </c>
      <c r="I2693" s="2" t="s">
        <v>1228</v>
      </c>
      <c r="J2693" s="2" t="s">
        <v>22277</v>
      </c>
      <c r="K2693" s="2" t="s">
        <v>18259</v>
      </c>
      <c r="L2693" s="2" t="s">
        <v>22278</v>
      </c>
      <c r="M2693" s="2" t="s">
        <v>16410</v>
      </c>
      <c r="N2693" s="4" t="s">
        <v>22279</v>
      </c>
      <c r="O2693" s="4" t="s">
        <v>22280</v>
      </c>
    </row>
    <row r="2694" spans="1:15" ht="15" customHeight="1" x14ac:dyDescent="0.3">
      <c r="A2694" s="2" t="s">
        <v>310</v>
      </c>
      <c r="B2694" s="2" t="s">
        <v>34331</v>
      </c>
      <c r="C2694" s="3">
        <v>23</v>
      </c>
      <c r="D2694" s="2" t="s">
        <v>1052</v>
      </c>
      <c r="E2694" s="2" t="s">
        <v>21697</v>
      </c>
      <c r="F2694" s="2">
        <v>28958195</v>
      </c>
      <c r="G2694" s="2" t="s">
        <v>22281</v>
      </c>
      <c r="H2694" s="2" t="s">
        <v>22282</v>
      </c>
      <c r="I2694" s="2" t="s">
        <v>12133</v>
      </c>
      <c r="J2694" s="2" t="s">
        <v>22283</v>
      </c>
      <c r="K2694" s="2" t="s">
        <v>14146</v>
      </c>
      <c r="L2694" s="2" t="s">
        <v>22284</v>
      </c>
      <c r="M2694" s="2" t="s">
        <v>7735</v>
      </c>
      <c r="N2694" s="4" t="s">
        <v>22285</v>
      </c>
      <c r="O2694" s="4" t="s">
        <v>22286</v>
      </c>
    </row>
    <row r="2695" spans="1:15" ht="15" customHeight="1" x14ac:dyDescent="0.3">
      <c r="A2695" s="2" t="s">
        <v>310</v>
      </c>
      <c r="B2695" s="2" t="s">
        <v>34331</v>
      </c>
      <c r="C2695" s="3">
        <v>23</v>
      </c>
      <c r="D2695" s="2" t="s">
        <v>1052</v>
      </c>
      <c r="E2695" s="2" t="s">
        <v>21697</v>
      </c>
      <c r="F2695" s="2">
        <v>28686513</v>
      </c>
      <c r="G2695" s="2" t="s">
        <v>22287</v>
      </c>
      <c r="H2695" s="2" t="s">
        <v>22288</v>
      </c>
      <c r="I2695" s="2" t="s">
        <v>20623</v>
      </c>
      <c r="J2695" s="2"/>
      <c r="K2695" s="2" t="s">
        <v>15292</v>
      </c>
      <c r="L2695" s="2" t="s">
        <v>22289</v>
      </c>
      <c r="M2695" s="2" t="s">
        <v>9553</v>
      </c>
      <c r="N2695" s="4" t="s">
        <v>22290</v>
      </c>
      <c r="O2695" s="4" t="s">
        <v>22291</v>
      </c>
    </row>
    <row r="2696" spans="1:15" ht="15" customHeight="1" x14ac:dyDescent="0.3">
      <c r="A2696" s="2" t="s">
        <v>310</v>
      </c>
      <c r="B2696" s="2" t="s">
        <v>34331</v>
      </c>
      <c r="C2696" s="3">
        <v>23</v>
      </c>
      <c r="D2696" s="2" t="s">
        <v>1052</v>
      </c>
      <c r="E2696" s="2" t="s">
        <v>21697</v>
      </c>
      <c r="F2696" s="2">
        <v>29128553</v>
      </c>
      <c r="G2696" s="2" t="s">
        <v>22292</v>
      </c>
      <c r="H2696" s="2" t="s">
        <v>22293</v>
      </c>
      <c r="I2696" s="2" t="s">
        <v>1352</v>
      </c>
      <c r="J2696" s="2" t="s">
        <v>11289</v>
      </c>
      <c r="K2696" s="2" t="s">
        <v>18931</v>
      </c>
      <c r="L2696" s="2" t="s">
        <v>22294</v>
      </c>
      <c r="M2696" s="2" t="s">
        <v>9041</v>
      </c>
      <c r="N2696" s="4" t="s">
        <v>22295</v>
      </c>
      <c r="O2696" s="4" t="s">
        <v>22296</v>
      </c>
    </row>
    <row r="2697" spans="1:15" ht="15" customHeight="1" x14ac:dyDescent="0.3">
      <c r="A2697" s="2" t="s">
        <v>310</v>
      </c>
      <c r="B2697" s="2" t="s">
        <v>34331</v>
      </c>
      <c r="C2697" s="3">
        <v>23</v>
      </c>
      <c r="D2697" s="2" t="s">
        <v>1052</v>
      </c>
      <c r="E2697" s="2" t="s">
        <v>21697</v>
      </c>
      <c r="F2697" s="2">
        <v>29021228</v>
      </c>
      <c r="G2697" s="2" t="s">
        <v>22297</v>
      </c>
      <c r="H2697" s="2" t="s">
        <v>22298</v>
      </c>
      <c r="I2697" s="2" t="s">
        <v>22299</v>
      </c>
      <c r="J2697" s="2" t="s">
        <v>22300</v>
      </c>
      <c r="K2697" s="2" t="s">
        <v>5284</v>
      </c>
      <c r="L2697" s="2" t="s">
        <v>22301</v>
      </c>
      <c r="M2697" s="2" t="s">
        <v>14510</v>
      </c>
      <c r="N2697" s="4" t="s">
        <v>22302</v>
      </c>
      <c r="O2697" s="4" t="s">
        <v>22303</v>
      </c>
    </row>
    <row r="2698" spans="1:15" ht="15" customHeight="1" x14ac:dyDescent="0.3">
      <c r="A2698" s="2" t="s">
        <v>310</v>
      </c>
      <c r="B2698" s="2" t="s">
        <v>34331</v>
      </c>
      <c r="C2698" s="3">
        <v>23</v>
      </c>
      <c r="D2698" s="2" t="s">
        <v>1052</v>
      </c>
      <c r="E2698" s="2" t="s">
        <v>21697</v>
      </c>
      <c r="F2698" s="2">
        <v>28542918</v>
      </c>
      <c r="G2698" s="2" t="s">
        <v>22304</v>
      </c>
      <c r="H2698" s="2" t="s">
        <v>22305</v>
      </c>
      <c r="I2698" s="2" t="s">
        <v>21235</v>
      </c>
      <c r="J2698" s="2" t="s">
        <v>22306</v>
      </c>
      <c r="K2698" s="2" t="s">
        <v>1744</v>
      </c>
      <c r="L2698" s="2" t="s">
        <v>22307</v>
      </c>
      <c r="M2698" s="2" t="s">
        <v>22308</v>
      </c>
      <c r="N2698" s="4" t="s">
        <v>22309</v>
      </c>
      <c r="O2698" s="4" t="s">
        <v>22310</v>
      </c>
    </row>
    <row r="2699" spans="1:15" ht="15" customHeight="1" x14ac:dyDescent="0.3">
      <c r="A2699" s="2" t="s">
        <v>310</v>
      </c>
      <c r="B2699" s="2" t="s">
        <v>34331</v>
      </c>
      <c r="C2699" s="3">
        <v>23</v>
      </c>
      <c r="D2699" s="2" t="s">
        <v>1052</v>
      </c>
      <c r="E2699" s="2" t="s">
        <v>21697</v>
      </c>
      <c r="F2699" s="2">
        <v>28895849</v>
      </c>
      <c r="G2699" s="2" t="s">
        <v>22311</v>
      </c>
      <c r="H2699" s="2" t="s">
        <v>22312</v>
      </c>
      <c r="I2699" s="2" t="s">
        <v>1363</v>
      </c>
      <c r="J2699" s="2" t="s">
        <v>16879</v>
      </c>
      <c r="K2699" s="2" t="s">
        <v>22313</v>
      </c>
      <c r="L2699" s="2" t="s">
        <v>22314</v>
      </c>
      <c r="M2699" s="2" t="s">
        <v>7438</v>
      </c>
      <c r="N2699" s="4" t="s">
        <v>22315</v>
      </c>
      <c r="O2699" s="4" t="s">
        <v>22316</v>
      </c>
    </row>
    <row r="2700" spans="1:15" ht="15" customHeight="1" x14ac:dyDescent="0.3">
      <c r="A2700" s="2" t="s">
        <v>310</v>
      </c>
      <c r="B2700" s="2" t="s">
        <v>34331</v>
      </c>
      <c r="C2700" s="3">
        <v>23</v>
      </c>
      <c r="D2700" s="2" t="s">
        <v>1052</v>
      </c>
      <c r="E2700" s="2" t="s">
        <v>21697</v>
      </c>
      <c r="F2700" s="2">
        <v>29296816</v>
      </c>
      <c r="G2700" s="2" t="s">
        <v>22317</v>
      </c>
      <c r="H2700" s="2" t="s">
        <v>22318</v>
      </c>
      <c r="I2700" s="2" t="s">
        <v>21247</v>
      </c>
      <c r="J2700" s="2" t="s">
        <v>22319</v>
      </c>
      <c r="K2700" s="2" t="s">
        <v>18561</v>
      </c>
      <c r="L2700" s="2" t="s">
        <v>22320</v>
      </c>
      <c r="M2700" s="2" t="s">
        <v>7388</v>
      </c>
      <c r="N2700" s="4" t="s">
        <v>22321</v>
      </c>
      <c r="O2700" s="4" t="s">
        <v>22322</v>
      </c>
    </row>
    <row r="2701" spans="1:15" ht="15" customHeight="1" x14ac:dyDescent="0.3">
      <c r="A2701" s="2" t="s">
        <v>310</v>
      </c>
      <c r="B2701" s="2" t="s">
        <v>34331</v>
      </c>
      <c r="C2701" s="3">
        <v>23</v>
      </c>
      <c r="D2701" s="2" t="s">
        <v>1052</v>
      </c>
      <c r="E2701" s="2" t="s">
        <v>21697</v>
      </c>
      <c r="F2701" s="2">
        <v>28581474</v>
      </c>
      <c r="G2701" s="2" t="s">
        <v>22323</v>
      </c>
      <c r="H2701" s="2" t="s">
        <v>22324</v>
      </c>
      <c r="I2701" s="2" t="s">
        <v>2195</v>
      </c>
      <c r="J2701" s="2" t="s">
        <v>22325</v>
      </c>
      <c r="K2701" s="2" t="s">
        <v>18259</v>
      </c>
      <c r="L2701" s="2" t="s">
        <v>22326</v>
      </c>
      <c r="M2701" s="2" t="s">
        <v>22087</v>
      </c>
      <c r="N2701" s="4" t="s">
        <v>22327</v>
      </c>
      <c r="O2701" s="4" t="s">
        <v>22328</v>
      </c>
    </row>
    <row r="2702" spans="1:15" ht="15" customHeight="1" x14ac:dyDescent="0.3">
      <c r="A2702" s="2" t="s">
        <v>310</v>
      </c>
      <c r="B2702" s="2" t="s">
        <v>34331</v>
      </c>
      <c r="C2702" s="3">
        <v>23</v>
      </c>
      <c r="D2702" s="2" t="s">
        <v>1052</v>
      </c>
      <c r="E2702" s="2" t="s">
        <v>21697</v>
      </c>
      <c r="F2702" s="2">
        <v>28758610</v>
      </c>
      <c r="G2702" s="2" t="s">
        <v>22329</v>
      </c>
      <c r="H2702" s="2" t="s">
        <v>22330</v>
      </c>
      <c r="I2702" s="2" t="s">
        <v>2195</v>
      </c>
      <c r="J2702" s="2" t="s">
        <v>3582</v>
      </c>
      <c r="K2702" s="2" t="s">
        <v>22331</v>
      </c>
      <c r="L2702" s="2" t="s">
        <v>22332</v>
      </c>
      <c r="M2702" s="2" t="s">
        <v>7460</v>
      </c>
      <c r="N2702" s="4" t="s">
        <v>22333</v>
      </c>
      <c r="O2702" s="4" t="s">
        <v>22334</v>
      </c>
    </row>
    <row r="2703" spans="1:15" ht="15" customHeight="1" x14ac:dyDescent="0.3">
      <c r="A2703" s="2" t="s">
        <v>310</v>
      </c>
      <c r="B2703" s="2" t="s">
        <v>34331</v>
      </c>
      <c r="C2703" s="3">
        <v>23</v>
      </c>
      <c r="D2703" s="2" t="s">
        <v>1052</v>
      </c>
      <c r="E2703" s="2" t="s">
        <v>21697</v>
      </c>
      <c r="F2703" s="2">
        <v>28205327</v>
      </c>
      <c r="G2703" s="2" t="s">
        <v>22335</v>
      </c>
      <c r="H2703" s="2" t="s">
        <v>22336</v>
      </c>
      <c r="I2703" s="2" t="s">
        <v>2453</v>
      </c>
      <c r="J2703" s="2" t="s">
        <v>13326</v>
      </c>
      <c r="K2703" s="2" t="s">
        <v>9176</v>
      </c>
      <c r="L2703" s="2" t="s">
        <v>22337</v>
      </c>
      <c r="M2703" s="2" t="s">
        <v>7388</v>
      </c>
      <c r="N2703" s="4" t="s">
        <v>22338</v>
      </c>
      <c r="O2703" s="4" t="s">
        <v>22339</v>
      </c>
    </row>
    <row r="2704" spans="1:15" ht="15" customHeight="1" x14ac:dyDescent="0.3">
      <c r="A2704" s="2" t="s">
        <v>310</v>
      </c>
      <c r="B2704" s="2" t="s">
        <v>34331</v>
      </c>
      <c r="C2704" s="3">
        <v>23</v>
      </c>
      <c r="D2704" s="2" t="s">
        <v>1052</v>
      </c>
      <c r="E2704" s="2" t="s">
        <v>21697</v>
      </c>
      <c r="F2704" s="2">
        <v>28562132</v>
      </c>
      <c r="G2704" s="2" t="s">
        <v>22340</v>
      </c>
      <c r="H2704" s="2" t="s">
        <v>22341</v>
      </c>
      <c r="I2704" s="2" t="s">
        <v>2453</v>
      </c>
      <c r="J2704" s="2" t="s">
        <v>22342</v>
      </c>
      <c r="K2704" s="2" t="s">
        <v>22343</v>
      </c>
      <c r="L2704" s="2" t="s">
        <v>22344</v>
      </c>
      <c r="M2704" s="2" t="s">
        <v>7404</v>
      </c>
      <c r="N2704" s="4" t="s">
        <v>22345</v>
      </c>
      <c r="O2704" s="4" t="s">
        <v>22346</v>
      </c>
    </row>
    <row r="2705" spans="1:15" ht="15" customHeight="1" x14ac:dyDescent="0.3">
      <c r="A2705" s="2" t="s">
        <v>310</v>
      </c>
      <c r="B2705" s="2" t="s">
        <v>34331</v>
      </c>
      <c r="C2705" s="3">
        <v>23</v>
      </c>
      <c r="D2705" s="2" t="s">
        <v>1052</v>
      </c>
      <c r="E2705" s="2" t="s">
        <v>21697</v>
      </c>
      <c r="F2705" s="2">
        <v>28436970</v>
      </c>
      <c r="G2705" s="2" t="s">
        <v>22347</v>
      </c>
      <c r="H2705" s="2" t="s">
        <v>22348</v>
      </c>
      <c r="I2705" s="2" t="s">
        <v>2656</v>
      </c>
      <c r="J2705" s="2" t="s">
        <v>22349</v>
      </c>
      <c r="K2705" s="2" t="s">
        <v>18259</v>
      </c>
      <c r="L2705" s="2" t="s">
        <v>22350</v>
      </c>
      <c r="M2705" s="2" t="s">
        <v>21328</v>
      </c>
      <c r="N2705" s="4" t="s">
        <v>22351</v>
      </c>
      <c r="O2705" s="4" t="s">
        <v>22352</v>
      </c>
    </row>
    <row r="2706" spans="1:15" ht="15" customHeight="1" x14ac:dyDescent="0.3">
      <c r="A2706" s="2" t="s">
        <v>310</v>
      </c>
      <c r="B2706" s="2" t="s">
        <v>34331</v>
      </c>
      <c r="C2706" s="3">
        <v>23</v>
      </c>
      <c r="D2706" s="2" t="s">
        <v>1052</v>
      </c>
      <c r="E2706" s="2" t="s">
        <v>21697</v>
      </c>
      <c r="F2706" s="2">
        <v>28317161</v>
      </c>
      <c r="G2706" s="2" t="s">
        <v>22353</v>
      </c>
      <c r="H2706" s="2" t="s">
        <v>22354</v>
      </c>
      <c r="I2706" s="2" t="s">
        <v>4024</v>
      </c>
      <c r="J2706" s="2" t="s">
        <v>2492</v>
      </c>
      <c r="K2706" s="2" t="s">
        <v>22355</v>
      </c>
      <c r="L2706" s="2" t="s">
        <v>22356</v>
      </c>
      <c r="M2706" s="2" t="s">
        <v>7709</v>
      </c>
      <c r="N2706" s="4" t="s">
        <v>22357</v>
      </c>
      <c r="O2706" s="4" t="s">
        <v>22358</v>
      </c>
    </row>
    <row r="2707" spans="1:15" ht="15" customHeight="1" x14ac:dyDescent="0.3">
      <c r="A2707" s="2" t="s">
        <v>310</v>
      </c>
      <c r="B2707" s="2" t="s">
        <v>34331</v>
      </c>
      <c r="C2707" s="3">
        <v>23</v>
      </c>
      <c r="D2707" s="2" t="s">
        <v>1052</v>
      </c>
      <c r="E2707" s="2" t="s">
        <v>21697</v>
      </c>
      <c r="F2707" s="2">
        <v>27697500</v>
      </c>
      <c r="G2707" s="2" t="s">
        <v>9417</v>
      </c>
      <c r="H2707" s="2" t="s">
        <v>9418</v>
      </c>
      <c r="I2707" s="2" t="s">
        <v>9419</v>
      </c>
      <c r="J2707" s="2" t="s">
        <v>9420</v>
      </c>
      <c r="K2707" s="2" t="s">
        <v>7380</v>
      </c>
      <c r="L2707" s="2" t="s">
        <v>9421</v>
      </c>
      <c r="M2707" s="2" t="s">
        <v>7382</v>
      </c>
      <c r="N2707" s="4" t="s">
        <v>9422</v>
      </c>
      <c r="O2707" s="4" t="s">
        <v>9423</v>
      </c>
    </row>
    <row r="2708" spans="1:15" ht="15" customHeight="1" x14ac:dyDescent="0.3">
      <c r="A2708" s="2" t="s">
        <v>310</v>
      </c>
      <c r="B2708" s="2" t="s">
        <v>34331</v>
      </c>
      <c r="C2708" s="3">
        <v>23</v>
      </c>
      <c r="D2708" s="2" t="s">
        <v>1052</v>
      </c>
      <c r="E2708" s="2" t="s">
        <v>21697</v>
      </c>
      <c r="F2708" s="2">
        <v>28104513</v>
      </c>
      <c r="G2708" s="2" t="s">
        <v>22359</v>
      </c>
      <c r="H2708" s="2" t="s">
        <v>22360</v>
      </c>
      <c r="I2708" s="2" t="s">
        <v>9419</v>
      </c>
      <c r="J2708" s="2" t="s">
        <v>22361</v>
      </c>
      <c r="K2708" s="2" t="s">
        <v>18931</v>
      </c>
      <c r="L2708" s="2" t="s">
        <v>22362</v>
      </c>
      <c r="M2708" s="2" t="s">
        <v>7488</v>
      </c>
      <c r="N2708" s="4" t="s">
        <v>22363</v>
      </c>
      <c r="O2708" s="4" t="s">
        <v>22364</v>
      </c>
    </row>
    <row r="2709" spans="1:15" ht="15" customHeight="1" x14ac:dyDescent="0.3">
      <c r="A2709" s="2" t="s">
        <v>310</v>
      </c>
      <c r="B2709" s="2" t="s">
        <v>34331</v>
      </c>
      <c r="C2709" s="3">
        <v>23</v>
      </c>
      <c r="D2709" s="2" t="s">
        <v>1052</v>
      </c>
      <c r="E2709" s="2" t="s">
        <v>21697</v>
      </c>
      <c r="F2709" s="2">
        <v>27847301</v>
      </c>
      <c r="G2709" s="2" t="s">
        <v>22365</v>
      </c>
      <c r="H2709" s="2" t="s">
        <v>22366</v>
      </c>
      <c r="I2709" s="2" t="s">
        <v>889</v>
      </c>
      <c r="J2709" s="2" t="s">
        <v>22367</v>
      </c>
      <c r="K2709" s="2" t="s">
        <v>7380</v>
      </c>
      <c r="L2709" s="2" t="s">
        <v>22368</v>
      </c>
      <c r="M2709" s="2" t="s">
        <v>7677</v>
      </c>
      <c r="N2709" s="4" t="s">
        <v>22369</v>
      </c>
      <c r="O2709" s="4" t="s">
        <v>22370</v>
      </c>
    </row>
    <row r="2710" spans="1:15" ht="15" customHeight="1" x14ac:dyDescent="0.3">
      <c r="A2710" s="2" t="s">
        <v>310</v>
      </c>
      <c r="B2710" s="2" t="s">
        <v>34331</v>
      </c>
      <c r="C2710" s="3">
        <v>23</v>
      </c>
      <c r="D2710" s="2" t="s">
        <v>1052</v>
      </c>
      <c r="E2710" s="2" t="s">
        <v>21697</v>
      </c>
      <c r="F2710" s="2">
        <v>28270365</v>
      </c>
      <c r="G2710" s="2" t="s">
        <v>22371</v>
      </c>
      <c r="H2710" s="2" t="s">
        <v>22372</v>
      </c>
      <c r="I2710" s="2" t="s">
        <v>889</v>
      </c>
      <c r="J2710" s="2"/>
      <c r="K2710" s="2" t="s">
        <v>7380</v>
      </c>
      <c r="L2710" s="2" t="s">
        <v>22373</v>
      </c>
      <c r="M2710" s="2" t="s">
        <v>7388</v>
      </c>
      <c r="N2710" s="4" t="s">
        <v>22374</v>
      </c>
      <c r="O2710" s="4" t="s">
        <v>22375</v>
      </c>
    </row>
    <row r="2711" spans="1:15" ht="15" customHeight="1" x14ac:dyDescent="0.3">
      <c r="A2711" s="2" t="s">
        <v>310</v>
      </c>
      <c r="B2711" s="2" t="s">
        <v>34331</v>
      </c>
      <c r="C2711" s="3">
        <v>23</v>
      </c>
      <c r="D2711" s="2" t="s">
        <v>1052</v>
      </c>
      <c r="E2711" s="2" t="s">
        <v>21833</v>
      </c>
      <c r="F2711" s="2">
        <v>26902499</v>
      </c>
      <c r="G2711" s="2" t="s">
        <v>22376</v>
      </c>
      <c r="H2711" s="2" t="s">
        <v>22377</v>
      </c>
      <c r="I2711" s="2" t="s">
        <v>2663</v>
      </c>
      <c r="J2711" s="2" t="s">
        <v>9470</v>
      </c>
      <c r="K2711" s="2" t="s">
        <v>22378</v>
      </c>
      <c r="L2711" s="2" t="s">
        <v>22379</v>
      </c>
      <c r="M2711" s="2" t="s">
        <v>7388</v>
      </c>
      <c r="N2711" s="4" t="s">
        <v>22380</v>
      </c>
      <c r="O2711" s="4" t="s">
        <v>22381</v>
      </c>
    </row>
    <row r="2712" spans="1:15" ht="15" customHeight="1" x14ac:dyDescent="0.3">
      <c r="A2712" s="2" t="s">
        <v>310</v>
      </c>
      <c r="B2712" s="2" t="s">
        <v>34331</v>
      </c>
      <c r="C2712" s="3">
        <v>23</v>
      </c>
      <c r="D2712" s="2" t="s">
        <v>1052</v>
      </c>
      <c r="E2712" s="2" t="s">
        <v>21697</v>
      </c>
      <c r="F2712" s="2">
        <v>27444177</v>
      </c>
      <c r="G2712" s="2" t="s">
        <v>22382</v>
      </c>
      <c r="H2712" s="2" t="s">
        <v>22383</v>
      </c>
      <c r="I2712" s="2" t="s">
        <v>2663</v>
      </c>
      <c r="J2712" s="2" t="s">
        <v>22384</v>
      </c>
      <c r="K2712" s="2" t="s">
        <v>7380</v>
      </c>
      <c r="L2712" s="2" t="s">
        <v>22385</v>
      </c>
      <c r="M2712" s="2" t="s">
        <v>11800</v>
      </c>
      <c r="N2712" s="4" t="s">
        <v>22386</v>
      </c>
      <c r="O2712" s="4" t="s">
        <v>22387</v>
      </c>
    </row>
    <row r="2713" spans="1:15" ht="15" customHeight="1" x14ac:dyDescent="0.3">
      <c r="A2713" s="2" t="s">
        <v>310</v>
      </c>
      <c r="B2713" s="2" t="s">
        <v>34331</v>
      </c>
      <c r="C2713" s="3">
        <v>23</v>
      </c>
      <c r="D2713" s="2" t="s">
        <v>1052</v>
      </c>
      <c r="E2713" s="2" t="s">
        <v>21697</v>
      </c>
      <c r="F2713" s="2">
        <v>27856469</v>
      </c>
      <c r="G2713" s="2" t="s">
        <v>22106</v>
      </c>
      <c r="H2713" s="2" t="s">
        <v>22388</v>
      </c>
      <c r="I2713" s="2" t="s">
        <v>4608</v>
      </c>
      <c r="J2713" s="2"/>
      <c r="K2713" s="2" t="s">
        <v>5284</v>
      </c>
      <c r="L2713" s="2" t="s">
        <v>22389</v>
      </c>
      <c r="M2713" s="2" t="s">
        <v>10877</v>
      </c>
      <c r="N2713" s="4" t="s">
        <v>22390</v>
      </c>
      <c r="O2713" s="4" t="s">
        <v>22391</v>
      </c>
    </row>
    <row r="2714" spans="1:15" ht="15" customHeight="1" x14ac:dyDescent="0.3">
      <c r="A2714" s="2" t="s">
        <v>310</v>
      </c>
      <c r="B2714" s="2" t="s">
        <v>34331</v>
      </c>
      <c r="C2714" s="3">
        <v>23</v>
      </c>
      <c r="D2714" s="2" t="s">
        <v>1052</v>
      </c>
      <c r="E2714" s="2" t="s">
        <v>21697</v>
      </c>
      <c r="F2714" s="2">
        <v>27272452</v>
      </c>
      <c r="G2714" s="2" t="s">
        <v>22392</v>
      </c>
      <c r="H2714" s="2" t="s">
        <v>22393</v>
      </c>
      <c r="I2714" s="2" t="s">
        <v>1227</v>
      </c>
      <c r="J2714" s="2" t="s">
        <v>22394</v>
      </c>
      <c r="K2714" s="2" t="s">
        <v>18259</v>
      </c>
      <c r="L2714" s="2" t="s">
        <v>22395</v>
      </c>
      <c r="M2714" s="2" t="s">
        <v>7677</v>
      </c>
      <c r="N2714" s="4" t="s">
        <v>22396</v>
      </c>
      <c r="O2714" s="4" t="s">
        <v>22397</v>
      </c>
    </row>
    <row r="2715" spans="1:15" ht="15" customHeight="1" x14ac:dyDescent="0.3">
      <c r="A2715" s="2" t="s">
        <v>310</v>
      </c>
      <c r="B2715" s="2" t="s">
        <v>34331</v>
      </c>
      <c r="C2715" s="3">
        <v>23</v>
      </c>
      <c r="D2715" s="2" t="s">
        <v>1052</v>
      </c>
      <c r="E2715" s="2" t="s">
        <v>21697</v>
      </c>
      <c r="F2715" s="2">
        <v>27354010</v>
      </c>
      <c r="G2715" s="2" t="s">
        <v>22398</v>
      </c>
      <c r="H2715" s="2" t="s">
        <v>22399</v>
      </c>
      <c r="I2715" s="2" t="s">
        <v>1227</v>
      </c>
      <c r="J2715" s="2" t="s">
        <v>22400</v>
      </c>
      <c r="K2715" s="2" t="s">
        <v>9176</v>
      </c>
      <c r="L2715" s="2" t="s">
        <v>22401</v>
      </c>
      <c r="M2715" s="2" t="s">
        <v>7709</v>
      </c>
      <c r="N2715" s="4" t="s">
        <v>22402</v>
      </c>
      <c r="O2715" s="4" t="s">
        <v>22403</v>
      </c>
    </row>
    <row r="2716" spans="1:15" ht="15" customHeight="1" x14ac:dyDescent="0.3">
      <c r="A2716" s="2" t="s">
        <v>310</v>
      </c>
      <c r="B2716" s="2" t="s">
        <v>34331</v>
      </c>
      <c r="C2716" s="3">
        <v>23</v>
      </c>
      <c r="D2716" s="2" t="s">
        <v>1052</v>
      </c>
      <c r="E2716" s="2" t="s">
        <v>21697</v>
      </c>
      <c r="F2716" s="2">
        <v>27746112</v>
      </c>
      <c r="G2716" s="2" t="s">
        <v>22404</v>
      </c>
      <c r="H2716" s="2" t="s">
        <v>22405</v>
      </c>
      <c r="I2716" s="2" t="s">
        <v>1227</v>
      </c>
      <c r="J2716" s="2" t="s">
        <v>6292</v>
      </c>
      <c r="K2716" s="2" t="s">
        <v>22406</v>
      </c>
      <c r="L2716" s="2" t="s">
        <v>22407</v>
      </c>
      <c r="M2716" s="2" t="s">
        <v>7488</v>
      </c>
      <c r="N2716" s="4" t="s">
        <v>22408</v>
      </c>
      <c r="O2716" s="4" t="s">
        <v>22409</v>
      </c>
    </row>
    <row r="2717" spans="1:15" ht="15" customHeight="1" x14ac:dyDescent="0.3">
      <c r="A2717" s="2" t="s">
        <v>310</v>
      </c>
      <c r="B2717" s="2" t="s">
        <v>34331</v>
      </c>
      <c r="C2717" s="3">
        <v>23</v>
      </c>
      <c r="D2717" s="2" t="s">
        <v>1052</v>
      </c>
      <c r="E2717" s="2" t="s">
        <v>21697</v>
      </c>
      <c r="F2717" s="2">
        <v>26726945</v>
      </c>
      <c r="G2717" s="2" t="s">
        <v>22410</v>
      </c>
      <c r="H2717" s="2" t="s">
        <v>22411</v>
      </c>
      <c r="I2717" s="2" t="s">
        <v>1362</v>
      </c>
      <c r="J2717" s="2" t="s">
        <v>3599</v>
      </c>
      <c r="K2717" s="2" t="s">
        <v>18259</v>
      </c>
      <c r="L2717" s="2" t="s">
        <v>22412</v>
      </c>
      <c r="M2717" s="2" t="s">
        <v>22413</v>
      </c>
      <c r="N2717" s="4" t="s">
        <v>22414</v>
      </c>
      <c r="O2717" s="4" t="s">
        <v>22415</v>
      </c>
    </row>
    <row r="2718" spans="1:15" ht="15" customHeight="1" x14ac:dyDescent="0.3">
      <c r="A2718" s="2" t="s">
        <v>310</v>
      </c>
      <c r="B2718" s="2" t="s">
        <v>34331</v>
      </c>
      <c r="C2718" s="3">
        <v>23</v>
      </c>
      <c r="D2718" s="2" t="s">
        <v>1052</v>
      </c>
      <c r="E2718" s="2" t="s">
        <v>21697</v>
      </c>
      <c r="F2718" s="2">
        <v>26660787</v>
      </c>
      <c r="G2718" s="2" t="s">
        <v>22416</v>
      </c>
      <c r="H2718" s="2" t="s">
        <v>22417</v>
      </c>
      <c r="I2718" s="2" t="s">
        <v>12702</v>
      </c>
      <c r="J2718" s="2" t="s">
        <v>17102</v>
      </c>
      <c r="K2718" s="2" t="s">
        <v>9636</v>
      </c>
      <c r="L2718" s="2" t="s">
        <v>22418</v>
      </c>
      <c r="M2718" s="2" t="s">
        <v>7388</v>
      </c>
      <c r="N2718" s="4" t="s">
        <v>22419</v>
      </c>
      <c r="O2718" s="4" t="s">
        <v>22420</v>
      </c>
    </row>
    <row r="2719" spans="1:15" ht="15" customHeight="1" x14ac:dyDescent="0.3">
      <c r="A2719" s="2" t="s">
        <v>310</v>
      </c>
      <c r="B2719" s="2" t="s">
        <v>34331</v>
      </c>
      <c r="C2719" s="3">
        <v>23</v>
      </c>
      <c r="D2719" s="2" t="s">
        <v>1052</v>
      </c>
      <c r="E2719" s="2" t="s">
        <v>21697</v>
      </c>
      <c r="F2719" s="2">
        <v>26418240</v>
      </c>
      <c r="G2719" s="2" t="s">
        <v>22421</v>
      </c>
      <c r="H2719" s="2" t="s">
        <v>22422</v>
      </c>
      <c r="I2719" s="2" t="s">
        <v>7985</v>
      </c>
      <c r="J2719" s="2"/>
      <c r="K2719" s="2" t="s">
        <v>8443</v>
      </c>
      <c r="L2719" s="2" t="s">
        <v>22423</v>
      </c>
      <c r="M2719" s="2" t="s">
        <v>9041</v>
      </c>
      <c r="N2719" s="4" t="s">
        <v>22424</v>
      </c>
      <c r="O2719" s="4" t="s">
        <v>22425</v>
      </c>
    </row>
    <row r="2720" spans="1:15" ht="15" customHeight="1" x14ac:dyDescent="0.3">
      <c r="A2720" s="2" t="s">
        <v>310</v>
      </c>
      <c r="B2720" s="2" t="s">
        <v>34331</v>
      </c>
      <c r="C2720" s="3">
        <v>23</v>
      </c>
      <c r="D2720" s="2" t="s">
        <v>1052</v>
      </c>
      <c r="E2720" s="2" t="s">
        <v>21697</v>
      </c>
      <c r="F2720" s="2">
        <v>26327632</v>
      </c>
      <c r="G2720" s="2" t="s">
        <v>22426</v>
      </c>
      <c r="H2720" s="2" t="s">
        <v>22427</v>
      </c>
      <c r="I2720" s="2" t="s">
        <v>1974</v>
      </c>
      <c r="J2720" s="2" t="s">
        <v>22428</v>
      </c>
      <c r="K2720" s="2" t="s">
        <v>18931</v>
      </c>
      <c r="L2720" s="2" t="s">
        <v>22429</v>
      </c>
      <c r="M2720" s="2" t="s">
        <v>22430</v>
      </c>
      <c r="N2720" s="4" t="s">
        <v>22431</v>
      </c>
      <c r="O2720" s="4" t="s">
        <v>22432</v>
      </c>
    </row>
    <row r="2721" spans="1:15" ht="15" customHeight="1" x14ac:dyDescent="0.3">
      <c r="A2721" s="2" t="s">
        <v>310</v>
      </c>
      <c r="B2721" s="2" t="s">
        <v>34331</v>
      </c>
      <c r="C2721" s="3">
        <v>23</v>
      </c>
      <c r="D2721" s="2" t="s">
        <v>1052</v>
      </c>
      <c r="E2721" s="2" t="s">
        <v>21697</v>
      </c>
      <c r="F2721" s="2">
        <v>26582870</v>
      </c>
      <c r="G2721" s="2" t="s">
        <v>22433</v>
      </c>
      <c r="H2721" s="2" t="s">
        <v>22434</v>
      </c>
      <c r="I2721" s="2" t="s">
        <v>1974</v>
      </c>
      <c r="J2721" s="2" t="s">
        <v>22435</v>
      </c>
      <c r="K2721" s="2" t="s">
        <v>22436</v>
      </c>
      <c r="L2721" s="2" t="s">
        <v>22437</v>
      </c>
      <c r="M2721" s="2" t="s">
        <v>20180</v>
      </c>
      <c r="N2721" s="4" t="s">
        <v>22438</v>
      </c>
      <c r="O2721" s="4" t="s">
        <v>22439</v>
      </c>
    </row>
    <row r="2722" spans="1:15" ht="15" customHeight="1" x14ac:dyDescent="0.3">
      <c r="A2722" s="2" t="s">
        <v>310</v>
      </c>
      <c r="B2722" s="2" t="s">
        <v>34331</v>
      </c>
      <c r="C2722" s="3">
        <v>23</v>
      </c>
      <c r="D2722" s="2" t="s">
        <v>1052</v>
      </c>
      <c r="E2722" s="2" t="s">
        <v>21697</v>
      </c>
      <c r="F2722" s="2">
        <v>26035280</v>
      </c>
      <c r="G2722" s="2" t="s">
        <v>22440</v>
      </c>
      <c r="H2722" s="2" t="s">
        <v>22441</v>
      </c>
      <c r="I2722" s="2" t="s">
        <v>1928</v>
      </c>
      <c r="J2722" s="2"/>
      <c r="K2722" s="2" t="s">
        <v>14063</v>
      </c>
      <c r="L2722" s="2" t="s">
        <v>22442</v>
      </c>
      <c r="M2722" s="2" t="s">
        <v>21718</v>
      </c>
      <c r="N2722" s="4" t="s">
        <v>22443</v>
      </c>
      <c r="O2722" s="4" t="s">
        <v>22444</v>
      </c>
    </row>
    <row r="2723" spans="1:15" ht="15" customHeight="1" x14ac:dyDescent="0.3">
      <c r="A2723" s="2" t="s">
        <v>310</v>
      </c>
      <c r="B2723" s="2" t="s">
        <v>34331</v>
      </c>
      <c r="C2723" s="3">
        <v>23</v>
      </c>
      <c r="D2723" s="2" t="s">
        <v>1052</v>
      </c>
      <c r="E2723" s="2" t="s">
        <v>21697</v>
      </c>
      <c r="F2723" s="2">
        <v>25728605</v>
      </c>
      <c r="G2723" s="2" t="s">
        <v>22445</v>
      </c>
      <c r="H2723" s="2" t="s">
        <v>22446</v>
      </c>
      <c r="I2723" s="2" t="s">
        <v>2120</v>
      </c>
      <c r="J2723" s="2" t="s">
        <v>1723</v>
      </c>
      <c r="K2723" s="2" t="s">
        <v>9176</v>
      </c>
      <c r="L2723" s="2" t="s">
        <v>22447</v>
      </c>
      <c r="M2723" s="2" t="s">
        <v>9041</v>
      </c>
      <c r="N2723" s="4" t="s">
        <v>22448</v>
      </c>
      <c r="O2723" s="4" t="s">
        <v>22449</v>
      </c>
    </row>
    <row r="2724" spans="1:15" ht="15" customHeight="1" x14ac:dyDescent="0.3">
      <c r="A2724" s="2" t="s">
        <v>310</v>
      </c>
      <c r="B2724" s="2" t="s">
        <v>34331</v>
      </c>
      <c r="C2724" s="3">
        <v>23</v>
      </c>
      <c r="D2724" s="2" t="s">
        <v>1052</v>
      </c>
      <c r="E2724" s="2" t="s">
        <v>21697</v>
      </c>
      <c r="F2724" s="2">
        <v>25772027</v>
      </c>
      <c r="G2724" s="2" t="s">
        <v>22450</v>
      </c>
      <c r="H2724" s="2" t="s">
        <v>22451</v>
      </c>
      <c r="I2724" s="2" t="s">
        <v>2120</v>
      </c>
      <c r="J2724" s="2" t="s">
        <v>22452</v>
      </c>
      <c r="K2724" s="2" t="s">
        <v>17140</v>
      </c>
      <c r="L2724" s="2" t="s">
        <v>22453</v>
      </c>
      <c r="M2724" s="2" t="s">
        <v>22166</v>
      </c>
      <c r="N2724" s="4" t="s">
        <v>22454</v>
      </c>
      <c r="O2724" s="4" t="s">
        <v>22455</v>
      </c>
    </row>
    <row r="2725" spans="1:15" ht="15" customHeight="1" x14ac:dyDescent="0.3">
      <c r="A2725" s="2" t="s">
        <v>310</v>
      </c>
      <c r="B2725" s="2" t="s">
        <v>34331</v>
      </c>
      <c r="C2725" s="3">
        <v>23</v>
      </c>
      <c r="D2725" s="2" t="s">
        <v>1052</v>
      </c>
      <c r="E2725" s="2" t="s">
        <v>21697</v>
      </c>
      <c r="F2725" s="2">
        <v>25840335</v>
      </c>
      <c r="G2725" s="2" t="s">
        <v>22456</v>
      </c>
      <c r="H2725" s="2" t="s">
        <v>22457</v>
      </c>
      <c r="I2725" s="2" t="s">
        <v>1613</v>
      </c>
      <c r="J2725" s="2" t="s">
        <v>4646</v>
      </c>
      <c r="K2725" s="2" t="s">
        <v>18931</v>
      </c>
      <c r="L2725" s="2" t="s">
        <v>22458</v>
      </c>
      <c r="M2725" s="2" t="s">
        <v>16410</v>
      </c>
      <c r="N2725" s="4" t="s">
        <v>22459</v>
      </c>
      <c r="O2725" s="4" t="s">
        <v>22460</v>
      </c>
    </row>
    <row r="2726" spans="1:15" ht="15" customHeight="1" x14ac:dyDescent="0.3">
      <c r="A2726" s="2" t="s">
        <v>310</v>
      </c>
      <c r="B2726" s="2" t="s">
        <v>34331</v>
      </c>
      <c r="C2726" s="3">
        <v>23</v>
      </c>
      <c r="D2726" s="2" t="s">
        <v>1052</v>
      </c>
      <c r="E2726" s="2" t="s">
        <v>21697</v>
      </c>
      <c r="F2726" s="2">
        <v>25865650</v>
      </c>
      <c r="G2726" s="2" t="s">
        <v>22461</v>
      </c>
      <c r="H2726" s="2" t="s">
        <v>22462</v>
      </c>
      <c r="I2726" s="2" t="s">
        <v>1613</v>
      </c>
      <c r="J2726" s="2" t="s">
        <v>22463</v>
      </c>
      <c r="K2726" s="2" t="s">
        <v>18931</v>
      </c>
      <c r="L2726" s="2" t="s">
        <v>22464</v>
      </c>
      <c r="M2726" s="2" t="s">
        <v>16410</v>
      </c>
      <c r="N2726" s="4" t="s">
        <v>22465</v>
      </c>
      <c r="O2726" s="4" t="s">
        <v>22466</v>
      </c>
    </row>
    <row r="2727" spans="1:15" ht="15" customHeight="1" x14ac:dyDescent="0.3">
      <c r="A2727" s="2" t="s">
        <v>310</v>
      </c>
      <c r="B2727" s="2" t="s">
        <v>34331</v>
      </c>
      <c r="C2727" s="3">
        <v>23</v>
      </c>
      <c r="D2727" s="2" t="s">
        <v>1052</v>
      </c>
      <c r="E2727" s="2" t="s">
        <v>21697</v>
      </c>
      <c r="F2727" s="2">
        <v>26022711</v>
      </c>
      <c r="G2727" s="2" t="s">
        <v>22467</v>
      </c>
      <c r="H2727" s="2" t="s">
        <v>22468</v>
      </c>
      <c r="I2727" s="2" t="s">
        <v>1613</v>
      </c>
      <c r="J2727" s="2" t="s">
        <v>22469</v>
      </c>
      <c r="K2727" s="2" t="s">
        <v>12176</v>
      </c>
      <c r="L2727" s="2" t="s">
        <v>22470</v>
      </c>
      <c r="M2727" s="2" t="s">
        <v>7488</v>
      </c>
      <c r="N2727" s="4" t="s">
        <v>22471</v>
      </c>
      <c r="O2727" s="4" t="s">
        <v>22472</v>
      </c>
    </row>
    <row r="2728" spans="1:15" ht="15" customHeight="1" x14ac:dyDescent="0.3">
      <c r="A2728" s="2" t="s">
        <v>310</v>
      </c>
      <c r="B2728" s="2" t="s">
        <v>34331</v>
      </c>
      <c r="C2728" s="3">
        <v>23</v>
      </c>
      <c r="D2728" s="2" t="s">
        <v>1052</v>
      </c>
      <c r="E2728" s="2" t="s">
        <v>21697</v>
      </c>
      <c r="F2728" s="2">
        <v>25162216</v>
      </c>
      <c r="G2728" s="2" t="s">
        <v>22473</v>
      </c>
      <c r="H2728" s="2" t="s">
        <v>22474</v>
      </c>
      <c r="I2728" s="2" t="s">
        <v>812</v>
      </c>
      <c r="J2728" s="2"/>
      <c r="K2728" s="2" t="s">
        <v>22475</v>
      </c>
      <c r="L2728" s="2" t="s">
        <v>22476</v>
      </c>
      <c r="M2728" s="2" t="s">
        <v>11800</v>
      </c>
      <c r="N2728" s="4" t="s">
        <v>22477</v>
      </c>
      <c r="O2728" s="4" t="s">
        <v>22478</v>
      </c>
    </row>
    <row r="2729" spans="1:15" ht="15" customHeight="1" x14ac:dyDescent="0.3">
      <c r="A2729" s="2" t="s">
        <v>310</v>
      </c>
      <c r="B2729" s="2" t="s">
        <v>34331</v>
      </c>
      <c r="C2729" s="3">
        <v>23</v>
      </c>
      <c r="D2729" s="2" t="s">
        <v>1052</v>
      </c>
      <c r="E2729" s="2" t="s">
        <v>21697</v>
      </c>
      <c r="F2729" s="2">
        <v>25821657</v>
      </c>
      <c r="G2729" s="2" t="s">
        <v>22479</v>
      </c>
      <c r="H2729" s="2" t="s">
        <v>22480</v>
      </c>
      <c r="I2729" s="2" t="s">
        <v>1723</v>
      </c>
      <c r="J2729" s="2"/>
      <c r="K2729" s="2" t="s">
        <v>22481</v>
      </c>
      <c r="L2729" s="2" t="s">
        <v>22482</v>
      </c>
      <c r="M2729" s="2" t="s">
        <v>7388</v>
      </c>
      <c r="N2729" s="4" t="s">
        <v>22483</v>
      </c>
      <c r="O2729" s="4" t="s">
        <v>22484</v>
      </c>
    </row>
    <row r="2730" spans="1:15" ht="15" customHeight="1" x14ac:dyDescent="0.3">
      <c r="A2730" s="2" t="s">
        <v>310</v>
      </c>
      <c r="B2730" s="2" t="s">
        <v>34331</v>
      </c>
      <c r="C2730" s="3">
        <v>23</v>
      </c>
      <c r="D2730" s="2" t="s">
        <v>1052</v>
      </c>
      <c r="E2730" s="2" t="s">
        <v>21697</v>
      </c>
      <c r="F2730" s="2">
        <v>25435114</v>
      </c>
      <c r="G2730" s="2" t="s">
        <v>22485</v>
      </c>
      <c r="H2730" s="2" t="s">
        <v>22486</v>
      </c>
      <c r="I2730" s="2" t="s">
        <v>1172</v>
      </c>
      <c r="J2730" s="2"/>
      <c r="K2730" s="2" t="s">
        <v>20307</v>
      </c>
      <c r="L2730" s="2" t="s">
        <v>22487</v>
      </c>
      <c r="M2730" s="2" t="s">
        <v>7438</v>
      </c>
      <c r="N2730" s="4" t="s">
        <v>22488</v>
      </c>
      <c r="O2730" s="4" t="s">
        <v>22489</v>
      </c>
    </row>
    <row r="2731" spans="1:15" ht="15" customHeight="1" x14ac:dyDescent="0.3">
      <c r="A2731" s="2" t="s">
        <v>310</v>
      </c>
      <c r="B2731" s="2" t="s">
        <v>34331</v>
      </c>
      <c r="C2731" s="3">
        <v>23</v>
      </c>
      <c r="D2731" s="2" t="s">
        <v>1052</v>
      </c>
      <c r="E2731" s="2" t="s">
        <v>21697</v>
      </c>
      <c r="F2731" s="2">
        <v>25552679</v>
      </c>
      <c r="G2731" s="2" t="s">
        <v>22490</v>
      </c>
      <c r="H2731" s="2" t="s">
        <v>22491</v>
      </c>
      <c r="I2731" s="2" t="s">
        <v>2681</v>
      </c>
      <c r="J2731" s="2"/>
      <c r="K2731" s="2" t="s">
        <v>12176</v>
      </c>
      <c r="L2731" s="2" t="s">
        <v>22492</v>
      </c>
      <c r="M2731" s="2" t="s">
        <v>9041</v>
      </c>
      <c r="N2731" s="4" t="s">
        <v>22493</v>
      </c>
      <c r="O2731" s="4" t="s">
        <v>22494</v>
      </c>
    </row>
    <row r="2732" spans="1:15" ht="15" customHeight="1" x14ac:dyDescent="0.3">
      <c r="A2732" s="2" t="s">
        <v>310</v>
      </c>
      <c r="B2732" s="2" t="s">
        <v>34331</v>
      </c>
      <c r="C2732" s="3">
        <v>23</v>
      </c>
      <c r="D2732" s="2" t="s">
        <v>1052</v>
      </c>
      <c r="E2732" s="2" t="s">
        <v>21697</v>
      </c>
      <c r="F2732" s="2">
        <v>25016194</v>
      </c>
      <c r="G2732" s="2" t="s">
        <v>22495</v>
      </c>
      <c r="H2732" s="2" t="s">
        <v>22496</v>
      </c>
      <c r="I2732" s="2" t="s">
        <v>2437</v>
      </c>
      <c r="J2732" s="2" t="s">
        <v>22497</v>
      </c>
      <c r="K2732" s="2" t="s">
        <v>18931</v>
      </c>
      <c r="L2732" s="2" t="s">
        <v>22498</v>
      </c>
      <c r="M2732" s="2" t="s">
        <v>22166</v>
      </c>
      <c r="N2732" s="4" t="s">
        <v>22499</v>
      </c>
      <c r="O2732" s="4" t="s">
        <v>22500</v>
      </c>
    </row>
    <row r="2733" spans="1:15" ht="15" customHeight="1" x14ac:dyDescent="0.3">
      <c r="A2733" s="2" t="s">
        <v>310</v>
      </c>
      <c r="B2733" s="2" t="s">
        <v>34331</v>
      </c>
      <c r="C2733" s="3">
        <v>23</v>
      </c>
      <c r="D2733" s="2" t="s">
        <v>1052</v>
      </c>
      <c r="E2733" s="2" t="s">
        <v>21697</v>
      </c>
      <c r="F2733" s="2">
        <v>25163700</v>
      </c>
      <c r="G2733" s="2" t="s">
        <v>22501</v>
      </c>
      <c r="H2733" s="2" t="s">
        <v>22502</v>
      </c>
      <c r="I2733" s="2" t="s">
        <v>20676</v>
      </c>
      <c r="J2733" s="2" t="s">
        <v>22503</v>
      </c>
      <c r="K2733" s="2" t="s">
        <v>5284</v>
      </c>
      <c r="L2733" s="2" t="s">
        <v>22504</v>
      </c>
      <c r="M2733" s="2" t="s">
        <v>7438</v>
      </c>
      <c r="N2733" s="4" t="s">
        <v>22505</v>
      </c>
      <c r="O2733" s="4" t="s">
        <v>22506</v>
      </c>
    </row>
    <row r="2734" spans="1:15" ht="15" customHeight="1" x14ac:dyDescent="0.3">
      <c r="A2734" s="2" t="s">
        <v>310</v>
      </c>
      <c r="B2734" s="2" t="s">
        <v>34331</v>
      </c>
      <c r="C2734" s="3">
        <v>23</v>
      </c>
      <c r="D2734" s="2" t="s">
        <v>1052</v>
      </c>
      <c r="E2734" s="2" t="s">
        <v>21697</v>
      </c>
      <c r="F2734" s="2">
        <v>25109802</v>
      </c>
      <c r="G2734" s="2" t="s">
        <v>22507</v>
      </c>
      <c r="H2734" s="2" t="s">
        <v>22508</v>
      </c>
      <c r="I2734" s="2" t="s">
        <v>4053</v>
      </c>
      <c r="J2734" s="2" t="s">
        <v>22509</v>
      </c>
      <c r="K2734" s="2" t="s">
        <v>7380</v>
      </c>
      <c r="L2734" s="2" t="s">
        <v>22510</v>
      </c>
      <c r="M2734" s="2" t="s">
        <v>22511</v>
      </c>
      <c r="N2734" s="4" t="s">
        <v>22512</v>
      </c>
      <c r="O2734" s="4" t="s">
        <v>22513</v>
      </c>
    </row>
    <row r="2735" spans="1:15" ht="15" customHeight="1" x14ac:dyDescent="0.3">
      <c r="A2735" s="2" t="s">
        <v>310</v>
      </c>
      <c r="B2735" s="2" t="s">
        <v>34331</v>
      </c>
      <c r="C2735" s="3">
        <v>23</v>
      </c>
      <c r="D2735" s="2" t="s">
        <v>1052</v>
      </c>
      <c r="E2735" s="2" t="s">
        <v>21697</v>
      </c>
      <c r="F2735" s="2">
        <v>25145624</v>
      </c>
      <c r="G2735" s="2" t="s">
        <v>22514</v>
      </c>
      <c r="H2735" s="2" t="s">
        <v>22515</v>
      </c>
      <c r="I2735" s="2" t="s">
        <v>4053</v>
      </c>
      <c r="J2735" s="2"/>
      <c r="K2735" s="2" t="s">
        <v>22516</v>
      </c>
      <c r="L2735" s="2" t="s">
        <v>22517</v>
      </c>
      <c r="M2735" s="2" t="s">
        <v>9479</v>
      </c>
      <c r="N2735" s="4" t="s">
        <v>22518</v>
      </c>
      <c r="O2735" s="4" t="s">
        <v>22519</v>
      </c>
    </row>
    <row r="2736" spans="1:15" ht="15" customHeight="1" x14ac:dyDescent="0.3">
      <c r="A2736" s="2" t="s">
        <v>310</v>
      </c>
      <c r="B2736" s="2" t="s">
        <v>34331</v>
      </c>
      <c r="C2736" s="3">
        <v>23</v>
      </c>
      <c r="D2736" s="2" t="s">
        <v>1052</v>
      </c>
      <c r="E2736" s="2" t="s">
        <v>21697</v>
      </c>
      <c r="F2736" s="2">
        <v>24977650</v>
      </c>
      <c r="G2736" s="2" t="s">
        <v>22520</v>
      </c>
      <c r="H2736" s="2" t="s">
        <v>22521</v>
      </c>
      <c r="I2736" s="2" t="s">
        <v>3082</v>
      </c>
      <c r="J2736" s="2" t="s">
        <v>1589</v>
      </c>
      <c r="K2736" s="2" t="s">
        <v>21840</v>
      </c>
      <c r="L2736" s="2" t="s">
        <v>22522</v>
      </c>
      <c r="M2736" s="2" t="s">
        <v>11800</v>
      </c>
      <c r="N2736" s="4" t="s">
        <v>22523</v>
      </c>
      <c r="O2736" s="4" t="s">
        <v>22524</v>
      </c>
    </row>
    <row r="2737" spans="1:15" ht="15" customHeight="1" x14ac:dyDescent="0.3">
      <c r="A2737" s="2" t="s">
        <v>310</v>
      </c>
      <c r="B2737" s="2" t="s">
        <v>34331</v>
      </c>
      <c r="C2737" s="3">
        <v>23</v>
      </c>
      <c r="D2737" s="2" t="s">
        <v>1052</v>
      </c>
      <c r="E2737" s="2" t="s">
        <v>21697</v>
      </c>
      <c r="F2737" s="2">
        <v>24977928</v>
      </c>
      <c r="G2737" s="2" t="s">
        <v>22525</v>
      </c>
      <c r="H2737" s="2" t="s">
        <v>22526</v>
      </c>
      <c r="I2737" s="2" t="s">
        <v>3082</v>
      </c>
      <c r="J2737" s="2" t="s">
        <v>1589</v>
      </c>
      <c r="K2737" s="2" t="s">
        <v>21840</v>
      </c>
      <c r="L2737" s="2" t="s">
        <v>22527</v>
      </c>
      <c r="M2737" s="2" t="s">
        <v>9041</v>
      </c>
      <c r="N2737" s="4" t="s">
        <v>22528</v>
      </c>
      <c r="O2737" s="4" t="s">
        <v>22529</v>
      </c>
    </row>
    <row r="2738" spans="1:15" ht="15" customHeight="1" x14ac:dyDescent="0.3">
      <c r="A2738" s="2" t="s">
        <v>310</v>
      </c>
      <c r="B2738" s="2" t="s">
        <v>34331</v>
      </c>
      <c r="C2738" s="3">
        <v>23</v>
      </c>
      <c r="D2738" s="2" t="s">
        <v>1052</v>
      </c>
      <c r="E2738" s="2" t="s">
        <v>21697</v>
      </c>
      <c r="F2738" s="2">
        <v>25075835</v>
      </c>
      <c r="G2738" s="2" t="s">
        <v>22530</v>
      </c>
      <c r="H2738" s="2" t="s">
        <v>22531</v>
      </c>
      <c r="I2738" s="2" t="s">
        <v>2013</v>
      </c>
      <c r="J2738" s="2"/>
      <c r="K2738" s="2" t="s">
        <v>8336</v>
      </c>
      <c r="L2738" s="2" t="s">
        <v>22532</v>
      </c>
      <c r="M2738" s="2" t="s">
        <v>20180</v>
      </c>
      <c r="N2738" s="4" t="s">
        <v>22533</v>
      </c>
      <c r="O2738" s="4" t="s">
        <v>22534</v>
      </c>
    </row>
    <row r="2739" spans="1:15" ht="15" customHeight="1" x14ac:dyDescent="0.3">
      <c r="A2739" s="2" t="s">
        <v>310</v>
      </c>
      <c r="B2739" s="2" t="s">
        <v>34331</v>
      </c>
      <c r="C2739" s="3">
        <v>23</v>
      </c>
      <c r="D2739" s="2" t="s">
        <v>1052</v>
      </c>
      <c r="E2739" s="2" t="s">
        <v>21697</v>
      </c>
      <c r="F2739" s="2">
        <v>24577552</v>
      </c>
      <c r="G2739" s="2" t="s">
        <v>22535</v>
      </c>
      <c r="H2739" s="2" t="s">
        <v>22536</v>
      </c>
      <c r="I2739" s="2" t="s">
        <v>2667</v>
      </c>
      <c r="J2739" s="2"/>
      <c r="K2739" s="2" t="s">
        <v>14348</v>
      </c>
      <c r="L2739" s="2" t="s">
        <v>22537</v>
      </c>
      <c r="M2739" s="2" t="s">
        <v>14128</v>
      </c>
      <c r="N2739" s="4" t="s">
        <v>22538</v>
      </c>
      <c r="O2739" s="4" t="s">
        <v>22539</v>
      </c>
    </row>
    <row r="2740" spans="1:15" ht="15" customHeight="1" x14ac:dyDescent="0.3">
      <c r="A2740" s="2" t="s">
        <v>310</v>
      </c>
      <c r="B2740" s="2" t="s">
        <v>34331</v>
      </c>
      <c r="C2740" s="3">
        <v>23</v>
      </c>
      <c r="D2740" s="2" t="s">
        <v>1052</v>
      </c>
      <c r="E2740" s="2" t="s">
        <v>21697</v>
      </c>
      <c r="F2740" s="2">
        <v>24820973</v>
      </c>
      <c r="G2740" s="2" t="s">
        <v>22540</v>
      </c>
      <c r="H2740" s="2" t="s">
        <v>22541</v>
      </c>
      <c r="I2740" s="2" t="s">
        <v>22542</v>
      </c>
      <c r="J2740" s="2" t="s">
        <v>22543</v>
      </c>
      <c r="K2740" s="2" t="s">
        <v>22544</v>
      </c>
      <c r="L2740" s="2" t="s">
        <v>22545</v>
      </c>
      <c r="M2740" s="2" t="s">
        <v>9041</v>
      </c>
      <c r="N2740" s="4" t="s">
        <v>22546</v>
      </c>
      <c r="O2740" s="4" t="s">
        <v>22547</v>
      </c>
    </row>
    <row r="2741" spans="1:15" ht="15" customHeight="1" x14ac:dyDescent="0.3">
      <c r="A2741" s="2" t="s">
        <v>310</v>
      </c>
      <c r="B2741" s="2" t="s">
        <v>34331</v>
      </c>
      <c r="C2741" s="3">
        <v>23</v>
      </c>
      <c r="D2741" s="2" t="s">
        <v>1052</v>
      </c>
      <c r="E2741" s="2" t="s">
        <v>21833</v>
      </c>
      <c r="F2741" s="2">
        <v>24711663</v>
      </c>
      <c r="G2741" s="2" t="s">
        <v>22548</v>
      </c>
      <c r="H2741" s="2" t="s">
        <v>22549</v>
      </c>
      <c r="I2741" s="2" t="s">
        <v>22550</v>
      </c>
      <c r="J2741" s="2" t="s">
        <v>22551</v>
      </c>
      <c r="K2741" s="2" t="s">
        <v>5284</v>
      </c>
      <c r="L2741" s="2" t="s">
        <v>22552</v>
      </c>
      <c r="M2741" s="2" t="s">
        <v>16410</v>
      </c>
      <c r="N2741" s="4" t="s">
        <v>3372</v>
      </c>
      <c r="O2741" s="4" t="s">
        <v>22553</v>
      </c>
    </row>
    <row r="2742" spans="1:15" ht="15" customHeight="1" x14ac:dyDescent="0.3">
      <c r="A2742" s="2" t="s">
        <v>310</v>
      </c>
      <c r="B2742" s="2" t="s">
        <v>34331</v>
      </c>
      <c r="C2742" s="3">
        <v>23</v>
      </c>
      <c r="D2742" s="2" t="s">
        <v>1052</v>
      </c>
      <c r="E2742" s="2" t="s">
        <v>21697</v>
      </c>
      <c r="F2742" s="2">
        <v>24290292</v>
      </c>
      <c r="G2742" s="2" t="s">
        <v>22554</v>
      </c>
      <c r="H2742" s="2" t="s">
        <v>22555</v>
      </c>
      <c r="I2742" s="2" t="s">
        <v>1171</v>
      </c>
      <c r="J2742" s="2" t="s">
        <v>12734</v>
      </c>
      <c r="K2742" s="2" t="s">
        <v>7380</v>
      </c>
      <c r="L2742" s="2" t="s">
        <v>22556</v>
      </c>
      <c r="M2742" s="2" t="s">
        <v>8963</v>
      </c>
      <c r="N2742" s="4" t="s">
        <v>22557</v>
      </c>
      <c r="O2742" s="4" t="s">
        <v>22558</v>
      </c>
    </row>
    <row r="2743" spans="1:15" ht="15" customHeight="1" x14ac:dyDescent="0.3">
      <c r="A2743" s="2" t="s">
        <v>310</v>
      </c>
      <c r="B2743" s="2" t="s">
        <v>34331</v>
      </c>
      <c r="C2743" s="3">
        <v>23</v>
      </c>
      <c r="D2743" s="2" t="s">
        <v>1052</v>
      </c>
      <c r="E2743" s="2" t="s">
        <v>21697</v>
      </c>
      <c r="F2743" s="2">
        <v>24139498</v>
      </c>
      <c r="G2743" s="2" t="s">
        <v>22559</v>
      </c>
      <c r="H2743" s="2" t="s">
        <v>22560</v>
      </c>
      <c r="I2743" s="2" t="s">
        <v>4049</v>
      </c>
      <c r="J2743" s="2" t="s">
        <v>22561</v>
      </c>
      <c r="K2743" s="2" t="s">
        <v>7380</v>
      </c>
      <c r="L2743" s="2" t="s">
        <v>22562</v>
      </c>
      <c r="M2743" s="2" t="s">
        <v>8963</v>
      </c>
      <c r="N2743" s="4" t="s">
        <v>22563</v>
      </c>
      <c r="O2743" s="4" t="s">
        <v>22564</v>
      </c>
    </row>
    <row r="2744" spans="1:15" ht="15" customHeight="1" x14ac:dyDescent="0.3">
      <c r="A2744" s="2" t="s">
        <v>310</v>
      </c>
      <c r="B2744" s="2" t="s">
        <v>34331</v>
      </c>
      <c r="C2744" s="3">
        <v>23</v>
      </c>
      <c r="D2744" s="2" t="s">
        <v>1052</v>
      </c>
      <c r="E2744" s="2" t="s">
        <v>21697</v>
      </c>
      <c r="F2744" s="2">
        <v>24144642</v>
      </c>
      <c r="G2744" s="2" t="s">
        <v>22565</v>
      </c>
      <c r="H2744" s="2" t="s">
        <v>22566</v>
      </c>
      <c r="I2744" s="2" t="s">
        <v>1935</v>
      </c>
      <c r="J2744" s="2" t="s">
        <v>6114</v>
      </c>
      <c r="K2744" s="2" t="s">
        <v>5284</v>
      </c>
      <c r="L2744" s="2" t="s">
        <v>22567</v>
      </c>
      <c r="M2744" s="2" t="s">
        <v>9041</v>
      </c>
      <c r="N2744" s="4" t="s">
        <v>22568</v>
      </c>
      <c r="O2744" s="4" t="s">
        <v>22569</v>
      </c>
    </row>
    <row r="2745" spans="1:15" ht="15" customHeight="1" x14ac:dyDescent="0.3">
      <c r="A2745" s="2" t="s">
        <v>310</v>
      </c>
      <c r="B2745" s="2" t="s">
        <v>34331</v>
      </c>
      <c r="C2745" s="3">
        <v>23</v>
      </c>
      <c r="D2745" s="2" t="s">
        <v>1052</v>
      </c>
      <c r="E2745" s="2" t="s">
        <v>21697</v>
      </c>
      <c r="F2745" s="2">
        <v>24734223</v>
      </c>
      <c r="G2745" s="2" t="s">
        <v>22570</v>
      </c>
      <c r="H2745" s="2" t="s">
        <v>22571</v>
      </c>
      <c r="I2745" s="2" t="s">
        <v>1043</v>
      </c>
      <c r="J2745" s="2" t="s">
        <v>12207</v>
      </c>
      <c r="K2745" s="2" t="s">
        <v>7707</v>
      </c>
      <c r="L2745" s="2" t="s">
        <v>22572</v>
      </c>
      <c r="M2745" s="2" t="s">
        <v>7438</v>
      </c>
      <c r="N2745" s="4" t="s">
        <v>22573</v>
      </c>
      <c r="O2745" s="4" t="s">
        <v>22574</v>
      </c>
    </row>
    <row r="2746" spans="1:15" ht="15" customHeight="1" x14ac:dyDescent="0.3">
      <c r="A2746" s="2" t="s">
        <v>310</v>
      </c>
      <c r="B2746" s="2" t="s">
        <v>34331</v>
      </c>
      <c r="C2746" s="3">
        <v>23</v>
      </c>
      <c r="D2746" s="2" t="s">
        <v>1052</v>
      </c>
      <c r="E2746" s="2" t="s">
        <v>21697</v>
      </c>
      <c r="F2746" s="2">
        <v>24029650</v>
      </c>
      <c r="G2746" s="2" t="s">
        <v>22575</v>
      </c>
      <c r="H2746" s="2" t="s">
        <v>22576</v>
      </c>
      <c r="I2746" s="2" t="s">
        <v>15138</v>
      </c>
      <c r="J2746" s="2" t="s">
        <v>17299</v>
      </c>
      <c r="K2746" s="2" t="s">
        <v>18931</v>
      </c>
      <c r="L2746" s="2" t="s">
        <v>22577</v>
      </c>
      <c r="M2746" s="2" t="s">
        <v>11800</v>
      </c>
      <c r="N2746" s="4" t="s">
        <v>22578</v>
      </c>
      <c r="O2746" s="4" t="s">
        <v>22579</v>
      </c>
    </row>
    <row r="2747" spans="1:15" ht="15" customHeight="1" x14ac:dyDescent="0.3">
      <c r="A2747" s="2" t="s">
        <v>310</v>
      </c>
      <c r="B2747" s="2" t="s">
        <v>34331</v>
      </c>
      <c r="C2747" s="3">
        <v>23</v>
      </c>
      <c r="D2747" s="2" t="s">
        <v>1052</v>
      </c>
      <c r="E2747" s="2" t="s">
        <v>21697</v>
      </c>
      <c r="F2747" s="2">
        <v>23818196</v>
      </c>
      <c r="G2747" s="2" t="s">
        <v>22580</v>
      </c>
      <c r="H2747" s="2" t="s">
        <v>22581</v>
      </c>
      <c r="I2747" s="2" t="s">
        <v>7058</v>
      </c>
      <c r="J2747" s="2" t="s">
        <v>22582</v>
      </c>
      <c r="K2747" s="2" t="s">
        <v>7472</v>
      </c>
      <c r="L2747" s="2" t="s">
        <v>22583</v>
      </c>
      <c r="M2747" s="2" t="s">
        <v>21718</v>
      </c>
      <c r="N2747" s="4" t="s">
        <v>22584</v>
      </c>
      <c r="O2747" s="4" t="s">
        <v>22585</v>
      </c>
    </row>
    <row r="2748" spans="1:15" ht="15" customHeight="1" x14ac:dyDescent="0.3">
      <c r="A2748" s="2" t="s">
        <v>310</v>
      </c>
      <c r="B2748" s="2" t="s">
        <v>34331</v>
      </c>
      <c r="C2748" s="3">
        <v>23</v>
      </c>
      <c r="D2748" s="2" t="s">
        <v>1052</v>
      </c>
      <c r="E2748" s="2" t="s">
        <v>21697</v>
      </c>
      <c r="F2748" s="2">
        <v>23255402</v>
      </c>
      <c r="G2748" s="2" t="s">
        <v>22586</v>
      </c>
      <c r="H2748" s="2" t="s">
        <v>22587</v>
      </c>
      <c r="I2748" s="2" t="s">
        <v>3120</v>
      </c>
      <c r="J2748" s="2" t="s">
        <v>22588</v>
      </c>
      <c r="K2748" s="2" t="s">
        <v>9176</v>
      </c>
      <c r="L2748" s="2" t="s">
        <v>22589</v>
      </c>
      <c r="M2748" s="2" t="s">
        <v>22590</v>
      </c>
      <c r="N2748" s="4" t="s">
        <v>22591</v>
      </c>
      <c r="O2748" s="4" t="s">
        <v>22592</v>
      </c>
    </row>
    <row r="2749" spans="1:15" ht="15" customHeight="1" x14ac:dyDescent="0.3">
      <c r="A2749" s="2" t="s">
        <v>310</v>
      </c>
      <c r="B2749" s="2" t="s">
        <v>34331</v>
      </c>
      <c r="C2749" s="3">
        <v>23</v>
      </c>
      <c r="D2749" s="2" t="s">
        <v>1052</v>
      </c>
      <c r="E2749" s="2" t="s">
        <v>21833</v>
      </c>
      <c r="F2749" s="2">
        <v>23158016</v>
      </c>
      <c r="G2749" s="2" t="s">
        <v>22593</v>
      </c>
      <c r="H2749" s="2" t="s">
        <v>22594</v>
      </c>
      <c r="I2749" s="2" t="s">
        <v>970</v>
      </c>
      <c r="J2749" s="2" t="s">
        <v>22595</v>
      </c>
      <c r="K2749" s="2" t="s">
        <v>7380</v>
      </c>
      <c r="L2749" s="2" t="s">
        <v>22596</v>
      </c>
      <c r="M2749" s="2" t="s">
        <v>9041</v>
      </c>
      <c r="N2749" s="4" t="s">
        <v>22597</v>
      </c>
      <c r="O2749" s="4" t="s">
        <v>22598</v>
      </c>
    </row>
    <row r="2750" spans="1:15" ht="15" customHeight="1" x14ac:dyDescent="0.3">
      <c r="A2750" s="2" t="s">
        <v>310</v>
      </c>
      <c r="B2750" s="2" t="s">
        <v>34331</v>
      </c>
      <c r="C2750" s="3">
        <v>23</v>
      </c>
      <c r="D2750" s="2" t="s">
        <v>1052</v>
      </c>
      <c r="E2750" s="2" t="s">
        <v>21697</v>
      </c>
      <c r="F2750" s="2">
        <v>22982980</v>
      </c>
      <c r="G2750" s="2" t="s">
        <v>22599</v>
      </c>
      <c r="H2750" s="2" t="s">
        <v>22600</v>
      </c>
      <c r="I2750" s="2" t="s">
        <v>880</v>
      </c>
      <c r="J2750" s="2"/>
      <c r="K2750" s="2" t="s">
        <v>8443</v>
      </c>
      <c r="L2750" s="2" t="s">
        <v>22601</v>
      </c>
      <c r="M2750" s="2" t="s">
        <v>7645</v>
      </c>
      <c r="N2750" s="4" t="s">
        <v>3374</v>
      </c>
      <c r="O2750" s="4" t="s">
        <v>22602</v>
      </c>
    </row>
    <row r="2751" spans="1:15" ht="15" customHeight="1" x14ac:dyDescent="0.3">
      <c r="A2751" s="2" t="s">
        <v>310</v>
      </c>
      <c r="B2751" s="2" t="s">
        <v>34331</v>
      </c>
      <c r="C2751" s="3">
        <v>23</v>
      </c>
      <c r="D2751" s="2" t="s">
        <v>1052</v>
      </c>
      <c r="E2751" s="2" t="s">
        <v>21697</v>
      </c>
      <c r="F2751" s="2">
        <v>22102607</v>
      </c>
      <c r="G2751" s="2" t="s">
        <v>22603</v>
      </c>
      <c r="H2751" s="2" t="s">
        <v>22604</v>
      </c>
      <c r="I2751" s="2" t="s">
        <v>17353</v>
      </c>
      <c r="J2751" s="2" t="s">
        <v>22605</v>
      </c>
      <c r="K2751" s="2" t="s">
        <v>9176</v>
      </c>
      <c r="L2751" s="2" t="s">
        <v>22606</v>
      </c>
      <c r="M2751" s="2" t="s">
        <v>9763</v>
      </c>
      <c r="N2751" s="4" t="s">
        <v>22607</v>
      </c>
      <c r="O2751" s="4" t="s">
        <v>22608</v>
      </c>
    </row>
    <row r="2752" spans="1:15" ht="15" customHeight="1" x14ac:dyDescent="0.3">
      <c r="A2752" s="2" t="s">
        <v>310</v>
      </c>
      <c r="B2752" s="2" t="s">
        <v>34331</v>
      </c>
      <c r="C2752" s="3">
        <v>23</v>
      </c>
      <c r="D2752" s="2" t="s">
        <v>1052</v>
      </c>
      <c r="E2752" s="2" t="s">
        <v>21697</v>
      </c>
      <c r="F2752" s="2">
        <v>22102612</v>
      </c>
      <c r="G2752" s="2" t="s">
        <v>22609</v>
      </c>
      <c r="H2752" s="2" t="s">
        <v>22610</v>
      </c>
      <c r="I2752" s="2" t="s">
        <v>17353</v>
      </c>
      <c r="J2752" s="2" t="s">
        <v>22605</v>
      </c>
      <c r="K2752" s="2" t="s">
        <v>9176</v>
      </c>
      <c r="L2752" s="2" t="s">
        <v>22611</v>
      </c>
      <c r="M2752" s="2" t="s">
        <v>9041</v>
      </c>
      <c r="N2752" s="4" t="s">
        <v>22612</v>
      </c>
      <c r="O2752" s="4" t="s">
        <v>22613</v>
      </c>
    </row>
    <row r="2753" spans="1:15" ht="15" customHeight="1" x14ac:dyDescent="0.3">
      <c r="A2753" s="2" t="s">
        <v>310</v>
      </c>
      <c r="B2753" s="2" t="s">
        <v>34331</v>
      </c>
      <c r="C2753" s="3">
        <v>23</v>
      </c>
      <c r="D2753" s="2" t="s">
        <v>1052</v>
      </c>
      <c r="E2753" s="2" t="s">
        <v>21697</v>
      </c>
      <c r="F2753" s="2">
        <v>22102619</v>
      </c>
      <c r="G2753" s="2" t="s">
        <v>22614</v>
      </c>
      <c r="H2753" s="2" t="s">
        <v>22615</v>
      </c>
      <c r="I2753" s="2" t="s">
        <v>17353</v>
      </c>
      <c r="J2753" s="2" t="s">
        <v>22605</v>
      </c>
      <c r="K2753" s="2" t="s">
        <v>9176</v>
      </c>
      <c r="L2753" s="2" t="s">
        <v>22616</v>
      </c>
      <c r="M2753" s="2" t="s">
        <v>7600</v>
      </c>
      <c r="N2753" s="4" t="s">
        <v>22617</v>
      </c>
      <c r="O2753" s="4" t="s">
        <v>22618</v>
      </c>
    </row>
    <row r="2754" spans="1:15" ht="15" customHeight="1" x14ac:dyDescent="0.3">
      <c r="A2754" s="2" t="s">
        <v>310</v>
      </c>
      <c r="B2754" s="2" t="s">
        <v>34331</v>
      </c>
      <c r="C2754" s="3">
        <v>23</v>
      </c>
      <c r="D2754" s="2" t="s">
        <v>1052</v>
      </c>
      <c r="E2754" s="2" t="s">
        <v>21697</v>
      </c>
      <c r="F2754" s="2">
        <v>22573402</v>
      </c>
      <c r="G2754" s="2" t="s">
        <v>22619</v>
      </c>
      <c r="H2754" s="2" t="s">
        <v>22620</v>
      </c>
      <c r="I2754" s="2" t="s">
        <v>893</v>
      </c>
      <c r="J2754" s="2" t="s">
        <v>22621</v>
      </c>
      <c r="K2754" s="2" t="s">
        <v>5284</v>
      </c>
      <c r="L2754" s="2" t="s">
        <v>22622</v>
      </c>
      <c r="M2754" s="2" t="s">
        <v>22623</v>
      </c>
      <c r="N2754" s="4" t="s">
        <v>22624</v>
      </c>
      <c r="O2754" s="4" t="s">
        <v>22625</v>
      </c>
    </row>
    <row r="2755" spans="1:15" ht="15" customHeight="1" x14ac:dyDescent="0.3">
      <c r="A2755" s="2" t="s">
        <v>310</v>
      </c>
      <c r="B2755" s="2" t="s">
        <v>34331</v>
      </c>
      <c r="C2755" s="3">
        <v>23</v>
      </c>
      <c r="D2755" s="2" t="s">
        <v>1052</v>
      </c>
      <c r="E2755" s="2" t="s">
        <v>21697</v>
      </c>
      <c r="F2755" s="2">
        <v>22226092</v>
      </c>
      <c r="G2755" s="2" t="s">
        <v>22626</v>
      </c>
      <c r="H2755" s="2" t="s">
        <v>22627</v>
      </c>
      <c r="I2755" s="2" t="s">
        <v>5021</v>
      </c>
      <c r="J2755" s="2"/>
      <c r="K2755" s="2" t="s">
        <v>18931</v>
      </c>
      <c r="L2755" s="2" t="s">
        <v>22628</v>
      </c>
      <c r="M2755" s="2" t="s">
        <v>7438</v>
      </c>
      <c r="N2755" s="4" t="s">
        <v>22629</v>
      </c>
      <c r="O2755" s="4" t="s">
        <v>22630</v>
      </c>
    </row>
    <row r="2756" spans="1:15" ht="15" customHeight="1" x14ac:dyDescent="0.3">
      <c r="A2756" s="2" t="s">
        <v>310</v>
      </c>
      <c r="B2756" s="2" t="s">
        <v>34331</v>
      </c>
      <c r="C2756" s="3">
        <v>23</v>
      </c>
      <c r="D2756" s="2" t="s">
        <v>1052</v>
      </c>
      <c r="E2756" s="2" t="s">
        <v>21697</v>
      </c>
      <c r="F2756" s="2">
        <v>22454665</v>
      </c>
      <c r="G2756" s="2" t="s">
        <v>22631</v>
      </c>
      <c r="H2756" s="2" t="s">
        <v>22632</v>
      </c>
      <c r="I2756" s="2" t="s">
        <v>932</v>
      </c>
      <c r="J2756" s="2" t="s">
        <v>17400</v>
      </c>
      <c r="K2756" s="2" t="s">
        <v>22633</v>
      </c>
      <c r="L2756" s="2" t="s">
        <v>22634</v>
      </c>
      <c r="M2756" s="2" t="s">
        <v>7388</v>
      </c>
      <c r="N2756" s="4" t="s">
        <v>22635</v>
      </c>
      <c r="O2756" s="4" t="s">
        <v>22636</v>
      </c>
    </row>
    <row r="2757" spans="1:15" ht="15" customHeight="1" x14ac:dyDescent="0.3">
      <c r="A2757" s="2" t="s">
        <v>310</v>
      </c>
      <c r="B2757" s="2" t="s">
        <v>34331</v>
      </c>
      <c r="C2757" s="3">
        <v>23</v>
      </c>
      <c r="D2757" s="2" t="s">
        <v>1052</v>
      </c>
      <c r="E2757" s="2" t="s">
        <v>21697</v>
      </c>
      <c r="F2757" s="2">
        <v>22474526</v>
      </c>
      <c r="G2757" s="2" t="s">
        <v>22637</v>
      </c>
      <c r="H2757" s="2" t="s">
        <v>22638</v>
      </c>
      <c r="I2757" s="2" t="s">
        <v>932</v>
      </c>
      <c r="J2757" s="2" t="s">
        <v>10637</v>
      </c>
      <c r="K2757" s="2" t="s">
        <v>22633</v>
      </c>
      <c r="L2757" s="2" t="s">
        <v>22639</v>
      </c>
      <c r="M2757" s="2" t="s">
        <v>7388</v>
      </c>
      <c r="N2757" s="4" t="s">
        <v>22640</v>
      </c>
      <c r="O2757" s="4" t="s">
        <v>22641</v>
      </c>
    </row>
    <row r="2758" spans="1:15" ht="15" customHeight="1" x14ac:dyDescent="0.3">
      <c r="A2758" s="2" t="s">
        <v>310</v>
      </c>
      <c r="B2758" s="2" t="s">
        <v>34331</v>
      </c>
      <c r="C2758" s="3">
        <v>23</v>
      </c>
      <c r="D2758" s="2" t="s">
        <v>1052</v>
      </c>
      <c r="E2758" s="2" t="s">
        <v>21833</v>
      </c>
      <c r="F2758" s="2">
        <v>21683798</v>
      </c>
      <c r="G2758" s="2" t="s">
        <v>22642</v>
      </c>
      <c r="H2758" s="2" t="s">
        <v>22643</v>
      </c>
      <c r="I2758" s="2" t="s">
        <v>1317</v>
      </c>
      <c r="J2758" s="2" t="s">
        <v>22644</v>
      </c>
      <c r="K2758" s="2" t="s">
        <v>18931</v>
      </c>
      <c r="L2758" s="2" t="s">
        <v>22645</v>
      </c>
      <c r="M2758" s="2" t="s">
        <v>16410</v>
      </c>
      <c r="N2758" s="4" t="s">
        <v>22646</v>
      </c>
      <c r="O2758" s="4" t="s">
        <v>22647</v>
      </c>
    </row>
    <row r="2759" spans="1:15" ht="15" customHeight="1" x14ac:dyDescent="0.3">
      <c r="A2759" s="2" t="s">
        <v>310</v>
      </c>
      <c r="B2759" s="2" t="s">
        <v>34331</v>
      </c>
      <c r="C2759" s="3">
        <v>23</v>
      </c>
      <c r="D2759" s="2" t="s">
        <v>1052</v>
      </c>
      <c r="E2759" s="2" t="s">
        <v>21697</v>
      </c>
      <c r="F2759" s="2">
        <v>22005649</v>
      </c>
      <c r="G2759" s="2" t="s">
        <v>22648</v>
      </c>
      <c r="H2759" s="2" t="s">
        <v>22649</v>
      </c>
      <c r="I2759" s="2" t="s">
        <v>1317</v>
      </c>
      <c r="J2759" s="2" t="s">
        <v>8151</v>
      </c>
      <c r="K2759" s="2" t="s">
        <v>18931</v>
      </c>
      <c r="L2759" s="2" t="s">
        <v>22650</v>
      </c>
      <c r="M2759" s="2" t="s">
        <v>11800</v>
      </c>
      <c r="N2759" s="4" t="s">
        <v>22651</v>
      </c>
      <c r="O2759" s="4" t="s">
        <v>22652</v>
      </c>
    </row>
    <row r="2760" spans="1:15" ht="15" customHeight="1" x14ac:dyDescent="0.3">
      <c r="A2760" s="2" t="s">
        <v>310</v>
      </c>
      <c r="B2760" s="2" t="s">
        <v>34331</v>
      </c>
      <c r="C2760" s="3">
        <v>23</v>
      </c>
      <c r="D2760" s="2" t="s">
        <v>1052</v>
      </c>
      <c r="E2760" s="2" t="s">
        <v>21697</v>
      </c>
      <c r="F2760" s="2">
        <v>21362030</v>
      </c>
      <c r="G2760" s="2" t="s">
        <v>22653</v>
      </c>
      <c r="H2760" s="2" t="s">
        <v>22654</v>
      </c>
      <c r="I2760" s="2" t="s">
        <v>2040</v>
      </c>
      <c r="J2760" s="2" t="s">
        <v>17473</v>
      </c>
      <c r="K2760" s="2" t="s">
        <v>22355</v>
      </c>
      <c r="L2760" s="2" t="s">
        <v>22655</v>
      </c>
      <c r="M2760" s="2" t="s">
        <v>7709</v>
      </c>
      <c r="N2760" s="4" t="s">
        <v>22656</v>
      </c>
      <c r="O2760" s="4" t="s">
        <v>22657</v>
      </c>
    </row>
    <row r="2761" spans="1:15" ht="15" customHeight="1" x14ac:dyDescent="0.3">
      <c r="A2761" s="2" t="s">
        <v>310</v>
      </c>
      <c r="B2761" s="2" t="s">
        <v>34331</v>
      </c>
      <c r="C2761" s="3">
        <v>23</v>
      </c>
      <c r="D2761" s="2" t="s">
        <v>1052</v>
      </c>
      <c r="E2761" s="2" t="s">
        <v>21697</v>
      </c>
      <c r="F2761" s="2">
        <v>21463659</v>
      </c>
      <c r="G2761" s="2" t="s">
        <v>22658</v>
      </c>
      <c r="H2761" s="2" t="s">
        <v>22659</v>
      </c>
      <c r="I2761" s="2" t="s">
        <v>1949</v>
      </c>
      <c r="J2761" s="2" t="s">
        <v>22660</v>
      </c>
      <c r="K2761" s="2" t="s">
        <v>11725</v>
      </c>
      <c r="L2761" s="2" t="s">
        <v>22661</v>
      </c>
      <c r="M2761" s="2" t="s">
        <v>7709</v>
      </c>
      <c r="N2761" s="4" t="s">
        <v>22662</v>
      </c>
      <c r="O2761" s="4" t="s">
        <v>22663</v>
      </c>
    </row>
    <row r="2762" spans="1:15" ht="15" customHeight="1" x14ac:dyDescent="0.3">
      <c r="A2762" s="2" t="s">
        <v>310</v>
      </c>
      <c r="B2762" s="2" t="s">
        <v>34331</v>
      </c>
      <c r="C2762" s="3">
        <v>23</v>
      </c>
      <c r="D2762" s="2" t="s">
        <v>1052</v>
      </c>
      <c r="E2762" s="2" t="s">
        <v>21697</v>
      </c>
      <c r="F2762" s="2">
        <v>20190839</v>
      </c>
      <c r="G2762" s="2" t="s">
        <v>22664</v>
      </c>
      <c r="H2762" s="2" t="s">
        <v>22665</v>
      </c>
      <c r="I2762" s="2" t="s">
        <v>10699</v>
      </c>
      <c r="J2762" s="2" t="s">
        <v>22666</v>
      </c>
      <c r="K2762" s="2" t="s">
        <v>18259</v>
      </c>
      <c r="L2762" s="2" t="s">
        <v>22667</v>
      </c>
      <c r="M2762" s="2" t="s">
        <v>7388</v>
      </c>
      <c r="N2762" s="4" t="s">
        <v>22668</v>
      </c>
      <c r="O2762" s="4" t="s">
        <v>22669</v>
      </c>
    </row>
    <row r="2763" spans="1:15" ht="15" customHeight="1" x14ac:dyDescent="0.3">
      <c r="A2763" s="2" t="s">
        <v>310</v>
      </c>
      <c r="B2763" s="2" t="s">
        <v>34331</v>
      </c>
      <c r="C2763" s="3">
        <v>23</v>
      </c>
      <c r="D2763" s="2" t="s">
        <v>1052</v>
      </c>
      <c r="E2763" s="2" t="s">
        <v>21697</v>
      </c>
      <c r="F2763" s="2">
        <v>19959228</v>
      </c>
      <c r="G2763" s="2" t="s">
        <v>22106</v>
      </c>
      <c r="H2763" s="2" t="s">
        <v>22670</v>
      </c>
      <c r="I2763" s="2" t="s">
        <v>17513</v>
      </c>
      <c r="J2763" s="2" t="s">
        <v>22671</v>
      </c>
      <c r="K2763" s="2" t="s">
        <v>7784</v>
      </c>
      <c r="L2763" s="2" t="s">
        <v>22672</v>
      </c>
      <c r="M2763" s="2" t="s">
        <v>21191</v>
      </c>
      <c r="N2763" s="4" t="s">
        <v>22673</v>
      </c>
      <c r="O2763" s="4" t="s">
        <v>22674</v>
      </c>
    </row>
    <row r="2764" spans="1:15" ht="15" customHeight="1" x14ac:dyDescent="0.3">
      <c r="A2764" s="2" t="s">
        <v>310</v>
      </c>
      <c r="B2764" s="2" t="s">
        <v>34331</v>
      </c>
      <c r="C2764" s="3">
        <v>23</v>
      </c>
      <c r="D2764" s="2" t="s">
        <v>1052</v>
      </c>
      <c r="E2764" s="2" t="s">
        <v>21697</v>
      </c>
      <c r="F2764" s="2">
        <v>20113890</v>
      </c>
      <c r="G2764" s="2" t="s">
        <v>22675</v>
      </c>
      <c r="H2764" s="2" t="s">
        <v>22676</v>
      </c>
      <c r="I2764" s="2" t="s">
        <v>4946</v>
      </c>
      <c r="J2764" s="2"/>
      <c r="K2764" s="2" t="s">
        <v>14968</v>
      </c>
      <c r="L2764" s="2" t="s">
        <v>22677</v>
      </c>
      <c r="M2764" s="2" t="s">
        <v>11800</v>
      </c>
      <c r="N2764" s="4" t="s">
        <v>22678</v>
      </c>
      <c r="O2764" s="4" t="s">
        <v>22679</v>
      </c>
    </row>
    <row r="2765" spans="1:15" ht="15" customHeight="1" x14ac:dyDescent="0.3">
      <c r="A2765" s="2" t="s">
        <v>310</v>
      </c>
      <c r="B2765" s="2" t="s">
        <v>34331</v>
      </c>
      <c r="C2765" s="3">
        <v>23</v>
      </c>
      <c r="D2765" s="2" t="s">
        <v>1052</v>
      </c>
      <c r="E2765" s="2" t="s">
        <v>21697</v>
      </c>
      <c r="F2765" s="2">
        <v>19761410</v>
      </c>
      <c r="G2765" s="2" t="s">
        <v>22680</v>
      </c>
      <c r="H2765" s="2" t="s">
        <v>22681</v>
      </c>
      <c r="I2765" s="2" t="s">
        <v>15202</v>
      </c>
      <c r="J2765" s="2"/>
      <c r="K2765" s="2" t="s">
        <v>8389</v>
      </c>
      <c r="L2765" s="2" t="s">
        <v>22682</v>
      </c>
      <c r="M2765" s="2" t="s">
        <v>7709</v>
      </c>
      <c r="N2765" s="4" t="s">
        <v>22683</v>
      </c>
      <c r="O2765" s="4" t="s">
        <v>22684</v>
      </c>
    </row>
    <row r="2766" spans="1:15" ht="15" customHeight="1" x14ac:dyDescent="0.3">
      <c r="A2766" s="2" t="s">
        <v>310</v>
      </c>
      <c r="B2766" s="2" t="s">
        <v>34331</v>
      </c>
      <c r="C2766" s="3">
        <v>23</v>
      </c>
      <c r="D2766" s="2" t="s">
        <v>1052</v>
      </c>
      <c r="E2766" s="2" t="s">
        <v>21697</v>
      </c>
      <c r="F2766" s="2">
        <v>19308038</v>
      </c>
      <c r="G2766" s="2" t="s">
        <v>22685</v>
      </c>
      <c r="H2766" s="2" t="s">
        <v>22686</v>
      </c>
      <c r="I2766" s="2" t="s">
        <v>1379</v>
      </c>
      <c r="J2766" s="2" t="s">
        <v>19640</v>
      </c>
      <c r="K2766" s="2" t="s">
        <v>18259</v>
      </c>
      <c r="L2766" s="2" t="s">
        <v>22687</v>
      </c>
      <c r="M2766" s="2" t="s">
        <v>15258</v>
      </c>
      <c r="N2766" s="4" t="s">
        <v>22688</v>
      </c>
      <c r="O2766" s="4" t="s">
        <v>22689</v>
      </c>
    </row>
    <row r="2767" spans="1:15" ht="15" customHeight="1" x14ac:dyDescent="0.3">
      <c r="A2767" s="2" t="s">
        <v>310</v>
      </c>
      <c r="B2767" s="2" t="s">
        <v>34331</v>
      </c>
      <c r="C2767" s="3">
        <v>23</v>
      </c>
      <c r="D2767" s="2" t="s">
        <v>1052</v>
      </c>
      <c r="E2767" s="2" t="s">
        <v>21697</v>
      </c>
      <c r="F2767" s="2">
        <v>18997833</v>
      </c>
      <c r="G2767" s="2" t="s">
        <v>22690</v>
      </c>
      <c r="H2767" s="2" t="s">
        <v>22691</v>
      </c>
      <c r="I2767" s="2" t="s">
        <v>3484</v>
      </c>
      <c r="J2767" s="2" t="s">
        <v>22692</v>
      </c>
      <c r="K2767" s="2" t="s">
        <v>18259</v>
      </c>
      <c r="L2767" s="2" t="s">
        <v>22693</v>
      </c>
      <c r="M2767" s="2" t="s">
        <v>7388</v>
      </c>
      <c r="N2767" s="4" t="s">
        <v>22694</v>
      </c>
      <c r="O2767" s="4" t="s">
        <v>22695</v>
      </c>
    </row>
    <row r="2768" spans="1:15" ht="15" customHeight="1" x14ac:dyDescent="0.3">
      <c r="A2768" s="2" t="s">
        <v>310</v>
      </c>
      <c r="B2768" s="2" t="s">
        <v>34331</v>
      </c>
      <c r="C2768" s="3">
        <v>23</v>
      </c>
      <c r="D2768" s="2" t="s">
        <v>1052</v>
      </c>
      <c r="E2768" s="2" t="s">
        <v>21697</v>
      </c>
      <c r="F2768" s="2">
        <v>19346887</v>
      </c>
      <c r="G2768" s="2" t="s">
        <v>22696</v>
      </c>
      <c r="H2768" s="2" t="s">
        <v>22697</v>
      </c>
      <c r="I2768" s="2" t="s">
        <v>3484</v>
      </c>
      <c r="J2768" s="2"/>
      <c r="K2768" s="2" t="s">
        <v>14348</v>
      </c>
      <c r="L2768" s="2" t="s">
        <v>22698</v>
      </c>
      <c r="M2768" s="2" t="s">
        <v>7709</v>
      </c>
      <c r="N2768" s="4" t="s">
        <v>22699</v>
      </c>
      <c r="O2768" s="4" t="s">
        <v>22700</v>
      </c>
    </row>
    <row r="2769" spans="1:15" ht="15" customHeight="1" x14ac:dyDescent="0.3">
      <c r="A2769" s="2" t="s">
        <v>310</v>
      </c>
      <c r="B2769" s="2" t="s">
        <v>34331</v>
      </c>
      <c r="C2769" s="3">
        <v>23</v>
      </c>
      <c r="D2769" s="2" t="s">
        <v>1052</v>
      </c>
      <c r="E2769" s="2" t="s">
        <v>21697</v>
      </c>
      <c r="F2769" s="2">
        <v>19065437</v>
      </c>
      <c r="G2769" s="2" t="s">
        <v>22701</v>
      </c>
      <c r="H2769" s="2" t="s">
        <v>22702</v>
      </c>
      <c r="I2769" s="2" t="s">
        <v>698</v>
      </c>
      <c r="J2769" s="2"/>
      <c r="K2769" s="2" t="s">
        <v>22703</v>
      </c>
      <c r="L2769" s="2" t="s">
        <v>22704</v>
      </c>
      <c r="M2769" s="2" t="s">
        <v>7388</v>
      </c>
      <c r="N2769" s="4" t="s">
        <v>22705</v>
      </c>
      <c r="O2769" s="4" t="s">
        <v>22706</v>
      </c>
    </row>
    <row r="2770" spans="1:15" ht="15" customHeight="1" x14ac:dyDescent="0.3">
      <c r="A2770" s="2" t="s">
        <v>310</v>
      </c>
      <c r="B2770" s="2" t="s">
        <v>34331</v>
      </c>
      <c r="C2770" s="3">
        <v>23</v>
      </c>
      <c r="D2770" s="2" t="s">
        <v>1052</v>
      </c>
      <c r="E2770" s="2" t="s">
        <v>21697</v>
      </c>
      <c r="F2770" s="2">
        <v>18391990</v>
      </c>
      <c r="G2770" s="2" t="s">
        <v>22707</v>
      </c>
      <c r="H2770" s="2" t="s">
        <v>22708</v>
      </c>
      <c r="I2770" s="2" t="s">
        <v>2708</v>
      </c>
      <c r="J2770" s="2" t="s">
        <v>22709</v>
      </c>
      <c r="K2770" s="2" t="s">
        <v>18259</v>
      </c>
      <c r="L2770" s="2" t="s">
        <v>22710</v>
      </c>
      <c r="M2770" s="2" t="s">
        <v>7388</v>
      </c>
      <c r="N2770" s="4" t="s">
        <v>22711</v>
      </c>
      <c r="O2770" s="4" t="s">
        <v>22712</v>
      </c>
    </row>
    <row r="2771" spans="1:15" ht="15" customHeight="1" x14ac:dyDescent="0.3">
      <c r="A2771" s="2" t="s">
        <v>310</v>
      </c>
      <c r="B2771" s="2" t="s">
        <v>34331</v>
      </c>
      <c r="C2771" s="3">
        <v>23</v>
      </c>
      <c r="D2771" s="2" t="s">
        <v>1052</v>
      </c>
      <c r="E2771" s="2" t="s">
        <v>21697</v>
      </c>
      <c r="F2771" s="2">
        <v>18450871</v>
      </c>
      <c r="G2771" s="2" t="s">
        <v>22713</v>
      </c>
      <c r="H2771" s="2" t="s">
        <v>22714</v>
      </c>
      <c r="I2771" s="2" t="s">
        <v>8227</v>
      </c>
      <c r="J2771" s="2"/>
      <c r="K2771" s="2" t="s">
        <v>648</v>
      </c>
      <c r="L2771" s="2" t="s">
        <v>22715</v>
      </c>
      <c r="M2771" s="2" t="s">
        <v>7488</v>
      </c>
      <c r="N2771" s="4" t="s">
        <v>22716</v>
      </c>
      <c r="O2771" s="4" t="s">
        <v>22717</v>
      </c>
    </row>
    <row r="2772" spans="1:15" ht="15" customHeight="1" x14ac:dyDescent="0.3">
      <c r="A2772" s="2" t="s">
        <v>310</v>
      </c>
      <c r="B2772" s="2" t="s">
        <v>34331</v>
      </c>
      <c r="C2772" s="3">
        <v>23</v>
      </c>
      <c r="D2772" s="2" t="s">
        <v>1052</v>
      </c>
      <c r="E2772" s="2" t="s">
        <v>21697</v>
      </c>
      <c r="F2772" s="2">
        <v>18458578</v>
      </c>
      <c r="G2772" s="2" t="s">
        <v>22718</v>
      </c>
      <c r="H2772" s="2" t="s">
        <v>22719</v>
      </c>
      <c r="I2772" s="2" t="s">
        <v>8227</v>
      </c>
      <c r="J2772" s="2"/>
      <c r="K2772" s="2" t="s">
        <v>14348</v>
      </c>
      <c r="L2772" s="2" t="s">
        <v>22720</v>
      </c>
      <c r="M2772" s="2" t="s">
        <v>7495</v>
      </c>
      <c r="N2772" s="4" t="s">
        <v>22721</v>
      </c>
      <c r="O2772" s="4" t="s">
        <v>22722</v>
      </c>
    </row>
    <row r="2773" spans="1:15" ht="15" customHeight="1" x14ac:dyDescent="0.3">
      <c r="A2773" s="2" t="s">
        <v>310</v>
      </c>
      <c r="B2773" s="2" t="s">
        <v>34331</v>
      </c>
      <c r="C2773" s="3">
        <v>23</v>
      </c>
      <c r="D2773" s="2" t="s">
        <v>1052</v>
      </c>
      <c r="E2773" s="2" t="s">
        <v>21697</v>
      </c>
      <c r="F2773" s="2">
        <v>17968328</v>
      </c>
      <c r="G2773" s="2" t="s">
        <v>22675</v>
      </c>
      <c r="H2773" s="2" t="s">
        <v>22723</v>
      </c>
      <c r="I2773" s="2" t="s">
        <v>972</v>
      </c>
      <c r="J2773" s="2" t="s">
        <v>22724</v>
      </c>
      <c r="K2773" s="2" t="s">
        <v>18259</v>
      </c>
      <c r="L2773" s="2" t="s">
        <v>22725</v>
      </c>
      <c r="M2773" s="2" t="s">
        <v>7438</v>
      </c>
      <c r="N2773" s="4" t="s">
        <v>22726</v>
      </c>
      <c r="O2773" s="4" t="s">
        <v>22727</v>
      </c>
    </row>
    <row r="2774" spans="1:15" ht="15" customHeight="1" x14ac:dyDescent="0.3">
      <c r="A2774" s="2" t="s">
        <v>310</v>
      </c>
      <c r="B2774" s="2" t="s">
        <v>34331</v>
      </c>
      <c r="C2774" s="3">
        <v>23</v>
      </c>
      <c r="D2774" s="2" t="s">
        <v>1052</v>
      </c>
      <c r="E2774" s="2" t="s">
        <v>21697</v>
      </c>
      <c r="F2774" s="2">
        <v>18162947</v>
      </c>
      <c r="G2774" s="2" t="s">
        <v>22728</v>
      </c>
      <c r="H2774" s="2" t="s">
        <v>22729</v>
      </c>
      <c r="I2774" s="2" t="s">
        <v>972</v>
      </c>
      <c r="J2774" s="2"/>
      <c r="K2774" s="2" t="s">
        <v>8443</v>
      </c>
      <c r="L2774" s="2" t="s">
        <v>22730</v>
      </c>
      <c r="M2774" s="2" t="s">
        <v>7709</v>
      </c>
      <c r="N2774" s="4" t="s">
        <v>22731</v>
      </c>
      <c r="O2774" s="4" t="s">
        <v>22732</v>
      </c>
    </row>
    <row r="2775" spans="1:15" ht="15" customHeight="1" x14ac:dyDescent="0.3">
      <c r="A2775" s="2" t="s">
        <v>310</v>
      </c>
      <c r="B2775" s="2" t="s">
        <v>34331</v>
      </c>
      <c r="C2775" s="3">
        <v>23</v>
      </c>
      <c r="D2775" s="2" t="s">
        <v>1052</v>
      </c>
      <c r="E2775" s="2" t="s">
        <v>21697</v>
      </c>
      <c r="F2775" s="2">
        <v>16123994</v>
      </c>
      <c r="G2775" s="2" t="s">
        <v>22733</v>
      </c>
      <c r="H2775" s="2" t="s">
        <v>22734</v>
      </c>
      <c r="I2775" s="2" t="s">
        <v>901</v>
      </c>
      <c r="J2775" s="2"/>
      <c r="K2775" s="2" t="s">
        <v>9176</v>
      </c>
      <c r="L2775" s="2" t="s">
        <v>22735</v>
      </c>
      <c r="M2775" s="2" t="s">
        <v>11435</v>
      </c>
      <c r="N2775" s="4" t="s">
        <v>22736</v>
      </c>
      <c r="O2775" s="4" t="s">
        <v>22737</v>
      </c>
    </row>
    <row r="2776" spans="1:15" ht="15" customHeight="1" x14ac:dyDescent="0.3">
      <c r="A2776" s="2" t="s">
        <v>310</v>
      </c>
      <c r="B2776" s="2" t="s">
        <v>34331</v>
      </c>
      <c r="C2776" s="3">
        <v>23</v>
      </c>
      <c r="D2776" s="2" t="s">
        <v>1052</v>
      </c>
      <c r="E2776" s="2" t="s">
        <v>21697</v>
      </c>
      <c r="F2776" s="2">
        <v>16923487</v>
      </c>
      <c r="G2776" s="2" t="s">
        <v>22738</v>
      </c>
      <c r="H2776" s="2" t="s">
        <v>22739</v>
      </c>
      <c r="I2776" s="2" t="s">
        <v>14615</v>
      </c>
      <c r="J2776" s="2"/>
      <c r="K2776" s="2" t="s">
        <v>22740</v>
      </c>
      <c r="L2776" s="2" t="s">
        <v>22741</v>
      </c>
      <c r="M2776" s="2" t="s">
        <v>22742</v>
      </c>
      <c r="N2776" s="4" t="s">
        <v>22743</v>
      </c>
      <c r="O2776" s="4" t="s">
        <v>22744</v>
      </c>
    </row>
    <row r="2777" spans="1:15" ht="15" customHeight="1" x14ac:dyDescent="0.3">
      <c r="A2777" s="2" t="s">
        <v>310</v>
      </c>
      <c r="B2777" s="2" t="s">
        <v>34331</v>
      </c>
      <c r="C2777" s="3">
        <v>23</v>
      </c>
      <c r="D2777" s="2" t="s">
        <v>1052</v>
      </c>
      <c r="E2777" s="2" t="s">
        <v>21697</v>
      </c>
      <c r="F2777" s="2">
        <v>16785867</v>
      </c>
      <c r="G2777" s="2" t="s">
        <v>22745</v>
      </c>
      <c r="H2777" s="2" t="s">
        <v>22746</v>
      </c>
      <c r="I2777" s="2" t="s">
        <v>9852</v>
      </c>
      <c r="J2777" s="2" t="s">
        <v>22747</v>
      </c>
      <c r="K2777" s="2" t="s">
        <v>18259</v>
      </c>
      <c r="L2777" s="2" t="s">
        <v>22748</v>
      </c>
      <c r="M2777" s="2" t="s">
        <v>7735</v>
      </c>
      <c r="N2777" s="4" t="s">
        <v>22749</v>
      </c>
      <c r="O2777" s="4" t="s">
        <v>22750</v>
      </c>
    </row>
    <row r="2778" spans="1:15" ht="15" customHeight="1" x14ac:dyDescent="0.3">
      <c r="A2778" s="2" t="s">
        <v>310</v>
      </c>
      <c r="B2778" s="2" t="s">
        <v>34331</v>
      </c>
      <c r="C2778" s="3">
        <v>23</v>
      </c>
      <c r="D2778" s="2" t="s">
        <v>1052</v>
      </c>
      <c r="E2778" s="2" t="s">
        <v>21697</v>
      </c>
      <c r="F2778" s="2">
        <v>16044133</v>
      </c>
      <c r="G2778" s="2" t="s">
        <v>22751</v>
      </c>
      <c r="H2778" s="2" t="s">
        <v>22752</v>
      </c>
      <c r="I2778" s="2" t="s">
        <v>11483</v>
      </c>
      <c r="J2778" s="2"/>
      <c r="K2778" s="2" t="s">
        <v>18259</v>
      </c>
      <c r="L2778" s="2" t="s">
        <v>22753</v>
      </c>
      <c r="M2778" s="2" t="s">
        <v>7388</v>
      </c>
      <c r="N2778" s="4" t="s">
        <v>22754</v>
      </c>
      <c r="O2778" s="4" t="s">
        <v>22755</v>
      </c>
    </row>
    <row r="2779" spans="1:15" ht="15" customHeight="1" x14ac:dyDescent="0.3">
      <c r="A2779" s="2" t="s">
        <v>310</v>
      </c>
      <c r="B2779" s="2" t="s">
        <v>34331</v>
      </c>
      <c r="C2779" s="3">
        <v>23</v>
      </c>
      <c r="D2779" s="2" t="s">
        <v>1052</v>
      </c>
      <c r="E2779" s="2" t="s">
        <v>21697</v>
      </c>
      <c r="F2779" s="2">
        <v>12613072</v>
      </c>
      <c r="G2779" s="2" t="s">
        <v>22756</v>
      </c>
      <c r="H2779" s="2" t="s">
        <v>22757</v>
      </c>
      <c r="I2779" s="2" t="s">
        <v>8306</v>
      </c>
      <c r="J2779" s="2"/>
      <c r="K2779" s="2" t="s">
        <v>22758</v>
      </c>
      <c r="L2779" s="2" t="s">
        <v>22759</v>
      </c>
      <c r="M2779" s="2" t="s">
        <v>8410</v>
      </c>
      <c r="N2779" s="4" t="s">
        <v>22760</v>
      </c>
      <c r="O2779" s="4" t="s">
        <v>22761</v>
      </c>
    </row>
    <row r="2780" spans="1:15" ht="15" hidden="1" customHeight="1" x14ac:dyDescent="0.3">
      <c r="A2780" s="2" t="s">
        <v>324</v>
      </c>
      <c r="B2780" s="2" t="s">
        <v>34332</v>
      </c>
      <c r="C2780" s="3">
        <v>24</v>
      </c>
      <c r="D2780" s="2" t="s">
        <v>1074</v>
      </c>
      <c r="E2780" s="2" t="s">
        <v>22762</v>
      </c>
      <c r="F2780" s="2">
        <v>39140311</v>
      </c>
      <c r="G2780" s="2" t="s">
        <v>22763</v>
      </c>
      <c r="H2780" s="2" t="s">
        <v>22764</v>
      </c>
      <c r="I2780" s="2" t="s">
        <v>22765</v>
      </c>
      <c r="J2780" s="2"/>
      <c r="K2780" s="2" t="s">
        <v>7552</v>
      </c>
      <c r="L2780" s="2" t="s">
        <v>22766</v>
      </c>
      <c r="M2780" s="2" t="s">
        <v>7709</v>
      </c>
      <c r="N2780" s="4" t="s">
        <v>22767</v>
      </c>
      <c r="O2780" s="4" t="s">
        <v>22768</v>
      </c>
    </row>
    <row r="2781" spans="1:15" ht="15" hidden="1" customHeight="1" x14ac:dyDescent="0.3">
      <c r="A2781" s="2" t="s">
        <v>324</v>
      </c>
      <c r="B2781" s="2" t="s">
        <v>34332</v>
      </c>
      <c r="C2781" s="3">
        <v>24</v>
      </c>
      <c r="D2781" s="2" t="s">
        <v>1074</v>
      </c>
      <c r="E2781" s="2" t="s">
        <v>22762</v>
      </c>
      <c r="F2781" s="2">
        <v>39855565</v>
      </c>
      <c r="G2781" s="2" t="s">
        <v>22769</v>
      </c>
      <c r="H2781" s="2" t="s">
        <v>22770</v>
      </c>
      <c r="I2781" s="2" t="s">
        <v>15387</v>
      </c>
      <c r="J2781" s="2" t="s">
        <v>15387</v>
      </c>
      <c r="K2781" s="2" t="s">
        <v>21707</v>
      </c>
      <c r="L2781" s="2"/>
      <c r="M2781" s="2" t="s">
        <v>7388</v>
      </c>
      <c r="N2781" s="4" t="s">
        <v>22771</v>
      </c>
      <c r="O2781" s="4" t="s">
        <v>22772</v>
      </c>
    </row>
    <row r="2782" spans="1:15" ht="15" hidden="1" customHeight="1" x14ac:dyDescent="0.3">
      <c r="A2782" s="2" t="s">
        <v>324</v>
      </c>
      <c r="B2782" s="2" t="s">
        <v>34332</v>
      </c>
      <c r="C2782" s="3">
        <v>24</v>
      </c>
      <c r="D2782" s="2" t="s">
        <v>1074</v>
      </c>
      <c r="E2782" s="2" t="s">
        <v>22762</v>
      </c>
      <c r="F2782" s="2">
        <v>39792639</v>
      </c>
      <c r="G2782" s="2" t="s">
        <v>22773</v>
      </c>
      <c r="H2782" s="2" t="s">
        <v>22774</v>
      </c>
      <c r="I2782" s="2" t="s">
        <v>14682</v>
      </c>
      <c r="J2782" s="2" t="s">
        <v>14682</v>
      </c>
      <c r="K2782" s="2" t="s">
        <v>9120</v>
      </c>
      <c r="L2782" s="2" t="s">
        <v>22775</v>
      </c>
      <c r="M2782" s="2" t="s">
        <v>7388</v>
      </c>
      <c r="N2782" s="4" t="s">
        <v>3380</v>
      </c>
      <c r="O2782" s="4" t="s">
        <v>22776</v>
      </c>
    </row>
    <row r="2783" spans="1:15" ht="15" hidden="1" customHeight="1" x14ac:dyDescent="0.3">
      <c r="A2783" s="2" t="s">
        <v>324</v>
      </c>
      <c r="B2783" s="2" t="s">
        <v>34332</v>
      </c>
      <c r="C2783" s="3">
        <v>24</v>
      </c>
      <c r="D2783" s="2" t="s">
        <v>1074</v>
      </c>
      <c r="E2783" s="2" t="s">
        <v>22762</v>
      </c>
      <c r="F2783" s="2">
        <v>39069111</v>
      </c>
      <c r="G2783" s="2" t="s">
        <v>22777</v>
      </c>
      <c r="H2783" s="2" t="s">
        <v>22778</v>
      </c>
      <c r="I2783" s="2" t="s">
        <v>4382</v>
      </c>
      <c r="J2783" s="2" t="s">
        <v>12884</v>
      </c>
      <c r="K2783" s="2" t="s">
        <v>8000</v>
      </c>
      <c r="L2783" s="2" t="s">
        <v>22779</v>
      </c>
      <c r="M2783" s="2" t="s">
        <v>7438</v>
      </c>
      <c r="N2783" s="4" t="s">
        <v>22780</v>
      </c>
      <c r="O2783" s="4" t="s">
        <v>22781</v>
      </c>
    </row>
    <row r="2784" spans="1:15" ht="15" hidden="1" customHeight="1" x14ac:dyDescent="0.3">
      <c r="A2784" s="2" t="s">
        <v>324</v>
      </c>
      <c r="B2784" s="2" t="s">
        <v>34332</v>
      </c>
      <c r="C2784" s="3">
        <v>24</v>
      </c>
      <c r="D2784" s="2" t="s">
        <v>1074</v>
      </c>
      <c r="E2784" s="2" t="s">
        <v>22782</v>
      </c>
      <c r="F2784" s="2">
        <v>38429096</v>
      </c>
      <c r="G2784" s="2" t="s">
        <v>22783</v>
      </c>
      <c r="H2784" s="2" t="s">
        <v>22784</v>
      </c>
      <c r="I2784" s="2" t="s">
        <v>22785</v>
      </c>
      <c r="J2784" s="2"/>
      <c r="K2784" s="2" t="s">
        <v>18561</v>
      </c>
      <c r="L2784" s="2" t="s">
        <v>22786</v>
      </c>
      <c r="M2784" s="2" t="s">
        <v>7645</v>
      </c>
      <c r="N2784" s="4" t="s">
        <v>22787</v>
      </c>
      <c r="O2784" s="4" t="s">
        <v>22788</v>
      </c>
    </row>
    <row r="2785" spans="1:15" ht="15" hidden="1" customHeight="1" x14ac:dyDescent="0.3">
      <c r="A2785" s="2" t="s">
        <v>324</v>
      </c>
      <c r="B2785" s="2" t="s">
        <v>34332</v>
      </c>
      <c r="C2785" s="3">
        <v>24</v>
      </c>
      <c r="D2785" s="2" t="s">
        <v>1074</v>
      </c>
      <c r="E2785" s="2" t="s">
        <v>22762</v>
      </c>
      <c r="F2785" s="2">
        <v>38290608</v>
      </c>
      <c r="G2785" s="2" t="s">
        <v>21747</v>
      </c>
      <c r="H2785" s="2" t="s">
        <v>21748</v>
      </c>
      <c r="I2785" s="2" t="s">
        <v>4998</v>
      </c>
      <c r="J2785" s="2" t="s">
        <v>21749</v>
      </c>
      <c r="K2785" s="2" t="s">
        <v>7380</v>
      </c>
      <c r="L2785" s="2" t="s">
        <v>21750</v>
      </c>
      <c r="M2785" s="2" t="s">
        <v>20180</v>
      </c>
      <c r="N2785" s="4" t="s">
        <v>21751</v>
      </c>
      <c r="O2785" s="4" t="s">
        <v>21752</v>
      </c>
    </row>
    <row r="2786" spans="1:15" ht="15" hidden="1" customHeight="1" x14ac:dyDescent="0.3">
      <c r="A2786" s="2" t="s">
        <v>324</v>
      </c>
      <c r="B2786" s="2" t="s">
        <v>34332</v>
      </c>
      <c r="C2786" s="3">
        <v>24</v>
      </c>
      <c r="D2786" s="2" t="s">
        <v>1074</v>
      </c>
      <c r="E2786" s="2" t="s">
        <v>22762</v>
      </c>
      <c r="F2786" s="2">
        <v>38367737</v>
      </c>
      <c r="G2786" s="2" t="s">
        <v>21753</v>
      </c>
      <c r="H2786" s="2" t="s">
        <v>21754</v>
      </c>
      <c r="I2786" s="2" t="s">
        <v>4025</v>
      </c>
      <c r="J2786" s="2" t="s">
        <v>21755</v>
      </c>
      <c r="K2786" s="2" t="s">
        <v>8000</v>
      </c>
      <c r="L2786" s="2" t="s">
        <v>21756</v>
      </c>
      <c r="M2786" s="2" t="s">
        <v>11800</v>
      </c>
      <c r="N2786" s="4" t="s">
        <v>21757</v>
      </c>
      <c r="O2786" s="4" t="s">
        <v>21758</v>
      </c>
    </row>
    <row r="2787" spans="1:15" ht="15" hidden="1" customHeight="1" x14ac:dyDescent="0.3">
      <c r="A2787" s="2" t="s">
        <v>324</v>
      </c>
      <c r="B2787" s="2" t="s">
        <v>34332</v>
      </c>
      <c r="C2787" s="3">
        <v>24</v>
      </c>
      <c r="D2787" s="2" t="s">
        <v>1074</v>
      </c>
      <c r="E2787" s="2" t="s">
        <v>22762</v>
      </c>
      <c r="F2787" s="2">
        <v>37793572</v>
      </c>
      <c r="G2787" s="2" t="s">
        <v>21764</v>
      </c>
      <c r="H2787" s="2" t="s">
        <v>21765</v>
      </c>
      <c r="I2787" s="2" t="s">
        <v>10995</v>
      </c>
      <c r="J2787" s="2" t="s">
        <v>5842</v>
      </c>
      <c r="K2787" s="2" t="s">
        <v>7380</v>
      </c>
      <c r="L2787" s="2" t="s">
        <v>21766</v>
      </c>
      <c r="M2787" s="2" t="s">
        <v>21767</v>
      </c>
      <c r="N2787" s="4" t="s">
        <v>21768</v>
      </c>
      <c r="O2787" s="4" t="s">
        <v>21769</v>
      </c>
    </row>
    <row r="2788" spans="1:15" ht="15" hidden="1" customHeight="1" x14ac:dyDescent="0.3">
      <c r="A2788" s="2" t="s">
        <v>324</v>
      </c>
      <c r="B2788" s="2" t="s">
        <v>34332</v>
      </c>
      <c r="C2788" s="3">
        <v>24</v>
      </c>
      <c r="D2788" s="2" t="s">
        <v>1074</v>
      </c>
      <c r="E2788" s="2" t="s">
        <v>22762</v>
      </c>
      <c r="F2788" s="2">
        <v>37562003</v>
      </c>
      <c r="G2788" s="2" t="s">
        <v>21775</v>
      </c>
      <c r="H2788" s="2" t="s">
        <v>21776</v>
      </c>
      <c r="I2788" s="2" t="s">
        <v>7285</v>
      </c>
      <c r="J2788" s="2"/>
      <c r="K2788" s="2" t="s">
        <v>5284</v>
      </c>
      <c r="L2788" s="2" t="s">
        <v>21777</v>
      </c>
      <c r="M2788" s="2" t="s">
        <v>8963</v>
      </c>
      <c r="N2788" s="4" t="s">
        <v>21778</v>
      </c>
      <c r="O2788" s="4" t="s">
        <v>21779</v>
      </c>
    </row>
    <row r="2789" spans="1:15" ht="15" hidden="1" customHeight="1" x14ac:dyDescent="0.3">
      <c r="A2789" s="2" t="s">
        <v>324</v>
      </c>
      <c r="B2789" s="2" t="s">
        <v>34332</v>
      </c>
      <c r="C2789" s="3">
        <v>24</v>
      </c>
      <c r="D2789" s="2" t="s">
        <v>1074</v>
      </c>
      <c r="E2789" s="2" t="s">
        <v>22789</v>
      </c>
      <c r="F2789" s="2">
        <v>37550789</v>
      </c>
      <c r="G2789" s="2" t="s">
        <v>22790</v>
      </c>
      <c r="H2789" s="2" t="s">
        <v>22791</v>
      </c>
      <c r="I2789" s="2" t="s">
        <v>11929</v>
      </c>
      <c r="J2789" s="2" t="s">
        <v>11929</v>
      </c>
      <c r="K2789" s="2" t="s">
        <v>7466</v>
      </c>
      <c r="L2789" s="2" t="s">
        <v>22792</v>
      </c>
      <c r="M2789" s="2" t="s">
        <v>7388</v>
      </c>
      <c r="N2789" s="4" t="s">
        <v>22793</v>
      </c>
      <c r="O2789" s="4" t="s">
        <v>22794</v>
      </c>
    </row>
    <row r="2790" spans="1:15" ht="15" hidden="1" customHeight="1" x14ac:dyDescent="0.3">
      <c r="A2790" s="2" t="s">
        <v>324</v>
      </c>
      <c r="B2790" s="2" t="s">
        <v>34332</v>
      </c>
      <c r="C2790" s="3">
        <v>24</v>
      </c>
      <c r="D2790" s="2" t="s">
        <v>1074</v>
      </c>
      <c r="E2790" s="2" t="s">
        <v>22789</v>
      </c>
      <c r="F2790" s="2">
        <v>37352885</v>
      </c>
      <c r="G2790" s="2" t="s">
        <v>21804</v>
      </c>
      <c r="H2790" s="2" t="s">
        <v>21805</v>
      </c>
      <c r="I2790" s="2" t="s">
        <v>11942</v>
      </c>
      <c r="J2790" s="2" t="s">
        <v>1990</v>
      </c>
      <c r="K2790" s="2" t="s">
        <v>8544</v>
      </c>
      <c r="L2790" s="2" t="s">
        <v>21806</v>
      </c>
      <c r="M2790" s="2" t="s">
        <v>11800</v>
      </c>
      <c r="N2790" s="4" t="s">
        <v>21807</v>
      </c>
      <c r="O2790" s="4" t="s">
        <v>21808</v>
      </c>
    </row>
    <row r="2791" spans="1:15" ht="15" hidden="1" customHeight="1" x14ac:dyDescent="0.3">
      <c r="A2791" s="2" t="s">
        <v>324</v>
      </c>
      <c r="B2791" s="2" t="s">
        <v>34332</v>
      </c>
      <c r="C2791" s="3">
        <v>24</v>
      </c>
      <c r="D2791" s="2" t="s">
        <v>1074</v>
      </c>
      <c r="E2791" s="2" t="s">
        <v>22782</v>
      </c>
      <c r="F2791" s="2">
        <v>36516084</v>
      </c>
      <c r="G2791" s="2" t="s">
        <v>22795</v>
      </c>
      <c r="H2791" s="2" t="s">
        <v>22796</v>
      </c>
      <c r="I2791" s="2" t="s">
        <v>5584</v>
      </c>
      <c r="J2791" s="2"/>
      <c r="K2791" s="2" t="s">
        <v>18561</v>
      </c>
      <c r="L2791" s="2" t="s">
        <v>22797</v>
      </c>
      <c r="M2791" s="2" t="s">
        <v>9041</v>
      </c>
      <c r="N2791" s="4" t="s">
        <v>22798</v>
      </c>
      <c r="O2791" s="4" t="s">
        <v>22799</v>
      </c>
    </row>
    <row r="2792" spans="1:15" ht="15" hidden="1" customHeight="1" x14ac:dyDescent="0.3">
      <c r="A2792" s="2" t="s">
        <v>324</v>
      </c>
      <c r="B2792" s="2" t="s">
        <v>34332</v>
      </c>
      <c r="C2792" s="3">
        <v>24</v>
      </c>
      <c r="D2792" s="2" t="s">
        <v>1074</v>
      </c>
      <c r="E2792" s="2" t="s">
        <v>22800</v>
      </c>
      <c r="F2792" s="2">
        <v>36456360</v>
      </c>
      <c r="G2792" s="2" t="s">
        <v>21844</v>
      </c>
      <c r="H2792" s="2" t="s">
        <v>21845</v>
      </c>
      <c r="I2792" s="2" t="s">
        <v>806</v>
      </c>
      <c r="J2792" s="2" t="s">
        <v>20017</v>
      </c>
      <c r="K2792" s="2" t="s">
        <v>7380</v>
      </c>
      <c r="L2792" s="2" t="s">
        <v>21846</v>
      </c>
      <c r="M2792" s="2" t="s">
        <v>8963</v>
      </c>
      <c r="N2792" s="4" t="s">
        <v>21847</v>
      </c>
      <c r="O2792" s="4" t="s">
        <v>21848</v>
      </c>
    </row>
    <row r="2793" spans="1:15" ht="15" hidden="1" customHeight="1" x14ac:dyDescent="0.3">
      <c r="A2793" s="2" t="s">
        <v>324</v>
      </c>
      <c r="B2793" s="2" t="s">
        <v>34332</v>
      </c>
      <c r="C2793" s="3">
        <v>24</v>
      </c>
      <c r="D2793" s="2" t="s">
        <v>1074</v>
      </c>
      <c r="E2793" s="2" t="s">
        <v>22762</v>
      </c>
      <c r="F2793" s="2">
        <v>35987350</v>
      </c>
      <c r="G2793" s="2" t="s">
        <v>21862</v>
      </c>
      <c r="H2793" s="2" t="s">
        <v>21863</v>
      </c>
      <c r="I2793" s="2" t="s">
        <v>3185</v>
      </c>
      <c r="J2793" s="2" t="s">
        <v>21864</v>
      </c>
      <c r="K2793" s="2" t="s">
        <v>7380</v>
      </c>
      <c r="L2793" s="2" t="s">
        <v>21865</v>
      </c>
      <c r="M2793" s="2" t="s">
        <v>16410</v>
      </c>
      <c r="N2793" s="4" t="s">
        <v>21866</v>
      </c>
      <c r="O2793" s="4" t="s">
        <v>21867</v>
      </c>
    </row>
    <row r="2794" spans="1:15" ht="15" hidden="1" customHeight="1" x14ac:dyDescent="0.3">
      <c r="A2794" s="2" t="s">
        <v>324</v>
      </c>
      <c r="B2794" s="2" t="s">
        <v>34332</v>
      </c>
      <c r="C2794" s="3">
        <v>24</v>
      </c>
      <c r="D2794" s="2" t="s">
        <v>1074</v>
      </c>
      <c r="E2794" s="2" t="s">
        <v>22789</v>
      </c>
      <c r="F2794" s="2">
        <v>36202334</v>
      </c>
      <c r="G2794" s="2" t="s">
        <v>22801</v>
      </c>
      <c r="H2794" s="2" t="s">
        <v>22802</v>
      </c>
      <c r="I2794" s="2" t="s">
        <v>3185</v>
      </c>
      <c r="J2794" s="2" t="s">
        <v>22803</v>
      </c>
      <c r="K2794" s="2" t="s">
        <v>21707</v>
      </c>
      <c r="L2794" s="2" t="s">
        <v>22804</v>
      </c>
      <c r="M2794" s="2" t="s">
        <v>7388</v>
      </c>
      <c r="N2794" s="4" t="s">
        <v>22805</v>
      </c>
      <c r="O2794" s="4" t="s">
        <v>22806</v>
      </c>
    </row>
    <row r="2795" spans="1:15" ht="15" hidden="1" customHeight="1" x14ac:dyDescent="0.3">
      <c r="A2795" s="2" t="s">
        <v>324</v>
      </c>
      <c r="B2795" s="2" t="s">
        <v>34332</v>
      </c>
      <c r="C2795" s="3">
        <v>24</v>
      </c>
      <c r="D2795" s="2" t="s">
        <v>1074</v>
      </c>
      <c r="E2795" s="2" t="s">
        <v>22762</v>
      </c>
      <c r="F2795" s="2">
        <v>36818524</v>
      </c>
      <c r="G2795" s="2" t="s">
        <v>22807</v>
      </c>
      <c r="H2795" s="2" t="s">
        <v>22808</v>
      </c>
      <c r="I2795" s="2" t="s">
        <v>1117</v>
      </c>
      <c r="J2795" s="2" t="s">
        <v>7486</v>
      </c>
      <c r="K2795" s="2" t="s">
        <v>22809</v>
      </c>
      <c r="L2795" s="2" t="s">
        <v>22810</v>
      </c>
      <c r="M2795" s="2" t="s">
        <v>7388</v>
      </c>
      <c r="N2795" s="4" t="s">
        <v>22811</v>
      </c>
      <c r="O2795" s="4" t="s">
        <v>22812</v>
      </c>
    </row>
    <row r="2796" spans="1:15" ht="15" hidden="1" customHeight="1" x14ac:dyDescent="0.3">
      <c r="A2796" s="2" t="s">
        <v>324</v>
      </c>
      <c r="B2796" s="2" t="s">
        <v>34332</v>
      </c>
      <c r="C2796" s="3">
        <v>24</v>
      </c>
      <c r="D2796" s="2" t="s">
        <v>1074</v>
      </c>
      <c r="E2796" s="2" t="s">
        <v>22762</v>
      </c>
      <c r="F2796" s="2">
        <v>37900687</v>
      </c>
      <c r="G2796" s="2" t="s">
        <v>22813</v>
      </c>
      <c r="H2796" s="2" t="s">
        <v>22814</v>
      </c>
      <c r="I2796" s="2" t="s">
        <v>1117</v>
      </c>
      <c r="J2796" s="2" t="s">
        <v>15661</v>
      </c>
      <c r="K2796" s="2" t="s">
        <v>7707</v>
      </c>
      <c r="L2796" s="2" t="s">
        <v>22815</v>
      </c>
      <c r="M2796" s="2" t="s">
        <v>7388</v>
      </c>
      <c r="N2796" s="4" t="s">
        <v>22816</v>
      </c>
      <c r="O2796" s="4" t="s">
        <v>22817</v>
      </c>
    </row>
    <row r="2797" spans="1:15" ht="15" hidden="1" customHeight="1" x14ac:dyDescent="0.3">
      <c r="A2797" s="2" t="s">
        <v>324</v>
      </c>
      <c r="B2797" s="2" t="s">
        <v>34332</v>
      </c>
      <c r="C2797" s="3">
        <v>24</v>
      </c>
      <c r="D2797" s="2" t="s">
        <v>1074</v>
      </c>
      <c r="E2797" s="2" t="s">
        <v>22782</v>
      </c>
      <c r="F2797" s="2">
        <v>34375618</v>
      </c>
      <c r="G2797" s="2" t="s">
        <v>21917</v>
      </c>
      <c r="H2797" s="2" t="s">
        <v>21918</v>
      </c>
      <c r="I2797" s="2" t="s">
        <v>1294</v>
      </c>
      <c r="J2797" s="2" t="s">
        <v>21919</v>
      </c>
      <c r="K2797" s="2" t="s">
        <v>7380</v>
      </c>
      <c r="L2797" s="2" t="s">
        <v>21920</v>
      </c>
      <c r="M2797" s="2" t="s">
        <v>21921</v>
      </c>
      <c r="N2797" s="4" t="s">
        <v>21922</v>
      </c>
      <c r="O2797" s="4" t="s">
        <v>21923</v>
      </c>
    </row>
    <row r="2798" spans="1:15" ht="15" hidden="1" customHeight="1" x14ac:dyDescent="0.3">
      <c r="A2798" s="2" t="s">
        <v>324</v>
      </c>
      <c r="B2798" s="2" t="s">
        <v>34332</v>
      </c>
      <c r="C2798" s="3">
        <v>24</v>
      </c>
      <c r="D2798" s="2" t="s">
        <v>1074</v>
      </c>
      <c r="E2798" s="2" t="s">
        <v>22762</v>
      </c>
      <c r="F2798" s="2">
        <v>34384841</v>
      </c>
      <c r="G2798" s="2" t="s">
        <v>21924</v>
      </c>
      <c r="H2798" s="2" t="s">
        <v>21925</v>
      </c>
      <c r="I2798" s="2" t="s">
        <v>1294</v>
      </c>
      <c r="J2798" s="2" t="s">
        <v>21926</v>
      </c>
      <c r="K2798" s="2" t="s">
        <v>7380</v>
      </c>
      <c r="L2798" s="2" t="s">
        <v>21927</v>
      </c>
      <c r="M2798" s="2" t="s">
        <v>8963</v>
      </c>
      <c r="N2798" s="4" t="s">
        <v>21928</v>
      </c>
      <c r="O2798" s="4" t="s">
        <v>21929</v>
      </c>
    </row>
    <row r="2799" spans="1:15" ht="15" hidden="1" customHeight="1" x14ac:dyDescent="0.3">
      <c r="A2799" s="2" t="s">
        <v>324</v>
      </c>
      <c r="B2799" s="2" t="s">
        <v>34332</v>
      </c>
      <c r="C2799" s="3">
        <v>24</v>
      </c>
      <c r="D2799" s="2" t="s">
        <v>1074</v>
      </c>
      <c r="E2799" s="2" t="s">
        <v>22762</v>
      </c>
      <c r="F2799" s="2">
        <v>34670275</v>
      </c>
      <c r="G2799" s="2" t="s">
        <v>22818</v>
      </c>
      <c r="H2799" s="2" t="s">
        <v>22819</v>
      </c>
      <c r="I2799" s="2" t="s">
        <v>10148</v>
      </c>
      <c r="J2799" s="2"/>
      <c r="K2799" s="2" t="s">
        <v>18561</v>
      </c>
      <c r="L2799" s="2" t="s">
        <v>22820</v>
      </c>
      <c r="M2799" s="2" t="s">
        <v>8153</v>
      </c>
      <c r="N2799" s="4" t="s">
        <v>22821</v>
      </c>
      <c r="O2799" s="4" t="s">
        <v>22822</v>
      </c>
    </row>
    <row r="2800" spans="1:15" ht="15" hidden="1" customHeight="1" x14ac:dyDescent="0.3">
      <c r="A2800" s="2" t="s">
        <v>324</v>
      </c>
      <c r="B2800" s="2" t="s">
        <v>34332</v>
      </c>
      <c r="C2800" s="3">
        <v>24</v>
      </c>
      <c r="D2800" s="2" t="s">
        <v>1074</v>
      </c>
      <c r="E2800" s="2" t="s">
        <v>22762</v>
      </c>
      <c r="F2800" s="2">
        <v>35371103</v>
      </c>
      <c r="G2800" s="2" t="s">
        <v>22823</v>
      </c>
      <c r="H2800" s="2" t="s">
        <v>22824</v>
      </c>
      <c r="I2800" s="2" t="s">
        <v>695</v>
      </c>
      <c r="J2800" s="2" t="s">
        <v>22825</v>
      </c>
      <c r="K2800" s="2" t="s">
        <v>7410</v>
      </c>
      <c r="L2800" s="2" t="s">
        <v>22826</v>
      </c>
      <c r="M2800" s="2" t="s">
        <v>7460</v>
      </c>
      <c r="N2800" s="4" t="s">
        <v>22827</v>
      </c>
      <c r="O2800" s="4" t="s">
        <v>22828</v>
      </c>
    </row>
    <row r="2801" spans="1:15" ht="15" hidden="1" customHeight="1" x14ac:dyDescent="0.3">
      <c r="A2801" s="2" t="s">
        <v>324</v>
      </c>
      <c r="B2801" s="2" t="s">
        <v>34332</v>
      </c>
      <c r="C2801" s="3">
        <v>24</v>
      </c>
      <c r="D2801" s="2" t="s">
        <v>1074</v>
      </c>
      <c r="E2801" s="2" t="s">
        <v>22762</v>
      </c>
      <c r="F2801" s="2">
        <v>33274413</v>
      </c>
      <c r="G2801" s="2" t="s">
        <v>22015</v>
      </c>
      <c r="H2801" s="2" t="s">
        <v>22016</v>
      </c>
      <c r="I2801" s="2" t="s">
        <v>2101</v>
      </c>
      <c r="J2801" s="2"/>
      <c r="K2801" s="2" t="s">
        <v>7472</v>
      </c>
      <c r="L2801" s="2" t="s">
        <v>22017</v>
      </c>
      <c r="M2801" s="2" t="s">
        <v>7858</v>
      </c>
      <c r="N2801" s="4" t="s">
        <v>22018</v>
      </c>
      <c r="O2801" s="4" t="s">
        <v>22019</v>
      </c>
    </row>
    <row r="2802" spans="1:15" ht="15" hidden="1" customHeight="1" x14ac:dyDescent="0.3">
      <c r="A2802" s="2" t="s">
        <v>324</v>
      </c>
      <c r="B2802" s="2" t="s">
        <v>34332</v>
      </c>
      <c r="C2802" s="3">
        <v>24</v>
      </c>
      <c r="D2802" s="2" t="s">
        <v>1074</v>
      </c>
      <c r="E2802" s="2" t="s">
        <v>22762</v>
      </c>
      <c r="F2802" s="2">
        <v>33006109</v>
      </c>
      <c r="G2802" s="2" t="s">
        <v>22026</v>
      </c>
      <c r="H2802" s="2" t="s">
        <v>22027</v>
      </c>
      <c r="I2802" s="2" t="s">
        <v>3190</v>
      </c>
      <c r="J2802" s="2" t="s">
        <v>22028</v>
      </c>
      <c r="K2802" s="2" t="s">
        <v>7472</v>
      </c>
      <c r="L2802" s="2" t="s">
        <v>22029</v>
      </c>
      <c r="M2802" s="2" t="s">
        <v>22030</v>
      </c>
      <c r="N2802" s="4" t="s">
        <v>22031</v>
      </c>
      <c r="O2802" s="4" t="s">
        <v>22032</v>
      </c>
    </row>
    <row r="2803" spans="1:15" ht="15" hidden="1" customHeight="1" x14ac:dyDescent="0.3">
      <c r="A2803" s="2" t="s">
        <v>324</v>
      </c>
      <c r="B2803" s="2" t="s">
        <v>34332</v>
      </c>
      <c r="C2803" s="3">
        <v>24</v>
      </c>
      <c r="D2803" s="2" t="s">
        <v>1074</v>
      </c>
      <c r="E2803" s="2" t="s">
        <v>22762</v>
      </c>
      <c r="F2803" s="2">
        <v>33067658</v>
      </c>
      <c r="G2803" s="2" t="s">
        <v>22829</v>
      </c>
      <c r="H2803" s="2" t="s">
        <v>22830</v>
      </c>
      <c r="I2803" s="2" t="s">
        <v>3190</v>
      </c>
      <c r="J2803" s="2" t="s">
        <v>5471</v>
      </c>
      <c r="K2803" s="2" t="s">
        <v>7472</v>
      </c>
      <c r="L2803" s="2" t="s">
        <v>22831</v>
      </c>
      <c r="M2803" s="2" t="s">
        <v>7488</v>
      </c>
      <c r="N2803" s="4" t="s">
        <v>22832</v>
      </c>
      <c r="O2803" s="4" t="s">
        <v>22833</v>
      </c>
    </row>
    <row r="2804" spans="1:15" ht="15" hidden="1" customHeight="1" x14ac:dyDescent="0.3">
      <c r="A2804" s="2" t="s">
        <v>324</v>
      </c>
      <c r="B2804" s="2" t="s">
        <v>34332</v>
      </c>
      <c r="C2804" s="3">
        <v>24</v>
      </c>
      <c r="D2804" s="2" t="s">
        <v>1074</v>
      </c>
      <c r="E2804" s="2" t="s">
        <v>22762</v>
      </c>
      <c r="F2804" s="2">
        <v>34211466</v>
      </c>
      <c r="G2804" s="2" t="s">
        <v>22834</v>
      </c>
      <c r="H2804" s="2" t="s">
        <v>22835</v>
      </c>
      <c r="I2804" s="2" t="s">
        <v>759</v>
      </c>
      <c r="J2804" s="2" t="s">
        <v>22836</v>
      </c>
      <c r="K2804" s="2" t="s">
        <v>7410</v>
      </c>
      <c r="L2804" s="2" t="s">
        <v>22837</v>
      </c>
      <c r="M2804" s="2" t="s">
        <v>11386</v>
      </c>
      <c r="N2804" s="4" t="s">
        <v>22838</v>
      </c>
      <c r="O2804" s="4" t="s">
        <v>22839</v>
      </c>
    </row>
    <row r="2805" spans="1:15" ht="15" hidden="1" customHeight="1" x14ac:dyDescent="0.3">
      <c r="A2805" s="2" t="s">
        <v>324</v>
      </c>
      <c r="B2805" s="2" t="s">
        <v>34332</v>
      </c>
      <c r="C2805" s="3">
        <v>24</v>
      </c>
      <c r="D2805" s="2" t="s">
        <v>1074</v>
      </c>
      <c r="E2805" s="2" t="s">
        <v>22762</v>
      </c>
      <c r="F2805" s="2">
        <v>32860171</v>
      </c>
      <c r="G2805" s="2" t="s">
        <v>22045</v>
      </c>
      <c r="H2805" s="2" t="s">
        <v>22046</v>
      </c>
      <c r="I2805" s="2" t="s">
        <v>799</v>
      </c>
      <c r="J2805" s="2"/>
      <c r="K2805" s="2" t="s">
        <v>7472</v>
      </c>
      <c r="L2805" s="2" t="s">
        <v>22047</v>
      </c>
      <c r="M2805" s="2" t="s">
        <v>7858</v>
      </c>
      <c r="N2805" s="4" t="s">
        <v>22048</v>
      </c>
      <c r="O2805" s="4" t="s">
        <v>22049</v>
      </c>
    </row>
    <row r="2806" spans="1:15" ht="15" hidden="1" customHeight="1" x14ac:dyDescent="0.3">
      <c r="A2806" s="2" t="s">
        <v>324</v>
      </c>
      <c r="B2806" s="2" t="s">
        <v>34332</v>
      </c>
      <c r="C2806" s="3">
        <v>24</v>
      </c>
      <c r="D2806" s="2" t="s">
        <v>1074</v>
      </c>
      <c r="E2806" s="2" t="s">
        <v>22762</v>
      </c>
      <c r="F2806" s="2">
        <v>32268350</v>
      </c>
      <c r="G2806" s="2" t="s">
        <v>22072</v>
      </c>
      <c r="H2806" s="2" t="s">
        <v>22073</v>
      </c>
      <c r="I2806" s="2" t="s">
        <v>7219</v>
      </c>
      <c r="J2806" s="2"/>
      <c r="K2806" s="2" t="s">
        <v>5284</v>
      </c>
      <c r="L2806" s="2" t="s">
        <v>22074</v>
      </c>
      <c r="M2806" s="2" t="s">
        <v>22030</v>
      </c>
      <c r="N2806" s="4" t="s">
        <v>22075</v>
      </c>
      <c r="O2806" s="4" t="s">
        <v>22076</v>
      </c>
    </row>
    <row r="2807" spans="1:15" ht="15" hidden="1" customHeight="1" x14ac:dyDescent="0.3">
      <c r="A2807" s="2" t="s">
        <v>324</v>
      </c>
      <c r="B2807" s="2" t="s">
        <v>34332</v>
      </c>
      <c r="C2807" s="3">
        <v>24</v>
      </c>
      <c r="D2807" s="2" t="s">
        <v>1074</v>
      </c>
      <c r="E2807" s="2" t="s">
        <v>22782</v>
      </c>
      <c r="F2807" s="2">
        <v>31651069</v>
      </c>
      <c r="G2807" s="2" t="s">
        <v>22840</v>
      </c>
      <c r="H2807" s="2" t="s">
        <v>22841</v>
      </c>
      <c r="I2807" s="2" t="s">
        <v>960</v>
      </c>
      <c r="J2807" s="2" t="s">
        <v>22842</v>
      </c>
      <c r="K2807" s="2" t="s">
        <v>21840</v>
      </c>
      <c r="L2807" s="2" t="s">
        <v>22843</v>
      </c>
      <c r="M2807" s="2" t="s">
        <v>7709</v>
      </c>
      <c r="N2807" s="4" t="s">
        <v>22844</v>
      </c>
      <c r="O2807" s="4" t="s">
        <v>22845</v>
      </c>
    </row>
    <row r="2808" spans="1:15" ht="15" hidden="1" customHeight="1" x14ac:dyDescent="0.3">
      <c r="A2808" s="2" t="s">
        <v>324</v>
      </c>
      <c r="B2808" s="2" t="s">
        <v>34332</v>
      </c>
      <c r="C2808" s="3">
        <v>24</v>
      </c>
      <c r="D2808" s="2" t="s">
        <v>1074</v>
      </c>
      <c r="E2808" s="2" t="s">
        <v>22800</v>
      </c>
      <c r="F2808" s="2">
        <v>32153572</v>
      </c>
      <c r="G2808" s="2" t="s">
        <v>22118</v>
      </c>
      <c r="H2808" s="2" t="s">
        <v>22119</v>
      </c>
      <c r="I2808" s="2" t="s">
        <v>1123</v>
      </c>
      <c r="J2808" s="2" t="s">
        <v>21110</v>
      </c>
      <c r="K2808" s="2" t="s">
        <v>7410</v>
      </c>
      <c r="L2808" s="2" t="s">
        <v>22120</v>
      </c>
      <c r="M2808" s="2" t="s">
        <v>22030</v>
      </c>
      <c r="N2808" s="4" t="s">
        <v>22121</v>
      </c>
      <c r="O2808" s="4" t="s">
        <v>22122</v>
      </c>
    </row>
    <row r="2809" spans="1:15" ht="15" hidden="1" customHeight="1" x14ac:dyDescent="0.3">
      <c r="A2809" s="2" t="s">
        <v>324</v>
      </c>
      <c r="B2809" s="2" t="s">
        <v>34332</v>
      </c>
      <c r="C2809" s="3">
        <v>24</v>
      </c>
      <c r="D2809" s="2" t="s">
        <v>1074</v>
      </c>
      <c r="E2809" s="2" t="s">
        <v>22789</v>
      </c>
      <c r="F2809" s="2">
        <v>31306780</v>
      </c>
      <c r="G2809" s="2" t="s">
        <v>22846</v>
      </c>
      <c r="H2809" s="2" t="s">
        <v>22847</v>
      </c>
      <c r="I2809" s="2" t="s">
        <v>2367</v>
      </c>
      <c r="J2809" s="2" t="s">
        <v>22848</v>
      </c>
      <c r="K2809" s="2" t="s">
        <v>18931</v>
      </c>
      <c r="L2809" s="2" t="s">
        <v>22849</v>
      </c>
      <c r="M2809" s="2" t="s">
        <v>7388</v>
      </c>
      <c r="N2809" s="4" t="s">
        <v>22850</v>
      </c>
      <c r="O2809" s="4" t="s">
        <v>22851</v>
      </c>
    </row>
    <row r="2810" spans="1:15" ht="15" hidden="1" customHeight="1" x14ac:dyDescent="0.3">
      <c r="A2810" s="2" t="s">
        <v>324</v>
      </c>
      <c r="B2810" s="2" t="s">
        <v>34332</v>
      </c>
      <c r="C2810" s="3">
        <v>24</v>
      </c>
      <c r="D2810" s="2" t="s">
        <v>1074</v>
      </c>
      <c r="E2810" s="2" t="s">
        <v>22789</v>
      </c>
      <c r="F2810" s="2">
        <v>31471935</v>
      </c>
      <c r="G2810" s="2" t="s">
        <v>22852</v>
      </c>
      <c r="H2810" s="2" t="s">
        <v>22853</v>
      </c>
      <c r="I2810" s="2" t="s">
        <v>2367</v>
      </c>
      <c r="J2810" s="2" t="s">
        <v>4095</v>
      </c>
      <c r="K2810" s="2" t="s">
        <v>21840</v>
      </c>
      <c r="L2810" s="2" t="s">
        <v>22854</v>
      </c>
      <c r="M2810" s="2" t="s">
        <v>11819</v>
      </c>
      <c r="N2810" s="4" t="s">
        <v>22855</v>
      </c>
      <c r="O2810" s="4" t="s">
        <v>22856</v>
      </c>
    </row>
    <row r="2811" spans="1:15" ht="15" hidden="1" customHeight="1" x14ac:dyDescent="0.3">
      <c r="A2811" s="2" t="s">
        <v>324</v>
      </c>
      <c r="B2811" s="2" t="s">
        <v>34332</v>
      </c>
      <c r="C2811" s="3">
        <v>24</v>
      </c>
      <c r="D2811" s="2" t="s">
        <v>1074</v>
      </c>
      <c r="E2811" s="2" t="s">
        <v>22789</v>
      </c>
      <c r="F2811" s="2">
        <v>31648332</v>
      </c>
      <c r="G2811" s="2" t="s">
        <v>22140</v>
      </c>
      <c r="H2811" s="2" t="s">
        <v>22141</v>
      </c>
      <c r="I2811" s="2" t="s">
        <v>22142</v>
      </c>
      <c r="J2811" s="2"/>
      <c r="K2811" s="2" t="s">
        <v>18561</v>
      </c>
      <c r="L2811" s="2" t="s">
        <v>22143</v>
      </c>
      <c r="M2811" s="2" t="s">
        <v>11800</v>
      </c>
      <c r="N2811" s="4" t="s">
        <v>22144</v>
      </c>
      <c r="O2811" s="4" t="s">
        <v>22145</v>
      </c>
    </row>
    <row r="2812" spans="1:15" ht="15" hidden="1" customHeight="1" x14ac:dyDescent="0.3">
      <c r="A2812" s="2" t="s">
        <v>324</v>
      </c>
      <c r="B2812" s="2" t="s">
        <v>34332</v>
      </c>
      <c r="C2812" s="3">
        <v>24</v>
      </c>
      <c r="D2812" s="2" t="s">
        <v>1074</v>
      </c>
      <c r="E2812" s="2" t="s">
        <v>22762</v>
      </c>
      <c r="F2812" s="2">
        <v>31376032</v>
      </c>
      <c r="G2812" s="2" t="s">
        <v>22152</v>
      </c>
      <c r="H2812" s="2" t="s">
        <v>22153</v>
      </c>
      <c r="I2812" s="2" t="s">
        <v>3199</v>
      </c>
      <c r="J2812" s="2" t="s">
        <v>18036</v>
      </c>
      <c r="K2812" s="2" t="s">
        <v>7472</v>
      </c>
      <c r="L2812" s="2" t="s">
        <v>22154</v>
      </c>
      <c r="M2812" s="2" t="s">
        <v>8153</v>
      </c>
      <c r="N2812" s="4" t="s">
        <v>22155</v>
      </c>
      <c r="O2812" s="4" t="s">
        <v>22156</v>
      </c>
    </row>
    <row r="2813" spans="1:15" ht="15" hidden="1" customHeight="1" x14ac:dyDescent="0.3">
      <c r="A2813" s="2" t="s">
        <v>324</v>
      </c>
      <c r="B2813" s="2" t="s">
        <v>34332</v>
      </c>
      <c r="C2813" s="3">
        <v>24</v>
      </c>
      <c r="D2813" s="2" t="s">
        <v>1074</v>
      </c>
      <c r="E2813" s="2" t="s">
        <v>22789</v>
      </c>
      <c r="F2813" s="2">
        <v>31207086</v>
      </c>
      <c r="G2813" s="2" t="s">
        <v>22857</v>
      </c>
      <c r="H2813" s="2" t="s">
        <v>22858</v>
      </c>
      <c r="I2813" s="2" t="s">
        <v>1141</v>
      </c>
      <c r="J2813" s="2" t="s">
        <v>22859</v>
      </c>
      <c r="K2813" s="2" t="s">
        <v>9176</v>
      </c>
      <c r="L2813" s="2" t="s">
        <v>22860</v>
      </c>
      <c r="M2813" s="2" t="s">
        <v>7735</v>
      </c>
      <c r="N2813" s="4" t="s">
        <v>22861</v>
      </c>
      <c r="O2813" s="4" t="s">
        <v>22862</v>
      </c>
    </row>
    <row r="2814" spans="1:15" ht="15" hidden="1" customHeight="1" x14ac:dyDescent="0.3">
      <c r="A2814" s="2" t="s">
        <v>324</v>
      </c>
      <c r="B2814" s="2" t="s">
        <v>34332</v>
      </c>
      <c r="C2814" s="3">
        <v>24</v>
      </c>
      <c r="D2814" s="2" t="s">
        <v>1074</v>
      </c>
      <c r="E2814" s="2" t="s">
        <v>22762</v>
      </c>
      <c r="F2814" s="2">
        <v>30527279</v>
      </c>
      <c r="G2814" s="2" t="s">
        <v>22863</v>
      </c>
      <c r="H2814" s="2" t="s">
        <v>22864</v>
      </c>
      <c r="I2814" s="2" t="s">
        <v>1212</v>
      </c>
      <c r="J2814" s="2" t="s">
        <v>22865</v>
      </c>
      <c r="K2814" s="2" t="s">
        <v>14787</v>
      </c>
      <c r="L2814" s="2" t="s">
        <v>22866</v>
      </c>
      <c r="M2814" s="2" t="s">
        <v>7709</v>
      </c>
      <c r="N2814" s="4" t="s">
        <v>22867</v>
      </c>
      <c r="O2814" s="4" t="s">
        <v>22868</v>
      </c>
    </row>
    <row r="2815" spans="1:15" ht="15" hidden="1" customHeight="1" x14ac:dyDescent="0.3">
      <c r="A2815" s="2" t="s">
        <v>324</v>
      </c>
      <c r="B2815" s="2" t="s">
        <v>34332</v>
      </c>
      <c r="C2815" s="3">
        <v>24</v>
      </c>
      <c r="D2815" s="2" t="s">
        <v>1074</v>
      </c>
      <c r="E2815" s="2" t="s">
        <v>22800</v>
      </c>
      <c r="F2815" s="2">
        <v>30697957</v>
      </c>
      <c r="G2815" s="2" t="s">
        <v>22869</v>
      </c>
      <c r="H2815" s="2" t="s">
        <v>22870</v>
      </c>
      <c r="I2815" s="2" t="s">
        <v>1336</v>
      </c>
      <c r="J2815" s="2" t="s">
        <v>22871</v>
      </c>
      <c r="K2815" s="2" t="s">
        <v>9176</v>
      </c>
      <c r="L2815" s="2" t="s">
        <v>22872</v>
      </c>
      <c r="M2815" s="2" t="s">
        <v>11819</v>
      </c>
      <c r="N2815" s="4" t="s">
        <v>22873</v>
      </c>
      <c r="O2815" s="4" t="s">
        <v>22874</v>
      </c>
    </row>
    <row r="2816" spans="1:15" ht="15" hidden="1" customHeight="1" x14ac:dyDescent="0.3">
      <c r="A2816" s="2" t="s">
        <v>324</v>
      </c>
      <c r="B2816" s="2" t="s">
        <v>34332</v>
      </c>
      <c r="C2816" s="3">
        <v>24</v>
      </c>
      <c r="D2816" s="2" t="s">
        <v>1074</v>
      </c>
      <c r="E2816" s="2" t="s">
        <v>22762</v>
      </c>
      <c r="F2816" s="2">
        <v>30174143</v>
      </c>
      <c r="G2816" s="2" t="s">
        <v>22221</v>
      </c>
      <c r="H2816" s="2" t="s">
        <v>22222</v>
      </c>
      <c r="I2816" s="2" t="s">
        <v>876</v>
      </c>
      <c r="J2816" s="2" t="s">
        <v>22223</v>
      </c>
      <c r="K2816" s="2" t="s">
        <v>14617</v>
      </c>
      <c r="L2816" s="2" t="s">
        <v>22224</v>
      </c>
      <c r="M2816" s="2" t="s">
        <v>7388</v>
      </c>
      <c r="N2816" s="4" t="s">
        <v>22225</v>
      </c>
      <c r="O2816" s="4" t="s">
        <v>22226</v>
      </c>
    </row>
    <row r="2817" spans="1:15" ht="15" hidden="1" customHeight="1" x14ac:dyDescent="0.3">
      <c r="A2817" s="2" t="s">
        <v>324</v>
      </c>
      <c r="B2817" s="2" t="s">
        <v>34332</v>
      </c>
      <c r="C2817" s="3">
        <v>24</v>
      </c>
      <c r="D2817" s="2" t="s">
        <v>1074</v>
      </c>
      <c r="E2817" s="2" t="s">
        <v>22762</v>
      </c>
      <c r="F2817" s="2">
        <v>30154114</v>
      </c>
      <c r="G2817" s="2" t="s">
        <v>22269</v>
      </c>
      <c r="H2817" s="2" t="s">
        <v>22270</v>
      </c>
      <c r="I2817" s="2" t="s">
        <v>22271</v>
      </c>
      <c r="J2817" s="2" t="s">
        <v>7879</v>
      </c>
      <c r="K2817" s="2" t="s">
        <v>5284</v>
      </c>
      <c r="L2817" s="2" t="s">
        <v>22272</v>
      </c>
      <c r="M2817" s="2" t="s">
        <v>20029</v>
      </c>
      <c r="N2817" s="4" t="s">
        <v>22273</v>
      </c>
      <c r="O2817" s="4" t="s">
        <v>22274</v>
      </c>
    </row>
    <row r="2818" spans="1:15" ht="15" hidden="1" customHeight="1" x14ac:dyDescent="0.3">
      <c r="A2818" s="2" t="s">
        <v>324</v>
      </c>
      <c r="B2818" s="2" t="s">
        <v>34332</v>
      </c>
      <c r="C2818" s="3">
        <v>24</v>
      </c>
      <c r="D2818" s="2" t="s">
        <v>1074</v>
      </c>
      <c r="E2818" s="2" t="s">
        <v>22800</v>
      </c>
      <c r="F2818" s="2">
        <v>30267241</v>
      </c>
      <c r="G2818" s="2" t="s">
        <v>22875</v>
      </c>
      <c r="H2818" s="2" t="s">
        <v>22876</v>
      </c>
      <c r="I2818" s="2" t="s">
        <v>1228</v>
      </c>
      <c r="J2818" s="2" t="s">
        <v>22877</v>
      </c>
      <c r="K2818" s="2" t="s">
        <v>7472</v>
      </c>
      <c r="L2818" s="2" t="s">
        <v>22878</v>
      </c>
      <c r="M2818" s="2" t="s">
        <v>7388</v>
      </c>
      <c r="N2818" s="4" t="s">
        <v>22879</v>
      </c>
      <c r="O2818" s="4" t="s">
        <v>22880</v>
      </c>
    </row>
    <row r="2819" spans="1:15" ht="15" hidden="1" customHeight="1" x14ac:dyDescent="0.3">
      <c r="A2819" s="2" t="s">
        <v>324</v>
      </c>
      <c r="B2819" s="2" t="s">
        <v>34332</v>
      </c>
      <c r="C2819" s="3">
        <v>24</v>
      </c>
      <c r="D2819" s="2" t="s">
        <v>1074</v>
      </c>
      <c r="E2819" s="2" t="s">
        <v>22762</v>
      </c>
      <c r="F2819" s="2">
        <v>29472373</v>
      </c>
      <c r="G2819" s="2" t="s">
        <v>22881</v>
      </c>
      <c r="H2819" s="2" t="s">
        <v>22882</v>
      </c>
      <c r="I2819" s="2" t="s">
        <v>22883</v>
      </c>
      <c r="J2819" s="2"/>
      <c r="K2819" s="2" t="s">
        <v>5284</v>
      </c>
      <c r="L2819" s="2" t="s">
        <v>22884</v>
      </c>
      <c r="M2819" s="2" t="s">
        <v>10877</v>
      </c>
      <c r="N2819" s="4" t="s">
        <v>22885</v>
      </c>
      <c r="O2819" s="4" t="s">
        <v>22886</v>
      </c>
    </row>
    <row r="2820" spans="1:15" ht="15" hidden="1" customHeight="1" x14ac:dyDescent="0.3">
      <c r="A2820" s="2" t="s">
        <v>324</v>
      </c>
      <c r="B2820" s="2" t="s">
        <v>34332</v>
      </c>
      <c r="C2820" s="3">
        <v>24</v>
      </c>
      <c r="D2820" s="2" t="s">
        <v>1074</v>
      </c>
      <c r="E2820" s="2" t="s">
        <v>22800</v>
      </c>
      <c r="F2820" s="2">
        <v>29021228</v>
      </c>
      <c r="G2820" s="2" t="s">
        <v>22297</v>
      </c>
      <c r="H2820" s="2" t="s">
        <v>22298</v>
      </c>
      <c r="I2820" s="2" t="s">
        <v>22299</v>
      </c>
      <c r="J2820" s="2" t="s">
        <v>22300</v>
      </c>
      <c r="K2820" s="2" t="s">
        <v>5284</v>
      </c>
      <c r="L2820" s="2" t="s">
        <v>22301</v>
      </c>
      <c r="M2820" s="2" t="s">
        <v>14510</v>
      </c>
      <c r="N2820" s="4" t="s">
        <v>22302</v>
      </c>
      <c r="O2820" s="4" t="s">
        <v>22303</v>
      </c>
    </row>
    <row r="2821" spans="1:15" ht="15" hidden="1" customHeight="1" x14ac:dyDescent="0.3">
      <c r="A2821" s="2" t="s">
        <v>324</v>
      </c>
      <c r="B2821" s="2" t="s">
        <v>34332</v>
      </c>
      <c r="C2821" s="3">
        <v>24</v>
      </c>
      <c r="D2821" s="2" t="s">
        <v>1074</v>
      </c>
      <c r="E2821" s="2" t="s">
        <v>22887</v>
      </c>
      <c r="F2821" s="2">
        <v>26371693</v>
      </c>
      <c r="G2821" s="2" t="s">
        <v>22888</v>
      </c>
      <c r="H2821" s="2" t="s">
        <v>22889</v>
      </c>
      <c r="I2821" s="2" t="s">
        <v>2668</v>
      </c>
      <c r="J2821" s="2" t="s">
        <v>22890</v>
      </c>
      <c r="K2821" s="2" t="s">
        <v>12141</v>
      </c>
      <c r="L2821" s="2" t="s">
        <v>22891</v>
      </c>
      <c r="M2821" s="2" t="s">
        <v>7735</v>
      </c>
      <c r="N2821" s="4" t="s">
        <v>22892</v>
      </c>
      <c r="O2821" s="4" t="s">
        <v>22893</v>
      </c>
    </row>
    <row r="2822" spans="1:15" ht="15" hidden="1" customHeight="1" x14ac:dyDescent="0.3">
      <c r="A2822" s="2" t="s">
        <v>324</v>
      </c>
      <c r="B2822" s="2" t="s">
        <v>34332</v>
      </c>
      <c r="C2822" s="3">
        <v>24</v>
      </c>
      <c r="D2822" s="2" t="s">
        <v>1074</v>
      </c>
      <c r="E2822" s="2" t="s">
        <v>22887</v>
      </c>
      <c r="F2822" s="2">
        <v>23405946</v>
      </c>
      <c r="G2822" s="2" t="s">
        <v>22894</v>
      </c>
      <c r="H2822" s="2" t="s">
        <v>22895</v>
      </c>
      <c r="I2822" s="2" t="s">
        <v>2126</v>
      </c>
      <c r="J2822" s="2" t="s">
        <v>22896</v>
      </c>
      <c r="K2822" s="2" t="s">
        <v>22355</v>
      </c>
      <c r="L2822" s="2" t="s">
        <v>22897</v>
      </c>
      <c r="M2822" s="2" t="s">
        <v>7709</v>
      </c>
      <c r="N2822" s="4" t="s">
        <v>22898</v>
      </c>
      <c r="O2822" s="4" t="s">
        <v>22899</v>
      </c>
    </row>
    <row r="2823" spans="1:15" ht="15" hidden="1" customHeight="1" x14ac:dyDescent="0.3">
      <c r="A2823" s="2" t="s">
        <v>336</v>
      </c>
      <c r="B2823" s="2" t="s">
        <v>41</v>
      </c>
      <c r="C2823" s="3">
        <v>25</v>
      </c>
      <c r="D2823" s="2" t="s">
        <v>1088</v>
      </c>
      <c r="E2823" s="2" t="s">
        <v>22900</v>
      </c>
      <c r="F2823" s="2">
        <v>39566607</v>
      </c>
      <c r="G2823" s="2" t="s">
        <v>7378</v>
      </c>
      <c r="H2823" s="2" t="s">
        <v>7379</v>
      </c>
      <c r="I2823" s="2" t="s">
        <v>4760</v>
      </c>
      <c r="J2823" s="2" t="s">
        <v>3131</v>
      </c>
      <c r="K2823" s="2" t="s">
        <v>7380</v>
      </c>
      <c r="L2823" s="2" t="s">
        <v>7381</v>
      </c>
      <c r="M2823" s="2" t="s">
        <v>7382</v>
      </c>
      <c r="N2823" s="4" t="s">
        <v>7383</v>
      </c>
      <c r="O2823" s="4" t="s">
        <v>7384</v>
      </c>
    </row>
    <row r="2824" spans="1:15" ht="15" hidden="1" customHeight="1" x14ac:dyDescent="0.3">
      <c r="A2824" s="2" t="s">
        <v>336</v>
      </c>
      <c r="B2824" s="2" t="s">
        <v>41</v>
      </c>
      <c r="C2824" s="3">
        <v>25</v>
      </c>
      <c r="D2824" s="2" t="s">
        <v>1088</v>
      </c>
      <c r="E2824" s="2" t="s">
        <v>22900</v>
      </c>
      <c r="F2824" s="2">
        <v>38935036</v>
      </c>
      <c r="G2824" s="2" t="s">
        <v>22901</v>
      </c>
      <c r="H2824" s="2" t="s">
        <v>22902</v>
      </c>
      <c r="I2824" s="2" t="s">
        <v>2086</v>
      </c>
      <c r="J2824" s="2" t="s">
        <v>6477</v>
      </c>
      <c r="K2824" s="2" t="s">
        <v>1194</v>
      </c>
      <c r="L2824" s="2" t="s">
        <v>22903</v>
      </c>
      <c r="M2824" s="2" t="s">
        <v>7388</v>
      </c>
      <c r="N2824" s="4" t="s">
        <v>22904</v>
      </c>
      <c r="O2824" s="4" t="s">
        <v>22905</v>
      </c>
    </row>
    <row r="2825" spans="1:15" ht="15" hidden="1" customHeight="1" x14ac:dyDescent="0.3">
      <c r="A2825" s="2" t="s">
        <v>336</v>
      </c>
      <c r="B2825" s="2" t="s">
        <v>41</v>
      </c>
      <c r="C2825" s="3">
        <v>25</v>
      </c>
      <c r="D2825" s="2" t="s">
        <v>1088</v>
      </c>
      <c r="E2825" s="2" t="s">
        <v>22900</v>
      </c>
      <c r="F2825" s="2">
        <v>39533868</v>
      </c>
      <c r="G2825" s="2" t="s">
        <v>22906</v>
      </c>
      <c r="H2825" s="2" t="s">
        <v>22907</v>
      </c>
      <c r="I2825" s="2" t="s">
        <v>2086</v>
      </c>
      <c r="J2825" s="2" t="s">
        <v>5957</v>
      </c>
      <c r="K2825" s="2" t="s">
        <v>9971</v>
      </c>
      <c r="L2825" s="2" t="s">
        <v>22908</v>
      </c>
      <c r="M2825" s="2" t="s">
        <v>7388</v>
      </c>
      <c r="N2825" s="4" t="s">
        <v>22909</v>
      </c>
      <c r="O2825" s="4" t="s">
        <v>22910</v>
      </c>
    </row>
    <row r="2826" spans="1:15" ht="15" hidden="1" customHeight="1" x14ac:dyDescent="0.3">
      <c r="A2826" s="2" t="s">
        <v>336</v>
      </c>
      <c r="B2826" s="2" t="s">
        <v>41</v>
      </c>
      <c r="C2826" s="3">
        <v>25</v>
      </c>
      <c r="D2826" s="2" t="s">
        <v>1088</v>
      </c>
      <c r="E2826" s="2" t="s">
        <v>22900</v>
      </c>
      <c r="F2826" s="2">
        <v>39664008</v>
      </c>
      <c r="G2826" s="2" t="s">
        <v>22911</v>
      </c>
      <c r="H2826" s="2" t="s">
        <v>22912</v>
      </c>
      <c r="I2826" s="2" t="s">
        <v>2086</v>
      </c>
      <c r="J2826" s="2" t="s">
        <v>22913</v>
      </c>
      <c r="K2826" s="2" t="s">
        <v>22914</v>
      </c>
      <c r="L2826" s="2" t="s">
        <v>22915</v>
      </c>
      <c r="M2826" s="2" t="s">
        <v>7438</v>
      </c>
      <c r="N2826" s="4" t="s">
        <v>22916</v>
      </c>
      <c r="O2826" s="4" t="s">
        <v>22917</v>
      </c>
    </row>
    <row r="2827" spans="1:15" ht="15" hidden="1" customHeight="1" x14ac:dyDescent="0.3">
      <c r="A2827" s="2" t="s">
        <v>336</v>
      </c>
      <c r="B2827" s="2" t="s">
        <v>41</v>
      </c>
      <c r="C2827" s="3">
        <v>25</v>
      </c>
      <c r="D2827" s="2" t="s">
        <v>1088</v>
      </c>
      <c r="E2827" s="2" t="s">
        <v>22900</v>
      </c>
      <c r="F2827" s="2">
        <v>39407363</v>
      </c>
      <c r="G2827" s="2" t="s">
        <v>22918</v>
      </c>
      <c r="H2827" s="2" t="s">
        <v>22919</v>
      </c>
      <c r="I2827" s="2" t="s">
        <v>11893</v>
      </c>
      <c r="J2827" s="2" t="s">
        <v>5024</v>
      </c>
      <c r="K2827" s="2" t="s">
        <v>7598</v>
      </c>
      <c r="L2827" s="2" t="s">
        <v>22920</v>
      </c>
      <c r="M2827" s="2" t="s">
        <v>7438</v>
      </c>
      <c r="N2827" s="4" t="s">
        <v>22921</v>
      </c>
      <c r="O2827" s="4" t="s">
        <v>22922</v>
      </c>
    </row>
    <row r="2828" spans="1:15" ht="15" hidden="1" customHeight="1" x14ac:dyDescent="0.3">
      <c r="A2828" s="2" t="s">
        <v>336</v>
      </c>
      <c r="B2828" s="2" t="s">
        <v>41</v>
      </c>
      <c r="C2828" s="3">
        <v>25</v>
      </c>
      <c r="D2828" s="2" t="s">
        <v>1088</v>
      </c>
      <c r="E2828" s="2" t="s">
        <v>22900</v>
      </c>
      <c r="F2828" s="2">
        <v>39684326</v>
      </c>
      <c r="G2828" s="2" t="s">
        <v>22923</v>
      </c>
      <c r="H2828" s="2" t="s">
        <v>22924</v>
      </c>
      <c r="I2828" s="2" t="s">
        <v>22925</v>
      </c>
      <c r="J2828" s="2" t="s">
        <v>22925</v>
      </c>
      <c r="K2828" s="2" t="s">
        <v>8969</v>
      </c>
      <c r="L2828" s="2" t="s">
        <v>22926</v>
      </c>
      <c r="M2828" s="2" t="s">
        <v>7438</v>
      </c>
      <c r="N2828" s="4" t="s">
        <v>22927</v>
      </c>
      <c r="O2828" s="4" t="s">
        <v>22928</v>
      </c>
    </row>
    <row r="2829" spans="1:15" ht="15" hidden="1" customHeight="1" x14ac:dyDescent="0.3">
      <c r="A2829" s="2" t="s">
        <v>336</v>
      </c>
      <c r="B2829" s="2" t="s">
        <v>41</v>
      </c>
      <c r="C2829" s="3">
        <v>25</v>
      </c>
      <c r="D2829" s="2" t="s">
        <v>1088</v>
      </c>
      <c r="E2829" s="2" t="s">
        <v>22900</v>
      </c>
      <c r="F2829" s="2">
        <v>38425088</v>
      </c>
      <c r="G2829" s="2" t="s">
        <v>22929</v>
      </c>
      <c r="H2829" s="2" t="s">
        <v>22930</v>
      </c>
      <c r="I2829" s="2" t="s">
        <v>4382</v>
      </c>
      <c r="J2829" s="2" t="s">
        <v>4293</v>
      </c>
      <c r="K2829" s="2" t="s">
        <v>1194</v>
      </c>
      <c r="L2829" s="2" t="s">
        <v>22931</v>
      </c>
      <c r="M2829" s="2" t="s">
        <v>7388</v>
      </c>
      <c r="N2829" s="4" t="s">
        <v>22932</v>
      </c>
      <c r="O2829" s="4" t="s">
        <v>22933</v>
      </c>
    </row>
    <row r="2830" spans="1:15" ht="15" hidden="1" customHeight="1" x14ac:dyDescent="0.3">
      <c r="A2830" s="2" t="s">
        <v>336</v>
      </c>
      <c r="B2830" s="2" t="s">
        <v>41</v>
      </c>
      <c r="C2830" s="3">
        <v>25</v>
      </c>
      <c r="D2830" s="2" t="s">
        <v>1088</v>
      </c>
      <c r="E2830" s="2" t="s">
        <v>22900</v>
      </c>
      <c r="F2830" s="2">
        <v>39062076</v>
      </c>
      <c r="G2830" s="2" t="s">
        <v>11904</v>
      </c>
      <c r="H2830" s="2" t="s">
        <v>11905</v>
      </c>
      <c r="I2830" s="2" t="s">
        <v>5969</v>
      </c>
      <c r="J2830" s="2" t="s">
        <v>5969</v>
      </c>
      <c r="K2830" s="2" t="s">
        <v>5197</v>
      </c>
      <c r="L2830" s="2" t="s">
        <v>11906</v>
      </c>
      <c r="M2830" s="2" t="s">
        <v>7438</v>
      </c>
      <c r="N2830" s="4" t="s">
        <v>11907</v>
      </c>
      <c r="O2830" s="4" t="s">
        <v>11908</v>
      </c>
    </row>
    <row r="2831" spans="1:15" ht="15" hidden="1" customHeight="1" x14ac:dyDescent="0.3">
      <c r="A2831" s="2" t="s">
        <v>336</v>
      </c>
      <c r="B2831" s="2" t="s">
        <v>41</v>
      </c>
      <c r="C2831" s="3">
        <v>25</v>
      </c>
      <c r="D2831" s="2" t="s">
        <v>1088</v>
      </c>
      <c r="E2831" s="2" t="s">
        <v>22900</v>
      </c>
      <c r="F2831" s="2">
        <v>38921803</v>
      </c>
      <c r="G2831" s="2" t="s">
        <v>22934</v>
      </c>
      <c r="H2831" s="2" t="s">
        <v>22935</v>
      </c>
      <c r="I2831" s="2" t="s">
        <v>6441</v>
      </c>
      <c r="J2831" s="2" t="s">
        <v>6441</v>
      </c>
      <c r="K2831" s="2" t="s">
        <v>12852</v>
      </c>
      <c r="L2831" s="2" t="s">
        <v>22936</v>
      </c>
      <c r="M2831" s="2" t="s">
        <v>7388</v>
      </c>
      <c r="N2831" s="4" t="s">
        <v>22937</v>
      </c>
      <c r="O2831" s="4" t="s">
        <v>22938</v>
      </c>
    </row>
    <row r="2832" spans="1:15" ht="15" hidden="1" customHeight="1" x14ac:dyDescent="0.3">
      <c r="A2832" s="2" t="s">
        <v>336</v>
      </c>
      <c r="B2832" s="2" t="s">
        <v>41</v>
      </c>
      <c r="C2832" s="3">
        <v>25</v>
      </c>
      <c r="D2832" s="2" t="s">
        <v>1088</v>
      </c>
      <c r="E2832" s="2" t="s">
        <v>22900</v>
      </c>
      <c r="F2832" s="2">
        <v>38610769</v>
      </c>
      <c r="G2832" s="2" t="s">
        <v>22939</v>
      </c>
      <c r="H2832" s="2" t="s">
        <v>22940</v>
      </c>
      <c r="I2832" s="2" t="s">
        <v>15565</v>
      </c>
      <c r="J2832" s="2" t="s">
        <v>15565</v>
      </c>
      <c r="K2832" s="2" t="s">
        <v>7450</v>
      </c>
      <c r="L2832" s="2" t="s">
        <v>22941</v>
      </c>
      <c r="M2832" s="2" t="s">
        <v>7388</v>
      </c>
      <c r="N2832" s="4" t="s">
        <v>22942</v>
      </c>
      <c r="O2832" s="4" t="s">
        <v>22943</v>
      </c>
    </row>
    <row r="2833" spans="1:15" ht="15" hidden="1" customHeight="1" x14ac:dyDescent="0.3">
      <c r="A2833" s="2" t="s">
        <v>336</v>
      </c>
      <c r="B2833" s="2" t="s">
        <v>41</v>
      </c>
      <c r="C2833" s="3">
        <v>25</v>
      </c>
      <c r="D2833" s="2" t="s">
        <v>1088</v>
      </c>
      <c r="E2833" s="2" t="s">
        <v>22900</v>
      </c>
      <c r="F2833" s="2">
        <v>38612600</v>
      </c>
      <c r="G2833" s="2" t="s">
        <v>22944</v>
      </c>
      <c r="H2833" s="2" t="s">
        <v>22945</v>
      </c>
      <c r="I2833" s="2" t="s">
        <v>22946</v>
      </c>
      <c r="J2833" s="2" t="s">
        <v>22946</v>
      </c>
      <c r="K2833" s="2" t="s">
        <v>8969</v>
      </c>
      <c r="L2833" s="2" t="s">
        <v>22947</v>
      </c>
      <c r="M2833" s="2" t="s">
        <v>7431</v>
      </c>
      <c r="N2833" s="4" t="s">
        <v>22948</v>
      </c>
      <c r="O2833" s="4" t="s">
        <v>22949</v>
      </c>
    </row>
    <row r="2834" spans="1:15" ht="15" hidden="1" customHeight="1" x14ac:dyDescent="0.3">
      <c r="A2834" s="2" t="s">
        <v>336</v>
      </c>
      <c r="B2834" s="2" t="s">
        <v>41</v>
      </c>
      <c r="C2834" s="3">
        <v>25</v>
      </c>
      <c r="D2834" s="2" t="s">
        <v>1088</v>
      </c>
      <c r="E2834" s="2" t="s">
        <v>22900</v>
      </c>
      <c r="F2834" s="2">
        <v>38541703</v>
      </c>
      <c r="G2834" s="2" t="s">
        <v>11909</v>
      </c>
      <c r="H2834" s="2" t="s">
        <v>11910</v>
      </c>
      <c r="I2834" s="2" t="s">
        <v>3094</v>
      </c>
      <c r="J2834" s="2" t="s">
        <v>3094</v>
      </c>
      <c r="K2834" s="2" t="s">
        <v>11911</v>
      </c>
      <c r="L2834" s="2" t="s">
        <v>11912</v>
      </c>
      <c r="M2834" s="2" t="s">
        <v>7388</v>
      </c>
      <c r="N2834" s="4" t="s">
        <v>11913</v>
      </c>
      <c r="O2834" s="4" t="s">
        <v>11914</v>
      </c>
    </row>
    <row r="2835" spans="1:15" ht="15" hidden="1" customHeight="1" x14ac:dyDescent="0.3">
      <c r="A2835" s="2" t="s">
        <v>336</v>
      </c>
      <c r="B2835" s="2" t="s">
        <v>41</v>
      </c>
      <c r="C2835" s="3">
        <v>25</v>
      </c>
      <c r="D2835" s="2" t="s">
        <v>1088</v>
      </c>
      <c r="E2835" s="2" t="s">
        <v>22900</v>
      </c>
      <c r="F2835" s="2">
        <v>38319477</v>
      </c>
      <c r="G2835" s="2" t="s">
        <v>11915</v>
      </c>
      <c r="H2835" s="2" t="s">
        <v>11916</v>
      </c>
      <c r="I2835" s="2" t="s">
        <v>6624</v>
      </c>
      <c r="J2835" s="2" t="s">
        <v>6624</v>
      </c>
      <c r="K2835" s="2" t="s">
        <v>7472</v>
      </c>
      <c r="L2835" s="2" t="s">
        <v>11917</v>
      </c>
      <c r="M2835" s="2" t="s">
        <v>7852</v>
      </c>
      <c r="N2835" s="4" t="s">
        <v>11918</v>
      </c>
      <c r="O2835" s="4" t="s">
        <v>11919</v>
      </c>
    </row>
    <row r="2836" spans="1:15" ht="15" hidden="1" customHeight="1" x14ac:dyDescent="0.3">
      <c r="A2836" s="2" t="s">
        <v>336</v>
      </c>
      <c r="B2836" s="2" t="s">
        <v>41</v>
      </c>
      <c r="C2836" s="3">
        <v>25</v>
      </c>
      <c r="D2836" s="2" t="s">
        <v>1088</v>
      </c>
      <c r="E2836" s="2" t="s">
        <v>22900</v>
      </c>
      <c r="F2836" s="2">
        <v>38543884</v>
      </c>
      <c r="G2836" s="2" t="s">
        <v>22950</v>
      </c>
      <c r="H2836" s="2" t="s">
        <v>22951</v>
      </c>
      <c r="I2836" s="2" t="s">
        <v>22952</v>
      </c>
      <c r="J2836" s="2" t="s">
        <v>22952</v>
      </c>
      <c r="K2836" s="2" t="s">
        <v>10003</v>
      </c>
      <c r="L2836" s="2" t="s">
        <v>22953</v>
      </c>
      <c r="M2836" s="2" t="s">
        <v>7444</v>
      </c>
      <c r="N2836" s="4" t="s">
        <v>22954</v>
      </c>
      <c r="O2836" s="4" t="s">
        <v>22955</v>
      </c>
    </row>
    <row r="2837" spans="1:15" ht="15" hidden="1" customHeight="1" x14ac:dyDescent="0.3">
      <c r="A2837" s="2" t="s">
        <v>336</v>
      </c>
      <c r="B2837" s="2" t="s">
        <v>41</v>
      </c>
      <c r="C2837" s="3">
        <v>25</v>
      </c>
      <c r="D2837" s="2" t="s">
        <v>1088</v>
      </c>
      <c r="E2837" s="2" t="s">
        <v>22900</v>
      </c>
      <c r="F2837" s="2">
        <v>37962877</v>
      </c>
      <c r="G2837" s="2" t="s">
        <v>22956</v>
      </c>
      <c r="H2837" s="2" t="s">
        <v>22957</v>
      </c>
      <c r="I2837" s="2" t="s">
        <v>22958</v>
      </c>
      <c r="J2837" s="2" t="s">
        <v>7183</v>
      </c>
      <c r="K2837" s="2" t="s">
        <v>7598</v>
      </c>
      <c r="L2837" s="2" t="s">
        <v>22959</v>
      </c>
      <c r="M2837" s="2" t="s">
        <v>7438</v>
      </c>
      <c r="N2837" s="4" t="s">
        <v>22960</v>
      </c>
      <c r="O2837" s="4" t="s">
        <v>22961</v>
      </c>
    </row>
    <row r="2838" spans="1:15" ht="15" hidden="1" customHeight="1" x14ac:dyDescent="0.3">
      <c r="A2838" s="2" t="s">
        <v>336</v>
      </c>
      <c r="B2838" s="2" t="s">
        <v>41</v>
      </c>
      <c r="C2838" s="3">
        <v>25</v>
      </c>
      <c r="D2838" s="2" t="s">
        <v>1088</v>
      </c>
      <c r="E2838" s="2" t="s">
        <v>22900</v>
      </c>
      <c r="F2838" s="2">
        <v>38108611</v>
      </c>
      <c r="G2838" s="2" t="s">
        <v>22962</v>
      </c>
      <c r="H2838" s="2" t="s">
        <v>22963</v>
      </c>
      <c r="I2838" s="2" t="s">
        <v>5347</v>
      </c>
      <c r="J2838" s="2" t="s">
        <v>22964</v>
      </c>
      <c r="K2838" s="2" t="s">
        <v>7387</v>
      </c>
      <c r="L2838" s="2" t="s">
        <v>22965</v>
      </c>
      <c r="M2838" s="2" t="s">
        <v>7460</v>
      </c>
      <c r="N2838" s="4" t="s">
        <v>22966</v>
      </c>
      <c r="O2838" s="4" t="s">
        <v>22967</v>
      </c>
    </row>
    <row r="2839" spans="1:15" ht="15" hidden="1" customHeight="1" x14ac:dyDescent="0.3">
      <c r="A2839" s="2" t="s">
        <v>336</v>
      </c>
      <c r="B2839" s="2" t="s">
        <v>41</v>
      </c>
      <c r="C2839" s="3">
        <v>25</v>
      </c>
      <c r="D2839" s="2" t="s">
        <v>1088</v>
      </c>
      <c r="E2839" s="2" t="s">
        <v>22900</v>
      </c>
      <c r="F2839" s="2">
        <v>38244064</v>
      </c>
      <c r="G2839" s="2" t="s">
        <v>22968</v>
      </c>
      <c r="H2839" s="2" t="s">
        <v>22969</v>
      </c>
      <c r="I2839" s="2" t="s">
        <v>22970</v>
      </c>
      <c r="J2839" s="2" t="s">
        <v>22970</v>
      </c>
      <c r="K2839" s="2" t="s">
        <v>22971</v>
      </c>
      <c r="L2839" s="2" t="s">
        <v>22972</v>
      </c>
      <c r="M2839" s="2" t="s">
        <v>7388</v>
      </c>
      <c r="N2839" s="4" t="s">
        <v>22973</v>
      </c>
      <c r="O2839" s="4" t="s">
        <v>22974</v>
      </c>
    </row>
    <row r="2840" spans="1:15" ht="15" hidden="1" customHeight="1" x14ac:dyDescent="0.3">
      <c r="A2840" s="2" t="s">
        <v>336</v>
      </c>
      <c r="B2840" s="2" t="s">
        <v>41</v>
      </c>
      <c r="C2840" s="3">
        <v>25</v>
      </c>
      <c r="D2840" s="2" t="s">
        <v>1088</v>
      </c>
      <c r="E2840" s="2" t="s">
        <v>22900</v>
      </c>
      <c r="F2840" s="2">
        <v>39493762</v>
      </c>
      <c r="G2840" s="2" t="s">
        <v>22975</v>
      </c>
      <c r="H2840" s="2" t="s">
        <v>22976</v>
      </c>
      <c r="I2840" s="2" t="s">
        <v>945</v>
      </c>
      <c r="J2840" s="2" t="s">
        <v>5502</v>
      </c>
      <c r="K2840" s="2" t="s">
        <v>7410</v>
      </c>
      <c r="L2840" s="2" t="s">
        <v>22977</v>
      </c>
      <c r="M2840" s="2" t="s">
        <v>7382</v>
      </c>
      <c r="N2840" s="4" t="s">
        <v>22978</v>
      </c>
      <c r="O2840" s="4" t="s">
        <v>22979</v>
      </c>
    </row>
    <row r="2841" spans="1:15" ht="15" hidden="1" customHeight="1" x14ac:dyDescent="0.3">
      <c r="A2841" s="2" t="s">
        <v>336</v>
      </c>
      <c r="B2841" s="2" t="s">
        <v>41</v>
      </c>
      <c r="C2841" s="3">
        <v>25</v>
      </c>
      <c r="D2841" s="2" t="s">
        <v>1088</v>
      </c>
      <c r="E2841" s="2" t="s">
        <v>22900</v>
      </c>
      <c r="F2841" s="2">
        <v>38129351</v>
      </c>
      <c r="G2841" s="2" t="s">
        <v>22980</v>
      </c>
      <c r="H2841" s="2" t="s">
        <v>22981</v>
      </c>
      <c r="I2841" s="2" t="s">
        <v>13969</v>
      </c>
      <c r="J2841" s="2" t="s">
        <v>13969</v>
      </c>
      <c r="K2841" s="2" t="s">
        <v>7472</v>
      </c>
      <c r="L2841" s="2" t="s">
        <v>22982</v>
      </c>
      <c r="M2841" s="2" t="s">
        <v>7460</v>
      </c>
      <c r="N2841" s="4" t="s">
        <v>22983</v>
      </c>
      <c r="O2841" s="4" t="s">
        <v>22984</v>
      </c>
    </row>
    <row r="2842" spans="1:15" ht="15" hidden="1" customHeight="1" x14ac:dyDescent="0.3">
      <c r="A2842" s="2" t="s">
        <v>336</v>
      </c>
      <c r="B2842" s="2" t="s">
        <v>41</v>
      </c>
      <c r="C2842" s="3">
        <v>25</v>
      </c>
      <c r="D2842" s="2" t="s">
        <v>1088</v>
      </c>
      <c r="E2842" s="2" t="s">
        <v>22900</v>
      </c>
      <c r="F2842" s="2">
        <v>37763288</v>
      </c>
      <c r="G2842" s="2" t="s">
        <v>22985</v>
      </c>
      <c r="H2842" s="2" t="s">
        <v>22986</v>
      </c>
      <c r="I2842" s="2" t="s">
        <v>22987</v>
      </c>
      <c r="J2842" s="2" t="s">
        <v>22987</v>
      </c>
      <c r="K2842" s="2" t="s">
        <v>11911</v>
      </c>
      <c r="L2842" s="2" t="s">
        <v>22988</v>
      </c>
      <c r="M2842" s="2" t="s">
        <v>7388</v>
      </c>
      <c r="N2842" s="4" t="s">
        <v>22989</v>
      </c>
      <c r="O2842" s="4" t="s">
        <v>22990</v>
      </c>
    </row>
    <row r="2843" spans="1:15" ht="15" hidden="1" customHeight="1" x14ac:dyDescent="0.3">
      <c r="A2843" s="2" t="s">
        <v>336</v>
      </c>
      <c r="B2843" s="2" t="s">
        <v>41</v>
      </c>
      <c r="C2843" s="3">
        <v>25</v>
      </c>
      <c r="D2843" s="2" t="s">
        <v>1088</v>
      </c>
      <c r="E2843" s="2" t="s">
        <v>22900</v>
      </c>
      <c r="F2843" s="2">
        <v>37834061</v>
      </c>
      <c r="G2843" s="2" t="s">
        <v>22991</v>
      </c>
      <c r="H2843" s="2" t="s">
        <v>22992</v>
      </c>
      <c r="I2843" s="2" t="s">
        <v>22993</v>
      </c>
      <c r="J2843" s="2" t="s">
        <v>22993</v>
      </c>
      <c r="K2843" s="2" t="s">
        <v>8969</v>
      </c>
      <c r="L2843" s="2" t="s">
        <v>22994</v>
      </c>
      <c r="M2843" s="2" t="s">
        <v>7388</v>
      </c>
      <c r="N2843" s="4" t="s">
        <v>22995</v>
      </c>
      <c r="O2843" s="4" t="s">
        <v>22996</v>
      </c>
    </row>
    <row r="2844" spans="1:15" ht="15" hidden="1" customHeight="1" x14ac:dyDescent="0.3">
      <c r="A2844" s="2" t="s">
        <v>336</v>
      </c>
      <c r="B2844" s="2" t="s">
        <v>41</v>
      </c>
      <c r="C2844" s="3">
        <v>25</v>
      </c>
      <c r="D2844" s="2" t="s">
        <v>1088</v>
      </c>
      <c r="E2844" s="2" t="s">
        <v>22900</v>
      </c>
      <c r="F2844" s="2">
        <v>37667964</v>
      </c>
      <c r="G2844" s="2" t="s">
        <v>22997</v>
      </c>
      <c r="H2844" s="2" t="s">
        <v>22998</v>
      </c>
      <c r="I2844" s="2" t="s">
        <v>2931</v>
      </c>
      <c r="J2844" s="2"/>
      <c r="K2844" s="2" t="s">
        <v>10837</v>
      </c>
      <c r="L2844" s="2" t="s">
        <v>22999</v>
      </c>
      <c r="M2844" s="2" t="s">
        <v>11819</v>
      </c>
      <c r="N2844" s="4" t="s">
        <v>23000</v>
      </c>
      <c r="O2844" s="4" t="s">
        <v>23001</v>
      </c>
    </row>
    <row r="2845" spans="1:15" ht="15" hidden="1" customHeight="1" x14ac:dyDescent="0.3">
      <c r="A2845" s="2" t="s">
        <v>336</v>
      </c>
      <c r="B2845" s="2" t="s">
        <v>41</v>
      </c>
      <c r="C2845" s="3">
        <v>25</v>
      </c>
      <c r="D2845" s="2" t="s">
        <v>1088</v>
      </c>
      <c r="E2845" s="2" t="s">
        <v>22900</v>
      </c>
      <c r="F2845" s="2">
        <v>37511905</v>
      </c>
      <c r="G2845" s="2" t="s">
        <v>11940</v>
      </c>
      <c r="H2845" s="2" t="s">
        <v>11941</v>
      </c>
      <c r="I2845" s="2" t="s">
        <v>11942</v>
      </c>
      <c r="J2845" s="2" t="s">
        <v>11942</v>
      </c>
      <c r="K2845" s="2" t="s">
        <v>11911</v>
      </c>
      <c r="L2845" s="2" t="s">
        <v>11943</v>
      </c>
      <c r="M2845" s="2" t="s">
        <v>7388</v>
      </c>
      <c r="N2845" s="4" t="s">
        <v>11944</v>
      </c>
      <c r="O2845" s="4" t="s">
        <v>11945</v>
      </c>
    </row>
    <row r="2846" spans="1:15" ht="15" hidden="1" customHeight="1" x14ac:dyDescent="0.3">
      <c r="A2846" s="2" t="s">
        <v>336</v>
      </c>
      <c r="B2846" s="2" t="s">
        <v>41</v>
      </c>
      <c r="C2846" s="3">
        <v>25</v>
      </c>
      <c r="D2846" s="2" t="s">
        <v>1088</v>
      </c>
      <c r="E2846" s="2" t="s">
        <v>22900</v>
      </c>
      <c r="F2846" s="2">
        <v>37512488</v>
      </c>
      <c r="G2846" s="2" t="s">
        <v>23002</v>
      </c>
      <c r="H2846" s="2" t="s">
        <v>23003</v>
      </c>
      <c r="I2846" s="2" t="s">
        <v>7185</v>
      </c>
      <c r="J2846" s="2" t="s">
        <v>7185</v>
      </c>
      <c r="K2846" s="2" t="s">
        <v>23004</v>
      </c>
      <c r="L2846" s="2" t="s">
        <v>23005</v>
      </c>
      <c r="M2846" s="2" t="s">
        <v>7388</v>
      </c>
      <c r="N2846" s="4" t="s">
        <v>23006</v>
      </c>
      <c r="O2846" s="4" t="s">
        <v>23007</v>
      </c>
    </row>
    <row r="2847" spans="1:15" ht="15" hidden="1" customHeight="1" x14ac:dyDescent="0.3">
      <c r="A2847" s="2" t="s">
        <v>336</v>
      </c>
      <c r="B2847" s="2" t="s">
        <v>41</v>
      </c>
      <c r="C2847" s="3">
        <v>25</v>
      </c>
      <c r="D2847" s="2" t="s">
        <v>1088</v>
      </c>
      <c r="E2847" s="2" t="s">
        <v>22900</v>
      </c>
      <c r="F2847" s="2">
        <v>35614365</v>
      </c>
      <c r="G2847" s="2" t="s">
        <v>23008</v>
      </c>
      <c r="H2847" s="2" t="s">
        <v>23009</v>
      </c>
      <c r="I2847" s="2" t="s">
        <v>2976</v>
      </c>
      <c r="J2847" s="2" t="s">
        <v>5592</v>
      </c>
      <c r="K2847" s="2" t="s">
        <v>22971</v>
      </c>
      <c r="L2847" s="2" t="s">
        <v>23010</v>
      </c>
      <c r="M2847" s="2" t="s">
        <v>7388</v>
      </c>
      <c r="N2847" s="4" t="s">
        <v>23011</v>
      </c>
      <c r="O2847" s="4" t="s">
        <v>23012</v>
      </c>
    </row>
    <row r="2848" spans="1:15" ht="15" hidden="1" customHeight="1" x14ac:dyDescent="0.3">
      <c r="A2848" s="2" t="s">
        <v>336</v>
      </c>
      <c r="B2848" s="2" t="s">
        <v>41</v>
      </c>
      <c r="C2848" s="3">
        <v>25</v>
      </c>
      <c r="D2848" s="2" t="s">
        <v>1088</v>
      </c>
      <c r="E2848" s="2" t="s">
        <v>22900</v>
      </c>
      <c r="F2848" s="2">
        <v>37112764</v>
      </c>
      <c r="G2848" s="2" t="s">
        <v>23013</v>
      </c>
      <c r="H2848" s="2" t="s">
        <v>23014</v>
      </c>
      <c r="I2848" s="2" t="s">
        <v>23015</v>
      </c>
      <c r="J2848" s="2" t="s">
        <v>23015</v>
      </c>
      <c r="K2848" s="2" t="s">
        <v>10003</v>
      </c>
      <c r="L2848" s="2" t="s">
        <v>23016</v>
      </c>
      <c r="M2848" s="2" t="s">
        <v>7388</v>
      </c>
      <c r="N2848" s="4" t="s">
        <v>23017</v>
      </c>
      <c r="O2848" s="4" t="s">
        <v>23018</v>
      </c>
    </row>
    <row r="2849" spans="1:15" ht="15" hidden="1" customHeight="1" x14ac:dyDescent="0.3">
      <c r="A2849" s="2" t="s">
        <v>336</v>
      </c>
      <c r="B2849" s="2" t="s">
        <v>41</v>
      </c>
      <c r="C2849" s="3">
        <v>25</v>
      </c>
      <c r="D2849" s="2" t="s">
        <v>1088</v>
      </c>
      <c r="E2849" s="2" t="s">
        <v>22900</v>
      </c>
      <c r="F2849" s="2">
        <v>37091551</v>
      </c>
      <c r="G2849" s="2" t="s">
        <v>23019</v>
      </c>
      <c r="H2849" s="2" t="s">
        <v>23020</v>
      </c>
      <c r="I2849" s="2" t="s">
        <v>11026</v>
      </c>
      <c r="J2849" s="2" t="s">
        <v>23021</v>
      </c>
      <c r="K2849" s="2" t="s">
        <v>7534</v>
      </c>
      <c r="L2849" s="2" t="s">
        <v>23022</v>
      </c>
      <c r="M2849" s="2" t="s">
        <v>7388</v>
      </c>
      <c r="N2849" s="4" t="s">
        <v>23023</v>
      </c>
      <c r="O2849" s="4" t="s">
        <v>23024</v>
      </c>
    </row>
    <row r="2850" spans="1:15" ht="15" hidden="1" customHeight="1" x14ac:dyDescent="0.3">
      <c r="A2850" s="2" t="s">
        <v>336</v>
      </c>
      <c r="B2850" s="2" t="s">
        <v>41</v>
      </c>
      <c r="C2850" s="3">
        <v>25</v>
      </c>
      <c r="D2850" s="2" t="s">
        <v>1088</v>
      </c>
      <c r="E2850" s="2" t="s">
        <v>22900</v>
      </c>
      <c r="F2850" s="2">
        <v>36374363</v>
      </c>
      <c r="G2850" s="2" t="s">
        <v>7470</v>
      </c>
      <c r="H2850" s="2" t="s">
        <v>7471</v>
      </c>
      <c r="I2850" s="2" t="s">
        <v>806</v>
      </c>
      <c r="J2850" s="2" t="s">
        <v>6629</v>
      </c>
      <c r="K2850" s="2" t="s">
        <v>7472</v>
      </c>
      <c r="L2850" s="2" t="s">
        <v>7473</v>
      </c>
      <c r="M2850" s="2" t="s">
        <v>7382</v>
      </c>
      <c r="N2850" s="4" t="s">
        <v>7474</v>
      </c>
      <c r="O2850" s="4" t="s">
        <v>7475</v>
      </c>
    </row>
    <row r="2851" spans="1:15" ht="15" hidden="1" customHeight="1" x14ac:dyDescent="0.3">
      <c r="A2851" s="2" t="s">
        <v>336</v>
      </c>
      <c r="B2851" s="2" t="s">
        <v>41</v>
      </c>
      <c r="C2851" s="3">
        <v>25</v>
      </c>
      <c r="D2851" s="2" t="s">
        <v>1088</v>
      </c>
      <c r="E2851" s="2" t="s">
        <v>22900</v>
      </c>
      <c r="F2851" s="2">
        <v>36851151</v>
      </c>
      <c r="G2851" s="2" t="s">
        <v>23025</v>
      </c>
      <c r="H2851" s="2" t="s">
        <v>23026</v>
      </c>
      <c r="I2851" s="2" t="s">
        <v>20908</v>
      </c>
      <c r="J2851" s="2" t="s">
        <v>20908</v>
      </c>
      <c r="K2851" s="2" t="s">
        <v>10003</v>
      </c>
      <c r="L2851" s="2" t="s">
        <v>23027</v>
      </c>
      <c r="M2851" s="2" t="s">
        <v>7388</v>
      </c>
      <c r="N2851" s="4" t="s">
        <v>23028</v>
      </c>
      <c r="O2851" s="4" t="s">
        <v>23029</v>
      </c>
    </row>
    <row r="2852" spans="1:15" ht="15" hidden="1" customHeight="1" x14ac:dyDescent="0.3">
      <c r="A2852" s="2" t="s">
        <v>336</v>
      </c>
      <c r="B2852" s="2" t="s">
        <v>41</v>
      </c>
      <c r="C2852" s="3">
        <v>25</v>
      </c>
      <c r="D2852" s="2" t="s">
        <v>1088</v>
      </c>
      <c r="E2852" s="2" t="s">
        <v>22900</v>
      </c>
      <c r="F2852" s="2">
        <v>35922152</v>
      </c>
      <c r="G2852" s="2" t="s">
        <v>23030</v>
      </c>
      <c r="H2852" s="2" t="s">
        <v>23031</v>
      </c>
      <c r="I2852" s="2" t="s">
        <v>3185</v>
      </c>
      <c r="J2852" s="2" t="s">
        <v>15885</v>
      </c>
      <c r="K2852" s="2" t="s">
        <v>1194</v>
      </c>
      <c r="L2852" s="2" t="s">
        <v>23032</v>
      </c>
      <c r="M2852" s="2" t="s">
        <v>7460</v>
      </c>
      <c r="N2852" s="4" t="s">
        <v>23033</v>
      </c>
      <c r="O2852" s="4" t="s">
        <v>23034</v>
      </c>
    </row>
    <row r="2853" spans="1:15" ht="15" hidden="1" customHeight="1" x14ac:dyDescent="0.3">
      <c r="A2853" s="2" t="s">
        <v>336</v>
      </c>
      <c r="B2853" s="2" t="s">
        <v>41</v>
      </c>
      <c r="C2853" s="3">
        <v>25</v>
      </c>
      <c r="D2853" s="2" t="s">
        <v>1088</v>
      </c>
      <c r="E2853" s="2" t="s">
        <v>22900</v>
      </c>
      <c r="F2853" s="2">
        <v>36721498</v>
      </c>
      <c r="G2853" s="2" t="s">
        <v>23035</v>
      </c>
      <c r="H2853" s="2" t="s">
        <v>23036</v>
      </c>
      <c r="I2853" s="2" t="s">
        <v>1117</v>
      </c>
      <c r="J2853" s="2" t="s">
        <v>23037</v>
      </c>
      <c r="K2853" s="2" t="s">
        <v>23038</v>
      </c>
      <c r="L2853" s="2" t="s">
        <v>23039</v>
      </c>
      <c r="M2853" s="2" t="s">
        <v>7438</v>
      </c>
      <c r="N2853" s="4" t="s">
        <v>23040</v>
      </c>
      <c r="O2853" s="4" t="s">
        <v>23041</v>
      </c>
    </row>
    <row r="2854" spans="1:15" ht="15" hidden="1" customHeight="1" x14ac:dyDescent="0.3">
      <c r="A2854" s="2" t="s">
        <v>336</v>
      </c>
      <c r="B2854" s="2" t="s">
        <v>41</v>
      </c>
      <c r="C2854" s="3">
        <v>25</v>
      </c>
      <c r="D2854" s="2" t="s">
        <v>1088</v>
      </c>
      <c r="E2854" s="2" t="s">
        <v>22900</v>
      </c>
      <c r="F2854" s="2">
        <v>36845159</v>
      </c>
      <c r="G2854" s="2" t="s">
        <v>7484</v>
      </c>
      <c r="H2854" s="2" t="s">
        <v>7485</v>
      </c>
      <c r="I2854" s="2" t="s">
        <v>1117</v>
      </c>
      <c r="J2854" s="2" t="s">
        <v>7486</v>
      </c>
      <c r="K2854" s="2" t="s">
        <v>7410</v>
      </c>
      <c r="L2854" s="2" t="s">
        <v>7487</v>
      </c>
      <c r="M2854" s="2" t="s">
        <v>7488</v>
      </c>
      <c r="N2854" s="4" t="s">
        <v>7489</v>
      </c>
      <c r="O2854" s="4" t="s">
        <v>7490</v>
      </c>
    </row>
    <row r="2855" spans="1:15" ht="15" hidden="1" customHeight="1" x14ac:dyDescent="0.3">
      <c r="A2855" s="2" t="s">
        <v>336</v>
      </c>
      <c r="B2855" s="2" t="s">
        <v>41</v>
      </c>
      <c r="C2855" s="3">
        <v>25</v>
      </c>
      <c r="D2855" s="2" t="s">
        <v>1088</v>
      </c>
      <c r="E2855" s="2" t="s">
        <v>22900</v>
      </c>
      <c r="F2855" s="2">
        <v>37144145</v>
      </c>
      <c r="G2855" s="2" t="s">
        <v>23042</v>
      </c>
      <c r="H2855" s="2" t="s">
        <v>23043</v>
      </c>
      <c r="I2855" s="2" t="s">
        <v>1117</v>
      </c>
      <c r="J2855" s="2" t="s">
        <v>23044</v>
      </c>
      <c r="K2855" s="2" t="s">
        <v>7707</v>
      </c>
      <c r="L2855" s="2" t="s">
        <v>23045</v>
      </c>
      <c r="M2855" s="2" t="s">
        <v>7388</v>
      </c>
      <c r="N2855" s="4" t="s">
        <v>23046</v>
      </c>
      <c r="O2855" s="4" t="s">
        <v>23047</v>
      </c>
    </row>
    <row r="2856" spans="1:15" ht="15" hidden="1" customHeight="1" x14ac:dyDescent="0.3">
      <c r="A2856" s="2" t="s">
        <v>336</v>
      </c>
      <c r="B2856" s="2" t="s">
        <v>41</v>
      </c>
      <c r="C2856" s="3">
        <v>25</v>
      </c>
      <c r="D2856" s="2" t="s">
        <v>1088</v>
      </c>
      <c r="E2856" s="2" t="s">
        <v>22900</v>
      </c>
      <c r="F2856" s="2">
        <v>37342325</v>
      </c>
      <c r="G2856" s="2" t="s">
        <v>23048</v>
      </c>
      <c r="H2856" s="2" t="s">
        <v>23049</v>
      </c>
      <c r="I2856" s="2" t="s">
        <v>1117</v>
      </c>
      <c r="J2856" s="2" t="s">
        <v>17894</v>
      </c>
      <c r="K2856" s="2" t="s">
        <v>7410</v>
      </c>
      <c r="L2856" s="2" t="s">
        <v>23050</v>
      </c>
      <c r="M2856" s="2" t="s">
        <v>7600</v>
      </c>
      <c r="N2856" s="4" t="s">
        <v>23051</v>
      </c>
      <c r="O2856" s="4" t="s">
        <v>23052</v>
      </c>
    </row>
    <row r="2857" spans="1:15" ht="15" hidden="1" customHeight="1" x14ac:dyDescent="0.3">
      <c r="A2857" s="2" t="s">
        <v>336</v>
      </c>
      <c r="B2857" s="2" t="s">
        <v>41</v>
      </c>
      <c r="C2857" s="3">
        <v>25</v>
      </c>
      <c r="D2857" s="2" t="s">
        <v>1088</v>
      </c>
      <c r="E2857" s="2" t="s">
        <v>22900</v>
      </c>
      <c r="F2857" s="2">
        <v>37868983</v>
      </c>
      <c r="G2857" s="2" t="s">
        <v>7503</v>
      </c>
      <c r="H2857" s="2" t="s">
        <v>7504</v>
      </c>
      <c r="I2857" s="2" t="s">
        <v>1117</v>
      </c>
      <c r="J2857" s="2" t="s">
        <v>5843</v>
      </c>
      <c r="K2857" s="2" t="s">
        <v>7410</v>
      </c>
      <c r="L2857" s="2" t="s">
        <v>7505</v>
      </c>
      <c r="M2857" s="2" t="s">
        <v>7460</v>
      </c>
      <c r="N2857" s="4" t="s">
        <v>7506</v>
      </c>
      <c r="O2857" s="4" t="s">
        <v>7507</v>
      </c>
    </row>
    <row r="2858" spans="1:15" ht="15" hidden="1" customHeight="1" x14ac:dyDescent="0.3">
      <c r="A2858" s="2" t="s">
        <v>336</v>
      </c>
      <c r="B2858" s="2" t="s">
        <v>41</v>
      </c>
      <c r="C2858" s="3">
        <v>25</v>
      </c>
      <c r="D2858" s="2" t="s">
        <v>1088</v>
      </c>
      <c r="E2858" s="2" t="s">
        <v>22900</v>
      </c>
      <c r="F2858" s="2">
        <v>36460730</v>
      </c>
      <c r="G2858" s="2" t="s">
        <v>23053</v>
      </c>
      <c r="H2858" s="2" t="s">
        <v>23054</v>
      </c>
      <c r="I2858" s="2" t="s">
        <v>3161</v>
      </c>
      <c r="J2858" s="2" t="s">
        <v>3161</v>
      </c>
      <c r="K2858" s="2" t="s">
        <v>8943</v>
      </c>
      <c r="L2858" s="2" t="s">
        <v>23055</v>
      </c>
      <c r="M2858" s="2" t="s">
        <v>7460</v>
      </c>
      <c r="N2858" s="4" t="s">
        <v>23056</v>
      </c>
      <c r="O2858" s="4" t="s">
        <v>23057</v>
      </c>
    </row>
    <row r="2859" spans="1:15" ht="15" hidden="1" customHeight="1" x14ac:dyDescent="0.3">
      <c r="A2859" s="2" t="s">
        <v>336</v>
      </c>
      <c r="B2859" s="2" t="s">
        <v>41</v>
      </c>
      <c r="C2859" s="3">
        <v>25</v>
      </c>
      <c r="D2859" s="2" t="s">
        <v>1088</v>
      </c>
      <c r="E2859" s="2" t="s">
        <v>22900</v>
      </c>
      <c r="F2859" s="2">
        <v>34741188</v>
      </c>
      <c r="G2859" s="2" t="s">
        <v>23058</v>
      </c>
      <c r="H2859" s="2" t="s">
        <v>23059</v>
      </c>
      <c r="I2859" s="2" t="s">
        <v>4018</v>
      </c>
      <c r="J2859" s="2" t="s">
        <v>20989</v>
      </c>
      <c r="K2859" s="2" t="s">
        <v>22971</v>
      </c>
      <c r="L2859" s="2" t="s">
        <v>23060</v>
      </c>
      <c r="M2859" s="2" t="s">
        <v>7388</v>
      </c>
      <c r="N2859" s="4" t="s">
        <v>23061</v>
      </c>
      <c r="O2859" s="4" t="s">
        <v>23062</v>
      </c>
    </row>
    <row r="2860" spans="1:15" ht="15" hidden="1" customHeight="1" x14ac:dyDescent="0.3">
      <c r="A2860" s="2" t="s">
        <v>336</v>
      </c>
      <c r="B2860" s="2" t="s">
        <v>41</v>
      </c>
      <c r="C2860" s="3">
        <v>25</v>
      </c>
      <c r="D2860" s="2" t="s">
        <v>1088</v>
      </c>
      <c r="E2860" s="2" t="s">
        <v>22900</v>
      </c>
      <c r="F2860" s="2">
        <v>35605316</v>
      </c>
      <c r="G2860" s="2" t="s">
        <v>23063</v>
      </c>
      <c r="H2860" s="2" t="s">
        <v>23064</v>
      </c>
      <c r="I2860" s="2" t="s">
        <v>23065</v>
      </c>
      <c r="J2860" s="2" t="s">
        <v>5665</v>
      </c>
      <c r="K2860" s="2" t="s">
        <v>23066</v>
      </c>
      <c r="L2860" s="2" t="s">
        <v>23067</v>
      </c>
      <c r="M2860" s="2" t="s">
        <v>7388</v>
      </c>
      <c r="N2860" s="4" t="s">
        <v>23068</v>
      </c>
      <c r="O2860" s="4" t="s">
        <v>23069</v>
      </c>
    </row>
    <row r="2861" spans="1:15" ht="15" hidden="1" customHeight="1" x14ac:dyDescent="0.3">
      <c r="A2861" s="2" t="s">
        <v>336</v>
      </c>
      <c r="B2861" s="2" t="s">
        <v>41</v>
      </c>
      <c r="C2861" s="3">
        <v>25</v>
      </c>
      <c r="D2861" s="2" t="s">
        <v>1088</v>
      </c>
      <c r="E2861" s="2" t="s">
        <v>22900</v>
      </c>
      <c r="F2861" s="2">
        <v>35445287</v>
      </c>
      <c r="G2861" s="2" t="s">
        <v>7519</v>
      </c>
      <c r="H2861" s="2" t="s">
        <v>7520</v>
      </c>
      <c r="I2861" s="2" t="s">
        <v>1475</v>
      </c>
      <c r="J2861" s="2" t="s">
        <v>7521</v>
      </c>
      <c r="K2861" s="2" t="s">
        <v>7472</v>
      </c>
      <c r="L2861" s="2" t="s">
        <v>7522</v>
      </c>
      <c r="M2861" s="2" t="s">
        <v>7460</v>
      </c>
      <c r="N2861" s="4" t="s">
        <v>7523</v>
      </c>
      <c r="O2861" s="4" t="s">
        <v>7524</v>
      </c>
    </row>
    <row r="2862" spans="1:15" ht="15" hidden="1" customHeight="1" x14ac:dyDescent="0.3">
      <c r="A2862" s="2" t="s">
        <v>336</v>
      </c>
      <c r="B2862" s="2" t="s">
        <v>41</v>
      </c>
      <c r="C2862" s="3">
        <v>25</v>
      </c>
      <c r="D2862" s="2" t="s">
        <v>1088</v>
      </c>
      <c r="E2862" s="2" t="s">
        <v>22900</v>
      </c>
      <c r="F2862" s="2">
        <v>35714496</v>
      </c>
      <c r="G2862" s="2" t="s">
        <v>23070</v>
      </c>
      <c r="H2862" s="2" t="s">
        <v>23071</v>
      </c>
      <c r="I2862" s="2" t="s">
        <v>1475</v>
      </c>
      <c r="J2862" s="2" t="s">
        <v>19290</v>
      </c>
      <c r="K2862" s="2" t="s">
        <v>11900</v>
      </c>
      <c r="L2862" s="2" t="s">
        <v>23072</v>
      </c>
      <c r="M2862" s="2" t="s">
        <v>7460</v>
      </c>
      <c r="N2862" s="4" t="s">
        <v>23073</v>
      </c>
      <c r="O2862" s="4" t="s">
        <v>23074</v>
      </c>
    </row>
    <row r="2863" spans="1:15" ht="15" hidden="1" customHeight="1" x14ac:dyDescent="0.3">
      <c r="A2863" s="2" t="s">
        <v>336</v>
      </c>
      <c r="B2863" s="2" t="s">
        <v>41</v>
      </c>
      <c r="C2863" s="3">
        <v>25</v>
      </c>
      <c r="D2863" s="2" t="s">
        <v>1088</v>
      </c>
      <c r="E2863" s="2" t="s">
        <v>22900</v>
      </c>
      <c r="F2863" s="2">
        <v>36105780</v>
      </c>
      <c r="G2863" s="2" t="s">
        <v>23075</v>
      </c>
      <c r="H2863" s="2" t="s">
        <v>23076</v>
      </c>
      <c r="I2863" s="2" t="s">
        <v>1475</v>
      </c>
      <c r="J2863" s="2" t="s">
        <v>23077</v>
      </c>
      <c r="K2863" s="2" t="s">
        <v>23078</v>
      </c>
      <c r="L2863" s="2" t="s">
        <v>23079</v>
      </c>
      <c r="M2863" s="2" t="s">
        <v>7388</v>
      </c>
      <c r="N2863" s="4" t="s">
        <v>23080</v>
      </c>
      <c r="O2863" s="4" t="s">
        <v>23081</v>
      </c>
    </row>
    <row r="2864" spans="1:15" ht="15" hidden="1" customHeight="1" x14ac:dyDescent="0.3">
      <c r="A2864" s="2" t="s">
        <v>336</v>
      </c>
      <c r="B2864" s="2" t="s">
        <v>41</v>
      </c>
      <c r="C2864" s="3">
        <v>25</v>
      </c>
      <c r="D2864" s="2" t="s">
        <v>1088</v>
      </c>
      <c r="E2864" s="2" t="s">
        <v>22900</v>
      </c>
      <c r="F2864" s="2">
        <v>34965702</v>
      </c>
      <c r="G2864" s="2" t="s">
        <v>23082</v>
      </c>
      <c r="H2864" s="2" t="s">
        <v>23083</v>
      </c>
      <c r="I2864" s="2" t="s">
        <v>4298</v>
      </c>
      <c r="J2864" s="2" t="s">
        <v>4298</v>
      </c>
      <c r="K2864" s="2" t="s">
        <v>12176</v>
      </c>
      <c r="L2864" s="2" t="s">
        <v>23084</v>
      </c>
      <c r="M2864" s="2" t="s">
        <v>7388</v>
      </c>
      <c r="N2864" s="4" t="s">
        <v>23085</v>
      </c>
      <c r="O2864" s="4" t="s">
        <v>23086</v>
      </c>
    </row>
    <row r="2865" spans="1:15" ht="15" hidden="1" customHeight="1" x14ac:dyDescent="0.3">
      <c r="A2865" s="2" t="s">
        <v>336</v>
      </c>
      <c r="B2865" s="2" t="s">
        <v>41</v>
      </c>
      <c r="C2865" s="3">
        <v>25</v>
      </c>
      <c r="D2865" s="2" t="s">
        <v>1088</v>
      </c>
      <c r="E2865" s="2" t="s">
        <v>22900</v>
      </c>
      <c r="F2865" s="2">
        <v>35455280</v>
      </c>
      <c r="G2865" s="2" t="s">
        <v>23087</v>
      </c>
      <c r="H2865" s="2" t="s">
        <v>23088</v>
      </c>
      <c r="I2865" s="2" t="s">
        <v>16181</v>
      </c>
      <c r="J2865" s="2" t="s">
        <v>16181</v>
      </c>
      <c r="K2865" s="2" t="s">
        <v>10003</v>
      </c>
      <c r="L2865" s="2" t="s">
        <v>23089</v>
      </c>
      <c r="M2865" s="2" t="s">
        <v>7388</v>
      </c>
      <c r="N2865" s="4" t="s">
        <v>23090</v>
      </c>
      <c r="O2865" s="4" t="s">
        <v>23091</v>
      </c>
    </row>
    <row r="2866" spans="1:15" ht="15" hidden="1" customHeight="1" x14ac:dyDescent="0.3">
      <c r="A2866" s="2" t="s">
        <v>336</v>
      </c>
      <c r="B2866" s="2" t="s">
        <v>41</v>
      </c>
      <c r="C2866" s="3">
        <v>25</v>
      </c>
      <c r="D2866" s="2" t="s">
        <v>1088</v>
      </c>
      <c r="E2866" s="2" t="s">
        <v>22900</v>
      </c>
      <c r="F2866" s="2">
        <v>35322646</v>
      </c>
      <c r="G2866" s="2" t="s">
        <v>23092</v>
      </c>
      <c r="H2866" s="2" t="s">
        <v>23093</v>
      </c>
      <c r="I2866" s="2" t="s">
        <v>11076</v>
      </c>
      <c r="J2866" s="2" t="s">
        <v>11076</v>
      </c>
      <c r="K2866" s="2" t="s">
        <v>23078</v>
      </c>
      <c r="L2866" s="2" t="s">
        <v>23094</v>
      </c>
      <c r="M2866" s="2" t="s">
        <v>7388</v>
      </c>
      <c r="N2866" s="4" t="s">
        <v>23095</v>
      </c>
      <c r="O2866" s="4" t="s">
        <v>23096</v>
      </c>
    </row>
    <row r="2867" spans="1:15" ht="15" hidden="1" customHeight="1" x14ac:dyDescent="0.3">
      <c r="A2867" s="2" t="s">
        <v>336</v>
      </c>
      <c r="B2867" s="2" t="s">
        <v>41</v>
      </c>
      <c r="C2867" s="3">
        <v>25</v>
      </c>
      <c r="D2867" s="2" t="s">
        <v>1088</v>
      </c>
      <c r="E2867" s="2" t="s">
        <v>22900</v>
      </c>
      <c r="F2867" s="2">
        <v>35299585</v>
      </c>
      <c r="G2867" s="2" t="s">
        <v>23097</v>
      </c>
      <c r="H2867" s="2" t="s">
        <v>23098</v>
      </c>
      <c r="I2867" s="2" t="s">
        <v>23099</v>
      </c>
      <c r="J2867" s="2" t="s">
        <v>23099</v>
      </c>
      <c r="K2867" s="2" t="s">
        <v>23078</v>
      </c>
      <c r="L2867" s="2" t="s">
        <v>23100</v>
      </c>
      <c r="M2867" s="2" t="s">
        <v>7388</v>
      </c>
      <c r="N2867" s="4" t="s">
        <v>23101</v>
      </c>
      <c r="O2867" s="4" t="s">
        <v>23102</v>
      </c>
    </row>
    <row r="2868" spans="1:15" ht="15" hidden="1" customHeight="1" x14ac:dyDescent="0.3">
      <c r="A2868" s="2" t="s">
        <v>336</v>
      </c>
      <c r="B2868" s="2" t="s">
        <v>41</v>
      </c>
      <c r="C2868" s="3">
        <v>25</v>
      </c>
      <c r="D2868" s="2" t="s">
        <v>1088</v>
      </c>
      <c r="E2868" s="2" t="s">
        <v>22900</v>
      </c>
      <c r="F2868" s="2">
        <v>34347947</v>
      </c>
      <c r="G2868" s="2" t="s">
        <v>11993</v>
      </c>
      <c r="H2868" s="2" t="s">
        <v>11994</v>
      </c>
      <c r="I2868" s="2" t="s">
        <v>5380</v>
      </c>
      <c r="J2868" s="2" t="s">
        <v>11995</v>
      </c>
      <c r="K2868" s="2" t="s">
        <v>10405</v>
      </c>
      <c r="L2868" s="2" t="s">
        <v>11996</v>
      </c>
      <c r="M2868" s="2" t="s">
        <v>7382</v>
      </c>
      <c r="N2868" s="4" t="s">
        <v>3288</v>
      </c>
      <c r="O2868" s="4" t="s">
        <v>11997</v>
      </c>
    </row>
    <row r="2869" spans="1:15" ht="15" hidden="1" customHeight="1" x14ac:dyDescent="0.3">
      <c r="A2869" s="2" t="s">
        <v>336</v>
      </c>
      <c r="B2869" s="2" t="s">
        <v>41</v>
      </c>
      <c r="C2869" s="3">
        <v>25</v>
      </c>
      <c r="D2869" s="2" t="s">
        <v>1088</v>
      </c>
      <c r="E2869" s="2" t="s">
        <v>22900</v>
      </c>
      <c r="F2869" s="2">
        <v>35514995</v>
      </c>
      <c r="G2869" s="2" t="s">
        <v>23103</v>
      </c>
      <c r="H2869" s="2" t="s">
        <v>23104</v>
      </c>
      <c r="I2869" s="2" t="s">
        <v>695</v>
      </c>
      <c r="J2869" s="2" t="s">
        <v>14081</v>
      </c>
      <c r="K2869" s="2" t="s">
        <v>7410</v>
      </c>
      <c r="L2869" s="2" t="s">
        <v>23105</v>
      </c>
      <c r="M2869" s="2" t="s">
        <v>7388</v>
      </c>
      <c r="N2869" s="4" t="s">
        <v>23106</v>
      </c>
      <c r="O2869" s="4" t="s">
        <v>23107</v>
      </c>
    </row>
    <row r="2870" spans="1:15" ht="15" hidden="1" customHeight="1" x14ac:dyDescent="0.3">
      <c r="A2870" s="2" t="s">
        <v>336</v>
      </c>
      <c r="B2870" s="2" t="s">
        <v>41</v>
      </c>
      <c r="C2870" s="3">
        <v>25</v>
      </c>
      <c r="D2870" s="2" t="s">
        <v>1088</v>
      </c>
      <c r="E2870" s="2" t="s">
        <v>22900</v>
      </c>
      <c r="F2870" s="2">
        <v>35967382</v>
      </c>
      <c r="G2870" s="2" t="s">
        <v>7574</v>
      </c>
      <c r="H2870" s="2" t="s">
        <v>7575</v>
      </c>
      <c r="I2870" s="2" t="s">
        <v>695</v>
      </c>
      <c r="J2870" s="2" t="s">
        <v>7576</v>
      </c>
      <c r="K2870" s="2" t="s">
        <v>7410</v>
      </c>
      <c r="L2870" s="2" t="s">
        <v>7577</v>
      </c>
      <c r="M2870" s="2" t="s">
        <v>7388</v>
      </c>
      <c r="N2870" s="4" t="s">
        <v>7578</v>
      </c>
      <c r="O2870" s="4" t="s">
        <v>7579</v>
      </c>
    </row>
    <row r="2871" spans="1:15" ht="15" hidden="1" customHeight="1" x14ac:dyDescent="0.3">
      <c r="A2871" s="2" t="s">
        <v>336</v>
      </c>
      <c r="B2871" s="2" t="s">
        <v>41</v>
      </c>
      <c r="C2871" s="3">
        <v>25</v>
      </c>
      <c r="D2871" s="2" t="s">
        <v>1088</v>
      </c>
      <c r="E2871" s="2" t="s">
        <v>22900</v>
      </c>
      <c r="F2871" s="2">
        <v>36311782</v>
      </c>
      <c r="G2871" s="2" t="s">
        <v>23108</v>
      </c>
      <c r="H2871" s="2" t="s">
        <v>23109</v>
      </c>
      <c r="I2871" s="2" t="s">
        <v>695</v>
      </c>
      <c r="J2871" s="2" t="s">
        <v>2213</v>
      </c>
      <c r="K2871" s="2" t="s">
        <v>7410</v>
      </c>
      <c r="L2871" s="2" t="s">
        <v>23110</v>
      </c>
      <c r="M2871" s="2" t="s">
        <v>7460</v>
      </c>
      <c r="N2871" s="4" t="s">
        <v>23111</v>
      </c>
      <c r="O2871" s="4" t="s">
        <v>23112</v>
      </c>
    </row>
    <row r="2872" spans="1:15" ht="15" hidden="1" customHeight="1" x14ac:dyDescent="0.3">
      <c r="A2872" s="2" t="s">
        <v>336</v>
      </c>
      <c r="B2872" s="2" t="s">
        <v>41</v>
      </c>
      <c r="C2872" s="3">
        <v>25</v>
      </c>
      <c r="D2872" s="2" t="s">
        <v>1088</v>
      </c>
      <c r="E2872" s="2" t="s">
        <v>22900</v>
      </c>
      <c r="F2872" s="2">
        <v>36325330</v>
      </c>
      <c r="G2872" s="2" t="s">
        <v>23113</v>
      </c>
      <c r="H2872" s="2" t="s">
        <v>23114</v>
      </c>
      <c r="I2872" s="2" t="s">
        <v>695</v>
      </c>
      <c r="J2872" s="2" t="s">
        <v>5756</v>
      </c>
      <c r="K2872" s="2" t="s">
        <v>7410</v>
      </c>
      <c r="L2872" s="2" t="s">
        <v>23115</v>
      </c>
      <c r="M2872" s="2" t="s">
        <v>7460</v>
      </c>
      <c r="N2872" s="4" t="s">
        <v>23116</v>
      </c>
      <c r="O2872" s="4" t="s">
        <v>23117</v>
      </c>
    </row>
    <row r="2873" spans="1:15" ht="15" hidden="1" customHeight="1" x14ac:dyDescent="0.3">
      <c r="A2873" s="2" t="s">
        <v>336</v>
      </c>
      <c r="B2873" s="2" t="s">
        <v>41</v>
      </c>
      <c r="C2873" s="3">
        <v>25</v>
      </c>
      <c r="D2873" s="2" t="s">
        <v>1088</v>
      </c>
      <c r="E2873" s="2" t="s">
        <v>22900</v>
      </c>
      <c r="F2873" s="2">
        <v>35062675</v>
      </c>
      <c r="G2873" s="2" t="s">
        <v>23118</v>
      </c>
      <c r="H2873" s="2" t="s">
        <v>23119</v>
      </c>
      <c r="I2873" s="2" t="s">
        <v>23120</v>
      </c>
      <c r="J2873" s="2" t="s">
        <v>23120</v>
      </c>
      <c r="K2873" s="2" t="s">
        <v>10003</v>
      </c>
      <c r="L2873" s="2" t="s">
        <v>23121</v>
      </c>
      <c r="M2873" s="2" t="s">
        <v>7709</v>
      </c>
      <c r="N2873" s="4" t="s">
        <v>23122</v>
      </c>
      <c r="O2873" s="4" t="s">
        <v>23123</v>
      </c>
    </row>
    <row r="2874" spans="1:15" ht="15" hidden="1" customHeight="1" x14ac:dyDescent="0.3">
      <c r="A2874" s="2" t="s">
        <v>336</v>
      </c>
      <c r="B2874" s="2" t="s">
        <v>41</v>
      </c>
      <c r="C2874" s="3">
        <v>25</v>
      </c>
      <c r="D2874" s="2" t="s">
        <v>1088</v>
      </c>
      <c r="E2874" s="2" t="s">
        <v>22900</v>
      </c>
      <c r="F2874" s="2">
        <v>34960224</v>
      </c>
      <c r="G2874" s="2" t="s">
        <v>23124</v>
      </c>
      <c r="H2874" s="2" t="s">
        <v>23125</v>
      </c>
      <c r="I2874" s="2" t="s">
        <v>23126</v>
      </c>
      <c r="J2874" s="2" t="s">
        <v>23126</v>
      </c>
      <c r="K2874" s="2" t="s">
        <v>10003</v>
      </c>
      <c r="L2874" s="2" t="s">
        <v>23127</v>
      </c>
      <c r="M2874" s="2" t="s">
        <v>7388</v>
      </c>
      <c r="N2874" s="4" t="s">
        <v>23128</v>
      </c>
      <c r="O2874" s="4" t="s">
        <v>23129</v>
      </c>
    </row>
    <row r="2875" spans="1:15" ht="15" hidden="1" customHeight="1" x14ac:dyDescent="0.3">
      <c r="A2875" s="2" t="s">
        <v>336</v>
      </c>
      <c r="B2875" s="2" t="s">
        <v>41</v>
      </c>
      <c r="C2875" s="3">
        <v>25</v>
      </c>
      <c r="D2875" s="2" t="s">
        <v>1088</v>
      </c>
      <c r="E2875" s="2" t="s">
        <v>22900</v>
      </c>
      <c r="F2875" s="2">
        <v>34528188</v>
      </c>
      <c r="G2875" s="2" t="s">
        <v>23130</v>
      </c>
      <c r="H2875" s="2" t="s">
        <v>23131</v>
      </c>
      <c r="I2875" s="2" t="s">
        <v>5032</v>
      </c>
      <c r="J2875" s="2" t="s">
        <v>9077</v>
      </c>
      <c r="K2875" s="2" t="s">
        <v>8051</v>
      </c>
      <c r="L2875" s="2" t="s">
        <v>23132</v>
      </c>
      <c r="M2875" s="2" t="s">
        <v>7709</v>
      </c>
      <c r="N2875" s="4" t="s">
        <v>23133</v>
      </c>
      <c r="O2875" s="4" t="s">
        <v>23134</v>
      </c>
    </row>
    <row r="2876" spans="1:15" ht="15" hidden="1" customHeight="1" x14ac:dyDescent="0.3">
      <c r="A2876" s="2" t="s">
        <v>336</v>
      </c>
      <c r="B2876" s="2" t="s">
        <v>41</v>
      </c>
      <c r="C2876" s="3">
        <v>25</v>
      </c>
      <c r="D2876" s="2" t="s">
        <v>1088</v>
      </c>
      <c r="E2876" s="2" t="s">
        <v>22900</v>
      </c>
      <c r="F2876" s="2">
        <v>34677362</v>
      </c>
      <c r="G2876" s="2" t="s">
        <v>23135</v>
      </c>
      <c r="H2876" s="2" t="s">
        <v>23136</v>
      </c>
      <c r="I2876" s="2" t="s">
        <v>12022</v>
      </c>
      <c r="J2876" s="2" t="s">
        <v>12022</v>
      </c>
      <c r="K2876" s="2" t="s">
        <v>23004</v>
      </c>
      <c r="L2876" s="2" t="s">
        <v>23137</v>
      </c>
      <c r="M2876" s="2" t="s">
        <v>7438</v>
      </c>
      <c r="N2876" s="4" t="s">
        <v>23138</v>
      </c>
      <c r="O2876" s="4" t="s">
        <v>23139</v>
      </c>
    </row>
    <row r="2877" spans="1:15" ht="15" hidden="1" customHeight="1" x14ac:dyDescent="0.3">
      <c r="A2877" s="2" t="s">
        <v>336</v>
      </c>
      <c r="B2877" s="2" t="s">
        <v>41</v>
      </c>
      <c r="C2877" s="3">
        <v>25</v>
      </c>
      <c r="D2877" s="2" t="s">
        <v>1088</v>
      </c>
      <c r="E2877" s="2" t="s">
        <v>22900</v>
      </c>
      <c r="F2877" s="2">
        <v>33583050</v>
      </c>
      <c r="G2877" s="2" t="s">
        <v>23140</v>
      </c>
      <c r="H2877" s="2" t="s">
        <v>23141</v>
      </c>
      <c r="I2877" s="2" t="s">
        <v>2275</v>
      </c>
      <c r="J2877" s="2"/>
      <c r="K2877" s="2" t="s">
        <v>1194</v>
      </c>
      <c r="L2877" s="2" t="s">
        <v>23142</v>
      </c>
      <c r="M2877" s="2" t="s">
        <v>7460</v>
      </c>
      <c r="N2877" s="4" t="s">
        <v>23143</v>
      </c>
      <c r="O2877" s="4" t="s">
        <v>23144</v>
      </c>
    </row>
    <row r="2878" spans="1:15" ht="15" hidden="1" customHeight="1" x14ac:dyDescent="0.3">
      <c r="A2878" s="2" t="s">
        <v>336</v>
      </c>
      <c r="B2878" s="2" t="s">
        <v>41</v>
      </c>
      <c r="C2878" s="3">
        <v>25</v>
      </c>
      <c r="D2878" s="2" t="s">
        <v>1088</v>
      </c>
      <c r="E2878" s="2" t="s">
        <v>22900</v>
      </c>
      <c r="F2878" s="2">
        <v>34307589</v>
      </c>
      <c r="G2878" s="2" t="s">
        <v>23145</v>
      </c>
      <c r="H2878" s="2" t="s">
        <v>23146</v>
      </c>
      <c r="I2878" s="2" t="s">
        <v>14093</v>
      </c>
      <c r="J2878" s="2"/>
      <c r="K2878" s="2" t="s">
        <v>23147</v>
      </c>
      <c r="L2878" s="2" t="s">
        <v>23148</v>
      </c>
      <c r="M2878" s="2" t="s">
        <v>7444</v>
      </c>
      <c r="N2878" s="4" t="s">
        <v>23149</v>
      </c>
      <c r="O2878" s="4" t="s">
        <v>23150</v>
      </c>
    </row>
    <row r="2879" spans="1:15" ht="15" hidden="1" customHeight="1" x14ac:dyDescent="0.3">
      <c r="A2879" s="2" t="s">
        <v>336</v>
      </c>
      <c r="B2879" s="2" t="s">
        <v>41</v>
      </c>
      <c r="C2879" s="3">
        <v>25</v>
      </c>
      <c r="D2879" s="2" t="s">
        <v>1088</v>
      </c>
      <c r="E2879" s="2" t="s">
        <v>22900</v>
      </c>
      <c r="F2879" s="2">
        <v>33641182</v>
      </c>
      <c r="G2879" s="2" t="s">
        <v>23151</v>
      </c>
      <c r="H2879" s="2" t="s">
        <v>23152</v>
      </c>
      <c r="I2879" s="2" t="s">
        <v>4040</v>
      </c>
      <c r="J2879" s="2" t="s">
        <v>6324</v>
      </c>
      <c r="K2879" s="2" t="s">
        <v>1194</v>
      </c>
      <c r="L2879" s="2" t="s">
        <v>23153</v>
      </c>
      <c r="M2879" s="2" t="s">
        <v>7600</v>
      </c>
      <c r="N2879" s="4" t="s">
        <v>23154</v>
      </c>
      <c r="O2879" s="4" t="s">
        <v>23155</v>
      </c>
    </row>
    <row r="2880" spans="1:15" ht="15" hidden="1" customHeight="1" x14ac:dyDescent="0.3">
      <c r="A2880" s="2" t="s">
        <v>336</v>
      </c>
      <c r="B2880" s="2" t="s">
        <v>41</v>
      </c>
      <c r="C2880" s="3">
        <v>25</v>
      </c>
      <c r="D2880" s="2" t="s">
        <v>1088</v>
      </c>
      <c r="E2880" s="2" t="s">
        <v>22900</v>
      </c>
      <c r="F2880" s="2">
        <v>33894392</v>
      </c>
      <c r="G2880" s="2" t="s">
        <v>7648</v>
      </c>
      <c r="H2880" s="2" t="s">
        <v>7649</v>
      </c>
      <c r="I2880" s="2" t="s">
        <v>4040</v>
      </c>
      <c r="J2880" s="2" t="s">
        <v>7650</v>
      </c>
      <c r="K2880" s="2" t="s">
        <v>7479</v>
      </c>
      <c r="L2880" s="2" t="s">
        <v>7651</v>
      </c>
      <c r="M2880" s="2" t="s">
        <v>7388</v>
      </c>
      <c r="N2880" s="4" t="s">
        <v>7652</v>
      </c>
      <c r="O2880" s="4" t="s">
        <v>7653</v>
      </c>
    </row>
    <row r="2881" spans="1:15" ht="15" hidden="1" customHeight="1" x14ac:dyDescent="0.3">
      <c r="A2881" s="2" t="s">
        <v>336</v>
      </c>
      <c r="B2881" s="2" t="s">
        <v>41</v>
      </c>
      <c r="C2881" s="3">
        <v>25</v>
      </c>
      <c r="D2881" s="2" t="s">
        <v>1088</v>
      </c>
      <c r="E2881" s="2" t="s">
        <v>22900</v>
      </c>
      <c r="F2881" s="2">
        <v>34121380</v>
      </c>
      <c r="G2881" s="2" t="s">
        <v>23156</v>
      </c>
      <c r="H2881" s="2" t="s">
        <v>23157</v>
      </c>
      <c r="I2881" s="2" t="s">
        <v>6317</v>
      </c>
      <c r="J2881" s="2" t="s">
        <v>6317</v>
      </c>
      <c r="K2881" s="2" t="s">
        <v>23078</v>
      </c>
      <c r="L2881" s="2" t="s">
        <v>23158</v>
      </c>
      <c r="M2881" s="2" t="s">
        <v>7388</v>
      </c>
      <c r="N2881" s="4" t="s">
        <v>23159</v>
      </c>
      <c r="O2881" s="4" t="s">
        <v>23160</v>
      </c>
    </row>
    <row r="2882" spans="1:15" ht="15" hidden="1" customHeight="1" x14ac:dyDescent="0.3">
      <c r="A2882" s="2" t="s">
        <v>336</v>
      </c>
      <c r="B2882" s="2" t="s">
        <v>41</v>
      </c>
      <c r="C2882" s="3">
        <v>25</v>
      </c>
      <c r="D2882" s="2" t="s">
        <v>1088</v>
      </c>
      <c r="E2882" s="2" t="s">
        <v>22900</v>
      </c>
      <c r="F2882" s="2">
        <v>33968401</v>
      </c>
      <c r="G2882" s="2" t="s">
        <v>23161</v>
      </c>
      <c r="H2882" s="2" t="s">
        <v>23162</v>
      </c>
      <c r="I2882" s="2" t="s">
        <v>3061</v>
      </c>
      <c r="J2882" s="2" t="s">
        <v>21966</v>
      </c>
      <c r="K2882" s="2" t="s">
        <v>23163</v>
      </c>
      <c r="L2882" s="2" t="s">
        <v>23164</v>
      </c>
      <c r="M2882" s="2" t="s">
        <v>7388</v>
      </c>
      <c r="N2882" s="4" t="s">
        <v>23165</v>
      </c>
      <c r="O2882" s="4" t="s">
        <v>23166</v>
      </c>
    </row>
    <row r="2883" spans="1:15" ht="15" hidden="1" customHeight="1" x14ac:dyDescent="0.3">
      <c r="A2883" s="2" t="s">
        <v>336</v>
      </c>
      <c r="B2883" s="2" t="s">
        <v>41</v>
      </c>
      <c r="C2883" s="3">
        <v>25</v>
      </c>
      <c r="D2883" s="2" t="s">
        <v>1088</v>
      </c>
      <c r="E2883" s="2" t="s">
        <v>22900</v>
      </c>
      <c r="F2883" s="2">
        <v>33059098</v>
      </c>
      <c r="G2883" s="2" t="s">
        <v>12038</v>
      </c>
      <c r="H2883" s="2" t="s">
        <v>12039</v>
      </c>
      <c r="I2883" s="2" t="s">
        <v>12040</v>
      </c>
      <c r="J2883" s="2" t="s">
        <v>12041</v>
      </c>
      <c r="K2883" s="2" t="s">
        <v>7479</v>
      </c>
      <c r="L2883" s="2" t="s">
        <v>12042</v>
      </c>
      <c r="M2883" s="2" t="s">
        <v>7460</v>
      </c>
      <c r="N2883" s="4" t="s">
        <v>12043</v>
      </c>
      <c r="O2883" s="4" t="s">
        <v>12044</v>
      </c>
    </row>
    <row r="2884" spans="1:15" ht="15" hidden="1" customHeight="1" x14ac:dyDescent="0.3">
      <c r="A2884" s="2" t="s">
        <v>336</v>
      </c>
      <c r="B2884" s="2" t="s">
        <v>41</v>
      </c>
      <c r="C2884" s="3">
        <v>25</v>
      </c>
      <c r="D2884" s="2" t="s">
        <v>1088</v>
      </c>
      <c r="E2884" s="2" t="s">
        <v>22900</v>
      </c>
      <c r="F2884" s="2">
        <v>32955375</v>
      </c>
      <c r="G2884" s="2" t="s">
        <v>23167</v>
      </c>
      <c r="H2884" s="2" t="s">
        <v>23168</v>
      </c>
      <c r="I2884" s="2" t="s">
        <v>3190</v>
      </c>
      <c r="J2884" s="2" t="s">
        <v>23169</v>
      </c>
      <c r="K2884" s="2" t="s">
        <v>23170</v>
      </c>
      <c r="L2884" s="2" t="s">
        <v>23171</v>
      </c>
      <c r="M2884" s="2" t="s">
        <v>7438</v>
      </c>
      <c r="N2884" s="4" t="s">
        <v>23172</v>
      </c>
      <c r="O2884" s="4" t="s">
        <v>23173</v>
      </c>
    </row>
    <row r="2885" spans="1:15" ht="15" hidden="1" customHeight="1" x14ac:dyDescent="0.3">
      <c r="A2885" s="2" t="s">
        <v>336</v>
      </c>
      <c r="B2885" s="2" t="s">
        <v>41</v>
      </c>
      <c r="C2885" s="3">
        <v>25</v>
      </c>
      <c r="D2885" s="2" t="s">
        <v>1088</v>
      </c>
      <c r="E2885" s="2" t="s">
        <v>22900</v>
      </c>
      <c r="F2885" s="2">
        <v>33777011</v>
      </c>
      <c r="G2885" s="2" t="s">
        <v>7680</v>
      </c>
      <c r="H2885" s="2" t="s">
        <v>7681</v>
      </c>
      <c r="I2885" s="2" t="s">
        <v>759</v>
      </c>
      <c r="J2885" s="2" t="s">
        <v>7682</v>
      </c>
      <c r="K2885" s="2" t="s">
        <v>7410</v>
      </c>
      <c r="L2885" s="2" t="s">
        <v>7683</v>
      </c>
      <c r="M2885" s="2" t="s">
        <v>7645</v>
      </c>
      <c r="N2885" s="4" t="s">
        <v>7684</v>
      </c>
      <c r="O2885" s="4" t="s">
        <v>7685</v>
      </c>
    </row>
    <row r="2886" spans="1:15" ht="15" hidden="1" customHeight="1" x14ac:dyDescent="0.3">
      <c r="A2886" s="2" t="s">
        <v>336</v>
      </c>
      <c r="B2886" s="2" t="s">
        <v>41</v>
      </c>
      <c r="C2886" s="3">
        <v>25</v>
      </c>
      <c r="D2886" s="2" t="s">
        <v>1088</v>
      </c>
      <c r="E2886" s="2" t="s">
        <v>22900</v>
      </c>
      <c r="F2886" s="2">
        <v>34352002</v>
      </c>
      <c r="G2886" s="2" t="s">
        <v>23174</v>
      </c>
      <c r="H2886" s="2" t="s">
        <v>23175</v>
      </c>
      <c r="I2886" s="2" t="s">
        <v>759</v>
      </c>
      <c r="J2886" s="2" t="s">
        <v>23176</v>
      </c>
      <c r="K2886" s="2" t="s">
        <v>7933</v>
      </c>
      <c r="L2886" s="2" t="s">
        <v>23177</v>
      </c>
      <c r="M2886" s="2" t="s">
        <v>7460</v>
      </c>
      <c r="N2886" s="4" t="s">
        <v>23178</v>
      </c>
      <c r="O2886" s="4" t="s">
        <v>23179</v>
      </c>
    </row>
    <row r="2887" spans="1:15" ht="15" hidden="1" customHeight="1" x14ac:dyDescent="0.3">
      <c r="A2887" s="2" t="s">
        <v>336</v>
      </c>
      <c r="B2887" s="2" t="s">
        <v>41</v>
      </c>
      <c r="C2887" s="3">
        <v>25</v>
      </c>
      <c r="D2887" s="2" t="s">
        <v>1088</v>
      </c>
      <c r="E2887" s="2" t="s">
        <v>22900</v>
      </c>
      <c r="F2887" s="2">
        <v>33163178</v>
      </c>
      <c r="G2887" s="2" t="s">
        <v>23180</v>
      </c>
      <c r="H2887" s="2" t="s">
        <v>23181</v>
      </c>
      <c r="I2887" s="2" t="s">
        <v>12073</v>
      </c>
      <c r="J2887" s="2" t="s">
        <v>23182</v>
      </c>
      <c r="K2887" s="2" t="s">
        <v>23163</v>
      </c>
      <c r="L2887" s="2" t="s">
        <v>23183</v>
      </c>
      <c r="M2887" s="2" t="s">
        <v>7388</v>
      </c>
      <c r="N2887" s="4" t="s">
        <v>23184</v>
      </c>
      <c r="O2887" s="4" t="s">
        <v>23185</v>
      </c>
    </row>
    <row r="2888" spans="1:15" ht="15" hidden="1" customHeight="1" x14ac:dyDescent="0.3">
      <c r="A2888" s="2" t="s">
        <v>336</v>
      </c>
      <c r="B2888" s="2" t="s">
        <v>41</v>
      </c>
      <c r="C2888" s="3">
        <v>25</v>
      </c>
      <c r="D2888" s="2" t="s">
        <v>1088</v>
      </c>
      <c r="E2888" s="2" t="s">
        <v>22900</v>
      </c>
      <c r="F2888" s="2">
        <v>33114181</v>
      </c>
      <c r="G2888" s="2" t="s">
        <v>23186</v>
      </c>
      <c r="H2888" s="2" t="s">
        <v>23187</v>
      </c>
      <c r="I2888" s="2" t="s">
        <v>14236</v>
      </c>
      <c r="J2888" s="2" t="s">
        <v>14236</v>
      </c>
      <c r="K2888" s="2" t="s">
        <v>7450</v>
      </c>
      <c r="L2888" s="2" t="s">
        <v>23188</v>
      </c>
      <c r="M2888" s="2" t="s">
        <v>7388</v>
      </c>
      <c r="N2888" s="4" t="s">
        <v>23189</v>
      </c>
      <c r="O2888" s="4" t="s">
        <v>23190</v>
      </c>
    </row>
    <row r="2889" spans="1:15" ht="15" hidden="1" customHeight="1" x14ac:dyDescent="0.3">
      <c r="A2889" s="2" t="s">
        <v>336</v>
      </c>
      <c r="B2889" s="2" t="s">
        <v>41</v>
      </c>
      <c r="C2889" s="3">
        <v>25</v>
      </c>
      <c r="D2889" s="2" t="s">
        <v>1088</v>
      </c>
      <c r="E2889" s="2" t="s">
        <v>22900</v>
      </c>
      <c r="F2889" s="2">
        <v>32575983</v>
      </c>
      <c r="G2889" s="2" t="s">
        <v>23191</v>
      </c>
      <c r="H2889" s="2" t="s">
        <v>23192</v>
      </c>
      <c r="I2889" s="2" t="s">
        <v>23193</v>
      </c>
      <c r="J2889" s="2" t="s">
        <v>23194</v>
      </c>
      <c r="K2889" s="2" t="s">
        <v>13945</v>
      </c>
      <c r="L2889" s="2" t="s">
        <v>23195</v>
      </c>
      <c r="M2889" s="2" t="s">
        <v>7460</v>
      </c>
      <c r="N2889" s="4" t="s">
        <v>23196</v>
      </c>
      <c r="O2889" s="4" t="s">
        <v>23197</v>
      </c>
    </row>
    <row r="2890" spans="1:15" ht="15" hidden="1" customHeight="1" x14ac:dyDescent="0.3">
      <c r="A2890" s="2" t="s">
        <v>336</v>
      </c>
      <c r="B2890" s="2" t="s">
        <v>41</v>
      </c>
      <c r="C2890" s="3">
        <v>25</v>
      </c>
      <c r="D2890" s="2" t="s">
        <v>1088</v>
      </c>
      <c r="E2890" s="2" t="s">
        <v>22900</v>
      </c>
      <c r="F2890" s="2">
        <v>32519288</v>
      </c>
      <c r="G2890" s="2" t="s">
        <v>23198</v>
      </c>
      <c r="H2890" s="2" t="s">
        <v>23199</v>
      </c>
      <c r="I2890" s="2" t="s">
        <v>1474</v>
      </c>
      <c r="J2890" s="2" t="s">
        <v>16467</v>
      </c>
      <c r="K2890" s="2" t="s">
        <v>7472</v>
      </c>
      <c r="L2890" s="2" t="s">
        <v>23200</v>
      </c>
      <c r="M2890" s="2" t="s">
        <v>7460</v>
      </c>
      <c r="N2890" s="4" t="s">
        <v>23201</v>
      </c>
      <c r="O2890" s="4" t="s">
        <v>23202</v>
      </c>
    </row>
    <row r="2891" spans="1:15" ht="15" hidden="1" customHeight="1" x14ac:dyDescent="0.3">
      <c r="A2891" s="2" t="s">
        <v>336</v>
      </c>
      <c r="B2891" s="2" t="s">
        <v>41</v>
      </c>
      <c r="C2891" s="3">
        <v>25</v>
      </c>
      <c r="D2891" s="2" t="s">
        <v>1088</v>
      </c>
      <c r="E2891" s="2" t="s">
        <v>22900</v>
      </c>
      <c r="F2891" s="2">
        <v>32620431</v>
      </c>
      <c r="G2891" s="2" t="s">
        <v>23203</v>
      </c>
      <c r="H2891" s="2" t="s">
        <v>23204</v>
      </c>
      <c r="I2891" s="2" t="s">
        <v>1474</v>
      </c>
      <c r="J2891" s="2"/>
      <c r="K2891" s="2" t="s">
        <v>7479</v>
      </c>
      <c r="L2891" s="2" t="s">
        <v>23205</v>
      </c>
      <c r="M2891" s="2" t="s">
        <v>7438</v>
      </c>
      <c r="N2891" s="4" t="s">
        <v>23206</v>
      </c>
      <c r="O2891" s="4" t="s">
        <v>23207</v>
      </c>
    </row>
    <row r="2892" spans="1:15" ht="15" hidden="1" customHeight="1" x14ac:dyDescent="0.3">
      <c r="A2892" s="2" t="s">
        <v>336</v>
      </c>
      <c r="B2892" s="2" t="s">
        <v>41</v>
      </c>
      <c r="C2892" s="3">
        <v>25</v>
      </c>
      <c r="D2892" s="2" t="s">
        <v>1088</v>
      </c>
      <c r="E2892" s="2" t="s">
        <v>22900</v>
      </c>
      <c r="F2892" s="2">
        <v>32668647</v>
      </c>
      <c r="G2892" s="2" t="s">
        <v>23208</v>
      </c>
      <c r="H2892" s="2" t="s">
        <v>23209</v>
      </c>
      <c r="I2892" s="2" t="s">
        <v>23210</v>
      </c>
      <c r="J2892" s="2" t="s">
        <v>23210</v>
      </c>
      <c r="K2892" s="2" t="s">
        <v>12029</v>
      </c>
      <c r="L2892" s="2" t="s">
        <v>23211</v>
      </c>
      <c r="M2892" s="2" t="s">
        <v>7438</v>
      </c>
      <c r="N2892" s="4" t="s">
        <v>23212</v>
      </c>
      <c r="O2892" s="4" t="s">
        <v>23213</v>
      </c>
    </row>
    <row r="2893" spans="1:15" ht="15" hidden="1" customHeight="1" x14ac:dyDescent="0.3">
      <c r="A2893" s="2" t="s">
        <v>336</v>
      </c>
      <c r="B2893" s="2" t="s">
        <v>41</v>
      </c>
      <c r="C2893" s="3">
        <v>25</v>
      </c>
      <c r="D2893" s="2" t="s">
        <v>1088</v>
      </c>
      <c r="E2893" s="2" t="s">
        <v>22900</v>
      </c>
      <c r="F2893" s="2">
        <v>31860755</v>
      </c>
      <c r="G2893" s="2" t="s">
        <v>23214</v>
      </c>
      <c r="H2893" s="2" t="s">
        <v>23215</v>
      </c>
      <c r="I2893" s="2" t="s">
        <v>7740</v>
      </c>
      <c r="J2893" s="2" t="s">
        <v>21126</v>
      </c>
      <c r="K2893" s="2" t="s">
        <v>1194</v>
      </c>
      <c r="L2893" s="2" t="s">
        <v>23216</v>
      </c>
      <c r="M2893" s="2" t="s">
        <v>7388</v>
      </c>
      <c r="N2893" s="4" t="s">
        <v>23217</v>
      </c>
      <c r="O2893" s="4" t="s">
        <v>23218</v>
      </c>
    </row>
    <row r="2894" spans="1:15" ht="15" hidden="1" customHeight="1" x14ac:dyDescent="0.3">
      <c r="A2894" s="2" t="s">
        <v>336</v>
      </c>
      <c r="B2894" s="2" t="s">
        <v>41</v>
      </c>
      <c r="C2894" s="3">
        <v>25</v>
      </c>
      <c r="D2894" s="2" t="s">
        <v>1088</v>
      </c>
      <c r="E2894" s="2" t="s">
        <v>22900</v>
      </c>
      <c r="F2894" s="2">
        <v>31960343</v>
      </c>
      <c r="G2894" s="2" t="s">
        <v>23219</v>
      </c>
      <c r="H2894" s="2" t="s">
        <v>23220</v>
      </c>
      <c r="I2894" s="2" t="s">
        <v>7740</v>
      </c>
      <c r="J2894" s="2" t="s">
        <v>23221</v>
      </c>
      <c r="K2894" s="2" t="s">
        <v>23222</v>
      </c>
      <c r="L2894" s="2" t="s">
        <v>23223</v>
      </c>
      <c r="M2894" s="2" t="s">
        <v>7388</v>
      </c>
      <c r="N2894" s="4" t="s">
        <v>23224</v>
      </c>
      <c r="O2894" s="4" t="s">
        <v>23225</v>
      </c>
    </row>
    <row r="2895" spans="1:15" ht="15" hidden="1" customHeight="1" x14ac:dyDescent="0.3">
      <c r="A2895" s="2" t="s">
        <v>336</v>
      </c>
      <c r="B2895" s="2" t="s">
        <v>41</v>
      </c>
      <c r="C2895" s="3">
        <v>25</v>
      </c>
      <c r="D2895" s="2" t="s">
        <v>1088</v>
      </c>
      <c r="E2895" s="2" t="s">
        <v>22900</v>
      </c>
      <c r="F2895" s="2">
        <v>32034960</v>
      </c>
      <c r="G2895" s="2" t="s">
        <v>23226</v>
      </c>
      <c r="H2895" s="2" t="s">
        <v>23227</v>
      </c>
      <c r="I2895" s="2" t="s">
        <v>1347</v>
      </c>
      <c r="J2895" s="2" t="s">
        <v>23228</v>
      </c>
      <c r="K2895" s="2" t="s">
        <v>1194</v>
      </c>
      <c r="L2895" s="2" t="s">
        <v>23229</v>
      </c>
      <c r="M2895" s="2" t="s">
        <v>9183</v>
      </c>
      <c r="N2895" s="4" t="s">
        <v>23230</v>
      </c>
      <c r="O2895" s="4" t="s">
        <v>23231</v>
      </c>
    </row>
    <row r="2896" spans="1:15" ht="15" hidden="1" customHeight="1" x14ac:dyDescent="0.3">
      <c r="A2896" s="2" t="s">
        <v>336</v>
      </c>
      <c r="B2896" s="2" t="s">
        <v>41</v>
      </c>
      <c r="C2896" s="3">
        <v>25</v>
      </c>
      <c r="D2896" s="2" t="s">
        <v>1088</v>
      </c>
      <c r="E2896" s="2" t="s">
        <v>22900</v>
      </c>
      <c r="F2896" s="2">
        <v>32064642</v>
      </c>
      <c r="G2896" s="2" t="s">
        <v>23232</v>
      </c>
      <c r="H2896" s="2" t="s">
        <v>23233</v>
      </c>
      <c r="I2896" s="2" t="s">
        <v>1347</v>
      </c>
      <c r="J2896" s="2"/>
      <c r="K2896" s="2" t="s">
        <v>1194</v>
      </c>
      <c r="L2896" s="2" t="s">
        <v>23234</v>
      </c>
      <c r="M2896" s="2" t="s">
        <v>23235</v>
      </c>
      <c r="N2896" s="4" t="s">
        <v>23236</v>
      </c>
      <c r="O2896" s="4" t="s">
        <v>23237</v>
      </c>
    </row>
    <row r="2897" spans="1:15" ht="15" hidden="1" customHeight="1" x14ac:dyDescent="0.3">
      <c r="A2897" s="2" t="s">
        <v>336</v>
      </c>
      <c r="B2897" s="2" t="s">
        <v>41</v>
      </c>
      <c r="C2897" s="3">
        <v>25</v>
      </c>
      <c r="D2897" s="2" t="s">
        <v>1088</v>
      </c>
      <c r="E2897" s="2" t="s">
        <v>22900</v>
      </c>
      <c r="F2897" s="2">
        <v>32154939</v>
      </c>
      <c r="G2897" s="2" t="s">
        <v>23238</v>
      </c>
      <c r="H2897" s="2" t="s">
        <v>23239</v>
      </c>
      <c r="I2897" s="2" t="s">
        <v>1347</v>
      </c>
      <c r="J2897" s="2" t="s">
        <v>2056</v>
      </c>
      <c r="K2897" s="2" t="s">
        <v>1194</v>
      </c>
      <c r="L2897" s="2" t="s">
        <v>23240</v>
      </c>
      <c r="M2897" s="2" t="s">
        <v>23235</v>
      </c>
      <c r="N2897" s="4" t="s">
        <v>23241</v>
      </c>
      <c r="O2897" s="4" t="s">
        <v>23242</v>
      </c>
    </row>
    <row r="2898" spans="1:15" ht="15" hidden="1" customHeight="1" x14ac:dyDescent="0.3">
      <c r="A2898" s="2" t="s">
        <v>336</v>
      </c>
      <c r="B2898" s="2" t="s">
        <v>41</v>
      </c>
      <c r="C2898" s="3">
        <v>25</v>
      </c>
      <c r="D2898" s="2" t="s">
        <v>1088</v>
      </c>
      <c r="E2898" s="2" t="s">
        <v>22900</v>
      </c>
      <c r="F2898" s="2">
        <v>32105244</v>
      </c>
      <c r="G2898" s="2" t="s">
        <v>23243</v>
      </c>
      <c r="H2898" s="2" t="s">
        <v>23244</v>
      </c>
      <c r="I2898" s="2" t="s">
        <v>23245</v>
      </c>
      <c r="J2898" s="2" t="s">
        <v>23245</v>
      </c>
      <c r="K2898" s="2" t="s">
        <v>23246</v>
      </c>
      <c r="L2898" s="2" t="s">
        <v>23247</v>
      </c>
      <c r="M2898" s="2" t="s">
        <v>8909</v>
      </c>
      <c r="N2898" s="4" t="s">
        <v>23248</v>
      </c>
      <c r="O2898" s="4" t="s">
        <v>23249</v>
      </c>
    </row>
    <row r="2899" spans="1:15" ht="15" hidden="1" customHeight="1" x14ac:dyDescent="0.3">
      <c r="A2899" s="2" t="s">
        <v>336</v>
      </c>
      <c r="B2899" s="2" t="s">
        <v>41</v>
      </c>
      <c r="C2899" s="3">
        <v>25</v>
      </c>
      <c r="D2899" s="2" t="s">
        <v>1088</v>
      </c>
      <c r="E2899" s="2" t="s">
        <v>22900</v>
      </c>
      <c r="F2899" s="2">
        <v>31916122</v>
      </c>
      <c r="G2899" s="2" t="s">
        <v>12094</v>
      </c>
      <c r="H2899" s="2" t="s">
        <v>12095</v>
      </c>
      <c r="I2899" s="2" t="s">
        <v>960</v>
      </c>
      <c r="J2899" s="2" t="s">
        <v>7873</v>
      </c>
      <c r="K2899" s="2" t="s">
        <v>7472</v>
      </c>
      <c r="L2899" s="2" t="s">
        <v>12096</v>
      </c>
      <c r="M2899" s="2" t="s">
        <v>7460</v>
      </c>
      <c r="N2899" s="4" t="s">
        <v>12097</v>
      </c>
      <c r="O2899" s="4" t="s">
        <v>12098</v>
      </c>
    </row>
    <row r="2900" spans="1:15" ht="15" hidden="1" customHeight="1" x14ac:dyDescent="0.3">
      <c r="A2900" s="2" t="s">
        <v>336</v>
      </c>
      <c r="B2900" s="2" t="s">
        <v>41</v>
      </c>
      <c r="C2900" s="3">
        <v>25</v>
      </c>
      <c r="D2900" s="2" t="s">
        <v>1088</v>
      </c>
      <c r="E2900" s="2" t="s">
        <v>22900</v>
      </c>
      <c r="F2900" s="2">
        <v>32071617</v>
      </c>
      <c r="G2900" s="2" t="s">
        <v>23250</v>
      </c>
      <c r="H2900" s="2" t="s">
        <v>23251</v>
      </c>
      <c r="I2900" s="2" t="s">
        <v>1123</v>
      </c>
      <c r="J2900" s="2" t="s">
        <v>16454</v>
      </c>
      <c r="K2900" s="2" t="s">
        <v>23252</v>
      </c>
      <c r="L2900" s="2" t="s">
        <v>23253</v>
      </c>
      <c r="M2900" s="2" t="s">
        <v>7709</v>
      </c>
      <c r="N2900" s="4" t="s">
        <v>23254</v>
      </c>
      <c r="O2900" s="4" t="s">
        <v>23255</v>
      </c>
    </row>
    <row r="2901" spans="1:15" ht="15" hidden="1" customHeight="1" x14ac:dyDescent="0.3">
      <c r="A2901" s="2" t="s">
        <v>336</v>
      </c>
      <c r="B2901" s="2" t="s">
        <v>41</v>
      </c>
      <c r="C2901" s="3">
        <v>25</v>
      </c>
      <c r="D2901" s="2" t="s">
        <v>1088</v>
      </c>
      <c r="E2901" s="2" t="s">
        <v>22900</v>
      </c>
      <c r="F2901" s="2">
        <v>32296413</v>
      </c>
      <c r="G2901" s="2" t="s">
        <v>7764</v>
      </c>
      <c r="H2901" s="2" t="s">
        <v>7765</v>
      </c>
      <c r="I2901" s="2" t="s">
        <v>1123</v>
      </c>
      <c r="J2901" s="2" t="s">
        <v>3939</v>
      </c>
      <c r="K2901" s="2" t="s">
        <v>7410</v>
      </c>
      <c r="L2901" s="2" t="s">
        <v>7766</v>
      </c>
      <c r="M2901" s="2" t="s">
        <v>7382</v>
      </c>
      <c r="N2901" s="4" t="s">
        <v>7767</v>
      </c>
      <c r="O2901" s="4" t="s">
        <v>7768</v>
      </c>
    </row>
    <row r="2902" spans="1:15" ht="15" hidden="1" customHeight="1" x14ac:dyDescent="0.3">
      <c r="A2902" s="2" t="s">
        <v>336</v>
      </c>
      <c r="B2902" s="2" t="s">
        <v>41</v>
      </c>
      <c r="C2902" s="3">
        <v>25</v>
      </c>
      <c r="D2902" s="2" t="s">
        <v>1088</v>
      </c>
      <c r="E2902" s="2" t="s">
        <v>22900</v>
      </c>
      <c r="F2902" s="2">
        <v>32546898</v>
      </c>
      <c r="G2902" s="2" t="s">
        <v>23256</v>
      </c>
      <c r="H2902" s="2" t="s">
        <v>23257</v>
      </c>
      <c r="I2902" s="2" t="s">
        <v>1123</v>
      </c>
      <c r="J2902" s="2" t="s">
        <v>7771</v>
      </c>
      <c r="K2902" s="2" t="s">
        <v>23258</v>
      </c>
      <c r="L2902" s="2" t="s">
        <v>23259</v>
      </c>
      <c r="M2902" s="2" t="s">
        <v>7438</v>
      </c>
      <c r="N2902" s="4" t="s">
        <v>23260</v>
      </c>
      <c r="O2902" s="4" t="s">
        <v>23261</v>
      </c>
    </row>
    <row r="2903" spans="1:15" ht="15" hidden="1" customHeight="1" x14ac:dyDescent="0.3">
      <c r="A2903" s="2" t="s">
        <v>336</v>
      </c>
      <c r="B2903" s="2" t="s">
        <v>41</v>
      </c>
      <c r="C2903" s="3">
        <v>25</v>
      </c>
      <c r="D2903" s="2" t="s">
        <v>1088</v>
      </c>
      <c r="E2903" s="2" t="s">
        <v>22900</v>
      </c>
      <c r="F2903" s="2">
        <v>32915172</v>
      </c>
      <c r="G2903" s="2" t="s">
        <v>23262</v>
      </c>
      <c r="H2903" s="2" t="s">
        <v>23263</v>
      </c>
      <c r="I2903" s="2" t="s">
        <v>1123</v>
      </c>
      <c r="J2903" s="2" t="s">
        <v>23264</v>
      </c>
      <c r="K2903" s="2" t="s">
        <v>23265</v>
      </c>
      <c r="L2903" s="2" t="s">
        <v>23266</v>
      </c>
      <c r="M2903" s="2" t="s">
        <v>7388</v>
      </c>
      <c r="N2903" s="4" t="s">
        <v>23267</v>
      </c>
      <c r="O2903" s="4" t="s">
        <v>23268</v>
      </c>
    </row>
    <row r="2904" spans="1:15" ht="15" hidden="1" customHeight="1" x14ac:dyDescent="0.3">
      <c r="A2904" s="2" t="s">
        <v>336</v>
      </c>
      <c r="B2904" s="2" t="s">
        <v>41</v>
      </c>
      <c r="C2904" s="3">
        <v>25</v>
      </c>
      <c r="D2904" s="2" t="s">
        <v>1088</v>
      </c>
      <c r="E2904" s="2" t="s">
        <v>22900</v>
      </c>
      <c r="F2904" s="2">
        <v>31096758</v>
      </c>
      <c r="G2904" s="2" t="s">
        <v>23269</v>
      </c>
      <c r="H2904" s="2" t="s">
        <v>23270</v>
      </c>
      <c r="I2904" s="2" t="s">
        <v>23271</v>
      </c>
      <c r="J2904" s="2" t="s">
        <v>18528</v>
      </c>
      <c r="K2904" s="2" t="s">
        <v>23272</v>
      </c>
      <c r="L2904" s="2" t="s">
        <v>23273</v>
      </c>
      <c r="M2904" s="2" t="s">
        <v>7709</v>
      </c>
      <c r="N2904" s="4" t="s">
        <v>23274</v>
      </c>
      <c r="O2904" s="4" t="s">
        <v>23275</v>
      </c>
    </row>
    <row r="2905" spans="1:15" ht="15" hidden="1" customHeight="1" x14ac:dyDescent="0.3">
      <c r="A2905" s="2" t="s">
        <v>336</v>
      </c>
      <c r="B2905" s="2" t="s">
        <v>41</v>
      </c>
      <c r="C2905" s="3">
        <v>25</v>
      </c>
      <c r="D2905" s="2" t="s">
        <v>1088</v>
      </c>
      <c r="E2905" s="2" t="s">
        <v>22900</v>
      </c>
      <c r="F2905" s="2">
        <v>30421787</v>
      </c>
      <c r="G2905" s="2" t="s">
        <v>23276</v>
      </c>
      <c r="H2905" s="2" t="s">
        <v>23277</v>
      </c>
      <c r="I2905" s="2" t="s">
        <v>1357</v>
      </c>
      <c r="J2905" s="2" t="s">
        <v>7914</v>
      </c>
      <c r="K2905" s="2" t="s">
        <v>1194</v>
      </c>
      <c r="L2905" s="2" t="s">
        <v>23278</v>
      </c>
      <c r="M2905" s="2" t="s">
        <v>7677</v>
      </c>
      <c r="N2905" s="4" t="s">
        <v>23279</v>
      </c>
      <c r="O2905" s="4" t="s">
        <v>23280</v>
      </c>
    </row>
    <row r="2906" spans="1:15" ht="15" hidden="1" customHeight="1" x14ac:dyDescent="0.3">
      <c r="A2906" s="2" t="s">
        <v>336</v>
      </c>
      <c r="B2906" s="2" t="s">
        <v>41</v>
      </c>
      <c r="C2906" s="3">
        <v>25</v>
      </c>
      <c r="D2906" s="2" t="s">
        <v>1088</v>
      </c>
      <c r="E2906" s="2" t="s">
        <v>22900</v>
      </c>
      <c r="F2906" s="2">
        <v>30863761</v>
      </c>
      <c r="G2906" s="2" t="s">
        <v>23281</v>
      </c>
      <c r="H2906" s="2" t="s">
        <v>23282</v>
      </c>
      <c r="I2906" s="2" t="s">
        <v>16634</v>
      </c>
      <c r="J2906" s="2"/>
      <c r="K2906" s="2" t="s">
        <v>23147</v>
      </c>
      <c r="L2906" s="2" t="s">
        <v>23283</v>
      </c>
      <c r="M2906" s="2" t="s">
        <v>7709</v>
      </c>
      <c r="N2906" s="4" t="s">
        <v>23284</v>
      </c>
      <c r="O2906" s="4" t="s">
        <v>23285</v>
      </c>
    </row>
    <row r="2907" spans="1:15" ht="15" hidden="1" customHeight="1" x14ac:dyDescent="0.3">
      <c r="A2907" s="2" t="s">
        <v>336</v>
      </c>
      <c r="B2907" s="2" t="s">
        <v>41</v>
      </c>
      <c r="C2907" s="3">
        <v>25</v>
      </c>
      <c r="D2907" s="2" t="s">
        <v>1088</v>
      </c>
      <c r="E2907" s="2" t="s">
        <v>22900</v>
      </c>
      <c r="F2907" s="2">
        <v>30711037</v>
      </c>
      <c r="G2907" s="2" t="s">
        <v>23286</v>
      </c>
      <c r="H2907" s="2" t="s">
        <v>23287</v>
      </c>
      <c r="I2907" s="2" t="s">
        <v>1346</v>
      </c>
      <c r="J2907" s="2"/>
      <c r="K2907" s="2" t="s">
        <v>12141</v>
      </c>
      <c r="L2907" s="2" t="s">
        <v>23288</v>
      </c>
      <c r="M2907" s="2" t="s">
        <v>7565</v>
      </c>
      <c r="N2907" s="4" t="s">
        <v>23289</v>
      </c>
      <c r="O2907" s="4" t="s">
        <v>23290</v>
      </c>
    </row>
    <row r="2908" spans="1:15" ht="15" hidden="1" customHeight="1" x14ac:dyDescent="0.3">
      <c r="A2908" s="2" t="s">
        <v>336</v>
      </c>
      <c r="B2908" s="2" t="s">
        <v>41</v>
      </c>
      <c r="C2908" s="3">
        <v>25</v>
      </c>
      <c r="D2908" s="2" t="s">
        <v>1088</v>
      </c>
      <c r="E2908" s="2" t="s">
        <v>22900</v>
      </c>
      <c r="F2908" s="2">
        <v>30697258</v>
      </c>
      <c r="G2908" s="2" t="s">
        <v>23291</v>
      </c>
      <c r="H2908" s="2" t="s">
        <v>23292</v>
      </c>
      <c r="I2908" s="2" t="s">
        <v>876</v>
      </c>
      <c r="J2908" s="2" t="s">
        <v>3582</v>
      </c>
      <c r="K2908" s="2" t="s">
        <v>23293</v>
      </c>
      <c r="L2908" s="2" t="s">
        <v>23294</v>
      </c>
      <c r="M2908" s="2" t="s">
        <v>7388</v>
      </c>
      <c r="N2908" s="4" t="s">
        <v>23295</v>
      </c>
      <c r="O2908" s="4" t="s">
        <v>23296</v>
      </c>
    </row>
    <row r="2909" spans="1:15" ht="15" hidden="1" customHeight="1" x14ac:dyDescent="0.3">
      <c r="A2909" s="2" t="s">
        <v>336</v>
      </c>
      <c r="B2909" s="2" t="s">
        <v>41</v>
      </c>
      <c r="C2909" s="3">
        <v>25</v>
      </c>
      <c r="D2909" s="2" t="s">
        <v>1088</v>
      </c>
      <c r="E2909" s="2" t="s">
        <v>22900</v>
      </c>
      <c r="F2909" s="2">
        <v>30318810</v>
      </c>
      <c r="G2909" s="2" t="s">
        <v>22944</v>
      </c>
      <c r="H2909" s="2" t="s">
        <v>23297</v>
      </c>
      <c r="I2909" s="2" t="s">
        <v>1228</v>
      </c>
      <c r="J2909" s="2"/>
      <c r="K2909" s="2" t="s">
        <v>11361</v>
      </c>
      <c r="L2909" s="2" t="s">
        <v>23298</v>
      </c>
      <c r="M2909" s="2" t="s">
        <v>10877</v>
      </c>
      <c r="N2909" s="4" t="s">
        <v>23299</v>
      </c>
      <c r="O2909" s="4" t="s">
        <v>23300</v>
      </c>
    </row>
    <row r="2910" spans="1:15" ht="15" hidden="1" customHeight="1" x14ac:dyDescent="0.3">
      <c r="A2910" s="2" t="s">
        <v>336</v>
      </c>
      <c r="B2910" s="2" t="s">
        <v>41</v>
      </c>
      <c r="C2910" s="3">
        <v>25</v>
      </c>
      <c r="D2910" s="2" t="s">
        <v>1088</v>
      </c>
      <c r="E2910" s="2" t="s">
        <v>22900</v>
      </c>
      <c r="F2910" s="2">
        <v>29105786</v>
      </c>
      <c r="G2910" s="2" t="s">
        <v>23301</v>
      </c>
      <c r="H2910" s="2" t="s">
        <v>23302</v>
      </c>
      <c r="I2910" s="2" t="s">
        <v>12133</v>
      </c>
      <c r="J2910" s="2" t="s">
        <v>20635</v>
      </c>
      <c r="K2910" s="2" t="s">
        <v>1194</v>
      </c>
      <c r="L2910" s="2" t="s">
        <v>23303</v>
      </c>
      <c r="M2910" s="2" t="s">
        <v>23304</v>
      </c>
      <c r="N2910" s="4" t="s">
        <v>23305</v>
      </c>
      <c r="O2910" s="4" t="s">
        <v>23306</v>
      </c>
    </row>
    <row r="2911" spans="1:15" ht="15" hidden="1" customHeight="1" x14ac:dyDescent="0.3">
      <c r="A2911" s="2" t="s">
        <v>336</v>
      </c>
      <c r="B2911" s="2" t="s">
        <v>41</v>
      </c>
      <c r="C2911" s="3">
        <v>25</v>
      </c>
      <c r="D2911" s="2" t="s">
        <v>1088</v>
      </c>
      <c r="E2911" s="2" t="s">
        <v>22900</v>
      </c>
      <c r="F2911" s="2">
        <v>29524120</v>
      </c>
      <c r="G2911" s="2" t="s">
        <v>23307</v>
      </c>
      <c r="H2911" s="2" t="s">
        <v>23308</v>
      </c>
      <c r="I2911" s="2" t="s">
        <v>12133</v>
      </c>
      <c r="J2911" s="2" t="s">
        <v>23309</v>
      </c>
      <c r="K2911" s="2" t="s">
        <v>23310</v>
      </c>
      <c r="L2911" s="2" t="s">
        <v>23311</v>
      </c>
      <c r="M2911" s="2" t="s">
        <v>7388</v>
      </c>
      <c r="N2911" s="4" t="s">
        <v>23312</v>
      </c>
      <c r="O2911" s="4" t="s">
        <v>23313</v>
      </c>
    </row>
    <row r="2912" spans="1:15" ht="15" hidden="1" customHeight="1" x14ac:dyDescent="0.3">
      <c r="A2912" s="2" t="s">
        <v>336</v>
      </c>
      <c r="B2912" s="2" t="s">
        <v>41</v>
      </c>
      <c r="C2912" s="3">
        <v>25</v>
      </c>
      <c r="D2912" s="2" t="s">
        <v>1088</v>
      </c>
      <c r="E2912" s="2" t="s">
        <v>22900</v>
      </c>
      <c r="F2912" s="2">
        <v>29324654</v>
      </c>
      <c r="G2912" s="2" t="s">
        <v>23314</v>
      </c>
      <c r="H2912" s="2" t="s">
        <v>23315</v>
      </c>
      <c r="I2912" s="2" t="s">
        <v>20212</v>
      </c>
      <c r="J2912" s="2" t="s">
        <v>20212</v>
      </c>
      <c r="K2912" s="2" t="s">
        <v>12029</v>
      </c>
      <c r="L2912" s="2" t="s">
        <v>23316</v>
      </c>
      <c r="M2912" s="2" t="s">
        <v>9479</v>
      </c>
      <c r="N2912" s="4" t="s">
        <v>23317</v>
      </c>
      <c r="O2912" s="4" t="s">
        <v>23318</v>
      </c>
    </row>
    <row r="2913" spans="1:15" ht="15" hidden="1" customHeight="1" x14ac:dyDescent="0.3">
      <c r="A2913" s="2" t="s">
        <v>336</v>
      </c>
      <c r="B2913" s="2" t="s">
        <v>41</v>
      </c>
      <c r="C2913" s="3">
        <v>25</v>
      </c>
      <c r="D2913" s="2" t="s">
        <v>1088</v>
      </c>
      <c r="E2913" s="2" t="s">
        <v>22900</v>
      </c>
      <c r="F2913" s="2">
        <v>29867566</v>
      </c>
      <c r="G2913" s="2" t="s">
        <v>23319</v>
      </c>
      <c r="H2913" s="2" t="s">
        <v>23320</v>
      </c>
      <c r="I2913" s="2" t="s">
        <v>781</v>
      </c>
      <c r="J2913" s="2" t="s">
        <v>23321</v>
      </c>
      <c r="K2913" s="2" t="s">
        <v>23322</v>
      </c>
      <c r="L2913" s="2" t="s">
        <v>23323</v>
      </c>
      <c r="M2913" s="2" t="s">
        <v>7388</v>
      </c>
      <c r="N2913" s="4" t="s">
        <v>23324</v>
      </c>
      <c r="O2913" s="4" t="s">
        <v>23325</v>
      </c>
    </row>
    <row r="2914" spans="1:15" ht="15" hidden="1" customHeight="1" x14ac:dyDescent="0.3">
      <c r="A2914" s="2" t="s">
        <v>336</v>
      </c>
      <c r="B2914" s="2" t="s">
        <v>41</v>
      </c>
      <c r="C2914" s="3">
        <v>25</v>
      </c>
      <c r="D2914" s="2" t="s">
        <v>1088</v>
      </c>
      <c r="E2914" s="2" t="s">
        <v>22900</v>
      </c>
      <c r="F2914" s="2">
        <v>28445677</v>
      </c>
      <c r="G2914" s="2" t="s">
        <v>23326</v>
      </c>
      <c r="H2914" s="2" t="s">
        <v>23327</v>
      </c>
      <c r="I2914" s="2" t="s">
        <v>14385</v>
      </c>
      <c r="J2914" s="2"/>
      <c r="K2914" s="2" t="s">
        <v>8336</v>
      </c>
      <c r="L2914" s="2" t="s">
        <v>23328</v>
      </c>
      <c r="M2914" s="2" t="s">
        <v>7388</v>
      </c>
      <c r="N2914" s="4" t="s">
        <v>23329</v>
      </c>
      <c r="O2914" s="4" t="s">
        <v>23330</v>
      </c>
    </row>
    <row r="2915" spans="1:15" ht="15" hidden="1" customHeight="1" x14ac:dyDescent="0.3">
      <c r="A2915" s="2" t="s">
        <v>336</v>
      </c>
      <c r="B2915" s="2" t="s">
        <v>41</v>
      </c>
      <c r="C2915" s="3">
        <v>25</v>
      </c>
      <c r="D2915" s="2" t="s">
        <v>1088</v>
      </c>
      <c r="E2915" s="2" t="s">
        <v>22900</v>
      </c>
      <c r="F2915" s="2">
        <v>27108452</v>
      </c>
      <c r="G2915" s="2" t="s">
        <v>23331</v>
      </c>
      <c r="H2915" s="2" t="s">
        <v>23332</v>
      </c>
      <c r="I2915" s="2" t="s">
        <v>9502</v>
      </c>
      <c r="J2915" s="2"/>
      <c r="K2915" s="2" t="s">
        <v>18065</v>
      </c>
      <c r="L2915" s="2" t="s">
        <v>23333</v>
      </c>
      <c r="M2915" s="2" t="s">
        <v>7438</v>
      </c>
      <c r="N2915" s="4" t="s">
        <v>23334</v>
      </c>
      <c r="O2915" s="4" t="s">
        <v>23335</v>
      </c>
    </row>
    <row r="2916" spans="1:15" ht="15" hidden="1" customHeight="1" x14ac:dyDescent="0.3">
      <c r="A2916" s="2" t="s">
        <v>336</v>
      </c>
      <c r="B2916" s="2" t="s">
        <v>41</v>
      </c>
      <c r="C2916" s="3">
        <v>25</v>
      </c>
      <c r="D2916" s="2" t="s">
        <v>1088</v>
      </c>
      <c r="E2916" s="2" t="s">
        <v>22900</v>
      </c>
      <c r="F2916" s="2">
        <v>25966928</v>
      </c>
      <c r="G2916" s="2" t="s">
        <v>23336</v>
      </c>
      <c r="H2916" s="2" t="s">
        <v>23337</v>
      </c>
      <c r="I2916" s="2" t="s">
        <v>2314</v>
      </c>
      <c r="J2916" s="2" t="s">
        <v>23338</v>
      </c>
      <c r="K2916" s="2" t="s">
        <v>23339</v>
      </c>
      <c r="L2916" s="2" t="s">
        <v>23340</v>
      </c>
      <c r="M2916" s="2" t="s">
        <v>7709</v>
      </c>
      <c r="N2916" s="4" t="s">
        <v>23341</v>
      </c>
      <c r="O2916" s="4" t="s">
        <v>23342</v>
      </c>
    </row>
    <row r="2917" spans="1:15" ht="15" hidden="1" customHeight="1" x14ac:dyDescent="0.3">
      <c r="A2917" s="2" t="s">
        <v>336</v>
      </c>
      <c r="B2917" s="2" t="s">
        <v>41</v>
      </c>
      <c r="C2917" s="3">
        <v>25</v>
      </c>
      <c r="D2917" s="2" t="s">
        <v>1088</v>
      </c>
      <c r="E2917" s="2" t="s">
        <v>22900</v>
      </c>
      <c r="F2917" s="2">
        <v>25819018</v>
      </c>
      <c r="G2917" s="2" t="s">
        <v>23343</v>
      </c>
      <c r="H2917" s="2" t="s">
        <v>23344</v>
      </c>
      <c r="I2917" s="2" t="s">
        <v>1613</v>
      </c>
      <c r="J2917" s="2" t="s">
        <v>23345</v>
      </c>
      <c r="K2917" s="2" t="s">
        <v>1194</v>
      </c>
      <c r="L2917" s="2" t="s">
        <v>23346</v>
      </c>
      <c r="M2917" s="2" t="s">
        <v>7600</v>
      </c>
      <c r="N2917" s="4" t="s">
        <v>23347</v>
      </c>
      <c r="O2917" s="4" t="s">
        <v>23348</v>
      </c>
    </row>
    <row r="2918" spans="1:15" ht="15" hidden="1" customHeight="1" x14ac:dyDescent="0.3">
      <c r="A2918" s="2" t="s">
        <v>336</v>
      </c>
      <c r="B2918" s="2" t="s">
        <v>41</v>
      </c>
      <c r="C2918" s="3">
        <v>25</v>
      </c>
      <c r="D2918" s="2" t="s">
        <v>1088</v>
      </c>
      <c r="E2918" s="2" t="s">
        <v>22900</v>
      </c>
      <c r="F2918" s="2">
        <v>25671558</v>
      </c>
      <c r="G2918" s="2" t="s">
        <v>23349</v>
      </c>
      <c r="H2918" s="2" t="s">
        <v>23350</v>
      </c>
      <c r="I2918" s="2" t="s">
        <v>963</v>
      </c>
      <c r="J2918" s="2"/>
      <c r="K2918" s="2" t="s">
        <v>23351</v>
      </c>
      <c r="L2918" s="2" t="s">
        <v>23352</v>
      </c>
      <c r="M2918" s="2" t="s">
        <v>7460</v>
      </c>
      <c r="N2918" s="4" t="s">
        <v>23353</v>
      </c>
      <c r="O2918" s="4" t="s">
        <v>23354</v>
      </c>
    </row>
    <row r="2919" spans="1:15" ht="15" hidden="1" customHeight="1" x14ac:dyDescent="0.3">
      <c r="A2919" s="2" t="s">
        <v>336</v>
      </c>
      <c r="B2919" s="2" t="s">
        <v>41</v>
      </c>
      <c r="C2919" s="3">
        <v>25</v>
      </c>
      <c r="D2919" s="2" t="s">
        <v>1088</v>
      </c>
      <c r="E2919" s="2" t="s">
        <v>22900</v>
      </c>
      <c r="F2919" s="2">
        <v>25744496</v>
      </c>
      <c r="G2919" s="2" t="s">
        <v>23355</v>
      </c>
      <c r="H2919" s="2" t="s">
        <v>23356</v>
      </c>
      <c r="I2919" s="2" t="s">
        <v>812</v>
      </c>
      <c r="J2919" s="2" t="s">
        <v>23357</v>
      </c>
      <c r="K2919" s="2" t="s">
        <v>8000</v>
      </c>
      <c r="L2919" s="2" t="s">
        <v>23358</v>
      </c>
      <c r="M2919" s="2" t="s">
        <v>7460</v>
      </c>
      <c r="N2919" s="4" t="s">
        <v>23359</v>
      </c>
      <c r="O2919" s="4" t="s">
        <v>23360</v>
      </c>
    </row>
    <row r="2920" spans="1:15" ht="15" hidden="1" customHeight="1" x14ac:dyDescent="0.3">
      <c r="A2920" s="2" t="s">
        <v>336</v>
      </c>
      <c r="B2920" s="2" t="s">
        <v>41</v>
      </c>
      <c r="C2920" s="3">
        <v>25</v>
      </c>
      <c r="D2920" s="2" t="s">
        <v>1088</v>
      </c>
      <c r="E2920" s="2" t="s">
        <v>22900</v>
      </c>
      <c r="F2920" s="2">
        <v>26672959</v>
      </c>
      <c r="G2920" s="2" t="s">
        <v>23361</v>
      </c>
      <c r="H2920" s="2" t="s">
        <v>23362</v>
      </c>
      <c r="I2920" s="2" t="s">
        <v>632</v>
      </c>
      <c r="J2920" s="2" t="s">
        <v>23363</v>
      </c>
      <c r="K2920" s="2" t="s">
        <v>23364</v>
      </c>
      <c r="L2920" s="2" t="s">
        <v>23365</v>
      </c>
      <c r="M2920" s="2" t="s">
        <v>7388</v>
      </c>
      <c r="N2920" s="4" t="s">
        <v>23366</v>
      </c>
      <c r="O2920" s="4" t="s">
        <v>23367</v>
      </c>
    </row>
    <row r="2921" spans="1:15" ht="15" hidden="1" customHeight="1" x14ac:dyDescent="0.3">
      <c r="A2921" s="2" t="s">
        <v>336</v>
      </c>
      <c r="B2921" s="2" t="s">
        <v>41</v>
      </c>
      <c r="C2921" s="3">
        <v>25</v>
      </c>
      <c r="D2921" s="2" t="s">
        <v>1088</v>
      </c>
      <c r="E2921" s="2" t="s">
        <v>22900</v>
      </c>
      <c r="F2921" s="2">
        <v>24720503</v>
      </c>
      <c r="G2921" s="2" t="s">
        <v>23368</v>
      </c>
      <c r="H2921" s="2" t="s">
        <v>23369</v>
      </c>
      <c r="I2921" s="2" t="s">
        <v>3082</v>
      </c>
      <c r="J2921" s="2" t="s">
        <v>5892</v>
      </c>
      <c r="K2921" s="2" t="s">
        <v>21637</v>
      </c>
      <c r="L2921" s="2" t="s">
        <v>23370</v>
      </c>
      <c r="M2921" s="2" t="s">
        <v>7460</v>
      </c>
      <c r="N2921" s="4" t="s">
        <v>23371</v>
      </c>
      <c r="O2921" s="4" t="s">
        <v>23372</v>
      </c>
    </row>
    <row r="2922" spans="1:15" ht="15" hidden="1" customHeight="1" x14ac:dyDescent="0.3">
      <c r="A2922" s="2" t="s">
        <v>336</v>
      </c>
      <c r="B2922" s="2" t="s">
        <v>41</v>
      </c>
      <c r="C2922" s="3">
        <v>25</v>
      </c>
      <c r="D2922" s="2" t="s">
        <v>1088</v>
      </c>
      <c r="E2922" s="2" t="s">
        <v>22900</v>
      </c>
      <c r="F2922" s="2">
        <v>24846337</v>
      </c>
      <c r="G2922" s="2" t="s">
        <v>23373</v>
      </c>
      <c r="H2922" s="2" t="s">
        <v>23374</v>
      </c>
      <c r="I2922" s="2" t="s">
        <v>1043</v>
      </c>
      <c r="J2922" s="2"/>
      <c r="K2922" s="2" t="s">
        <v>23375</v>
      </c>
      <c r="L2922" s="2" t="s">
        <v>23376</v>
      </c>
      <c r="M2922" s="2" t="s">
        <v>7438</v>
      </c>
      <c r="N2922" s="4" t="s">
        <v>23377</v>
      </c>
      <c r="O2922" s="4" t="s">
        <v>23378</v>
      </c>
    </row>
    <row r="2923" spans="1:15" ht="15" hidden="1" customHeight="1" x14ac:dyDescent="0.3">
      <c r="A2923" s="2" t="s">
        <v>336</v>
      </c>
      <c r="B2923" s="2" t="s">
        <v>41</v>
      </c>
      <c r="C2923" s="3">
        <v>25</v>
      </c>
      <c r="D2923" s="2" t="s">
        <v>1088</v>
      </c>
      <c r="E2923" s="2" t="s">
        <v>22900</v>
      </c>
      <c r="F2923" s="2">
        <v>24998311</v>
      </c>
      <c r="G2923" s="2" t="s">
        <v>23379</v>
      </c>
      <c r="H2923" s="2" t="s">
        <v>23380</v>
      </c>
      <c r="I2923" s="2" t="s">
        <v>1043</v>
      </c>
      <c r="J2923" s="2"/>
      <c r="K2923" s="2" t="s">
        <v>23375</v>
      </c>
      <c r="L2923" s="2" t="s">
        <v>23381</v>
      </c>
      <c r="M2923" s="2" t="s">
        <v>7388</v>
      </c>
      <c r="N2923" s="4" t="s">
        <v>23382</v>
      </c>
      <c r="O2923" s="4" t="s">
        <v>23383</v>
      </c>
    </row>
    <row r="2924" spans="1:15" ht="15" hidden="1" customHeight="1" x14ac:dyDescent="0.3">
      <c r="A2924" s="2" t="s">
        <v>336</v>
      </c>
      <c r="B2924" s="2" t="s">
        <v>41</v>
      </c>
      <c r="C2924" s="3">
        <v>25</v>
      </c>
      <c r="D2924" s="2" t="s">
        <v>1088</v>
      </c>
      <c r="E2924" s="2" t="s">
        <v>22900</v>
      </c>
      <c r="F2924" s="2">
        <v>25050349</v>
      </c>
      <c r="G2924" s="2" t="s">
        <v>23384</v>
      </c>
      <c r="H2924" s="2" t="s">
        <v>23385</v>
      </c>
      <c r="I2924" s="2" t="s">
        <v>1043</v>
      </c>
      <c r="J2924" s="2" t="s">
        <v>23386</v>
      </c>
      <c r="K2924" s="2" t="s">
        <v>23387</v>
      </c>
      <c r="L2924" s="2" t="s">
        <v>23388</v>
      </c>
      <c r="M2924" s="2" t="s">
        <v>7388</v>
      </c>
      <c r="N2924" s="4" t="s">
        <v>23389</v>
      </c>
      <c r="O2924" s="4" t="s">
        <v>23390</v>
      </c>
    </row>
    <row r="2925" spans="1:15" ht="15" hidden="1" customHeight="1" x14ac:dyDescent="0.3">
      <c r="A2925" s="2" t="s">
        <v>336</v>
      </c>
      <c r="B2925" s="2" t="s">
        <v>41</v>
      </c>
      <c r="C2925" s="3">
        <v>25</v>
      </c>
      <c r="D2925" s="2" t="s">
        <v>1088</v>
      </c>
      <c r="E2925" s="2" t="s">
        <v>22900</v>
      </c>
      <c r="F2925" s="2">
        <v>24074872</v>
      </c>
      <c r="G2925" s="2" t="s">
        <v>23391</v>
      </c>
      <c r="H2925" s="2" t="s">
        <v>23392</v>
      </c>
      <c r="I2925" s="2" t="s">
        <v>23393</v>
      </c>
      <c r="J2925" s="2"/>
      <c r="K2925" s="2" t="s">
        <v>15492</v>
      </c>
      <c r="L2925" s="2" t="s">
        <v>23394</v>
      </c>
      <c r="M2925" s="2" t="s">
        <v>8963</v>
      </c>
      <c r="N2925" s="4" t="s">
        <v>23395</v>
      </c>
      <c r="O2925" s="4" t="s">
        <v>23396</v>
      </c>
    </row>
    <row r="2926" spans="1:15" ht="15" hidden="1" customHeight="1" x14ac:dyDescent="0.3">
      <c r="A2926" s="2" t="s">
        <v>336</v>
      </c>
      <c r="B2926" s="2" t="s">
        <v>41</v>
      </c>
      <c r="C2926" s="3">
        <v>25</v>
      </c>
      <c r="D2926" s="2" t="s">
        <v>1088</v>
      </c>
      <c r="E2926" s="2" t="s">
        <v>22900</v>
      </c>
      <c r="F2926" s="2">
        <v>23583915</v>
      </c>
      <c r="G2926" s="2" t="s">
        <v>23397</v>
      </c>
      <c r="H2926" s="2" t="s">
        <v>23398</v>
      </c>
      <c r="I2926" s="2" t="s">
        <v>887</v>
      </c>
      <c r="J2926" s="2" t="s">
        <v>23399</v>
      </c>
      <c r="K2926" s="2" t="s">
        <v>8000</v>
      </c>
      <c r="L2926" s="2" t="s">
        <v>23400</v>
      </c>
      <c r="M2926" s="2" t="s">
        <v>7460</v>
      </c>
      <c r="N2926" s="4" t="s">
        <v>23401</v>
      </c>
      <c r="O2926" s="4" t="s">
        <v>23402</v>
      </c>
    </row>
    <row r="2927" spans="1:15" ht="15" hidden="1" customHeight="1" x14ac:dyDescent="0.3">
      <c r="A2927" s="2" t="s">
        <v>336</v>
      </c>
      <c r="B2927" s="2" t="s">
        <v>41</v>
      </c>
      <c r="C2927" s="3">
        <v>25</v>
      </c>
      <c r="D2927" s="2" t="s">
        <v>1088</v>
      </c>
      <c r="E2927" s="2" t="s">
        <v>22900</v>
      </c>
      <c r="F2927" s="2">
        <v>23324293</v>
      </c>
      <c r="G2927" s="2" t="s">
        <v>23403</v>
      </c>
      <c r="H2927" s="2" t="s">
        <v>23404</v>
      </c>
      <c r="I2927" s="2" t="s">
        <v>965</v>
      </c>
      <c r="J2927" s="2"/>
      <c r="K2927" s="2" t="s">
        <v>23405</v>
      </c>
      <c r="L2927" s="2" t="s">
        <v>23406</v>
      </c>
      <c r="M2927" s="2" t="s">
        <v>7388</v>
      </c>
      <c r="N2927" s="4" t="s">
        <v>23407</v>
      </c>
      <c r="O2927" s="4" t="s">
        <v>23408</v>
      </c>
    </row>
    <row r="2928" spans="1:15" ht="15" hidden="1" customHeight="1" x14ac:dyDescent="0.3">
      <c r="A2928" s="2" t="s">
        <v>336</v>
      </c>
      <c r="B2928" s="2" t="s">
        <v>41</v>
      </c>
      <c r="C2928" s="3">
        <v>25</v>
      </c>
      <c r="D2928" s="2" t="s">
        <v>1088</v>
      </c>
      <c r="E2928" s="2" t="s">
        <v>22900</v>
      </c>
      <c r="F2928" s="2">
        <v>23241130</v>
      </c>
      <c r="G2928" s="2" t="s">
        <v>23409</v>
      </c>
      <c r="H2928" s="2" t="s">
        <v>23410</v>
      </c>
      <c r="I2928" s="2" t="s">
        <v>880</v>
      </c>
      <c r="J2928" s="2"/>
      <c r="K2928" s="2" t="s">
        <v>8091</v>
      </c>
      <c r="L2928" s="2" t="s">
        <v>23411</v>
      </c>
      <c r="M2928" s="2" t="s">
        <v>7735</v>
      </c>
      <c r="N2928" s="4" t="s">
        <v>23412</v>
      </c>
      <c r="O2928" s="2"/>
    </row>
    <row r="2929" spans="1:15" ht="15" hidden="1" customHeight="1" x14ac:dyDescent="0.3">
      <c r="A2929" s="2" t="s">
        <v>336</v>
      </c>
      <c r="B2929" s="2" t="s">
        <v>41</v>
      </c>
      <c r="C2929" s="3">
        <v>25</v>
      </c>
      <c r="D2929" s="2" t="s">
        <v>1088</v>
      </c>
      <c r="E2929" s="2" t="s">
        <v>22900</v>
      </c>
      <c r="F2929" s="2">
        <v>22392509</v>
      </c>
      <c r="G2929" s="2" t="s">
        <v>23413</v>
      </c>
      <c r="H2929" s="2" t="s">
        <v>23414</v>
      </c>
      <c r="I2929" s="2" t="s">
        <v>1296</v>
      </c>
      <c r="J2929" s="2"/>
      <c r="K2929" s="2" t="s">
        <v>23415</v>
      </c>
      <c r="L2929" s="2" t="s">
        <v>23416</v>
      </c>
      <c r="M2929" s="2" t="s">
        <v>7709</v>
      </c>
      <c r="N2929" s="4" t="s">
        <v>23417</v>
      </c>
      <c r="O2929" s="4" t="s">
        <v>23418</v>
      </c>
    </row>
    <row r="2930" spans="1:15" ht="15" hidden="1" customHeight="1" x14ac:dyDescent="0.3">
      <c r="A2930" s="2" t="s">
        <v>336</v>
      </c>
      <c r="B2930" s="2" t="s">
        <v>41</v>
      </c>
      <c r="C2930" s="3">
        <v>25</v>
      </c>
      <c r="D2930" s="2" t="s">
        <v>1088</v>
      </c>
      <c r="E2930" s="2" t="s">
        <v>22900</v>
      </c>
      <c r="F2930" s="2">
        <v>22507340</v>
      </c>
      <c r="G2930" s="2" t="s">
        <v>23419</v>
      </c>
      <c r="H2930" s="2" t="s">
        <v>23420</v>
      </c>
      <c r="I2930" s="2" t="s">
        <v>819</v>
      </c>
      <c r="J2930" s="2"/>
      <c r="K2930" s="2" t="s">
        <v>8185</v>
      </c>
      <c r="L2930" s="2" t="s">
        <v>23421</v>
      </c>
      <c r="M2930" s="2" t="s">
        <v>8937</v>
      </c>
      <c r="N2930" s="4" t="s">
        <v>23422</v>
      </c>
      <c r="O2930" s="4" t="s">
        <v>23423</v>
      </c>
    </row>
    <row r="2931" spans="1:15" ht="15" hidden="1" customHeight="1" x14ac:dyDescent="0.3">
      <c r="A2931" s="2" t="s">
        <v>336</v>
      </c>
      <c r="B2931" s="2" t="s">
        <v>41</v>
      </c>
      <c r="C2931" s="3">
        <v>25</v>
      </c>
      <c r="D2931" s="2" t="s">
        <v>1088</v>
      </c>
      <c r="E2931" s="2" t="s">
        <v>22900</v>
      </c>
      <c r="F2931" s="2">
        <v>21838492</v>
      </c>
      <c r="G2931" s="2" t="s">
        <v>23424</v>
      </c>
      <c r="H2931" s="2" t="s">
        <v>23425</v>
      </c>
      <c r="I2931" s="2" t="s">
        <v>1949</v>
      </c>
      <c r="J2931" s="2"/>
      <c r="K2931" s="2" t="s">
        <v>23426</v>
      </c>
      <c r="L2931" s="2" t="s">
        <v>23427</v>
      </c>
      <c r="M2931" s="2" t="s">
        <v>7388</v>
      </c>
      <c r="N2931" s="4" t="s">
        <v>23428</v>
      </c>
      <c r="O2931" s="4" t="s">
        <v>23429</v>
      </c>
    </row>
    <row r="2932" spans="1:15" ht="15" hidden="1" customHeight="1" x14ac:dyDescent="0.3">
      <c r="A2932" s="2" t="s">
        <v>336</v>
      </c>
      <c r="B2932" s="2" t="s">
        <v>41</v>
      </c>
      <c r="C2932" s="3">
        <v>25</v>
      </c>
      <c r="D2932" s="2" t="s">
        <v>1088</v>
      </c>
      <c r="E2932" s="2" t="s">
        <v>22900</v>
      </c>
      <c r="F2932" s="2">
        <v>21197459</v>
      </c>
      <c r="G2932" s="2" t="s">
        <v>23430</v>
      </c>
      <c r="H2932" s="2" t="s">
        <v>23431</v>
      </c>
      <c r="I2932" s="2" t="s">
        <v>776</v>
      </c>
      <c r="J2932" s="2" t="s">
        <v>19586</v>
      </c>
      <c r="K2932" s="2" t="s">
        <v>23432</v>
      </c>
      <c r="L2932" s="2" t="s">
        <v>23433</v>
      </c>
      <c r="M2932" s="2" t="s">
        <v>7709</v>
      </c>
      <c r="N2932" s="4" t="s">
        <v>23434</v>
      </c>
      <c r="O2932" s="4" t="s">
        <v>23435</v>
      </c>
    </row>
    <row r="2933" spans="1:15" ht="15" hidden="1" customHeight="1" x14ac:dyDescent="0.3">
      <c r="A2933" s="2" t="s">
        <v>336</v>
      </c>
      <c r="B2933" s="2" t="s">
        <v>41</v>
      </c>
      <c r="C2933" s="3">
        <v>25</v>
      </c>
      <c r="D2933" s="2" t="s">
        <v>1088</v>
      </c>
      <c r="E2933" s="2" t="s">
        <v>22900</v>
      </c>
      <c r="F2933" s="2">
        <v>17947872</v>
      </c>
      <c r="G2933" s="2" t="s">
        <v>23436</v>
      </c>
      <c r="H2933" s="2" t="s">
        <v>23437</v>
      </c>
      <c r="I2933" s="2" t="s">
        <v>1092</v>
      </c>
      <c r="J2933" s="2"/>
      <c r="K2933" s="2" t="s">
        <v>23438</v>
      </c>
      <c r="L2933" s="2" t="s">
        <v>23439</v>
      </c>
      <c r="M2933" s="2" t="s">
        <v>7388</v>
      </c>
      <c r="N2933" s="4" t="s">
        <v>23440</v>
      </c>
      <c r="O2933" s="2"/>
    </row>
    <row r="2934" spans="1:15" ht="15" hidden="1" customHeight="1" x14ac:dyDescent="0.3">
      <c r="A2934" s="2" t="s">
        <v>336</v>
      </c>
      <c r="B2934" s="2" t="s">
        <v>41</v>
      </c>
      <c r="C2934" s="3">
        <v>25</v>
      </c>
      <c r="D2934" s="2" t="s">
        <v>1088</v>
      </c>
      <c r="E2934" s="2" t="s">
        <v>22900</v>
      </c>
      <c r="F2934" s="2">
        <v>18073169</v>
      </c>
      <c r="G2934" s="2" t="s">
        <v>23441</v>
      </c>
      <c r="H2934" s="2" t="s">
        <v>23442</v>
      </c>
      <c r="I2934" s="2" t="s">
        <v>1092</v>
      </c>
      <c r="J2934" s="2"/>
      <c r="K2934" s="2" t="s">
        <v>23443</v>
      </c>
      <c r="L2934" s="2" t="s">
        <v>23444</v>
      </c>
      <c r="M2934" s="2" t="s">
        <v>7438</v>
      </c>
      <c r="N2934" s="4" t="s">
        <v>23445</v>
      </c>
      <c r="O2934" s="4" t="s">
        <v>23446</v>
      </c>
    </row>
    <row r="2935" spans="1:15" ht="15" hidden="1" customHeight="1" x14ac:dyDescent="0.3">
      <c r="A2935" s="2" t="s">
        <v>348</v>
      </c>
      <c r="B2935" s="2" t="s">
        <v>34333</v>
      </c>
      <c r="C2935" s="3">
        <v>26</v>
      </c>
      <c r="D2935" s="2" t="s">
        <v>1099</v>
      </c>
      <c r="E2935" s="2" t="s">
        <v>23452</v>
      </c>
      <c r="F2935" s="2">
        <v>39264481</v>
      </c>
      <c r="G2935" s="2" t="s">
        <v>23459</v>
      </c>
      <c r="H2935" s="2" t="s">
        <v>23460</v>
      </c>
      <c r="I2935" s="2" t="s">
        <v>19889</v>
      </c>
      <c r="J2935" s="2" t="s">
        <v>19889</v>
      </c>
      <c r="K2935" s="2" t="s">
        <v>7472</v>
      </c>
      <c r="L2935" s="2" t="s">
        <v>23461</v>
      </c>
      <c r="M2935" s="2" t="s">
        <v>8937</v>
      </c>
      <c r="N2935" s="4" t="s">
        <v>23462</v>
      </c>
      <c r="O2935" s="4" t="s">
        <v>23463</v>
      </c>
    </row>
    <row r="2936" spans="1:15" ht="15" hidden="1" customHeight="1" x14ac:dyDescent="0.3">
      <c r="A2936" s="2" t="s">
        <v>348</v>
      </c>
      <c r="B2936" s="2" t="s">
        <v>34333</v>
      </c>
      <c r="C2936" s="3">
        <v>26</v>
      </c>
      <c r="D2936" s="2" t="s">
        <v>1099</v>
      </c>
      <c r="E2936" s="2" t="s">
        <v>23452</v>
      </c>
      <c r="F2936" s="2">
        <v>38676811</v>
      </c>
      <c r="G2936" s="2" t="s">
        <v>23464</v>
      </c>
      <c r="H2936" s="2" t="s">
        <v>23465</v>
      </c>
      <c r="I2936" s="2" t="s">
        <v>6586</v>
      </c>
      <c r="J2936" s="2" t="s">
        <v>6586</v>
      </c>
      <c r="K2936" s="2" t="s">
        <v>7472</v>
      </c>
      <c r="L2936" s="2" t="s">
        <v>23466</v>
      </c>
      <c r="M2936" s="2" t="s">
        <v>11435</v>
      </c>
      <c r="N2936" s="4" t="s">
        <v>23467</v>
      </c>
      <c r="O2936" s="4" t="s">
        <v>23468</v>
      </c>
    </row>
    <row r="2937" spans="1:15" ht="15" hidden="1" customHeight="1" x14ac:dyDescent="0.3">
      <c r="A2937" s="2" t="s">
        <v>348</v>
      </c>
      <c r="B2937" s="2" t="s">
        <v>34333</v>
      </c>
      <c r="C2937" s="3">
        <v>26</v>
      </c>
      <c r="D2937" s="2" t="s">
        <v>1099</v>
      </c>
      <c r="E2937" s="2" t="s">
        <v>23447</v>
      </c>
      <c r="F2937" s="2">
        <v>37726596</v>
      </c>
      <c r="G2937" s="2" t="s">
        <v>23469</v>
      </c>
      <c r="H2937" s="2" t="s">
        <v>23470</v>
      </c>
      <c r="I2937" s="2" t="s">
        <v>5345</v>
      </c>
      <c r="J2937" s="2" t="s">
        <v>23471</v>
      </c>
      <c r="K2937" s="2" t="s">
        <v>7472</v>
      </c>
      <c r="L2937" s="2" t="s">
        <v>23472</v>
      </c>
      <c r="M2937" s="2" t="s">
        <v>7460</v>
      </c>
      <c r="N2937" s="4" t="s">
        <v>23473</v>
      </c>
      <c r="O2937" s="4" t="s">
        <v>23474</v>
      </c>
    </row>
    <row r="2938" spans="1:15" ht="15" hidden="1" customHeight="1" x14ac:dyDescent="0.3">
      <c r="A2938" s="2" t="s">
        <v>348</v>
      </c>
      <c r="B2938" s="2" t="s">
        <v>34333</v>
      </c>
      <c r="C2938" s="3">
        <v>26</v>
      </c>
      <c r="D2938" s="2" t="s">
        <v>1099</v>
      </c>
      <c r="E2938" s="2" t="s">
        <v>23452</v>
      </c>
      <c r="F2938" s="2">
        <v>37150360</v>
      </c>
      <c r="G2938" s="2" t="s">
        <v>23475</v>
      </c>
      <c r="H2938" s="2" t="s">
        <v>23476</v>
      </c>
      <c r="I2938" s="2" t="s">
        <v>4389</v>
      </c>
      <c r="J2938" s="2" t="s">
        <v>11953</v>
      </c>
      <c r="K2938" s="2" t="s">
        <v>7380</v>
      </c>
      <c r="L2938" s="2" t="s">
        <v>23477</v>
      </c>
      <c r="M2938" s="2" t="s">
        <v>7460</v>
      </c>
      <c r="N2938" s="4" t="s">
        <v>23478</v>
      </c>
      <c r="O2938" s="4" t="s">
        <v>23479</v>
      </c>
    </row>
    <row r="2939" spans="1:15" ht="15" hidden="1" customHeight="1" x14ac:dyDescent="0.3">
      <c r="A2939" s="2" t="s">
        <v>348</v>
      </c>
      <c r="B2939" s="2" t="s">
        <v>34333</v>
      </c>
      <c r="C2939" s="3">
        <v>26</v>
      </c>
      <c r="D2939" s="2" t="s">
        <v>1099</v>
      </c>
      <c r="E2939" s="2" t="s">
        <v>23452</v>
      </c>
      <c r="F2939" s="2">
        <v>36736953</v>
      </c>
      <c r="G2939" s="2" t="s">
        <v>23480</v>
      </c>
      <c r="H2939" s="2" t="s">
        <v>23481</v>
      </c>
      <c r="I2939" s="2" t="s">
        <v>2976</v>
      </c>
      <c r="J2939" s="2" t="s">
        <v>3839</v>
      </c>
      <c r="K2939" s="2" t="s">
        <v>7479</v>
      </c>
      <c r="L2939" s="2" t="s">
        <v>23482</v>
      </c>
      <c r="M2939" s="2" t="s">
        <v>7460</v>
      </c>
      <c r="N2939" s="4" t="s">
        <v>23483</v>
      </c>
      <c r="O2939" s="4" t="s">
        <v>23484</v>
      </c>
    </row>
    <row r="2940" spans="1:15" ht="15" hidden="1" customHeight="1" x14ac:dyDescent="0.3">
      <c r="A2940" s="2" t="s">
        <v>348</v>
      </c>
      <c r="B2940" s="2" t="s">
        <v>34333</v>
      </c>
      <c r="C2940" s="3">
        <v>26</v>
      </c>
      <c r="D2940" s="2" t="s">
        <v>1099</v>
      </c>
      <c r="E2940" s="2" t="s">
        <v>23452</v>
      </c>
      <c r="F2940" s="2">
        <v>37256629</v>
      </c>
      <c r="G2940" s="2" t="s">
        <v>23485</v>
      </c>
      <c r="H2940" s="2" t="s">
        <v>23486</v>
      </c>
      <c r="I2940" s="2" t="s">
        <v>4289</v>
      </c>
      <c r="J2940" s="2" t="s">
        <v>4289</v>
      </c>
      <c r="K2940" s="2" t="s">
        <v>10198</v>
      </c>
      <c r="L2940" s="2" t="s">
        <v>23487</v>
      </c>
      <c r="M2940" s="2" t="s">
        <v>7600</v>
      </c>
      <c r="N2940" s="4" t="s">
        <v>23488</v>
      </c>
      <c r="O2940" s="4" t="s">
        <v>23489</v>
      </c>
    </row>
    <row r="2941" spans="1:15" ht="15" hidden="1" customHeight="1" x14ac:dyDescent="0.3">
      <c r="A2941" s="2" t="s">
        <v>348</v>
      </c>
      <c r="B2941" s="2" t="s">
        <v>34333</v>
      </c>
      <c r="C2941" s="3">
        <v>26</v>
      </c>
      <c r="D2941" s="2" t="s">
        <v>1099</v>
      </c>
      <c r="E2941" s="2" t="s">
        <v>23452</v>
      </c>
      <c r="F2941" s="2">
        <v>35817355</v>
      </c>
      <c r="G2941" s="2" t="s">
        <v>23490</v>
      </c>
      <c r="H2941" s="2" t="s">
        <v>23491</v>
      </c>
      <c r="I2941" s="2" t="s">
        <v>1089</v>
      </c>
      <c r="J2941" s="2" t="s">
        <v>23492</v>
      </c>
      <c r="K2941" s="2" t="s">
        <v>23493</v>
      </c>
      <c r="L2941" s="2" t="s">
        <v>23494</v>
      </c>
      <c r="M2941" s="2" t="s">
        <v>7709</v>
      </c>
      <c r="N2941" s="4" t="s">
        <v>23495</v>
      </c>
      <c r="O2941" s="4" t="s">
        <v>23496</v>
      </c>
    </row>
    <row r="2942" spans="1:15" ht="15" hidden="1" customHeight="1" x14ac:dyDescent="0.3">
      <c r="A2942" s="2" t="s">
        <v>348</v>
      </c>
      <c r="B2942" s="2" t="s">
        <v>34333</v>
      </c>
      <c r="C2942" s="3">
        <v>26</v>
      </c>
      <c r="D2942" s="2" t="s">
        <v>1099</v>
      </c>
      <c r="E2942" s="2" t="s">
        <v>23447</v>
      </c>
      <c r="F2942" s="2">
        <v>35914665</v>
      </c>
      <c r="G2942" s="2" t="s">
        <v>23497</v>
      </c>
      <c r="H2942" s="2" t="s">
        <v>23498</v>
      </c>
      <c r="I2942" s="2" t="s">
        <v>1089</v>
      </c>
      <c r="J2942" s="2" t="s">
        <v>23499</v>
      </c>
      <c r="K2942" s="2" t="s">
        <v>12141</v>
      </c>
      <c r="L2942" s="2" t="s">
        <v>23500</v>
      </c>
      <c r="M2942" s="2" t="s">
        <v>7388</v>
      </c>
      <c r="N2942" s="4" t="s">
        <v>23501</v>
      </c>
      <c r="O2942" s="4" t="s">
        <v>23502</v>
      </c>
    </row>
    <row r="2943" spans="1:15" ht="15" hidden="1" customHeight="1" x14ac:dyDescent="0.3">
      <c r="A2943" s="2" t="s">
        <v>348</v>
      </c>
      <c r="B2943" s="2" t="s">
        <v>34333</v>
      </c>
      <c r="C2943" s="3">
        <v>26</v>
      </c>
      <c r="D2943" s="2" t="s">
        <v>1099</v>
      </c>
      <c r="E2943" s="2" t="s">
        <v>23447</v>
      </c>
      <c r="F2943" s="2">
        <v>35499644</v>
      </c>
      <c r="G2943" s="2" t="s">
        <v>23503</v>
      </c>
      <c r="H2943" s="2" t="s">
        <v>23504</v>
      </c>
      <c r="I2943" s="2" t="s">
        <v>1660</v>
      </c>
      <c r="J2943" s="2"/>
      <c r="K2943" s="2" t="s">
        <v>7472</v>
      </c>
      <c r="L2943" s="2" t="s">
        <v>23505</v>
      </c>
      <c r="M2943" s="2" t="s">
        <v>7858</v>
      </c>
      <c r="N2943" s="4" t="s">
        <v>23506</v>
      </c>
      <c r="O2943" s="4" t="s">
        <v>23507</v>
      </c>
    </row>
    <row r="2944" spans="1:15" ht="15" hidden="1" customHeight="1" x14ac:dyDescent="0.3">
      <c r="A2944" s="2" t="s">
        <v>348</v>
      </c>
      <c r="B2944" s="2" t="s">
        <v>34333</v>
      </c>
      <c r="C2944" s="3">
        <v>26</v>
      </c>
      <c r="D2944" s="2" t="s">
        <v>1099</v>
      </c>
      <c r="E2944" s="2" t="s">
        <v>23452</v>
      </c>
      <c r="F2944" s="2">
        <v>35449494</v>
      </c>
      <c r="G2944" s="2" t="s">
        <v>23508</v>
      </c>
      <c r="H2944" s="2" t="s">
        <v>23509</v>
      </c>
      <c r="I2944" s="2" t="s">
        <v>1475</v>
      </c>
      <c r="J2944" s="2" t="s">
        <v>20950</v>
      </c>
      <c r="K2944" s="2" t="s">
        <v>7472</v>
      </c>
      <c r="L2944" s="2" t="s">
        <v>23510</v>
      </c>
      <c r="M2944" s="2" t="s">
        <v>8937</v>
      </c>
      <c r="N2944" s="4" t="s">
        <v>23511</v>
      </c>
      <c r="O2944" s="4" t="s">
        <v>23512</v>
      </c>
    </row>
    <row r="2945" spans="1:15" ht="15" hidden="1" customHeight="1" x14ac:dyDescent="0.3">
      <c r="A2945" s="2" t="s">
        <v>348</v>
      </c>
      <c r="B2945" s="2" t="s">
        <v>34333</v>
      </c>
      <c r="C2945" s="3">
        <v>26</v>
      </c>
      <c r="D2945" s="2" t="s">
        <v>1099</v>
      </c>
      <c r="E2945" s="2" t="s">
        <v>23452</v>
      </c>
      <c r="F2945" s="2">
        <v>35133079</v>
      </c>
      <c r="G2945" s="2" t="s">
        <v>23513</v>
      </c>
      <c r="H2945" s="2" t="s">
        <v>23514</v>
      </c>
      <c r="I2945" s="2" t="s">
        <v>1289</v>
      </c>
      <c r="J2945" s="2" t="s">
        <v>7216</v>
      </c>
      <c r="K2945" s="2" t="s">
        <v>23515</v>
      </c>
      <c r="L2945" s="2" t="s">
        <v>23516</v>
      </c>
      <c r="M2945" s="2" t="s">
        <v>9041</v>
      </c>
      <c r="N2945" s="4" t="s">
        <v>23517</v>
      </c>
      <c r="O2945" s="4" t="s">
        <v>23518</v>
      </c>
    </row>
    <row r="2946" spans="1:15" ht="15" hidden="1" customHeight="1" x14ac:dyDescent="0.3">
      <c r="A2946" s="2" t="s">
        <v>348</v>
      </c>
      <c r="B2946" s="2" t="s">
        <v>34333</v>
      </c>
      <c r="C2946" s="3">
        <v>26</v>
      </c>
      <c r="D2946" s="2" t="s">
        <v>1099</v>
      </c>
      <c r="E2946" s="2" t="s">
        <v>23452</v>
      </c>
      <c r="F2946" s="2">
        <v>32054602</v>
      </c>
      <c r="G2946" s="2" t="s">
        <v>23519</v>
      </c>
      <c r="H2946" s="2" t="s">
        <v>23520</v>
      </c>
      <c r="I2946" s="2" t="s">
        <v>5380</v>
      </c>
      <c r="J2946" s="2" t="s">
        <v>23521</v>
      </c>
      <c r="K2946" s="2" t="s">
        <v>15780</v>
      </c>
      <c r="L2946" s="2" t="s">
        <v>23522</v>
      </c>
      <c r="M2946" s="2" t="s">
        <v>23523</v>
      </c>
      <c r="N2946" s="4" t="s">
        <v>23524</v>
      </c>
      <c r="O2946" s="4" t="s">
        <v>23525</v>
      </c>
    </row>
    <row r="2947" spans="1:15" ht="15" hidden="1" customHeight="1" x14ac:dyDescent="0.3">
      <c r="A2947" s="2" t="s">
        <v>348</v>
      </c>
      <c r="B2947" s="2" t="s">
        <v>34333</v>
      </c>
      <c r="C2947" s="3">
        <v>26</v>
      </c>
      <c r="D2947" s="2" t="s">
        <v>1099</v>
      </c>
      <c r="E2947" s="2" t="s">
        <v>23452</v>
      </c>
      <c r="F2947" s="2">
        <v>34004258</v>
      </c>
      <c r="G2947" s="2" t="s">
        <v>23526</v>
      </c>
      <c r="H2947" s="2" t="s">
        <v>23527</v>
      </c>
      <c r="I2947" s="2" t="s">
        <v>659</v>
      </c>
      <c r="J2947" s="2" t="s">
        <v>6324</v>
      </c>
      <c r="K2947" s="2" t="s">
        <v>7380</v>
      </c>
      <c r="L2947" s="2" t="s">
        <v>23528</v>
      </c>
      <c r="M2947" s="2" t="s">
        <v>9041</v>
      </c>
      <c r="N2947" s="4" t="s">
        <v>23529</v>
      </c>
      <c r="O2947" s="4" t="s">
        <v>23530</v>
      </c>
    </row>
    <row r="2948" spans="1:15" ht="15" hidden="1" customHeight="1" x14ac:dyDescent="0.3">
      <c r="A2948" s="2" t="s">
        <v>348</v>
      </c>
      <c r="B2948" s="2" t="s">
        <v>34333</v>
      </c>
      <c r="C2948" s="3">
        <v>26</v>
      </c>
      <c r="D2948" s="2" t="s">
        <v>1099</v>
      </c>
      <c r="E2948" s="2" t="s">
        <v>23452</v>
      </c>
      <c r="F2948" s="2">
        <v>36248833</v>
      </c>
      <c r="G2948" s="2" t="s">
        <v>23531</v>
      </c>
      <c r="H2948" s="2" t="s">
        <v>23532</v>
      </c>
      <c r="I2948" s="2" t="s">
        <v>695</v>
      </c>
      <c r="J2948" s="2" t="s">
        <v>2902</v>
      </c>
      <c r="K2948" s="2" t="s">
        <v>7410</v>
      </c>
      <c r="L2948" s="2" t="s">
        <v>23533</v>
      </c>
      <c r="M2948" s="2" t="s">
        <v>7495</v>
      </c>
      <c r="N2948" s="4" t="s">
        <v>23534</v>
      </c>
      <c r="O2948" s="4" t="s">
        <v>23535</v>
      </c>
    </row>
    <row r="2949" spans="1:15" ht="15" hidden="1" customHeight="1" x14ac:dyDescent="0.3">
      <c r="A2949" s="2" t="s">
        <v>348</v>
      </c>
      <c r="B2949" s="2" t="s">
        <v>34333</v>
      </c>
      <c r="C2949" s="3">
        <v>26</v>
      </c>
      <c r="D2949" s="2" t="s">
        <v>1099</v>
      </c>
      <c r="E2949" s="2" t="s">
        <v>23452</v>
      </c>
      <c r="F2949" s="2">
        <v>33627040</v>
      </c>
      <c r="G2949" s="2" t="s">
        <v>23536</v>
      </c>
      <c r="H2949" s="2" t="s">
        <v>23537</v>
      </c>
      <c r="I2949" s="2" t="s">
        <v>1162</v>
      </c>
      <c r="J2949" s="2" t="s">
        <v>23538</v>
      </c>
      <c r="K2949" s="2" t="s">
        <v>15886</v>
      </c>
      <c r="L2949" s="2" t="s">
        <v>23539</v>
      </c>
      <c r="M2949" s="2" t="s">
        <v>7677</v>
      </c>
      <c r="N2949" s="4" t="s">
        <v>23540</v>
      </c>
      <c r="O2949" s="4" t="s">
        <v>23541</v>
      </c>
    </row>
    <row r="2950" spans="1:15" ht="15" hidden="1" customHeight="1" x14ac:dyDescent="0.3">
      <c r="A2950" s="2" t="s">
        <v>348</v>
      </c>
      <c r="B2950" s="2" t="s">
        <v>34333</v>
      </c>
      <c r="C2950" s="3">
        <v>26</v>
      </c>
      <c r="D2950" s="2" t="s">
        <v>1099</v>
      </c>
      <c r="E2950" s="2" t="s">
        <v>23447</v>
      </c>
      <c r="F2950" s="2">
        <v>34657246</v>
      </c>
      <c r="G2950" s="2" t="s">
        <v>23542</v>
      </c>
      <c r="H2950" s="2" t="s">
        <v>23543</v>
      </c>
      <c r="I2950" s="2" t="s">
        <v>1162</v>
      </c>
      <c r="J2950" s="2" t="s">
        <v>5458</v>
      </c>
      <c r="K2950" s="2" t="s">
        <v>7472</v>
      </c>
      <c r="L2950" s="2" t="s">
        <v>23544</v>
      </c>
      <c r="M2950" s="2" t="s">
        <v>7460</v>
      </c>
      <c r="N2950" s="4" t="s">
        <v>23545</v>
      </c>
      <c r="O2950" s="4" t="s">
        <v>23546</v>
      </c>
    </row>
    <row r="2951" spans="1:15" ht="15" hidden="1" customHeight="1" x14ac:dyDescent="0.3">
      <c r="A2951" s="2" t="s">
        <v>348</v>
      </c>
      <c r="B2951" s="2" t="s">
        <v>34333</v>
      </c>
      <c r="C2951" s="3">
        <v>26</v>
      </c>
      <c r="D2951" s="2" t="s">
        <v>1099</v>
      </c>
      <c r="E2951" s="2" t="s">
        <v>23452</v>
      </c>
      <c r="F2951" s="2">
        <v>34184208</v>
      </c>
      <c r="G2951" s="2" t="s">
        <v>23547</v>
      </c>
      <c r="H2951" s="2" t="s">
        <v>23548</v>
      </c>
      <c r="I2951" s="2" t="s">
        <v>1206</v>
      </c>
      <c r="J2951" s="2" t="s">
        <v>23549</v>
      </c>
      <c r="K2951" s="2" t="s">
        <v>7472</v>
      </c>
      <c r="L2951" s="2" t="s">
        <v>23550</v>
      </c>
      <c r="M2951" s="2" t="s">
        <v>11435</v>
      </c>
      <c r="N2951" s="4" t="s">
        <v>23551</v>
      </c>
      <c r="O2951" s="4" t="s">
        <v>23552</v>
      </c>
    </row>
    <row r="2952" spans="1:15" ht="15" hidden="1" customHeight="1" x14ac:dyDescent="0.3">
      <c r="A2952" s="2" t="s">
        <v>348</v>
      </c>
      <c r="B2952" s="2" t="s">
        <v>34333</v>
      </c>
      <c r="C2952" s="3">
        <v>26</v>
      </c>
      <c r="D2952" s="2" t="s">
        <v>1099</v>
      </c>
      <c r="E2952" s="2" t="s">
        <v>23447</v>
      </c>
      <c r="F2952" s="2">
        <v>34259954</v>
      </c>
      <c r="G2952" s="2" t="s">
        <v>23553</v>
      </c>
      <c r="H2952" s="2" t="s">
        <v>23554</v>
      </c>
      <c r="I2952" s="2" t="s">
        <v>1206</v>
      </c>
      <c r="J2952" s="2" t="s">
        <v>23555</v>
      </c>
      <c r="K2952" s="2" t="s">
        <v>7472</v>
      </c>
      <c r="L2952" s="2" t="s">
        <v>23556</v>
      </c>
      <c r="M2952" s="2" t="s">
        <v>7735</v>
      </c>
      <c r="N2952" s="4" t="s">
        <v>23557</v>
      </c>
      <c r="O2952" s="4" t="s">
        <v>23558</v>
      </c>
    </row>
    <row r="2953" spans="1:15" ht="15" hidden="1" customHeight="1" x14ac:dyDescent="0.3">
      <c r="A2953" s="2" t="s">
        <v>348</v>
      </c>
      <c r="B2953" s="2" t="s">
        <v>34333</v>
      </c>
      <c r="C2953" s="3">
        <v>26</v>
      </c>
      <c r="D2953" s="2" t="s">
        <v>1099</v>
      </c>
      <c r="E2953" s="2" t="s">
        <v>23447</v>
      </c>
      <c r="F2953" s="2">
        <v>34324127</v>
      </c>
      <c r="G2953" s="2" t="s">
        <v>23503</v>
      </c>
      <c r="H2953" s="2" t="s">
        <v>23559</v>
      </c>
      <c r="I2953" s="2" t="s">
        <v>1206</v>
      </c>
      <c r="J2953" s="2" t="s">
        <v>23560</v>
      </c>
      <c r="K2953" s="2" t="s">
        <v>7472</v>
      </c>
      <c r="L2953" s="2" t="s">
        <v>23561</v>
      </c>
      <c r="M2953" s="2" t="s">
        <v>23562</v>
      </c>
      <c r="N2953" s="4" t="s">
        <v>23563</v>
      </c>
      <c r="O2953" s="4" t="s">
        <v>23564</v>
      </c>
    </row>
    <row r="2954" spans="1:15" ht="15" hidden="1" customHeight="1" x14ac:dyDescent="0.3">
      <c r="A2954" s="2" t="s">
        <v>348</v>
      </c>
      <c r="B2954" s="2" t="s">
        <v>34333</v>
      </c>
      <c r="C2954" s="3">
        <v>26</v>
      </c>
      <c r="D2954" s="2" t="s">
        <v>1099</v>
      </c>
      <c r="E2954" s="2" t="s">
        <v>23452</v>
      </c>
      <c r="F2954" s="2">
        <v>33493352</v>
      </c>
      <c r="G2954" s="2" t="s">
        <v>23565</v>
      </c>
      <c r="H2954" s="2" t="s">
        <v>23566</v>
      </c>
      <c r="I2954" s="2" t="s">
        <v>4493</v>
      </c>
      <c r="J2954" s="2"/>
      <c r="K2954" s="2" t="s">
        <v>10693</v>
      </c>
      <c r="L2954" s="2" t="s">
        <v>23567</v>
      </c>
      <c r="M2954" s="2" t="s">
        <v>7709</v>
      </c>
      <c r="N2954" s="4" t="s">
        <v>23568</v>
      </c>
      <c r="O2954" s="4" t="s">
        <v>23569</v>
      </c>
    </row>
    <row r="2955" spans="1:15" ht="15" hidden="1" customHeight="1" x14ac:dyDescent="0.3">
      <c r="A2955" s="2" t="s">
        <v>348</v>
      </c>
      <c r="B2955" s="2" t="s">
        <v>34333</v>
      </c>
      <c r="C2955" s="3">
        <v>26</v>
      </c>
      <c r="D2955" s="2" t="s">
        <v>1099</v>
      </c>
      <c r="E2955" s="2" t="s">
        <v>23452</v>
      </c>
      <c r="F2955" s="2">
        <v>33394316</v>
      </c>
      <c r="G2955" s="2" t="s">
        <v>23570</v>
      </c>
      <c r="H2955" s="2" t="s">
        <v>23571</v>
      </c>
      <c r="I2955" s="2" t="s">
        <v>948</v>
      </c>
      <c r="J2955" s="2" t="s">
        <v>23572</v>
      </c>
      <c r="K2955" s="2" t="s">
        <v>7472</v>
      </c>
      <c r="L2955" s="2" t="s">
        <v>23573</v>
      </c>
      <c r="M2955" s="2" t="s">
        <v>8937</v>
      </c>
      <c r="N2955" s="4" t="s">
        <v>23574</v>
      </c>
      <c r="O2955" s="4" t="s">
        <v>23575</v>
      </c>
    </row>
    <row r="2956" spans="1:15" ht="15" hidden="1" customHeight="1" x14ac:dyDescent="0.3">
      <c r="A2956" s="2" t="s">
        <v>348</v>
      </c>
      <c r="B2956" s="2" t="s">
        <v>34333</v>
      </c>
      <c r="C2956" s="3">
        <v>26</v>
      </c>
      <c r="D2956" s="2" t="s">
        <v>1099</v>
      </c>
      <c r="E2956" s="2" t="s">
        <v>23447</v>
      </c>
      <c r="F2956" s="2">
        <v>33021335</v>
      </c>
      <c r="G2956" s="2" t="s">
        <v>23576</v>
      </c>
      <c r="H2956" s="2" t="s">
        <v>23577</v>
      </c>
      <c r="I2956" s="2" t="s">
        <v>12040</v>
      </c>
      <c r="J2956" s="2" t="s">
        <v>13174</v>
      </c>
      <c r="K2956" s="2" t="s">
        <v>10405</v>
      </c>
      <c r="L2956" s="2" t="s">
        <v>23578</v>
      </c>
      <c r="M2956" s="2" t="s">
        <v>9072</v>
      </c>
      <c r="N2956" s="4" t="s">
        <v>3381</v>
      </c>
      <c r="O2956" s="4" t="s">
        <v>23579</v>
      </c>
    </row>
    <row r="2957" spans="1:15" ht="15" hidden="1" customHeight="1" x14ac:dyDescent="0.3">
      <c r="A2957" s="2" t="s">
        <v>348</v>
      </c>
      <c r="B2957" s="2" t="s">
        <v>34333</v>
      </c>
      <c r="C2957" s="3">
        <v>26</v>
      </c>
      <c r="D2957" s="2" t="s">
        <v>1099</v>
      </c>
      <c r="E2957" s="2" t="s">
        <v>23452</v>
      </c>
      <c r="F2957" s="2">
        <v>32892503</v>
      </c>
      <c r="G2957" s="2" t="s">
        <v>23580</v>
      </c>
      <c r="H2957" s="2" t="s">
        <v>23581</v>
      </c>
      <c r="I2957" s="2" t="s">
        <v>2101</v>
      </c>
      <c r="J2957" s="2" t="s">
        <v>12586</v>
      </c>
      <c r="K2957" s="2" t="s">
        <v>10405</v>
      </c>
      <c r="L2957" s="2" t="s">
        <v>23582</v>
      </c>
      <c r="M2957" s="2" t="s">
        <v>7460</v>
      </c>
      <c r="N2957" s="4" t="s">
        <v>23583</v>
      </c>
      <c r="O2957" s="4" t="s">
        <v>23584</v>
      </c>
    </row>
    <row r="2958" spans="1:15" ht="15" hidden="1" customHeight="1" x14ac:dyDescent="0.3">
      <c r="A2958" s="2" t="s">
        <v>348</v>
      </c>
      <c r="B2958" s="2" t="s">
        <v>34333</v>
      </c>
      <c r="C2958" s="3">
        <v>26</v>
      </c>
      <c r="D2958" s="2" t="s">
        <v>1099</v>
      </c>
      <c r="E2958" s="2" t="s">
        <v>23452</v>
      </c>
      <c r="F2958" s="2">
        <v>33815380</v>
      </c>
      <c r="G2958" s="2" t="s">
        <v>23585</v>
      </c>
      <c r="H2958" s="2" t="s">
        <v>23586</v>
      </c>
      <c r="I2958" s="2" t="s">
        <v>759</v>
      </c>
      <c r="J2958" s="2" t="s">
        <v>14188</v>
      </c>
      <c r="K2958" s="2" t="s">
        <v>7410</v>
      </c>
      <c r="L2958" s="2" t="s">
        <v>23587</v>
      </c>
      <c r="M2958" s="2" t="s">
        <v>7645</v>
      </c>
      <c r="N2958" s="4" t="s">
        <v>23588</v>
      </c>
      <c r="O2958" s="4" t="s">
        <v>23589</v>
      </c>
    </row>
    <row r="2959" spans="1:15" ht="15" hidden="1" customHeight="1" x14ac:dyDescent="0.3">
      <c r="A2959" s="2" t="s">
        <v>348</v>
      </c>
      <c r="B2959" s="2" t="s">
        <v>34333</v>
      </c>
      <c r="C2959" s="3">
        <v>26</v>
      </c>
      <c r="D2959" s="2" t="s">
        <v>1099</v>
      </c>
      <c r="E2959" s="2" t="s">
        <v>23447</v>
      </c>
      <c r="F2959" s="2">
        <v>32514656</v>
      </c>
      <c r="G2959" s="2" t="s">
        <v>23590</v>
      </c>
      <c r="H2959" s="2" t="s">
        <v>23591</v>
      </c>
      <c r="I2959" s="2" t="s">
        <v>1474</v>
      </c>
      <c r="J2959" s="2" t="s">
        <v>23592</v>
      </c>
      <c r="K2959" s="2" t="s">
        <v>7472</v>
      </c>
      <c r="L2959" s="2" t="s">
        <v>23593</v>
      </c>
      <c r="M2959" s="2" t="s">
        <v>7709</v>
      </c>
      <c r="N2959" s="4" t="s">
        <v>23594</v>
      </c>
      <c r="O2959" s="4" t="s">
        <v>23595</v>
      </c>
    </row>
    <row r="2960" spans="1:15" ht="15" hidden="1" customHeight="1" x14ac:dyDescent="0.3">
      <c r="A2960" s="2" t="s">
        <v>348</v>
      </c>
      <c r="B2960" s="2" t="s">
        <v>34333</v>
      </c>
      <c r="C2960" s="3">
        <v>26</v>
      </c>
      <c r="D2960" s="2" t="s">
        <v>1099</v>
      </c>
      <c r="E2960" s="2" t="s">
        <v>23447</v>
      </c>
      <c r="F2960" s="2">
        <v>32638197</v>
      </c>
      <c r="G2960" s="2" t="s">
        <v>23596</v>
      </c>
      <c r="H2960" s="2" t="s">
        <v>23597</v>
      </c>
      <c r="I2960" s="2" t="s">
        <v>1474</v>
      </c>
      <c r="J2960" s="2" t="s">
        <v>23598</v>
      </c>
      <c r="K2960" s="2" t="s">
        <v>7472</v>
      </c>
      <c r="L2960" s="2" t="s">
        <v>23599</v>
      </c>
      <c r="M2960" s="2" t="s">
        <v>14529</v>
      </c>
      <c r="N2960" s="4" t="s">
        <v>23600</v>
      </c>
      <c r="O2960" s="4" t="s">
        <v>23601</v>
      </c>
    </row>
    <row r="2961" spans="1:15" ht="15" hidden="1" customHeight="1" x14ac:dyDescent="0.3">
      <c r="A2961" s="2" t="s">
        <v>348</v>
      </c>
      <c r="B2961" s="2" t="s">
        <v>34333</v>
      </c>
      <c r="C2961" s="3">
        <v>26</v>
      </c>
      <c r="D2961" s="2" t="s">
        <v>1099</v>
      </c>
      <c r="E2961" s="2" t="s">
        <v>23452</v>
      </c>
      <c r="F2961" s="2">
        <v>31707357</v>
      </c>
      <c r="G2961" s="2" t="s">
        <v>20165</v>
      </c>
      <c r="H2961" s="2" t="s">
        <v>20166</v>
      </c>
      <c r="I2961" s="2" t="s">
        <v>960</v>
      </c>
      <c r="J2961" s="2" t="s">
        <v>20167</v>
      </c>
      <c r="K2961" s="2" t="s">
        <v>15780</v>
      </c>
      <c r="L2961" s="2" t="s">
        <v>20168</v>
      </c>
      <c r="M2961" s="2" t="s">
        <v>20169</v>
      </c>
      <c r="N2961" s="4" t="s">
        <v>20170</v>
      </c>
      <c r="O2961" s="4" t="s">
        <v>20171</v>
      </c>
    </row>
    <row r="2962" spans="1:15" ht="15" hidden="1" customHeight="1" x14ac:dyDescent="0.3">
      <c r="A2962" s="2" t="s">
        <v>348</v>
      </c>
      <c r="B2962" s="2" t="s">
        <v>34333</v>
      </c>
      <c r="C2962" s="3">
        <v>26</v>
      </c>
      <c r="D2962" s="2" t="s">
        <v>1099</v>
      </c>
      <c r="E2962" s="2" t="s">
        <v>23452</v>
      </c>
      <c r="F2962" s="2">
        <v>31812707</v>
      </c>
      <c r="G2962" s="2" t="s">
        <v>23602</v>
      </c>
      <c r="H2962" s="2" t="s">
        <v>23603</v>
      </c>
      <c r="I2962" s="2" t="s">
        <v>960</v>
      </c>
      <c r="J2962" s="2" t="s">
        <v>23604</v>
      </c>
      <c r="K2962" s="2" t="s">
        <v>8000</v>
      </c>
      <c r="L2962" s="2" t="s">
        <v>23605</v>
      </c>
      <c r="M2962" s="2" t="s">
        <v>7495</v>
      </c>
      <c r="N2962" s="4" t="s">
        <v>23606</v>
      </c>
      <c r="O2962" s="4" t="s">
        <v>23607</v>
      </c>
    </row>
    <row r="2963" spans="1:15" ht="15" hidden="1" customHeight="1" x14ac:dyDescent="0.3">
      <c r="A2963" s="2" t="s">
        <v>348</v>
      </c>
      <c r="B2963" s="2" t="s">
        <v>34333</v>
      </c>
      <c r="C2963" s="3">
        <v>26</v>
      </c>
      <c r="D2963" s="2" t="s">
        <v>1099</v>
      </c>
      <c r="E2963" s="2" t="s">
        <v>23447</v>
      </c>
      <c r="F2963" s="2">
        <v>31292637</v>
      </c>
      <c r="G2963" s="2" t="s">
        <v>23608</v>
      </c>
      <c r="H2963" s="2" t="s">
        <v>23609</v>
      </c>
      <c r="I2963" s="2" t="s">
        <v>4087</v>
      </c>
      <c r="J2963" s="2"/>
      <c r="K2963" s="2" t="s">
        <v>10693</v>
      </c>
      <c r="L2963" s="2" t="s">
        <v>23610</v>
      </c>
      <c r="M2963" s="2" t="s">
        <v>7677</v>
      </c>
      <c r="N2963" s="4" t="s">
        <v>23611</v>
      </c>
      <c r="O2963" s="4" t="s">
        <v>23612</v>
      </c>
    </row>
    <row r="2964" spans="1:15" ht="15" hidden="1" customHeight="1" x14ac:dyDescent="0.3">
      <c r="A2964" s="2" t="s">
        <v>348</v>
      </c>
      <c r="B2964" s="2" t="s">
        <v>34333</v>
      </c>
      <c r="C2964" s="3">
        <v>26</v>
      </c>
      <c r="D2964" s="2" t="s">
        <v>1099</v>
      </c>
      <c r="E2964" s="2" t="s">
        <v>23452</v>
      </c>
      <c r="F2964" s="2">
        <v>31686313</v>
      </c>
      <c r="G2964" s="2" t="s">
        <v>23613</v>
      </c>
      <c r="H2964" s="2" t="s">
        <v>23614</v>
      </c>
      <c r="I2964" s="2" t="s">
        <v>975</v>
      </c>
      <c r="J2964" s="2" t="s">
        <v>6109</v>
      </c>
      <c r="K2964" s="2" t="s">
        <v>7472</v>
      </c>
      <c r="L2964" s="2" t="s">
        <v>23615</v>
      </c>
      <c r="M2964" s="2" t="s">
        <v>8167</v>
      </c>
      <c r="N2964" s="4" t="s">
        <v>23616</v>
      </c>
      <c r="O2964" s="4" t="s">
        <v>23617</v>
      </c>
    </row>
    <row r="2965" spans="1:15" ht="15" hidden="1" customHeight="1" x14ac:dyDescent="0.3">
      <c r="A2965" s="2" t="s">
        <v>348</v>
      </c>
      <c r="B2965" s="2" t="s">
        <v>34333</v>
      </c>
      <c r="C2965" s="3">
        <v>26</v>
      </c>
      <c r="D2965" s="2" t="s">
        <v>1099</v>
      </c>
      <c r="E2965" s="2" t="s">
        <v>23447</v>
      </c>
      <c r="F2965" s="2">
        <v>33628209</v>
      </c>
      <c r="G2965" s="2" t="s">
        <v>23618</v>
      </c>
      <c r="H2965" s="2" t="s">
        <v>23619</v>
      </c>
      <c r="I2965" s="2" t="s">
        <v>1123</v>
      </c>
      <c r="J2965" s="2" t="s">
        <v>23620</v>
      </c>
      <c r="K2965" s="2" t="s">
        <v>7410</v>
      </c>
      <c r="L2965" s="2" t="s">
        <v>23621</v>
      </c>
      <c r="M2965" s="2" t="s">
        <v>7645</v>
      </c>
      <c r="N2965" s="4" t="s">
        <v>23622</v>
      </c>
      <c r="O2965" s="4" t="s">
        <v>23623</v>
      </c>
    </row>
    <row r="2966" spans="1:15" ht="15" hidden="1" customHeight="1" x14ac:dyDescent="0.3">
      <c r="A2966" s="2" t="s">
        <v>348</v>
      </c>
      <c r="B2966" s="2" t="s">
        <v>34333</v>
      </c>
      <c r="C2966" s="3">
        <v>26</v>
      </c>
      <c r="D2966" s="2" t="s">
        <v>1099</v>
      </c>
      <c r="E2966" s="2" t="s">
        <v>23452</v>
      </c>
      <c r="F2966" s="2">
        <v>31501138</v>
      </c>
      <c r="G2966" s="2" t="s">
        <v>23624</v>
      </c>
      <c r="H2966" s="2" t="s">
        <v>23625</v>
      </c>
      <c r="I2966" s="2" t="s">
        <v>2367</v>
      </c>
      <c r="J2966" s="2" t="s">
        <v>23626</v>
      </c>
      <c r="K2966" s="2" t="s">
        <v>15780</v>
      </c>
      <c r="L2966" s="2" t="s">
        <v>23627</v>
      </c>
      <c r="M2966" s="2" t="s">
        <v>16410</v>
      </c>
      <c r="N2966" s="4" t="s">
        <v>23628</v>
      </c>
      <c r="O2966" s="4" t="s">
        <v>23629</v>
      </c>
    </row>
    <row r="2967" spans="1:15" ht="15" hidden="1" customHeight="1" x14ac:dyDescent="0.3">
      <c r="A2967" s="2" t="s">
        <v>348</v>
      </c>
      <c r="B2967" s="2" t="s">
        <v>34333</v>
      </c>
      <c r="C2967" s="3">
        <v>26</v>
      </c>
      <c r="D2967" s="2" t="s">
        <v>1099</v>
      </c>
      <c r="E2967" s="2" t="s">
        <v>23452</v>
      </c>
      <c r="F2967" s="2">
        <v>31617030</v>
      </c>
      <c r="G2967" s="2" t="s">
        <v>23630</v>
      </c>
      <c r="H2967" s="2" t="s">
        <v>23631</v>
      </c>
      <c r="I2967" s="2" t="s">
        <v>2367</v>
      </c>
      <c r="J2967" s="2" t="s">
        <v>10379</v>
      </c>
      <c r="K2967" s="2" t="s">
        <v>7472</v>
      </c>
      <c r="L2967" s="2" t="s">
        <v>23632</v>
      </c>
      <c r="M2967" s="2" t="s">
        <v>7735</v>
      </c>
      <c r="N2967" s="4" t="s">
        <v>23633</v>
      </c>
      <c r="O2967" s="4" t="s">
        <v>23634</v>
      </c>
    </row>
    <row r="2968" spans="1:15" ht="15" hidden="1" customHeight="1" x14ac:dyDescent="0.3">
      <c r="A2968" s="2" t="s">
        <v>348</v>
      </c>
      <c r="B2968" s="2" t="s">
        <v>34333</v>
      </c>
      <c r="C2968" s="3">
        <v>26</v>
      </c>
      <c r="D2968" s="2" t="s">
        <v>1099</v>
      </c>
      <c r="E2968" s="2" t="s">
        <v>23452</v>
      </c>
      <c r="F2968" s="2">
        <v>30827937</v>
      </c>
      <c r="G2968" s="2" t="s">
        <v>23635</v>
      </c>
      <c r="H2968" s="2" t="s">
        <v>23636</v>
      </c>
      <c r="I2968" s="2" t="s">
        <v>16485</v>
      </c>
      <c r="J2968" s="2" t="s">
        <v>3944</v>
      </c>
      <c r="K2968" s="2" t="s">
        <v>23637</v>
      </c>
      <c r="L2968" s="2" t="s">
        <v>23638</v>
      </c>
      <c r="M2968" s="2" t="s">
        <v>11800</v>
      </c>
      <c r="N2968" s="4" t="s">
        <v>23639</v>
      </c>
      <c r="O2968" s="4" t="s">
        <v>23640</v>
      </c>
    </row>
    <row r="2969" spans="1:15" ht="15" hidden="1" customHeight="1" x14ac:dyDescent="0.3">
      <c r="A2969" s="2" t="s">
        <v>348</v>
      </c>
      <c r="B2969" s="2" t="s">
        <v>34333</v>
      </c>
      <c r="C2969" s="3">
        <v>26</v>
      </c>
      <c r="D2969" s="2" t="s">
        <v>1099</v>
      </c>
      <c r="E2969" s="2" t="s">
        <v>23447</v>
      </c>
      <c r="F2969" s="2">
        <v>30995379</v>
      </c>
      <c r="G2969" s="2" t="s">
        <v>23641</v>
      </c>
      <c r="H2969" s="2" t="s">
        <v>23642</v>
      </c>
      <c r="I2969" s="2" t="s">
        <v>13248</v>
      </c>
      <c r="J2969" s="2"/>
      <c r="K2969" s="2" t="s">
        <v>8336</v>
      </c>
      <c r="L2969" s="2" t="s">
        <v>23643</v>
      </c>
      <c r="M2969" s="2" t="s">
        <v>7677</v>
      </c>
      <c r="N2969" s="4" t="s">
        <v>23644</v>
      </c>
      <c r="O2969" s="4" t="s">
        <v>23645</v>
      </c>
    </row>
    <row r="2970" spans="1:15" ht="15" hidden="1" customHeight="1" x14ac:dyDescent="0.3">
      <c r="A2970" s="2" t="s">
        <v>348</v>
      </c>
      <c r="B2970" s="2" t="s">
        <v>34333</v>
      </c>
      <c r="C2970" s="3">
        <v>26</v>
      </c>
      <c r="D2970" s="2" t="s">
        <v>1099</v>
      </c>
      <c r="E2970" s="2" t="s">
        <v>23452</v>
      </c>
      <c r="F2970" s="2">
        <v>30908902</v>
      </c>
      <c r="G2970" s="2" t="s">
        <v>23646</v>
      </c>
      <c r="H2970" s="2" t="s">
        <v>23647</v>
      </c>
      <c r="I2970" s="2" t="s">
        <v>1357</v>
      </c>
      <c r="J2970" s="2" t="s">
        <v>12107</v>
      </c>
      <c r="K2970" s="2" t="s">
        <v>23648</v>
      </c>
      <c r="L2970" s="2" t="s">
        <v>23649</v>
      </c>
      <c r="M2970" s="2" t="s">
        <v>16410</v>
      </c>
      <c r="N2970" s="4" t="s">
        <v>23650</v>
      </c>
      <c r="O2970" s="4" t="s">
        <v>23651</v>
      </c>
    </row>
    <row r="2971" spans="1:15" ht="15" hidden="1" customHeight="1" x14ac:dyDescent="0.3">
      <c r="A2971" s="2" t="s">
        <v>348</v>
      </c>
      <c r="B2971" s="2" t="s">
        <v>34333</v>
      </c>
      <c r="C2971" s="3">
        <v>26</v>
      </c>
      <c r="D2971" s="2" t="s">
        <v>1099</v>
      </c>
      <c r="E2971" s="2" t="s">
        <v>23452</v>
      </c>
      <c r="F2971" s="2">
        <v>29799677</v>
      </c>
      <c r="G2971" s="2" t="s">
        <v>23652</v>
      </c>
      <c r="H2971" s="2" t="s">
        <v>23653</v>
      </c>
      <c r="I2971" s="2" t="s">
        <v>2987</v>
      </c>
      <c r="J2971" s="2"/>
      <c r="K2971" s="2" t="s">
        <v>19911</v>
      </c>
      <c r="L2971" s="2" t="s">
        <v>23654</v>
      </c>
      <c r="M2971" s="2" t="s">
        <v>7460</v>
      </c>
      <c r="N2971" s="4" t="s">
        <v>23655</v>
      </c>
      <c r="O2971" s="4" t="s">
        <v>23656</v>
      </c>
    </row>
    <row r="2972" spans="1:15" ht="15" hidden="1" customHeight="1" x14ac:dyDescent="0.3">
      <c r="A2972" s="2" t="s">
        <v>348</v>
      </c>
      <c r="B2972" s="2" t="s">
        <v>34333</v>
      </c>
      <c r="C2972" s="3">
        <v>26</v>
      </c>
      <c r="D2972" s="2" t="s">
        <v>1099</v>
      </c>
      <c r="E2972" s="2" t="s">
        <v>23447</v>
      </c>
      <c r="F2972" s="2">
        <v>30565235</v>
      </c>
      <c r="G2972" s="2" t="s">
        <v>23657</v>
      </c>
      <c r="H2972" s="2" t="s">
        <v>23658</v>
      </c>
      <c r="I2972" s="2" t="s">
        <v>876</v>
      </c>
      <c r="J2972" s="2"/>
      <c r="K2972" s="2" t="s">
        <v>8890</v>
      </c>
      <c r="L2972" s="2" t="s">
        <v>23659</v>
      </c>
      <c r="M2972" s="2" t="s">
        <v>7438</v>
      </c>
      <c r="N2972" s="4" t="s">
        <v>23660</v>
      </c>
      <c r="O2972" s="4" t="s">
        <v>23661</v>
      </c>
    </row>
    <row r="2973" spans="1:15" ht="15" hidden="1" customHeight="1" x14ac:dyDescent="0.3">
      <c r="A2973" s="2" t="s">
        <v>348</v>
      </c>
      <c r="B2973" s="2" t="s">
        <v>34333</v>
      </c>
      <c r="C2973" s="3">
        <v>26</v>
      </c>
      <c r="D2973" s="2" t="s">
        <v>1099</v>
      </c>
      <c r="E2973" s="2" t="s">
        <v>23447</v>
      </c>
      <c r="F2973" s="2">
        <v>30644014</v>
      </c>
      <c r="G2973" s="2" t="s">
        <v>23662</v>
      </c>
      <c r="H2973" s="2" t="s">
        <v>23663</v>
      </c>
      <c r="I2973" s="2" t="s">
        <v>876</v>
      </c>
      <c r="J2973" s="2" t="s">
        <v>23664</v>
      </c>
      <c r="K2973" s="2" t="s">
        <v>7472</v>
      </c>
      <c r="L2973" s="2" t="s">
        <v>23665</v>
      </c>
      <c r="M2973" s="2" t="s">
        <v>8937</v>
      </c>
      <c r="N2973" s="4" t="s">
        <v>23666</v>
      </c>
      <c r="O2973" s="4" t="s">
        <v>23667</v>
      </c>
    </row>
    <row r="2974" spans="1:15" ht="15" hidden="1" customHeight="1" x14ac:dyDescent="0.3">
      <c r="A2974" s="2" t="s">
        <v>348</v>
      </c>
      <c r="B2974" s="2" t="s">
        <v>34333</v>
      </c>
      <c r="C2974" s="3">
        <v>26</v>
      </c>
      <c r="D2974" s="2" t="s">
        <v>1099</v>
      </c>
      <c r="E2974" s="2" t="s">
        <v>23447</v>
      </c>
      <c r="F2974" s="2">
        <v>30559313</v>
      </c>
      <c r="G2974" s="2" t="s">
        <v>23668</v>
      </c>
      <c r="H2974" s="2" t="s">
        <v>23669</v>
      </c>
      <c r="I2974" s="2" t="s">
        <v>1359</v>
      </c>
      <c r="J2974" s="2" t="s">
        <v>23670</v>
      </c>
      <c r="K2974" s="2" t="s">
        <v>23671</v>
      </c>
      <c r="L2974" s="2" t="s">
        <v>23672</v>
      </c>
      <c r="M2974" s="2" t="s">
        <v>7495</v>
      </c>
      <c r="N2974" s="4" t="s">
        <v>23673</v>
      </c>
      <c r="O2974" s="4" t="s">
        <v>23674</v>
      </c>
    </row>
    <row r="2975" spans="1:15" ht="15" hidden="1" customHeight="1" x14ac:dyDescent="0.3">
      <c r="A2975" s="2" t="s">
        <v>348</v>
      </c>
      <c r="B2975" s="2" t="s">
        <v>34333</v>
      </c>
      <c r="C2975" s="3">
        <v>26</v>
      </c>
      <c r="D2975" s="2" t="s">
        <v>1099</v>
      </c>
      <c r="E2975" s="2" t="s">
        <v>23447</v>
      </c>
      <c r="F2975" s="2">
        <v>30377239</v>
      </c>
      <c r="G2975" s="2" t="s">
        <v>23675</v>
      </c>
      <c r="H2975" s="2" t="s">
        <v>23676</v>
      </c>
      <c r="I2975" s="2" t="s">
        <v>1659</v>
      </c>
      <c r="J2975" s="2"/>
      <c r="K2975" s="2" t="s">
        <v>648</v>
      </c>
      <c r="L2975" s="2" t="s">
        <v>23677</v>
      </c>
      <c r="M2975" s="2" t="s">
        <v>7709</v>
      </c>
      <c r="N2975" s="4" t="s">
        <v>23678</v>
      </c>
      <c r="O2975" s="4" t="s">
        <v>23679</v>
      </c>
    </row>
    <row r="2976" spans="1:15" ht="15" hidden="1" customHeight="1" x14ac:dyDescent="0.3">
      <c r="A2976" s="2" t="s">
        <v>348</v>
      </c>
      <c r="B2976" s="2" t="s">
        <v>34333</v>
      </c>
      <c r="C2976" s="3">
        <v>26</v>
      </c>
      <c r="D2976" s="2" t="s">
        <v>1099</v>
      </c>
      <c r="E2976" s="2" t="s">
        <v>23447</v>
      </c>
      <c r="F2976" s="2">
        <v>30386947</v>
      </c>
      <c r="G2976" s="2" t="s">
        <v>23680</v>
      </c>
      <c r="H2976" s="2" t="s">
        <v>23681</v>
      </c>
      <c r="I2976" s="2" t="s">
        <v>1659</v>
      </c>
      <c r="J2976" s="2" t="s">
        <v>4571</v>
      </c>
      <c r="K2976" s="2" t="s">
        <v>7472</v>
      </c>
      <c r="L2976" s="2" t="s">
        <v>23682</v>
      </c>
      <c r="M2976" s="2" t="s">
        <v>23683</v>
      </c>
      <c r="N2976" s="4" t="s">
        <v>23684</v>
      </c>
      <c r="O2976" s="4" t="s">
        <v>23685</v>
      </c>
    </row>
    <row r="2977" spans="1:15" ht="15" hidden="1" customHeight="1" x14ac:dyDescent="0.3">
      <c r="A2977" s="2" t="s">
        <v>348</v>
      </c>
      <c r="B2977" s="2" t="s">
        <v>34333</v>
      </c>
      <c r="C2977" s="3">
        <v>26</v>
      </c>
      <c r="D2977" s="2" t="s">
        <v>1099</v>
      </c>
      <c r="E2977" s="2" t="s">
        <v>23452</v>
      </c>
      <c r="F2977" s="2">
        <v>29936104</v>
      </c>
      <c r="G2977" s="2" t="s">
        <v>23686</v>
      </c>
      <c r="H2977" s="2" t="s">
        <v>23687</v>
      </c>
      <c r="I2977" s="2" t="s">
        <v>1228</v>
      </c>
      <c r="J2977" s="2" t="s">
        <v>23688</v>
      </c>
      <c r="K2977" s="2" t="s">
        <v>7380</v>
      </c>
      <c r="L2977" s="2" t="s">
        <v>23689</v>
      </c>
      <c r="M2977" s="2" t="s">
        <v>20242</v>
      </c>
      <c r="N2977" s="4" t="s">
        <v>23690</v>
      </c>
      <c r="O2977" s="4" t="s">
        <v>23691</v>
      </c>
    </row>
    <row r="2978" spans="1:15" ht="15" hidden="1" customHeight="1" x14ac:dyDescent="0.3">
      <c r="A2978" s="2" t="s">
        <v>348</v>
      </c>
      <c r="B2978" s="2" t="s">
        <v>34333</v>
      </c>
      <c r="C2978" s="3">
        <v>26</v>
      </c>
      <c r="D2978" s="2" t="s">
        <v>1099</v>
      </c>
      <c r="E2978" s="2" t="s">
        <v>23447</v>
      </c>
      <c r="F2978" s="2">
        <v>30139808</v>
      </c>
      <c r="G2978" s="2" t="s">
        <v>23692</v>
      </c>
      <c r="H2978" s="2" t="s">
        <v>23693</v>
      </c>
      <c r="I2978" s="2" t="s">
        <v>1364</v>
      </c>
      <c r="J2978" s="2"/>
      <c r="K2978" s="2" t="s">
        <v>648</v>
      </c>
      <c r="L2978" s="2" t="s">
        <v>23694</v>
      </c>
      <c r="M2978" s="2" t="s">
        <v>7495</v>
      </c>
      <c r="N2978" s="4" t="s">
        <v>23695</v>
      </c>
      <c r="O2978" s="4" t="s">
        <v>23696</v>
      </c>
    </row>
    <row r="2979" spans="1:15" ht="15" hidden="1" customHeight="1" x14ac:dyDescent="0.3">
      <c r="A2979" s="2" t="s">
        <v>348</v>
      </c>
      <c r="B2979" s="2" t="s">
        <v>34333</v>
      </c>
      <c r="C2979" s="3">
        <v>26</v>
      </c>
      <c r="D2979" s="2" t="s">
        <v>1099</v>
      </c>
      <c r="E2979" s="2" t="s">
        <v>23447</v>
      </c>
      <c r="F2979" s="2">
        <v>29744787</v>
      </c>
      <c r="G2979" s="2" t="s">
        <v>23697</v>
      </c>
      <c r="H2979" s="2" t="s">
        <v>23698</v>
      </c>
      <c r="I2979" s="2" t="s">
        <v>5623</v>
      </c>
      <c r="J2979" s="2" t="s">
        <v>7223</v>
      </c>
      <c r="K2979" s="2" t="s">
        <v>7472</v>
      </c>
      <c r="L2979" s="2" t="s">
        <v>23699</v>
      </c>
      <c r="M2979" s="2" t="s">
        <v>7388</v>
      </c>
      <c r="N2979" s="4" t="s">
        <v>23700</v>
      </c>
      <c r="O2979" s="4" t="s">
        <v>23701</v>
      </c>
    </row>
    <row r="2980" spans="1:15" ht="15" hidden="1" customHeight="1" x14ac:dyDescent="0.3">
      <c r="A2980" s="2" t="s">
        <v>348</v>
      </c>
      <c r="B2980" s="2" t="s">
        <v>34333</v>
      </c>
      <c r="C2980" s="3">
        <v>26</v>
      </c>
      <c r="D2980" s="2" t="s">
        <v>1099</v>
      </c>
      <c r="E2980" s="2" t="s">
        <v>23447</v>
      </c>
      <c r="F2980" s="2">
        <v>29391253</v>
      </c>
      <c r="G2980" s="2" t="s">
        <v>23702</v>
      </c>
      <c r="H2980" s="2" t="s">
        <v>23703</v>
      </c>
      <c r="I2980" s="2" t="s">
        <v>875</v>
      </c>
      <c r="J2980" s="2" t="s">
        <v>23704</v>
      </c>
      <c r="K2980" s="2" t="s">
        <v>7380</v>
      </c>
      <c r="L2980" s="2" t="s">
        <v>23705</v>
      </c>
      <c r="M2980" s="2" t="s">
        <v>7677</v>
      </c>
      <c r="N2980" s="4" t="s">
        <v>23706</v>
      </c>
      <c r="O2980" s="4" t="s">
        <v>23707</v>
      </c>
    </row>
    <row r="2981" spans="1:15" ht="15" hidden="1" customHeight="1" x14ac:dyDescent="0.3">
      <c r="A2981" s="2" t="s">
        <v>348</v>
      </c>
      <c r="B2981" s="2" t="s">
        <v>34333</v>
      </c>
      <c r="C2981" s="3">
        <v>26</v>
      </c>
      <c r="D2981" s="2" t="s">
        <v>1099</v>
      </c>
      <c r="E2981" s="2" t="s">
        <v>23447</v>
      </c>
      <c r="F2981" s="2">
        <v>28823388</v>
      </c>
      <c r="G2981" s="2" t="s">
        <v>23708</v>
      </c>
      <c r="H2981" s="2" t="s">
        <v>23709</v>
      </c>
      <c r="I2981" s="2" t="s">
        <v>1352</v>
      </c>
      <c r="J2981" s="2" t="s">
        <v>23710</v>
      </c>
      <c r="K2981" s="2" t="s">
        <v>23711</v>
      </c>
      <c r="L2981" s="2" t="s">
        <v>23712</v>
      </c>
      <c r="M2981" s="2" t="s">
        <v>7388</v>
      </c>
      <c r="N2981" s="4" t="s">
        <v>23713</v>
      </c>
      <c r="O2981" s="4" t="s">
        <v>23714</v>
      </c>
    </row>
    <row r="2982" spans="1:15" ht="15" hidden="1" customHeight="1" x14ac:dyDescent="0.3">
      <c r="A2982" s="2" t="s">
        <v>348</v>
      </c>
      <c r="B2982" s="2" t="s">
        <v>34333</v>
      </c>
      <c r="C2982" s="3">
        <v>26</v>
      </c>
      <c r="D2982" s="2" t="s">
        <v>1099</v>
      </c>
      <c r="E2982" s="2" t="s">
        <v>23452</v>
      </c>
      <c r="F2982" s="2">
        <v>30692987</v>
      </c>
      <c r="G2982" s="2" t="s">
        <v>23715</v>
      </c>
      <c r="H2982" s="2" t="s">
        <v>23716</v>
      </c>
      <c r="I2982" s="2" t="s">
        <v>781</v>
      </c>
      <c r="J2982" s="2" t="s">
        <v>23664</v>
      </c>
      <c r="K2982" s="2" t="s">
        <v>7410</v>
      </c>
      <c r="L2982" s="2" t="s">
        <v>23717</v>
      </c>
      <c r="M2982" s="2" t="s">
        <v>7495</v>
      </c>
      <c r="N2982" s="4" t="s">
        <v>23718</v>
      </c>
      <c r="O2982" s="4" t="s">
        <v>23719</v>
      </c>
    </row>
    <row r="2983" spans="1:15" ht="15" hidden="1" customHeight="1" x14ac:dyDescent="0.3">
      <c r="A2983" s="2" t="s">
        <v>348</v>
      </c>
      <c r="B2983" s="2" t="s">
        <v>34333</v>
      </c>
      <c r="C2983" s="3">
        <v>26</v>
      </c>
      <c r="D2983" s="2" t="s">
        <v>1099</v>
      </c>
      <c r="E2983" s="2" t="s">
        <v>23447</v>
      </c>
      <c r="F2983" s="2">
        <v>28974505</v>
      </c>
      <c r="G2983" s="2" t="s">
        <v>23720</v>
      </c>
      <c r="H2983" s="2" t="s">
        <v>23721</v>
      </c>
      <c r="I2983" s="2" t="s">
        <v>23722</v>
      </c>
      <c r="J2983" s="2" t="s">
        <v>23723</v>
      </c>
      <c r="K2983" s="2" t="s">
        <v>5284</v>
      </c>
      <c r="L2983" s="2" t="s">
        <v>23724</v>
      </c>
      <c r="M2983" s="2" t="s">
        <v>7488</v>
      </c>
      <c r="N2983" s="4" t="s">
        <v>23725</v>
      </c>
      <c r="O2983" s="4" t="s">
        <v>23726</v>
      </c>
    </row>
    <row r="2984" spans="1:15" ht="15" hidden="1" customHeight="1" x14ac:dyDescent="0.3">
      <c r="A2984" s="2" t="s">
        <v>348</v>
      </c>
      <c r="B2984" s="2" t="s">
        <v>34333</v>
      </c>
      <c r="C2984" s="3">
        <v>26</v>
      </c>
      <c r="D2984" s="2" t="s">
        <v>1099</v>
      </c>
      <c r="E2984" s="2" t="s">
        <v>23447</v>
      </c>
      <c r="F2984" s="2">
        <v>28805790</v>
      </c>
      <c r="G2984" s="2" t="s">
        <v>23727</v>
      </c>
      <c r="H2984" s="2" t="s">
        <v>23728</v>
      </c>
      <c r="I2984" s="2" t="s">
        <v>1096</v>
      </c>
      <c r="J2984" s="2" t="s">
        <v>23729</v>
      </c>
      <c r="K2984" s="2" t="s">
        <v>18259</v>
      </c>
      <c r="L2984" s="2" t="s">
        <v>23730</v>
      </c>
      <c r="M2984" s="2" t="s">
        <v>7709</v>
      </c>
      <c r="N2984" s="4" t="s">
        <v>23731</v>
      </c>
      <c r="O2984" s="4" t="s">
        <v>23732</v>
      </c>
    </row>
    <row r="2985" spans="1:15" ht="15" hidden="1" customHeight="1" x14ac:dyDescent="0.3">
      <c r="A2985" s="2" t="s">
        <v>348</v>
      </c>
      <c r="B2985" s="2" t="s">
        <v>34333</v>
      </c>
      <c r="C2985" s="3">
        <v>26</v>
      </c>
      <c r="D2985" s="2" t="s">
        <v>1099</v>
      </c>
      <c r="E2985" s="2" t="s">
        <v>23452</v>
      </c>
      <c r="F2985" s="2">
        <v>28993957</v>
      </c>
      <c r="G2985" s="2" t="s">
        <v>23733</v>
      </c>
      <c r="H2985" s="2" t="s">
        <v>23734</v>
      </c>
      <c r="I2985" s="2" t="s">
        <v>1096</v>
      </c>
      <c r="J2985" s="2" t="s">
        <v>23735</v>
      </c>
      <c r="K2985" s="2" t="s">
        <v>7472</v>
      </c>
      <c r="L2985" s="2" t="s">
        <v>23736</v>
      </c>
      <c r="M2985" s="2" t="s">
        <v>8167</v>
      </c>
      <c r="N2985" s="4" t="s">
        <v>23737</v>
      </c>
      <c r="O2985" s="4" t="s">
        <v>23738</v>
      </c>
    </row>
    <row r="2986" spans="1:15" ht="15" hidden="1" customHeight="1" x14ac:dyDescent="0.3">
      <c r="A2986" s="2" t="s">
        <v>348</v>
      </c>
      <c r="B2986" s="2" t="s">
        <v>34333</v>
      </c>
      <c r="C2986" s="3">
        <v>26</v>
      </c>
      <c r="D2986" s="2" t="s">
        <v>1099</v>
      </c>
      <c r="E2986" s="2" t="s">
        <v>23452</v>
      </c>
      <c r="F2986" s="2">
        <v>28983775</v>
      </c>
      <c r="G2986" s="2" t="s">
        <v>23739</v>
      </c>
      <c r="H2986" s="2" t="s">
        <v>23740</v>
      </c>
      <c r="I2986" s="2" t="s">
        <v>5364</v>
      </c>
      <c r="J2986" s="2" t="s">
        <v>5364</v>
      </c>
      <c r="K2986" s="2" t="s">
        <v>18065</v>
      </c>
      <c r="L2986" s="2" t="s">
        <v>23741</v>
      </c>
      <c r="M2986" s="2" t="s">
        <v>7438</v>
      </c>
      <c r="N2986" s="4" t="s">
        <v>23742</v>
      </c>
      <c r="O2986" s="4" t="s">
        <v>23743</v>
      </c>
    </row>
    <row r="2987" spans="1:15" ht="15" hidden="1" customHeight="1" x14ac:dyDescent="0.3">
      <c r="A2987" s="2" t="s">
        <v>348</v>
      </c>
      <c r="B2987" s="2" t="s">
        <v>34333</v>
      </c>
      <c r="C2987" s="3">
        <v>26</v>
      </c>
      <c r="D2987" s="2" t="s">
        <v>1099</v>
      </c>
      <c r="E2987" s="2" t="s">
        <v>23452</v>
      </c>
      <c r="F2987" s="2">
        <v>28900105</v>
      </c>
      <c r="G2987" s="2" t="s">
        <v>23744</v>
      </c>
      <c r="H2987" s="2" t="s">
        <v>23745</v>
      </c>
      <c r="I2987" s="2" t="s">
        <v>21247</v>
      </c>
      <c r="J2987" s="2" t="s">
        <v>21247</v>
      </c>
      <c r="K2987" s="2" t="s">
        <v>9582</v>
      </c>
      <c r="L2987" s="2" t="s">
        <v>23746</v>
      </c>
      <c r="M2987" s="2" t="s">
        <v>7460</v>
      </c>
      <c r="N2987" s="4" t="s">
        <v>23747</v>
      </c>
      <c r="O2987" s="4" t="s">
        <v>23748</v>
      </c>
    </row>
    <row r="2988" spans="1:15" ht="15" hidden="1" customHeight="1" x14ac:dyDescent="0.3">
      <c r="A2988" s="2" t="s">
        <v>348</v>
      </c>
      <c r="B2988" s="2" t="s">
        <v>34333</v>
      </c>
      <c r="C2988" s="3">
        <v>26</v>
      </c>
      <c r="D2988" s="2" t="s">
        <v>1099</v>
      </c>
      <c r="E2988" s="2" t="s">
        <v>23447</v>
      </c>
      <c r="F2988" s="2">
        <v>28830446</v>
      </c>
      <c r="G2988" s="2" t="s">
        <v>23749</v>
      </c>
      <c r="H2988" s="2" t="s">
        <v>23750</v>
      </c>
      <c r="I2988" s="2" t="s">
        <v>23751</v>
      </c>
      <c r="J2988" s="2" t="s">
        <v>23751</v>
      </c>
      <c r="K2988" s="2" t="s">
        <v>19923</v>
      </c>
      <c r="L2988" s="2" t="s">
        <v>23752</v>
      </c>
      <c r="M2988" s="2" t="s">
        <v>7709</v>
      </c>
      <c r="N2988" s="4" t="s">
        <v>23753</v>
      </c>
      <c r="O2988" s="4" t="s">
        <v>23754</v>
      </c>
    </row>
    <row r="2989" spans="1:15" ht="15" hidden="1" customHeight="1" x14ac:dyDescent="0.3">
      <c r="A2989" s="2" t="s">
        <v>348</v>
      </c>
      <c r="B2989" s="2" t="s">
        <v>34333</v>
      </c>
      <c r="C2989" s="3">
        <v>26</v>
      </c>
      <c r="D2989" s="2" t="s">
        <v>1099</v>
      </c>
      <c r="E2989" s="2" t="s">
        <v>23447</v>
      </c>
      <c r="F2989" s="2">
        <v>28493328</v>
      </c>
      <c r="G2989" s="2" t="s">
        <v>23755</v>
      </c>
      <c r="H2989" s="2" t="s">
        <v>23756</v>
      </c>
      <c r="I2989" s="2" t="s">
        <v>2453</v>
      </c>
      <c r="J2989" s="2" t="s">
        <v>9413</v>
      </c>
      <c r="K2989" s="2" t="s">
        <v>10405</v>
      </c>
      <c r="L2989" s="2" t="s">
        <v>23757</v>
      </c>
      <c r="M2989" s="2" t="s">
        <v>7388</v>
      </c>
      <c r="N2989" s="4" t="s">
        <v>23758</v>
      </c>
      <c r="O2989" s="4" t="s">
        <v>23759</v>
      </c>
    </row>
    <row r="2990" spans="1:15" ht="15" hidden="1" customHeight="1" x14ac:dyDescent="0.3">
      <c r="A2990" s="2" t="s">
        <v>348</v>
      </c>
      <c r="B2990" s="2" t="s">
        <v>34333</v>
      </c>
      <c r="C2990" s="3">
        <v>26</v>
      </c>
      <c r="D2990" s="2" t="s">
        <v>1099</v>
      </c>
      <c r="E2990" s="2" t="s">
        <v>23452</v>
      </c>
      <c r="F2990" s="2">
        <v>27514238</v>
      </c>
      <c r="G2990" s="2" t="s">
        <v>23760</v>
      </c>
      <c r="H2990" s="2" t="s">
        <v>23761</v>
      </c>
      <c r="I2990" s="2" t="s">
        <v>1366</v>
      </c>
      <c r="J2990" s="2" t="s">
        <v>23762</v>
      </c>
      <c r="K2990" s="2" t="s">
        <v>10800</v>
      </c>
      <c r="L2990" s="2" t="s">
        <v>23763</v>
      </c>
      <c r="M2990" s="2" t="s">
        <v>7709</v>
      </c>
      <c r="N2990" s="4" t="s">
        <v>23764</v>
      </c>
      <c r="O2990" s="4" t="s">
        <v>23765</v>
      </c>
    </row>
    <row r="2991" spans="1:15" ht="15" hidden="1" customHeight="1" x14ac:dyDescent="0.3">
      <c r="A2991" s="2" t="s">
        <v>348</v>
      </c>
      <c r="B2991" s="2" t="s">
        <v>34333</v>
      </c>
      <c r="C2991" s="3">
        <v>26</v>
      </c>
      <c r="D2991" s="2" t="s">
        <v>1099</v>
      </c>
      <c r="E2991" s="2" t="s">
        <v>23452</v>
      </c>
      <c r="F2991" s="2">
        <v>27130863</v>
      </c>
      <c r="G2991" s="2" t="s">
        <v>23766</v>
      </c>
      <c r="H2991" s="2" t="s">
        <v>23767</v>
      </c>
      <c r="I2991" s="2" t="s">
        <v>2459</v>
      </c>
      <c r="J2991" s="2" t="s">
        <v>9496</v>
      </c>
      <c r="K2991" s="2" t="s">
        <v>7380</v>
      </c>
      <c r="L2991" s="2" t="s">
        <v>23768</v>
      </c>
      <c r="M2991" s="2" t="s">
        <v>23769</v>
      </c>
      <c r="N2991" s="4" t="s">
        <v>23770</v>
      </c>
      <c r="O2991" s="4" t="s">
        <v>23771</v>
      </c>
    </row>
    <row r="2992" spans="1:15" ht="15" hidden="1" customHeight="1" x14ac:dyDescent="0.3">
      <c r="A2992" s="2" t="s">
        <v>348</v>
      </c>
      <c r="B2992" s="2" t="s">
        <v>34333</v>
      </c>
      <c r="C2992" s="3">
        <v>26</v>
      </c>
      <c r="D2992" s="2" t="s">
        <v>1099</v>
      </c>
      <c r="E2992" s="2" t="s">
        <v>23447</v>
      </c>
      <c r="F2992" s="2">
        <v>27069017</v>
      </c>
      <c r="G2992" s="2" t="s">
        <v>23772</v>
      </c>
      <c r="H2992" s="2" t="s">
        <v>23773</v>
      </c>
      <c r="I2992" s="2" t="s">
        <v>9502</v>
      </c>
      <c r="J2992" s="2" t="s">
        <v>18627</v>
      </c>
      <c r="K2992" s="2" t="s">
        <v>10693</v>
      </c>
      <c r="L2992" s="2" t="s">
        <v>23774</v>
      </c>
      <c r="M2992" s="2" t="s">
        <v>7735</v>
      </c>
      <c r="N2992" s="4" t="s">
        <v>23775</v>
      </c>
      <c r="O2992" s="4" t="s">
        <v>23776</v>
      </c>
    </row>
    <row r="2993" spans="1:15" ht="15" hidden="1" customHeight="1" x14ac:dyDescent="0.3">
      <c r="A2993" s="2" t="s">
        <v>348</v>
      </c>
      <c r="B2993" s="2" t="s">
        <v>34333</v>
      </c>
      <c r="C2993" s="3">
        <v>26</v>
      </c>
      <c r="D2993" s="2" t="s">
        <v>1099</v>
      </c>
      <c r="E2993" s="2" t="s">
        <v>23452</v>
      </c>
      <c r="F2993" s="2">
        <v>26688515</v>
      </c>
      <c r="G2993" s="2" t="s">
        <v>23777</v>
      </c>
      <c r="H2993" s="2" t="s">
        <v>23778</v>
      </c>
      <c r="I2993" s="2" t="s">
        <v>5072</v>
      </c>
      <c r="J2993" s="2" t="s">
        <v>17102</v>
      </c>
      <c r="K2993" s="2" t="s">
        <v>7380</v>
      </c>
      <c r="L2993" s="2" t="s">
        <v>23779</v>
      </c>
      <c r="M2993" s="2" t="s">
        <v>9553</v>
      </c>
      <c r="N2993" s="4" t="s">
        <v>23780</v>
      </c>
      <c r="O2993" s="4" t="s">
        <v>23781</v>
      </c>
    </row>
    <row r="2994" spans="1:15" ht="15" hidden="1" customHeight="1" x14ac:dyDescent="0.3">
      <c r="A2994" s="2" t="s">
        <v>348</v>
      </c>
      <c r="B2994" s="2" t="s">
        <v>34333</v>
      </c>
      <c r="C2994" s="3">
        <v>26</v>
      </c>
      <c r="D2994" s="2" t="s">
        <v>1099</v>
      </c>
      <c r="E2994" s="2" t="s">
        <v>23447</v>
      </c>
      <c r="F2994" s="2">
        <v>26922074</v>
      </c>
      <c r="G2994" s="2" t="s">
        <v>23782</v>
      </c>
      <c r="H2994" s="2" t="s">
        <v>23783</v>
      </c>
      <c r="I2994" s="2" t="s">
        <v>1362</v>
      </c>
      <c r="J2994" s="2" t="s">
        <v>23784</v>
      </c>
      <c r="K2994" s="2" t="s">
        <v>7472</v>
      </c>
      <c r="L2994" s="2" t="s">
        <v>23785</v>
      </c>
      <c r="M2994" s="2" t="s">
        <v>7460</v>
      </c>
      <c r="N2994" s="4" t="s">
        <v>23786</v>
      </c>
      <c r="O2994" s="4" t="s">
        <v>23787</v>
      </c>
    </row>
    <row r="2995" spans="1:15" ht="15" hidden="1" customHeight="1" x14ac:dyDescent="0.3">
      <c r="A2995" s="2" t="s">
        <v>348</v>
      </c>
      <c r="B2995" s="2" t="s">
        <v>34333</v>
      </c>
      <c r="C2995" s="3">
        <v>26</v>
      </c>
      <c r="D2995" s="2" t="s">
        <v>1099</v>
      </c>
      <c r="E2995" s="2" t="s">
        <v>23452</v>
      </c>
      <c r="F2995" s="2">
        <v>26684479</v>
      </c>
      <c r="G2995" s="2" t="s">
        <v>23788</v>
      </c>
      <c r="H2995" s="2" t="s">
        <v>23789</v>
      </c>
      <c r="I2995" s="2" t="s">
        <v>3223</v>
      </c>
      <c r="J2995" s="2" t="s">
        <v>23790</v>
      </c>
      <c r="K2995" s="2" t="s">
        <v>648</v>
      </c>
      <c r="L2995" s="2" t="s">
        <v>23791</v>
      </c>
      <c r="M2995" s="2" t="s">
        <v>7709</v>
      </c>
      <c r="N2995" s="4" t="s">
        <v>23792</v>
      </c>
      <c r="O2995" s="4" t="s">
        <v>23793</v>
      </c>
    </row>
    <row r="2996" spans="1:15" ht="15" hidden="1" customHeight="1" x14ac:dyDescent="0.3">
      <c r="A2996" s="2" t="s">
        <v>348</v>
      </c>
      <c r="B2996" s="2" t="s">
        <v>34333</v>
      </c>
      <c r="C2996" s="3">
        <v>26</v>
      </c>
      <c r="D2996" s="2" t="s">
        <v>1099</v>
      </c>
      <c r="E2996" s="2" t="s">
        <v>23447</v>
      </c>
      <c r="F2996" s="2">
        <v>27095930</v>
      </c>
      <c r="G2996" s="2" t="s">
        <v>23794</v>
      </c>
      <c r="H2996" s="2" t="s">
        <v>23795</v>
      </c>
      <c r="I2996" s="2" t="s">
        <v>864</v>
      </c>
      <c r="J2996" s="2" t="s">
        <v>18155</v>
      </c>
      <c r="K2996" s="2" t="s">
        <v>19279</v>
      </c>
      <c r="L2996" s="2" t="s">
        <v>23796</v>
      </c>
      <c r="M2996" s="2" t="s">
        <v>7388</v>
      </c>
      <c r="N2996" s="4" t="s">
        <v>23797</v>
      </c>
      <c r="O2996" s="4" t="s">
        <v>23798</v>
      </c>
    </row>
    <row r="2997" spans="1:15" ht="15" hidden="1" customHeight="1" x14ac:dyDescent="0.3">
      <c r="A2997" s="2" t="s">
        <v>348</v>
      </c>
      <c r="B2997" s="2" t="s">
        <v>34333</v>
      </c>
      <c r="C2997" s="3">
        <v>26</v>
      </c>
      <c r="D2997" s="2" t="s">
        <v>1099</v>
      </c>
      <c r="E2997" s="2" t="s">
        <v>23452</v>
      </c>
      <c r="F2997" s="2">
        <v>28989813</v>
      </c>
      <c r="G2997" s="2" t="s">
        <v>23799</v>
      </c>
      <c r="H2997" s="2" t="s">
        <v>23800</v>
      </c>
      <c r="I2997" s="2" t="s">
        <v>864</v>
      </c>
      <c r="J2997" s="2" t="s">
        <v>23801</v>
      </c>
      <c r="K2997" s="2" t="s">
        <v>23802</v>
      </c>
      <c r="L2997" s="2" t="s">
        <v>23803</v>
      </c>
      <c r="M2997" s="2" t="s">
        <v>7388</v>
      </c>
      <c r="N2997" s="4" t="s">
        <v>23804</v>
      </c>
      <c r="O2997" s="4" t="s">
        <v>23805</v>
      </c>
    </row>
    <row r="2998" spans="1:15" ht="15" hidden="1" customHeight="1" x14ac:dyDescent="0.3">
      <c r="A2998" s="2" t="s">
        <v>348</v>
      </c>
      <c r="B2998" s="2" t="s">
        <v>34333</v>
      </c>
      <c r="C2998" s="3">
        <v>26</v>
      </c>
      <c r="D2998" s="2" t="s">
        <v>1099</v>
      </c>
      <c r="E2998" s="2" t="s">
        <v>23452</v>
      </c>
      <c r="F2998" s="2">
        <v>26682746</v>
      </c>
      <c r="G2998" s="2" t="s">
        <v>23806</v>
      </c>
      <c r="H2998" s="2" t="s">
        <v>23807</v>
      </c>
      <c r="I2998" s="2" t="s">
        <v>23790</v>
      </c>
      <c r="J2998" s="2" t="s">
        <v>23790</v>
      </c>
      <c r="K2998" s="2" t="s">
        <v>7887</v>
      </c>
      <c r="L2998" s="2" t="s">
        <v>23808</v>
      </c>
      <c r="M2998" s="2" t="s">
        <v>14551</v>
      </c>
      <c r="N2998" s="4" t="s">
        <v>23809</v>
      </c>
      <c r="O2998" s="4" t="s">
        <v>23810</v>
      </c>
    </row>
    <row r="2999" spans="1:15" ht="15" hidden="1" customHeight="1" x14ac:dyDescent="0.3">
      <c r="A2999" s="2" t="s">
        <v>348</v>
      </c>
      <c r="B2999" s="2" t="s">
        <v>34333</v>
      </c>
      <c r="C2999" s="3">
        <v>26</v>
      </c>
      <c r="D2999" s="2" t="s">
        <v>1099</v>
      </c>
      <c r="E2999" s="2" t="s">
        <v>23452</v>
      </c>
      <c r="F2999" s="2">
        <v>26122173</v>
      </c>
      <c r="G2999" s="2" t="s">
        <v>23811</v>
      </c>
      <c r="H2999" s="2" t="s">
        <v>23812</v>
      </c>
      <c r="I2999" s="2" t="s">
        <v>1974</v>
      </c>
      <c r="J2999" s="2" t="s">
        <v>23813</v>
      </c>
      <c r="K2999" s="2" t="s">
        <v>8000</v>
      </c>
      <c r="L2999" s="2" t="s">
        <v>23814</v>
      </c>
      <c r="M2999" s="2" t="s">
        <v>8937</v>
      </c>
      <c r="N2999" s="4" t="s">
        <v>23815</v>
      </c>
      <c r="O2999" s="4" t="s">
        <v>23816</v>
      </c>
    </row>
    <row r="3000" spans="1:15" ht="15" hidden="1" customHeight="1" x14ac:dyDescent="0.3">
      <c r="A3000" s="2" t="s">
        <v>348</v>
      </c>
      <c r="B3000" s="2" t="s">
        <v>34333</v>
      </c>
      <c r="C3000" s="3">
        <v>26</v>
      </c>
      <c r="D3000" s="2" t="s">
        <v>1099</v>
      </c>
      <c r="E3000" s="2" t="s">
        <v>23452</v>
      </c>
      <c r="F3000" s="2">
        <v>26376800</v>
      </c>
      <c r="G3000" s="2" t="s">
        <v>23817</v>
      </c>
      <c r="H3000" s="2" t="s">
        <v>23818</v>
      </c>
      <c r="I3000" s="2" t="s">
        <v>2314</v>
      </c>
      <c r="J3000" s="2" t="s">
        <v>23819</v>
      </c>
      <c r="K3000" s="2" t="s">
        <v>7472</v>
      </c>
      <c r="L3000" s="2" t="s">
        <v>23820</v>
      </c>
      <c r="M3000" s="2" t="s">
        <v>8528</v>
      </c>
      <c r="N3000" s="4" t="s">
        <v>23821</v>
      </c>
      <c r="O3000" s="4" t="s">
        <v>23822</v>
      </c>
    </row>
    <row r="3001" spans="1:15" ht="15" hidden="1" customHeight="1" x14ac:dyDescent="0.3">
      <c r="A3001" s="2" t="s">
        <v>348</v>
      </c>
      <c r="B3001" s="2" t="s">
        <v>34333</v>
      </c>
      <c r="C3001" s="3">
        <v>26</v>
      </c>
      <c r="D3001" s="2" t="s">
        <v>1099</v>
      </c>
      <c r="E3001" s="2" t="s">
        <v>23452</v>
      </c>
      <c r="F3001" s="2">
        <v>25875699</v>
      </c>
      <c r="G3001" s="2" t="s">
        <v>23823</v>
      </c>
      <c r="H3001" s="2" t="s">
        <v>23824</v>
      </c>
      <c r="I3001" s="2" t="s">
        <v>2431</v>
      </c>
      <c r="J3001" s="2" t="s">
        <v>10544</v>
      </c>
      <c r="K3001" s="2" t="s">
        <v>7472</v>
      </c>
      <c r="L3001" s="2" t="s">
        <v>23825</v>
      </c>
      <c r="M3001" s="2" t="s">
        <v>7495</v>
      </c>
      <c r="N3001" s="4" t="s">
        <v>23826</v>
      </c>
      <c r="O3001" s="4" t="s">
        <v>23827</v>
      </c>
    </row>
    <row r="3002" spans="1:15" ht="15" hidden="1" customHeight="1" x14ac:dyDescent="0.3">
      <c r="A3002" s="2" t="s">
        <v>348</v>
      </c>
      <c r="B3002" s="2" t="s">
        <v>34333</v>
      </c>
      <c r="C3002" s="3">
        <v>26</v>
      </c>
      <c r="D3002" s="2" t="s">
        <v>1099</v>
      </c>
      <c r="E3002" s="2" t="s">
        <v>23447</v>
      </c>
      <c r="F3002" s="2">
        <v>25514831</v>
      </c>
      <c r="G3002" s="2" t="s">
        <v>23828</v>
      </c>
      <c r="H3002" s="2" t="s">
        <v>23829</v>
      </c>
      <c r="I3002" s="2" t="s">
        <v>1515</v>
      </c>
      <c r="J3002" s="2" t="s">
        <v>23830</v>
      </c>
      <c r="K3002" s="2" t="s">
        <v>21840</v>
      </c>
      <c r="L3002" s="2" t="s">
        <v>23831</v>
      </c>
      <c r="M3002" s="2" t="s">
        <v>7709</v>
      </c>
      <c r="N3002" s="4" t="s">
        <v>23832</v>
      </c>
      <c r="O3002" s="4" t="s">
        <v>23833</v>
      </c>
    </row>
    <row r="3003" spans="1:15" ht="15" hidden="1" customHeight="1" x14ac:dyDescent="0.3">
      <c r="A3003" s="2" t="s">
        <v>348</v>
      </c>
      <c r="B3003" s="2" t="s">
        <v>34333</v>
      </c>
      <c r="C3003" s="3">
        <v>26</v>
      </c>
      <c r="D3003" s="2" t="s">
        <v>1099</v>
      </c>
      <c r="E3003" s="2" t="s">
        <v>23452</v>
      </c>
      <c r="F3003" s="2">
        <v>25457153</v>
      </c>
      <c r="G3003" s="2" t="s">
        <v>23834</v>
      </c>
      <c r="H3003" s="2" t="s">
        <v>23835</v>
      </c>
      <c r="I3003" s="2" t="s">
        <v>2681</v>
      </c>
      <c r="J3003" s="2" t="s">
        <v>23836</v>
      </c>
      <c r="K3003" s="2" t="s">
        <v>7380</v>
      </c>
      <c r="L3003" s="2" t="s">
        <v>23837</v>
      </c>
      <c r="M3003" s="2" t="s">
        <v>8167</v>
      </c>
      <c r="N3003" s="4" t="s">
        <v>23838</v>
      </c>
      <c r="O3003" s="4" t="s">
        <v>23839</v>
      </c>
    </row>
    <row r="3004" spans="1:15" ht="15" hidden="1" customHeight="1" x14ac:dyDescent="0.3">
      <c r="A3004" s="2" t="s">
        <v>348</v>
      </c>
      <c r="B3004" s="2" t="s">
        <v>34333</v>
      </c>
      <c r="C3004" s="3">
        <v>26</v>
      </c>
      <c r="D3004" s="2" t="s">
        <v>1099</v>
      </c>
      <c r="E3004" s="2" t="s">
        <v>23447</v>
      </c>
      <c r="F3004" s="2">
        <v>24767876</v>
      </c>
      <c r="G3004" s="2" t="s">
        <v>23840</v>
      </c>
      <c r="H3004" s="2" t="s">
        <v>23841</v>
      </c>
      <c r="I3004" s="2" t="s">
        <v>2667</v>
      </c>
      <c r="J3004" s="2" t="s">
        <v>23842</v>
      </c>
      <c r="K3004" s="2" t="s">
        <v>7380</v>
      </c>
      <c r="L3004" s="2" t="s">
        <v>23843</v>
      </c>
      <c r="M3004" s="2" t="s">
        <v>7460</v>
      </c>
      <c r="N3004" s="4" t="s">
        <v>23844</v>
      </c>
      <c r="O3004" s="4" t="s">
        <v>23845</v>
      </c>
    </row>
    <row r="3005" spans="1:15" ht="15" hidden="1" customHeight="1" x14ac:dyDescent="0.3">
      <c r="A3005" s="2" t="s">
        <v>348</v>
      </c>
      <c r="B3005" s="2" t="s">
        <v>34333</v>
      </c>
      <c r="C3005" s="3">
        <v>26</v>
      </c>
      <c r="D3005" s="2" t="s">
        <v>1099</v>
      </c>
      <c r="E3005" s="2" t="s">
        <v>23452</v>
      </c>
      <c r="F3005" s="2">
        <v>24552284</v>
      </c>
      <c r="G3005" s="2" t="s">
        <v>23846</v>
      </c>
      <c r="H3005" s="2" t="s">
        <v>23847</v>
      </c>
      <c r="I3005" s="2" t="s">
        <v>23848</v>
      </c>
      <c r="J3005" s="2" t="s">
        <v>10582</v>
      </c>
      <c r="K3005" s="2" t="s">
        <v>8336</v>
      </c>
      <c r="L3005" s="2" t="s">
        <v>23849</v>
      </c>
      <c r="M3005" s="2" t="s">
        <v>9072</v>
      </c>
      <c r="N3005" s="4" t="s">
        <v>23850</v>
      </c>
      <c r="O3005" s="4" t="s">
        <v>23851</v>
      </c>
    </row>
    <row r="3006" spans="1:15" ht="15" hidden="1" customHeight="1" x14ac:dyDescent="0.3">
      <c r="A3006" s="2" t="s">
        <v>348</v>
      </c>
      <c r="B3006" s="2" t="s">
        <v>34333</v>
      </c>
      <c r="C3006" s="3">
        <v>26</v>
      </c>
      <c r="D3006" s="2" t="s">
        <v>1099</v>
      </c>
      <c r="E3006" s="2" t="s">
        <v>23452</v>
      </c>
      <c r="F3006" s="2">
        <v>23895897</v>
      </c>
      <c r="G3006" s="2" t="s">
        <v>23852</v>
      </c>
      <c r="H3006" s="2" t="s">
        <v>23853</v>
      </c>
      <c r="I3006" s="2" t="s">
        <v>1098</v>
      </c>
      <c r="J3006" s="2" t="s">
        <v>20694</v>
      </c>
      <c r="K3006" s="2" t="s">
        <v>7380</v>
      </c>
      <c r="L3006" s="2" t="s">
        <v>23854</v>
      </c>
      <c r="M3006" s="2" t="s">
        <v>20579</v>
      </c>
      <c r="N3006" s="4" t="s">
        <v>23855</v>
      </c>
      <c r="O3006" s="4" t="s">
        <v>23856</v>
      </c>
    </row>
    <row r="3007" spans="1:15" ht="15" hidden="1" customHeight="1" x14ac:dyDescent="0.3">
      <c r="A3007" s="2" t="s">
        <v>348</v>
      </c>
      <c r="B3007" s="2" t="s">
        <v>34333</v>
      </c>
      <c r="C3007" s="3">
        <v>26</v>
      </c>
      <c r="D3007" s="2" t="s">
        <v>1099</v>
      </c>
      <c r="E3007" s="2" t="s">
        <v>23447</v>
      </c>
      <c r="F3007" s="2">
        <v>23280131</v>
      </c>
      <c r="G3007" s="2" t="s">
        <v>23857</v>
      </c>
      <c r="H3007" s="2" t="s">
        <v>23858</v>
      </c>
      <c r="I3007" s="2" t="s">
        <v>3120</v>
      </c>
      <c r="J3007" s="2" t="s">
        <v>23859</v>
      </c>
      <c r="K3007" s="2" t="s">
        <v>7380</v>
      </c>
      <c r="L3007" s="2" t="s">
        <v>23860</v>
      </c>
      <c r="M3007" s="2" t="s">
        <v>7495</v>
      </c>
      <c r="N3007" s="4" t="s">
        <v>23861</v>
      </c>
      <c r="O3007" s="4" t="s">
        <v>23862</v>
      </c>
    </row>
    <row r="3008" spans="1:15" ht="15" hidden="1" customHeight="1" x14ac:dyDescent="0.3">
      <c r="A3008" s="2" t="s">
        <v>348</v>
      </c>
      <c r="B3008" s="2" t="s">
        <v>34333</v>
      </c>
      <c r="C3008" s="3">
        <v>26</v>
      </c>
      <c r="D3008" s="2" t="s">
        <v>1099</v>
      </c>
      <c r="E3008" s="2" t="s">
        <v>23452</v>
      </c>
      <c r="F3008" s="2">
        <v>22805442</v>
      </c>
      <c r="G3008" s="2" t="s">
        <v>23863</v>
      </c>
      <c r="H3008" s="2" t="s">
        <v>23864</v>
      </c>
      <c r="I3008" s="2" t="s">
        <v>5379</v>
      </c>
      <c r="J3008" s="2" t="s">
        <v>18195</v>
      </c>
      <c r="K3008" s="2" t="s">
        <v>21840</v>
      </c>
      <c r="L3008" s="2" t="s">
        <v>23865</v>
      </c>
      <c r="M3008" s="2" t="s">
        <v>7495</v>
      </c>
      <c r="N3008" s="4" t="s">
        <v>23866</v>
      </c>
      <c r="O3008" s="4" t="s">
        <v>23867</v>
      </c>
    </row>
    <row r="3009" spans="1:15" ht="15" hidden="1" customHeight="1" x14ac:dyDescent="0.3">
      <c r="A3009" s="2" t="s">
        <v>348</v>
      </c>
      <c r="B3009" s="2" t="s">
        <v>34333</v>
      </c>
      <c r="C3009" s="3">
        <v>26</v>
      </c>
      <c r="D3009" s="2" t="s">
        <v>1099</v>
      </c>
      <c r="E3009" s="2" t="s">
        <v>23452</v>
      </c>
      <c r="F3009" s="2">
        <v>22578972</v>
      </c>
      <c r="G3009" s="2" t="s">
        <v>23868</v>
      </c>
      <c r="H3009" s="2" t="s">
        <v>23869</v>
      </c>
      <c r="I3009" s="2" t="s">
        <v>5688</v>
      </c>
      <c r="J3009" s="2" t="s">
        <v>21451</v>
      </c>
      <c r="K3009" s="2" t="s">
        <v>7380</v>
      </c>
      <c r="L3009" s="2" t="s">
        <v>23870</v>
      </c>
      <c r="M3009" s="2" t="s">
        <v>8167</v>
      </c>
      <c r="N3009" s="4" t="s">
        <v>23871</v>
      </c>
      <c r="O3009" s="4" t="s">
        <v>23872</v>
      </c>
    </row>
    <row r="3010" spans="1:15" ht="15" hidden="1" customHeight="1" x14ac:dyDescent="0.3">
      <c r="A3010" s="2" t="s">
        <v>348</v>
      </c>
      <c r="B3010" s="2" t="s">
        <v>34333</v>
      </c>
      <c r="C3010" s="3">
        <v>26</v>
      </c>
      <c r="D3010" s="2" t="s">
        <v>1099</v>
      </c>
      <c r="E3010" s="2" t="s">
        <v>23452</v>
      </c>
      <c r="F3010" s="2">
        <v>22447032</v>
      </c>
      <c r="G3010" s="2" t="s">
        <v>23873</v>
      </c>
      <c r="H3010" s="2" t="s">
        <v>23874</v>
      </c>
      <c r="I3010" s="2" t="s">
        <v>886</v>
      </c>
      <c r="J3010" s="2" t="s">
        <v>23875</v>
      </c>
      <c r="K3010" s="2" t="s">
        <v>23876</v>
      </c>
      <c r="L3010" s="2" t="s">
        <v>23877</v>
      </c>
      <c r="M3010" s="2" t="s">
        <v>7495</v>
      </c>
      <c r="N3010" s="4" t="s">
        <v>23878</v>
      </c>
      <c r="O3010" s="4" t="s">
        <v>23879</v>
      </c>
    </row>
    <row r="3011" spans="1:15" ht="15" hidden="1" customHeight="1" x14ac:dyDescent="0.3">
      <c r="A3011" s="2" t="s">
        <v>348</v>
      </c>
      <c r="B3011" s="2" t="s">
        <v>34333</v>
      </c>
      <c r="C3011" s="3">
        <v>26</v>
      </c>
      <c r="D3011" s="2" t="s">
        <v>1099</v>
      </c>
      <c r="E3011" s="2" t="s">
        <v>23447</v>
      </c>
      <c r="F3011" s="2">
        <v>21671975</v>
      </c>
      <c r="G3011" s="2" t="s">
        <v>23880</v>
      </c>
      <c r="H3011" s="2" t="s">
        <v>23881</v>
      </c>
      <c r="I3011" s="2" t="s">
        <v>10648</v>
      </c>
      <c r="J3011" s="2"/>
      <c r="K3011" s="2" t="s">
        <v>7675</v>
      </c>
      <c r="L3011" s="2" t="s">
        <v>23882</v>
      </c>
      <c r="M3011" s="2" t="s">
        <v>7495</v>
      </c>
      <c r="N3011" s="4" t="s">
        <v>23883</v>
      </c>
      <c r="O3011" s="4" t="s">
        <v>23884</v>
      </c>
    </row>
    <row r="3012" spans="1:15" ht="15" hidden="1" customHeight="1" x14ac:dyDescent="0.3">
      <c r="A3012" s="2" t="s">
        <v>348</v>
      </c>
      <c r="B3012" s="2" t="s">
        <v>34333</v>
      </c>
      <c r="C3012" s="3">
        <v>26</v>
      </c>
      <c r="D3012" s="2" t="s">
        <v>1099</v>
      </c>
      <c r="E3012" s="2" t="s">
        <v>23452</v>
      </c>
      <c r="F3012" s="2">
        <v>21725047</v>
      </c>
      <c r="G3012" s="2" t="s">
        <v>23885</v>
      </c>
      <c r="H3012" s="2" t="s">
        <v>23886</v>
      </c>
      <c r="I3012" s="2" t="s">
        <v>14470</v>
      </c>
      <c r="J3012" s="2" t="s">
        <v>1588</v>
      </c>
      <c r="K3012" s="2" t="s">
        <v>5284</v>
      </c>
      <c r="L3012" s="2" t="s">
        <v>23887</v>
      </c>
      <c r="M3012" s="2" t="s">
        <v>8963</v>
      </c>
      <c r="N3012" s="4" t="s">
        <v>23888</v>
      </c>
      <c r="O3012" s="4" t="s">
        <v>23889</v>
      </c>
    </row>
    <row r="3013" spans="1:15" ht="15" hidden="1" customHeight="1" x14ac:dyDescent="0.3">
      <c r="A3013" s="2" t="s">
        <v>348</v>
      </c>
      <c r="B3013" s="2" t="s">
        <v>34333</v>
      </c>
      <c r="C3013" s="3">
        <v>26</v>
      </c>
      <c r="D3013" s="2" t="s">
        <v>1099</v>
      </c>
      <c r="E3013" s="2" t="s">
        <v>23452</v>
      </c>
      <c r="F3013" s="2">
        <v>21410451</v>
      </c>
      <c r="G3013" s="2" t="s">
        <v>23890</v>
      </c>
      <c r="H3013" s="2" t="s">
        <v>23891</v>
      </c>
      <c r="I3013" s="2" t="s">
        <v>1949</v>
      </c>
      <c r="J3013" s="2" t="s">
        <v>23892</v>
      </c>
      <c r="K3013" s="2" t="s">
        <v>9971</v>
      </c>
      <c r="L3013" s="2" t="s">
        <v>23893</v>
      </c>
      <c r="M3013" s="2" t="s">
        <v>7735</v>
      </c>
      <c r="N3013" s="4" t="s">
        <v>23894</v>
      </c>
      <c r="O3013" s="4" t="s">
        <v>23895</v>
      </c>
    </row>
    <row r="3014" spans="1:15" ht="15" hidden="1" customHeight="1" x14ac:dyDescent="0.3">
      <c r="A3014" s="2" t="s">
        <v>348</v>
      </c>
      <c r="B3014" s="2" t="s">
        <v>34333</v>
      </c>
      <c r="C3014" s="3">
        <v>26</v>
      </c>
      <c r="D3014" s="2" t="s">
        <v>1099</v>
      </c>
      <c r="E3014" s="2" t="s">
        <v>23452</v>
      </c>
      <c r="F3014" s="2">
        <v>21245324</v>
      </c>
      <c r="G3014" s="2" t="s">
        <v>23896</v>
      </c>
      <c r="H3014" s="2" t="s">
        <v>23897</v>
      </c>
      <c r="I3014" s="2" t="s">
        <v>23898</v>
      </c>
      <c r="J3014" s="2" t="s">
        <v>23899</v>
      </c>
      <c r="K3014" s="2" t="s">
        <v>8210</v>
      </c>
      <c r="L3014" s="2" t="s">
        <v>23900</v>
      </c>
      <c r="M3014" s="2" t="s">
        <v>11800</v>
      </c>
      <c r="N3014" s="4" t="s">
        <v>23901</v>
      </c>
      <c r="O3014" s="4" t="s">
        <v>23902</v>
      </c>
    </row>
    <row r="3015" spans="1:15" ht="15" hidden="1" customHeight="1" x14ac:dyDescent="0.3">
      <c r="A3015" s="2" t="s">
        <v>348</v>
      </c>
      <c r="B3015" s="2" t="s">
        <v>34333</v>
      </c>
      <c r="C3015" s="3">
        <v>26</v>
      </c>
      <c r="D3015" s="2" t="s">
        <v>1099</v>
      </c>
      <c r="E3015" s="2" t="s">
        <v>23452</v>
      </c>
      <c r="F3015" s="2">
        <v>20660758</v>
      </c>
      <c r="G3015" s="2" t="s">
        <v>23903</v>
      </c>
      <c r="H3015" s="2" t="s">
        <v>23904</v>
      </c>
      <c r="I3015" s="2" t="s">
        <v>23905</v>
      </c>
      <c r="J3015" s="2" t="s">
        <v>23906</v>
      </c>
      <c r="K3015" s="2" t="s">
        <v>8210</v>
      </c>
      <c r="L3015" s="2" t="s">
        <v>23907</v>
      </c>
      <c r="M3015" s="2" t="s">
        <v>9873</v>
      </c>
      <c r="N3015" s="4" t="s">
        <v>23908</v>
      </c>
      <c r="O3015" s="4" t="s">
        <v>23909</v>
      </c>
    </row>
    <row r="3016" spans="1:15" ht="15" hidden="1" customHeight="1" x14ac:dyDescent="0.3">
      <c r="A3016" s="2" t="s">
        <v>348</v>
      </c>
      <c r="B3016" s="2" t="s">
        <v>34333</v>
      </c>
      <c r="C3016" s="3">
        <v>26</v>
      </c>
      <c r="D3016" s="2" t="s">
        <v>1099</v>
      </c>
      <c r="E3016" s="2" t="s">
        <v>23447</v>
      </c>
      <c r="F3016" s="2">
        <v>20039061</v>
      </c>
      <c r="G3016" s="2" t="s">
        <v>23910</v>
      </c>
      <c r="H3016" s="2" t="s">
        <v>23911</v>
      </c>
      <c r="I3016" s="2" t="s">
        <v>1380</v>
      </c>
      <c r="J3016" s="2" t="s">
        <v>14508</v>
      </c>
      <c r="K3016" s="2" t="s">
        <v>23912</v>
      </c>
      <c r="L3016" s="2" t="s">
        <v>23913</v>
      </c>
      <c r="M3016" s="2" t="s">
        <v>7709</v>
      </c>
      <c r="N3016" s="4" t="s">
        <v>23914</v>
      </c>
      <c r="O3016" s="4" t="s">
        <v>23915</v>
      </c>
    </row>
    <row r="3017" spans="1:15" ht="15" hidden="1" customHeight="1" x14ac:dyDescent="0.3">
      <c r="A3017" s="2" t="s">
        <v>348</v>
      </c>
      <c r="B3017" s="2" t="s">
        <v>34333</v>
      </c>
      <c r="C3017" s="3">
        <v>26</v>
      </c>
      <c r="D3017" s="2" t="s">
        <v>1099</v>
      </c>
      <c r="E3017" s="2" t="s">
        <v>23452</v>
      </c>
      <c r="F3017" s="2">
        <v>19657670</v>
      </c>
      <c r="G3017" s="2" t="s">
        <v>23916</v>
      </c>
      <c r="H3017" s="2" t="s">
        <v>23917</v>
      </c>
      <c r="I3017" s="2" t="s">
        <v>665</v>
      </c>
      <c r="J3017" s="2" t="s">
        <v>21499</v>
      </c>
      <c r="K3017" s="2" t="s">
        <v>23912</v>
      </c>
      <c r="L3017" s="2" t="s">
        <v>23918</v>
      </c>
      <c r="M3017" s="2" t="s">
        <v>7709</v>
      </c>
      <c r="N3017" s="4" t="s">
        <v>23919</v>
      </c>
      <c r="O3017" s="4" t="s">
        <v>23920</v>
      </c>
    </row>
    <row r="3018" spans="1:15" ht="15" hidden="1" customHeight="1" x14ac:dyDescent="0.3">
      <c r="A3018" s="2" t="s">
        <v>348</v>
      </c>
      <c r="B3018" s="2" t="s">
        <v>34333</v>
      </c>
      <c r="C3018" s="3">
        <v>26</v>
      </c>
      <c r="D3018" s="2" t="s">
        <v>1099</v>
      </c>
      <c r="E3018" s="2" t="s">
        <v>23452</v>
      </c>
      <c r="F3018" s="2">
        <v>19733163</v>
      </c>
      <c r="G3018" s="2" t="s">
        <v>23921</v>
      </c>
      <c r="H3018" s="2" t="s">
        <v>23922</v>
      </c>
      <c r="I3018" s="2" t="s">
        <v>19622</v>
      </c>
      <c r="J3018" s="2" t="s">
        <v>23923</v>
      </c>
      <c r="K3018" s="2" t="s">
        <v>21474</v>
      </c>
      <c r="L3018" s="2" t="s">
        <v>23924</v>
      </c>
      <c r="M3018" s="2" t="s">
        <v>7709</v>
      </c>
      <c r="N3018" s="4" t="s">
        <v>23925</v>
      </c>
      <c r="O3018" s="4" t="s">
        <v>23926</v>
      </c>
    </row>
    <row r="3019" spans="1:15" ht="15" hidden="1" customHeight="1" x14ac:dyDescent="0.3">
      <c r="A3019" s="2" t="s">
        <v>348</v>
      </c>
      <c r="B3019" s="2" t="s">
        <v>34333</v>
      </c>
      <c r="C3019" s="3">
        <v>26</v>
      </c>
      <c r="D3019" s="2" t="s">
        <v>1099</v>
      </c>
      <c r="E3019" s="2" t="s">
        <v>23452</v>
      </c>
      <c r="F3019" s="2">
        <v>19638621</v>
      </c>
      <c r="G3019" s="2" t="s">
        <v>23927</v>
      </c>
      <c r="H3019" s="2" t="s">
        <v>23928</v>
      </c>
      <c r="I3019" s="2" t="s">
        <v>23929</v>
      </c>
      <c r="J3019" s="2" t="s">
        <v>23930</v>
      </c>
      <c r="K3019" s="2" t="s">
        <v>5284</v>
      </c>
      <c r="L3019" s="2" t="s">
        <v>23931</v>
      </c>
      <c r="M3019" s="2" t="s">
        <v>9107</v>
      </c>
      <c r="N3019" s="4" t="s">
        <v>23932</v>
      </c>
      <c r="O3019" s="4" t="s">
        <v>23933</v>
      </c>
    </row>
    <row r="3020" spans="1:15" ht="15" hidden="1" customHeight="1" x14ac:dyDescent="0.3">
      <c r="A3020" s="2" t="s">
        <v>348</v>
      </c>
      <c r="B3020" s="2" t="s">
        <v>34333</v>
      </c>
      <c r="C3020" s="3">
        <v>26</v>
      </c>
      <c r="D3020" s="2" t="s">
        <v>1099</v>
      </c>
      <c r="E3020" s="2" t="s">
        <v>23447</v>
      </c>
      <c r="F3020" s="2">
        <v>19584574</v>
      </c>
      <c r="G3020" s="2" t="s">
        <v>23934</v>
      </c>
      <c r="H3020" s="2" t="s">
        <v>23935</v>
      </c>
      <c r="I3020" s="2" t="s">
        <v>12785</v>
      </c>
      <c r="J3020" s="2"/>
      <c r="K3020" s="2" t="s">
        <v>23936</v>
      </c>
      <c r="L3020" s="2" t="s">
        <v>23937</v>
      </c>
      <c r="M3020" s="2" t="s">
        <v>23938</v>
      </c>
      <c r="N3020" s="4" t="s">
        <v>23939</v>
      </c>
      <c r="O3020" s="4" t="s">
        <v>23940</v>
      </c>
    </row>
    <row r="3021" spans="1:15" ht="15" hidden="1" customHeight="1" x14ac:dyDescent="0.3">
      <c r="A3021" s="2" t="s">
        <v>348</v>
      </c>
      <c r="B3021" s="2" t="s">
        <v>34333</v>
      </c>
      <c r="C3021" s="3">
        <v>26</v>
      </c>
      <c r="D3021" s="2" t="s">
        <v>1099</v>
      </c>
      <c r="E3021" s="2" t="s">
        <v>23452</v>
      </c>
      <c r="F3021" s="2">
        <v>19339924</v>
      </c>
      <c r="G3021" s="2" t="s">
        <v>23941</v>
      </c>
      <c r="H3021" s="2" t="s">
        <v>23942</v>
      </c>
      <c r="I3021" s="2" t="s">
        <v>839</v>
      </c>
      <c r="J3021" s="2"/>
      <c r="K3021" s="2" t="s">
        <v>20234</v>
      </c>
      <c r="L3021" s="2" t="s">
        <v>23943</v>
      </c>
      <c r="M3021" s="2" t="s">
        <v>7600</v>
      </c>
      <c r="N3021" s="4" t="s">
        <v>23944</v>
      </c>
      <c r="O3021" s="4" t="s">
        <v>23945</v>
      </c>
    </row>
    <row r="3022" spans="1:15" ht="15" hidden="1" customHeight="1" x14ac:dyDescent="0.3">
      <c r="A3022" s="2" t="s">
        <v>348</v>
      </c>
      <c r="B3022" s="2" t="s">
        <v>34333</v>
      </c>
      <c r="C3022" s="3">
        <v>26</v>
      </c>
      <c r="D3022" s="2" t="s">
        <v>1099</v>
      </c>
      <c r="E3022" s="2" t="s">
        <v>23452</v>
      </c>
      <c r="F3022" s="2">
        <v>18952502</v>
      </c>
      <c r="G3022" s="2" t="s">
        <v>23946</v>
      </c>
      <c r="H3022" s="2" t="s">
        <v>23947</v>
      </c>
      <c r="I3022" s="2" t="s">
        <v>879</v>
      </c>
      <c r="J3022" s="2" t="s">
        <v>23948</v>
      </c>
      <c r="K3022" s="2" t="s">
        <v>8000</v>
      </c>
      <c r="L3022" s="2" t="s">
        <v>23949</v>
      </c>
      <c r="M3022" s="2" t="s">
        <v>11435</v>
      </c>
      <c r="N3022" s="4" t="s">
        <v>23950</v>
      </c>
      <c r="O3022" s="4" t="s">
        <v>23951</v>
      </c>
    </row>
    <row r="3023" spans="1:15" ht="15" hidden="1" customHeight="1" x14ac:dyDescent="0.3">
      <c r="A3023" s="2" t="s">
        <v>348</v>
      </c>
      <c r="B3023" s="2" t="s">
        <v>34333</v>
      </c>
      <c r="C3023" s="3">
        <v>26</v>
      </c>
      <c r="D3023" s="2" t="s">
        <v>1099</v>
      </c>
      <c r="E3023" s="2" t="s">
        <v>23452</v>
      </c>
      <c r="F3023" s="2">
        <v>18208442</v>
      </c>
      <c r="G3023" s="2" t="s">
        <v>23952</v>
      </c>
      <c r="H3023" s="2" t="s">
        <v>23953</v>
      </c>
      <c r="I3023" s="2" t="s">
        <v>777</v>
      </c>
      <c r="J3023" s="2" t="s">
        <v>23954</v>
      </c>
      <c r="K3023" s="2" t="s">
        <v>21840</v>
      </c>
      <c r="L3023" s="2" t="s">
        <v>23955</v>
      </c>
      <c r="M3023" s="2" t="s">
        <v>7709</v>
      </c>
      <c r="N3023" s="4" t="s">
        <v>23956</v>
      </c>
      <c r="O3023" s="4" t="s">
        <v>23957</v>
      </c>
    </row>
    <row r="3024" spans="1:15" ht="15" hidden="1" customHeight="1" x14ac:dyDescent="0.3">
      <c r="A3024" s="2" t="s">
        <v>348</v>
      </c>
      <c r="B3024" s="2" t="s">
        <v>34333</v>
      </c>
      <c r="C3024" s="3">
        <v>26</v>
      </c>
      <c r="D3024" s="2" t="s">
        <v>1099</v>
      </c>
      <c r="E3024" s="2" t="s">
        <v>23452</v>
      </c>
      <c r="F3024" s="2">
        <v>17680812</v>
      </c>
      <c r="G3024" s="2" t="s">
        <v>23958</v>
      </c>
      <c r="H3024" s="2" t="s">
        <v>23959</v>
      </c>
      <c r="I3024" s="2" t="s">
        <v>1092</v>
      </c>
      <c r="J3024" s="2" t="s">
        <v>15285</v>
      </c>
      <c r="K3024" s="2" t="s">
        <v>7832</v>
      </c>
      <c r="L3024" s="2" t="s">
        <v>23960</v>
      </c>
      <c r="M3024" s="2" t="s">
        <v>7495</v>
      </c>
      <c r="N3024" s="4" t="s">
        <v>23961</v>
      </c>
      <c r="O3024" s="4" t="s">
        <v>23962</v>
      </c>
    </row>
    <row r="3025" spans="1:15" ht="15" hidden="1" customHeight="1" x14ac:dyDescent="0.3">
      <c r="A3025" s="2" t="s">
        <v>348</v>
      </c>
      <c r="B3025" s="2" t="s">
        <v>34333</v>
      </c>
      <c r="C3025" s="3">
        <v>26</v>
      </c>
      <c r="D3025" s="2" t="s">
        <v>1099</v>
      </c>
      <c r="E3025" s="2" t="s">
        <v>23452</v>
      </c>
      <c r="F3025" s="2">
        <v>17531181</v>
      </c>
      <c r="G3025" s="2" t="s">
        <v>23963</v>
      </c>
      <c r="H3025" s="2" t="s">
        <v>23964</v>
      </c>
      <c r="I3025" s="2" t="s">
        <v>8248</v>
      </c>
      <c r="J3025" s="2"/>
      <c r="K3025" s="2" t="s">
        <v>18065</v>
      </c>
      <c r="L3025" s="2" t="s">
        <v>23965</v>
      </c>
      <c r="M3025" s="2" t="s">
        <v>7600</v>
      </c>
      <c r="N3025" s="4" t="s">
        <v>23966</v>
      </c>
      <c r="O3025" s="2"/>
    </row>
    <row r="3026" spans="1:15" ht="15" hidden="1" customHeight="1" x14ac:dyDescent="0.3">
      <c r="A3026" s="2" t="s">
        <v>348</v>
      </c>
      <c r="B3026" s="2" t="s">
        <v>34333</v>
      </c>
      <c r="C3026" s="3">
        <v>26</v>
      </c>
      <c r="D3026" s="2" t="s">
        <v>1099</v>
      </c>
      <c r="E3026" s="2" t="s">
        <v>23447</v>
      </c>
      <c r="F3026" s="2">
        <v>17300989</v>
      </c>
      <c r="G3026" s="2" t="s">
        <v>23967</v>
      </c>
      <c r="H3026" s="2" t="s">
        <v>23968</v>
      </c>
      <c r="I3026" s="2" t="s">
        <v>901</v>
      </c>
      <c r="J3026" s="2" t="s">
        <v>8261</v>
      </c>
      <c r="K3026" s="2" t="s">
        <v>8000</v>
      </c>
      <c r="L3026" s="2" t="s">
        <v>23969</v>
      </c>
      <c r="M3026" s="2" t="s">
        <v>11819</v>
      </c>
      <c r="N3026" s="4" t="s">
        <v>23970</v>
      </c>
      <c r="O3026" s="4" t="s">
        <v>23971</v>
      </c>
    </row>
    <row r="3027" spans="1:15" ht="15" hidden="1" customHeight="1" x14ac:dyDescent="0.3">
      <c r="A3027" s="2" t="s">
        <v>348</v>
      </c>
      <c r="B3027" s="2" t="s">
        <v>34333</v>
      </c>
      <c r="C3027" s="3">
        <v>26</v>
      </c>
      <c r="D3027" s="2" t="s">
        <v>1099</v>
      </c>
      <c r="E3027" s="2" t="s">
        <v>23452</v>
      </c>
      <c r="F3027" s="2">
        <v>17185467</v>
      </c>
      <c r="G3027" s="2" t="s">
        <v>23972</v>
      </c>
      <c r="H3027" s="2" t="s">
        <v>23973</v>
      </c>
      <c r="I3027" s="2" t="s">
        <v>23974</v>
      </c>
      <c r="J3027" s="2" t="s">
        <v>23975</v>
      </c>
      <c r="K3027" s="2" t="s">
        <v>5284</v>
      </c>
      <c r="L3027" s="2" t="s">
        <v>23976</v>
      </c>
      <c r="M3027" s="2" t="s">
        <v>7488</v>
      </c>
      <c r="N3027" s="4" t="s">
        <v>23977</v>
      </c>
      <c r="O3027" s="4" t="s">
        <v>23978</v>
      </c>
    </row>
    <row r="3028" spans="1:15" ht="15" hidden="1" customHeight="1" x14ac:dyDescent="0.3">
      <c r="A3028" s="2" t="s">
        <v>348</v>
      </c>
      <c r="B3028" s="2" t="s">
        <v>34333</v>
      </c>
      <c r="C3028" s="3">
        <v>26</v>
      </c>
      <c r="D3028" s="2" t="s">
        <v>1099</v>
      </c>
      <c r="E3028" s="2" t="s">
        <v>23452</v>
      </c>
      <c r="F3028" s="2">
        <v>16973956</v>
      </c>
      <c r="G3028" s="2" t="s">
        <v>23979</v>
      </c>
      <c r="H3028" s="2" t="s">
        <v>23980</v>
      </c>
      <c r="I3028" s="2" t="s">
        <v>23981</v>
      </c>
      <c r="J3028" s="2" t="s">
        <v>23982</v>
      </c>
      <c r="K3028" s="2" t="s">
        <v>5284</v>
      </c>
      <c r="L3028" s="2" t="s">
        <v>23983</v>
      </c>
      <c r="M3028" s="2" t="s">
        <v>14479</v>
      </c>
      <c r="N3028" s="4" t="s">
        <v>23984</v>
      </c>
      <c r="O3028" s="4" t="s">
        <v>23985</v>
      </c>
    </row>
    <row r="3029" spans="1:15" ht="15" hidden="1" customHeight="1" x14ac:dyDescent="0.3">
      <c r="A3029" s="2" t="s">
        <v>348</v>
      </c>
      <c r="B3029" s="2" t="s">
        <v>34333</v>
      </c>
      <c r="C3029" s="3">
        <v>26</v>
      </c>
      <c r="D3029" s="2" t="s">
        <v>1099</v>
      </c>
      <c r="E3029" s="2" t="s">
        <v>23452</v>
      </c>
      <c r="F3029" s="2">
        <v>16263974</v>
      </c>
      <c r="G3029" s="2" t="s">
        <v>23986</v>
      </c>
      <c r="H3029" s="2" t="s">
        <v>23987</v>
      </c>
      <c r="I3029" s="2" t="s">
        <v>8280</v>
      </c>
      <c r="J3029" s="2" t="s">
        <v>4696</v>
      </c>
      <c r="K3029" s="2" t="s">
        <v>648</v>
      </c>
      <c r="L3029" s="2" t="s">
        <v>23988</v>
      </c>
      <c r="M3029" s="2" t="s">
        <v>7709</v>
      </c>
      <c r="N3029" s="4" t="s">
        <v>23989</v>
      </c>
      <c r="O3029" s="4" t="s">
        <v>23990</v>
      </c>
    </row>
    <row r="3030" spans="1:15" ht="15" hidden="1" customHeight="1" x14ac:dyDescent="0.3">
      <c r="A3030" s="2" t="s">
        <v>348</v>
      </c>
      <c r="B3030" s="2" t="s">
        <v>34333</v>
      </c>
      <c r="C3030" s="3">
        <v>26</v>
      </c>
      <c r="D3030" s="2" t="s">
        <v>1099</v>
      </c>
      <c r="E3030" s="2" t="s">
        <v>23452</v>
      </c>
      <c r="F3030" s="2">
        <v>16112907</v>
      </c>
      <c r="G3030" s="2" t="s">
        <v>23991</v>
      </c>
      <c r="H3030" s="2" t="s">
        <v>23992</v>
      </c>
      <c r="I3030" s="2" t="s">
        <v>14642</v>
      </c>
      <c r="J3030" s="2" t="s">
        <v>23993</v>
      </c>
      <c r="K3030" s="2" t="s">
        <v>8000</v>
      </c>
      <c r="L3030" s="2" t="s">
        <v>23994</v>
      </c>
      <c r="M3030" s="2" t="s">
        <v>9873</v>
      </c>
      <c r="N3030" s="4" t="s">
        <v>23995</v>
      </c>
      <c r="O3030" s="4" t="s">
        <v>23996</v>
      </c>
    </row>
    <row r="3031" spans="1:15" ht="15" hidden="1" customHeight="1" x14ac:dyDescent="0.3">
      <c r="A3031" s="2" t="s">
        <v>348</v>
      </c>
      <c r="B3031" s="2" t="s">
        <v>34333</v>
      </c>
      <c r="C3031" s="3">
        <v>26</v>
      </c>
      <c r="D3031" s="2" t="s">
        <v>1099</v>
      </c>
      <c r="E3031" s="2" t="s">
        <v>23447</v>
      </c>
      <c r="F3031" s="2">
        <v>16276484</v>
      </c>
      <c r="G3031" s="2" t="s">
        <v>23997</v>
      </c>
      <c r="H3031" s="2" t="s">
        <v>23998</v>
      </c>
      <c r="I3031" s="2" t="s">
        <v>14642</v>
      </c>
      <c r="J3031" s="2"/>
      <c r="K3031" s="2" t="s">
        <v>8179</v>
      </c>
      <c r="L3031" s="2" t="s">
        <v>23999</v>
      </c>
      <c r="M3031" s="2" t="s">
        <v>9041</v>
      </c>
      <c r="N3031" s="4" t="s">
        <v>24000</v>
      </c>
      <c r="O3031" s="4" t="s">
        <v>24001</v>
      </c>
    </row>
    <row r="3032" spans="1:15" ht="15" hidden="1" customHeight="1" x14ac:dyDescent="0.3">
      <c r="A3032" s="2" t="s">
        <v>348</v>
      </c>
      <c r="B3032" s="2" t="s">
        <v>34333</v>
      </c>
      <c r="C3032" s="3">
        <v>26</v>
      </c>
      <c r="D3032" s="2" t="s">
        <v>1099</v>
      </c>
      <c r="E3032" s="2" t="s">
        <v>23452</v>
      </c>
      <c r="F3032" s="2">
        <v>16061726</v>
      </c>
      <c r="G3032" s="2" t="s">
        <v>24002</v>
      </c>
      <c r="H3032" s="2" t="s">
        <v>24003</v>
      </c>
      <c r="I3032" s="2" t="s">
        <v>24004</v>
      </c>
      <c r="J3032" s="2"/>
      <c r="K3032" s="2" t="s">
        <v>8300</v>
      </c>
      <c r="L3032" s="2" t="s">
        <v>24005</v>
      </c>
      <c r="M3032" s="2" t="s">
        <v>9873</v>
      </c>
      <c r="N3032" s="4" t="s">
        <v>24006</v>
      </c>
      <c r="O3032" s="4" t="s">
        <v>24007</v>
      </c>
    </row>
    <row r="3033" spans="1:15" ht="15" hidden="1" customHeight="1" x14ac:dyDescent="0.3">
      <c r="A3033" s="2" t="s">
        <v>348</v>
      </c>
      <c r="B3033" s="2" t="s">
        <v>34333</v>
      </c>
      <c r="C3033" s="3">
        <v>26</v>
      </c>
      <c r="D3033" s="2" t="s">
        <v>1099</v>
      </c>
      <c r="E3033" s="2" t="s">
        <v>23452</v>
      </c>
      <c r="F3033" s="2">
        <v>16002636</v>
      </c>
      <c r="G3033" s="2" t="s">
        <v>24008</v>
      </c>
      <c r="H3033" s="2" t="s">
        <v>24009</v>
      </c>
      <c r="I3033" s="2" t="s">
        <v>24010</v>
      </c>
      <c r="J3033" s="2"/>
      <c r="K3033" s="2" t="s">
        <v>24011</v>
      </c>
      <c r="L3033" s="2" t="s">
        <v>24012</v>
      </c>
      <c r="M3033" s="2" t="s">
        <v>24013</v>
      </c>
      <c r="N3033" s="4" t="s">
        <v>24014</v>
      </c>
      <c r="O3033" s="4" t="s">
        <v>24015</v>
      </c>
    </row>
    <row r="3034" spans="1:15" ht="15" hidden="1" customHeight="1" x14ac:dyDescent="0.3">
      <c r="A3034" s="2" t="s">
        <v>348</v>
      </c>
      <c r="B3034" s="2" t="s">
        <v>34333</v>
      </c>
      <c r="C3034" s="3">
        <v>26</v>
      </c>
      <c r="D3034" s="2" t="s">
        <v>1099</v>
      </c>
      <c r="E3034" s="2" t="s">
        <v>23452</v>
      </c>
      <c r="F3034" s="2">
        <v>15580654</v>
      </c>
      <c r="G3034" s="2" t="s">
        <v>23941</v>
      </c>
      <c r="H3034" s="2" t="s">
        <v>24016</v>
      </c>
      <c r="I3034" s="2" t="s">
        <v>1556</v>
      </c>
      <c r="J3034" s="2"/>
      <c r="K3034" s="2" t="s">
        <v>8179</v>
      </c>
      <c r="L3034" s="2" t="s">
        <v>24017</v>
      </c>
      <c r="M3034" s="2" t="s">
        <v>24018</v>
      </c>
      <c r="N3034" s="4" t="s">
        <v>24019</v>
      </c>
      <c r="O3034" s="4" t="s">
        <v>24020</v>
      </c>
    </row>
    <row r="3035" spans="1:15" ht="15" hidden="1" customHeight="1" x14ac:dyDescent="0.3">
      <c r="A3035" s="2" t="s">
        <v>348</v>
      </c>
      <c r="B3035" s="2" t="s">
        <v>34333</v>
      </c>
      <c r="C3035" s="3">
        <v>26</v>
      </c>
      <c r="D3035" s="2" t="s">
        <v>1099</v>
      </c>
      <c r="E3035" s="2" t="s">
        <v>23452</v>
      </c>
      <c r="F3035" s="2">
        <v>15520787</v>
      </c>
      <c r="G3035" s="2" t="s">
        <v>24021</v>
      </c>
      <c r="H3035" s="2" t="s">
        <v>24022</v>
      </c>
      <c r="I3035" s="2" t="s">
        <v>2341</v>
      </c>
      <c r="J3035" s="2"/>
      <c r="K3035" s="2" t="s">
        <v>10800</v>
      </c>
      <c r="L3035" s="2" t="s">
        <v>24023</v>
      </c>
      <c r="M3035" s="2" t="s">
        <v>8697</v>
      </c>
      <c r="N3035" s="4" t="s">
        <v>24024</v>
      </c>
      <c r="O3035" s="4" t="s">
        <v>24025</v>
      </c>
    </row>
    <row r="3036" spans="1:15" ht="15" hidden="1" customHeight="1" x14ac:dyDescent="0.3">
      <c r="A3036" s="2" t="s">
        <v>348</v>
      </c>
      <c r="B3036" s="2" t="s">
        <v>34333</v>
      </c>
      <c r="C3036" s="3">
        <v>26</v>
      </c>
      <c r="D3036" s="2" t="s">
        <v>1099</v>
      </c>
      <c r="E3036" s="2" t="s">
        <v>23452</v>
      </c>
      <c r="F3036" s="2">
        <v>15215495</v>
      </c>
      <c r="G3036" s="2" t="s">
        <v>24026</v>
      </c>
      <c r="H3036" s="2" t="s">
        <v>24027</v>
      </c>
      <c r="I3036" s="2" t="s">
        <v>24028</v>
      </c>
      <c r="J3036" s="2"/>
      <c r="K3036" s="2" t="s">
        <v>8336</v>
      </c>
      <c r="L3036" s="2" t="s">
        <v>24029</v>
      </c>
      <c r="M3036" s="2" t="s">
        <v>7565</v>
      </c>
      <c r="N3036" s="4" t="s">
        <v>24030</v>
      </c>
      <c r="O3036" s="4" t="s">
        <v>24031</v>
      </c>
    </row>
    <row r="3037" spans="1:15" ht="15" hidden="1" customHeight="1" x14ac:dyDescent="0.3">
      <c r="A3037" s="2" t="s">
        <v>348</v>
      </c>
      <c r="B3037" s="2" t="s">
        <v>34333</v>
      </c>
      <c r="C3037" s="3">
        <v>26</v>
      </c>
      <c r="D3037" s="2" t="s">
        <v>1099</v>
      </c>
      <c r="E3037" s="2" t="s">
        <v>23452</v>
      </c>
      <c r="F3037" s="2">
        <v>15016824</v>
      </c>
      <c r="G3037" s="2" t="s">
        <v>24032</v>
      </c>
      <c r="H3037" s="2" t="s">
        <v>24033</v>
      </c>
      <c r="I3037" s="2" t="s">
        <v>24034</v>
      </c>
      <c r="J3037" s="2" t="s">
        <v>24035</v>
      </c>
      <c r="K3037" s="2" t="s">
        <v>17265</v>
      </c>
      <c r="L3037" s="2" t="s">
        <v>24036</v>
      </c>
      <c r="M3037" s="2" t="s">
        <v>8410</v>
      </c>
      <c r="N3037" s="4" t="s">
        <v>24037</v>
      </c>
      <c r="O3037" s="4" t="s">
        <v>24038</v>
      </c>
    </row>
    <row r="3038" spans="1:15" ht="15" hidden="1" customHeight="1" x14ac:dyDescent="0.3">
      <c r="A3038" s="2" t="s">
        <v>348</v>
      </c>
      <c r="B3038" s="2" t="s">
        <v>34333</v>
      </c>
      <c r="C3038" s="3">
        <v>26</v>
      </c>
      <c r="D3038" s="2" t="s">
        <v>1099</v>
      </c>
      <c r="E3038" s="2" t="s">
        <v>23452</v>
      </c>
      <c r="F3038" s="2">
        <v>14499267</v>
      </c>
      <c r="G3038" s="2" t="s">
        <v>23941</v>
      </c>
      <c r="H3038" s="2" t="s">
        <v>24039</v>
      </c>
      <c r="I3038" s="2" t="s">
        <v>24040</v>
      </c>
      <c r="J3038" s="2"/>
      <c r="K3038" s="2" t="s">
        <v>14164</v>
      </c>
      <c r="L3038" s="2" t="s">
        <v>24041</v>
      </c>
      <c r="M3038" s="2" t="s">
        <v>24042</v>
      </c>
      <c r="N3038" s="4" t="s">
        <v>24043</v>
      </c>
      <c r="O3038" s="4" t="s">
        <v>24044</v>
      </c>
    </row>
    <row r="3039" spans="1:15" ht="15" hidden="1" customHeight="1" x14ac:dyDescent="0.3">
      <c r="A3039" s="2" t="s">
        <v>348</v>
      </c>
      <c r="B3039" s="2" t="s">
        <v>34333</v>
      </c>
      <c r="C3039" s="3">
        <v>26</v>
      </c>
      <c r="D3039" s="2" t="s">
        <v>1099</v>
      </c>
      <c r="E3039" s="2" t="s">
        <v>23452</v>
      </c>
      <c r="F3039" s="2">
        <v>12840549</v>
      </c>
      <c r="G3039" s="2" t="s">
        <v>24045</v>
      </c>
      <c r="H3039" s="2" t="s">
        <v>24046</v>
      </c>
      <c r="I3039" s="2" t="s">
        <v>957</v>
      </c>
      <c r="J3039" s="2"/>
      <c r="K3039" s="2" t="s">
        <v>10241</v>
      </c>
      <c r="L3039" s="2" t="s">
        <v>24047</v>
      </c>
      <c r="M3039" s="2" t="s">
        <v>8654</v>
      </c>
      <c r="N3039" s="4" t="s">
        <v>24048</v>
      </c>
      <c r="O3039" s="4" t="s">
        <v>24049</v>
      </c>
    </row>
    <row r="3040" spans="1:15" ht="15" hidden="1" customHeight="1" x14ac:dyDescent="0.3">
      <c r="A3040" s="2" t="s">
        <v>348</v>
      </c>
      <c r="B3040" s="2" t="s">
        <v>34333</v>
      </c>
      <c r="C3040" s="3">
        <v>26</v>
      </c>
      <c r="D3040" s="2" t="s">
        <v>1099</v>
      </c>
      <c r="E3040" s="2" t="s">
        <v>23452</v>
      </c>
      <c r="F3040" s="2">
        <v>11901152</v>
      </c>
      <c r="G3040" s="2" t="s">
        <v>24050</v>
      </c>
      <c r="H3040" s="2" t="s">
        <v>24051</v>
      </c>
      <c r="I3040" s="2" t="s">
        <v>24052</v>
      </c>
      <c r="J3040" s="2" t="s">
        <v>10865</v>
      </c>
      <c r="K3040" s="2" t="s">
        <v>17265</v>
      </c>
      <c r="L3040" s="2" t="s">
        <v>24053</v>
      </c>
      <c r="M3040" s="2" t="s">
        <v>8654</v>
      </c>
      <c r="N3040" s="4" t="s">
        <v>24054</v>
      </c>
      <c r="O3040" s="4" t="s">
        <v>24055</v>
      </c>
    </row>
    <row r="3041" spans="1:15" ht="15" hidden="1" customHeight="1" x14ac:dyDescent="0.3">
      <c r="A3041" s="2" t="s">
        <v>348</v>
      </c>
      <c r="B3041" s="2" t="s">
        <v>34333</v>
      </c>
      <c r="C3041" s="3">
        <v>26</v>
      </c>
      <c r="D3041" s="2" t="s">
        <v>1099</v>
      </c>
      <c r="E3041" s="2" t="s">
        <v>23452</v>
      </c>
      <c r="F3041" s="2">
        <v>11860709</v>
      </c>
      <c r="G3041" s="2" t="s">
        <v>24056</v>
      </c>
      <c r="H3041" s="2" t="s">
        <v>24057</v>
      </c>
      <c r="I3041" s="2" t="s">
        <v>24058</v>
      </c>
      <c r="J3041" s="2"/>
      <c r="K3041" s="2" t="s">
        <v>19133</v>
      </c>
      <c r="L3041" s="2" t="s">
        <v>24059</v>
      </c>
      <c r="M3041" s="2" t="s">
        <v>7388</v>
      </c>
      <c r="N3041" s="4" t="s">
        <v>24060</v>
      </c>
      <c r="O3041" s="4" t="s">
        <v>24061</v>
      </c>
    </row>
    <row r="3042" spans="1:15" ht="15" hidden="1" customHeight="1" x14ac:dyDescent="0.3">
      <c r="A3042" s="2" t="s">
        <v>348</v>
      </c>
      <c r="B3042" s="2" t="s">
        <v>34333</v>
      </c>
      <c r="C3042" s="3">
        <v>26</v>
      </c>
      <c r="D3042" s="2" t="s">
        <v>1099</v>
      </c>
      <c r="E3042" s="2" t="s">
        <v>23452</v>
      </c>
      <c r="F3042" s="2">
        <v>11807006</v>
      </c>
      <c r="G3042" s="2" t="s">
        <v>24062</v>
      </c>
      <c r="H3042" s="2" t="s">
        <v>24063</v>
      </c>
      <c r="I3042" s="2" t="s">
        <v>24064</v>
      </c>
      <c r="J3042" s="2"/>
      <c r="K3042" s="2" t="s">
        <v>5284</v>
      </c>
      <c r="L3042" s="2" t="s">
        <v>24065</v>
      </c>
      <c r="M3042" s="2" t="s">
        <v>8697</v>
      </c>
      <c r="N3042" s="4" t="s">
        <v>24066</v>
      </c>
      <c r="O3042" s="4" t="s">
        <v>24067</v>
      </c>
    </row>
    <row r="3043" spans="1:15" ht="15" hidden="1" customHeight="1" x14ac:dyDescent="0.3">
      <c r="A3043" s="2" t="s">
        <v>348</v>
      </c>
      <c r="B3043" s="2" t="s">
        <v>34333</v>
      </c>
      <c r="C3043" s="3">
        <v>26</v>
      </c>
      <c r="D3043" s="2" t="s">
        <v>1099</v>
      </c>
      <c r="E3043" s="2" t="s">
        <v>23452</v>
      </c>
      <c r="F3043" s="2">
        <v>11313286</v>
      </c>
      <c r="G3043" s="2" t="s">
        <v>24068</v>
      </c>
      <c r="H3043" s="2" t="s">
        <v>24069</v>
      </c>
      <c r="I3043" s="2" t="s">
        <v>24070</v>
      </c>
      <c r="J3043" s="2"/>
      <c r="K3043" s="2" t="s">
        <v>5284</v>
      </c>
      <c r="L3043" s="2" t="s">
        <v>24071</v>
      </c>
      <c r="M3043" s="2" t="s">
        <v>8697</v>
      </c>
      <c r="N3043" s="4" t="s">
        <v>24072</v>
      </c>
      <c r="O3043" s="4" t="s">
        <v>24073</v>
      </c>
    </row>
    <row r="3044" spans="1:15" ht="15" hidden="1" customHeight="1" x14ac:dyDescent="0.3">
      <c r="A3044" s="2" t="s">
        <v>348</v>
      </c>
      <c r="B3044" s="2" t="s">
        <v>34333</v>
      </c>
      <c r="C3044" s="3">
        <v>26</v>
      </c>
      <c r="D3044" s="2" t="s">
        <v>1099</v>
      </c>
      <c r="E3044" s="2" t="s">
        <v>23452</v>
      </c>
      <c r="F3044" s="2">
        <v>11316859</v>
      </c>
      <c r="G3044" s="2" t="s">
        <v>24074</v>
      </c>
      <c r="H3044" s="2" t="s">
        <v>24075</v>
      </c>
      <c r="I3044" s="2" t="s">
        <v>13838</v>
      </c>
      <c r="J3044" s="2"/>
      <c r="K3044" s="2" t="s">
        <v>10486</v>
      </c>
      <c r="L3044" s="2" t="s">
        <v>24076</v>
      </c>
      <c r="M3044" s="2" t="s">
        <v>24077</v>
      </c>
      <c r="N3044" s="4" t="s">
        <v>24078</v>
      </c>
      <c r="O3044" s="4" t="s">
        <v>24079</v>
      </c>
    </row>
    <row r="3045" spans="1:15" ht="15" hidden="1" customHeight="1" x14ac:dyDescent="0.3">
      <c r="A3045" s="2" t="s">
        <v>348</v>
      </c>
      <c r="B3045" s="2" t="s">
        <v>34333</v>
      </c>
      <c r="C3045" s="3">
        <v>26</v>
      </c>
      <c r="D3045" s="2" t="s">
        <v>1099</v>
      </c>
      <c r="E3045" s="2" t="s">
        <v>23452</v>
      </c>
      <c r="F3045" s="2">
        <v>11157502</v>
      </c>
      <c r="G3045" s="2" t="s">
        <v>24080</v>
      </c>
      <c r="H3045" s="2" t="s">
        <v>24081</v>
      </c>
      <c r="I3045" s="2" t="s">
        <v>24082</v>
      </c>
      <c r="J3045" s="2"/>
      <c r="K3045" s="2" t="s">
        <v>5284</v>
      </c>
      <c r="L3045" s="2" t="s">
        <v>24083</v>
      </c>
      <c r="M3045" s="2" t="s">
        <v>8697</v>
      </c>
      <c r="N3045" s="4" t="s">
        <v>24084</v>
      </c>
      <c r="O3045" s="4" t="s">
        <v>24085</v>
      </c>
    </row>
    <row r="3046" spans="1:15" ht="15" hidden="1" customHeight="1" x14ac:dyDescent="0.3">
      <c r="A3046" s="2" t="s">
        <v>348</v>
      </c>
      <c r="B3046" s="2" t="s">
        <v>34333</v>
      </c>
      <c r="C3046" s="3">
        <v>26</v>
      </c>
      <c r="D3046" s="2" t="s">
        <v>1099</v>
      </c>
      <c r="E3046" s="2" t="s">
        <v>23452</v>
      </c>
      <c r="F3046" s="2">
        <v>11160213</v>
      </c>
      <c r="G3046" s="2" t="s">
        <v>24086</v>
      </c>
      <c r="H3046" s="2" t="s">
        <v>24087</v>
      </c>
      <c r="I3046" s="2" t="s">
        <v>24082</v>
      </c>
      <c r="J3046" s="2"/>
      <c r="K3046" s="2" t="s">
        <v>8235</v>
      </c>
      <c r="L3046" s="2" t="s">
        <v>24088</v>
      </c>
      <c r="M3046" s="2" t="s">
        <v>8654</v>
      </c>
      <c r="N3046" s="4" t="s">
        <v>24089</v>
      </c>
      <c r="O3046" s="4" t="s">
        <v>24090</v>
      </c>
    </row>
    <row r="3047" spans="1:15" ht="15" hidden="1" customHeight="1" x14ac:dyDescent="0.3">
      <c r="A3047" s="2" t="s">
        <v>348</v>
      </c>
      <c r="B3047" s="2" t="s">
        <v>34333</v>
      </c>
      <c r="C3047" s="3">
        <v>26</v>
      </c>
      <c r="D3047" s="2" t="s">
        <v>1099</v>
      </c>
      <c r="E3047" s="2" t="s">
        <v>23452</v>
      </c>
      <c r="F3047" s="2">
        <v>11037300</v>
      </c>
      <c r="G3047" s="2" t="s">
        <v>24091</v>
      </c>
      <c r="H3047" s="2" t="s">
        <v>24092</v>
      </c>
      <c r="I3047" s="2" t="s">
        <v>635</v>
      </c>
      <c r="J3047" s="2"/>
      <c r="K3047" s="2" t="s">
        <v>24093</v>
      </c>
      <c r="L3047" s="2" t="s">
        <v>24094</v>
      </c>
      <c r="M3047" s="2" t="s">
        <v>24042</v>
      </c>
      <c r="N3047" s="4" t="s">
        <v>24095</v>
      </c>
      <c r="O3047" s="2"/>
    </row>
    <row r="3048" spans="1:15" ht="15" hidden="1" customHeight="1" x14ac:dyDescent="0.3">
      <c r="A3048" s="2" t="s">
        <v>348</v>
      </c>
      <c r="B3048" s="2" t="s">
        <v>34333</v>
      </c>
      <c r="C3048" s="3">
        <v>26</v>
      </c>
      <c r="D3048" s="2" t="s">
        <v>1099</v>
      </c>
      <c r="E3048" s="2" t="s">
        <v>23452</v>
      </c>
      <c r="F3048" s="2">
        <v>11067872</v>
      </c>
      <c r="G3048" s="2" t="s">
        <v>24096</v>
      </c>
      <c r="H3048" s="2" t="s">
        <v>24097</v>
      </c>
      <c r="I3048" s="2" t="s">
        <v>24098</v>
      </c>
      <c r="J3048" s="2"/>
      <c r="K3048" s="2" t="s">
        <v>8300</v>
      </c>
      <c r="L3048" s="2" t="s">
        <v>24099</v>
      </c>
      <c r="M3048" s="2" t="s">
        <v>8654</v>
      </c>
      <c r="N3048" s="4" t="s">
        <v>24100</v>
      </c>
      <c r="O3048" s="4" t="s">
        <v>24101</v>
      </c>
    </row>
    <row r="3049" spans="1:15" ht="15" hidden="1" customHeight="1" x14ac:dyDescent="0.3">
      <c r="A3049" s="2" t="s">
        <v>348</v>
      </c>
      <c r="B3049" s="2" t="s">
        <v>34333</v>
      </c>
      <c r="C3049" s="3">
        <v>26</v>
      </c>
      <c r="D3049" s="2" t="s">
        <v>1099</v>
      </c>
      <c r="E3049" s="2" t="s">
        <v>23452</v>
      </c>
      <c r="F3049" s="2">
        <v>11067867</v>
      </c>
      <c r="G3049" s="2" t="s">
        <v>24102</v>
      </c>
      <c r="H3049" s="2" t="s">
        <v>24103</v>
      </c>
      <c r="I3049" s="2" t="s">
        <v>17787</v>
      </c>
      <c r="J3049" s="2"/>
      <c r="K3049" s="2" t="s">
        <v>9464</v>
      </c>
      <c r="L3049" s="2" t="s">
        <v>24104</v>
      </c>
      <c r="M3049" s="2" t="s">
        <v>8654</v>
      </c>
      <c r="N3049" s="4" t="s">
        <v>24105</v>
      </c>
      <c r="O3049" s="4" t="s">
        <v>24106</v>
      </c>
    </row>
    <row r="3050" spans="1:15" ht="15" hidden="1" customHeight="1" x14ac:dyDescent="0.3">
      <c r="A3050" s="2" t="s">
        <v>348</v>
      </c>
      <c r="B3050" s="2" t="s">
        <v>34333</v>
      </c>
      <c r="C3050" s="3">
        <v>26</v>
      </c>
      <c r="D3050" s="2" t="s">
        <v>1099</v>
      </c>
      <c r="E3050" s="2" t="s">
        <v>23452</v>
      </c>
      <c r="F3050" s="2">
        <v>10908569</v>
      </c>
      <c r="G3050" s="2" t="s">
        <v>24107</v>
      </c>
      <c r="H3050" s="2" t="s">
        <v>24108</v>
      </c>
      <c r="I3050" s="2" t="s">
        <v>24109</v>
      </c>
      <c r="J3050" s="2"/>
      <c r="K3050" s="2" t="s">
        <v>17265</v>
      </c>
      <c r="L3050" s="2" t="s">
        <v>24110</v>
      </c>
      <c r="M3050" s="2" t="s">
        <v>8654</v>
      </c>
      <c r="N3050" s="4" t="s">
        <v>24111</v>
      </c>
      <c r="O3050" s="4" t="s">
        <v>24112</v>
      </c>
    </row>
    <row r="3051" spans="1:15" ht="15" hidden="1" customHeight="1" x14ac:dyDescent="0.3">
      <c r="A3051" s="2" t="s">
        <v>348</v>
      </c>
      <c r="B3051" s="2" t="s">
        <v>34333</v>
      </c>
      <c r="C3051" s="3">
        <v>26</v>
      </c>
      <c r="D3051" s="2" t="s">
        <v>1099</v>
      </c>
      <c r="E3051" s="2" t="s">
        <v>23447</v>
      </c>
      <c r="F3051" s="2">
        <v>10859343</v>
      </c>
      <c r="G3051" s="2" t="s">
        <v>24113</v>
      </c>
      <c r="H3051" s="2" t="s">
        <v>24114</v>
      </c>
      <c r="I3051" s="2" t="s">
        <v>24115</v>
      </c>
      <c r="J3051" s="2"/>
      <c r="K3051" s="2" t="s">
        <v>8300</v>
      </c>
      <c r="L3051" s="2" t="s">
        <v>24116</v>
      </c>
      <c r="M3051" s="2" t="s">
        <v>8654</v>
      </c>
      <c r="N3051" s="4" t="s">
        <v>24117</v>
      </c>
      <c r="O3051" s="4" t="s">
        <v>24118</v>
      </c>
    </row>
    <row r="3052" spans="1:15" ht="15" hidden="1" customHeight="1" x14ac:dyDescent="0.3">
      <c r="A3052" s="2" t="s">
        <v>348</v>
      </c>
      <c r="B3052" s="2" t="s">
        <v>34333</v>
      </c>
      <c r="C3052" s="3">
        <v>26</v>
      </c>
      <c r="D3052" s="2" t="s">
        <v>1099</v>
      </c>
      <c r="E3052" s="2" t="s">
        <v>23452</v>
      </c>
      <c r="F3052" s="2">
        <v>11783529</v>
      </c>
      <c r="G3052" s="2" t="s">
        <v>24119</v>
      </c>
      <c r="H3052" s="2" t="s">
        <v>24120</v>
      </c>
      <c r="I3052" s="2" t="s">
        <v>743</v>
      </c>
      <c r="J3052" s="2"/>
      <c r="K3052" s="2" t="s">
        <v>9163</v>
      </c>
      <c r="L3052" s="2" t="s">
        <v>24121</v>
      </c>
      <c r="M3052" s="2" t="s">
        <v>7388</v>
      </c>
      <c r="N3052" s="4" t="s">
        <v>24122</v>
      </c>
      <c r="O3052" s="4" t="s">
        <v>24123</v>
      </c>
    </row>
    <row r="3053" spans="1:15" ht="15" hidden="1" customHeight="1" x14ac:dyDescent="0.3">
      <c r="A3053" s="2" t="s">
        <v>348</v>
      </c>
      <c r="B3053" s="2" t="s">
        <v>34333</v>
      </c>
      <c r="C3053" s="3">
        <v>26</v>
      </c>
      <c r="D3053" s="2" t="s">
        <v>1099</v>
      </c>
      <c r="E3053" s="2" t="s">
        <v>23452</v>
      </c>
      <c r="F3053" s="2">
        <v>10048399</v>
      </c>
      <c r="G3053" s="2" t="s">
        <v>24124</v>
      </c>
      <c r="H3053" s="2" t="s">
        <v>24125</v>
      </c>
      <c r="I3053" s="2" t="s">
        <v>24126</v>
      </c>
      <c r="J3053" s="2"/>
      <c r="K3053" s="2" t="s">
        <v>19133</v>
      </c>
      <c r="L3053" s="2" t="s">
        <v>24127</v>
      </c>
      <c r="M3053" s="2" t="s">
        <v>7388</v>
      </c>
      <c r="N3053" s="4" t="s">
        <v>24128</v>
      </c>
      <c r="O3053" s="4" t="s">
        <v>24129</v>
      </c>
    </row>
    <row r="3054" spans="1:15" ht="15" hidden="1" customHeight="1" x14ac:dyDescent="0.3">
      <c r="A3054" s="2" t="s">
        <v>348</v>
      </c>
      <c r="B3054" s="2" t="s">
        <v>34333</v>
      </c>
      <c r="C3054" s="3">
        <v>26</v>
      </c>
      <c r="D3054" s="2" t="s">
        <v>1099</v>
      </c>
      <c r="E3054" s="2" t="s">
        <v>23452</v>
      </c>
      <c r="F3054" s="2">
        <v>9758612</v>
      </c>
      <c r="G3054" s="2" t="s">
        <v>24130</v>
      </c>
      <c r="H3054" s="2" t="s">
        <v>24131</v>
      </c>
      <c r="I3054" s="2" t="s">
        <v>24132</v>
      </c>
      <c r="J3054" s="2"/>
      <c r="K3054" s="2" t="s">
        <v>19658</v>
      </c>
      <c r="L3054" s="2" t="s">
        <v>24133</v>
      </c>
      <c r="M3054" s="2" t="s">
        <v>8654</v>
      </c>
      <c r="N3054" s="4" t="s">
        <v>24134</v>
      </c>
      <c r="O3054" s="4" t="s">
        <v>24135</v>
      </c>
    </row>
    <row r="3055" spans="1:15" ht="15" hidden="1" customHeight="1" x14ac:dyDescent="0.3">
      <c r="A3055" s="2" t="s">
        <v>348</v>
      </c>
      <c r="B3055" s="2" t="s">
        <v>34333</v>
      </c>
      <c r="C3055" s="3">
        <v>26</v>
      </c>
      <c r="D3055" s="2" t="s">
        <v>1099</v>
      </c>
      <c r="E3055" s="2" t="s">
        <v>23452</v>
      </c>
      <c r="F3055" s="2">
        <v>9801258</v>
      </c>
      <c r="G3055" s="2" t="s">
        <v>23941</v>
      </c>
      <c r="H3055" s="2" t="s">
        <v>24136</v>
      </c>
      <c r="I3055" s="2" t="s">
        <v>24132</v>
      </c>
      <c r="J3055" s="2"/>
      <c r="K3055" s="2" t="s">
        <v>24137</v>
      </c>
      <c r="L3055" s="2" t="s">
        <v>24138</v>
      </c>
      <c r="M3055" s="2" t="s">
        <v>24042</v>
      </c>
      <c r="N3055" s="4" t="s">
        <v>24139</v>
      </c>
      <c r="O3055" s="2"/>
    </row>
    <row r="3056" spans="1:15" ht="15" hidden="1" customHeight="1" x14ac:dyDescent="0.3">
      <c r="A3056" s="2" t="s">
        <v>348</v>
      </c>
      <c r="B3056" s="2" t="s">
        <v>34333</v>
      </c>
      <c r="C3056" s="3">
        <v>26</v>
      </c>
      <c r="D3056" s="2" t="s">
        <v>1099</v>
      </c>
      <c r="E3056" s="2" t="s">
        <v>23452</v>
      </c>
      <c r="F3056" s="2">
        <v>9662367</v>
      </c>
      <c r="G3056" s="2" t="s">
        <v>24140</v>
      </c>
      <c r="H3056" s="2" t="s">
        <v>24141</v>
      </c>
      <c r="I3056" s="2" t="s">
        <v>11835</v>
      </c>
      <c r="J3056" s="2"/>
      <c r="K3056" s="2" t="s">
        <v>16837</v>
      </c>
      <c r="L3056" s="2" t="s">
        <v>24142</v>
      </c>
      <c r="M3056" s="2" t="s">
        <v>8654</v>
      </c>
      <c r="N3056" s="4" t="s">
        <v>24143</v>
      </c>
      <c r="O3056" s="4" t="s">
        <v>24144</v>
      </c>
    </row>
    <row r="3057" spans="1:15" ht="15" hidden="1" customHeight="1" x14ac:dyDescent="0.3">
      <c r="A3057" s="2" t="s">
        <v>348</v>
      </c>
      <c r="B3057" s="2" t="s">
        <v>34333</v>
      </c>
      <c r="C3057" s="3">
        <v>26</v>
      </c>
      <c r="D3057" s="2" t="s">
        <v>1099</v>
      </c>
      <c r="E3057" s="2" t="s">
        <v>23452</v>
      </c>
      <c r="F3057" s="2">
        <v>9586999</v>
      </c>
      <c r="G3057" s="2" t="s">
        <v>24145</v>
      </c>
      <c r="H3057" s="2" t="s">
        <v>24146</v>
      </c>
      <c r="I3057" s="2" t="s">
        <v>24147</v>
      </c>
      <c r="J3057" s="2"/>
      <c r="K3057" s="2" t="s">
        <v>24148</v>
      </c>
      <c r="L3057" s="2" t="s">
        <v>24149</v>
      </c>
      <c r="M3057" s="2" t="s">
        <v>8410</v>
      </c>
      <c r="N3057" s="4" t="s">
        <v>24150</v>
      </c>
      <c r="O3057" s="2"/>
    </row>
    <row r="3058" spans="1:15" ht="15" hidden="1" customHeight="1" x14ac:dyDescent="0.3">
      <c r="A3058" s="2" t="s">
        <v>348</v>
      </c>
      <c r="B3058" s="2" t="s">
        <v>34333</v>
      </c>
      <c r="C3058" s="3">
        <v>26</v>
      </c>
      <c r="D3058" s="2" t="s">
        <v>1099</v>
      </c>
      <c r="E3058" s="2" t="s">
        <v>23452</v>
      </c>
      <c r="F3058" s="2">
        <v>9605997</v>
      </c>
      <c r="G3058" s="2" t="s">
        <v>24151</v>
      </c>
      <c r="H3058" s="2" t="s">
        <v>24152</v>
      </c>
      <c r="I3058" s="2" t="s">
        <v>24147</v>
      </c>
      <c r="J3058" s="2"/>
      <c r="K3058" s="2" t="s">
        <v>24011</v>
      </c>
      <c r="L3058" s="2" t="s">
        <v>24153</v>
      </c>
      <c r="M3058" s="2" t="s">
        <v>8654</v>
      </c>
      <c r="N3058" s="4" t="s">
        <v>24154</v>
      </c>
      <c r="O3058" s="4" t="s">
        <v>24155</v>
      </c>
    </row>
    <row r="3059" spans="1:15" ht="15" hidden="1" customHeight="1" x14ac:dyDescent="0.3">
      <c r="A3059" s="2" t="s">
        <v>348</v>
      </c>
      <c r="B3059" s="2" t="s">
        <v>34333</v>
      </c>
      <c r="C3059" s="3">
        <v>26</v>
      </c>
      <c r="D3059" s="2" t="s">
        <v>1099</v>
      </c>
      <c r="E3059" s="2" t="s">
        <v>23452</v>
      </c>
      <c r="F3059" s="2">
        <v>9564814</v>
      </c>
      <c r="G3059" s="2" t="s">
        <v>24156</v>
      </c>
      <c r="H3059" s="2" t="s">
        <v>24157</v>
      </c>
      <c r="I3059" s="2" t="s">
        <v>7012</v>
      </c>
      <c r="J3059" s="2"/>
      <c r="K3059" s="2" t="s">
        <v>7380</v>
      </c>
      <c r="L3059" s="2" t="s">
        <v>24158</v>
      </c>
      <c r="M3059" s="2" t="s">
        <v>8697</v>
      </c>
      <c r="N3059" s="4" t="s">
        <v>24159</v>
      </c>
      <c r="O3059" s="4" t="s">
        <v>24160</v>
      </c>
    </row>
    <row r="3060" spans="1:15" ht="15" hidden="1" customHeight="1" x14ac:dyDescent="0.3">
      <c r="A3060" s="2" t="s">
        <v>348</v>
      </c>
      <c r="B3060" s="2" t="s">
        <v>34333</v>
      </c>
      <c r="C3060" s="3">
        <v>26</v>
      </c>
      <c r="D3060" s="2" t="s">
        <v>1099</v>
      </c>
      <c r="E3060" s="2" t="s">
        <v>23452</v>
      </c>
      <c r="F3060" s="2">
        <v>10200056</v>
      </c>
      <c r="G3060" s="2" t="s">
        <v>24161</v>
      </c>
      <c r="H3060" s="2" t="s">
        <v>24162</v>
      </c>
      <c r="I3060" s="2" t="s">
        <v>768</v>
      </c>
      <c r="J3060" s="2"/>
      <c r="K3060" s="2" t="s">
        <v>8371</v>
      </c>
      <c r="L3060" s="2" t="s">
        <v>24163</v>
      </c>
      <c r="M3060" s="2" t="s">
        <v>8654</v>
      </c>
      <c r="N3060" s="4" t="s">
        <v>24164</v>
      </c>
      <c r="O3060" s="4" t="s">
        <v>24165</v>
      </c>
    </row>
    <row r="3061" spans="1:15" ht="15" hidden="1" customHeight="1" x14ac:dyDescent="0.3">
      <c r="A3061" s="2" t="s">
        <v>348</v>
      </c>
      <c r="B3061" s="2" t="s">
        <v>34333</v>
      </c>
      <c r="C3061" s="3">
        <v>26</v>
      </c>
      <c r="D3061" s="2" t="s">
        <v>1099</v>
      </c>
      <c r="E3061" s="2" t="s">
        <v>23452</v>
      </c>
      <c r="F3061" s="2">
        <v>9193758</v>
      </c>
      <c r="G3061" s="2" t="s">
        <v>24166</v>
      </c>
      <c r="H3061" s="2" t="s">
        <v>24167</v>
      </c>
      <c r="I3061" s="2" t="s">
        <v>793</v>
      </c>
      <c r="J3061" s="2"/>
      <c r="K3061" s="2" t="s">
        <v>18259</v>
      </c>
      <c r="L3061" s="2" t="s">
        <v>24168</v>
      </c>
      <c r="M3061" s="2" t="s">
        <v>7460</v>
      </c>
      <c r="N3061" s="4" t="s">
        <v>24169</v>
      </c>
      <c r="O3061" s="4" t="s">
        <v>24170</v>
      </c>
    </row>
    <row r="3062" spans="1:15" ht="15" hidden="1" customHeight="1" x14ac:dyDescent="0.3">
      <c r="A3062" s="2" t="s">
        <v>348</v>
      </c>
      <c r="B3062" s="2" t="s">
        <v>34333</v>
      </c>
      <c r="C3062" s="3">
        <v>26</v>
      </c>
      <c r="D3062" s="2" t="s">
        <v>1099</v>
      </c>
      <c r="E3062" s="2" t="s">
        <v>23452</v>
      </c>
      <c r="F3062" s="2">
        <v>9211190</v>
      </c>
      <c r="G3062" s="2" t="s">
        <v>24171</v>
      </c>
      <c r="H3062" s="2" t="s">
        <v>24172</v>
      </c>
      <c r="I3062" s="2" t="s">
        <v>793</v>
      </c>
      <c r="J3062" s="2"/>
      <c r="K3062" s="2" t="s">
        <v>24173</v>
      </c>
      <c r="L3062" s="2" t="s">
        <v>24174</v>
      </c>
      <c r="M3062" s="2" t="s">
        <v>24042</v>
      </c>
      <c r="N3062" s="4" t="s">
        <v>24175</v>
      </c>
      <c r="O3062" s="4" t="s">
        <v>24176</v>
      </c>
    </row>
    <row r="3063" spans="1:15" ht="15" hidden="1" customHeight="1" x14ac:dyDescent="0.3">
      <c r="A3063" s="2" t="s">
        <v>348</v>
      </c>
      <c r="B3063" s="2" t="s">
        <v>34333</v>
      </c>
      <c r="C3063" s="3">
        <v>26</v>
      </c>
      <c r="D3063" s="2" t="s">
        <v>1099</v>
      </c>
      <c r="E3063" s="2" t="s">
        <v>23452</v>
      </c>
      <c r="F3063" s="2">
        <v>15299942</v>
      </c>
      <c r="G3063" s="2" t="s">
        <v>24177</v>
      </c>
      <c r="H3063" s="2" t="s">
        <v>24178</v>
      </c>
      <c r="I3063" s="2" t="s">
        <v>3728</v>
      </c>
      <c r="J3063" s="2"/>
      <c r="K3063" s="2" t="s">
        <v>24179</v>
      </c>
      <c r="L3063" s="2" t="s">
        <v>24180</v>
      </c>
      <c r="M3063" s="2" t="s">
        <v>7388</v>
      </c>
      <c r="N3063" s="4" t="s">
        <v>24181</v>
      </c>
      <c r="O3063" s="2"/>
    </row>
    <row r="3064" spans="1:15" ht="15" hidden="1" customHeight="1" x14ac:dyDescent="0.3">
      <c r="A3064" s="2" t="s">
        <v>348</v>
      </c>
      <c r="B3064" s="2" t="s">
        <v>34333</v>
      </c>
      <c r="C3064" s="3">
        <v>26</v>
      </c>
      <c r="D3064" s="2" t="s">
        <v>1099</v>
      </c>
      <c r="E3064" s="2" t="s">
        <v>23452</v>
      </c>
      <c r="F3064" s="2">
        <v>9108404</v>
      </c>
      <c r="G3064" s="2" t="s">
        <v>24182</v>
      </c>
      <c r="H3064" s="2" t="s">
        <v>24183</v>
      </c>
      <c r="I3064" s="2" t="s">
        <v>24184</v>
      </c>
      <c r="J3064" s="2"/>
      <c r="K3064" s="2" t="s">
        <v>5284</v>
      </c>
      <c r="L3064" s="2" t="s">
        <v>24185</v>
      </c>
      <c r="M3064" s="2" t="s">
        <v>24186</v>
      </c>
      <c r="N3064" s="4" t="s">
        <v>24187</v>
      </c>
      <c r="O3064" s="4" t="s">
        <v>24188</v>
      </c>
    </row>
    <row r="3065" spans="1:15" ht="15" hidden="1" customHeight="1" x14ac:dyDescent="0.3">
      <c r="A3065" s="2" t="s">
        <v>348</v>
      </c>
      <c r="B3065" s="2" t="s">
        <v>34333</v>
      </c>
      <c r="C3065" s="3">
        <v>26</v>
      </c>
      <c r="D3065" s="2" t="s">
        <v>1099</v>
      </c>
      <c r="E3065" s="2" t="s">
        <v>23452</v>
      </c>
      <c r="F3065" s="2">
        <v>8894685</v>
      </c>
      <c r="G3065" s="2" t="s">
        <v>24189</v>
      </c>
      <c r="H3065" s="2" t="s">
        <v>24190</v>
      </c>
      <c r="I3065" s="2" t="s">
        <v>24191</v>
      </c>
      <c r="J3065" s="2"/>
      <c r="K3065" s="2" t="s">
        <v>16012</v>
      </c>
      <c r="L3065" s="2" t="s">
        <v>24192</v>
      </c>
      <c r="M3065" s="2" t="s">
        <v>7460</v>
      </c>
      <c r="N3065" s="4" t="s">
        <v>24193</v>
      </c>
      <c r="O3065" s="4" t="s">
        <v>24194</v>
      </c>
    </row>
    <row r="3066" spans="1:15" ht="15" hidden="1" customHeight="1" x14ac:dyDescent="0.3">
      <c r="A3066" s="2" t="s">
        <v>348</v>
      </c>
      <c r="B3066" s="2" t="s">
        <v>34333</v>
      </c>
      <c r="C3066" s="3">
        <v>26</v>
      </c>
      <c r="D3066" s="2" t="s">
        <v>1099</v>
      </c>
      <c r="E3066" s="2" t="s">
        <v>23452</v>
      </c>
      <c r="F3066" s="2">
        <v>8614422</v>
      </c>
      <c r="G3066" s="2" t="s">
        <v>24195</v>
      </c>
      <c r="H3066" s="2" t="s">
        <v>24196</v>
      </c>
      <c r="I3066" s="2" t="s">
        <v>24197</v>
      </c>
      <c r="J3066" s="2"/>
      <c r="K3066" s="2" t="s">
        <v>8336</v>
      </c>
      <c r="L3066" s="2" t="s">
        <v>24198</v>
      </c>
      <c r="M3066" s="2" t="s">
        <v>8697</v>
      </c>
      <c r="N3066" s="4" t="s">
        <v>24199</v>
      </c>
      <c r="O3066" s="4" t="s">
        <v>24200</v>
      </c>
    </row>
    <row r="3067" spans="1:15" ht="15" hidden="1" customHeight="1" x14ac:dyDescent="0.3">
      <c r="A3067" s="2" t="s">
        <v>348</v>
      </c>
      <c r="B3067" s="2" t="s">
        <v>34333</v>
      </c>
      <c r="C3067" s="3">
        <v>26</v>
      </c>
      <c r="D3067" s="2" t="s">
        <v>1099</v>
      </c>
      <c r="E3067" s="2" t="s">
        <v>23452</v>
      </c>
      <c r="F3067" s="2">
        <v>8774508</v>
      </c>
      <c r="G3067" s="2" t="s">
        <v>24201</v>
      </c>
      <c r="H3067" s="2" t="s">
        <v>24202</v>
      </c>
      <c r="I3067" s="2" t="s">
        <v>1985</v>
      </c>
      <c r="J3067" s="2"/>
      <c r="K3067" s="2" t="s">
        <v>10800</v>
      </c>
      <c r="L3067" s="2" t="s">
        <v>24203</v>
      </c>
      <c r="M3067" s="2" t="s">
        <v>7709</v>
      </c>
      <c r="N3067" s="4" t="s">
        <v>24204</v>
      </c>
      <c r="O3067" s="4" t="s">
        <v>24205</v>
      </c>
    </row>
    <row r="3068" spans="1:15" ht="15" hidden="1" customHeight="1" x14ac:dyDescent="0.3">
      <c r="A3068" s="2" t="s">
        <v>348</v>
      </c>
      <c r="B3068" s="2" t="s">
        <v>34333</v>
      </c>
      <c r="C3068" s="3">
        <v>26</v>
      </c>
      <c r="D3068" s="2" t="s">
        <v>1099</v>
      </c>
      <c r="E3068" s="2" t="s">
        <v>23452</v>
      </c>
      <c r="F3068" s="2">
        <v>7670465</v>
      </c>
      <c r="G3068" s="2" t="s">
        <v>24206</v>
      </c>
      <c r="H3068" s="2" t="s">
        <v>24207</v>
      </c>
      <c r="I3068" s="2" t="s">
        <v>24208</v>
      </c>
      <c r="J3068" s="2"/>
      <c r="K3068" s="2" t="s">
        <v>15420</v>
      </c>
      <c r="L3068" s="2" t="s">
        <v>24209</v>
      </c>
      <c r="M3068" s="2" t="s">
        <v>8654</v>
      </c>
      <c r="N3068" s="4" t="s">
        <v>24210</v>
      </c>
      <c r="O3068" s="4" t="s">
        <v>24211</v>
      </c>
    </row>
    <row r="3069" spans="1:15" ht="15" hidden="1" customHeight="1" x14ac:dyDescent="0.3">
      <c r="A3069" s="2" t="s">
        <v>348</v>
      </c>
      <c r="B3069" s="2" t="s">
        <v>34333</v>
      </c>
      <c r="C3069" s="3">
        <v>26</v>
      </c>
      <c r="D3069" s="2" t="s">
        <v>1099</v>
      </c>
      <c r="E3069" s="2" t="s">
        <v>23452</v>
      </c>
      <c r="F3069" s="2">
        <v>7749407</v>
      </c>
      <c r="G3069" s="2" t="s">
        <v>23941</v>
      </c>
      <c r="H3069" s="2" t="s">
        <v>24212</v>
      </c>
      <c r="I3069" s="2" t="s">
        <v>858</v>
      </c>
      <c r="J3069" s="2"/>
      <c r="K3069" s="2" t="s">
        <v>8371</v>
      </c>
      <c r="L3069" s="2" t="s">
        <v>24213</v>
      </c>
      <c r="M3069" s="2" t="s">
        <v>14663</v>
      </c>
      <c r="N3069" s="4" t="s">
        <v>24214</v>
      </c>
      <c r="O3069" s="4" t="s">
        <v>24215</v>
      </c>
    </row>
    <row r="3070" spans="1:15" ht="15" hidden="1" customHeight="1" x14ac:dyDescent="0.3">
      <c r="A3070" s="2" t="s">
        <v>348</v>
      </c>
      <c r="B3070" s="2" t="s">
        <v>34333</v>
      </c>
      <c r="C3070" s="3">
        <v>26</v>
      </c>
      <c r="D3070" s="2" t="s">
        <v>1099</v>
      </c>
      <c r="E3070" s="2" t="s">
        <v>23452</v>
      </c>
      <c r="F3070" s="2">
        <v>8196062</v>
      </c>
      <c r="G3070" s="2" t="s">
        <v>24216</v>
      </c>
      <c r="H3070" s="2" t="s">
        <v>24217</v>
      </c>
      <c r="I3070" s="2" t="s">
        <v>24218</v>
      </c>
      <c r="J3070" s="2"/>
      <c r="K3070" s="2" t="s">
        <v>24219</v>
      </c>
      <c r="L3070" s="2" t="s">
        <v>24220</v>
      </c>
      <c r="M3070" s="2" t="s">
        <v>7460</v>
      </c>
      <c r="N3070" s="4" t="s">
        <v>24221</v>
      </c>
      <c r="O3070" s="4" t="s">
        <v>24222</v>
      </c>
    </row>
    <row r="3071" spans="1:15" ht="15" hidden="1" customHeight="1" x14ac:dyDescent="0.3">
      <c r="A3071" s="2" t="s">
        <v>348</v>
      </c>
      <c r="B3071" s="2" t="s">
        <v>34333</v>
      </c>
      <c r="C3071" s="3">
        <v>26</v>
      </c>
      <c r="D3071" s="2" t="s">
        <v>1099</v>
      </c>
      <c r="E3071" s="2" t="s">
        <v>23452</v>
      </c>
      <c r="F3071" s="2">
        <v>8178821</v>
      </c>
      <c r="G3071" s="2" t="s">
        <v>24223</v>
      </c>
      <c r="H3071" s="2" t="s">
        <v>24224</v>
      </c>
      <c r="I3071" s="2" t="s">
        <v>24225</v>
      </c>
      <c r="J3071" s="2"/>
      <c r="K3071" s="2" t="s">
        <v>19658</v>
      </c>
      <c r="L3071" s="2" t="s">
        <v>24226</v>
      </c>
      <c r="M3071" s="2" t="s">
        <v>8697</v>
      </c>
      <c r="N3071" s="4" t="s">
        <v>24227</v>
      </c>
      <c r="O3071" s="4" t="s">
        <v>24228</v>
      </c>
    </row>
    <row r="3072" spans="1:15" ht="15" hidden="1" customHeight="1" x14ac:dyDescent="0.3">
      <c r="A3072" s="2" t="s">
        <v>348</v>
      </c>
      <c r="B3072" s="2" t="s">
        <v>34333</v>
      </c>
      <c r="C3072" s="3">
        <v>26</v>
      </c>
      <c r="D3072" s="2" t="s">
        <v>1099</v>
      </c>
      <c r="E3072" s="2" t="s">
        <v>23452</v>
      </c>
      <c r="F3072" s="2">
        <v>8179226</v>
      </c>
      <c r="G3072" s="2" t="s">
        <v>24229</v>
      </c>
      <c r="H3072" s="2" t="s">
        <v>24230</v>
      </c>
      <c r="I3072" s="2" t="s">
        <v>24225</v>
      </c>
      <c r="J3072" s="2"/>
      <c r="K3072" s="2" t="s">
        <v>8637</v>
      </c>
      <c r="L3072" s="2" t="s">
        <v>24231</v>
      </c>
      <c r="M3072" s="2" t="s">
        <v>24232</v>
      </c>
      <c r="N3072" s="4" t="s">
        <v>24233</v>
      </c>
      <c r="O3072" s="2"/>
    </row>
    <row r="3073" spans="1:15" ht="15" hidden="1" customHeight="1" x14ac:dyDescent="0.3">
      <c r="A3073" s="2" t="s">
        <v>348</v>
      </c>
      <c r="B3073" s="2" t="s">
        <v>34333</v>
      </c>
      <c r="C3073" s="3">
        <v>26</v>
      </c>
      <c r="D3073" s="2" t="s">
        <v>1099</v>
      </c>
      <c r="E3073" s="2" t="s">
        <v>23452</v>
      </c>
      <c r="F3073" s="2">
        <v>8168479</v>
      </c>
      <c r="G3073" s="2" t="s">
        <v>24234</v>
      </c>
      <c r="H3073" s="2" t="s">
        <v>24235</v>
      </c>
      <c r="I3073" s="2" t="s">
        <v>24236</v>
      </c>
      <c r="J3073" s="2"/>
      <c r="K3073" s="2" t="s">
        <v>10831</v>
      </c>
      <c r="L3073" s="2" t="s">
        <v>24237</v>
      </c>
      <c r="M3073" s="2" t="s">
        <v>8654</v>
      </c>
      <c r="N3073" s="4" t="s">
        <v>24238</v>
      </c>
      <c r="O3073" s="4" t="s">
        <v>24239</v>
      </c>
    </row>
    <row r="3074" spans="1:15" ht="15" hidden="1" customHeight="1" x14ac:dyDescent="0.3">
      <c r="A3074" s="2" t="s">
        <v>348</v>
      </c>
      <c r="B3074" s="2" t="s">
        <v>34333</v>
      </c>
      <c r="C3074" s="3">
        <v>26</v>
      </c>
      <c r="D3074" s="2" t="s">
        <v>1099</v>
      </c>
      <c r="E3074" s="2" t="s">
        <v>23452</v>
      </c>
      <c r="F3074" s="2">
        <v>8120281</v>
      </c>
      <c r="G3074" s="2" t="s">
        <v>24240</v>
      </c>
      <c r="H3074" s="2" t="s">
        <v>24241</v>
      </c>
      <c r="I3074" s="2" t="s">
        <v>9983</v>
      </c>
      <c r="J3074" s="2"/>
      <c r="K3074" s="2" t="s">
        <v>7380</v>
      </c>
      <c r="L3074" s="2" t="s">
        <v>24242</v>
      </c>
      <c r="M3074" s="2" t="s">
        <v>8697</v>
      </c>
      <c r="N3074" s="4" t="s">
        <v>24243</v>
      </c>
      <c r="O3074" s="4" t="s">
        <v>24244</v>
      </c>
    </row>
    <row r="3075" spans="1:15" ht="15" hidden="1" customHeight="1" x14ac:dyDescent="0.3">
      <c r="A3075" s="2" t="s">
        <v>348</v>
      </c>
      <c r="B3075" s="2" t="s">
        <v>34333</v>
      </c>
      <c r="C3075" s="3">
        <v>26</v>
      </c>
      <c r="D3075" s="2" t="s">
        <v>1099</v>
      </c>
      <c r="E3075" s="2" t="s">
        <v>23452</v>
      </c>
      <c r="F3075" s="2">
        <v>8242080</v>
      </c>
      <c r="G3075" s="2" t="s">
        <v>24245</v>
      </c>
      <c r="H3075" s="2" t="s">
        <v>24246</v>
      </c>
      <c r="I3075" s="2" t="s">
        <v>24247</v>
      </c>
      <c r="J3075" s="2"/>
      <c r="K3075" s="2" t="s">
        <v>16012</v>
      </c>
      <c r="L3075" s="2" t="s">
        <v>24248</v>
      </c>
      <c r="M3075" s="2" t="s">
        <v>8697</v>
      </c>
      <c r="N3075" s="4" t="s">
        <v>24249</v>
      </c>
      <c r="O3075" s="4" t="s">
        <v>24250</v>
      </c>
    </row>
    <row r="3076" spans="1:15" ht="15" hidden="1" customHeight="1" x14ac:dyDescent="0.3">
      <c r="A3076" s="2" t="s">
        <v>348</v>
      </c>
      <c r="B3076" s="2" t="s">
        <v>34333</v>
      </c>
      <c r="C3076" s="3">
        <v>26</v>
      </c>
      <c r="D3076" s="2" t="s">
        <v>1099</v>
      </c>
      <c r="E3076" s="2" t="s">
        <v>23452</v>
      </c>
      <c r="F3076" s="2">
        <v>8349799</v>
      </c>
      <c r="G3076" s="2" t="s">
        <v>24251</v>
      </c>
      <c r="H3076" s="2" t="s">
        <v>24252</v>
      </c>
      <c r="I3076" s="2" t="s">
        <v>24253</v>
      </c>
      <c r="J3076" s="2"/>
      <c r="K3076" s="2" t="s">
        <v>9464</v>
      </c>
      <c r="L3076" s="2" t="s">
        <v>24254</v>
      </c>
      <c r="M3076" s="2" t="s">
        <v>8697</v>
      </c>
      <c r="N3076" s="4" t="s">
        <v>24255</v>
      </c>
      <c r="O3076" s="4" t="s">
        <v>24256</v>
      </c>
    </row>
    <row r="3077" spans="1:15" ht="15" hidden="1" customHeight="1" x14ac:dyDescent="0.3">
      <c r="A3077" s="2" t="s">
        <v>348</v>
      </c>
      <c r="B3077" s="2" t="s">
        <v>34333</v>
      </c>
      <c r="C3077" s="3">
        <v>26</v>
      </c>
      <c r="D3077" s="2" t="s">
        <v>1099</v>
      </c>
      <c r="E3077" s="2" t="s">
        <v>23452</v>
      </c>
      <c r="F3077" s="2">
        <v>8507039</v>
      </c>
      <c r="G3077" s="2" t="s">
        <v>24257</v>
      </c>
      <c r="H3077" s="2" t="s">
        <v>24258</v>
      </c>
      <c r="I3077" s="2" t="s">
        <v>24259</v>
      </c>
      <c r="J3077" s="2"/>
      <c r="K3077" s="2" t="s">
        <v>8637</v>
      </c>
      <c r="L3077" s="2" t="s">
        <v>24260</v>
      </c>
      <c r="M3077" s="2" t="s">
        <v>24261</v>
      </c>
      <c r="N3077" s="4" t="s">
        <v>24262</v>
      </c>
      <c r="O3077" s="2"/>
    </row>
    <row r="3078" spans="1:15" ht="15" hidden="1" customHeight="1" x14ac:dyDescent="0.3">
      <c r="A3078" s="2" t="s">
        <v>348</v>
      </c>
      <c r="B3078" s="2" t="s">
        <v>34333</v>
      </c>
      <c r="C3078" s="3">
        <v>26</v>
      </c>
      <c r="D3078" s="2" t="s">
        <v>1099</v>
      </c>
      <c r="E3078" s="2" t="s">
        <v>23452</v>
      </c>
      <c r="F3078" s="2">
        <v>8433874</v>
      </c>
      <c r="G3078" s="2" t="s">
        <v>24263</v>
      </c>
      <c r="H3078" s="2" t="s">
        <v>24264</v>
      </c>
      <c r="I3078" s="2" t="s">
        <v>10936</v>
      </c>
      <c r="J3078" s="2"/>
      <c r="K3078" s="2" t="s">
        <v>10505</v>
      </c>
      <c r="L3078" s="2" t="s">
        <v>24265</v>
      </c>
      <c r="M3078" s="2" t="s">
        <v>24266</v>
      </c>
      <c r="N3078" s="4" t="s">
        <v>24267</v>
      </c>
      <c r="O3078" s="4" t="s">
        <v>24268</v>
      </c>
    </row>
    <row r="3079" spans="1:15" ht="15" hidden="1" customHeight="1" x14ac:dyDescent="0.3">
      <c r="A3079" s="2" t="s">
        <v>348</v>
      </c>
      <c r="B3079" s="2" t="s">
        <v>34333</v>
      </c>
      <c r="C3079" s="3">
        <v>26</v>
      </c>
      <c r="D3079" s="2" t="s">
        <v>1099</v>
      </c>
      <c r="E3079" s="2" t="s">
        <v>23452</v>
      </c>
      <c r="F3079" s="2">
        <v>8167743</v>
      </c>
      <c r="G3079" s="2" t="s">
        <v>23941</v>
      </c>
      <c r="H3079" s="2" t="s">
        <v>24269</v>
      </c>
      <c r="I3079" s="2" t="s">
        <v>646</v>
      </c>
      <c r="J3079" s="2"/>
      <c r="K3079" s="2" t="s">
        <v>1748</v>
      </c>
      <c r="L3079" s="2" t="s">
        <v>24270</v>
      </c>
      <c r="M3079" s="2" t="s">
        <v>24042</v>
      </c>
      <c r="N3079" s="4" t="s">
        <v>24271</v>
      </c>
      <c r="O3079" s="2"/>
    </row>
    <row r="3080" spans="1:15" ht="15" hidden="1" customHeight="1" x14ac:dyDescent="0.3">
      <c r="A3080" s="2" t="s">
        <v>348</v>
      </c>
      <c r="B3080" s="2" t="s">
        <v>34333</v>
      </c>
      <c r="C3080" s="3">
        <v>26</v>
      </c>
      <c r="D3080" s="2" t="s">
        <v>1099</v>
      </c>
      <c r="E3080" s="2" t="s">
        <v>23447</v>
      </c>
      <c r="F3080" s="2">
        <v>20301656</v>
      </c>
      <c r="G3080" s="2" t="s">
        <v>24272</v>
      </c>
      <c r="H3080" s="2" t="s">
        <v>1812</v>
      </c>
      <c r="I3080" s="2" t="s">
        <v>646</v>
      </c>
      <c r="J3080" s="2"/>
      <c r="K3080" s="2"/>
      <c r="L3080" s="2"/>
      <c r="M3080" s="2" t="s">
        <v>21654</v>
      </c>
      <c r="N3080" s="4" t="s">
        <v>24273</v>
      </c>
      <c r="O3080" s="4" t="s">
        <v>24274</v>
      </c>
    </row>
    <row r="3081" spans="1:15" ht="15" hidden="1" customHeight="1" x14ac:dyDescent="0.3">
      <c r="A3081" s="2" t="s">
        <v>348</v>
      </c>
      <c r="B3081" s="2" t="s">
        <v>34333</v>
      </c>
      <c r="C3081" s="3">
        <v>26</v>
      </c>
      <c r="D3081" s="2" t="s">
        <v>1099</v>
      </c>
      <c r="E3081" s="2" t="s">
        <v>23452</v>
      </c>
      <c r="F3081" s="2">
        <v>1387561</v>
      </c>
      <c r="G3081" s="2" t="s">
        <v>24275</v>
      </c>
      <c r="H3081" s="2" t="s">
        <v>24276</v>
      </c>
      <c r="I3081" s="2" t="s">
        <v>24277</v>
      </c>
      <c r="J3081" s="2"/>
      <c r="K3081" s="2" t="s">
        <v>5284</v>
      </c>
      <c r="L3081" s="2" t="s">
        <v>24278</v>
      </c>
      <c r="M3081" s="2" t="s">
        <v>8697</v>
      </c>
      <c r="N3081" s="4" t="s">
        <v>24279</v>
      </c>
      <c r="O3081" s="4" t="s">
        <v>24280</v>
      </c>
    </row>
    <row r="3082" spans="1:15" ht="15" hidden="1" customHeight="1" x14ac:dyDescent="0.3">
      <c r="A3082" s="2" t="s">
        <v>348</v>
      </c>
      <c r="B3082" s="2" t="s">
        <v>34333</v>
      </c>
      <c r="C3082" s="3">
        <v>26</v>
      </c>
      <c r="D3082" s="2" t="s">
        <v>1099</v>
      </c>
      <c r="E3082" s="2" t="s">
        <v>23452</v>
      </c>
      <c r="F3082" s="2">
        <v>1501636</v>
      </c>
      <c r="G3082" s="2" t="s">
        <v>24281</v>
      </c>
      <c r="H3082" s="2" t="s">
        <v>24282</v>
      </c>
      <c r="I3082" s="2" t="s">
        <v>1325</v>
      </c>
      <c r="J3082" s="2"/>
      <c r="K3082" s="2" t="s">
        <v>24283</v>
      </c>
      <c r="L3082" s="2" t="s">
        <v>24284</v>
      </c>
      <c r="M3082" s="2" t="s">
        <v>8410</v>
      </c>
      <c r="N3082" s="4" t="s">
        <v>24285</v>
      </c>
      <c r="O3082" s="4" t="s">
        <v>24286</v>
      </c>
    </row>
    <row r="3083" spans="1:15" ht="15" hidden="1" customHeight="1" x14ac:dyDescent="0.3">
      <c r="A3083" s="2" t="s">
        <v>348</v>
      </c>
      <c r="B3083" s="2" t="s">
        <v>34333</v>
      </c>
      <c r="C3083" s="3">
        <v>26</v>
      </c>
      <c r="D3083" s="2" t="s">
        <v>1099</v>
      </c>
      <c r="E3083" s="2" t="s">
        <v>23452</v>
      </c>
      <c r="F3083" s="2">
        <v>1569204</v>
      </c>
      <c r="G3083" s="2" t="s">
        <v>24287</v>
      </c>
      <c r="H3083" s="2" t="s">
        <v>24288</v>
      </c>
      <c r="I3083" s="2" t="s">
        <v>8502</v>
      </c>
      <c r="J3083" s="2"/>
      <c r="K3083" s="2" t="s">
        <v>9464</v>
      </c>
      <c r="L3083" s="2" t="s">
        <v>24289</v>
      </c>
      <c r="M3083" s="2" t="s">
        <v>8654</v>
      </c>
      <c r="N3083" s="4" t="s">
        <v>24290</v>
      </c>
      <c r="O3083" s="4" t="s">
        <v>24291</v>
      </c>
    </row>
    <row r="3084" spans="1:15" ht="15" hidden="1" customHeight="1" x14ac:dyDescent="0.3">
      <c r="A3084" s="2" t="s">
        <v>348</v>
      </c>
      <c r="B3084" s="2" t="s">
        <v>34333</v>
      </c>
      <c r="C3084" s="3">
        <v>26</v>
      </c>
      <c r="D3084" s="2" t="s">
        <v>1099</v>
      </c>
      <c r="E3084" s="2" t="s">
        <v>23447</v>
      </c>
      <c r="F3084" s="2">
        <v>1497422</v>
      </c>
      <c r="G3084" s="2" t="s">
        <v>24292</v>
      </c>
      <c r="H3084" s="2" t="s">
        <v>24293</v>
      </c>
      <c r="I3084" s="2" t="s">
        <v>24294</v>
      </c>
      <c r="J3084" s="2"/>
      <c r="K3084" s="2" t="s">
        <v>24295</v>
      </c>
      <c r="L3084" s="2" t="s">
        <v>24296</v>
      </c>
      <c r="M3084" s="2" t="s">
        <v>7709</v>
      </c>
      <c r="N3084" s="4" t="s">
        <v>24297</v>
      </c>
      <c r="O3084" s="2"/>
    </row>
    <row r="3085" spans="1:15" ht="15" hidden="1" customHeight="1" x14ac:dyDescent="0.3">
      <c r="A3085" s="2" t="s">
        <v>348</v>
      </c>
      <c r="B3085" s="2" t="s">
        <v>34333</v>
      </c>
      <c r="C3085" s="3">
        <v>26</v>
      </c>
      <c r="D3085" s="2" t="s">
        <v>1099</v>
      </c>
      <c r="E3085" s="2" t="s">
        <v>23452</v>
      </c>
      <c r="F3085" s="2">
        <v>1926342</v>
      </c>
      <c r="G3085" s="2" t="s">
        <v>24298</v>
      </c>
      <c r="H3085" s="2" t="s">
        <v>24299</v>
      </c>
      <c r="I3085" s="2" t="s">
        <v>8515</v>
      </c>
      <c r="J3085" s="2"/>
      <c r="K3085" s="2" t="s">
        <v>10768</v>
      </c>
      <c r="L3085" s="2" t="s">
        <v>24300</v>
      </c>
      <c r="M3085" s="2" t="s">
        <v>9948</v>
      </c>
      <c r="N3085" s="4" t="s">
        <v>24301</v>
      </c>
      <c r="O3085" s="4" t="s">
        <v>24302</v>
      </c>
    </row>
    <row r="3086" spans="1:15" ht="15" hidden="1" customHeight="1" x14ac:dyDescent="0.3">
      <c r="A3086" s="2" t="s">
        <v>348</v>
      </c>
      <c r="B3086" s="2" t="s">
        <v>34333</v>
      </c>
      <c r="C3086" s="3">
        <v>26</v>
      </c>
      <c r="D3086" s="2" t="s">
        <v>1099</v>
      </c>
      <c r="E3086" s="2" t="s">
        <v>23452</v>
      </c>
      <c r="F3086" s="2">
        <v>1952294</v>
      </c>
      <c r="G3086" s="2" t="s">
        <v>24303</v>
      </c>
      <c r="H3086" s="2" t="s">
        <v>24304</v>
      </c>
      <c r="I3086" s="2" t="s">
        <v>8515</v>
      </c>
      <c r="J3086" s="2"/>
      <c r="K3086" s="2" t="s">
        <v>8637</v>
      </c>
      <c r="L3086" s="2" t="s">
        <v>24305</v>
      </c>
      <c r="M3086" s="2" t="s">
        <v>24306</v>
      </c>
      <c r="N3086" s="4" t="s">
        <v>24307</v>
      </c>
      <c r="O3086" s="2"/>
    </row>
    <row r="3087" spans="1:15" ht="15" hidden="1" customHeight="1" x14ac:dyDescent="0.3">
      <c r="A3087" s="2" t="s">
        <v>348</v>
      </c>
      <c r="B3087" s="2" t="s">
        <v>34333</v>
      </c>
      <c r="C3087" s="3">
        <v>26</v>
      </c>
      <c r="D3087" s="2" t="s">
        <v>1099</v>
      </c>
      <c r="E3087" s="2" t="s">
        <v>23452</v>
      </c>
      <c r="F3087" s="2">
        <v>1714590</v>
      </c>
      <c r="G3087" s="2" t="s">
        <v>24308</v>
      </c>
      <c r="H3087" s="2" t="s">
        <v>24309</v>
      </c>
      <c r="I3087" s="2" t="s">
        <v>24310</v>
      </c>
      <c r="J3087" s="2"/>
      <c r="K3087" s="2" t="s">
        <v>8210</v>
      </c>
      <c r="L3087" s="2" t="s">
        <v>24311</v>
      </c>
      <c r="M3087" s="2" t="s">
        <v>8654</v>
      </c>
      <c r="N3087" s="4" t="s">
        <v>24312</v>
      </c>
      <c r="O3087" s="4" t="s">
        <v>24313</v>
      </c>
    </row>
    <row r="3088" spans="1:15" ht="15" hidden="1" customHeight="1" x14ac:dyDescent="0.3">
      <c r="A3088" s="2" t="s">
        <v>348</v>
      </c>
      <c r="B3088" s="2" t="s">
        <v>34333</v>
      </c>
      <c r="C3088" s="3">
        <v>26</v>
      </c>
      <c r="D3088" s="2" t="s">
        <v>1099</v>
      </c>
      <c r="E3088" s="2" t="s">
        <v>23452</v>
      </c>
      <c r="F3088" s="2">
        <v>1948809</v>
      </c>
      <c r="G3088" s="2" t="s">
        <v>24314</v>
      </c>
      <c r="H3088" s="2" t="s">
        <v>24315</v>
      </c>
      <c r="I3088" s="2" t="s">
        <v>24316</v>
      </c>
      <c r="J3088" s="2"/>
      <c r="K3088" s="2" t="s">
        <v>24317</v>
      </c>
      <c r="L3088" s="2" t="s">
        <v>24318</v>
      </c>
      <c r="M3088" s="2" t="s">
        <v>7709</v>
      </c>
      <c r="N3088" s="4" t="s">
        <v>24319</v>
      </c>
      <c r="O3088" s="2"/>
    </row>
    <row r="3089" spans="1:15" ht="15" hidden="1" customHeight="1" x14ac:dyDescent="0.3">
      <c r="A3089" s="2" t="s">
        <v>348</v>
      </c>
      <c r="B3089" s="2" t="s">
        <v>34333</v>
      </c>
      <c r="C3089" s="3">
        <v>26</v>
      </c>
      <c r="D3089" s="2" t="s">
        <v>1099</v>
      </c>
      <c r="E3089" s="2" t="s">
        <v>23452</v>
      </c>
      <c r="F3089" s="2">
        <v>1789201</v>
      </c>
      <c r="G3089" s="2" t="s">
        <v>24320</v>
      </c>
      <c r="H3089" s="2" t="s">
        <v>24321</v>
      </c>
      <c r="I3089" s="2" t="s">
        <v>749</v>
      </c>
      <c r="J3089" s="2"/>
      <c r="K3089" s="2" t="s">
        <v>9163</v>
      </c>
      <c r="L3089" s="2" t="s">
        <v>24322</v>
      </c>
      <c r="M3089" s="2" t="s">
        <v>7709</v>
      </c>
      <c r="N3089" s="4" t="s">
        <v>24323</v>
      </c>
      <c r="O3089" s="2"/>
    </row>
    <row r="3090" spans="1:15" ht="15" hidden="1" customHeight="1" x14ac:dyDescent="0.3">
      <c r="A3090" s="2" t="s">
        <v>348</v>
      </c>
      <c r="B3090" s="2" t="s">
        <v>34333</v>
      </c>
      <c r="C3090" s="3">
        <v>26</v>
      </c>
      <c r="D3090" s="2" t="s">
        <v>1099</v>
      </c>
      <c r="E3090" s="2" t="s">
        <v>23452</v>
      </c>
      <c r="F3090" s="2">
        <v>1974554</v>
      </c>
      <c r="G3090" s="2" t="s">
        <v>24324</v>
      </c>
      <c r="H3090" s="2" t="s">
        <v>24325</v>
      </c>
      <c r="I3090" s="2" t="s">
        <v>24326</v>
      </c>
      <c r="J3090" s="2"/>
      <c r="K3090" s="2" t="s">
        <v>9464</v>
      </c>
      <c r="L3090" s="2" t="s">
        <v>24327</v>
      </c>
      <c r="M3090" s="2" t="s">
        <v>8697</v>
      </c>
      <c r="N3090" s="4" t="s">
        <v>24328</v>
      </c>
      <c r="O3090" s="4" t="s">
        <v>24329</v>
      </c>
    </row>
    <row r="3091" spans="1:15" ht="15" hidden="1" customHeight="1" x14ac:dyDescent="0.3">
      <c r="A3091" s="2" t="s">
        <v>348</v>
      </c>
      <c r="B3091" s="2" t="s">
        <v>34333</v>
      </c>
      <c r="C3091" s="3">
        <v>26</v>
      </c>
      <c r="D3091" s="2" t="s">
        <v>1099</v>
      </c>
      <c r="E3091" s="2" t="s">
        <v>23447</v>
      </c>
      <c r="F3091" s="2">
        <v>2395602</v>
      </c>
      <c r="G3091" s="2" t="s">
        <v>24330</v>
      </c>
      <c r="H3091" s="2" t="s">
        <v>24331</v>
      </c>
      <c r="I3091" s="2" t="s">
        <v>24326</v>
      </c>
      <c r="J3091" s="2"/>
      <c r="K3091" s="2" t="s">
        <v>10505</v>
      </c>
      <c r="L3091" s="2" t="s">
        <v>24332</v>
      </c>
      <c r="M3091" s="2" t="s">
        <v>24333</v>
      </c>
      <c r="N3091" s="4" t="s">
        <v>24334</v>
      </c>
      <c r="O3091" s="4" t="s">
        <v>24335</v>
      </c>
    </row>
    <row r="3092" spans="1:15" ht="15" hidden="1" customHeight="1" x14ac:dyDescent="0.3">
      <c r="A3092" s="2" t="s">
        <v>348</v>
      </c>
      <c r="B3092" s="2" t="s">
        <v>34333</v>
      </c>
      <c r="C3092" s="3">
        <v>26</v>
      </c>
      <c r="D3092" s="2" t="s">
        <v>1099</v>
      </c>
      <c r="E3092" s="2" t="s">
        <v>23447</v>
      </c>
      <c r="F3092" s="2">
        <v>2595358</v>
      </c>
      <c r="G3092" s="2" t="s">
        <v>24336</v>
      </c>
      <c r="H3092" s="2" t="s">
        <v>24337</v>
      </c>
      <c r="I3092" s="2" t="s">
        <v>24338</v>
      </c>
      <c r="J3092" s="2"/>
      <c r="K3092" s="2" t="s">
        <v>11657</v>
      </c>
      <c r="L3092" s="2" t="s">
        <v>24339</v>
      </c>
      <c r="M3092" s="2" t="s">
        <v>7565</v>
      </c>
      <c r="N3092" s="4" t="s">
        <v>24340</v>
      </c>
      <c r="O3092" s="2"/>
    </row>
    <row r="3093" spans="1:15" ht="15" hidden="1" customHeight="1" x14ac:dyDescent="0.3">
      <c r="A3093" s="2" t="s">
        <v>348</v>
      </c>
      <c r="B3093" s="2" t="s">
        <v>34333</v>
      </c>
      <c r="C3093" s="3">
        <v>26</v>
      </c>
      <c r="D3093" s="2" t="s">
        <v>1099</v>
      </c>
      <c r="E3093" s="2" t="s">
        <v>23452</v>
      </c>
      <c r="F3093" s="2">
        <v>2740341</v>
      </c>
      <c r="G3093" s="2" t="s">
        <v>24341</v>
      </c>
      <c r="H3093" s="2" t="s">
        <v>24342</v>
      </c>
      <c r="I3093" s="2" t="s">
        <v>24343</v>
      </c>
      <c r="J3093" s="2"/>
      <c r="K3093" s="2" t="s">
        <v>8210</v>
      </c>
      <c r="L3093" s="2" t="s">
        <v>24344</v>
      </c>
      <c r="M3093" s="2" t="s">
        <v>8654</v>
      </c>
      <c r="N3093" s="4" t="s">
        <v>24345</v>
      </c>
      <c r="O3093" s="4" t="s">
        <v>24346</v>
      </c>
    </row>
    <row r="3094" spans="1:15" ht="15" hidden="1" customHeight="1" x14ac:dyDescent="0.3">
      <c r="A3094" s="2" t="s">
        <v>348</v>
      </c>
      <c r="B3094" s="2" t="s">
        <v>34333</v>
      </c>
      <c r="C3094" s="3">
        <v>26</v>
      </c>
      <c r="D3094" s="2" t="s">
        <v>1099</v>
      </c>
      <c r="E3094" s="2" t="s">
        <v>23452</v>
      </c>
      <c r="F3094" s="2">
        <v>2596825</v>
      </c>
      <c r="G3094" s="2" t="s">
        <v>24347</v>
      </c>
      <c r="H3094" s="2" t="s">
        <v>24348</v>
      </c>
      <c r="I3094" s="2" t="s">
        <v>24349</v>
      </c>
      <c r="J3094" s="2"/>
      <c r="K3094" s="2" t="s">
        <v>24350</v>
      </c>
      <c r="L3094" s="2" t="s">
        <v>24351</v>
      </c>
      <c r="M3094" s="2" t="s">
        <v>8410</v>
      </c>
      <c r="N3094" s="4" t="s">
        <v>24352</v>
      </c>
      <c r="O3094" s="4" t="s">
        <v>24353</v>
      </c>
    </row>
    <row r="3095" spans="1:15" ht="15" hidden="1" customHeight="1" x14ac:dyDescent="0.3">
      <c r="A3095" s="2" t="s">
        <v>348</v>
      </c>
      <c r="B3095" s="2" t="s">
        <v>34333</v>
      </c>
      <c r="C3095" s="3">
        <v>26</v>
      </c>
      <c r="D3095" s="2" t="s">
        <v>1099</v>
      </c>
      <c r="E3095" s="2" t="s">
        <v>23452</v>
      </c>
      <c r="F3095" s="2">
        <v>2467296</v>
      </c>
      <c r="G3095" s="2" t="s">
        <v>24354</v>
      </c>
      <c r="H3095" s="2" t="s">
        <v>24355</v>
      </c>
      <c r="I3095" s="2" t="s">
        <v>10942</v>
      </c>
      <c r="J3095" s="2"/>
      <c r="K3095" s="2" t="s">
        <v>8210</v>
      </c>
      <c r="L3095" s="2" t="s">
        <v>24356</v>
      </c>
      <c r="M3095" s="2" t="s">
        <v>7460</v>
      </c>
      <c r="N3095" s="4" t="s">
        <v>24357</v>
      </c>
      <c r="O3095" s="4" t="s">
        <v>24358</v>
      </c>
    </row>
    <row r="3096" spans="1:15" ht="15" hidden="1" customHeight="1" x14ac:dyDescent="0.3">
      <c r="A3096" s="2" t="s">
        <v>348</v>
      </c>
      <c r="B3096" s="2" t="s">
        <v>34333</v>
      </c>
      <c r="C3096" s="3">
        <v>26</v>
      </c>
      <c r="D3096" s="2" t="s">
        <v>1099</v>
      </c>
      <c r="E3096" s="2" t="s">
        <v>23452</v>
      </c>
      <c r="F3096" s="2">
        <v>2742121</v>
      </c>
      <c r="G3096" s="2" t="s">
        <v>24359</v>
      </c>
      <c r="H3096" s="2" t="s">
        <v>24360</v>
      </c>
      <c r="I3096" s="2" t="s">
        <v>24361</v>
      </c>
      <c r="J3096" s="2"/>
      <c r="K3096" s="2" t="s">
        <v>24362</v>
      </c>
      <c r="L3096" s="2" t="s">
        <v>24363</v>
      </c>
      <c r="M3096" s="2" t="s">
        <v>8654</v>
      </c>
      <c r="N3096" s="4" t="s">
        <v>24364</v>
      </c>
      <c r="O3096" s="4" t="s">
        <v>24365</v>
      </c>
    </row>
    <row r="3097" spans="1:15" ht="15" hidden="1" customHeight="1" x14ac:dyDescent="0.3">
      <c r="A3097" s="2" t="s">
        <v>348</v>
      </c>
      <c r="B3097" s="2" t="s">
        <v>34333</v>
      </c>
      <c r="C3097" s="3">
        <v>26</v>
      </c>
      <c r="D3097" s="2" t="s">
        <v>1099</v>
      </c>
      <c r="E3097" s="2" t="s">
        <v>23452</v>
      </c>
      <c r="F3097" s="2">
        <v>2783859</v>
      </c>
      <c r="G3097" s="2" t="s">
        <v>24366</v>
      </c>
      <c r="H3097" s="2" t="s">
        <v>24367</v>
      </c>
      <c r="I3097" s="2" t="s">
        <v>24368</v>
      </c>
      <c r="J3097" s="2"/>
      <c r="K3097" s="2" t="s">
        <v>5284</v>
      </c>
      <c r="L3097" s="2" t="s">
        <v>24369</v>
      </c>
      <c r="M3097" s="2" t="s">
        <v>8654</v>
      </c>
      <c r="N3097" s="4" t="s">
        <v>24370</v>
      </c>
      <c r="O3097" s="4" t="s">
        <v>24371</v>
      </c>
    </row>
    <row r="3098" spans="1:15" ht="15" hidden="1" customHeight="1" x14ac:dyDescent="0.3">
      <c r="A3098" s="2" t="s">
        <v>348</v>
      </c>
      <c r="B3098" s="2" t="s">
        <v>34333</v>
      </c>
      <c r="C3098" s="3">
        <v>26</v>
      </c>
      <c r="D3098" s="2" t="s">
        <v>1099</v>
      </c>
      <c r="E3098" s="2" t="s">
        <v>23452</v>
      </c>
      <c r="F3098" s="2">
        <v>2783419</v>
      </c>
      <c r="G3098" s="2" t="s">
        <v>24372</v>
      </c>
      <c r="H3098" s="2" t="s">
        <v>24373</v>
      </c>
      <c r="I3098" s="2" t="s">
        <v>24374</v>
      </c>
      <c r="J3098" s="2"/>
      <c r="K3098" s="2" t="s">
        <v>17265</v>
      </c>
      <c r="L3098" s="2" t="s">
        <v>24375</v>
      </c>
      <c r="M3098" s="2" t="s">
        <v>8654</v>
      </c>
      <c r="N3098" s="4" t="s">
        <v>24376</v>
      </c>
      <c r="O3098" s="4" t="s">
        <v>24377</v>
      </c>
    </row>
    <row r="3099" spans="1:15" ht="15" hidden="1" customHeight="1" x14ac:dyDescent="0.3">
      <c r="A3099" s="2" t="s">
        <v>348</v>
      </c>
      <c r="B3099" s="2" t="s">
        <v>34333</v>
      </c>
      <c r="C3099" s="3">
        <v>26</v>
      </c>
      <c r="D3099" s="2" t="s">
        <v>1099</v>
      </c>
      <c r="E3099" s="2" t="s">
        <v>23452</v>
      </c>
      <c r="F3099" s="2">
        <v>3263401</v>
      </c>
      <c r="G3099" s="2" t="s">
        <v>24378</v>
      </c>
      <c r="H3099" s="2" t="s">
        <v>24379</v>
      </c>
      <c r="I3099" s="2" t="s">
        <v>24380</v>
      </c>
      <c r="J3099" s="2"/>
      <c r="K3099" s="2" t="s">
        <v>18448</v>
      </c>
      <c r="L3099" s="2" t="s">
        <v>24381</v>
      </c>
      <c r="M3099" s="2" t="s">
        <v>7388</v>
      </c>
      <c r="N3099" s="4" t="s">
        <v>24382</v>
      </c>
      <c r="O3099" s="4" t="s">
        <v>24383</v>
      </c>
    </row>
    <row r="3100" spans="1:15" ht="15" hidden="1" customHeight="1" x14ac:dyDescent="0.3">
      <c r="A3100" s="2" t="s">
        <v>348</v>
      </c>
      <c r="B3100" s="2" t="s">
        <v>34333</v>
      </c>
      <c r="C3100" s="3">
        <v>26</v>
      </c>
      <c r="D3100" s="2" t="s">
        <v>1099</v>
      </c>
      <c r="E3100" s="2" t="s">
        <v>23452</v>
      </c>
      <c r="F3100" s="2">
        <v>3261775</v>
      </c>
      <c r="G3100" s="2" t="s">
        <v>24384</v>
      </c>
      <c r="H3100" s="2" t="s">
        <v>24385</v>
      </c>
      <c r="I3100" s="2" t="s">
        <v>8600</v>
      </c>
      <c r="J3100" s="2"/>
      <c r="K3100" s="2" t="s">
        <v>8300</v>
      </c>
      <c r="L3100" s="2" t="s">
        <v>24386</v>
      </c>
      <c r="M3100" s="2" t="s">
        <v>8654</v>
      </c>
      <c r="N3100" s="4" t="s">
        <v>24387</v>
      </c>
      <c r="O3100" s="4" t="s">
        <v>24388</v>
      </c>
    </row>
    <row r="3101" spans="1:15" ht="15" hidden="1" customHeight="1" x14ac:dyDescent="0.3">
      <c r="A3101" s="2" t="s">
        <v>348</v>
      </c>
      <c r="B3101" s="2" t="s">
        <v>34333</v>
      </c>
      <c r="C3101" s="3">
        <v>26</v>
      </c>
      <c r="D3101" s="2" t="s">
        <v>1099</v>
      </c>
      <c r="E3101" s="2" t="s">
        <v>23452</v>
      </c>
      <c r="F3101" s="2">
        <v>3260944</v>
      </c>
      <c r="G3101" s="2" t="s">
        <v>24389</v>
      </c>
      <c r="H3101" s="2" t="s">
        <v>24390</v>
      </c>
      <c r="I3101" s="2" t="s">
        <v>24391</v>
      </c>
      <c r="J3101" s="2"/>
      <c r="K3101" s="2" t="s">
        <v>10800</v>
      </c>
      <c r="L3101" s="2" t="s">
        <v>24392</v>
      </c>
      <c r="M3101" s="2" t="s">
        <v>24261</v>
      </c>
      <c r="N3101" s="4" t="s">
        <v>24393</v>
      </c>
      <c r="O3101" s="4" t="s">
        <v>24394</v>
      </c>
    </row>
    <row r="3102" spans="1:15" ht="15" hidden="1" customHeight="1" x14ac:dyDescent="0.3">
      <c r="A3102" s="2" t="s">
        <v>348</v>
      </c>
      <c r="B3102" s="2" t="s">
        <v>34333</v>
      </c>
      <c r="C3102" s="3">
        <v>26</v>
      </c>
      <c r="D3102" s="2" t="s">
        <v>1099</v>
      </c>
      <c r="E3102" s="2" t="s">
        <v>23452</v>
      </c>
      <c r="F3102" s="2">
        <v>3289428</v>
      </c>
      <c r="G3102" s="2" t="s">
        <v>24395</v>
      </c>
      <c r="H3102" s="2" t="s">
        <v>24396</v>
      </c>
      <c r="I3102" s="2" t="s">
        <v>24397</v>
      </c>
      <c r="J3102" s="2"/>
      <c r="K3102" s="2" t="s">
        <v>14015</v>
      </c>
      <c r="L3102" s="2" t="s">
        <v>24398</v>
      </c>
      <c r="M3102" s="2" t="s">
        <v>8697</v>
      </c>
      <c r="N3102" s="4" t="s">
        <v>24399</v>
      </c>
      <c r="O3102" s="4" t="s">
        <v>24400</v>
      </c>
    </row>
    <row r="3103" spans="1:15" ht="15" hidden="1" customHeight="1" x14ac:dyDescent="0.3">
      <c r="A3103" s="2" t="s">
        <v>348</v>
      </c>
      <c r="B3103" s="2" t="s">
        <v>34333</v>
      </c>
      <c r="C3103" s="3">
        <v>26</v>
      </c>
      <c r="D3103" s="2" t="s">
        <v>1099</v>
      </c>
      <c r="E3103" s="2" t="s">
        <v>23447</v>
      </c>
      <c r="F3103" s="2">
        <v>3163254</v>
      </c>
      <c r="G3103" s="2" t="s">
        <v>24401</v>
      </c>
      <c r="H3103" s="2" t="s">
        <v>24402</v>
      </c>
      <c r="I3103" s="2" t="s">
        <v>8611</v>
      </c>
      <c r="J3103" s="2"/>
      <c r="K3103" s="2" t="s">
        <v>24403</v>
      </c>
      <c r="L3103" s="2" t="s">
        <v>24404</v>
      </c>
      <c r="M3103" s="2" t="s">
        <v>7388</v>
      </c>
      <c r="N3103" s="4" t="s">
        <v>24405</v>
      </c>
      <c r="O3103" s="4" t="s">
        <v>24406</v>
      </c>
    </row>
    <row r="3104" spans="1:15" ht="15" hidden="1" customHeight="1" x14ac:dyDescent="0.3">
      <c r="A3104" s="2" t="s">
        <v>348</v>
      </c>
      <c r="B3104" s="2" t="s">
        <v>34333</v>
      </c>
      <c r="C3104" s="3">
        <v>26</v>
      </c>
      <c r="D3104" s="2" t="s">
        <v>1099</v>
      </c>
      <c r="E3104" s="2" t="s">
        <v>23452</v>
      </c>
      <c r="F3104" s="2">
        <v>3116034</v>
      </c>
      <c r="G3104" s="2" t="s">
        <v>24407</v>
      </c>
      <c r="H3104" s="2" t="s">
        <v>24408</v>
      </c>
      <c r="I3104" s="2" t="s">
        <v>24409</v>
      </c>
      <c r="J3104" s="2"/>
      <c r="K3104" s="2" t="s">
        <v>7472</v>
      </c>
      <c r="L3104" s="2" t="s">
        <v>24410</v>
      </c>
      <c r="M3104" s="2" t="s">
        <v>9948</v>
      </c>
      <c r="N3104" s="4" t="s">
        <v>24411</v>
      </c>
      <c r="O3104" s="2"/>
    </row>
    <row r="3105" spans="1:15" ht="15" hidden="1" customHeight="1" x14ac:dyDescent="0.3">
      <c r="A3105" s="2" t="s">
        <v>348</v>
      </c>
      <c r="B3105" s="2" t="s">
        <v>34333</v>
      </c>
      <c r="C3105" s="3">
        <v>26</v>
      </c>
      <c r="D3105" s="2" t="s">
        <v>1099</v>
      </c>
      <c r="E3105" s="2" t="s">
        <v>23452</v>
      </c>
      <c r="F3105" s="2">
        <v>3571974</v>
      </c>
      <c r="G3105" s="2" t="s">
        <v>24412</v>
      </c>
      <c r="H3105" s="2" t="s">
        <v>24413</v>
      </c>
      <c r="I3105" s="2" t="s">
        <v>24414</v>
      </c>
      <c r="J3105" s="2"/>
      <c r="K3105" s="2" t="s">
        <v>8235</v>
      </c>
      <c r="L3105" s="2" t="s">
        <v>24415</v>
      </c>
      <c r="M3105" s="2" t="s">
        <v>8697</v>
      </c>
      <c r="N3105" s="4" t="s">
        <v>24416</v>
      </c>
      <c r="O3105" s="2"/>
    </row>
    <row r="3106" spans="1:15" ht="15" hidden="1" customHeight="1" x14ac:dyDescent="0.3">
      <c r="A3106" s="2" t="s">
        <v>348</v>
      </c>
      <c r="B3106" s="2" t="s">
        <v>34333</v>
      </c>
      <c r="C3106" s="3">
        <v>26</v>
      </c>
      <c r="D3106" s="2" t="s">
        <v>1099</v>
      </c>
      <c r="E3106" s="2" t="s">
        <v>23452</v>
      </c>
      <c r="F3106" s="2">
        <v>3807953</v>
      </c>
      <c r="G3106" s="2" t="s">
        <v>24417</v>
      </c>
      <c r="H3106" s="2" t="s">
        <v>24418</v>
      </c>
      <c r="I3106" s="2" t="s">
        <v>24419</v>
      </c>
      <c r="J3106" s="2"/>
      <c r="K3106" s="2" t="s">
        <v>8336</v>
      </c>
      <c r="L3106" s="2" t="s">
        <v>24420</v>
      </c>
      <c r="M3106" s="2" t="s">
        <v>8697</v>
      </c>
      <c r="N3106" s="4" t="s">
        <v>24421</v>
      </c>
      <c r="O3106" s="4" t="s">
        <v>24422</v>
      </c>
    </row>
    <row r="3107" spans="1:15" ht="15" hidden="1" customHeight="1" x14ac:dyDescent="0.3">
      <c r="A3107" s="2" t="s">
        <v>348</v>
      </c>
      <c r="B3107" s="2" t="s">
        <v>34333</v>
      </c>
      <c r="C3107" s="3">
        <v>26</v>
      </c>
      <c r="D3107" s="2" t="s">
        <v>1099</v>
      </c>
      <c r="E3107" s="2" t="s">
        <v>23452</v>
      </c>
      <c r="F3107" s="2">
        <v>3464980</v>
      </c>
      <c r="G3107" s="2" t="s">
        <v>24423</v>
      </c>
      <c r="H3107" s="2" t="s">
        <v>24424</v>
      </c>
      <c r="I3107" s="2" t="s">
        <v>8642</v>
      </c>
      <c r="J3107" s="2"/>
      <c r="K3107" s="2" t="s">
        <v>8210</v>
      </c>
      <c r="L3107" s="2" t="s">
        <v>24425</v>
      </c>
      <c r="M3107" s="2" t="s">
        <v>8654</v>
      </c>
      <c r="N3107" s="4" t="s">
        <v>24426</v>
      </c>
      <c r="O3107" s="4" t="s">
        <v>24427</v>
      </c>
    </row>
    <row r="3108" spans="1:15" ht="15" hidden="1" customHeight="1" x14ac:dyDescent="0.3">
      <c r="A3108" s="2" t="s">
        <v>348</v>
      </c>
      <c r="B3108" s="2" t="s">
        <v>34333</v>
      </c>
      <c r="C3108" s="3">
        <v>26</v>
      </c>
      <c r="D3108" s="2" t="s">
        <v>1099</v>
      </c>
      <c r="E3108" s="2" t="s">
        <v>23452</v>
      </c>
      <c r="F3108" s="2">
        <v>3091593</v>
      </c>
      <c r="G3108" s="2" t="s">
        <v>24428</v>
      </c>
      <c r="H3108" s="2" t="s">
        <v>24429</v>
      </c>
      <c r="I3108" s="2" t="s">
        <v>24430</v>
      </c>
      <c r="J3108" s="2"/>
      <c r="K3108" s="2" t="s">
        <v>17265</v>
      </c>
      <c r="L3108" s="2" t="s">
        <v>24431</v>
      </c>
      <c r="M3108" s="2" t="s">
        <v>9948</v>
      </c>
      <c r="N3108" s="4" t="s">
        <v>24432</v>
      </c>
      <c r="O3108" s="4" t="s">
        <v>24433</v>
      </c>
    </row>
    <row r="3109" spans="1:15" ht="15" hidden="1" customHeight="1" x14ac:dyDescent="0.3">
      <c r="A3109" s="2" t="s">
        <v>348</v>
      </c>
      <c r="B3109" s="2" t="s">
        <v>34333</v>
      </c>
      <c r="C3109" s="3">
        <v>26</v>
      </c>
      <c r="D3109" s="2" t="s">
        <v>1099</v>
      </c>
      <c r="E3109" s="2" t="s">
        <v>23452</v>
      </c>
      <c r="F3109" s="2">
        <v>2869085</v>
      </c>
      <c r="G3109" s="2" t="s">
        <v>24434</v>
      </c>
      <c r="H3109" s="2" t="s">
        <v>24435</v>
      </c>
      <c r="I3109" s="2" t="s">
        <v>24436</v>
      </c>
      <c r="J3109" s="2"/>
      <c r="K3109" s="2" t="s">
        <v>8235</v>
      </c>
      <c r="L3109" s="2" t="s">
        <v>24437</v>
      </c>
      <c r="M3109" s="2" t="s">
        <v>8410</v>
      </c>
      <c r="N3109" s="4" t="s">
        <v>24438</v>
      </c>
      <c r="O3109" s="2"/>
    </row>
    <row r="3110" spans="1:15" ht="15" hidden="1" customHeight="1" x14ac:dyDescent="0.3">
      <c r="A3110" s="2" t="s">
        <v>348</v>
      </c>
      <c r="B3110" s="2" t="s">
        <v>34333</v>
      </c>
      <c r="C3110" s="3">
        <v>26</v>
      </c>
      <c r="D3110" s="2" t="s">
        <v>1099</v>
      </c>
      <c r="E3110" s="2" t="s">
        <v>23452</v>
      </c>
      <c r="F3110" s="2">
        <v>3004411</v>
      </c>
      <c r="G3110" s="2" t="s">
        <v>24439</v>
      </c>
      <c r="H3110" s="2" t="s">
        <v>24440</v>
      </c>
      <c r="I3110" s="2" t="s">
        <v>24441</v>
      </c>
      <c r="J3110" s="2"/>
      <c r="K3110" s="2" t="s">
        <v>24442</v>
      </c>
      <c r="L3110" s="2" t="s">
        <v>24443</v>
      </c>
      <c r="M3110" s="2" t="s">
        <v>8410</v>
      </c>
      <c r="N3110" s="4" t="s">
        <v>24444</v>
      </c>
      <c r="O3110" s="4" t="s">
        <v>24445</v>
      </c>
    </row>
    <row r="3111" spans="1:15" ht="15" hidden="1" customHeight="1" x14ac:dyDescent="0.3">
      <c r="A3111" s="2" t="s">
        <v>348</v>
      </c>
      <c r="B3111" s="2" t="s">
        <v>34333</v>
      </c>
      <c r="C3111" s="3">
        <v>26</v>
      </c>
      <c r="D3111" s="2" t="s">
        <v>1099</v>
      </c>
      <c r="E3111" s="2" t="s">
        <v>23452</v>
      </c>
      <c r="F3111" s="2">
        <v>4056659</v>
      </c>
      <c r="G3111" s="2" t="s">
        <v>24446</v>
      </c>
      <c r="H3111" s="2" t="s">
        <v>24447</v>
      </c>
      <c r="I3111" s="2" t="s">
        <v>24448</v>
      </c>
      <c r="J3111" s="2"/>
      <c r="K3111" s="2" t="s">
        <v>8300</v>
      </c>
      <c r="L3111" s="2" t="s">
        <v>24449</v>
      </c>
      <c r="M3111" s="2" t="s">
        <v>8654</v>
      </c>
      <c r="N3111" s="4" t="s">
        <v>24450</v>
      </c>
      <c r="O3111" s="4" t="s">
        <v>24451</v>
      </c>
    </row>
    <row r="3112" spans="1:15" ht="15" hidden="1" customHeight="1" x14ac:dyDescent="0.3">
      <c r="A3112" s="2" t="s">
        <v>348</v>
      </c>
      <c r="B3112" s="2" t="s">
        <v>34333</v>
      </c>
      <c r="C3112" s="3">
        <v>26</v>
      </c>
      <c r="D3112" s="2" t="s">
        <v>1099</v>
      </c>
      <c r="E3112" s="2" t="s">
        <v>23452</v>
      </c>
      <c r="F3112" s="2">
        <v>4052045</v>
      </c>
      <c r="G3112" s="2" t="s">
        <v>24452</v>
      </c>
      <c r="H3112" s="2" t="s">
        <v>24453</v>
      </c>
      <c r="I3112" s="2" t="s">
        <v>24454</v>
      </c>
      <c r="J3112" s="2"/>
      <c r="K3112" s="2" t="s">
        <v>24442</v>
      </c>
      <c r="L3112" s="2" t="s">
        <v>24455</v>
      </c>
      <c r="M3112" s="2" t="s">
        <v>8410</v>
      </c>
      <c r="N3112" s="4" t="s">
        <v>24456</v>
      </c>
      <c r="O3112" s="4" t="s">
        <v>24457</v>
      </c>
    </row>
    <row r="3113" spans="1:15" ht="15" hidden="1" customHeight="1" x14ac:dyDescent="0.3">
      <c r="A3113" s="2" t="s">
        <v>348</v>
      </c>
      <c r="B3113" s="2" t="s">
        <v>34333</v>
      </c>
      <c r="C3113" s="3">
        <v>26</v>
      </c>
      <c r="D3113" s="2" t="s">
        <v>1099</v>
      </c>
      <c r="E3113" s="2" t="s">
        <v>23452</v>
      </c>
      <c r="F3113" s="2">
        <v>3872167</v>
      </c>
      <c r="G3113" s="2" t="s">
        <v>24458</v>
      </c>
      <c r="H3113" s="2" t="s">
        <v>24459</v>
      </c>
      <c r="I3113" s="2" t="s">
        <v>24460</v>
      </c>
      <c r="J3113" s="2"/>
      <c r="K3113" s="2" t="s">
        <v>16319</v>
      </c>
      <c r="L3113" s="2" t="s">
        <v>24461</v>
      </c>
      <c r="M3113" s="2" t="s">
        <v>8654</v>
      </c>
      <c r="N3113" s="4" t="s">
        <v>24462</v>
      </c>
      <c r="O3113" s="2"/>
    </row>
    <row r="3114" spans="1:15" ht="15" hidden="1" customHeight="1" x14ac:dyDescent="0.3">
      <c r="A3114" s="2" t="s">
        <v>348</v>
      </c>
      <c r="B3114" s="2" t="s">
        <v>34333</v>
      </c>
      <c r="C3114" s="3">
        <v>26</v>
      </c>
      <c r="D3114" s="2" t="s">
        <v>1099</v>
      </c>
      <c r="E3114" s="2" t="s">
        <v>23452</v>
      </c>
      <c r="F3114" s="2">
        <v>3865575</v>
      </c>
      <c r="G3114" s="2" t="s">
        <v>24463</v>
      </c>
      <c r="H3114" s="2" t="s">
        <v>24464</v>
      </c>
      <c r="I3114" s="2" t="s">
        <v>754</v>
      </c>
      <c r="J3114" s="2"/>
      <c r="K3114" s="2" t="s">
        <v>8720</v>
      </c>
      <c r="L3114" s="2" t="s">
        <v>24465</v>
      </c>
      <c r="M3114" s="2" t="s">
        <v>8654</v>
      </c>
      <c r="N3114" s="4" t="s">
        <v>24466</v>
      </c>
      <c r="O3114" s="4" t="s">
        <v>24467</v>
      </c>
    </row>
    <row r="3115" spans="1:15" ht="15" hidden="1" customHeight="1" x14ac:dyDescent="0.3">
      <c r="A3115" s="2" t="s">
        <v>348</v>
      </c>
      <c r="B3115" s="2" t="s">
        <v>34333</v>
      </c>
      <c r="C3115" s="3">
        <v>26</v>
      </c>
      <c r="D3115" s="2" t="s">
        <v>1099</v>
      </c>
      <c r="E3115" s="2" t="s">
        <v>23447</v>
      </c>
      <c r="F3115" s="2">
        <v>3878114</v>
      </c>
      <c r="G3115" s="2" t="s">
        <v>24468</v>
      </c>
      <c r="H3115" s="2" t="s">
        <v>24469</v>
      </c>
      <c r="I3115" s="2" t="s">
        <v>754</v>
      </c>
      <c r="J3115" s="2"/>
      <c r="K3115" s="2" t="s">
        <v>8720</v>
      </c>
      <c r="L3115" s="2" t="s">
        <v>24470</v>
      </c>
      <c r="M3115" s="2" t="s">
        <v>9948</v>
      </c>
      <c r="N3115" s="4" t="s">
        <v>24471</v>
      </c>
      <c r="O3115" s="4" t="s">
        <v>24472</v>
      </c>
    </row>
    <row r="3116" spans="1:15" ht="15" hidden="1" customHeight="1" x14ac:dyDescent="0.3">
      <c r="A3116" s="2" t="s">
        <v>348</v>
      </c>
      <c r="B3116" s="2" t="s">
        <v>34333</v>
      </c>
      <c r="C3116" s="3">
        <v>26</v>
      </c>
      <c r="D3116" s="2" t="s">
        <v>1099</v>
      </c>
      <c r="E3116" s="2" t="s">
        <v>23452</v>
      </c>
      <c r="F3116" s="2">
        <v>4070311</v>
      </c>
      <c r="G3116" s="2" t="s">
        <v>24473</v>
      </c>
      <c r="H3116" s="2" t="s">
        <v>24474</v>
      </c>
      <c r="I3116" s="2" t="s">
        <v>754</v>
      </c>
      <c r="J3116" s="2"/>
      <c r="K3116" s="2" t="s">
        <v>24475</v>
      </c>
      <c r="L3116" s="2" t="s">
        <v>24476</v>
      </c>
      <c r="M3116" s="2" t="s">
        <v>7388</v>
      </c>
      <c r="N3116" s="4" t="s">
        <v>24477</v>
      </c>
      <c r="O3116" s="2"/>
    </row>
    <row r="3117" spans="1:15" ht="15" hidden="1" customHeight="1" x14ac:dyDescent="0.3">
      <c r="A3117" s="2" t="s">
        <v>348</v>
      </c>
      <c r="B3117" s="2" t="s">
        <v>34333</v>
      </c>
      <c r="C3117" s="3">
        <v>26</v>
      </c>
      <c r="D3117" s="2" t="s">
        <v>1099</v>
      </c>
      <c r="E3117" s="2" t="s">
        <v>23452</v>
      </c>
      <c r="F3117" s="2">
        <v>6607471</v>
      </c>
      <c r="G3117" s="2" t="s">
        <v>24478</v>
      </c>
      <c r="H3117" s="2" t="s">
        <v>24479</v>
      </c>
      <c r="I3117" s="2" t="s">
        <v>24480</v>
      </c>
      <c r="J3117" s="2"/>
      <c r="K3117" s="2" t="s">
        <v>8210</v>
      </c>
      <c r="L3117" s="2" t="s">
        <v>24481</v>
      </c>
      <c r="M3117" s="2" t="s">
        <v>24261</v>
      </c>
      <c r="N3117" s="4" t="s">
        <v>24482</v>
      </c>
      <c r="O3117" s="4" t="s">
        <v>24483</v>
      </c>
    </row>
    <row r="3118" spans="1:15" ht="15" hidden="1" customHeight="1" x14ac:dyDescent="0.3">
      <c r="A3118" s="2" t="s">
        <v>348</v>
      </c>
      <c r="B3118" s="2" t="s">
        <v>34333</v>
      </c>
      <c r="C3118" s="3">
        <v>26</v>
      </c>
      <c r="D3118" s="2" t="s">
        <v>1099</v>
      </c>
      <c r="E3118" s="2" t="s">
        <v>23452</v>
      </c>
      <c r="F3118" s="2">
        <v>6586634</v>
      </c>
      <c r="G3118" s="2" t="s">
        <v>24484</v>
      </c>
      <c r="H3118" s="2" t="s">
        <v>24485</v>
      </c>
      <c r="I3118" s="2" t="s">
        <v>652</v>
      </c>
      <c r="J3118" s="2"/>
      <c r="K3118" s="2" t="s">
        <v>20876</v>
      </c>
      <c r="L3118" s="2" t="s">
        <v>24486</v>
      </c>
      <c r="M3118" s="2" t="s">
        <v>8410</v>
      </c>
      <c r="N3118" s="4" t="s">
        <v>24487</v>
      </c>
      <c r="O3118" s="2"/>
    </row>
    <row r="3119" spans="1:15" ht="15" hidden="1" customHeight="1" x14ac:dyDescent="0.3">
      <c r="A3119" s="2" t="s">
        <v>348</v>
      </c>
      <c r="B3119" s="2" t="s">
        <v>34333</v>
      </c>
      <c r="C3119" s="3">
        <v>26</v>
      </c>
      <c r="D3119" s="2" t="s">
        <v>1099</v>
      </c>
      <c r="E3119" s="2" t="s">
        <v>23452</v>
      </c>
      <c r="F3119" s="2">
        <v>6601986</v>
      </c>
      <c r="G3119" s="2" t="s">
        <v>24488</v>
      </c>
      <c r="H3119" s="2" t="s">
        <v>24489</v>
      </c>
      <c r="I3119" s="2" t="s">
        <v>24490</v>
      </c>
      <c r="J3119" s="2"/>
      <c r="K3119" s="2" t="s">
        <v>16319</v>
      </c>
      <c r="L3119" s="2" t="s">
        <v>24491</v>
      </c>
      <c r="M3119" s="2" t="s">
        <v>8697</v>
      </c>
      <c r="N3119" s="4" t="s">
        <v>24492</v>
      </c>
      <c r="O3119" s="2"/>
    </row>
    <row r="3120" spans="1:15" ht="15" hidden="1" customHeight="1" x14ac:dyDescent="0.3">
      <c r="A3120" s="2" t="s">
        <v>348</v>
      </c>
      <c r="B3120" s="2" t="s">
        <v>34333</v>
      </c>
      <c r="C3120" s="3">
        <v>26</v>
      </c>
      <c r="D3120" s="2" t="s">
        <v>1099</v>
      </c>
      <c r="E3120" s="2" t="s">
        <v>23452</v>
      </c>
      <c r="F3120" s="2">
        <v>6281270</v>
      </c>
      <c r="G3120" s="2" t="s">
        <v>24493</v>
      </c>
      <c r="H3120" s="2" t="s">
        <v>24494</v>
      </c>
      <c r="I3120" s="2" t="s">
        <v>24495</v>
      </c>
      <c r="J3120" s="2"/>
      <c r="K3120" s="2" t="s">
        <v>17265</v>
      </c>
      <c r="L3120" s="2" t="s">
        <v>24496</v>
      </c>
      <c r="M3120" s="2" t="s">
        <v>8654</v>
      </c>
      <c r="N3120" s="4" t="s">
        <v>24497</v>
      </c>
      <c r="O3120" s="4" t="s">
        <v>24498</v>
      </c>
    </row>
    <row r="3121" spans="1:15" ht="15" hidden="1" customHeight="1" x14ac:dyDescent="0.3">
      <c r="A3121" s="2" t="s">
        <v>348</v>
      </c>
      <c r="B3121" s="2" t="s">
        <v>34333</v>
      </c>
      <c r="C3121" s="3">
        <v>26</v>
      </c>
      <c r="D3121" s="2" t="s">
        <v>1099</v>
      </c>
      <c r="E3121" s="2" t="s">
        <v>23452</v>
      </c>
      <c r="F3121" s="2">
        <v>7079734</v>
      </c>
      <c r="G3121" s="2" t="s">
        <v>24499</v>
      </c>
      <c r="H3121" s="2" t="s">
        <v>24500</v>
      </c>
      <c r="I3121" s="2" t="s">
        <v>24501</v>
      </c>
      <c r="J3121" s="2"/>
      <c r="K3121" s="2" t="s">
        <v>11657</v>
      </c>
      <c r="L3121" s="2" t="s">
        <v>24502</v>
      </c>
      <c r="M3121" s="2" t="s">
        <v>8410</v>
      </c>
      <c r="N3121" s="4" t="s">
        <v>24503</v>
      </c>
      <c r="O3121" s="4" t="s">
        <v>24504</v>
      </c>
    </row>
    <row r="3122" spans="1:15" ht="15" hidden="1" customHeight="1" x14ac:dyDescent="0.3">
      <c r="A3122" s="2" t="s">
        <v>348</v>
      </c>
      <c r="B3122" s="2" t="s">
        <v>34333</v>
      </c>
      <c r="C3122" s="3">
        <v>26</v>
      </c>
      <c r="D3122" s="2" t="s">
        <v>1099</v>
      </c>
      <c r="E3122" s="2" t="s">
        <v>23452</v>
      </c>
      <c r="F3122" s="2">
        <v>6283540</v>
      </c>
      <c r="G3122" s="2" t="s">
        <v>24505</v>
      </c>
      <c r="H3122" s="2" t="s">
        <v>24506</v>
      </c>
      <c r="I3122" s="2" t="s">
        <v>8773</v>
      </c>
      <c r="J3122" s="2"/>
      <c r="K3122" s="2" t="s">
        <v>8210</v>
      </c>
      <c r="L3122" s="2" t="s">
        <v>24507</v>
      </c>
      <c r="M3122" s="2" t="s">
        <v>8410</v>
      </c>
      <c r="N3122" s="4" t="s">
        <v>24508</v>
      </c>
      <c r="O3122" s="4" t="s">
        <v>24509</v>
      </c>
    </row>
    <row r="3123" spans="1:15" ht="15" hidden="1" customHeight="1" x14ac:dyDescent="0.3">
      <c r="A3123" s="2" t="s">
        <v>348</v>
      </c>
      <c r="B3123" s="2" t="s">
        <v>34333</v>
      </c>
      <c r="C3123" s="3">
        <v>26</v>
      </c>
      <c r="D3123" s="2" t="s">
        <v>1099</v>
      </c>
      <c r="E3123" s="2" t="s">
        <v>23452</v>
      </c>
      <c r="F3123" s="2">
        <v>6782120</v>
      </c>
      <c r="G3123" s="2" t="s">
        <v>23941</v>
      </c>
      <c r="H3123" s="2" t="s">
        <v>24510</v>
      </c>
      <c r="I3123" s="2" t="s">
        <v>24511</v>
      </c>
      <c r="J3123" s="2"/>
      <c r="K3123" s="2" t="s">
        <v>9464</v>
      </c>
      <c r="L3123" s="2" t="s">
        <v>24512</v>
      </c>
      <c r="M3123" s="2" t="s">
        <v>8654</v>
      </c>
      <c r="N3123" s="4" t="s">
        <v>24513</v>
      </c>
      <c r="O3123" s="4" t="s">
        <v>24514</v>
      </c>
    </row>
    <row r="3124" spans="1:15" ht="15" hidden="1" customHeight="1" x14ac:dyDescent="0.3">
      <c r="A3124" s="2" t="s">
        <v>348</v>
      </c>
      <c r="B3124" s="2" t="s">
        <v>34333</v>
      </c>
      <c r="C3124" s="3">
        <v>26</v>
      </c>
      <c r="D3124" s="2" t="s">
        <v>1099</v>
      </c>
      <c r="E3124" s="2" t="s">
        <v>23452</v>
      </c>
      <c r="F3124" s="2">
        <v>6256370</v>
      </c>
      <c r="G3124" s="2" t="s">
        <v>24515</v>
      </c>
      <c r="H3124" s="2" t="s">
        <v>24516</v>
      </c>
      <c r="I3124" s="2" t="s">
        <v>24517</v>
      </c>
      <c r="J3124" s="2"/>
      <c r="K3124" s="2" t="s">
        <v>17265</v>
      </c>
      <c r="L3124" s="2" t="s">
        <v>24518</v>
      </c>
      <c r="M3124" s="2" t="s">
        <v>8654</v>
      </c>
      <c r="N3124" s="4" t="s">
        <v>24519</v>
      </c>
      <c r="O3124" s="4" t="s">
        <v>24520</v>
      </c>
    </row>
    <row r="3125" spans="1:15" ht="15" hidden="1" customHeight="1" x14ac:dyDescent="0.3">
      <c r="A3125" s="2" t="s">
        <v>348</v>
      </c>
      <c r="B3125" s="2" t="s">
        <v>34333</v>
      </c>
      <c r="C3125" s="3">
        <v>26</v>
      </c>
      <c r="D3125" s="2" t="s">
        <v>1099</v>
      </c>
      <c r="E3125" s="2" t="s">
        <v>23452</v>
      </c>
      <c r="F3125" s="2">
        <v>6108130</v>
      </c>
      <c r="G3125" s="2" t="s">
        <v>24521</v>
      </c>
      <c r="H3125" s="2" t="s">
        <v>24522</v>
      </c>
      <c r="I3125" s="2" t="s">
        <v>24523</v>
      </c>
      <c r="J3125" s="2"/>
      <c r="K3125" s="2" t="s">
        <v>19180</v>
      </c>
      <c r="L3125" s="2" t="s">
        <v>24524</v>
      </c>
      <c r="M3125" s="2" t="s">
        <v>9948</v>
      </c>
      <c r="N3125" s="4" t="s">
        <v>24525</v>
      </c>
      <c r="O3125" s="4" t="s">
        <v>24526</v>
      </c>
    </row>
    <row r="3126" spans="1:15" ht="15" hidden="1" customHeight="1" x14ac:dyDescent="0.3">
      <c r="A3126" s="2" t="s">
        <v>348</v>
      </c>
      <c r="B3126" s="2" t="s">
        <v>34333</v>
      </c>
      <c r="C3126" s="3">
        <v>26</v>
      </c>
      <c r="D3126" s="2" t="s">
        <v>1099</v>
      </c>
      <c r="E3126" s="2" t="s">
        <v>23452</v>
      </c>
      <c r="F3126" s="2">
        <v>6254019</v>
      </c>
      <c r="G3126" s="2" t="s">
        <v>24527</v>
      </c>
      <c r="H3126" s="2" t="s">
        <v>24528</v>
      </c>
      <c r="I3126" s="2" t="s">
        <v>24529</v>
      </c>
      <c r="J3126" s="2"/>
      <c r="K3126" s="2" t="s">
        <v>8210</v>
      </c>
      <c r="L3126" s="2" t="s">
        <v>24530</v>
      </c>
      <c r="M3126" s="2" t="s">
        <v>8410</v>
      </c>
      <c r="N3126" s="4" t="s">
        <v>24531</v>
      </c>
      <c r="O3126" s="4" t="s">
        <v>24532</v>
      </c>
    </row>
    <row r="3127" spans="1:15" ht="15" hidden="1" customHeight="1" x14ac:dyDescent="0.3">
      <c r="A3127" s="2" t="s">
        <v>348</v>
      </c>
      <c r="B3127" s="2" t="s">
        <v>34333</v>
      </c>
      <c r="C3127" s="3">
        <v>26</v>
      </c>
      <c r="D3127" s="2" t="s">
        <v>1099</v>
      </c>
      <c r="E3127" s="2" t="s">
        <v>23452</v>
      </c>
      <c r="F3127" s="2">
        <v>6969538</v>
      </c>
      <c r="G3127" s="2" t="s">
        <v>24533</v>
      </c>
      <c r="H3127" s="2" t="s">
        <v>24534</v>
      </c>
      <c r="I3127" s="2" t="s">
        <v>1103</v>
      </c>
      <c r="J3127" s="2"/>
      <c r="K3127" s="2" t="s">
        <v>24535</v>
      </c>
      <c r="L3127" s="2" t="s">
        <v>24536</v>
      </c>
      <c r="M3127" s="2" t="s">
        <v>8654</v>
      </c>
      <c r="N3127" s="4" t="s">
        <v>24537</v>
      </c>
      <c r="O3127" s="2"/>
    </row>
    <row r="3128" spans="1:15" ht="15" hidden="1" customHeight="1" x14ac:dyDescent="0.3">
      <c r="A3128" s="2" t="s">
        <v>348</v>
      </c>
      <c r="B3128" s="2" t="s">
        <v>34333</v>
      </c>
      <c r="C3128" s="3">
        <v>26</v>
      </c>
      <c r="D3128" s="2" t="s">
        <v>1099</v>
      </c>
      <c r="E3128" s="2" t="s">
        <v>23452</v>
      </c>
      <c r="F3128" s="2">
        <v>7424659</v>
      </c>
      <c r="G3128" s="2" t="s">
        <v>24527</v>
      </c>
      <c r="H3128" s="2" t="s">
        <v>24538</v>
      </c>
      <c r="I3128" s="2" t="s">
        <v>1103</v>
      </c>
      <c r="J3128" s="2"/>
      <c r="K3128" s="2" t="s">
        <v>9163</v>
      </c>
      <c r="L3128" s="2" t="s">
        <v>24539</v>
      </c>
      <c r="M3128" s="2" t="s">
        <v>7388</v>
      </c>
      <c r="N3128" s="4" t="s">
        <v>24540</v>
      </c>
      <c r="O3128" s="2"/>
    </row>
    <row r="3129" spans="1:15" ht="15" hidden="1" customHeight="1" x14ac:dyDescent="0.3">
      <c r="A3129" s="2" t="s">
        <v>348</v>
      </c>
      <c r="B3129" s="2" t="s">
        <v>34333</v>
      </c>
      <c r="C3129" s="3">
        <v>26</v>
      </c>
      <c r="D3129" s="2" t="s">
        <v>1099</v>
      </c>
      <c r="E3129" s="2" t="s">
        <v>23452</v>
      </c>
      <c r="F3129" s="2">
        <v>221926</v>
      </c>
      <c r="G3129" s="2" t="s">
        <v>24533</v>
      </c>
      <c r="H3129" s="2" t="s">
        <v>24541</v>
      </c>
      <c r="I3129" s="2" t="s">
        <v>24542</v>
      </c>
      <c r="J3129" s="2"/>
      <c r="K3129" s="2" t="s">
        <v>8210</v>
      </c>
      <c r="L3129" s="2" t="s">
        <v>24543</v>
      </c>
      <c r="M3129" s="2" t="s">
        <v>8410</v>
      </c>
      <c r="N3129" s="4" t="s">
        <v>24544</v>
      </c>
      <c r="O3129" s="4" t="s">
        <v>24545</v>
      </c>
    </row>
    <row r="3130" spans="1:15" ht="15" hidden="1" customHeight="1" x14ac:dyDescent="0.3">
      <c r="A3130" s="2" t="s">
        <v>348</v>
      </c>
      <c r="B3130" s="2" t="s">
        <v>34333</v>
      </c>
      <c r="C3130" s="3">
        <v>26</v>
      </c>
      <c r="D3130" s="2" t="s">
        <v>1099</v>
      </c>
      <c r="E3130" s="2" t="s">
        <v>23452</v>
      </c>
      <c r="F3130" s="2">
        <v>312296</v>
      </c>
      <c r="G3130" s="2" t="s">
        <v>24546</v>
      </c>
      <c r="H3130" s="2" t="s">
        <v>24547</v>
      </c>
      <c r="I3130" s="2" t="s">
        <v>24548</v>
      </c>
      <c r="J3130" s="2"/>
      <c r="K3130" s="2" t="s">
        <v>9464</v>
      </c>
      <c r="L3130" s="2" t="s">
        <v>24549</v>
      </c>
      <c r="M3130" s="2" t="s">
        <v>8410</v>
      </c>
      <c r="N3130" s="4" t="s">
        <v>24550</v>
      </c>
      <c r="O3130" s="4" t="s">
        <v>24551</v>
      </c>
    </row>
    <row r="3131" spans="1:15" ht="15" hidden="1" customHeight="1" x14ac:dyDescent="0.3">
      <c r="A3131" s="2" t="s">
        <v>348</v>
      </c>
      <c r="B3131" s="2" t="s">
        <v>34333</v>
      </c>
      <c r="C3131" s="3">
        <v>26</v>
      </c>
      <c r="D3131" s="2" t="s">
        <v>1099</v>
      </c>
      <c r="E3131" s="2" t="s">
        <v>23452</v>
      </c>
      <c r="F3131" s="2">
        <v>309884</v>
      </c>
      <c r="G3131" s="2" t="s">
        <v>23941</v>
      </c>
      <c r="H3131" s="2" t="s">
        <v>24552</v>
      </c>
      <c r="I3131" s="2" t="s">
        <v>24553</v>
      </c>
      <c r="J3131" s="2"/>
      <c r="K3131" s="2" t="s">
        <v>17265</v>
      </c>
      <c r="L3131" s="2" t="s">
        <v>24554</v>
      </c>
      <c r="M3131" s="2" t="s">
        <v>8410</v>
      </c>
      <c r="N3131" s="4" t="s">
        <v>24555</v>
      </c>
      <c r="O3131" s="4" t="s">
        <v>24556</v>
      </c>
    </row>
    <row r="3132" spans="1:15" ht="15" hidden="1" customHeight="1" x14ac:dyDescent="0.3">
      <c r="A3132" s="2" t="s">
        <v>348</v>
      </c>
      <c r="B3132" s="2" t="s">
        <v>34333</v>
      </c>
      <c r="C3132" s="3">
        <v>26</v>
      </c>
      <c r="D3132" s="2" t="s">
        <v>1099</v>
      </c>
      <c r="E3132" s="2" t="s">
        <v>23452</v>
      </c>
      <c r="F3132" s="2">
        <v>715439</v>
      </c>
      <c r="G3132" s="2" t="s">
        <v>24557</v>
      </c>
      <c r="H3132" s="2" t="s">
        <v>24558</v>
      </c>
      <c r="I3132" s="2" t="s">
        <v>24559</v>
      </c>
      <c r="J3132" s="2"/>
      <c r="K3132" s="2" t="s">
        <v>11657</v>
      </c>
      <c r="L3132" s="2" t="s">
        <v>24560</v>
      </c>
      <c r="M3132" s="2" t="s">
        <v>8410</v>
      </c>
      <c r="N3132" s="4" t="s">
        <v>24561</v>
      </c>
      <c r="O3132" s="4" t="s">
        <v>24562</v>
      </c>
    </row>
    <row r="3133" spans="1:15" ht="15" hidden="1" customHeight="1" x14ac:dyDescent="0.3">
      <c r="A3133" s="2" t="s">
        <v>348</v>
      </c>
      <c r="B3133" s="2" t="s">
        <v>34333</v>
      </c>
      <c r="C3133" s="3">
        <v>26</v>
      </c>
      <c r="D3133" s="2" t="s">
        <v>1099</v>
      </c>
      <c r="E3133" s="2" t="s">
        <v>23452</v>
      </c>
      <c r="F3133" s="2">
        <v>667833</v>
      </c>
      <c r="G3133" s="2" t="s">
        <v>24563</v>
      </c>
      <c r="H3133" s="2" t="s">
        <v>24564</v>
      </c>
      <c r="I3133" s="2" t="s">
        <v>8825</v>
      </c>
      <c r="J3133" s="2"/>
      <c r="K3133" s="2" t="s">
        <v>16319</v>
      </c>
      <c r="L3133" s="2" t="s">
        <v>24565</v>
      </c>
      <c r="M3133" s="2" t="s">
        <v>8410</v>
      </c>
      <c r="N3133" s="4" t="s">
        <v>24566</v>
      </c>
      <c r="O3133" s="2"/>
    </row>
    <row r="3134" spans="1:15" ht="15" hidden="1" customHeight="1" x14ac:dyDescent="0.3">
      <c r="A3134" s="2" t="s">
        <v>348</v>
      </c>
      <c r="B3134" s="2" t="s">
        <v>34333</v>
      </c>
      <c r="C3134" s="3">
        <v>26</v>
      </c>
      <c r="D3134" s="2" t="s">
        <v>1099</v>
      </c>
      <c r="E3134" s="2" t="s">
        <v>23452</v>
      </c>
      <c r="F3134" s="2">
        <v>694720</v>
      </c>
      <c r="G3134" s="2" t="s">
        <v>24567</v>
      </c>
      <c r="H3134" s="2" t="s">
        <v>24568</v>
      </c>
      <c r="I3134" s="2" t="s">
        <v>24569</v>
      </c>
      <c r="J3134" s="2"/>
      <c r="K3134" s="2" t="s">
        <v>24570</v>
      </c>
      <c r="L3134" s="2" t="s">
        <v>24571</v>
      </c>
      <c r="M3134" s="2" t="s">
        <v>8410</v>
      </c>
      <c r="N3134" s="4" t="s">
        <v>24572</v>
      </c>
      <c r="O3134" s="2"/>
    </row>
    <row r="3135" spans="1:15" ht="15" hidden="1" customHeight="1" x14ac:dyDescent="0.3">
      <c r="A3135" s="2" t="s">
        <v>348</v>
      </c>
      <c r="B3135" s="2" t="s">
        <v>34333</v>
      </c>
      <c r="C3135" s="3">
        <v>26</v>
      </c>
      <c r="D3135" s="2" t="s">
        <v>1099</v>
      </c>
      <c r="E3135" s="2" t="s">
        <v>23452</v>
      </c>
      <c r="F3135" s="2">
        <v>723881</v>
      </c>
      <c r="G3135" s="2" t="s">
        <v>24567</v>
      </c>
      <c r="H3135" s="2" t="s">
        <v>24573</v>
      </c>
      <c r="I3135" s="2" t="s">
        <v>1470</v>
      </c>
      <c r="J3135" s="2"/>
      <c r="K3135" s="2" t="s">
        <v>24574</v>
      </c>
      <c r="L3135" s="2" t="s">
        <v>24575</v>
      </c>
      <c r="M3135" s="2" t="s">
        <v>8410</v>
      </c>
      <c r="N3135" s="4" t="s">
        <v>24576</v>
      </c>
      <c r="O3135" s="2"/>
    </row>
    <row r="3136" spans="1:15" ht="15" hidden="1" customHeight="1" x14ac:dyDescent="0.3">
      <c r="A3136" s="2" t="s">
        <v>348</v>
      </c>
      <c r="B3136" s="2" t="s">
        <v>34333</v>
      </c>
      <c r="C3136" s="3">
        <v>26</v>
      </c>
      <c r="D3136" s="2" t="s">
        <v>1099</v>
      </c>
      <c r="E3136" s="2" t="s">
        <v>23452</v>
      </c>
      <c r="F3136" s="2">
        <v>197600</v>
      </c>
      <c r="G3136" s="2" t="s">
        <v>24577</v>
      </c>
      <c r="H3136" s="2" t="s">
        <v>24578</v>
      </c>
      <c r="I3136" s="2" t="s">
        <v>24579</v>
      </c>
      <c r="J3136" s="2"/>
      <c r="K3136" s="2" t="s">
        <v>11657</v>
      </c>
      <c r="L3136" s="2" t="s">
        <v>24580</v>
      </c>
      <c r="M3136" s="2" t="s">
        <v>8410</v>
      </c>
      <c r="N3136" s="4" t="s">
        <v>24581</v>
      </c>
      <c r="O3136" s="4" t="s">
        <v>24582</v>
      </c>
    </row>
    <row r="3137" spans="1:15" ht="15" hidden="1" customHeight="1" x14ac:dyDescent="0.3">
      <c r="A3137" s="2" t="s">
        <v>348</v>
      </c>
      <c r="B3137" s="2" t="s">
        <v>34333</v>
      </c>
      <c r="C3137" s="3">
        <v>26</v>
      </c>
      <c r="D3137" s="2" t="s">
        <v>1099</v>
      </c>
      <c r="E3137" s="2" t="s">
        <v>23452</v>
      </c>
      <c r="F3137" s="2">
        <v>893394</v>
      </c>
      <c r="G3137" s="2" t="s">
        <v>24583</v>
      </c>
      <c r="H3137" s="2" t="s">
        <v>24584</v>
      </c>
      <c r="I3137" s="2" t="s">
        <v>24585</v>
      </c>
      <c r="J3137" s="2"/>
      <c r="K3137" s="2" t="s">
        <v>17265</v>
      </c>
      <c r="L3137" s="2" t="s">
        <v>24586</v>
      </c>
      <c r="M3137" s="2" t="s">
        <v>24587</v>
      </c>
      <c r="N3137" s="4" t="s">
        <v>24588</v>
      </c>
      <c r="O3137" s="4" t="s">
        <v>24589</v>
      </c>
    </row>
    <row r="3138" spans="1:15" ht="15" hidden="1" customHeight="1" x14ac:dyDescent="0.3">
      <c r="A3138" s="2" t="s">
        <v>348</v>
      </c>
      <c r="B3138" s="2" t="s">
        <v>34333</v>
      </c>
      <c r="C3138" s="3">
        <v>26</v>
      </c>
      <c r="D3138" s="2" t="s">
        <v>1099</v>
      </c>
      <c r="E3138" s="2" t="s">
        <v>23452</v>
      </c>
      <c r="F3138" s="2">
        <v>193373</v>
      </c>
      <c r="G3138" s="2" t="s">
        <v>24590</v>
      </c>
      <c r="H3138" s="2" t="s">
        <v>24591</v>
      </c>
      <c r="I3138" s="2" t="s">
        <v>24592</v>
      </c>
      <c r="J3138" s="2"/>
      <c r="K3138" s="2" t="s">
        <v>9163</v>
      </c>
      <c r="L3138" s="2" t="s">
        <v>24593</v>
      </c>
      <c r="M3138" s="2" t="s">
        <v>8410</v>
      </c>
      <c r="N3138" s="4" t="s">
        <v>24594</v>
      </c>
      <c r="O3138" s="2"/>
    </row>
    <row r="3139" spans="1:15" ht="15" hidden="1" customHeight="1" x14ac:dyDescent="0.3">
      <c r="A3139" s="2" t="s">
        <v>348</v>
      </c>
      <c r="B3139" s="2" t="s">
        <v>34333</v>
      </c>
      <c r="C3139" s="3">
        <v>26</v>
      </c>
      <c r="D3139" s="2" t="s">
        <v>1099</v>
      </c>
      <c r="E3139" s="2" t="s">
        <v>23452</v>
      </c>
      <c r="F3139" s="2">
        <v>855704</v>
      </c>
      <c r="G3139" s="2" t="s">
        <v>24583</v>
      </c>
      <c r="H3139" s="2" t="s">
        <v>24595</v>
      </c>
      <c r="I3139" s="2" t="s">
        <v>24592</v>
      </c>
      <c r="J3139" s="2"/>
      <c r="K3139" s="2" t="s">
        <v>9163</v>
      </c>
      <c r="L3139" s="2" t="s">
        <v>24596</v>
      </c>
      <c r="M3139" s="2" t="s">
        <v>8410</v>
      </c>
      <c r="N3139" s="4" t="s">
        <v>24597</v>
      </c>
      <c r="O3139" s="2"/>
    </row>
    <row r="3140" spans="1:15" ht="15" hidden="1" customHeight="1" x14ac:dyDescent="0.3">
      <c r="A3140" s="2" t="s">
        <v>348</v>
      </c>
      <c r="B3140" s="2" t="s">
        <v>34333</v>
      </c>
      <c r="C3140" s="3">
        <v>26</v>
      </c>
      <c r="D3140" s="2" t="s">
        <v>1099</v>
      </c>
      <c r="E3140" s="2" t="s">
        <v>23452</v>
      </c>
      <c r="F3140" s="2">
        <v>855711</v>
      </c>
      <c r="G3140" s="2" t="s">
        <v>24563</v>
      </c>
      <c r="H3140" s="2" t="s">
        <v>24598</v>
      </c>
      <c r="I3140" s="2" t="s">
        <v>24592</v>
      </c>
      <c r="J3140" s="2"/>
      <c r="K3140" s="2" t="s">
        <v>9163</v>
      </c>
      <c r="L3140" s="2" t="s">
        <v>24599</v>
      </c>
      <c r="M3140" s="2" t="s">
        <v>8410</v>
      </c>
      <c r="N3140" s="4" t="s">
        <v>24600</v>
      </c>
      <c r="O3140" s="2"/>
    </row>
    <row r="3141" spans="1:15" ht="15" hidden="1" customHeight="1" x14ac:dyDescent="0.3">
      <c r="A3141" s="2" t="s">
        <v>348</v>
      </c>
      <c r="B3141" s="2" t="s">
        <v>34333</v>
      </c>
      <c r="C3141" s="3">
        <v>26</v>
      </c>
      <c r="D3141" s="2" t="s">
        <v>1099</v>
      </c>
      <c r="E3141" s="2" t="s">
        <v>23452</v>
      </c>
      <c r="F3141" s="2">
        <v>1002693</v>
      </c>
      <c r="G3141" s="2" t="s">
        <v>24583</v>
      </c>
      <c r="H3141" s="2" t="s">
        <v>24601</v>
      </c>
      <c r="I3141" s="2" t="s">
        <v>24602</v>
      </c>
      <c r="J3141" s="2"/>
      <c r="K3141" s="2" t="s">
        <v>17265</v>
      </c>
      <c r="L3141" s="2" t="s">
        <v>24603</v>
      </c>
      <c r="M3141" s="2" t="s">
        <v>8410</v>
      </c>
      <c r="N3141" s="4" t="s">
        <v>24604</v>
      </c>
      <c r="O3141" s="4" t="s">
        <v>24605</v>
      </c>
    </row>
    <row r="3142" spans="1:15" ht="15" hidden="1" customHeight="1" x14ac:dyDescent="0.3">
      <c r="A3142" s="2" t="s">
        <v>348</v>
      </c>
      <c r="B3142" s="2" t="s">
        <v>34333</v>
      </c>
      <c r="C3142" s="3">
        <v>26</v>
      </c>
      <c r="D3142" s="2" t="s">
        <v>1099</v>
      </c>
      <c r="E3142" s="2" t="s">
        <v>23452</v>
      </c>
      <c r="F3142" s="2">
        <v>776767</v>
      </c>
      <c r="G3142" s="2" t="s">
        <v>24583</v>
      </c>
      <c r="H3142" s="2" t="s">
        <v>24606</v>
      </c>
      <c r="I3142" s="2" t="s">
        <v>1104</v>
      </c>
      <c r="J3142" s="2"/>
      <c r="K3142" s="2" t="s">
        <v>24607</v>
      </c>
      <c r="L3142" s="2" t="s">
        <v>24608</v>
      </c>
      <c r="M3142" s="2" t="s">
        <v>7438</v>
      </c>
      <c r="N3142" s="4" t="s">
        <v>24609</v>
      </c>
      <c r="O3142" s="2"/>
    </row>
    <row r="3143" spans="1:15" ht="15" hidden="1" customHeight="1" x14ac:dyDescent="0.3">
      <c r="A3143" s="2" t="s">
        <v>348</v>
      </c>
      <c r="B3143" s="2" t="s">
        <v>34333</v>
      </c>
      <c r="C3143" s="3">
        <v>26</v>
      </c>
      <c r="D3143" s="2" t="s">
        <v>1099</v>
      </c>
      <c r="E3143" s="2" t="s">
        <v>23452</v>
      </c>
      <c r="F3143" s="2">
        <v>4711554</v>
      </c>
      <c r="G3143" s="2" t="s">
        <v>24610</v>
      </c>
      <c r="H3143" s="2" t="s">
        <v>24611</v>
      </c>
      <c r="I3143" s="2" t="s">
        <v>24612</v>
      </c>
      <c r="J3143" s="2"/>
      <c r="K3143" s="2" t="s">
        <v>24613</v>
      </c>
      <c r="L3143" s="2" t="s">
        <v>24614</v>
      </c>
      <c r="M3143" s="2" t="s">
        <v>7388</v>
      </c>
      <c r="N3143" s="4" t="s">
        <v>24615</v>
      </c>
      <c r="O3143" s="2"/>
    </row>
    <row r="3144" spans="1:15" ht="15" hidden="1" customHeight="1" x14ac:dyDescent="0.3">
      <c r="A3144" s="2" t="s">
        <v>348</v>
      </c>
      <c r="B3144" s="2" t="s">
        <v>34333</v>
      </c>
      <c r="C3144" s="3">
        <v>26</v>
      </c>
      <c r="D3144" s="2" t="s">
        <v>1099</v>
      </c>
      <c r="E3144" s="2" t="s">
        <v>23452</v>
      </c>
      <c r="F3144" s="2">
        <v>4568816</v>
      </c>
      <c r="G3144" s="2" t="s">
        <v>23941</v>
      </c>
      <c r="H3144" s="2" t="s">
        <v>24616</v>
      </c>
      <c r="I3144" s="2" t="s">
        <v>24617</v>
      </c>
      <c r="J3144" s="2"/>
      <c r="K3144" s="2" t="s">
        <v>17265</v>
      </c>
      <c r="L3144" s="2" t="s">
        <v>24618</v>
      </c>
      <c r="M3144" s="2" t="s">
        <v>7388</v>
      </c>
      <c r="N3144" s="4" t="s">
        <v>24619</v>
      </c>
      <c r="O3144" s="4" t="s">
        <v>24620</v>
      </c>
    </row>
    <row r="3145" spans="1:15" ht="15" hidden="1" customHeight="1" x14ac:dyDescent="0.3">
      <c r="A3145" s="2" t="s">
        <v>348</v>
      </c>
      <c r="B3145" s="2" t="s">
        <v>34333</v>
      </c>
      <c r="C3145" s="3">
        <v>26</v>
      </c>
      <c r="D3145" s="2" t="s">
        <v>1099</v>
      </c>
      <c r="E3145" s="2" t="s">
        <v>23452</v>
      </c>
      <c r="F3145" s="2">
        <v>4555423</v>
      </c>
      <c r="G3145" s="2" t="s">
        <v>24610</v>
      </c>
      <c r="H3145" s="2" t="s">
        <v>24621</v>
      </c>
      <c r="I3145" s="2" t="s">
        <v>24622</v>
      </c>
      <c r="J3145" s="2"/>
      <c r="K3145" s="2" t="s">
        <v>17265</v>
      </c>
      <c r="L3145" s="2" t="s">
        <v>24623</v>
      </c>
      <c r="M3145" s="2" t="s">
        <v>7388</v>
      </c>
      <c r="N3145" s="4" t="s">
        <v>24624</v>
      </c>
      <c r="O3145" s="4" t="s">
        <v>24625</v>
      </c>
    </row>
    <row r="3146" spans="1:15" ht="15" hidden="1" customHeight="1" x14ac:dyDescent="0.3">
      <c r="A3146" s="2" t="s">
        <v>348</v>
      </c>
      <c r="B3146" s="2" t="s">
        <v>34333</v>
      </c>
      <c r="C3146" s="3">
        <v>26</v>
      </c>
      <c r="D3146" s="2" t="s">
        <v>1099</v>
      </c>
      <c r="E3146" s="2" t="s">
        <v>23447</v>
      </c>
      <c r="F3146" s="2">
        <v>5683645</v>
      </c>
      <c r="G3146" s="2" t="s">
        <v>24626</v>
      </c>
      <c r="H3146" s="2" t="s">
        <v>24627</v>
      </c>
      <c r="I3146" s="2" t="s">
        <v>24628</v>
      </c>
      <c r="J3146" s="2"/>
      <c r="K3146" s="2" t="s">
        <v>24629</v>
      </c>
      <c r="L3146" s="2" t="s">
        <v>24630</v>
      </c>
      <c r="M3146" s="2" t="s">
        <v>7388</v>
      </c>
      <c r="N3146" s="4" t="s">
        <v>24631</v>
      </c>
      <c r="O3146" s="2"/>
    </row>
    <row r="3147" spans="1:15" ht="15" hidden="1" customHeight="1" x14ac:dyDescent="0.3">
      <c r="A3147" s="2" t="s">
        <v>348</v>
      </c>
      <c r="B3147" s="2" t="s">
        <v>34333</v>
      </c>
      <c r="C3147" s="3">
        <v>26</v>
      </c>
      <c r="D3147" s="2" t="s">
        <v>1099</v>
      </c>
      <c r="E3147" s="2" t="s">
        <v>23452</v>
      </c>
      <c r="F3147" s="2">
        <v>5725878</v>
      </c>
      <c r="G3147" s="2" t="s">
        <v>24632</v>
      </c>
      <c r="H3147" s="2" t="s">
        <v>24633</v>
      </c>
      <c r="I3147" s="2" t="s">
        <v>24634</v>
      </c>
      <c r="J3147" s="2"/>
      <c r="K3147" s="2" t="s">
        <v>24635</v>
      </c>
      <c r="L3147" s="2" t="s">
        <v>24636</v>
      </c>
      <c r="M3147" s="2" t="s">
        <v>7388</v>
      </c>
      <c r="N3147" s="4" t="s">
        <v>24637</v>
      </c>
      <c r="O3147" s="4" t="s">
        <v>24638</v>
      </c>
    </row>
    <row r="3148" spans="1:15" ht="15" hidden="1" customHeight="1" x14ac:dyDescent="0.3">
      <c r="A3148" s="2" t="s">
        <v>348</v>
      </c>
      <c r="B3148" s="2" t="s">
        <v>34333</v>
      </c>
      <c r="C3148" s="3">
        <v>26</v>
      </c>
      <c r="D3148" s="2" t="s">
        <v>1099</v>
      </c>
      <c r="E3148" s="2" t="s">
        <v>23447</v>
      </c>
      <c r="F3148" s="2">
        <v>39990552</v>
      </c>
      <c r="G3148" s="2" t="s">
        <v>23448</v>
      </c>
      <c r="H3148" s="2" t="s">
        <v>23449</v>
      </c>
      <c r="I3148" s="2" t="s">
        <v>4931</v>
      </c>
      <c r="J3148" s="2" t="s">
        <v>4931</v>
      </c>
      <c r="K3148" s="2" t="s">
        <v>8985</v>
      </c>
      <c r="L3148" s="2"/>
      <c r="M3148" s="2" t="s">
        <v>8986</v>
      </c>
      <c r="N3148" s="4" t="s">
        <v>23450</v>
      </c>
      <c r="O3148" s="4" t="s">
        <v>23451</v>
      </c>
    </row>
    <row r="3149" spans="1:15" ht="15" hidden="1" customHeight="1" x14ac:dyDescent="0.3">
      <c r="A3149" s="2" t="s">
        <v>348</v>
      </c>
      <c r="B3149" s="2" t="s">
        <v>34333</v>
      </c>
      <c r="C3149" s="3">
        <v>26</v>
      </c>
      <c r="D3149" s="2" t="s">
        <v>1099</v>
      </c>
      <c r="E3149" s="2" t="s">
        <v>23452</v>
      </c>
      <c r="F3149" s="2">
        <v>39182630</v>
      </c>
      <c r="G3149" s="2" t="s">
        <v>23453</v>
      </c>
      <c r="H3149" s="2" t="s">
        <v>23454</v>
      </c>
      <c r="I3149" s="2" t="s">
        <v>2086</v>
      </c>
      <c r="J3149" s="2" t="s">
        <v>23455</v>
      </c>
      <c r="K3149" s="2" t="s">
        <v>7380</v>
      </c>
      <c r="L3149" s="2" t="s">
        <v>23456</v>
      </c>
      <c r="M3149" s="2" t="s">
        <v>7388</v>
      </c>
      <c r="N3149" s="4" t="s">
        <v>23457</v>
      </c>
      <c r="O3149" s="4" t="s">
        <v>23458</v>
      </c>
    </row>
    <row r="3150" spans="1:15" ht="15" hidden="1" customHeight="1" x14ac:dyDescent="0.3">
      <c r="A3150" s="2" t="s">
        <v>361</v>
      </c>
      <c r="B3150" s="2" t="s">
        <v>34334</v>
      </c>
      <c r="C3150" s="3">
        <v>27</v>
      </c>
      <c r="D3150" s="2" t="s">
        <v>1105</v>
      </c>
      <c r="E3150" s="2" t="s">
        <v>24639</v>
      </c>
      <c r="F3150" s="2">
        <v>40088042</v>
      </c>
      <c r="G3150" s="2" t="s">
        <v>24640</v>
      </c>
      <c r="H3150" s="2" t="s">
        <v>24641</v>
      </c>
      <c r="I3150" s="2" t="s">
        <v>24642</v>
      </c>
      <c r="J3150" s="2" t="s">
        <v>24642</v>
      </c>
      <c r="K3150" s="2" t="s">
        <v>24643</v>
      </c>
      <c r="L3150" s="2"/>
      <c r="M3150" s="2" t="s">
        <v>7388</v>
      </c>
      <c r="N3150" s="4" t="s">
        <v>24644</v>
      </c>
      <c r="O3150" s="4" t="s">
        <v>24645</v>
      </c>
    </row>
    <row r="3151" spans="1:15" ht="15" hidden="1" customHeight="1" x14ac:dyDescent="0.3">
      <c r="A3151" s="2" t="s">
        <v>361</v>
      </c>
      <c r="B3151" s="2" t="s">
        <v>34334</v>
      </c>
      <c r="C3151" s="3">
        <v>27</v>
      </c>
      <c r="D3151" s="2" t="s">
        <v>1105</v>
      </c>
      <c r="E3151" s="2" t="s">
        <v>24639</v>
      </c>
      <c r="F3151" s="2">
        <v>40049169</v>
      </c>
      <c r="G3151" s="2" t="s">
        <v>24646</v>
      </c>
      <c r="H3151" s="2" t="s">
        <v>24647</v>
      </c>
      <c r="I3151" s="2" t="s">
        <v>24648</v>
      </c>
      <c r="J3151" s="2" t="s">
        <v>24648</v>
      </c>
      <c r="K3151" s="2" t="s">
        <v>19658</v>
      </c>
      <c r="L3151" s="2"/>
      <c r="M3151" s="2" t="s">
        <v>7388</v>
      </c>
      <c r="N3151" s="4" t="s">
        <v>24649</v>
      </c>
      <c r="O3151" s="4" t="s">
        <v>24650</v>
      </c>
    </row>
    <row r="3152" spans="1:15" ht="15" hidden="1" customHeight="1" x14ac:dyDescent="0.3">
      <c r="A3152" s="2" t="s">
        <v>361</v>
      </c>
      <c r="B3152" s="2" t="s">
        <v>34334</v>
      </c>
      <c r="C3152" s="3">
        <v>27</v>
      </c>
      <c r="D3152" s="2" t="s">
        <v>1105</v>
      </c>
      <c r="E3152" s="2" t="s">
        <v>24639</v>
      </c>
      <c r="F3152" s="2">
        <v>39677597</v>
      </c>
      <c r="G3152" s="2" t="s">
        <v>24651</v>
      </c>
      <c r="H3152" s="2" t="s">
        <v>24652</v>
      </c>
      <c r="I3152" s="2" t="s">
        <v>6540</v>
      </c>
      <c r="J3152" s="2" t="s">
        <v>6540</v>
      </c>
      <c r="K3152" s="2" t="s">
        <v>12499</v>
      </c>
      <c r="L3152" s="2"/>
      <c r="M3152" s="2" t="s">
        <v>8986</v>
      </c>
      <c r="N3152" s="4" t="s">
        <v>24653</v>
      </c>
      <c r="O3152" s="4" t="s">
        <v>24654</v>
      </c>
    </row>
    <row r="3153" spans="1:15" ht="15" hidden="1" customHeight="1" x14ac:dyDescent="0.3">
      <c r="A3153" s="2" t="s">
        <v>361</v>
      </c>
      <c r="B3153" s="2" t="s">
        <v>34334</v>
      </c>
      <c r="C3153" s="3">
        <v>27</v>
      </c>
      <c r="D3153" s="2" t="s">
        <v>1105</v>
      </c>
      <c r="E3153" s="2" t="s">
        <v>24639</v>
      </c>
      <c r="F3153" s="2">
        <v>39362987</v>
      </c>
      <c r="G3153" s="2" t="s">
        <v>24655</v>
      </c>
      <c r="H3153" s="2" t="s">
        <v>24656</v>
      </c>
      <c r="I3153" s="2" t="s">
        <v>24657</v>
      </c>
      <c r="J3153" s="2" t="s">
        <v>24657</v>
      </c>
      <c r="K3153" s="2" t="s">
        <v>24658</v>
      </c>
      <c r="L3153" s="2" t="s">
        <v>24659</v>
      </c>
      <c r="M3153" s="2" t="s">
        <v>7388</v>
      </c>
      <c r="N3153" s="4" t="s">
        <v>24660</v>
      </c>
      <c r="O3153" s="4" t="s">
        <v>24661</v>
      </c>
    </row>
    <row r="3154" spans="1:15" ht="15" hidden="1" customHeight="1" x14ac:dyDescent="0.3">
      <c r="A3154" s="2" t="s">
        <v>361</v>
      </c>
      <c r="B3154" s="2" t="s">
        <v>34334</v>
      </c>
      <c r="C3154" s="3">
        <v>27</v>
      </c>
      <c r="D3154" s="2" t="s">
        <v>1105</v>
      </c>
      <c r="E3154" s="2" t="s">
        <v>24639</v>
      </c>
      <c r="F3154" s="2">
        <v>39282370</v>
      </c>
      <c r="G3154" s="2" t="s">
        <v>24662</v>
      </c>
      <c r="H3154" s="2" t="s">
        <v>24663</v>
      </c>
      <c r="I3154" s="2" t="s">
        <v>5794</v>
      </c>
      <c r="J3154" s="2" t="s">
        <v>5794</v>
      </c>
      <c r="K3154" s="2" t="s">
        <v>12499</v>
      </c>
      <c r="L3154" s="2"/>
      <c r="M3154" s="2" t="s">
        <v>8986</v>
      </c>
      <c r="N3154" s="4" t="s">
        <v>24664</v>
      </c>
      <c r="O3154" s="4" t="s">
        <v>24665</v>
      </c>
    </row>
    <row r="3155" spans="1:15" ht="15" hidden="1" customHeight="1" x14ac:dyDescent="0.3">
      <c r="A3155" s="2" t="s">
        <v>361</v>
      </c>
      <c r="B3155" s="2" t="s">
        <v>34334</v>
      </c>
      <c r="C3155" s="3">
        <v>27</v>
      </c>
      <c r="D3155" s="2" t="s">
        <v>1105</v>
      </c>
      <c r="E3155" s="2" t="s">
        <v>24639</v>
      </c>
      <c r="F3155" s="2">
        <v>39420419</v>
      </c>
      <c r="G3155" s="2" t="s">
        <v>24666</v>
      </c>
      <c r="H3155" s="2" t="s">
        <v>24667</v>
      </c>
      <c r="I3155" s="2" t="s">
        <v>5794</v>
      </c>
      <c r="J3155" s="2" t="s">
        <v>5794</v>
      </c>
      <c r="K3155" s="2" t="s">
        <v>20420</v>
      </c>
      <c r="L3155" s="2" t="s">
        <v>24668</v>
      </c>
      <c r="M3155" s="2" t="s">
        <v>7388</v>
      </c>
      <c r="N3155" s="4" t="s">
        <v>24669</v>
      </c>
      <c r="O3155" s="4" t="s">
        <v>24670</v>
      </c>
    </row>
    <row r="3156" spans="1:15" ht="15" hidden="1" customHeight="1" x14ac:dyDescent="0.3">
      <c r="A3156" s="2" t="s">
        <v>361</v>
      </c>
      <c r="B3156" s="2" t="s">
        <v>34334</v>
      </c>
      <c r="C3156" s="3">
        <v>27</v>
      </c>
      <c r="D3156" s="2" t="s">
        <v>1105</v>
      </c>
      <c r="E3156" s="2" t="s">
        <v>24639</v>
      </c>
      <c r="F3156" s="2">
        <v>38923286</v>
      </c>
      <c r="G3156" s="2" t="s">
        <v>24671</v>
      </c>
      <c r="H3156" s="2" t="s">
        <v>24672</v>
      </c>
      <c r="I3156" s="2" t="s">
        <v>2415</v>
      </c>
      <c r="J3156" s="2"/>
      <c r="K3156" s="2" t="s">
        <v>10274</v>
      </c>
      <c r="L3156" s="2" t="s">
        <v>24673</v>
      </c>
      <c r="M3156" s="2" t="s">
        <v>24674</v>
      </c>
      <c r="N3156" s="4" t="s">
        <v>24675</v>
      </c>
      <c r="O3156" s="4" t="s">
        <v>24676</v>
      </c>
    </row>
    <row r="3157" spans="1:15" ht="15" hidden="1" customHeight="1" x14ac:dyDescent="0.3">
      <c r="A3157" s="2" t="s">
        <v>361</v>
      </c>
      <c r="B3157" s="2" t="s">
        <v>34334</v>
      </c>
      <c r="C3157" s="3">
        <v>27</v>
      </c>
      <c r="D3157" s="2" t="s">
        <v>1105</v>
      </c>
      <c r="E3157" s="2" t="s">
        <v>24639</v>
      </c>
      <c r="F3157" s="2">
        <v>38826378</v>
      </c>
      <c r="G3157" s="2" t="s">
        <v>24666</v>
      </c>
      <c r="H3157" s="2" t="s">
        <v>24677</v>
      </c>
      <c r="I3157" s="2" t="s">
        <v>20806</v>
      </c>
      <c r="J3157" s="2" t="s">
        <v>20806</v>
      </c>
      <c r="K3157" s="2" t="s">
        <v>12499</v>
      </c>
      <c r="L3157" s="2"/>
      <c r="M3157" s="2" t="s">
        <v>8986</v>
      </c>
      <c r="N3157" s="4" t="s">
        <v>24678</v>
      </c>
      <c r="O3157" s="4" t="s">
        <v>24679</v>
      </c>
    </row>
    <row r="3158" spans="1:15" ht="15" hidden="1" customHeight="1" x14ac:dyDescent="0.3">
      <c r="A3158" s="2" t="s">
        <v>361</v>
      </c>
      <c r="B3158" s="2" t="s">
        <v>34334</v>
      </c>
      <c r="C3158" s="3">
        <v>27</v>
      </c>
      <c r="D3158" s="2" t="s">
        <v>1105</v>
      </c>
      <c r="E3158" s="2" t="s">
        <v>24639</v>
      </c>
      <c r="F3158" s="2">
        <v>38641750</v>
      </c>
      <c r="G3158" s="2" t="s">
        <v>24680</v>
      </c>
      <c r="H3158" s="2" t="s">
        <v>24681</v>
      </c>
      <c r="I3158" s="2" t="s">
        <v>4998</v>
      </c>
      <c r="J3158" s="2" t="s">
        <v>5738</v>
      </c>
      <c r="K3158" s="2" t="s">
        <v>16837</v>
      </c>
      <c r="L3158" s="2" t="s">
        <v>24682</v>
      </c>
      <c r="M3158" s="2" t="s">
        <v>7388</v>
      </c>
      <c r="N3158" s="4" t="s">
        <v>24683</v>
      </c>
      <c r="O3158" s="4" t="s">
        <v>24684</v>
      </c>
    </row>
    <row r="3159" spans="1:15" ht="15" hidden="1" customHeight="1" x14ac:dyDescent="0.3">
      <c r="A3159" s="2" t="s">
        <v>361</v>
      </c>
      <c r="B3159" s="2" t="s">
        <v>34334</v>
      </c>
      <c r="C3159" s="3">
        <v>27</v>
      </c>
      <c r="D3159" s="2" t="s">
        <v>1105</v>
      </c>
      <c r="E3159" s="2" t="s">
        <v>24639</v>
      </c>
      <c r="F3159" s="2">
        <v>37528739</v>
      </c>
      <c r="G3159" s="2" t="s">
        <v>24685</v>
      </c>
      <c r="H3159" s="2" t="s">
        <v>24686</v>
      </c>
      <c r="I3159" s="2" t="s">
        <v>10995</v>
      </c>
      <c r="J3159" s="2" t="s">
        <v>24687</v>
      </c>
      <c r="K3159" s="2" t="s">
        <v>10274</v>
      </c>
      <c r="L3159" s="2" t="s">
        <v>24688</v>
      </c>
      <c r="M3159" s="2" t="s">
        <v>9041</v>
      </c>
      <c r="N3159" s="4" t="s">
        <v>24689</v>
      </c>
      <c r="O3159" s="4" t="s">
        <v>24690</v>
      </c>
    </row>
    <row r="3160" spans="1:15" ht="15" hidden="1" customHeight="1" x14ac:dyDescent="0.3">
      <c r="A3160" s="2" t="s">
        <v>361</v>
      </c>
      <c r="B3160" s="2" t="s">
        <v>34334</v>
      </c>
      <c r="C3160" s="3">
        <v>27</v>
      </c>
      <c r="D3160" s="2" t="s">
        <v>1105</v>
      </c>
      <c r="E3160" s="2" t="s">
        <v>24639</v>
      </c>
      <c r="F3160" s="2">
        <v>37850268</v>
      </c>
      <c r="G3160" s="2" t="s">
        <v>24691</v>
      </c>
      <c r="H3160" s="2" t="s">
        <v>24692</v>
      </c>
      <c r="I3160" s="2" t="s">
        <v>10995</v>
      </c>
      <c r="J3160" s="2" t="s">
        <v>5520</v>
      </c>
      <c r="K3160" s="2" t="s">
        <v>10274</v>
      </c>
      <c r="L3160" s="2" t="s">
        <v>24693</v>
      </c>
      <c r="M3160" s="2" t="s">
        <v>9041</v>
      </c>
      <c r="N3160" s="4" t="s">
        <v>3385</v>
      </c>
      <c r="O3160" s="4" t="s">
        <v>24694</v>
      </c>
    </row>
    <row r="3161" spans="1:15" ht="15" hidden="1" customHeight="1" x14ac:dyDescent="0.3">
      <c r="A3161" s="2" t="s">
        <v>361</v>
      </c>
      <c r="B3161" s="2" t="s">
        <v>34334</v>
      </c>
      <c r="C3161" s="3">
        <v>27</v>
      </c>
      <c r="D3161" s="2" t="s">
        <v>1105</v>
      </c>
      <c r="E3161" s="2" t="s">
        <v>24639</v>
      </c>
      <c r="F3161" s="2">
        <v>37899688</v>
      </c>
      <c r="G3161" s="2" t="s">
        <v>24695</v>
      </c>
      <c r="H3161" s="2" t="s">
        <v>24696</v>
      </c>
      <c r="I3161" s="2" t="s">
        <v>10995</v>
      </c>
      <c r="J3161" s="2" t="s">
        <v>5432</v>
      </c>
      <c r="K3161" s="2" t="s">
        <v>10274</v>
      </c>
      <c r="L3161" s="2" t="s">
        <v>24697</v>
      </c>
      <c r="M3161" s="2" t="s">
        <v>11800</v>
      </c>
      <c r="N3161" s="4" t="s">
        <v>24698</v>
      </c>
      <c r="O3161" s="4" t="s">
        <v>24699</v>
      </c>
    </row>
    <row r="3162" spans="1:15" ht="15" hidden="1" customHeight="1" x14ac:dyDescent="0.3">
      <c r="A3162" s="2" t="s">
        <v>361</v>
      </c>
      <c r="B3162" s="2" t="s">
        <v>34334</v>
      </c>
      <c r="C3162" s="3">
        <v>27</v>
      </c>
      <c r="D3162" s="2" t="s">
        <v>1105</v>
      </c>
      <c r="E3162" s="2" t="s">
        <v>24639</v>
      </c>
      <c r="F3162" s="2">
        <v>37286192</v>
      </c>
      <c r="G3162" s="2" t="s">
        <v>24700</v>
      </c>
      <c r="H3162" s="2" t="s">
        <v>24701</v>
      </c>
      <c r="I3162" s="2" t="s">
        <v>2931</v>
      </c>
      <c r="J3162" s="2" t="s">
        <v>20436</v>
      </c>
      <c r="K3162" s="2" t="s">
        <v>10274</v>
      </c>
      <c r="L3162" s="2" t="s">
        <v>24702</v>
      </c>
      <c r="M3162" s="2" t="s">
        <v>24703</v>
      </c>
      <c r="N3162" s="4" t="s">
        <v>24704</v>
      </c>
      <c r="O3162" s="4" t="s">
        <v>24705</v>
      </c>
    </row>
    <row r="3163" spans="1:15" ht="15" hidden="1" customHeight="1" x14ac:dyDescent="0.3">
      <c r="A3163" s="2" t="s">
        <v>361</v>
      </c>
      <c r="B3163" s="2" t="s">
        <v>34334</v>
      </c>
      <c r="C3163" s="3">
        <v>27</v>
      </c>
      <c r="D3163" s="2" t="s">
        <v>1105</v>
      </c>
      <c r="E3163" s="2" t="s">
        <v>24639</v>
      </c>
      <c r="F3163" s="2">
        <v>37468623</v>
      </c>
      <c r="G3163" s="2" t="s">
        <v>24706</v>
      </c>
      <c r="H3163" s="2" t="s">
        <v>24707</v>
      </c>
      <c r="I3163" s="2" t="s">
        <v>2931</v>
      </c>
      <c r="J3163" s="2" t="s">
        <v>24708</v>
      </c>
      <c r="K3163" s="2" t="s">
        <v>5238</v>
      </c>
      <c r="L3163" s="2" t="s">
        <v>24709</v>
      </c>
      <c r="M3163" s="2" t="s">
        <v>7388</v>
      </c>
      <c r="N3163" s="4" t="s">
        <v>24710</v>
      </c>
      <c r="O3163" s="4" t="s">
        <v>24711</v>
      </c>
    </row>
    <row r="3164" spans="1:15" ht="15" hidden="1" customHeight="1" x14ac:dyDescent="0.3">
      <c r="A3164" s="2" t="s">
        <v>361</v>
      </c>
      <c r="B3164" s="2" t="s">
        <v>34334</v>
      </c>
      <c r="C3164" s="3">
        <v>27</v>
      </c>
      <c r="D3164" s="2" t="s">
        <v>1105</v>
      </c>
      <c r="E3164" s="2" t="s">
        <v>24639</v>
      </c>
      <c r="F3164" s="2">
        <v>37503256</v>
      </c>
      <c r="G3164" s="2" t="s">
        <v>24695</v>
      </c>
      <c r="H3164" s="2" t="s">
        <v>24696</v>
      </c>
      <c r="I3164" s="2" t="s">
        <v>24708</v>
      </c>
      <c r="J3164" s="2" t="s">
        <v>24708</v>
      </c>
      <c r="K3164" s="2" t="s">
        <v>12499</v>
      </c>
      <c r="L3164" s="2"/>
      <c r="M3164" s="2" t="s">
        <v>8986</v>
      </c>
      <c r="N3164" s="4" t="s">
        <v>24712</v>
      </c>
      <c r="O3164" s="4" t="s">
        <v>24713</v>
      </c>
    </row>
    <row r="3165" spans="1:15" ht="15" hidden="1" customHeight="1" x14ac:dyDescent="0.3">
      <c r="A3165" s="2" t="s">
        <v>361</v>
      </c>
      <c r="B3165" s="2" t="s">
        <v>34334</v>
      </c>
      <c r="C3165" s="3">
        <v>27</v>
      </c>
      <c r="D3165" s="2" t="s">
        <v>1105</v>
      </c>
      <c r="E3165" s="2" t="s">
        <v>24639</v>
      </c>
      <c r="F3165" s="2">
        <v>36534127</v>
      </c>
      <c r="G3165" s="2" t="s">
        <v>24714</v>
      </c>
      <c r="H3165" s="2" t="s">
        <v>24715</v>
      </c>
      <c r="I3165" s="2" t="s">
        <v>2976</v>
      </c>
      <c r="J3165" s="2" t="s">
        <v>24716</v>
      </c>
      <c r="K3165" s="2" t="s">
        <v>5317</v>
      </c>
      <c r="L3165" s="2" t="s">
        <v>24717</v>
      </c>
      <c r="M3165" s="2" t="s">
        <v>7438</v>
      </c>
      <c r="N3165" s="4" t="s">
        <v>24718</v>
      </c>
      <c r="O3165" s="4" t="s">
        <v>24719</v>
      </c>
    </row>
    <row r="3166" spans="1:15" ht="15" hidden="1" customHeight="1" x14ac:dyDescent="0.3">
      <c r="A3166" s="2" t="s">
        <v>361</v>
      </c>
      <c r="B3166" s="2" t="s">
        <v>34334</v>
      </c>
      <c r="C3166" s="3">
        <v>27</v>
      </c>
      <c r="D3166" s="2" t="s">
        <v>1105</v>
      </c>
      <c r="E3166" s="2" t="s">
        <v>24639</v>
      </c>
      <c r="F3166" s="2">
        <v>36820894</v>
      </c>
      <c r="G3166" s="2" t="s">
        <v>24714</v>
      </c>
      <c r="H3166" s="2" t="s">
        <v>24720</v>
      </c>
      <c r="I3166" s="2" t="s">
        <v>2976</v>
      </c>
      <c r="J3166" s="2"/>
      <c r="K3166" s="2" t="s">
        <v>5317</v>
      </c>
      <c r="L3166" s="2" t="s">
        <v>24721</v>
      </c>
      <c r="M3166" s="2" t="s">
        <v>7858</v>
      </c>
      <c r="N3166" s="4" t="s">
        <v>24722</v>
      </c>
      <c r="O3166" s="4" t="s">
        <v>24723</v>
      </c>
    </row>
    <row r="3167" spans="1:15" ht="15" hidden="1" customHeight="1" x14ac:dyDescent="0.3">
      <c r="A3167" s="2" t="s">
        <v>361</v>
      </c>
      <c r="B3167" s="2" t="s">
        <v>34334</v>
      </c>
      <c r="C3167" s="3">
        <v>27</v>
      </c>
      <c r="D3167" s="2" t="s">
        <v>1105</v>
      </c>
      <c r="E3167" s="2" t="s">
        <v>24639</v>
      </c>
      <c r="F3167" s="2">
        <v>37205595</v>
      </c>
      <c r="G3167" s="2" t="s">
        <v>24724</v>
      </c>
      <c r="H3167" s="2" t="s">
        <v>24725</v>
      </c>
      <c r="I3167" s="2" t="s">
        <v>6306</v>
      </c>
      <c r="J3167" s="2" t="s">
        <v>6306</v>
      </c>
      <c r="K3167" s="2" t="s">
        <v>8985</v>
      </c>
      <c r="L3167" s="2"/>
      <c r="M3167" s="2" t="s">
        <v>8986</v>
      </c>
      <c r="N3167" s="4" t="s">
        <v>24726</v>
      </c>
      <c r="O3167" s="4" t="s">
        <v>24727</v>
      </c>
    </row>
    <row r="3168" spans="1:15" ht="15" hidden="1" customHeight="1" x14ac:dyDescent="0.3">
      <c r="A3168" s="2" t="s">
        <v>361</v>
      </c>
      <c r="B3168" s="2" t="s">
        <v>34334</v>
      </c>
      <c r="C3168" s="3">
        <v>27</v>
      </c>
      <c r="D3168" s="2" t="s">
        <v>1105</v>
      </c>
      <c r="E3168" s="2" t="s">
        <v>24639</v>
      </c>
      <c r="F3168" s="2">
        <v>36565030</v>
      </c>
      <c r="G3168" s="2" t="s">
        <v>24728</v>
      </c>
      <c r="H3168" s="2" t="s">
        <v>24729</v>
      </c>
      <c r="I3168" s="2" t="s">
        <v>5580</v>
      </c>
      <c r="J3168" s="2" t="s">
        <v>11977</v>
      </c>
      <c r="K3168" s="2" t="s">
        <v>10274</v>
      </c>
      <c r="L3168" s="2" t="s">
        <v>24730</v>
      </c>
      <c r="M3168" s="2" t="s">
        <v>11800</v>
      </c>
      <c r="N3168" s="4" t="s">
        <v>24731</v>
      </c>
      <c r="O3168" s="4" t="s">
        <v>24732</v>
      </c>
    </row>
    <row r="3169" spans="1:15" ht="15" hidden="1" customHeight="1" x14ac:dyDescent="0.3">
      <c r="A3169" s="2" t="s">
        <v>361</v>
      </c>
      <c r="B3169" s="2" t="s">
        <v>34334</v>
      </c>
      <c r="C3169" s="3">
        <v>27</v>
      </c>
      <c r="D3169" s="2" t="s">
        <v>1105</v>
      </c>
      <c r="E3169" s="2" t="s">
        <v>24639</v>
      </c>
      <c r="F3169" s="2">
        <v>36996873</v>
      </c>
      <c r="G3169" s="2" t="s">
        <v>24733</v>
      </c>
      <c r="H3169" s="2" t="s">
        <v>24734</v>
      </c>
      <c r="I3169" s="2" t="s">
        <v>5580</v>
      </c>
      <c r="J3169" s="2" t="s">
        <v>7212</v>
      </c>
      <c r="K3169" s="2" t="s">
        <v>5238</v>
      </c>
      <c r="L3169" s="2" t="s">
        <v>24735</v>
      </c>
      <c r="M3169" s="2" t="s">
        <v>7388</v>
      </c>
      <c r="N3169" s="4" t="s">
        <v>3383</v>
      </c>
      <c r="O3169" s="4" t="s">
        <v>24736</v>
      </c>
    </row>
    <row r="3170" spans="1:15" ht="15" hidden="1" customHeight="1" x14ac:dyDescent="0.3">
      <c r="A3170" s="2" t="s">
        <v>361</v>
      </c>
      <c r="B3170" s="2" t="s">
        <v>34334</v>
      </c>
      <c r="C3170" s="3">
        <v>27</v>
      </c>
      <c r="D3170" s="2" t="s">
        <v>1105</v>
      </c>
      <c r="E3170" s="2" t="s">
        <v>24639</v>
      </c>
      <c r="F3170" s="2">
        <v>38145128</v>
      </c>
      <c r="G3170" s="2" t="s">
        <v>24737</v>
      </c>
      <c r="H3170" s="2" t="s">
        <v>24738</v>
      </c>
      <c r="I3170" s="2" t="s">
        <v>1117</v>
      </c>
      <c r="J3170" s="2" t="s">
        <v>13932</v>
      </c>
      <c r="K3170" s="2" t="s">
        <v>12067</v>
      </c>
      <c r="L3170" s="2" t="s">
        <v>24739</v>
      </c>
      <c r="M3170" s="2" t="s">
        <v>7388</v>
      </c>
      <c r="N3170" s="4" t="s">
        <v>24740</v>
      </c>
      <c r="O3170" s="4" t="s">
        <v>24741</v>
      </c>
    </row>
    <row r="3171" spans="1:15" ht="15" hidden="1" customHeight="1" x14ac:dyDescent="0.3">
      <c r="A3171" s="2" t="s">
        <v>361</v>
      </c>
      <c r="B3171" s="2" t="s">
        <v>34334</v>
      </c>
      <c r="C3171" s="3">
        <v>27</v>
      </c>
      <c r="D3171" s="2" t="s">
        <v>1105</v>
      </c>
      <c r="E3171" s="2" t="s">
        <v>24639</v>
      </c>
      <c r="F3171" s="2">
        <v>34031661</v>
      </c>
      <c r="G3171" s="2" t="s">
        <v>24742</v>
      </c>
      <c r="H3171" s="2" t="s">
        <v>24743</v>
      </c>
      <c r="I3171" s="2" t="s">
        <v>2213</v>
      </c>
      <c r="J3171" s="2" t="s">
        <v>2213</v>
      </c>
      <c r="K3171" s="2" t="s">
        <v>8985</v>
      </c>
      <c r="L3171" s="2"/>
      <c r="M3171" s="2" t="s">
        <v>8986</v>
      </c>
      <c r="N3171" s="4" t="s">
        <v>24744</v>
      </c>
      <c r="O3171" s="4" t="s">
        <v>24745</v>
      </c>
    </row>
    <row r="3172" spans="1:15" ht="15" hidden="1" customHeight="1" x14ac:dyDescent="0.3">
      <c r="A3172" s="2" t="s">
        <v>361</v>
      </c>
      <c r="B3172" s="2" t="s">
        <v>34334</v>
      </c>
      <c r="C3172" s="3">
        <v>27</v>
      </c>
      <c r="D3172" s="2" t="s">
        <v>1105</v>
      </c>
      <c r="E3172" s="2" t="s">
        <v>24639</v>
      </c>
      <c r="F3172" s="2">
        <v>35500222</v>
      </c>
      <c r="G3172" s="2" t="s">
        <v>24746</v>
      </c>
      <c r="H3172" s="2" t="s">
        <v>24747</v>
      </c>
      <c r="I3172" s="2" t="s">
        <v>20875</v>
      </c>
      <c r="J3172" s="2"/>
      <c r="K3172" s="2" t="s">
        <v>18561</v>
      </c>
      <c r="L3172" s="2" t="s">
        <v>24748</v>
      </c>
      <c r="M3172" s="2" t="s">
        <v>11800</v>
      </c>
      <c r="N3172" s="4" t="s">
        <v>24749</v>
      </c>
      <c r="O3172" s="4" t="s">
        <v>24750</v>
      </c>
    </row>
    <row r="3173" spans="1:15" ht="15" hidden="1" customHeight="1" x14ac:dyDescent="0.3">
      <c r="A3173" s="2" t="s">
        <v>361</v>
      </c>
      <c r="B3173" s="2" t="s">
        <v>34334</v>
      </c>
      <c r="C3173" s="3">
        <v>27</v>
      </c>
      <c r="D3173" s="2" t="s">
        <v>1105</v>
      </c>
      <c r="E3173" s="2" t="s">
        <v>24639</v>
      </c>
      <c r="F3173" s="2">
        <v>35118818</v>
      </c>
      <c r="G3173" s="2" t="s">
        <v>24751</v>
      </c>
      <c r="H3173" s="2" t="s">
        <v>24752</v>
      </c>
      <c r="I3173" s="2" t="s">
        <v>2236</v>
      </c>
      <c r="J3173" s="2" t="s">
        <v>16049</v>
      </c>
      <c r="K3173" s="2" t="s">
        <v>10274</v>
      </c>
      <c r="L3173" s="2" t="s">
        <v>24753</v>
      </c>
      <c r="M3173" s="2" t="s">
        <v>16410</v>
      </c>
      <c r="N3173" s="4" t="s">
        <v>24754</v>
      </c>
      <c r="O3173" s="4" t="s">
        <v>24755</v>
      </c>
    </row>
    <row r="3174" spans="1:15" ht="15" hidden="1" customHeight="1" x14ac:dyDescent="0.3">
      <c r="A3174" s="2" t="s">
        <v>361</v>
      </c>
      <c r="B3174" s="2" t="s">
        <v>34334</v>
      </c>
      <c r="C3174" s="3">
        <v>27</v>
      </c>
      <c r="D3174" s="2" t="s">
        <v>1105</v>
      </c>
      <c r="E3174" s="2" t="s">
        <v>24639</v>
      </c>
      <c r="F3174" s="2">
        <v>35462277</v>
      </c>
      <c r="G3174" s="2" t="s">
        <v>24756</v>
      </c>
      <c r="H3174" s="2" t="s">
        <v>24757</v>
      </c>
      <c r="I3174" s="2" t="s">
        <v>2236</v>
      </c>
      <c r="J3174" s="2" t="s">
        <v>24758</v>
      </c>
      <c r="K3174" s="2" t="s">
        <v>14164</v>
      </c>
      <c r="L3174" s="2" t="s">
        <v>24759</v>
      </c>
      <c r="M3174" s="2" t="s">
        <v>14128</v>
      </c>
      <c r="N3174" s="4" t="s">
        <v>24760</v>
      </c>
      <c r="O3174" s="4" t="s">
        <v>24761</v>
      </c>
    </row>
    <row r="3175" spans="1:15" ht="15" hidden="1" customHeight="1" x14ac:dyDescent="0.3">
      <c r="A3175" s="2" t="s">
        <v>361</v>
      </c>
      <c r="B3175" s="2" t="s">
        <v>34334</v>
      </c>
      <c r="C3175" s="3">
        <v>27</v>
      </c>
      <c r="D3175" s="2" t="s">
        <v>1105</v>
      </c>
      <c r="E3175" s="2" t="s">
        <v>24639</v>
      </c>
      <c r="F3175" s="2">
        <v>35218721</v>
      </c>
      <c r="G3175" s="2" t="s">
        <v>24762</v>
      </c>
      <c r="H3175" s="2" t="s">
        <v>24763</v>
      </c>
      <c r="I3175" s="2" t="s">
        <v>24764</v>
      </c>
      <c r="J3175" s="2" t="s">
        <v>16049</v>
      </c>
      <c r="K3175" s="2" t="s">
        <v>9946</v>
      </c>
      <c r="L3175" s="2" t="s">
        <v>24765</v>
      </c>
      <c r="M3175" s="2" t="s">
        <v>9041</v>
      </c>
      <c r="N3175" s="4" t="s">
        <v>24766</v>
      </c>
      <c r="O3175" s="4" t="s">
        <v>24767</v>
      </c>
    </row>
    <row r="3176" spans="1:15" ht="15" hidden="1" customHeight="1" x14ac:dyDescent="0.3">
      <c r="A3176" s="2" t="s">
        <v>361</v>
      </c>
      <c r="B3176" s="2" t="s">
        <v>34334</v>
      </c>
      <c r="C3176" s="3">
        <v>27</v>
      </c>
      <c r="D3176" s="2" t="s">
        <v>1105</v>
      </c>
      <c r="E3176" s="2" t="s">
        <v>24768</v>
      </c>
      <c r="F3176" s="2">
        <v>34405267</v>
      </c>
      <c r="G3176" s="2" t="s">
        <v>24769</v>
      </c>
      <c r="H3176" s="2" t="s">
        <v>24770</v>
      </c>
      <c r="I3176" s="2" t="s">
        <v>1289</v>
      </c>
      <c r="J3176" s="2" t="s">
        <v>12578</v>
      </c>
      <c r="K3176" s="2" t="s">
        <v>19719</v>
      </c>
      <c r="L3176" s="2" t="s">
        <v>24771</v>
      </c>
      <c r="M3176" s="2" t="s">
        <v>7388</v>
      </c>
      <c r="N3176" s="4" t="s">
        <v>24772</v>
      </c>
      <c r="O3176" s="4" t="s">
        <v>24773</v>
      </c>
    </row>
    <row r="3177" spans="1:15" ht="15" hidden="1" customHeight="1" x14ac:dyDescent="0.3">
      <c r="A3177" s="2" t="s">
        <v>361</v>
      </c>
      <c r="B3177" s="2" t="s">
        <v>34334</v>
      </c>
      <c r="C3177" s="3">
        <v>27</v>
      </c>
      <c r="D3177" s="2" t="s">
        <v>1105</v>
      </c>
      <c r="E3177" s="2" t="s">
        <v>24639</v>
      </c>
      <c r="F3177" s="2">
        <v>34789453</v>
      </c>
      <c r="G3177" s="2" t="s">
        <v>20061</v>
      </c>
      <c r="H3177" s="2" t="s">
        <v>20062</v>
      </c>
      <c r="I3177" s="2" t="s">
        <v>1294</v>
      </c>
      <c r="J3177" s="2" t="s">
        <v>16227</v>
      </c>
      <c r="K3177" s="2" t="s">
        <v>15780</v>
      </c>
      <c r="L3177" s="2" t="s">
        <v>20063</v>
      </c>
      <c r="M3177" s="2" t="s">
        <v>11386</v>
      </c>
      <c r="N3177" s="4" t="s">
        <v>3346</v>
      </c>
      <c r="O3177" s="4" t="s">
        <v>20064</v>
      </c>
    </row>
    <row r="3178" spans="1:15" ht="15" hidden="1" customHeight="1" x14ac:dyDescent="0.3">
      <c r="A3178" s="2" t="s">
        <v>361</v>
      </c>
      <c r="B3178" s="2" t="s">
        <v>34334</v>
      </c>
      <c r="C3178" s="3">
        <v>27</v>
      </c>
      <c r="D3178" s="2" t="s">
        <v>1105</v>
      </c>
      <c r="E3178" s="2" t="s">
        <v>24639</v>
      </c>
      <c r="F3178" s="2">
        <v>35030101</v>
      </c>
      <c r="G3178" s="2" t="s">
        <v>24774</v>
      </c>
      <c r="H3178" s="2" t="s">
        <v>24775</v>
      </c>
      <c r="I3178" s="2" t="s">
        <v>16111</v>
      </c>
      <c r="J3178" s="2" t="s">
        <v>16111</v>
      </c>
      <c r="K3178" s="2" t="s">
        <v>9113</v>
      </c>
      <c r="L3178" s="2" t="s">
        <v>24776</v>
      </c>
      <c r="M3178" s="2" t="s">
        <v>9041</v>
      </c>
      <c r="N3178" s="4" t="s">
        <v>24777</v>
      </c>
      <c r="O3178" s="4" t="s">
        <v>24778</v>
      </c>
    </row>
    <row r="3179" spans="1:15" ht="15" hidden="1" customHeight="1" x14ac:dyDescent="0.3">
      <c r="A3179" s="2" t="s">
        <v>361</v>
      </c>
      <c r="B3179" s="2" t="s">
        <v>34334</v>
      </c>
      <c r="C3179" s="3">
        <v>27</v>
      </c>
      <c r="D3179" s="2" t="s">
        <v>1105</v>
      </c>
      <c r="E3179" s="2" t="s">
        <v>24639</v>
      </c>
      <c r="F3179" s="2">
        <v>34633459</v>
      </c>
      <c r="G3179" s="2" t="s">
        <v>24779</v>
      </c>
      <c r="H3179" s="2" t="s">
        <v>24780</v>
      </c>
      <c r="I3179" s="2" t="s">
        <v>10120</v>
      </c>
      <c r="J3179" s="2"/>
      <c r="K3179" s="2" t="s">
        <v>24781</v>
      </c>
      <c r="L3179" s="2" t="s">
        <v>24782</v>
      </c>
      <c r="M3179" s="2" t="s">
        <v>9041</v>
      </c>
      <c r="N3179" s="4" t="s">
        <v>24783</v>
      </c>
      <c r="O3179" s="4" t="s">
        <v>24784</v>
      </c>
    </row>
    <row r="3180" spans="1:15" ht="15" hidden="1" customHeight="1" x14ac:dyDescent="0.3">
      <c r="A3180" s="2" t="s">
        <v>361</v>
      </c>
      <c r="B3180" s="2" t="s">
        <v>34334</v>
      </c>
      <c r="C3180" s="3">
        <v>27</v>
      </c>
      <c r="D3180" s="2" t="s">
        <v>1105</v>
      </c>
      <c r="E3180" s="2" t="s">
        <v>24768</v>
      </c>
      <c r="F3180" s="2">
        <v>33064392</v>
      </c>
      <c r="G3180" s="2" t="s">
        <v>24785</v>
      </c>
      <c r="H3180" s="2" t="s">
        <v>24786</v>
      </c>
      <c r="I3180" s="2" t="s">
        <v>4076</v>
      </c>
      <c r="J3180" s="2"/>
      <c r="K3180" s="2" t="s">
        <v>24787</v>
      </c>
      <c r="L3180" s="2" t="s">
        <v>24788</v>
      </c>
      <c r="M3180" s="2" t="s">
        <v>24789</v>
      </c>
      <c r="N3180" s="4" t="s">
        <v>24790</v>
      </c>
      <c r="O3180" s="4" t="s">
        <v>24791</v>
      </c>
    </row>
    <row r="3181" spans="1:15" ht="15" hidden="1" customHeight="1" x14ac:dyDescent="0.3">
      <c r="A3181" s="2" t="s">
        <v>361</v>
      </c>
      <c r="B3181" s="2" t="s">
        <v>34334</v>
      </c>
      <c r="C3181" s="3">
        <v>27</v>
      </c>
      <c r="D3181" s="2" t="s">
        <v>1105</v>
      </c>
      <c r="E3181" s="2" t="s">
        <v>24639</v>
      </c>
      <c r="F3181" s="2">
        <v>34002224</v>
      </c>
      <c r="G3181" s="2" t="s">
        <v>24792</v>
      </c>
      <c r="H3181" s="2" t="s">
        <v>24793</v>
      </c>
      <c r="I3181" s="2" t="s">
        <v>6159</v>
      </c>
      <c r="J3181" s="2"/>
      <c r="K3181" s="2" t="s">
        <v>24781</v>
      </c>
      <c r="L3181" s="2" t="s">
        <v>24794</v>
      </c>
      <c r="M3181" s="2" t="s">
        <v>9041</v>
      </c>
      <c r="N3181" s="4" t="s">
        <v>24795</v>
      </c>
      <c r="O3181" s="4" t="s">
        <v>24796</v>
      </c>
    </row>
    <row r="3182" spans="1:15" ht="15" hidden="1" customHeight="1" x14ac:dyDescent="0.3">
      <c r="A3182" s="2" t="s">
        <v>361</v>
      </c>
      <c r="B3182" s="2" t="s">
        <v>34334</v>
      </c>
      <c r="C3182" s="3">
        <v>27</v>
      </c>
      <c r="D3182" s="2" t="s">
        <v>1105</v>
      </c>
      <c r="E3182" s="2" t="s">
        <v>24639</v>
      </c>
      <c r="F3182" s="2">
        <v>34580672</v>
      </c>
      <c r="G3182" s="2" t="s">
        <v>24797</v>
      </c>
      <c r="H3182" s="2" t="s">
        <v>24798</v>
      </c>
      <c r="I3182" s="2" t="s">
        <v>24799</v>
      </c>
      <c r="J3182" s="2" t="s">
        <v>24799</v>
      </c>
      <c r="K3182" s="2" t="s">
        <v>8985</v>
      </c>
      <c r="L3182" s="2"/>
      <c r="M3182" s="2" t="s">
        <v>8986</v>
      </c>
      <c r="N3182" s="4" t="s">
        <v>24800</v>
      </c>
      <c r="O3182" s="4" t="s">
        <v>24801</v>
      </c>
    </row>
    <row r="3183" spans="1:15" ht="15" hidden="1" customHeight="1" x14ac:dyDescent="0.3">
      <c r="A3183" s="2" t="s">
        <v>361</v>
      </c>
      <c r="B3183" s="2" t="s">
        <v>34334</v>
      </c>
      <c r="C3183" s="3">
        <v>27</v>
      </c>
      <c r="D3183" s="2" t="s">
        <v>1105</v>
      </c>
      <c r="E3183" s="2" t="s">
        <v>24639</v>
      </c>
      <c r="F3183" s="2">
        <v>34339413</v>
      </c>
      <c r="G3183" s="2" t="s">
        <v>24802</v>
      </c>
      <c r="H3183" s="2" t="s">
        <v>24803</v>
      </c>
      <c r="I3183" s="2" t="s">
        <v>2446</v>
      </c>
      <c r="J3183" s="2" t="s">
        <v>18409</v>
      </c>
      <c r="K3183" s="2" t="s">
        <v>20934</v>
      </c>
      <c r="L3183" s="2" t="s">
        <v>24804</v>
      </c>
      <c r="M3183" s="2" t="s">
        <v>22197</v>
      </c>
      <c r="N3183" s="4" t="s">
        <v>24805</v>
      </c>
      <c r="O3183" s="4" t="s">
        <v>24806</v>
      </c>
    </row>
    <row r="3184" spans="1:15" ht="15" hidden="1" customHeight="1" x14ac:dyDescent="0.3">
      <c r="A3184" s="2" t="s">
        <v>361</v>
      </c>
      <c r="B3184" s="2" t="s">
        <v>34334</v>
      </c>
      <c r="C3184" s="3">
        <v>27</v>
      </c>
      <c r="D3184" s="2" t="s">
        <v>1105</v>
      </c>
      <c r="E3184" s="2" t="s">
        <v>24639</v>
      </c>
      <c r="F3184" s="2">
        <v>34117109</v>
      </c>
      <c r="G3184" s="2" t="s">
        <v>24807</v>
      </c>
      <c r="H3184" s="2" t="s">
        <v>24808</v>
      </c>
      <c r="I3184" s="2" t="s">
        <v>22836</v>
      </c>
      <c r="J3184" s="2" t="s">
        <v>5826</v>
      </c>
      <c r="K3184" s="2" t="s">
        <v>8235</v>
      </c>
      <c r="L3184" s="2" t="s">
        <v>24809</v>
      </c>
      <c r="M3184" s="2" t="s">
        <v>11800</v>
      </c>
      <c r="N3184" s="4" t="s">
        <v>24810</v>
      </c>
      <c r="O3184" s="4" t="s">
        <v>24811</v>
      </c>
    </row>
    <row r="3185" spans="1:15" ht="15" hidden="1" customHeight="1" x14ac:dyDescent="0.3">
      <c r="A3185" s="2" t="s">
        <v>361</v>
      </c>
      <c r="B3185" s="2" t="s">
        <v>34334</v>
      </c>
      <c r="C3185" s="3">
        <v>27</v>
      </c>
      <c r="D3185" s="2" t="s">
        <v>1105</v>
      </c>
      <c r="E3185" s="2" t="s">
        <v>24639</v>
      </c>
      <c r="F3185" s="2">
        <v>33843996</v>
      </c>
      <c r="G3185" s="2" t="s">
        <v>24812</v>
      </c>
      <c r="H3185" s="2" t="s">
        <v>24813</v>
      </c>
      <c r="I3185" s="2" t="s">
        <v>12585</v>
      </c>
      <c r="J3185" s="2"/>
      <c r="K3185" s="2" t="s">
        <v>24814</v>
      </c>
      <c r="L3185" s="2" t="s">
        <v>24815</v>
      </c>
      <c r="M3185" s="2" t="s">
        <v>11800</v>
      </c>
      <c r="N3185" s="4" t="s">
        <v>24816</v>
      </c>
      <c r="O3185" s="2"/>
    </row>
    <row r="3186" spans="1:15" ht="15" hidden="1" customHeight="1" x14ac:dyDescent="0.3">
      <c r="A3186" s="2" t="s">
        <v>361</v>
      </c>
      <c r="B3186" s="2" t="s">
        <v>34334</v>
      </c>
      <c r="C3186" s="3">
        <v>27</v>
      </c>
      <c r="D3186" s="2" t="s">
        <v>1105</v>
      </c>
      <c r="E3186" s="2" t="s">
        <v>24639</v>
      </c>
      <c r="F3186" s="2">
        <v>33421092</v>
      </c>
      <c r="G3186" s="2" t="s">
        <v>24817</v>
      </c>
      <c r="H3186" s="2" t="s">
        <v>24818</v>
      </c>
      <c r="I3186" s="2" t="s">
        <v>948</v>
      </c>
      <c r="J3186" s="2" t="s">
        <v>13174</v>
      </c>
      <c r="K3186" s="2" t="s">
        <v>7921</v>
      </c>
      <c r="L3186" s="2" t="s">
        <v>24819</v>
      </c>
      <c r="M3186" s="2" t="s">
        <v>7460</v>
      </c>
      <c r="N3186" s="4" t="s">
        <v>24820</v>
      </c>
      <c r="O3186" s="4" t="s">
        <v>24821</v>
      </c>
    </row>
    <row r="3187" spans="1:15" ht="15" hidden="1" customHeight="1" x14ac:dyDescent="0.3">
      <c r="A3187" s="2" t="s">
        <v>361</v>
      </c>
      <c r="B3187" s="2" t="s">
        <v>34334</v>
      </c>
      <c r="C3187" s="3">
        <v>27</v>
      </c>
      <c r="D3187" s="2" t="s">
        <v>1105</v>
      </c>
      <c r="E3187" s="2" t="s">
        <v>24639</v>
      </c>
      <c r="F3187" s="2">
        <v>32986852</v>
      </c>
      <c r="G3187" s="2" t="s">
        <v>24822</v>
      </c>
      <c r="H3187" s="2" t="s">
        <v>24823</v>
      </c>
      <c r="I3187" s="2" t="s">
        <v>2101</v>
      </c>
      <c r="J3187" s="2" t="s">
        <v>6276</v>
      </c>
      <c r="K3187" s="2" t="s">
        <v>140</v>
      </c>
      <c r="L3187" s="2" t="s">
        <v>24824</v>
      </c>
      <c r="M3187" s="2" t="s">
        <v>9041</v>
      </c>
      <c r="N3187" s="4" t="s">
        <v>24825</v>
      </c>
      <c r="O3187" s="4" t="s">
        <v>24826</v>
      </c>
    </row>
    <row r="3188" spans="1:15" ht="15" hidden="1" customHeight="1" x14ac:dyDescent="0.3">
      <c r="A3188" s="2" t="s">
        <v>361</v>
      </c>
      <c r="B3188" s="2" t="s">
        <v>34334</v>
      </c>
      <c r="C3188" s="3">
        <v>27</v>
      </c>
      <c r="D3188" s="2" t="s">
        <v>1105</v>
      </c>
      <c r="E3188" s="2" t="s">
        <v>24639</v>
      </c>
      <c r="F3188" s="2">
        <v>34025673</v>
      </c>
      <c r="G3188" s="2" t="s">
        <v>24827</v>
      </c>
      <c r="H3188" s="2" t="s">
        <v>24828</v>
      </c>
      <c r="I3188" s="2" t="s">
        <v>759</v>
      </c>
      <c r="J3188" s="2" t="s">
        <v>24829</v>
      </c>
      <c r="K3188" s="2" t="s">
        <v>7410</v>
      </c>
      <c r="L3188" s="2" t="s">
        <v>24830</v>
      </c>
      <c r="M3188" s="2" t="s">
        <v>16410</v>
      </c>
      <c r="N3188" s="4" t="s">
        <v>24831</v>
      </c>
      <c r="O3188" s="4" t="s">
        <v>24832</v>
      </c>
    </row>
    <row r="3189" spans="1:15" ht="15" hidden="1" customHeight="1" x14ac:dyDescent="0.3">
      <c r="A3189" s="2" t="s">
        <v>361</v>
      </c>
      <c r="B3189" s="2" t="s">
        <v>34334</v>
      </c>
      <c r="C3189" s="3">
        <v>27</v>
      </c>
      <c r="D3189" s="2" t="s">
        <v>1105</v>
      </c>
      <c r="E3189" s="2" t="s">
        <v>24639</v>
      </c>
      <c r="F3189" s="2">
        <v>34163474</v>
      </c>
      <c r="G3189" s="2" t="s">
        <v>24833</v>
      </c>
      <c r="H3189" s="2" t="s">
        <v>24834</v>
      </c>
      <c r="I3189" s="2" t="s">
        <v>759</v>
      </c>
      <c r="J3189" s="2" t="s">
        <v>6317</v>
      </c>
      <c r="K3189" s="2" t="s">
        <v>7410</v>
      </c>
      <c r="L3189" s="2" t="s">
        <v>24835</v>
      </c>
      <c r="M3189" s="2" t="s">
        <v>20180</v>
      </c>
      <c r="N3189" s="4" t="s">
        <v>24836</v>
      </c>
      <c r="O3189" s="4" t="s">
        <v>24837</v>
      </c>
    </row>
    <row r="3190" spans="1:15" ht="15" hidden="1" customHeight="1" x14ac:dyDescent="0.3">
      <c r="A3190" s="2" t="s">
        <v>361</v>
      </c>
      <c r="B3190" s="2" t="s">
        <v>34334</v>
      </c>
      <c r="C3190" s="3">
        <v>27</v>
      </c>
      <c r="D3190" s="2" t="s">
        <v>1105</v>
      </c>
      <c r="E3190" s="2" t="s">
        <v>24639</v>
      </c>
      <c r="F3190" s="2">
        <v>34177931</v>
      </c>
      <c r="G3190" s="2" t="s">
        <v>24838</v>
      </c>
      <c r="H3190" s="2" t="s">
        <v>24839</v>
      </c>
      <c r="I3190" s="2" t="s">
        <v>759</v>
      </c>
      <c r="J3190" s="2" t="s">
        <v>5826</v>
      </c>
      <c r="K3190" s="2" t="s">
        <v>7410</v>
      </c>
      <c r="L3190" s="2" t="s">
        <v>24840</v>
      </c>
      <c r="M3190" s="2" t="s">
        <v>9041</v>
      </c>
      <c r="N3190" s="4" t="s">
        <v>24841</v>
      </c>
      <c r="O3190" s="4" t="s">
        <v>24842</v>
      </c>
    </row>
    <row r="3191" spans="1:15" ht="15" hidden="1" customHeight="1" x14ac:dyDescent="0.3">
      <c r="A3191" s="2" t="s">
        <v>361</v>
      </c>
      <c r="B3191" s="2" t="s">
        <v>34334</v>
      </c>
      <c r="C3191" s="3">
        <v>27</v>
      </c>
      <c r="D3191" s="2" t="s">
        <v>1105</v>
      </c>
      <c r="E3191" s="2" t="s">
        <v>24639</v>
      </c>
      <c r="F3191" s="2">
        <v>34436508</v>
      </c>
      <c r="G3191" s="2" t="s">
        <v>24843</v>
      </c>
      <c r="H3191" s="2" t="s">
        <v>24844</v>
      </c>
      <c r="I3191" s="2" t="s">
        <v>759</v>
      </c>
      <c r="J3191" s="2" t="s">
        <v>24845</v>
      </c>
      <c r="K3191" s="2" t="s">
        <v>9157</v>
      </c>
      <c r="L3191" s="2" t="s">
        <v>24846</v>
      </c>
      <c r="M3191" s="2" t="s">
        <v>7388</v>
      </c>
      <c r="N3191" s="4" t="s">
        <v>24847</v>
      </c>
      <c r="O3191" s="4" t="s">
        <v>24848</v>
      </c>
    </row>
    <row r="3192" spans="1:15" ht="15" hidden="1" customHeight="1" x14ac:dyDescent="0.3">
      <c r="A3192" s="2" t="s">
        <v>361</v>
      </c>
      <c r="B3192" s="2" t="s">
        <v>34334</v>
      </c>
      <c r="C3192" s="3">
        <v>27</v>
      </c>
      <c r="D3192" s="2" t="s">
        <v>1105</v>
      </c>
      <c r="E3192" s="2" t="s">
        <v>24639</v>
      </c>
      <c r="F3192" s="2">
        <v>34912378</v>
      </c>
      <c r="G3192" s="2" t="s">
        <v>24849</v>
      </c>
      <c r="H3192" s="2" t="s">
        <v>24850</v>
      </c>
      <c r="I3192" s="2" t="s">
        <v>759</v>
      </c>
      <c r="J3192" s="2" t="s">
        <v>6516</v>
      </c>
      <c r="K3192" s="2" t="s">
        <v>16585</v>
      </c>
      <c r="L3192" s="2" t="s">
        <v>24851</v>
      </c>
      <c r="M3192" s="2" t="s">
        <v>7438</v>
      </c>
      <c r="N3192" s="4" t="s">
        <v>3389</v>
      </c>
      <c r="O3192" s="4" t="s">
        <v>24852</v>
      </c>
    </row>
    <row r="3193" spans="1:15" ht="15" hidden="1" customHeight="1" x14ac:dyDescent="0.3">
      <c r="A3193" s="2" t="s">
        <v>361</v>
      </c>
      <c r="B3193" s="2" t="s">
        <v>34334</v>
      </c>
      <c r="C3193" s="3">
        <v>27</v>
      </c>
      <c r="D3193" s="2" t="s">
        <v>1105</v>
      </c>
      <c r="E3193" s="2" t="s">
        <v>24639</v>
      </c>
      <c r="F3193" s="2">
        <v>34925459</v>
      </c>
      <c r="G3193" s="2" t="s">
        <v>24849</v>
      </c>
      <c r="H3193" s="2" t="s">
        <v>24853</v>
      </c>
      <c r="I3193" s="2" t="s">
        <v>759</v>
      </c>
      <c r="J3193" s="2" t="s">
        <v>6518</v>
      </c>
      <c r="K3193" s="2" t="s">
        <v>16585</v>
      </c>
      <c r="L3193" s="2" t="s">
        <v>24854</v>
      </c>
      <c r="M3193" s="2" t="s">
        <v>7438</v>
      </c>
      <c r="N3193" s="4" t="s">
        <v>24855</v>
      </c>
      <c r="O3193" s="4" t="s">
        <v>24856</v>
      </c>
    </row>
    <row r="3194" spans="1:15" ht="15" hidden="1" customHeight="1" x14ac:dyDescent="0.3">
      <c r="A3194" s="2" t="s">
        <v>361</v>
      </c>
      <c r="B3194" s="2" t="s">
        <v>34334</v>
      </c>
      <c r="C3194" s="3">
        <v>27</v>
      </c>
      <c r="D3194" s="2" t="s">
        <v>1105</v>
      </c>
      <c r="E3194" s="2" t="s">
        <v>24639</v>
      </c>
      <c r="F3194" s="2">
        <v>32709660</v>
      </c>
      <c r="G3194" s="2" t="s">
        <v>24857</v>
      </c>
      <c r="H3194" s="2" t="s">
        <v>24858</v>
      </c>
      <c r="I3194" s="2" t="s">
        <v>1215</v>
      </c>
      <c r="J3194" s="2" t="s">
        <v>24859</v>
      </c>
      <c r="K3194" s="2" t="s">
        <v>8235</v>
      </c>
      <c r="L3194" s="2" t="s">
        <v>24860</v>
      </c>
      <c r="M3194" s="2" t="s">
        <v>16410</v>
      </c>
      <c r="N3194" s="4" t="s">
        <v>24861</v>
      </c>
      <c r="O3194" s="4" t="s">
        <v>24862</v>
      </c>
    </row>
    <row r="3195" spans="1:15" ht="15" hidden="1" customHeight="1" x14ac:dyDescent="0.3">
      <c r="A3195" s="2" t="s">
        <v>361</v>
      </c>
      <c r="B3195" s="2" t="s">
        <v>34334</v>
      </c>
      <c r="C3195" s="3">
        <v>27</v>
      </c>
      <c r="D3195" s="2" t="s">
        <v>1105</v>
      </c>
      <c r="E3195" s="2" t="s">
        <v>24639</v>
      </c>
      <c r="F3195" s="2">
        <v>32300348</v>
      </c>
      <c r="G3195" s="2" t="s">
        <v>24863</v>
      </c>
      <c r="H3195" s="2" t="s">
        <v>24864</v>
      </c>
      <c r="I3195" s="2" t="s">
        <v>1123</v>
      </c>
      <c r="J3195" s="2" t="s">
        <v>14867</v>
      </c>
      <c r="K3195" s="2" t="s">
        <v>7410</v>
      </c>
      <c r="L3195" s="2" t="s">
        <v>24865</v>
      </c>
      <c r="M3195" s="2" t="s">
        <v>9041</v>
      </c>
      <c r="N3195" s="4" t="s">
        <v>24866</v>
      </c>
      <c r="O3195" s="4" t="s">
        <v>24867</v>
      </c>
    </row>
    <row r="3196" spans="1:15" ht="15" hidden="1" customHeight="1" x14ac:dyDescent="0.3">
      <c r="A3196" s="2" t="s">
        <v>361</v>
      </c>
      <c r="B3196" s="2" t="s">
        <v>34334</v>
      </c>
      <c r="C3196" s="3">
        <v>27</v>
      </c>
      <c r="D3196" s="2" t="s">
        <v>1105</v>
      </c>
      <c r="E3196" s="2" t="s">
        <v>24639</v>
      </c>
      <c r="F3196" s="2">
        <v>32983108</v>
      </c>
      <c r="G3196" s="2" t="s">
        <v>24868</v>
      </c>
      <c r="H3196" s="2" t="s">
        <v>24869</v>
      </c>
      <c r="I3196" s="2" t="s">
        <v>1123</v>
      </c>
      <c r="J3196" s="2" t="s">
        <v>24870</v>
      </c>
      <c r="K3196" s="2" t="s">
        <v>7410</v>
      </c>
      <c r="L3196" s="2" t="s">
        <v>24871</v>
      </c>
      <c r="M3196" s="2" t="s">
        <v>9041</v>
      </c>
      <c r="N3196" s="4" t="s">
        <v>24872</v>
      </c>
      <c r="O3196" s="4" t="s">
        <v>24873</v>
      </c>
    </row>
    <row r="3197" spans="1:15" ht="15" hidden="1" customHeight="1" x14ac:dyDescent="0.3">
      <c r="A3197" s="2" t="s">
        <v>361</v>
      </c>
      <c r="B3197" s="2" t="s">
        <v>34334</v>
      </c>
      <c r="C3197" s="3">
        <v>27</v>
      </c>
      <c r="D3197" s="2" t="s">
        <v>1105</v>
      </c>
      <c r="E3197" s="2" t="s">
        <v>24639</v>
      </c>
      <c r="F3197" s="2">
        <v>31803492</v>
      </c>
      <c r="G3197" s="2" t="s">
        <v>24874</v>
      </c>
      <c r="H3197" s="2" t="s">
        <v>24875</v>
      </c>
      <c r="I3197" s="2" t="s">
        <v>4043</v>
      </c>
      <c r="J3197" s="2" t="s">
        <v>24876</v>
      </c>
      <c r="K3197" s="2" t="s">
        <v>24877</v>
      </c>
      <c r="L3197" s="2" t="s">
        <v>24878</v>
      </c>
      <c r="M3197" s="2" t="s">
        <v>7388</v>
      </c>
      <c r="N3197" s="4" t="s">
        <v>24879</v>
      </c>
      <c r="O3197" s="4" t="s">
        <v>24880</v>
      </c>
    </row>
    <row r="3198" spans="1:15" ht="15" hidden="1" customHeight="1" x14ac:dyDescent="0.3">
      <c r="A3198" s="2" t="s">
        <v>361</v>
      </c>
      <c r="B3198" s="2" t="s">
        <v>34334</v>
      </c>
      <c r="C3198" s="3">
        <v>27</v>
      </c>
      <c r="D3198" s="2" t="s">
        <v>1105</v>
      </c>
      <c r="E3198" s="2" t="s">
        <v>24768</v>
      </c>
      <c r="F3198" s="2">
        <v>31403661</v>
      </c>
      <c r="G3198" s="2" t="s">
        <v>24881</v>
      </c>
      <c r="H3198" s="2" t="s">
        <v>24882</v>
      </c>
      <c r="I3198" s="2" t="s">
        <v>4549</v>
      </c>
      <c r="J3198" s="2"/>
      <c r="K3198" s="2" t="s">
        <v>24883</v>
      </c>
      <c r="L3198" s="2" t="s">
        <v>24884</v>
      </c>
      <c r="M3198" s="2" t="s">
        <v>7388</v>
      </c>
      <c r="N3198" s="4" t="s">
        <v>24885</v>
      </c>
      <c r="O3198" s="4" t="s">
        <v>24886</v>
      </c>
    </row>
    <row r="3199" spans="1:15" ht="15" hidden="1" customHeight="1" x14ac:dyDescent="0.3">
      <c r="A3199" s="2" t="s">
        <v>361</v>
      </c>
      <c r="B3199" s="2" t="s">
        <v>34334</v>
      </c>
      <c r="C3199" s="3">
        <v>27</v>
      </c>
      <c r="D3199" s="2" t="s">
        <v>1105</v>
      </c>
      <c r="E3199" s="2" t="s">
        <v>24639</v>
      </c>
      <c r="F3199" s="2">
        <v>31345698</v>
      </c>
      <c r="G3199" s="2" t="s">
        <v>24887</v>
      </c>
      <c r="H3199" s="2" t="s">
        <v>24888</v>
      </c>
      <c r="I3199" s="2" t="s">
        <v>3199</v>
      </c>
      <c r="J3199" s="2" t="s">
        <v>24889</v>
      </c>
      <c r="K3199" s="2" t="s">
        <v>11725</v>
      </c>
      <c r="L3199" s="2" t="s">
        <v>24890</v>
      </c>
      <c r="M3199" s="2" t="s">
        <v>7388</v>
      </c>
      <c r="N3199" s="4" t="s">
        <v>24891</v>
      </c>
      <c r="O3199" s="4" t="s">
        <v>24892</v>
      </c>
    </row>
    <row r="3200" spans="1:15" ht="15" hidden="1" customHeight="1" x14ac:dyDescent="0.3">
      <c r="A3200" s="2" t="s">
        <v>361</v>
      </c>
      <c r="B3200" s="2" t="s">
        <v>34334</v>
      </c>
      <c r="C3200" s="3">
        <v>27</v>
      </c>
      <c r="D3200" s="2" t="s">
        <v>1105</v>
      </c>
      <c r="E3200" s="2" t="s">
        <v>24639</v>
      </c>
      <c r="F3200" s="2">
        <v>30851128</v>
      </c>
      <c r="G3200" s="2" t="s">
        <v>24893</v>
      </c>
      <c r="H3200" s="2" t="s">
        <v>24894</v>
      </c>
      <c r="I3200" s="2" t="s">
        <v>1336</v>
      </c>
      <c r="J3200" s="2" t="s">
        <v>21156</v>
      </c>
      <c r="K3200" s="2" t="s">
        <v>18580</v>
      </c>
      <c r="L3200" s="2" t="s">
        <v>24895</v>
      </c>
      <c r="M3200" s="2" t="s">
        <v>9041</v>
      </c>
      <c r="N3200" s="4" t="s">
        <v>3387</v>
      </c>
      <c r="O3200" s="4" t="s">
        <v>24896</v>
      </c>
    </row>
    <row r="3201" spans="1:15" ht="15" hidden="1" customHeight="1" x14ac:dyDescent="0.3">
      <c r="A3201" s="2" t="s">
        <v>361</v>
      </c>
      <c r="B3201" s="2" t="s">
        <v>34334</v>
      </c>
      <c r="C3201" s="3">
        <v>27</v>
      </c>
      <c r="D3201" s="2" t="s">
        <v>1105</v>
      </c>
      <c r="E3201" s="2" t="s">
        <v>24639</v>
      </c>
      <c r="F3201" s="2">
        <v>30874777</v>
      </c>
      <c r="G3201" s="2" t="s">
        <v>24897</v>
      </c>
      <c r="H3201" s="2" t="s">
        <v>24898</v>
      </c>
      <c r="I3201" s="2" t="s">
        <v>3559</v>
      </c>
      <c r="J3201" s="2" t="s">
        <v>3559</v>
      </c>
      <c r="K3201" s="2" t="s">
        <v>10198</v>
      </c>
      <c r="L3201" s="2" t="s">
        <v>24899</v>
      </c>
      <c r="M3201" s="2" t="s">
        <v>13066</v>
      </c>
      <c r="N3201" s="4" t="s">
        <v>24900</v>
      </c>
      <c r="O3201" s="4" t="s">
        <v>24901</v>
      </c>
    </row>
    <row r="3202" spans="1:15" ht="15" hidden="1" customHeight="1" x14ac:dyDescent="0.3">
      <c r="A3202" s="2" t="s">
        <v>361</v>
      </c>
      <c r="B3202" s="2" t="s">
        <v>34334</v>
      </c>
      <c r="C3202" s="3">
        <v>27</v>
      </c>
      <c r="D3202" s="2" t="s">
        <v>1105</v>
      </c>
      <c r="E3202" s="2" t="s">
        <v>24639</v>
      </c>
      <c r="F3202" s="2">
        <v>29310490</v>
      </c>
      <c r="G3202" s="2" t="s">
        <v>24902</v>
      </c>
      <c r="H3202" s="2" t="s">
        <v>24903</v>
      </c>
      <c r="I3202" s="2" t="s">
        <v>2987</v>
      </c>
      <c r="J3202" s="2" t="s">
        <v>18100</v>
      </c>
      <c r="K3202" s="2" t="s">
        <v>24643</v>
      </c>
      <c r="L3202" s="2" t="s">
        <v>24904</v>
      </c>
      <c r="M3202" s="2" t="s">
        <v>7460</v>
      </c>
      <c r="N3202" s="4" t="s">
        <v>24905</v>
      </c>
      <c r="O3202" s="4" t="s">
        <v>24906</v>
      </c>
    </row>
    <row r="3203" spans="1:15" ht="15" hidden="1" customHeight="1" x14ac:dyDescent="0.3">
      <c r="A3203" s="2" t="s">
        <v>361</v>
      </c>
      <c r="B3203" s="2" t="s">
        <v>34334</v>
      </c>
      <c r="C3203" s="3">
        <v>27</v>
      </c>
      <c r="D3203" s="2" t="s">
        <v>1105</v>
      </c>
      <c r="E3203" s="2" t="s">
        <v>24639</v>
      </c>
      <c r="F3203" s="2">
        <v>29362509</v>
      </c>
      <c r="G3203" s="2" t="s">
        <v>24907</v>
      </c>
      <c r="H3203" s="2" t="s">
        <v>24908</v>
      </c>
      <c r="I3203" s="2" t="s">
        <v>876</v>
      </c>
      <c r="J3203" s="2" t="s">
        <v>24909</v>
      </c>
      <c r="K3203" s="2" t="s">
        <v>8033</v>
      </c>
      <c r="L3203" s="2" t="s">
        <v>24910</v>
      </c>
      <c r="M3203" s="2" t="s">
        <v>11800</v>
      </c>
      <c r="N3203" s="4" t="s">
        <v>24911</v>
      </c>
      <c r="O3203" s="4" t="s">
        <v>24912</v>
      </c>
    </row>
    <row r="3204" spans="1:15" ht="15" hidden="1" customHeight="1" x14ac:dyDescent="0.3">
      <c r="A3204" s="2" t="s">
        <v>361</v>
      </c>
      <c r="B3204" s="2" t="s">
        <v>34334</v>
      </c>
      <c r="C3204" s="3">
        <v>27</v>
      </c>
      <c r="D3204" s="2" t="s">
        <v>1105</v>
      </c>
      <c r="E3204" s="2" t="s">
        <v>24639</v>
      </c>
      <c r="F3204" s="2">
        <v>30745901</v>
      </c>
      <c r="G3204" s="2" t="s">
        <v>24913</v>
      </c>
      <c r="H3204" s="2" t="s">
        <v>24914</v>
      </c>
      <c r="I3204" s="2" t="s">
        <v>1125</v>
      </c>
      <c r="J3204" s="2" t="s">
        <v>24915</v>
      </c>
      <c r="K3204" s="2" t="s">
        <v>7410</v>
      </c>
      <c r="L3204" s="2" t="s">
        <v>24916</v>
      </c>
      <c r="M3204" s="2" t="s">
        <v>8963</v>
      </c>
      <c r="N3204" s="4" t="s">
        <v>24917</v>
      </c>
      <c r="O3204" s="4" t="s">
        <v>24918</v>
      </c>
    </row>
    <row r="3205" spans="1:15" ht="15" hidden="1" customHeight="1" x14ac:dyDescent="0.3">
      <c r="A3205" s="2" t="s">
        <v>361</v>
      </c>
      <c r="B3205" s="2" t="s">
        <v>34334</v>
      </c>
      <c r="C3205" s="3">
        <v>27</v>
      </c>
      <c r="D3205" s="2" t="s">
        <v>1105</v>
      </c>
      <c r="E3205" s="2" t="s">
        <v>24639</v>
      </c>
      <c r="F3205" s="2">
        <v>31156615</v>
      </c>
      <c r="G3205" s="2" t="s">
        <v>24919</v>
      </c>
      <c r="H3205" s="2" t="s">
        <v>24920</v>
      </c>
      <c r="I3205" s="2" t="s">
        <v>1125</v>
      </c>
      <c r="J3205" s="2" t="s">
        <v>18528</v>
      </c>
      <c r="K3205" s="2" t="s">
        <v>7410</v>
      </c>
      <c r="L3205" s="2" t="s">
        <v>24921</v>
      </c>
      <c r="M3205" s="2" t="s">
        <v>11800</v>
      </c>
      <c r="N3205" s="4" t="s">
        <v>24922</v>
      </c>
      <c r="O3205" s="4" t="s">
        <v>24923</v>
      </c>
    </row>
    <row r="3206" spans="1:15" ht="15" hidden="1" customHeight="1" x14ac:dyDescent="0.3">
      <c r="A3206" s="2" t="s">
        <v>361</v>
      </c>
      <c r="B3206" s="2" t="s">
        <v>34334</v>
      </c>
      <c r="C3206" s="3">
        <v>27</v>
      </c>
      <c r="D3206" s="2" t="s">
        <v>1105</v>
      </c>
      <c r="E3206" s="2" t="s">
        <v>24639</v>
      </c>
      <c r="F3206" s="2">
        <v>31814797</v>
      </c>
      <c r="G3206" s="2" t="s">
        <v>24924</v>
      </c>
      <c r="H3206" s="2" t="s">
        <v>24925</v>
      </c>
      <c r="I3206" s="2" t="s">
        <v>1125</v>
      </c>
      <c r="J3206" s="2" t="s">
        <v>24926</v>
      </c>
      <c r="K3206" s="2" t="s">
        <v>24927</v>
      </c>
      <c r="L3206" s="2" t="s">
        <v>24928</v>
      </c>
      <c r="M3206" s="2" t="s">
        <v>7388</v>
      </c>
      <c r="N3206" s="4" t="s">
        <v>24929</v>
      </c>
      <c r="O3206" s="4" t="s">
        <v>24930</v>
      </c>
    </row>
    <row r="3207" spans="1:15" ht="15" hidden="1" customHeight="1" x14ac:dyDescent="0.3">
      <c r="A3207" s="2" t="s">
        <v>361</v>
      </c>
      <c r="B3207" s="2" t="s">
        <v>34334</v>
      </c>
      <c r="C3207" s="3">
        <v>27</v>
      </c>
      <c r="D3207" s="2" t="s">
        <v>1105</v>
      </c>
      <c r="E3207" s="2" t="s">
        <v>24639</v>
      </c>
      <c r="F3207" s="2">
        <v>30321631</v>
      </c>
      <c r="G3207" s="2" t="s">
        <v>24931</v>
      </c>
      <c r="H3207" s="2" t="s">
        <v>24932</v>
      </c>
      <c r="I3207" s="2" t="s">
        <v>1359</v>
      </c>
      <c r="J3207" s="2" t="s">
        <v>11295</v>
      </c>
      <c r="K3207" s="2" t="s">
        <v>11725</v>
      </c>
      <c r="L3207" s="2" t="s">
        <v>24933</v>
      </c>
      <c r="M3207" s="2" t="s">
        <v>7417</v>
      </c>
      <c r="N3207" s="4" t="s">
        <v>24934</v>
      </c>
      <c r="O3207" s="4" t="s">
        <v>24935</v>
      </c>
    </row>
    <row r="3208" spans="1:15" ht="15" hidden="1" customHeight="1" x14ac:dyDescent="0.3">
      <c r="A3208" s="2" t="s">
        <v>361</v>
      </c>
      <c r="B3208" s="2" t="s">
        <v>34334</v>
      </c>
      <c r="C3208" s="3">
        <v>27</v>
      </c>
      <c r="D3208" s="2" t="s">
        <v>1105</v>
      </c>
      <c r="E3208" s="2" t="s">
        <v>24639</v>
      </c>
      <c r="F3208" s="2">
        <v>30468002</v>
      </c>
      <c r="G3208" s="2" t="s">
        <v>24936</v>
      </c>
      <c r="H3208" s="2" t="s">
        <v>24937</v>
      </c>
      <c r="I3208" s="2" t="s">
        <v>1359</v>
      </c>
      <c r="J3208" s="2"/>
      <c r="K3208" s="2" t="s">
        <v>10274</v>
      </c>
      <c r="L3208" s="2" t="s">
        <v>24938</v>
      </c>
      <c r="M3208" s="2" t="s">
        <v>24939</v>
      </c>
      <c r="N3208" s="4" t="s">
        <v>24940</v>
      </c>
      <c r="O3208" s="4" t="s">
        <v>24941</v>
      </c>
    </row>
    <row r="3209" spans="1:15" ht="15" hidden="1" customHeight="1" x14ac:dyDescent="0.3">
      <c r="A3209" s="2" t="s">
        <v>361</v>
      </c>
      <c r="B3209" s="2" t="s">
        <v>34334</v>
      </c>
      <c r="C3209" s="3">
        <v>27</v>
      </c>
      <c r="D3209" s="2" t="s">
        <v>1105</v>
      </c>
      <c r="E3209" s="2" t="s">
        <v>24639</v>
      </c>
      <c r="F3209" s="2">
        <v>28440342</v>
      </c>
      <c r="G3209" s="2" t="s">
        <v>24942</v>
      </c>
      <c r="H3209" s="2" t="s">
        <v>24943</v>
      </c>
      <c r="I3209" s="2" t="s">
        <v>24944</v>
      </c>
      <c r="J3209" s="2" t="s">
        <v>24945</v>
      </c>
      <c r="K3209" s="2" t="s">
        <v>24946</v>
      </c>
      <c r="L3209" s="2" t="s">
        <v>24947</v>
      </c>
      <c r="M3209" s="2" t="s">
        <v>16410</v>
      </c>
      <c r="N3209" s="4" t="s">
        <v>24948</v>
      </c>
      <c r="O3209" s="4" t="s">
        <v>24949</v>
      </c>
    </row>
    <row r="3210" spans="1:15" ht="15" hidden="1" customHeight="1" x14ac:dyDescent="0.3">
      <c r="A3210" s="2" t="s">
        <v>361</v>
      </c>
      <c r="B3210" s="2" t="s">
        <v>34334</v>
      </c>
      <c r="C3210" s="3">
        <v>27</v>
      </c>
      <c r="D3210" s="2" t="s">
        <v>1105</v>
      </c>
      <c r="E3210" s="2" t="s">
        <v>24639</v>
      </c>
      <c r="F3210" s="2">
        <v>29159928</v>
      </c>
      <c r="G3210" s="2" t="s">
        <v>24907</v>
      </c>
      <c r="H3210" s="2" t="s">
        <v>24950</v>
      </c>
      <c r="I3210" s="2" t="s">
        <v>875</v>
      </c>
      <c r="J3210" s="2" t="s">
        <v>24951</v>
      </c>
      <c r="K3210" s="2" t="s">
        <v>140</v>
      </c>
      <c r="L3210" s="2" t="s">
        <v>24952</v>
      </c>
      <c r="M3210" s="2" t="s">
        <v>14128</v>
      </c>
      <c r="N3210" s="4" t="s">
        <v>24953</v>
      </c>
      <c r="O3210" s="4" t="s">
        <v>24954</v>
      </c>
    </row>
    <row r="3211" spans="1:15" ht="15" hidden="1" customHeight="1" x14ac:dyDescent="0.3">
      <c r="A3211" s="2" t="s">
        <v>361</v>
      </c>
      <c r="B3211" s="2" t="s">
        <v>34334</v>
      </c>
      <c r="C3211" s="3">
        <v>27</v>
      </c>
      <c r="D3211" s="2" t="s">
        <v>1105</v>
      </c>
      <c r="E3211" s="2" t="s">
        <v>24639</v>
      </c>
      <c r="F3211" s="2">
        <v>30564239</v>
      </c>
      <c r="G3211" s="2" t="s">
        <v>24955</v>
      </c>
      <c r="H3211" s="2" t="s">
        <v>24956</v>
      </c>
      <c r="I3211" s="2" t="s">
        <v>781</v>
      </c>
      <c r="J3211" s="2" t="s">
        <v>24957</v>
      </c>
      <c r="K3211" s="2" t="s">
        <v>7410</v>
      </c>
      <c r="L3211" s="2" t="s">
        <v>24958</v>
      </c>
      <c r="M3211" s="2" t="s">
        <v>11800</v>
      </c>
      <c r="N3211" s="4" t="s">
        <v>24959</v>
      </c>
      <c r="O3211" s="4" t="s">
        <v>24960</v>
      </c>
    </row>
    <row r="3212" spans="1:15" ht="15" hidden="1" customHeight="1" x14ac:dyDescent="0.3">
      <c r="A3212" s="2" t="s">
        <v>361</v>
      </c>
      <c r="B3212" s="2" t="s">
        <v>34334</v>
      </c>
      <c r="C3212" s="3">
        <v>27</v>
      </c>
      <c r="D3212" s="2" t="s">
        <v>1105</v>
      </c>
      <c r="E3212" s="2" t="s">
        <v>24639</v>
      </c>
      <c r="F3212" s="2">
        <v>28360230</v>
      </c>
      <c r="G3212" s="2" t="s">
        <v>24961</v>
      </c>
      <c r="H3212" s="2" t="s">
        <v>24962</v>
      </c>
      <c r="I3212" s="2" t="s">
        <v>4024</v>
      </c>
      <c r="J3212" s="2" t="s">
        <v>24963</v>
      </c>
      <c r="K3212" s="2" t="s">
        <v>24964</v>
      </c>
      <c r="L3212" s="2" t="s">
        <v>24965</v>
      </c>
      <c r="M3212" s="2" t="s">
        <v>11800</v>
      </c>
      <c r="N3212" s="4" t="s">
        <v>24966</v>
      </c>
      <c r="O3212" s="4" t="s">
        <v>24967</v>
      </c>
    </row>
    <row r="3213" spans="1:15" ht="15" hidden="1" customHeight="1" x14ac:dyDescent="0.3">
      <c r="A3213" s="2" t="s">
        <v>361</v>
      </c>
      <c r="B3213" s="2" t="s">
        <v>34334</v>
      </c>
      <c r="C3213" s="3">
        <v>27</v>
      </c>
      <c r="D3213" s="2" t="s">
        <v>1105</v>
      </c>
      <c r="E3213" s="2" t="s">
        <v>24639</v>
      </c>
      <c r="F3213" s="2">
        <v>28350795</v>
      </c>
      <c r="G3213" s="2" t="s">
        <v>24968</v>
      </c>
      <c r="H3213" s="2" t="s">
        <v>24969</v>
      </c>
      <c r="I3213" s="2" t="s">
        <v>889</v>
      </c>
      <c r="J3213" s="2" t="s">
        <v>16885</v>
      </c>
      <c r="K3213" s="2" t="s">
        <v>24970</v>
      </c>
      <c r="L3213" s="2" t="s">
        <v>24971</v>
      </c>
      <c r="M3213" s="2" t="s">
        <v>7388</v>
      </c>
      <c r="N3213" s="4" t="s">
        <v>24972</v>
      </c>
      <c r="O3213" s="4" t="s">
        <v>24973</v>
      </c>
    </row>
    <row r="3214" spans="1:15" ht="15" hidden="1" customHeight="1" x14ac:dyDescent="0.3">
      <c r="A3214" s="2" t="s">
        <v>361</v>
      </c>
      <c r="B3214" s="2" t="s">
        <v>34334</v>
      </c>
      <c r="C3214" s="3">
        <v>27</v>
      </c>
      <c r="D3214" s="2" t="s">
        <v>1105</v>
      </c>
      <c r="E3214" s="2" t="s">
        <v>24768</v>
      </c>
      <c r="F3214" s="2">
        <v>27262455</v>
      </c>
      <c r="G3214" s="2" t="s">
        <v>24974</v>
      </c>
      <c r="H3214" s="2" t="s">
        <v>24975</v>
      </c>
      <c r="I3214" s="2" t="s">
        <v>1227</v>
      </c>
      <c r="J3214" s="2" t="s">
        <v>24976</v>
      </c>
      <c r="K3214" s="2" t="s">
        <v>11725</v>
      </c>
      <c r="L3214" s="2" t="s">
        <v>24977</v>
      </c>
      <c r="M3214" s="2" t="s">
        <v>7488</v>
      </c>
      <c r="N3214" s="4" t="s">
        <v>24978</v>
      </c>
      <c r="O3214" s="4" t="s">
        <v>24979</v>
      </c>
    </row>
    <row r="3215" spans="1:15" ht="15" hidden="1" customHeight="1" x14ac:dyDescent="0.3">
      <c r="A3215" s="2" t="s">
        <v>361</v>
      </c>
      <c r="B3215" s="2" t="s">
        <v>34334</v>
      </c>
      <c r="C3215" s="3">
        <v>27</v>
      </c>
      <c r="D3215" s="2" t="s">
        <v>1105</v>
      </c>
      <c r="E3215" s="2" t="s">
        <v>24639</v>
      </c>
      <c r="F3215" s="2">
        <v>27486779</v>
      </c>
      <c r="G3215" s="2" t="s">
        <v>24980</v>
      </c>
      <c r="H3215" s="2" t="s">
        <v>24981</v>
      </c>
      <c r="I3215" s="2" t="s">
        <v>12469</v>
      </c>
      <c r="J3215" s="2"/>
      <c r="K3215" s="2" t="s">
        <v>19658</v>
      </c>
      <c r="L3215" s="2" t="s">
        <v>24982</v>
      </c>
      <c r="M3215" s="2" t="s">
        <v>9433</v>
      </c>
      <c r="N3215" s="4" t="s">
        <v>24983</v>
      </c>
      <c r="O3215" s="4" t="s">
        <v>24984</v>
      </c>
    </row>
    <row r="3216" spans="1:15" ht="15" hidden="1" customHeight="1" x14ac:dyDescent="0.3">
      <c r="A3216" s="2" t="s">
        <v>361</v>
      </c>
      <c r="B3216" s="2" t="s">
        <v>34334</v>
      </c>
      <c r="C3216" s="3">
        <v>27</v>
      </c>
      <c r="D3216" s="2" t="s">
        <v>1105</v>
      </c>
      <c r="E3216" s="2" t="s">
        <v>24768</v>
      </c>
      <c r="F3216" s="2">
        <v>27244296</v>
      </c>
      <c r="G3216" s="2" t="s">
        <v>24985</v>
      </c>
      <c r="H3216" s="2" t="s">
        <v>24986</v>
      </c>
      <c r="I3216" s="2" t="s">
        <v>13357</v>
      </c>
      <c r="J3216" s="2"/>
      <c r="K3216" s="2" t="s">
        <v>24883</v>
      </c>
      <c r="L3216" s="2" t="s">
        <v>24987</v>
      </c>
      <c r="M3216" s="2" t="s">
        <v>7388</v>
      </c>
      <c r="N3216" s="4" t="s">
        <v>24988</v>
      </c>
      <c r="O3216" s="4" t="s">
        <v>24989</v>
      </c>
    </row>
    <row r="3217" spans="1:15" ht="15" hidden="1" customHeight="1" x14ac:dyDescent="0.3">
      <c r="A3217" s="2" t="s">
        <v>361</v>
      </c>
      <c r="B3217" s="2" t="s">
        <v>34334</v>
      </c>
      <c r="C3217" s="3">
        <v>27</v>
      </c>
      <c r="D3217" s="2" t="s">
        <v>1105</v>
      </c>
      <c r="E3217" s="2" t="s">
        <v>24639</v>
      </c>
      <c r="F3217" s="2">
        <v>26866467</v>
      </c>
      <c r="G3217" s="2" t="s">
        <v>24990</v>
      </c>
      <c r="H3217" s="2" t="s">
        <v>24991</v>
      </c>
      <c r="I3217" s="2" t="s">
        <v>1362</v>
      </c>
      <c r="J3217" s="2" t="s">
        <v>24992</v>
      </c>
      <c r="K3217" s="2" t="s">
        <v>8033</v>
      </c>
      <c r="L3217" s="2" t="s">
        <v>24993</v>
      </c>
      <c r="M3217" s="2" t="s">
        <v>9041</v>
      </c>
      <c r="N3217" s="4" t="s">
        <v>24994</v>
      </c>
      <c r="O3217" s="4" t="s">
        <v>24995</v>
      </c>
    </row>
    <row r="3218" spans="1:15" ht="15" hidden="1" customHeight="1" x14ac:dyDescent="0.3">
      <c r="A3218" s="2" t="s">
        <v>361</v>
      </c>
      <c r="B3218" s="2" t="s">
        <v>34334</v>
      </c>
      <c r="C3218" s="3">
        <v>27</v>
      </c>
      <c r="D3218" s="2" t="s">
        <v>1105</v>
      </c>
      <c r="E3218" s="2" t="s">
        <v>24639</v>
      </c>
      <c r="F3218" s="2">
        <v>26621609</v>
      </c>
      <c r="G3218" s="2" t="s">
        <v>24996</v>
      </c>
      <c r="H3218" s="2" t="s">
        <v>24997</v>
      </c>
      <c r="I3218" s="2" t="s">
        <v>2908</v>
      </c>
      <c r="J3218" s="2" t="s">
        <v>24998</v>
      </c>
      <c r="K3218" s="2" t="s">
        <v>11725</v>
      </c>
      <c r="L3218" s="2" t="s">
        <v>24999</v>
      </c>
      <c r="M3218" s="2" t="s">
        <v>24703</v>
      </c>
      <c r="N3218" s="4" t="s">
        <v>25000</v>
      </c>
      <c r="O3218" s="4" t="s">
        <v>25001</v>
      </c>
    </row>
    <row r="3219" spans="1:15" ht="15" hidden="1" customHeight="1" x14ac:dyDescent="0.3">
      <c r="A3219" s="2" t="s">
        <v>361</v>
      </c>
      <c r="B3219" s="2" t="s">
        <v>34334</v>
      </c>
      <c r="C3219" s="3">
        <v>27</v>
      </c>
      <c r="D3219" s="2" t="s">
        <v>1105</v>
      </c>
      <c r="E3219" s="2" t="s">
        <v>24639</v>
      </c>
      <c r="F3219" s="2">
        <v>26708359</v>
      </c>
      <c r="G3219" s="2" t="s">
        <v>25002</v>
      </c>
      <c r="H3219" s="2" t="s">
        <v>25003</v>
      </c>
      <c r="I3219" s="2" t="s">
        <v>2908</v>
      </c>
      <c r="J3219" s="2" t="s">
        <v>23790</v>
      </c>
      <c r="K3219" s="2" t="s">
        <v>11725</v>
      </c>
      <c r="L3219" s="2" t="s">
        <v>25004</v>
      </c>
      <c r="M3219" s="2" t="s">
        <v>11800</v>
      </c>
      <c r="N3219" s="4" t="s">
        <v>25005</v>
      </c>
      <c r="O3219" s="4" t="s">
        <v>25006</v>
      </c>
    </row>
    <row r="3220" spans="1:15" ht="15" hidden="1" customHeight="1" x14ac:dyDescent="0.3">
      <c r="A3220" s="2" t="s">
        <v>361</v>
      </c>
      <c r="B3220" s="2" t="s">
        <v>34334</v>
      </c>
      <c r="C3220" s="3">
        <v>27</v>
      </c>
      <c r="D3220" s="2" t="s">
        <v>1105</v>
      </c>
      <c r="E3220" s="2" t="s">
        <v>24639</v>
      </c>
      <c r="F3220" s="2">
        <v>26492518</v>
      </c>
      <c r="G3220" s="2" t="s">
        <v>25007</v>
      </c>
      <c r="H3220" s="2" t="s">
        <v>25008</v>
      </c>
      <c r="I3220" s="2" t="s">
        <v>7985</v>
      </c>
      <c r="J3220" s="2" t="s">
        <v>10504</v>
      </c>
      <c r="K3220" s="2" t="s">
        <v>8033</v>
      </c>
      <c r="L3220" s="2" t="s">
        <v>25009</v>
      </c>
      <c r="M3220" s="2" t="s">
        <v>9041</v>
      </c>
      <c r="N3220" s="4" t="s">
        <v>25010</v>
      </c>
      <c r="O3220" s="4" t="s">
        <v>25011</v>
      </c>
    </row>
    <row r="3221" spans="1:15" ht="15" hidden="1" customHeight="1" x14ac:dyDescent="0.3">
      <c r="A3221" s="2" t="s">
        <v>361</v>
      </c>
      <c r="B3221" s="2" t="s">
        <v>34334</v>
      </c>
      <c r="C3221" s="3">
        <v>27</v>
      </c>
      <c r="D3221" s="2" t="s">
        <v>1105</v>
      </c>
      <c r="E3221" s="2" t="s">
        <v>24639</v>
      </c>
      <c r="F3221" s="2">
        <v>26319908</v>
      </c>
      <c r="G3221" s="2" t="s">
        <v>25012</v>
      </c>
      <c r="H3221" s="2" t="s">
        <v>25013</v>
      </c>
      <c r="I3221" s="2" t="s">
        <v>1974</v>
      </c>
      <c r="J3221" s="2" t="s">
        <v>25014</v>
      </c>
      <c r="K3221" s="2" t="s">
        <v>11725</v>
      </c>
      <c r="L3221" s="2" t="s">
        <v>25015</v>
      </c>
      <c r="M3221" s="2" t="s">
        <v>24703</v>
      </c>
      <c r="N3221" s="4" t="s">
        <v>25016</v>
      </c>
      <c r="O3221" s="4" t="s">
        <v>25017</v>
      </c>
    </row>
    <row r="3222" spans="1:15" ht="15" hidden="1" customHeight="1" x14ac:dyDescent="0.3">
      <c r="A3222" s="2" t="s">
        <v>361</v>
      </c>
      <c r="B3222" s="2" t="s">
        <v>34334</v>
      </c>
      <c r="C3222" s="3">
        <v>27</v>
      </c>
      <c r="D3222" s="2" t="s">
        <v>1105</v>
      </c>
      <c r="E3222" s="2" t="s">
        <v>24639</v>
      </c>
      <c r="F3222" s="2">
        <v>26142251</v>
      </c>
      <c r="G3222" s="2" t="s">
        <v>25018</v>
      </c>
      <c r="H3222" s="2" t="s">
        <v>25019</v>
      </c>
      <c r="I3222" s="2" t="s">
        <v>2668</v>
      </c>
      <c r="J3222" s="2" t="s">
        <v>25020</v>
      </c>
      <c r="K3222" s="2" t="s">
        <v>11900</v>
      </c>
      <c r="L3222" s="2" t="s">
        <v>25021</v>
      </c>
      <c r="M3222" s="2" t="s">
        <v>9763</v>
      </c>
      <c r="N3222" s="4" t="s">
        <v>25022</v>
      </c>
      <c r="O3222" s="4" t="s">
        <v>25023</v>
      </c>
    </row>
    <row r="3223" spans="1:15" ht="15" hidden="1" customHeight="1" x14ac:dyDescent="0.3">
      <c r="A3223" s="2" t="s">
        <v>361</v>
      </c>
      <c r="B3223" s="2" t="s">
        <v>34334</v>
      </c>
      <c r="C3223" s="3">
        <v>27</v>
      </c>
      <c r="D3223" s="2" t="s">
        <v>1105</v>
      </c>
      <c r="E3223" s="2" t="s">
        <v>24639</v>
      </c>
      <c r="F3223" s="2">
        <v>26198775</v>
      </c>
      <c r="G3223" s="2" t="s">
        <v>25024</v>
      </c>
      <c r="H3223" s="2" t="s">
        <v>25025</v>
      </c>
      <c r="I3223" s="2" t="s">
        <v>1928</v>
      </c>
      <c r="J3223" s="2" t="s">
        <v>15110</v>
      </c>
      <c r="K3223" s="2" t="s">
        <v>5317</v>
      </c>
      <c r="L3223" s="2" t="s">
        <v>25026</v>
      </c>
      <c r="M3223" s="2" t="s">
        <v>11800</v>
      </c>
      <c r="N3223" s="4" t="s">
        <v>25027</v>
      </c>
      <c r="O3223" s="4" t="s">
        <v>25028</v>
      </c>
    </row>
    <row r="3224" spans="1:15" ht="15" hidden="1" customHeight="1" x14ac:dyDescent="0.3">
      <c r="A3224" s="2" t="s">
        <v>361</v>
      </c>
      <c r="B3224" s="2" t="s">
        <v>34334</v>
      </c>
      <c r="C3224" s="3">
        <v>27</v>
      </c>
      <c r="D3224" s="2" t="s">
        <v>1105</v>
      </c>
      <c r="E3224" s="2" t="s">
        <v>24639</v>
      </c>
      <c r="F3224" s="2">
        <v>26292085</v>
      </c>
      <c r="G3224" s="2" t="s">
        <v>25029</v>
      </c>
      <c r="H3224" s="2" t="s">
        <v>25030</v>
      </c>
      <c r="I3224" s="2" t="s">
        <v>2120</v>
      </c>
      <c r="J3224" s="2" t="s">
        <v>12175</v>
      </c>
      <c r="K3224" s="2" t="s">
        <v>25031</v>
      </c>
      <c r="L3224" s="2" t="s">
        <v>25032</v>
      </c>
      <c r="M3224" s="2" t="s">
        <v>11800</v>
      </c>
      <c r="N3224" s="4" t="s">
        <v>25033</v>
      </c>
      <c r="O3224" s="4" t="s">
        <v>25034</v>
      </c>
    </row>
    <row r="3225" spans="1:15" ht="15" hidden="1" customHeight="1" x14ac:dyDescent="0.3">
      <c r="A3225" s="2" t="s">
        <v>361</v>
      </c>
      <c r="B3225" s="2" t="s">
        <v>34334</v>
      </c>
      <c r="C3225" s="3">
        <v>27</v>
      </c>
      <c r="D3225" s="2" t="s">
        <v>1105</v>
      </c>
      <c r="E3225" s="2" t="s">
        <v>24639</v>
      </c>
      <c r="F3225" s="2">
        <v>25636566</v>
      </c>
      <c r="G3225" s="2" t="s">
        <v>25035</v>
      </c>
      <c r="H3225" s="2" t="s">
        <v>25036</v>
      </c>
      <c r="I3225" s="2" t="s">
        <v>812</v>
      </c>
      <c r="J3225" s="2" t="s">
        <v>25037</v>
      </c>
      <c r="K3225" s="2" t="s">
        <v>11725</v>
      </c>
      <c r="L3225" s="2" t="s">
        <v>25038</v>
      </c>
      <c r="M3225" s="2" t="s">
        <v>16416</v>
      </c>
      <c r="N3225" s="4" t="s">
        <v>25039</v>
      </c>
      <c r="O3225" s="4" t="s">
        <v>25040</v>
      </c>
    </row>
    <row r="3226" spans="1:15" ht="15" hidden="1" customHeight="1" x14ac:dyDescent="0.3">
      <c r="A3226" s="2" t="s">
        <v>361</v>
      </c>
      <c r="B3226" s="2" t="s">
        <v>34334</v>
      </c>
      <c r="C3226" s="3">
        <v>27</v>
      </c>
      <c r="D3226" s="2" t="s">
        <v>1105</v>
      </c>
      <c r="E3226" s="2" t="s">
        <v>24639</v>
      </c>
      <c r="F3226" s="2">
        <v>26287376</v>
      </c>
      <c r="G3226" s="2" t="s">
        <v>25041</v>
      </c>
      <c r="H3226" s="2" t="s">
        <v>25042</v>
      </c>
      <c r="I3226" s="2" t="s">
        <v>632</v>
      </c>
      <c r="J3226" s="2" t="s">
        <v>25043</v>
      </c>
      <c r="K3226" s="2" t="s">
        <v>7933</v>
      </c>
      <c r="L3226" s="2" t="s">
        <v>25044</v>
      </c>
      <c r="M3226" s="2" t="s">
        <v>8160</v>
      </c>
      <c r="N3226" s="4" t="s">
        <v>25045</v>
      </c>
      <c r="O3226" s="4" t="s">
        <v>25046</v>
      </c>
    </row>
    <row r="3227" spans="1:15" ht="15" hidden="1" customHeight="1" x14ac:dyDescent="0.3">
      <c r="A3227" s="2" t="s">
        <v>361</v>
      </c>
      <c r="B3227" s="2" t="s">
        <v>34334</v>
      </c>
      <c r="C3227" s="3">
        <v>27</v>
      </c>
      <c r="D3227" s="2" t="s">
        <v>1105</v>
      </c>
      <c r="E3227" s="2" t="s">
        <v>24639</v>
      </c>
      <c r="F3227" s="2">
        <v>25139336</v>
      </c>
      <c r="G3227" s="2" t="s">
        <v>25047</v>
      </c>
      <c r="H3227" s="2" t="s">
        <v>25048</v>
      </c>
      <c r="I3227" s="2" t="s">
        <v>2437</v>
      </c>
      <c r="J3227" s="2" t="s">
        <v>25049</v>
      </c>
      <c r="K3227" s="2" t="s">
        <v>5317</v>
      </c>
      <c r="L3227" s="2" t="s">
        <v>25050</v>
      </c>
      <c r="M3227" s="2" t="s">
        <v>9041</v>
      </c>
      <c r="N3227" s="4" t="s">
        <v>25051</v>
      </c>
      <c r="O3227" s="4" t="s">
        <v>25052</v>
      </c>
    </row>
    <row r="3228" spans="1:15" ht="15" hidden="1" customHeight="1" x14ac:dyDescent="0.3">
      <c r="A3228" s="2" t="s">
        <v>361</v>
      </c>
      <c r="B3228" s="2" t="s">
        <v>34334</v>
      </c>
      <c r="C3228" s="3">
        <v>27</v>
      </c>
      <c r="D3228" s="2" t="s">
        <v>1105</v>
      </c>
      <c r="E3228" s="2" t="s">
        <v>24639</v>
      </c>
      <c r="F3228" s="2">
        <v>24204327</v>
      </c>
      <c r="G3228" s="2" t="s">
        <v>25053</v>
      </c>
      <c r="H3228" s="2" t="s">
        <v>25054</v>
      </c>
      <c r="I3228" s="2" t="s">
        <v>7058</v>
      </c>
      <c r="J3228" s="2" t="s">
        <v>25055</v>
      </c>
      <c r="K3228" s="2" t="s">
        <v>25031</v>
      </c>
      <c r="L3228" s="2" t="s">
        <v>25056</v>
      </c>
      <c r="M3228" s="2" t="s">
        <v>9041</v>
      </c>
      <c r="N3228" s="4" t="s">
        <v>25057</v>
      </c>
      <c r="O3228" s="4" t="s">
        <v>25058</v>
      </c>
    </row>
    <row r="3229" spans="1:15" ht="15" hidden="1" customHeight="1" x14ac:dyDescent="0.3">
      <c r="A3229" s="2" t="s">
        <v>361</v>
      </c>
      <c r="B3229" s="2" t="s">
        <v>34334</v>
      </c>
      <c r="C3229" s="3">
        <v>27</v>
      </c>
      <c r="D3229" s="2" t="s">
        <v>1105</v>
      </c>
      <c r="E3229" s="2" t="s">
        <v>24639</v>
      </c>
      <c r="F3229" s="2">
        <v>22752190</v>
      </c>
      <c r="G3229" s="2" t="s">
        <v>25059</v>
      </c>
      <c r="H3229" s="2" t="s">
        <v>25060</v>
      </c>
      <c r="I3229" s="2" t="s">
        <v>5688</v>
      </c>
      <c r="J3229" s="2" t="s">
        <v>3952</v>
      </c>
      <c r="K3229" s="2" t="s">
        <v>5317</v>
      </c>
      <c r="L3229" s="2" t="s">
        <v>25061</v>
      </c>
      <c r="M3229" s="2" t="s">
        <v>9041</v>
      </c>
      <c r="N3229" s="4" t="s">
        <v>25062</v>
      </c>
      <c r="O3229" s="4" t="s">
        <v>25063</v>
      </c>
    </row>
    <row r="3230" spans="1:15" ht="15" hidden="1" customHeight="1" x14ac:dyDescent="0.3">
      <c r="A3230" s="2" t="s">
        <v>361</v>
      </c>
      <c r="B3230" s="2" t="s">
        <v>34334</v>
      </c>
      <c r="C3230" s="3">
        <v>27</v>
      </c>
      <c r="D3230" s="2" t="s">
        <v>1105</v>
      </c>
      <c r="E3230" s="2" t="s">
        <v>24639</v>
      </c>
      <c r="F3230" s="2">
        <v>22526601</v>
      </c>
      <c r="G3230" s="2" t="s">
        <v>25064</v>
      </c>
      <c r="H3230" s="2" t="s">
        <v>25065</v>
      </c>
      <c r="I3230" s="2" t="s">
        <v>1355</v>
      </c>
      <c r="J3230" s="2" t="s">
        <v>25066</v>
      </c>
      <c r="K3230" s="2" t="s">
        <v>5317</v>
      </c>
      <c r="L3230" s="2" t="s">
        <v>25067</v>
      </c>
      <c r="M3230" s="2" t="s">
        <v>8345</v>
      </c>
      <c r="N3230" s="4" t="s">
        <v>25068</v>
      </c>
      <c r="O3230" s="4" t="s">
        <v>25069</v>
      </c>
    </row>
    <row r="3231" spans="1:15" ht="15" hidden="1" customHeight="1" x14ac:dyDescent="0.3">
      <c r="A3231" s="2" t="s">
        <v>361</v>
      </c>
      <c r="B3231" s="2" t="s">
        <v>34334</v>
      </c>
      <c r="C3231" s="3">
        <v>27</v>
      </c>
      <c r="D3231" s="2" t="s">
        <v>1105</v>
      </c>
      <c r="E3231" s="2" t="s">
        <v>24639</v>
      </c>
      <c r="F3231" s="2">
        <v>22312049</v>
      </c>
      <c r="G3231" s="2" t="s">
        <v>25070</v>
      </c>
      <c r="H3231" s="2" t="s">
        <v>25071</v>
      </c>
      <c r="I3231" s="2" t="s">
        <v>25072</v>
      </c>
      <c r="J3231" s="2"/>
      <c r="K3231" s="2" t="s">
        <v>17668</v>
      </c>
      <c r="L3231" s="2" t="s">
        <v>25073</v>
      </c>
      <c r="M3231" s="2" t="s">
        <v>17516</v>
      </c>
      <c r="N3231" s="4" t="s">
        <v>25074</v>
      </c>
      <c r="O3231" s="4" t="s">
        <v>25075</v>
      </c>
    </row>
    <row r="3232" spans="1:15" ht="15" hidden="1" customHeight="1" x14ac:dyDescent="0.3">
      <c r="A3232" s="2" t="s">
        <v>361</v>
      </c>
      <c r="B3232" s="2" t="s">
        <v>34334</v>
      </c>
      <c r="C3232" s="3">
        <v>27</v>
      </c>
      <c r="D3232" s="2" t="s">
        <v>1105</v>
      </c>
      <c r="E3232" s="2" t="s">
        <v>24639</v>
      </c>
      <c r="F3232" s="2">
        <v>22665236</v>
      </c>
      <c r="G3232" s="2" t="s">
        <v>25076</v>
      </c>
      <c r="H3232" s="2" t="s">
        <v>25077</v>
      </c>
      <c r="I3232" s="2" t="s">
        <v>932</v>
      </c>
      <c r="J3232" s="2"/>
      <c r="K3232" s="2" t="s">
        <v>10241</v>
      </c>
      <c r="L3232" s="2" t="s">
        <v>25078</v>
      </c>
      <c r="M3232" s="2" t="s">
        <v>11800</v>
      </c>
      <c r="N3232" s="4" t="s">
        <v>25079</v>
      </c>
      <c r="O3232" s="4" t="s">
        <v>25080</v>
      </c>
    </row>
    <row r="3233" spans="1:15" ht="15" hidden="1" customHeight="1" x14ac:dyDescent="0.3">
      <c r="A3233" s="2" t="s">
        <v>361</v>
      </c>
      <c r="B3233" s="2" t="s">
        <v>34334</v>
      </c>
      <c r="C3233" s="3">
        <v>27</v>
      </c>
      <c r="D3233" s="2" t="s">
        <v>1105</v>
      </c>
      <c r="E3233" s="2" t="s">
        <v>24639</v>
      </c>
      <c r="F3233" s="2">
        <v>22665237</v>
      </c>
      <c r="G3233" s="2" t="s">
        <v>25081</v>
      </c>
      <c r="H3233" s="2" t="s">
        <v>25082</v>
      </c>
      <c r="I3233" s="2" t="s">
        <v>932</v>
      </c>
      <c r="J3233" s="2"/>
      <c r="K3233" s="2" t="s">
        <v>10241</v>
      </c>
      <c r="L3233" s="2" t="s">
        <v>25083</v>
      </c>
      <c r="M3233" s="2" t="s">
        <v>11800</v>
      </c>
      <c r="N3233" s="4" t="s">
        <v>25084</v>
      </c>
      <c r="O3233" s="4" t="s">
        <v>25085</v>
      </c>
    </row>
    <row r="3234" spans="1:15" ht="15" hidden="1" customHeight="1" x14ac:dyDescent="0.3">
      <c r="A3234" s="2" t="s">
        <v>361</v>
      </c>
      <c r="B3234" s="2" t="s">
        <v>34334</v>
      </c>
      <c r="C3234" s="3">
        <v>27</v>
      </c>
      <c r="D3234" s="2" t="s">
        <v>1105</v>
      </c>
      <c r="E3234" s="2" t="s">
        <v>24639</v>
      </c>
      <c r="F3234" s="2">
        <v>22665238</v>
      </c>
      <c r="G3234" s="2" t="s">
        <v>25086</v>
      </c>
      <c r="H3234" s="2" t="s">
        <v>25087</v>
      </c>
      <c r="I3234" s="2" t="s">
        <v>932</v>
      </c>
      <c r="J3234" s="2"/>
      <c r="K3234" s="2" t="s">
        <v>10241</v>
      </c>
      <c r="L3234" s="2" t="s">
        <v>25088</v>
      </c>
      <c r="M3234" s="2" t="s">
        <v>11800</v>
      </c>
      <c r="N3234" s="4" t="s">
        <v>25089</v>
      </c>
      <c r="O3234" s="4" t="s">
        <v>25090</v>
      </c>
    </row>
    <row r="3235" spans="1:15" ht="15" hidden="1" customHeight="1" x14ac:dyDescent="0.3">
      <c r="A3235" s="2" t="s">
        <v>361</v>
      </c>
      <c r="B3235" s="2" t="s">
        <v>34334</v>
      </c>
      <c r="C3235" s="3">
        <v>27</v>
      </c>
      <c r="D3235" s="2" t="s">
        <v>1105</v>
      </c>
      <c r="E3235" s="2" t="s">
        <v>24639</v>
      </c>
      <c r="F3235" s="2">
        <v>23139747</v>
      </c>
      <c r="G3235" s="2" t="s">
        <v>25091</v>
      </c>
      <c r="H3235" s="2" t="s">
        <v>25092</v>
      </c>
      <c r="I3235" s="2" t="s">
        <v>932</v>
      </c>
      <c r="J3235" s="2" t="s">
        <v>13488</v>
      </c>
      <c r="K3235" s="2" t="s">
        <v>7933</v>
      </c>
      <c r="L3235" s="2" t="s">
        <v>25093</v>
      </c>
      <c r="M3235" s="2" t="s">
        <v>25094</v>
      </c>
      <c r="N3235" s="4" t="s">
        <v>25095</v>
      </c>
      <c r="O3235" s="4" t="s">
        <v>25096</v>
      </c>
    </row>
    <row r="3236" spans="1:15" ht="15" hidden="1" customHeight="1" x14ac:dyDescent="0.3">
      <c r="A3236" s="2" t="s">
        <v>361</v>
      </c>
      <c r="B3236" s="2" t="s">
        <v>34334</v>
      </c>
      <c r="C3236" s="3">
        <v>27</v>
      </c>
      <c r="D3236" s="2" t="s">
        <v>1105</v>
      </c>
      <c r="E3236" s="2" t="s">
        <v>24639</v>
      </c>
      <c r="F3236" s="2">
        <v>21480890</v>
      </c>
      <c r="G3236" s="2" t="s">
        <v>25097</v>
      </c>
      <c r="H3236" s="2" t="s">
        <v>25098</v>
      </c>
      <c r="I3236" s="2" t="s">
        <v>1949</v>
      </c>
      <c r="J3236" s="2" t="s">
        <v>25099</v>
      </c>
      <c r="K3236" s="2" t="s">
        <v>140</v>
      </c>
      <c r="L3236" s="2" t="s">
        <v>25100</v>
      </c>
      <c r="M3236" s="2" t="s">
        <v>9763</v>
      </c>
      <c r="N3236" s="4" t="s">
        <v>25101</v>
      </c>
      <c r="O3236" s="4" t="s">
        <v>25102</v>
      </c>
    </row>
    <row r="3237" spans="1:15" ht="15" hidden="1" customHeight="1" x14ac:dyDescent="0.3">
      <c r="A3237" s="2" t="s">
        <v>361</v>
      </c>
      <c r="B3237" s="2" t="s">
        <v>34334</v>
      </c>
      <c r="C3237" s="3">
        <v>27</v>
      </c>
      <c r="D3237" s="2" t="s">
        <v>1105</v>
      </c>
      <c r="E3237" s="2" t="s">
        <v>24639</v>
      </c>
      <c r="F3237" s="2">
        <v>20191588</v>
      </c>
      <c r="G3237" s="2" t="s">
        <v>25103</v>
      </c>
      <c r="H3237" s="2" t="s">
        <v>25104</v>
      </c>
      <c r="I3237" s="2" t="s">
        <v>849</v>
      </c>
      <c r="J3237" s="2"/>
      <c r="K3237" s="2" t="s">
        <v>8202</v>
      </c>
      <c r="L3237" s="2" t="s">
        <v>25105</v>
      </c>
      <c r="M3237" s="2" t="s">
        <v>9041</v>
      </c>
      <c r="N3237" s="4" t="s">
        <v>25106</v>
      </c>
      <c r="O3237" s="4" t="s">
        <v>25107</v>
      </c>
    </row>
    <row r="3238" spans="1:15" ht="15" hidden="1" customHeight="1" x14ac:dyDescent="0.3">
      <c r="A3238" s="2" t="s">
        <v>361</v>
      </c>
      <c r="B3238" s="2" t="s">
        <v>34334</v>
      </c>
      <c r="C3238" s="3">
        <v>27</v>
      </c>
      <c r="D3238" s="2" t="s">
        <v>1105</v>
      </c>
      <c r="E3238" s="2" t="s">
        <v>24639</v>
      </c>
      <c r="F3238" s="2">
        <v>19908388</v>
      </c>
      <c r="G3238" s="2" t="s">
        <v>25108</v>
      </c>
      <c r="H3238" s="2" t="s">
        <v>25109</v>
      </c>
      <c r="I3238" s="2" t="s">
        <v>736</v>
      </c>
      <c r="J3238" s="2"/>
      <c r="K3238" s="2" t="s">
        <v>25110</v>
      </c>
      <c r="L3238" s="2"/>
      <c r="M3238" s="2" t="s">
        <v>11800</v>
      </c>
      <c r="N3238" s="4" t="s">
        <v>25111</v>
      </c>
      <c r="O3238" s="4" t="s">
        <v>25112</v>
      </c>
    </row>
    <row r="3239" spans="1:15" ht="15" hidden="1" customHeight="1" x14ac:dyDescent="0.3">
      <c r="A3239" s="2" t="s">
        <v>361</v>
      </c>
      <c r="B3239" s="2" t="s">
        <v>34334</v>
      </c>
      <c r="C3239" s="3">
        <v>27</v>
      </c>
      <c r="D3239" s="2" t="s">
        <v>1105</v>
      </c>
      <c r="E3239" s="2" t="s">
        <v>24639</v>
      </c>
      <c r="F3239" s="2">
        <v>19789864</v>
      </c>
      <c r="G3239" s="2" t="s">
        <v>25113</v>
      </c>
      <c r="H3239" s="2" t="s">
        <v>25114</v>
      </c>
      <c r="I3239" s="2" t="s">
        <v>1379</v>
      </c>
      <c r="J3239" s="2" t="s">
        <v>25115</v>
      </c>
      <c r="K3239" s="2" t="s">
        <v>5317</v>
      </c>
      <c r="L3239" s="2" t="s">
        <v>25116</v>
      </c>
      <c r="M3239" s="2" t="s">
        <v>9041</v>
      </c>
      <c r="N3239" s="4" t="s">
        <v>25117</v>
      </c>
      <c r="O3239" s="4" t="s">
        <v>25118</v>
      </c>
    </row>
    <row r="3240" spans="1:15" ht="15" hidden="1" customHeight="1" x14ac:dyDescent="0.3">
      <c r="A3240" s="2" t="s">
        <v>361</v>
      </c>
      <c r="B3240" s="2" t="s">
        <v>34334</v>
      </c>
      <c r="C3240" s="3">
        <v>27</v>
      </c>
      <c r="D3240" s="2" t="s">
        <v>1105</v>
      </c>
      <c r="E3240" s="2" t="s">
        <v>24639</v>
      </c>
      <c r="F3240" s="2">
        <v>11788963</v>
      </c>
      <c r="G3240" s="2" t="s">
        <v>25119</v>
      </c>
      <c r="H3240" s="2" t="s">
        <v>25120</v>
      </c>
      <c r="I3240" s="2" t="s">
        <v>12813</v>
      </c>
      <c r="J3240" s="2"/>
      <c r="K3240" s="2" t="s">
        <v>25121</v>
      </c>
      <c r="L3240" s="2" t="s">
        <v>25122</v>
      </c>
      <c r="M3240" s="2" t="s">
        <v>8654</v>
      </c>
      <c r="N3240" s="4" t="s">
        <v>25123</v>
      </c>
      <c r="O3240" s="4" t="s">
        <v>25124</v>
      </c>
    </row>
    <row r="3241" spans="1:15" ht="15" hidden="1" customHeight="1" x14ac:dyDescent="0.3">
      <c r="A3241" s="2" t="s">
        <v>370</v>
      </c>
      <c r="B3241" s="2" t="s">
        <v>34335</v>
      </c>
      <c r="C3241" s="3">
        <v>28</v>
      </c>
      <c r="D3241" s="2" t="s">
        <v>1126</v>
      </c>
      <c r="E3241" s="2" t="s">
        <v>25125</v>
      </c>
      <c r="F3241" s="2">
        <v>40078477</v>
      </c>
      <c r="G3241" s="2" t="s">
        <v>25126</v>
      </c>
      <c r="H3241" s="2" t="s">
        <v>25127</v>
      </c>
      <c r="I3241" s="2" t="s">
        <v>943</v>
      </c>
      <c r="J3241" s="2" t="s">
        <v>25128</v>
      </c>
      <c r="K3241" s="2" t="s">
        <v>16585</v>
      </c>
      <c r="L3241" s="2" t="s">
        <v>25129</v>
      </c>
      <c r="M3241" s="2" t="s">
        <v>7444</v>
      </c>
      <c r="N3241" s="4" t="s">
        <v>25130</v>
      </c>
      <c r="O3241" s="4" t="s">
        <v>25131</v>
      </c>
    </row>
    <row r="3242" spans="1:15" ht="15" hidden="1" customHeight="1" x14ac:dyDescent="0.3">
      <c r="A3242" s="2" t="s">
        <v>370</v>
      </c>
      <c r="B3242" s="2" t="s">
        <v>34335</v>
      </c>
      <c r="C3242" s="3">
        <v>28</v>
      </c>
      <c r="D3242" s="2" t="s">
        <v>1126</v>
      </c>
      <c r="E3242" s="2" t="s">
        <v>25132</v>
      </c>
      <c r="F3242" s="2">
        <v>38665993</v>
      </c>
      <c r="G3242" s="2" t="s">
        <v>25133</v>
      </c>
      <c r="H3242" s="2" t="s">
        <v>25134</v>
      </c>
      <c r="I3242" s="2" t="s">
        <v>4998</v>
      </c>
      <c r="J3242" s="2" t="s">
        <v>20393</v>
      </c>
      <c r="K3242" s="2" t="s">
        <v>25135</v>
      </c>
      <c r="L3242" s="2" t="s">
        <v>25136</v>
      </c>
      <c r="M3242" s="2" t="s">
        <v>7388</v>
      </c>
      <c r="N3242" s="4" t="s">
        <v>25137</v>
      </c>
      <c r="O3242" s="4" t="s">
        <v>25138</v>
      </c>
    </row>
    <row r="3243" spans="1:15" ht="15" hidden="1" customHeight="1" x14ac:dyDescent="0.3">
      <c r="A3243" s="2" t="s">
        <v>370</v>
      </c>
      <c r="B3243" s="2" t="s">
        <v>34335</v>
      </c>
      <c r="C3243" s="3">
        <v>28</v>
      </c>
      <c r="D3243" s="2" t="s">
        <v>1126</v>
      </c>
      <c r="E3243" s="2" t="s">
        <v>25125</v>
      </c>
      <c r="F3243" s="2">
        <v>38762787</v>
      </c>
      <c r="G3243" s="2" t="s">
        <v>25139</v>
      </c>
      <c r="H3243" s="2" t="s">
        <v>25140</v>
      </c>
      <c r="I3243" s="2" t="s">
        <v>4998</v>
      </c>
      <c r="J3243" s="2"/>
      <c r="K3243" s="2" t="s">
        <v>25141</v>
      </c>
      <c r="L3243" s="2" t="s">
        <v>25142</v>
      </c>
      <c r="M3243" s="2" t="s">
        <v>7388</v>
      </c>
      <c r="N3243" s="4" t="s">
        <v>25143</v>
      </c>
      <c r="O3243" s="4" t="s">
        <v>25144</v>
      </c>
    </row>
    <row r="3244" spans="1:15" ht="15" hidden="1" customHeight="1" x14ac:dyDescent="0.3">
      <c r="A3244" s="2" t="s">
        <v>370</v>
      </c>
      <c r="B3244" s="2" t="s">
        <v>34335</v>
      </c>
      <c r="C3244" s="3">
        <v>28</v>
      </c>
      <c r="D3244" s="2" t="s">
        <v>1126</v>
      </c>
      <c r="E3244" s="2" t="s">
        <v>25125</v>
      </c>
      <c r="F3244" s="2">
        <v>38303118</v>
      </c>
      <c r="G3244" s="2" t="s">
        <v>25145</v>
      </c>
      <c r="H3244" s="2" t="s">
        <v>25146</v>
      </c>
      <c r="I3244" s="2" t="s">
        <v>4281</v>
      </c>
      <c r="J3244" s="2"/>
      <c r="K3244" s="2" t="s">
        <v>10486</v>
      </c>
      <c r="L3244" s="2" t="s">
        <v>25147</v>
      </c>
      <c r="M3244" s="2" t="s">
        <v>21191</v>
      </c>
      <c r="N3244" s="4" t="s">
        <v>25148</v>
      </c>
      <c r="O3244" s="4" t="s">
        <v>25149</v>
      </c>
    </row>
    <row r="3245" spans="1:15" ht="15" hidden="1" customHeight="1" x14ac:dyDescent="0.3">
      <c r="A3245" s="2" t="s">
        <v>370</v>
      </c>
      <c r="B3245" s="2" t="s">
        <v>34335</v>
      </c>
      <c r="C3245" s="3">
        <v>28</v>
      </c>
      <c r="D3245" s="2" t="s">
        <v>1126</v>
      </c>
      <c r="E3245" s="2" t="s">
        <v>25125</v>
      </c>
      <c r="F3245" s="2">
        <v>38638120</v>
      </c>
      <c r="G3245" s="2" t="s">
        <v>25150</v>
      </c>
      <c r="H3245" s="2" t="s">
        <v>25151</v>
      </c>
      <c r="I3245" s="2" t="s">
        <v>945</v>
      </c>
      <c r="J3245" s="2" t="s">
        <v>25152</v>
      </c>
      <c r="K3245" s="2" t="s">
        <v>16585</v>
      </c>
      <c r="L3245" s="2" t="s">
        <v>25153</v>
      </c>
      <c r="M3245" s="2" t="s">
        <v>7388</v>
      </c>
      <c r="N3245" s="4" t="s">
        <v>25154</v>
      </c>
      <c r="O3245" s="4" t="s">
        <v>25155</v>
      </c>
    </row>
    <row r="3246" spans="1:15" ht="15" hidden="1" customHeight="1" x14ac:dyDescent="0.3">
      <c r="A3246" s="2" t="s">
        <v>370</v>
      </c>
      <c r="B3246" s="2" t="s">
        <v>34335</v>
      </c>
      <c r="C3246" s="3">
        <v>28</v>
      </c>
      <c r="D3246" s="2" t="s">
        <v>1126</v>
      </c>
      <c r="E3246" s="2" t="s">
        <v>25132</v>
      </c>
      <c r="F3246" s="2">
        <v>39735689</v>
      </c>
      <c r="G3246" s="2" t="s">
        <v>25156</v>
      </c>
      <c r="H3246" s="2" t="s">
        <v>25157</v>
      </c>
      <c r="I3246" s="2" t="s">
        <v>945</v>
      </c>
      <c r="J3246" s="2" t="s">
        <v>25158</v>
      </c>
      <c r="K3246" s="2" t="s">
        <v>14217</v>
      </c>
      <c r="L3246" s="2" t="s">
        <v>25159</v>
      </c>
      <c r="M3246" s="2" t="s">
        <v>7388</v>
      </c>
      <c r="N3246" s="4" t="s">
        <v>25160</v>
      </c>
      <c r="O3246" s="4" t="s">
        <v>25161</v>
      </c>
    </row>
    <row r="3247" spans="1:15" ht="15" hidden="1" customHeight="1" x14ac:dyDescent="0.3">
      <c r="A3247" s="2" t="s">
        <v>370</v>
      </c>
      <c r="B3247" s="2" t="s">
        <v>34335</v>
      </c>
      <c r="C3247" s="3">
        <v>28</v>
      </c>
      <c r="D3247" s="2" t="s">
        <v>1126</v>
      </c>
      <c r="E3247" s="2" t="s">
        <v>25132</v>
      </c>
      <c r="F3247" s="2">
        <v>37170711</v>
      </c>
      <c r="G3247" s="2" t="s">
        <v>25162</v>
      </c>
      <c r="H3247" s="2" t="s">
        <v>25163</v>
      </c>
      <c r="I3247" s="2" t="s">
        <v>2931</v>
      </c>
      <c r="J3247" s="2" t="s">
        <v>6304</v>
      </c>
      <c r="K3247" s="2" t="s">
        <v>25141</v>
      </c>
      <c r="L3247" s="2" t="s">
        <v>25164</v>
      </c>
      <c r="M3247" s="2" t="s">
        <v>7388</v>
      </c>
      <c r="N3247" s="4" t="s">
        <v>25165</v>
      </c>
      <c r="O3247" s="4" t="s">
        <v>25166</v>
      </c>
    </row>
    <row r="3248" spans="1:15" ht="15" hidden="1" customHeight="1" x14ac:dyDescent="0.3">
      <c r="A3248" s="2" t="s">
        <v>370</v>
      </c>
      <c r="B3248" s="2" t="s">
        <v>34335</v>
      </c>
      <c r="C3248" s="3">
        <v>28</v>
      </c>
      <c r="D3248" s="2" t="s">
        <v>1126</v>
      </c>
      <c r="E3248" s="2" t="s">
        <v>25125</v>
      </c>
      <c r="F3248" s="2">
        <v>37027505</v>
      </c>
      <c r="G3248" s="2" t="s">
        <v>25167</v>
      </c>
      <c r="H3248" s="2" t="s">
        <v>25168</v>
      </c>
      <c r="I3248" s="2" t="s">
        <v>4289</v>
      </c>
      <c r="J3248" s="2" t="s">
        <v>25169</v>
      </c>
      <c r="K3248" s="2" t="s">
        <v>25170</v>
      </c>
      <c r="L3248" s="2" t="s">
        <v>25171</v>
      </c>
      <c r="M3248" s="2" t="s">
        <v>7388</v>
      </c>
      <c r="N3248" s="4" t="s">
        <v>25172</v>
      </c>
      <c r="O3248" s="4" t="s">
        <v>25173</v>
      </c>
    </row>
    <row r="3249" spans="1:15" ht="15" hidden="1" customHeight="1" x14ac:dyDescent="0.3">
      <c r="A3249" s="2" t="s">
        <v>370</v>
      </c>
      <c r="B3249" s="2" t="s">
        <v>34335</v>
      </c>
      <c r="C3249" s="3">
        <v>28</v>
      </c>
      <c r="D3249" s="2" t="s">
        <v>1126</v>
      </c>
      <c r="E3249" s="2" t="s">
        <v>25132</v>
      </c>
      <c r="F3249" s="2">
        <v>36865546</v>
      </c>
      <c r="G3249" s="2" t="s">
        <v>25174</v>
      </c>
      <c r="H3249" s="2" t="s">
        <v>25175</v>
      </c>
      <c r="I3249" s="2" t="s">
        <v>1117</v>
      </c>
      <c r="J3249" s="2" t="s">
        <v>15848</v>
      </c>
      <c r="K3249" s="2" t="s">
        <v>7410</v>
      </c>
      <c r="L3249" s="2" t="s">
        <v>25176</v>
      </c>
      <c r="M3249" s="2" t="s">
        <v>7600</v>
      </c>
      <c r="N3249" s="4" t="s">
        <v>25177</v>
      </c>
      <c r="O3249" s="4" t="s">
        <v>25178</v>
      </c>
    </row>
    <row r="3250" spans="1:15" ht="15" hidden="1" customHeight="1" x14ac:dyDescent="0.3">
      <c r="A3250" s="2" t="s">
        <v>370</v>
      </c>
      <c r="B3250" s="2" t="s">
        <v>34335</v>
      </c>
      <c r="C3250" s="3">
        <v>28</v>
      </c>
      <c r="D3250" s="2" t="s">
        <v>1126</v>
      </c>
      <c r="E3250" s="2" t="s">
        <v>25125</v>
      </c>
      <c r="F3250" s="2">
        <v>37900182</v>
      </c>
      <c r="G3250" s="2" t="s">
        <v>25179</v>
      </c>
      <c r="H3250" s="2" t="s">
        <v>25180</v>
      </c>
      <c r="I3250" s="2" t="s">
        <v>1117</v>
      </c>
      <c r="J3250" s="2" t="s">
        <v>25181</v>
      </c>
      <c r="K3250" s="2" t="s">
        <v>16585</v>
      </c>
      <c r="L3250" s="2" t="s">
        <v>25182</v>
      </c>
      <c r="M3250" s="2" t="s">
        <v>7388</v>
      </c>
      <c r="N3250" s="4" t="s">
        <v>25183</v>
      </c>
      <c r="O3250" s="4" t="s">
        <v>25184</v>
      </c>
    </row>
    <row r="3251" spans="1:15" ht="15" hidden="1" customHeight="1" x14ac:dyDescent="0.3">
      <c r="A3251" s="2" t="s">
        <v>370</v>
      </c>
      <c r="B3251" s="2" t="s">
        <v>34335</v>
      </c>
      <c r="C3251" s="3">
        <v>28</v>
      </c>
      <c r="D3251" s="2" t="s">
        <v>1126</v>
      </c>
      <c r="E3251" s="2" t="s">
        <v>25132</v>
      </c>
      <c r="F3251" s="2">
        <v>38361528</v>
      </c>
      <c r="G3251" s="2" t="s">
        <v>25185</v>
      </c>
      <c r="H3251" s="2" t="s">
        <v>25186</v>
      </c>
      <c r="I3251" s="2" t="s">
        <v>1117</v>
      </c>
      <c r="J3251" s="2" t="s">
        <v>12516</v>
      </c>
      <c r="K3251" s="2" t="s">
        <v>7410</v>
      </c>
      <c r="L3251" s="2" t="s">
        <v>25187</v>
      </c>
      <c r="M3251" s="2" t="s">
        <v>7460</v>
      </c>
      <c r="N3251" s="4" t="s">
        <v>25188</v>
      </c>
      <c r="O3251" s="4" t="s">
        <v>25189</v>
      </c>
    </row>
    <row r="3252" spans="1:15" ht="15" hidden="1" customHeight="1" x14ac:dyDescent="0.3">
      <c r="A3252" s="2" t="s">
        <v>370</v>
      </c>
      <c r="B3252" s="2" t="s">
        <v>34335</v>
      </c>
      <c r="C3252" s="3">
        <v>28</v>
      </c>
      <c r="D3252" s="2" t="s">
        <v>1126</v>
      </c>
      <c r="E3252" s="2" t="s">
        <v>25125</v>
      </c>
      <c r="F3252" s="2">
        <v>38993862</v>
      </c>
      <c r="G3252" s="2" t="s">
        <v>25190</v>
      </c>
      <c r="H3252" s="2" t="s">
        <v>25191</v>
      </c>
      <c r="I3252" s="2" t="s">
        <v>1117</v>
      </c>
      <c r="J3252" s="2" t="s">
        <v>12523</v>
      </c>
      <c r="K3252" s="2" t="s">
        <v>25192</v>
      </c>
      <c r="L3252" s="2" t="s">
        <v>25193</v>
      </c>
      <c r="M3252" s="2" t="s">
        <v>7388</v>
      </c>
      <c r="N3252" s="4" t="s">
        <v>25194</v>
      </c>
      <c r="O3252" s="4" t="s">
        <v>25195</v>
      </c>
    </row>
    <row r="3253" spans="1:15" ht="15" hidden="1" customHeight="1" x14ac:dyDescent="0.3">
      <c r="A3253" s="2" t="s">
        <v>370</v>
      </c>
      <c r="B3253" s="2" t="s">
        <v>34335</v>
      </c>
      <c r="C3253" s="3">
        <v>28</v>
      </c>
      <c r="D3253" s="2" t="s">
        <v>1126</v>
      </c>
      <c r="E3253" s="2" t="s">
        <v>25125</v>
      </c>
      <c r="F3253" s="2">
        <v>35975734</v>
      </c>
      <c r="G3253" s="2" t="s">
        <v>25196</v>
      </c>
      <c r="H3253" s="2" t="s">
        <v>25197</v>
      </c>
      <c r="I3253" s="2" t="s">
        <v>1089</v>
      </c>
      <c r="J3253" s="2" t="s">
        <v>25198</v>
      </c>
      <c r="K3253" s="2" t="s">
        <v>12721</v>
      </c>
      <c r="L3253" s="2" t="s">
        <v>25199</v>
      </c>
      <c r="M3253" s="2" t="s">
        <v>9041</v>
      </c>
      <c r="N3253" s="4" t="s">
        <v>25200</v>
      </c>
      <c r="O3253" s="4" t="s">
        <v>25201</v>
      </c>
    </row>
    <row r="3254" spans="1:15" ht="15" hidden="1" customHeight="1" x14ac:dyDescent="0.3">
      <c r="A3254" s="2" t="s">
        <v>370</v>
      </c>
      <c r="B3254" s="2" t="s">
        <v>34335</v>
      </c>
      <c r="C3254" s="3">
        <v>28</v>
      </c>
      <c r="D3254" s="2" t="s">
        <v>1126</v>
      </c>
      <c r="E3254" s="2" t="s">
        <v>25132</v>
      </c>
      <c r="F3254" s="2">
        <v>36328813</v>
      </c>
      <c r="G3254" s="2" t="s">
        <v>25202</v>
      </c>
      <c r="H3254" s="2" t="s">
        <v>25203</v>
      </c>
      <c r="I3254" s="2" t="s">
        <v>1089</v>
      </c>
      <c r="J3254" s="2" t="s">
        <v>10191</v>
      </c>
      <c r="K3254" s="2" t="s">
        <v>12779</v>
      </c>
      <c r="L3254" s="2" t="s">
        <v>25204</v>
      </c>
      <c r="M3254" s="2" t="s">
        <v>7709</v>
      </c>
      <c r="N3254" s="4" t="s">
        <v>25205</v>
      </c>
      <c r="O3254" s="4" t="s">
        <v>25206</v>
      </c>
    </row>
    <row r="3255" spans="1:15" ht="15" hidden="1" customHeight="1" x14ac:dyDescent="0.3">
      <c r="A3255" s="2" t="s">
        <v>370</v>
      </c>
      <c r="B3255" s="2" t="s">
        <v>34335</v>
      </c>
      <c r="C3255" s="3">
        <v>28</v>
      </c>
      <c r="D3255" s="2" t="s">
        <v>1126</v>
      </c>
      <c r="E3255" s="2" t="s">
        <v>25125</v>
      </c>
      <c r="F3255" s="2">
        <v>35311661</v>
      </c>
      <c r="G3255" s="2" t="s">
        <v>25207</v>
      </c>
      <c r="H3255" s="2" t="s">
        <v>25208</v>
      </c>
      <c r="I3255" s="2" t="s">
        <v>2722</v>
      </c>
      <c r="J3255" s="2" t="s">
        <v>6019</v>
      </c>
      <c r="K3255" s="2" t="s">
        <v>25209</v>
      </c>
      <c r="L3255" s="2" t="s">
        <v>25210</v>
      </c>
      <c r="M3255" s="2" t="s">
        <v>7481</v>
      </c>
      <c r="N3255" s="4" t="s">
        <v>25211</v>
      </c>
      <c r="O3255" s="4" t="s">
        <v>25212</v>
      </c>
    </row>
    <row r="3256" spans="1:15" ht="15" hidden="1" customHeight="1" x14ac:dyDescent="0.3">
      <c r="A3256" s="2" t="s">
        <v>370</v>
      </c>
      <c r="B3256" s="2" t="s">
        <v>34335</v>
      </c>
      <c r="C3256" s="3">
        <v>28</v>
      </c>
      <c r="D3256" s="2" t="s">
        <v>1126</v>
      </c>
      <c r="E3256" s="2" t="s">
        <v>25125</v>
      </c>
      <c r="F3256" s="2">
        <v>35131930</v>
      </c>
      <c r="G3256" s="2" t="s">
        <v>25213</v>
      </c>
      <c r="H3256" s="2" t="s">
        <v>25214</v>
      </c>
      <c r="I3256" s="2" t="s">
        <v>5380</v>
      </c>
      <c r="J3256" s="2"/>
      <c r="K3256" s="2" t="s">
        <v>25170</v>
      </c>
      <c r="L3256" s="2" t="s">
        <v>25215</v>
      </c>
      <c r="M3256" s="2" t="s">
        <v>7460</v>
      </c>
      <c r="N3256" s="4" t="s">
        <v>25216</v>
      </c>
      <c r="O3256" s="4" t="s">
        <v>25217</v>
      </c>
    </row>
    <row r="3257" spans="1:15" ht="15" hidden="1" customHeight="1" x14ac:dyDescent="0.3">
      <c r="A3257" s="2" t="s">
        <v>370</v>
      </c>
      <c r="B3257" s="2" t="s">
        <v>34335</v>
      </c>
      <c r="C3257" s="3">
        <v>28</v>
      </c>
      <c r="D3257" s="2" t="s">
        <v>1126</v>
      </c>
      <c r="E3257" s="2" t="s">
        <v>25125</v>
      </c>
      <c r="F3257" s="2">
        <v>36531234</v>
      </c>
      <c r="G3257" s="2" t="s">
        <v>25218</v>
      </c>
      <c r="H3257" s="2" t="s">
        <v>25219</v>
      </c>
      <c r="I3257" s="2" t="s">
        <v>695</v>
      </c>
      <c r="J3257" s="2" t="s">
        <v>15911</v>
      </c>
      <c r="K3257" s="2" t="s">
        <v>16585</v>
      </c>
      <c r="L3257" s="2" t="s">
        <v>25220</v>
      </c>
      <c r="M3257" s="2" t="s">
        <v>7388</v>
      </c>
      <c r="N3257" s="4" t="s">
        <v>25221</v>
      </c>
      <c r="O3257" s="4" t="s">
        <v>25222</v>
      </c>
    </row>
    <row r="3258" spans="1:15" ht="15" hidden="1" customHeight="1" x14ac:dyDescent="0.3">
      <c r="A3258" s="2" t="s">
        <v>370</v>
      </c>
      <c r="B3258" s="2" t="s">
        <v>34335</v>
      </c>
      <c r="C3258" s="3">
        <v>28</v>
      </c>
      <c r="D3258" s="2" t="s">
        <v>1126</v>
      </c>
      <c r="E3258" s="2" t="s">
        <v>25132</v>
      </c>
      <c r="F3258" s="2">
        <v>33990681</v>
      </c>
      <c r="G3258" s="2" t="s">
        <v>25223</v>
      </c>
      <c r="H3258" s="2" t="s">
        <v>25224</v>
      </c>
      <c r="I3258" s="2" t="s">
        <v>18403</v>
      </c>
      <c r="J3258" s="2" t="s">
        <v>18403</v>
      </c>
      <c r="K3258" s="2" t="s">
        <v>25225</v>
      </c>
      <c r="L3258" s="2" t="s">
        <v>25226</v>
      </c>
      <c r="M3258" s="2" t="s">
        <v>7460</v>
      </c>
      <c r="N3258" s="4" t="s">
        <v>25227</v>
      </c>
      <c r="O3258" s="4" t="s">
        <v>25228</v>
      </c>
    </row>
    <row r="3259" spans="1:15" ht="15" hidden="1" customHeight="1" x14ac:dyDescent="0.3">
      <c r="A3259" s="2" t="s">
        <v>370</v>
      </c>
      <c r="B3259" s="2" t="s">
        <v>34335</v>
      </c>
      <c r="C3259" s="3">
        <v>28</v>
      </c>
      <c r="D3259" s="2" t="s">
        <v>1126</v>
      </c>
      <c r="E3259" s="2" t="s">
        <v>25125</v>
      </c>
      <c r="F3259" s="2">
        <v>33495290</v>
      </c>
      <c r="G3259" s="2" t="s">
        <v>25229</v>
      </c>
      <c r="H3259" s="2" t="s">
        <v>25230</v>
      </c>
      <c r="I3259" s="2" t="s">
        <v>23620</v>
      </c>
      <c r="J3259" s="2" t="s">
        <v>16318</v>
      </c>
      <c r="K3259" s="2" t="s">
        <v>25170</v>
      </c>
      <c r="L3259" s="2" t="s">
        <v>25231</v>
      </c>
      <c r="M3259" s="2" t="s">
        <v>7481</v>
      </c>
      <c r="N3259" s="4" t="s">
        <v>25232</v>
      </c>
      <c r="O3259" s="4" t="s">
        <v>25233</v>
      </c>
    </row>
    <row r="3260" spans="1:15" ht="15" hidden="1" customHeight="1" x14ac:dyDescent="0.3">
      <c r="A3260" s="2" t="s">
        <v>370</v>
      </c>
      <c r="B3260" s="2" t="s">
        <v>34335</v>
      </c>
      <c r="C3260" s="3">
        <v>28</v>
      </c>
      <c r="D3260" s="2" t="s">
        <v>1126</v>
      </c>
      <c r="E3260" s="2" t="s">
        <v>25125</v>
      </c>
      <c r="F3260" s="2">
        <v>34630432</v>
      </c>
      <c r="G3260" s="2" t="s">
        <v>25234</v>
      </c>
      <c r="H3260" s="2" t="s">
        <v>25235</v>
      </c>
      <c r="I3260" s="2" t="s">
        <v>759</v>
      </c>
      <c r="J3260" s="2" t="s">
        <v>12022</v>
      </c>
      <c r="K3260" s="2" t="s">
        <v>7410</v>
      </c>
      <c r="L3260" s="2" t="s">
        <v>25236</v>
      </c>
      <c r="M3260" s="2" t="s">
        <v>7495</v>
      </c>
      <c r="N3260" s="4" t="s">
        <v>25237</v>
      </c>
      <c r="O3260" s="4" t="s">
        <v>25238</v>
      </c>
    </row>
    <row r="3261" spans="1:15" ht="15" hidden="1" customHeight="1" x14ac:dyDescent="0.3">
      <c r="A3261" s="2" t="s">
        <v>370</v>
      </c>
      <c r="B3261" s="2" t="s">
        <v>34335</v>
      </c>
      <c r="C3261" s="3">
        <v>28</v>
      </c>
      <c r="D3261" s="2" t="s">
        <v>1126</v>
      </c>
      <c r="E3261" s="2" t="s">
        <v>25125</v>
      </c>
      <c r="F3261" s="2">
        <v>29659162</v>
      </c>
      <c r="G3261" s="2" t="s">
        <v>25239</v>
      </c>
      <c r="H3261" s="2" t="s">
        <v>25240</v>
      </c>
      <c r="I3261" s="2" t="s">
        <v>1359</v>
      </c>
      <c r="J3261" s="2" t="s">
        <v>7223</v>
      </c>
      <c r="K3261" s="2" t="s">
        <v>12721</v>
      </c>
      <c r="L3261" s="2" t="s">
        <v>25241</v>
      </c>
      <c r="M3261" s="2" t="s">
        <v>20180</v>
      </c>
      <c r="N3261" s="4" t="s">
        <v>3391</v>
      </c>
      <c r="O3261" s="4" t="s">
        <v>25242</v>
      </c>
    </row>
    <row r="3262" spans="1:15" ht="15" hidden="1" customHeight="1" x14ac:dyDescent="0.3">
      <c r="A3262" s="2" t="s">
        <v>370</v>
      </c>
      <c r="B3262" s="2" t="s">
        <v>34335</v>
      </c>
      <c r="C3262" s="3">
        <v>28</v>
      </c>
      <c r="D3262" s="2" t="s">
        <v>1126</v>
      </c>
      <c r="E3262" s="2" t="s">
        <v>25125</v>
      </c>
      <c r="F3262" s="2">
        <v>29266058</v>
      </c>
      <c r="G3262" s="2" t="s">
        <v>25243</v>
      </c>
      <c r="H3262" s="2" t="s">
        <v>25244</v>
      </c>
      <c r="I3262" s="2" t="s">
        <v>3208</v>
      </c>
      <c r="J3262" s="2"/>
      <c r="K3262" s="2" t="s">
        <v>10768</v>
      </c>
      <c r="L3262" s="2" t="s">
        <v>25245</v>
      </c>
      <c r="M3262" s="2" t="s">
        <v>7438</v>
      </c>
      <c r="N3262" s="4" t="s">
        <v>25246</v>
      </c>
      <c r="O3262" s="4" t="s">
        <v>25247</v>
      </c>
    </row>
    <row r="3263" spans="1:15" ht="15" hidden="1" customHeight="1" x14ac:dyDescent="0.3">
      <c r="A3263" s="2" t="s">
        <v>370</v>
      </c>
      <c r="B3263" s="2" t="s">
        <v>34335</v>
      </c>
      <c r="C3263" s="3">
        <v>28</v>
      </c>
      <c r="D3263" s="2" t="s">
        <v>1126</v>
      </c>
      <c r="E3263" s="2" t="s">
        <v>25132</v>
      </c>
      <c r="F3263" s="2">
        <v>29858804</v>
      </c>
      <c r="G3263" s="2" t="s">
        <v>25248</v>
      </c>
      <c r="H3263" s="2" t="s">
        <v>25249</v>
      </c>
      <c r="I3263" s="2" t="s">
        <v>781</v>
      </c>
      <c r="J3263" s="2"/>
      <c r="K3263" s="2" t="s">
        <v>10241</v>
      </c>
      <c r="L3263" s="2" t="s">
        <v>25250</v>
      </c>
      <c r="M3263" s="2" t="s">
        <v>7460</v>
      </c>
      <c r="N3263" s="4" t="s">
        <v>25251</v>
      </c>
      <c r="O3263" s="4" t="s">
        <v>25252</v>
      </c>
    </row>
    <row r="3264" spans="1:15" ht="15" hidden="1" customHeight="1" x14ac:dyDescent="0.3">
      <c r="A3264" s="2" t="s">
        <v>370</v>
      </c>
      <c r="B3264" s="2" t="s">
        <v>34335</v>
      </c>
      <c r="C3264" s="3">
        <v>28</v>
      </c>
      <c r="D3264" s="2" t="s">
        <v>1126</v>
      </c>
      <c r="E3264" s="2" t="s">
        <v>25125</v>
      </c>
      <c r="F3264" s="2">
        <v>27561769</v>
      </c>
      <c r="G3264" s="2" t="s">
        <v>25253</v>
      </c>
      <c r="H3264" s="2" t="s">
        <v>25254</v>
      </c>
      <c r="I3264" s="2" t="s">
        <v>13363</v>
      </c>
      <c r="J3264" s="2"/>
      <c r="K3264" s="2" t="s">
        <v>25255</v>
      </c>
      <c r="L3264" s="2" t="s">
        <v>25256</v>
      </c>
      <c r="M3264" s="2" t="s">
        <v>8909</v>
      </c>
      <c r="N3264" s="4" t="s">
        <v>25257</v>
      </c>
      <c r="O3264" s="4" t="s">
        <v>25258</v>
      </c>
    </row>
    <row r="3265" spans="1:15" ht="15" hidden="1" customHeight="1" x14ac:dyDescent="0.3">
      <c r="A3265" s="2" t="s">
        <v>370</v>
      </c>
      <c r="B3265" s="2" t="s">
        <v>34335</v>
      </c>
      <c r="C3265" s="3">
        <v>28</v>
      </c>
      <c r="D3265" s="2" t="s">
        <v>1126</v>
      </c>
      <c r="E3265" s="2" t="s">
        <v>25125</v>
      </c>
      <c r="F3265" s="2">
        <v>27798706</v>
      </c>
      <c r="G3265" s="2" t="s">
        <v>25259</v>
      </c>
      <c r="H3265" s="2" t="s">
        <v>25260</v>
      </c>
      <c r="I3265" s="2" t="s">
        <v>864</v>
      </c>
      <c r="J3265" s="2" t="s">
        <v>3603</v>
      </c>
      <c r="K3265" s="2" t="s">
        <v>7933</v>
      </c>
      <c r="L3265" s="2" t="s">
        <v>25261</v>
      </c>
      <c r="M3265" s="2" t="s">
        <v>7388</v>
      </c>
      <c r="N3265" s="4" t="s">
        <v>25262</v>
      </c>
      <c r="O3265" s="4" t="s">
        <v>25263</v>
      </c>
    </row>
    <row r="3266" spans="1:15" ht="15" hidden="1" customHeight="1" x14ac:dyDescent="0.3">
      <c r="A3266" s="2" t="s">
        <v>370</v>
      </c>
      <c r="B3266" s="2" t="s">
        <v>34335</v>
      </c>
      <c r="C3266" s="3">
        <v>28</v>
      </c>
      <c r="D3266" s="2" t="s">
        <v>1126</v>
      </c>
      <c r="E3266" s="2" t="s">
        <v>25125</v>
      </c>
      <c r="F3266" s="2">
        <v>26107967</v>
      </c>
      <c r="G3266" s="2" t="s">
        <v>25264</v>
      </c>
      <c r="H3266" s="2" t="s">
        <v>25265</v>
      </c>
      <c r="I3266" s="2" t="s">
        <v>2120</v>
      </c>
      <c r="J3266" s="2"/>
      <c r="K3266" s="2" t="s">
        <v>25266</v>
      </c>
      <c r="L3266" s="2" t="s">
        <v>25267</v>
      </c>
      <c r="M3266" s="2" t="s">
        <v>7600</v>
      </c>
      <c r="N3266" s="4" t="s">
        <v>25268</v>
      </c>
      <c r="O3266" s="4" t="s">
        <v>25269</v>
      </c>
    </row>
    <row r="3267" spans="1:15" ht="15" hidden="1" customHeight="1" x14ac:dyDescent="0.3">
      <c r="A3267" s="2" t="s">
        <v>370</v>
      </c>
      <c r="B3267" s="2" t="s">
        <v>34335</v>
      </c>
      <c r="C3267" s="3">
        <v>28</v>
      </c>
      <c r="D3267" s="2" t="s">
        <v>1126</v>
      </c>
      <c r="E3267" s="2" t="s">
        <v>25125</v>
      </c>
      <c r="F3267" s="2">
        <v>25543015</v>
      </c>
      <c r="G3267" s="2" t="s">
        <v>25270</v>
      </c>
      <c r="H3267" s="2" t="s">
        <v>25271</v>
      </c>
      <c r="I3267" s="2" t="s">
        <v>1515</v>
      </c>
      <c r="J3267" s="2" t="s">
        <v>25272</v>
      </c>
      <c r="K3267" s="2" t="s">
        <v>11725</v>
      </c>
      <c r="L3267" s="2" t="s">
        <v>25273</v>
      </c>
      <c r="M3267" s="2" t="s">
        <v>25274</v>
      </c>
      <c r="N3267" s="4" t="s">
        <v>25275</v>
      </c>
      <c r="O3267" s="4" t="s">
        <v>25276</v>
      </c>
    </row>
    <row r="3268" spans="1:15" ht="15" hidden="1" customHeight="1" x14ac:dyDescent="0.3">
      <c r="A3268" s="2" t="s">
        <v>386</v>
      </c>
      <c r="B3268" s="2" t="s">
        <v>34336</v>
      </c>
      <c r="C3268" s="3">
        <v>29</v>
      </c>
      <c r="D3268" s="2" t="s">
        <v>1139</v>
      </c>
      <c r="E3268" s="2" t="s">
        <v>25277</v>
      </c>
      <c r="F3268" s="2">
        <v>39637366</v>
      </c>
      <c r="G3268" s="2" t="s">
        <v>25278</v>
      </c>
      <c r="H3268" s="2" t="s">
        <v>25279</v>
      </c>
      <c r="I3268" s="2" t="s">
        <v>25280</v>
      </c>
      <c r="J3268" s="2" t="s">
        <v>5919</v>
      </c>
      <c r="K3268" s="2" t="s">
        <v>19438</v>
      </c>
      <c r="L3268" s="2" t="s">
        <v>25281</v>
      </c>
      <c r="M3268" s="2" t="s">
        <v>7388</v>
      </c>
      <c r="N3268" s="4" t="s">
        <v>25282</v>
      </c>
      <c r="O3268" s="4" t="s">
        <v>25283</v>
      </c>
    </row>
    <row r="3269" spans="1:15" ht="15" hidden="1" customHeight="1" x14ac:dyDescent="0.3">
      <c r="A3269" s="2" t="s">
        <v>386</v>
      </c>
      <c r="B3269" s="2" t="s">
        <v>34336</v>
      </c>
      <c r="C3269" s="3">
        <v>29</v>
      </c>
      <c r="D3269" s="2" t="s">
        <v>1139</v>
      </c>
      <c r="E3269" s="2" t="s">
        <v>25277</v>
      </c>
      <c r="F3269" s="2">
        <v>39792637</v>
      </c>
      <c r="G3269" s="2" t="s">
        <v>25284</v>
      </c>
      <c r="H3269" s="2" t="s">
        <v>25285</v>
      </c>
      <c r="I3269" s="2" t="s">
        <v>14682</v>
      </c>
      <c r="J3269" s="2" t="s">
        <v>14682</v>
      </c>
      <c r="K3269" s="2" t="s">
        <v>9120</v>
      </c>
      <c r="L3269" s="2" t="s">
        <v>25286</v>
      </c>
      <c r="M3269" s="2" t="s">
        <v>7388</v>
      </c>
      <c r="N3269" s="4" t="s">
        <v>25287</v>
      </c>
      <c r="O3269" s="4" t="s">
        <v>25288</v>
      </c>
    </row>
    <row r="3270" spans="1:15" ht="15" hidden="1" customHeight="1" x14ac:dyDescent="0.3">
      <c r="A3270" s="2" t="s">
        <v>386</v>
      </c>
      <c r="B3270" s="2" t="s">
        <v>34336</v>
      </c>
      <c r="C3270" s="3">
        <v>29</v>
      </c>
      <c r="D3270" s="2" t="s">
        <v>1139</v>
      </c>
      <c r="E3270" s="2" t="s">
        <v>25277</v>
      </c>
      <c r="F3270" s="2">
        <v>40073258</v>
      </c>
      <c r="G3270" s="2" t="s">
        <v>25289</v>
      </c>
      <c r="H3270" s="2" t="s">
        <v>25290</v>
      </c>
      <c r="I3270" s="2" t="s">
        <v>10960</v>
      </c>
      <c r="J3270" s="2"/>
      <c r="K3270" s="2" t="s">
        <v>8235</v>
      </c>
      <c r="L3270" s="2" t="s">
        <v>25291</v>
      </c>
      <c r="M3270" s="2" t="s">
        <v>7388</v>
      </c>
      <c r="N3270" s="4" t="s">
        <v>25292</v>
      </c>
      <c r="O3270" s="4" t="s">
        <v>25293</v>
      </c>
    </row>
    <row r="3271" spans="1:15" ht="15" hidden="1" customHeight="1" x14ac:dyDescent="0.3">
      <c r="A3271" s="2" t="s">
        <v>386</v>
      </c>
      <c r="B3271" s="2" t="s">
        <v>34336</v>
      </c>
      <c r="C3271" s="3">
        <v>29</v>
      </c>
      <c r="D3271" s="2" t="s">
        <v>1139</v>
      </c>
      <c r="E3271" s="2" t="s">
        <v>25277</v>
      </c>
      <c r="F3271" s="2">
        <v>38219866</v>
      </c>
      <c r="G3271" s="2" t="s">
        <v>25294</v>
      </c>
      <c r="H3271" s="2" t="s">
        <v>25295</v>
      </c>
      <c r="I3271" s="2" t="s">
        <v>1031</v>
      </c>
      <c r="J3271" s="2" t="s">
        <v>10040</v>
      </c>
      <c r="K3271" s="2" t="s">
        <v>12721</v>
      </c>
      <c r="L3271" s="2" t="s">
        <v>25296</v>
      </c>
      <c r="M3271" s="2" t="s">
        <v>7388</v>
      </c>
      <c r="N3271" s="4" t="s">
        <v>25297</v>
      </c>
      <c r="O3271" s="4" t="s">
        <v>25298</v>
      </c>
    </row>
    <row r="3272" spans="1:15" ht="15" hidden="1" customHeight="1" x14ac:dyDescent="0.3">
      <c r="A3272" s="2" t="s">
        <v>386</v>
      </c>
      <c r="B3272" s="2" t="s">
        <v>34336</v>
      </c>
      <c r="C3272" s="3">
        <v>29</v>
      </c>
      <c r="D3272" s="2" t="s">
        <v>1139</v>
      </c>
      <c r="E3272" s="2" t="s">
        <v>25277</v>
      </c>
      <c r="F3272" s="2">
        <v>38552961</v>
      </c>
      <c r="G3272" s="2" t="s">
        <v>25299</v>
      </c>
      <c r="H3272" s="2" t="s">
        <v>25300</v>
      </c>
      <c r="I3272" s="2" t="s">
        <v>1031</v>
      </c>
      <c r="J3272" s="2" t="s">
        <v>10046</v>
      </c>
      <c r="K3272" s="2" t="s">
        <v>12721</v>
      </c>
      <c r="L3272" s="2" t="s">
        <v>25301</v>
      </c>
      <c r="M3272" s="2" t="s">
        <v>7388</v>
      </c>
      <c r="N3272" s="4" t="s">
        <v>25302</v>
      </c>
      <c r="O3272" s="4" t="s">
        <v>25303</v>
      </c>
    </row>
    <row r="3273" spans="1:15" ht="15" hidden="1" customHeight="1" x14ac:dyDescent="0.3">
      <c r="A3273" s="2" t="s">
        <v>386</v>
      </c>
      <c r="B3273" s="2" t="s">
        <v>34336</v>
      </c>
      <c r="C3273" s="3">
        <v>29</v>
      </c>
      <c r="D3273" s="2" t="s">
        <v>1139</v>
      </c>
      <c r="E3273" s="2" t="s">
        <v>25277</v>
      </c>
      <c r="F3273" s="2">
        <v>38902261</v>
      </c>
      <c r="G3273" s="2" t="s">
        <v>25304</v>
      </c>
      <c r="H3273" s="2" t="s">
        <v>25305</v>
      </c>
      <c r="I3273" s="2" t="s">
        <v>17848</v>
      </c>
      <c r="J3273" s="2" t="s">
        <v>17848</v>
      </c>
      <c r="K3273" s="2" t="s">
        <v>9582</v>
      </c>
      <c r="L3273" s="2" t="s">
        <v>25306</v>
      </c>
      <c r="M3273" s="2" t="s">
        <v>7388</v>
      </c>
      <c r="N3273" s="4" t="s">
        <v>25307</v>
      </c>
      <c r="O3273" s="4" t="s">
        <v>25308</v>
      </c>
    </row>
    <row r="3274" spans="1:15" ht="15" hidden="1" customHeight="1" x14ac:dyDescent="0.3">
      <c r="A3274" s="2" t="s">
        <v>386</v>
      </c>
      <c r="B3274" s="2" t="s">
        <v>34336</v>
      </c>
      <c r="C3274" s="3">
        <v>29</v>
      </c>
      <c r="D3274" s="2" t="s">
        <v>1139</v>
      </c>
      <c r="E3274" s="2" t="s">
        <v>25277</v>
      </c>
      <c r="F3274" s="2">
        <v>38412124</v>
      </c>
      <c r="G3274" s="2" t="s">
        <v>25309</v>
      </c>
      <c r="H3274" s="2" t="s">
        <v>25310</v>
      </c>
      <c r="I3274" s="2" t="s">
        <v>12902</v>
      </c>
      <c r="J3274" s="2" t="s">
        <v>13937</v>
      </c>
      <c r="K3274" s="2" t="s">
        <v>8210</v>
      </c>
      <c r="L3274" s="2" t="s">
        <v>25311</v>
      </c>
      <c r="M3274" s="2" t="s">
        <v>7388</v>
      </c>
      <c r="N3274" s="4" t="s">
        <v>25312</v>
      </c>
      <c r="O3274" s="4" t="s">
        <v>25313</v>
      </c>
    </row>
    <row r="3275" spans="1:15" ht="15" hidden="1" customHeight="1" x14ac:dyDescent="0.3">
      <c r="A3275" s="2" t="s">
        <v>386</v>
      </c>
      <c r="B3275" s="2" t="s">
        <v>34336</v>
      </c>
      <c r="C3275" s="3">
        <v>29</v>
      </c>
      <c r="D3275" s="2" t="s">
        <v>1139</v>
      </c>
      <c r="E3275" s="2" t="s">
        <v>25277</v>
      </c>
      <c r="F3275" s="2">
        <v>37271872</v>
      </c>
      <c r="G3275" s="2" t="s">
        <v>25314</v>
      </c>
      <c r="H3275" s="2" t="s">
        <v>25315</v>
      </c>
      <c r="I3275" s="2" t="s">
        <v>4468</v>
      </c>
      <c r="J3275" s="2" t="s">
        <v>25316</v>
      </c>
      <c r="K3275" s="2" t="s">
        <v>10768</v>
      </c>
      <c r="L3275" s="2" t="s">
        <v>25317</v>
      </c>
      <c r="M3275" s="2" t="s">
        <v>7438</v>
      </c>
      <c r="N3275" s="4" t="s">
        <v>25318</v>
      </c>
      <c r="O3275" s="4" t="s">
        <v>25319</v>
      </c>
    </row>
    <row r="3276" spans="1:15" ht="15" hidden="1" customHeight="1" x14ac:dyDescent="0.3">
      <c r="A3276" s="2" t="s">
        <v>386</v>
      </c>
      <c r="B3276" s="2" t="s">
        <v>34336</v>
      </c>
      <c r="C3276" s="3">
        <v>29</v>
      </c>
      <c r="D3276" s="2" t="s">
        <v>1139</v>
      </c>
      <c r="E3276" s="2" t="s">
        <v>25277</v>
      </c>
      <c r="F3276" s="2">
        <v>38226924</v>
      </c>
      <c r="G3276" s="2" t="s">
        <v>25320</v>
      </c>
      <c r="H3276" s="2" t="s">
        <v>25321</v>
      </c>
      <c r="I3276" s="2" t="s">
        <v>4468</v>
      </c>
      <c r="J3276" s="2"/>
      <c r="K3276" s="2" t="s">
        <v>16112</v>
      </c>
      <c r="L3276" s="2" t="s">
        <v>25322</v>
      </c>
      <c r="M3276" s="2" t="s">
        <v>24703</v>
      </c>
      <c r="N3276" s="4" t="s">
        <v>25323</v>
      </c>
      <c r="O3276" s="4" t="s">
        <v>25324</v>
      </c>
    </row>
    <row r="3277" spans="1:15" ht="15" hidden="1" customHeight="1" x14ac:dyDescent="0.3">
      <c r="A3277" s="2" t="s">
        <v>386</v>
      </c>
      <c r="B3277" s="2" t="s">
        <v>34336</v>
      </c>
      <c r="C3277" s="3">
        <v>29</v>
      </c>
      <c r="D3277" s="2" t="s">
        <v>1139</v>
      </c>
      <c r="E3277" s="2" t="s">
        <v>25277</v>
      </c>
      <c r="F3277" s="2">
        <v>38633258</v>
      </c>
      <c r="G3277" s="2" t="s">
        <v>25325</v>
      </c>
      <c r="H3277" s="2" t="s">
        <v>25326</v>
      </c>
      <c r="I3277" s="2" t="s">
        <v>945</v>
      </c>
      <c r="J3277" s="2" t="s">
        <v>2715</v>
      </c>
      <c r="K3277" s="2" t="s">
        <v>7410</v>
      </c>
      <c r="L3277" s="2" t="s">
        <v>25327</v>
      </c>
      <c r="M3277" s="2" t="s">
        <v>7388</v>
      </c>
      <c r="N3277" s="4" t="s">
        <v>25328</v>
      </c>
      <c r="O3277" s="4" t="s">
        <v>25329</v>
      </c>
    </row>
    <row r="3278" spans="1:15" ht="15" hidden="1" customHeight="1" x14ac:dyDescent="0.3">
      <c r="A3278" s="2" t="s">
        <v>386</v>
      </c>
      <c r="B3278" s="2" t="s">
        <v>34336</v>
      </c>
      <c r="C3278" s="3">
        <v>29</v>
      </c>
      <c r="D3278" s="2" t="s">
        <v>1139</v>
      </c>
      <c r="E3278" s="2" t="s">
        <v>25277</v>
      </c>
      <c r="F3278" s="2">
        <v>38055827</v>
      </c>
      <c r="G3278" s="2" t="s">
        <v>25330</v>
      </c>
      <c r="H3278" s="2" t="s">
        <v>25331</v>
      </c>
      <c r="I3278" s="2" t="s">
        <v>13932</v>
      </c>
      <c r="J3278" s="2" t="s">
        <v>25332</v>
      </c>
      <c r="K3278" s="2" t="s">
        <v>12599</v>
      </c>
      <c r="L3278" s="2" t="s">
        <v>25333</v>
      </c>
      <c r="M3278" s="2" t="s">
        <v>7388</v>
      </c>
      <c r="N3278" s="4" t="s">
        <v>25334</v>
      </c>
      <c r="O3278" s="4" t="s">
        <v>25335</v>
      </c>
    </row>
    <row r="3279" spans="1:15" ht="15" hidden="1" customHeight="1" x14ac:dyDescent="0.3">
      <c r="A3279" s="2" t="s">
        <v>386</v>
      </c>
      <c r="B3279" s="2" t="s">
        <v>34336</v>
      </c>
      <c r="C3279" s="3">
        <v>29</v>
      </c>
      <c r="D3279" s="2" t="s">
        <v>1139</v>
      </c>
      <c r="E3279" s="2" t="s">
        <v>25277</v>
      </c>
      <c r="F3279" s="2">
        <v>37302575</v>
      </c>
      <c r="G3279" s="2" t="s">
        <v>25336</v>
      </c>
      <c r="H3279" s="2" t="s">
        <v>25337</v>
      </c>
      <c r="I3279" s="2" t="s">
        <v>2891</v>
      </c>
      <c r="J3279" s="2" t="s">
        <v>5744</v>
      </c>
      <c r="K3279" s="2" t="s">
        <v>12721</v>
      </c>
      <c r="L3279" s="2" t="s">
        <v>25338</v>
      </c>
      <c r="M3279" s="2" t="s">
        <v>11800</v>
      </c>
      <c r="N3279" s="4" t="s">
        <v>25339</v>
      </c>
      <c r="O3279" s="4" t="s">
        <v>25340</v>
      </c>
    </row>
    <row r="3280" spans="1:15" ht="15" hidden="1" customHeight="1" x14ac:dyDescent="0.3">
      <c r="A3280" s="2" t="s">
        <v>386</v>
      </c>
      <c r="B3280" s="2" t="s">
        <v>34336</v>
      </c>
      <c r="C3280" s="3">
        <v>29</v>
      </c>
      <c r="D3280" s="2" t="s">
        <v>1139</v>
      </c>
      <c r="E3280" s="2" t="s">
        <v>25341</v>
      </c>
      <c r="F3280" s="2">
        <v>37229554</v>
      </c>
      <c r="G3280" s="2" t="s">
        <v>25342</v>
      </c>
      <c r="H3280" s="2" t="s">
        <v>25343</v>
      </c>
      <c r="I3280" s="2" t="s">
        <v>4389</v>
      </c>
      <c r="J3280" s="2" t="s">
        <v>5581</v>
      </c>
      <c r="K3280" s="2" t="s">
        <v>25141</v>
      </c>
      <c r="L3280" s="2" t="s">
        <v>25344</v>
      </c>
      <c r="M3280" s="2" t="s">
        <v>11800</v>
      </c>
      <c r="N3280" s="4" t="s">
        <v>25345</v>
      </c>
      <c r="O3280" s="4" t="s">
        <v>25346</v>
      </c>
    </row>
    <row r="3281" spans="1:15" ht="15" hidden="1" customHeight="1" x14ac:dyDescent="0.3">
      <c r="A3281" s="2" t="s">
        <v>386</v>
      </c>
      <c r="B3281" s="2" t="s">
        <v>34336</v>
      </c>
      <c r="C3281" s="3">
        <v>29</v>
      </c>
      <c r="D3281" s="2" t="s">
        <v>1139</v>
      </c>
      <c r="E3281" s="2" t="s">
        <v>25277</v>
      </c>
      <c r="F3281" s="2">
        <v>37611081</v>
      </c>
      <c r="G3281" s="2" t="s">
        <v>25347</v>
      </c>
      <c r="H3281" s="2" t="s">
        <v>25348</v>
      </c>
      <c r="I3281" s="2" t="s">
        <v>2154</v>
      </c>
      <c r="J3281" s="2" t="s">
        <v>2154</v>
      </c>
      <c r="K3281" s="2" t="s">
        <v>16118</v>
      </c>
      <c r="L3281" s="2" t="s">
        <v>25349</v>
      </c>
      <c r="M3281" s="2" t="s">
        <v>9041</v>
      </c>
      <c r="N3281" s="4" t="s">
        <v>25350</v>
      </c>
      <c r="O3281" s="4" t="s">
        <v>25351</v>
      </c>
    </row>
    <row r="3282" spans="1:15" ht="15" hidden="1" customHeight="1" x14ac:dyDescent="0.3">
      <c r="A3282" s="2" t="s">
        <v>386</v>
      </c>
      <c r="B3282" s="2" t="s">
        <v>34336</v>
      </c>
      <c r="C3282" s="3">
        <v>29</v>
      </c>
      <c r="D3282" s="2" t="s">
        <v>1139</v>
      </c>
      <c r="E3282" s="2" t="s">
        <v>25277</v>
      </c>
      <c r="F3282" s="2">
        <v>37405872</v>
      </c>
      <c r="G3282" s="2" t="s">
        <v>25352</v>
      </c>
      <c r="H3282" s="2" t="s">
        <v>25353</v>
      </c>
      <c r="I3282" s="2" t="s">
        <v>4271</v>
      </c>
      <c r="J3282" s="2" t="s">
        <v>6014</v>
      </c>
      <c r="K3282" s="2" t="s">
        <v>19438</v>
      </c>
      <c r="L3282" s="2" t="s">
        <v>25354</v>
      </c>
      <c r="M3282" s="2" t="s">
        <v>11800</v>
      </c>
      <c r="N3282" s="4" t="s">
        <v>25355</v>
      </c>
      <c r="O3282" s="4" t="s">
        <v>25356</v>
      </c>
    </row>
    <row r="3283" spans="1:15" ht="15" hidden="1" customHeight="1" x14ac:dyDescent="0.3">
      <c r="A3283" s="2" t="s">
        <v>386</v>
      </c>
      <c r="B3283" s="2" t="s">
        <v>34336</v>
      </c>
      <c r="C3283" s="3">
        <v>29</v>
      </c>
      <c r="D3283" s="2" t="s">
        <v>1139</v>
      </c>
      <c r="E3283" s="2" t="s">
        <v>25277</v>
      </c>
      <c r="F3283" s="2">
        <v>37314016</v>
      </c>
      <c r="G3283" s="2" t="s">
        <v>25357</v>
      </c>
      <c r="H3283" s="2" t="s">
        <v>25358</v>
      </c>
      <c r="I3283" s="2" t="s">
        <v>25359</v>
      </c>
      <c r="J3283" s="2"/>
      <c r="K3283" s="2" t="s">
        <v>25360</v>
      </c>
      <c r="L3283" s="2" t="s">
        <v>25361</v>
      </c>
      <c r="M3283" s="2" t="s">
        <v>11800</v>
      </c>
      <c r="N3283" s="4" t="s">
        <v>25362</v>
      </c>
      <c r="O3283" s="4" t="s">
        <v>25363</v>
      </c>
    </row>
    <row r="3284" spans="1:15" ht="15" hidden="1" customHeight="1" x14ac:dyDescent="0.3">
      <c r="A3284" s="2" t="s">
        <v>386</v>
      </c>
      <c r="B3284" s="2" t="s">
        <v>34336</v>
      </c>
      <c r="C3284" s="3">
        <v>29</v>
      </c>
      <c r="D3284" s="2" t="s">
        <v>1139</v>
      </c>
      <c r="E3284" s="2" t="s">
        <v>25277</v>
      </c>
      <c r="F3284" s="2">
        <v>37205571</v>
      </c>
      <c r="G3284" s="2" t="s">
        <v>25364</v>
      </c>
      <c r="H3284" s="2" t="s">
        <v>25365</v>
      </c>
      <c r="I3284" s="2" t="s">
        <v>11953</v>
      </c>
      <c r="J3284" s="2" t="s">
        <v>11953</v>
      </c>
      <c r="K3284" s="2" t="s">
        <v>12499</v>
      </c>
      <c r="L3284" s="2"/>
      <c r="M3284" s="2" t="s">
        <v>8986</v>
      </c>
      <c r="N3284" s="4" t="s">
        <v>25366</v>
      </c>
      <c r="O3284" s="4" t="s">
        <v>25367</v>
      </c>
    </row>
    <row r="3285" spans="1:15" ht="15" hidden="1" customHeight="1" x14ac:dyDescent="0.3">
      <c r="A3285" s="2" t="s">
        <v>386</v>
      </c>
      <c r="B3285" s="2" t="s">
        <v>34336</v>
      </c>
      <c r="C3285" s="3">
        <v>29</v>
      </c>
      <c r="D3285" s="2" t="s">
        <v>1139</v>
      </c>
      <c r="E3285" s="2" t="s">
        <v>25277</v>
      </c>
      <c r="F3285" s="2">
        <v>36932020</v>
      </c>
      <c r="G3285" s="2" t="s">
        <v>25368</v>
      </c>
      <c r="H3285" s="2" t="s">
        <v>25369</v>
      </c>
      <c r="I3285" s="2" t="s">
        <v>5580</v>
      </c>
      <c r="J3285" s="2" t="s">
        <v>25370</v>
      </c>
      <c r="K3285" s="2" t="s">
        <v>12721</v>
      </c>
      <c r="L3285" s="2" t="s">
        <v>25371</v>
      </c>
      <c r="M3285" s="2" t="s">
        <v>7858</v>
      </c>
      <c r="N3285" s="4" t="s">
        <v>25372</v>
      </c>
      <c r="O3285" s="4" t="s">
        <v>25373</v>
      </c>
    </row>
    <row r="3286" spans="1:15" ht="15" hidden="1" customHeight="1" x14ac:dyDescent="0.3">
      <c r="A3286" s="2" t="s">
        <v>386</v>
      </c>
      <c r="B3286" s="2" t="s">
        <v>34336</v>
      </c>
      <c r="C3286" s="3">
        <v>29</v>
      </c>
      <c r="D3286" s="2" t="s">
        <v>1139</v>
      </c>
      <c r="E3286" s="2" t="s">
        <v>25277</v>
      </c>
      <c r="F3286" s="2">
        <v>36640152</v>
      </c>
      <c r="G3286" s="2" t="s">
        <v>25374</v>
      </c>
      <c r="H3286" s="2" t="s">
        <v>25375</v>
      </c>
      <c r="I3286" s="2" t="s">
        <v>3919</v>
      </c>
      <c r="J3286" s="2" t="s">
        <v>25376</v>
      </c>
      <c r="K3286" s="2" t="s">
        <v>19438</v>
      </c>
      <c r="L3286" s="2" t="s">
        <v>25377</v>
      </c>
      <c r="M3286" s="2" t="s">
        <v>11800</v>
      </c>
      <c r="N3286" s="4" t="s">
        <v>25378</v>
      </c>
      <c r="O3286" s="4" t="s">
        <v>25379</v>
      </c>
    </row>
    <row r="3287" spans="1:15" ht="15" hidden="1" customHeight="1" x14ac:dyDescent="0.3">
      <c r="A3287" s="2" t="s">
        <v>386</v>
      </c>
      <c r="B3287" s="2" t="s">
        <v>34336</v>
      </c>
      <c r="C3287" s="3">
        <v>29</v>
      </c>
      <c r="D3287" s="2" t="s">
        <v>1139</v>
      </c>
      <c r="E3287" s="2" t="s">
        <v>25277</v>
      </c>
      <c r="F3287" s="2">
        <v>36695691</v>
      </c>
      <c r="G3287" s="2" t="s">
        <v>25380</v>
      </c>
      <c r="H3287" s="2" t="s">
        <v>25381</v>
      </c>
      <c r="I3287" s="2" t="s">
        <v>806</v>
      </c>
      <c r="J3287" s="2" t="s">
        <v>25382</v>
      </c>
      <c r="K3287" s="2" t="s">
        <v>12721</v>
      </c>
      <c r="L3287" s="2" t="s">
        <v>25383</v>
      </c>
      <c r="M3287" s="2" t="s">
        <v>11800</v>
      </c>
      <c r="N3287" s="4" t="s">
        <v>25384</v>
      </c>
      <c r="O3287" s="4" t="s">
        <v>25385</v>
      </c>
    </row>
    <row r="3288" spans="1:15" ht="15" hidden="1" customHeight="1" x14ac:dyDescent="0.3">
      <c r="A3288" s="2" t="s">
        <v>386</v>
      </c>
      <c r="B3288" s="2" t="s">
        <v>34336</v>
      </c>
      <c r="C3288" s="3">
        <v>29</v>
      </c>
      <c r="D3288" s="2" t="s">
        <v>1139</v>
      </c>
      <c r="E3288" s="2" t="s">
        <v>25277</v>
      </c>
      <c r="F3288" s="2">
        <v>36596894</v>
      </c>
      <c r="G3288" s="2" t="s">
        <v>25386</v>
      </c>
      <c r="H3288" s="2" t="s">
        <v>25387</v>
      </c>
      <c r="I3288" s="2" t="s">
        <v>3185</v>
      </c>
      <c r="J3288" s="2"/>
      <c r="K3288" s="2" t="s">
        <v>9742</v>
      </c>
      <c r="L3288" s="2" t="s">
        <v>25388</v>
      </c>
      <c r="M3288" s="2" t="s">
        <v>7388</v>
      </c>
      <c r="N3288" s="4" t="s">
        <v>25389</v>
      </c>
      <c r="O3288" s="4" t="s">
        <v>25390</v>
      </c>
    </row>
    <row r="3289" spans="1:15" ht="15" hidden="1" customHeight="1" x14ac:dyDescent="0.3">
      <c r="A3289" s="2" t="s">
        <v>386</v>
      </c>
      <c r="B3289" s="2" t="s">
        <v>34336</v>
      </c>
      <c r="C3289" s="3">
        <v>29</v>
      </c>
      <c r="D3289" s="2" t="s">
        <v>1139</v>
      </c>
      <c r="E3289" s="2" t="s">
        <v>25277</v>
      </c>
      <c r="F3289" s="2">
        <v>36695615</v>
      </c>
      <c r="G3289" s="2" t="s">
        <v>25391</v>
      </c>
      <c r="H3289" s="2" t="s">
        <v>25392</v>
      </c>
      <c r="I3289" s="2" t="s">
        <v>3185</v>
      </c>
      <c r="J3289" s="2" t="s">
        <v>25393</v>
      </c>
      <c r="K3289" s="2" t="s">
        <v>12721</v>
      </c>
      <c r="L3289" s="2" t="s">
        <v>25394</v>
      </c>
      <c r="M3289" s="2" t="s">
        <v>7460</v>
      </c>
      <c r="N3289" s="4" t="s">
        <v>25395</v>
      </c>
      <c r="O3289" s="4" t="s">
        <v>25396</v>
      </c>
    </row>
    <row r="3290" spans="1:15" ht="15" hidden="1" customHeight="1" x14ac:dyDescent="0.3">
      <c r="A3290" s="2" t="s">
        <v>386</v>
      </c>
      <c r="B3290" s="2" t="s">
        <v>34336</v>
      </c>
      <c r="C3290" s="3">
        <v>29</v>
      </c>
      <c r="D3290" s="2" t="s">
        <v>1139</v>
      </c>
      <c r="E3290" s="2" t="s">
        <v>25277</v>
      </c>
      <c r="F3290" s="2">
        <v>37006296</v>
      </c>
      <c r="G3290" s="2" t="s">
        <v>25397</v>
      </c>
      <c r="H3290" s="2" t="s">
        <v>25398</v>
      </c>
      <c r="I3290" s="2" t="s">
        <v>1117</v>
      </c>
      <c r="J3290" s="2" t="s">
        <v>20442</v>
      </c>
      <c r="K3290" s="2" t="s">
        <v>7410</v>
      </c>
      <c r="L3290" s="2" t="s">
        <v>25399</v>
      </c>
      <c r="M3290" s="2" t="s">
        <v>24703</v>
      </c>
      <c r="N3290" s="4" t="s">
        <v>25400</v>
      </c>
      <c r="O3290" s="4" t="s">
        <v>25401</v>
      </c>
    </row>
    <row r="3291" spans="1:15" ht="15" hidden="1" customHeight="1" x14ac:dyDescent="0.3">
      <c r="A3291" s="2" t="s">
        <v>386</v>
      </c>
      <c r="B3291" s="2" t="s">
        <v>34336</v>
      </c>
      <c r="C3291" s="3">
        <v>29</v>
      </c>
      <c r="D3291" s="2" t="s">
        <v>1139</v>
      </c>
      <c r="E3291" s="2" t="s">
        <v>25277</v>
      </c>
      <c r="F3291" s="2">
        <v>36411527</v>
      </c>
      <c r="G3291" s="2" t="s">
        <v>25402</v>
      </c>
      <c r="H3291" s="2" t="s">
        <v>25403</v>
      </c>
      <c r="I3291" s="2" t="s">
        <v>1089</v>
      </c>
      <c r="J3291" s="2" t="s">
        <v>25404</v>
      </c>
      <c r="K3291" s="2" t="s">
        <v>14428</v>
      </c>
      <c r="L3291" s="2" t="s">
        <v>25405</v>
      </c>
      <c r="M3291" s="2" t="s">
        <v>7388</v>
      </c>
      <c r="N3291" s="4" t="s">
        <v>25406</v>
      </c>
      <c r="O3291" s="4" t="s">
        <v>25407</v>
      </c>
    </row>
    <row r="3292" spans="1:15" ht="15" hidden="1" customHeight="1" x14ac:dyDescent="0.3">
      <c r="A3292" s="2" t="s">
        <v>386</v>
      </c>
      <c r="B3292" s="2" t="s">
        <v>34336</v>
      </c>
      <c r="C3292" s="3">
        <v>29</v>
      </c>
      <c r="D3292" s="2" t="s">
        <v>1139</v>
      </c>
      <c r="E3292" s="2" t="s">
        <v>25277</v>
      </c>
      <c r="F3292" s="2">
        <v>35902775</v>
      </c>
      <c r="G3292" s="2" t="s">
        <v>25408</v>
      </c>
      <c r="H3292" s="2" t="s">
        <v>25409</v>
      </c>
      <c r="I3292" s="2" t="s">
        <v>1660</v>
      </c>
      <c r="J3292" s="2" t="s">
        <v>10140</v>
      </c>
      <c r="K3292" s="2" t="s">
        <v>25410</v>
      </c>
      <c r="L3292" s="2" t="s">
        <v>25411</v>
      </c>
      <c r="M3292" s="2" t="s">
        <v>7438</v>
      </c>
      <c r="N3292" s="4" t="s">
        <v>25412</v>
      </c>
      <c r="O3292" s="4" t="s">
        <v>25413</v>
      </c>
    </row>
    <row r="3293" spans="1:15" ht="15" hidden="1" customHeight="1" x14ac:dyDescent="0.3">
      <c r="A3293" s="2" t="s">
        <v>386</v>
      </c>
      <c r="B3293" s="2" t="s">
        <v>34336</v>
      </c>
      <c r="C3293" s="3">
        <v>29</v>
      </c>
      <c r="D3293" s="2" t="s">
        <v>1139</v>
      </c>
      <c r="E3293" s="2" t="s">
        <v>25277</v>
      </c>
      <c r="F3293" s="2">
        <v>35819838</v>
      </c>
      <c r="G3293" s="2" t="s">
        <v>25414</v>
      </c>
      <c r="H3293" s="2" t="s">
        <v>25415</v>
      </c>
      <c r="I3293" s="2" t="s">
        <v>15991</v>
      </c>
      <c r="J3293" s="2" t="s">
        <v>15991</v>
      </c>
      <c r="K3293" s="2" t="s">
        <v>9113</v>
      </c>
      <c r="L3293" s="2" t="s">
        <v>25416</v>
      </c>
      <c r="M3293" s="2" t="s">
        <v>11800</v>
      </c>
      <c r="N3293" s="4" t="s">
        <v>25417</v>
      </c>
      <c r="O3293" s="4" t="s">
        <v>25418</v>
      </c>
    </row>
    <row r="3294" spans="1:15" ht="15" hidden="1" customHeight="1" x14ac:dyDescent="0.3">
      <c r="A3294" s="2" t="s">
        <v>386</v>
      </c>
      <c r="B3294" s="2" t="s">
        <v>34336</v>
      </c>
      <c r="C3294" s="3">
        <v>29</v>
      </c>
      <c r="D3294" s="2" t="s">
        <v>1139</v>
      </c>
      <c r="E3294" s="2" t="s">
        <v>25277</v>
      </c>
      <c r="F3294" s="2">
        <v>36761170</v>
      </c>
      <c r="G3294" s="2" t="s">
        <v>25419</v>
      </c>
      <c r="H3294" s="2" t="s">
        <v>25420</v>
      </c>
      <c r="I3294" s="2" t="s">
        <v>695</v>
      </c>
      <c r="J3294" s="2" t="s">
        <v>15874</v>
      </c>
      <c r="K3294" s="2" t="s">
        <v>7410</v>
      </c>
      <c r="L3294" s="2" t="s">
        <v>25421</v>
      </c>
      <c r="M3294" s="2" t="s">
        <v>11800</v>
      </c>
      <c r="N3294" s="4" t="s">
        <v>25422</v>
      </c>
      <c r="O3294" s="4" t="s">
        <v>25423</v>
      </c>
    </row>
    <row r="3295" spans="1:15" ht="15" hidden="1" customHeight="1" x14ac:dyDescent="0.3">
      <c r="A3295" s="2" t="s">
        <v>386</v>
      </c>
      <c r="B3295" s="2" t="s">
        <v>34336</v>
      </c>
      <c r="C3295" s="3">
        <v>29</v>
      </c>
      <c r="D3295" s="2" t="s">
        <v>1139</v>
      </c>
      <c r="E3295" s="2" t="s">
        <v>25277</v>
      </c>
      <c r="F3295" s="2">
        <v>34241677</v>
      </c>
      <c r="G3295" s="2" t="s">
        <v>25424</v>
      </c>
      <c r="H3295" s="2" t="s">
        <v>25425</v>
      </c>
      <c r="I3295" s="2" t="s">
        <v>5032</v>
      </c>
      <c r="J3295" s="2" t="s">
        <v>12579</v>
      </c>
      <c r="K3295" s="2" t="s">
        <v>15450</v>
      </c>
      <c r="L3295" s="2" t="s">
        <v>25426</v>
      </c>
      <c r="M3295" s="2" t="s">
        <v>7438</v>
      </c>
      <c r="N3295" s="4" t="s">
        <v>25427</v>
      </c>
      <c r="O3295" s="4" t="s">
        <v>25428</v>
      </c>
    </row>
    <row r="3296" spans="1:15" ht="15" hidden="1" customHeight="1" x14ac:dyDescent="0.3">
      <c r="A3296" s="2" t="s">
        <v>386</v>
      </c>
      <c r="B3296" s="2" t="s">
        <v>34336</v>
      </c>
      <c r="C3296" s="3">
        <v>29</v>
      </c>
      <c r="D3296" s="2" t="s">
        <v>1139</v>
      </c>
      <c r="E3296" s="2" t="s">
        <v>25277</v>
      </c>
      <c r="F3296" s="2">
        <v>33606476</v>
      </c>
      <c r="G3296" s="2" t="s">
        <v>25429</v>
      </c>
      <c r="H3296" s="2" t="s">
        <v>25430</v>
      </c>
      <c r="I3296" s="2" t="s">
        <v>6244</v>
      </c>
      <c r="J3296" s="2"/>
      <c r="K3296" s="2" t="s">
        <v>19438</v>
      </c>
      <c r="L3296" s="2" t="s">
        <v>25431</v>
      </c>
      <c r="M3296" s="2" t="s">
        <v>11800</v>
      </c>
      <c r="N3296" s="4" t="s">
        <v>25432</v>
      </c>
      <c r="O3296" s="4" t="s">
        <v>25433</v>
      </c>
    </row>
    <row r="3297" spans="1:15" ht="15" hidden="1" customHeight="1" x14ac:dyDescent="0.3">
      <c r="A3297" s="2" t="s">
        <v>386</v>
      </c>
      <c r="B3297" s="2" t="s">
        <v>34336</v>
      </c>
      <c r="C3297" s="3">
        <v>29</v>
      </c>
      <c r="D3297" s="2" t="s">
        <v>1139</v>
      </c>
      <c r="E3297" s="2" t="s">
        <v>25277</v>
      </c>
      <c r="F3297" s="2">
        <v>33756063</v>
      </c>
      <c r="G3297" s="2" t="s">
        <v>25434</v>
      </c>
      <c r="H3297" s="2" t="s">
        <v>25435</v>
      </c>
      <c r="I3297" s="2" t="s">
        <v>1206</v>
      </c>
      <c r="J3297" s="2" t="s">
        <v>2740</v>
      </c>
      <c r="K3297" s="2" t="s">
        <v>12721</v>
      </c>
      <c r="L3297" s="2" t="s">
        <v>25436</v>
      </c>
      <c r="M3297" s="2" t="s">
        <v>9041</v>
      </c>
      <c r="N3297" s="4" t="s">
        <v>25437</v>
      </c>
      <c r="O3297" s="4" t="s">
        <v>25438</v>
      </c>
    </row>
    <row r="3298" spans="1:15" ht="15" hidden="1" customHeight="1" x14ac:dyDescent="0.3">
      <c r="A3298" s="2" t="s">
        <v>386</v>
      </c>
      <c r="B3298" s="2" t="s">
        <v>34336</v>
      </c>
      <c r="C3298" s="3">
        <v>29</v>
      </c>
      <c r="D3298" s="2" t="s">
        <v>1139</v>
      </c>
      <c r="E3298" s="2" t="s">
        <v>25277</v>
      </c>
      <c r="F3298" s="2">
        <v>34174152</v>
      </c>
      <c r="G3298" s="2" t="s">
        <v>25439</v>
      </c>
      <c r="H3298" s="2" t="s">
        <v>25440</v>
      </c>
      <c r="I3298" s="2" t="s">
        <v>1206</v>
      </c>
      <c r="J3298" s="2" t="s">
        <v>25441</v>
      </c>
      <c r="K3298" s="2" t="s">
        <v>12721</v>
      </c>
      <c r="L3298" s="2" t="s">
        <v>25442</v>
      </c>
      <c r="M3298" s="2" t="s">
        <v>8909</v>
      </c>
      <c r="N3298" s="4" t="s">
        <v>25443</v>
      </c>
      <c r="O3298" s="4" t="s">
        <v>25444</v>
      </c>
    </row>
    <row r="3299" spans="1:15" ht="15" hidden="1" customHeight="1" x14ac:dyDescent="0.3">
      <c r="A3299" s="2" t="s">
        <v>386</v>
      </c>
      <c r="B3299" s="2" t="s">
        <v>34336</v>
      </c>
      <c r="C3299" s="3">
        <v>29</v>
      </c>
      <c r="D3299" s="2" t="s">
        <v>1139</v>
      </c>
      <c r="E3299" s="2" t="s">
        <v>25277</v>
      </c>
      <c r="F3299" s="2">
        <v>34100383</v>
      </c>
      <c r="G3299" s="2" t="s">
        <v>25445</v>
      </c>
      <c r="H3299" s="2" t="s">
        <v>25446</v>
      </c>
      <c r="I3299" s="2" t="s">
        <v>5825</v>
      </c>
      <c r="J3299" s="2" t="s">
        <v>5825</v>
      </c>
      <c r="K3299" s="2" t="s">
        <v>9113</v>
      </c>
      <c r="L3299" s="2" t="s">
        <v>25447</v>
      </c>
      <c r="M3299" s="2" t="s">
        <v>11800</v>
      </c>
      <c r="N3299" s="4" t="s">
        <v>25448</v>
      </c>
      <c r="O3299" s="4" t="s">
        <v>25449</v>
      </c>
    </row>
    <row r="3300" spans="1:15" ht="15" hidden="1" customHeight="1" x14ac:dyDescent="0.3">
      <c r="A3300" s="2" t="s">
        <v>386</v>
      </c>
      <c r="B3300" s="2" t="s">
        <v>34336</v>
      </c>
      <c r="C3300" s="3">
        <v>29</v>
      </c>
      <c r="D3300" s="2" t="s">
        <v>1139</v>
      </c>
      <c r="E3300" s="2" t="s">
        <v>25277</v>
      </c>
      <c r="F3300" s="2">
        <v>33911005</v>
      </c>
      <c r="G3300" s="2" t="s">
        <v>25450</v>
      </c>
      <c r="H3300" s="2" t="s">
        <v>25451</v>
      </c>
      <c r="I3300" s="2" t="s">
        <v>6324</v>
      </c>
      <c r="J3300" s="2" t="s">
        <v>10247</v>
      </c>
      <c r="K3300" s="2" t="s">
        <v>8235</v>
      </c>
      <c r="L3300" s="2" t="s">
        <v>25452</v>
      </c>
      <c r="M3300" s="2" t="s">
        <v>11800</v>
      </c>
      <c r="N3300" s="4" t="s">
        <v>25453</v>
      </c>
      <c r="O3300" s="4" t="s">
        <v>25454</v>
      </c>
    </row>
    <row r="3301" spans="1:15" ht="15" hidden="1" customHeight="1" x14ac:dyDescent="0.3">
      <c r="A3301" s="2" t="s">
        <v>386</v>
      </c>
      <c r="B3301" s="2" t="s">
        <v>34336</v>
      </c>
      <c r="C3301" s="3">
        <v>29</v>
      </c>
      <c r="D3301" s="2" t="s">
        <v>1139</v>
      </c>
      <c r="E3301" s="2" t="s">
        <v>25277</v>
      </c>
      <c r="F3301" s="2">
        <v>33128812</v>
      </c>
      <c r="G3301" s="2" t="s">
        <v>25455</v>
      </c>
      <c r="H3301" s="2" t="s">
        <v>25456</v>
      </c>
      <c r="I3301" s="2" t="s">
        <v>1331</v>
      </c>
      <c r="J3301" s="2" t="s">
        <v>23169</v>
      </c>
      <c r="K3301" s="2" t="s">
        <v>12721</v>
      </c>
      <c r="L3301" s="2" t="s">
        <v>25457</v>
      </c>
      <c r="M3301" s="2" t="s">
        <v>7460</v>
      </c>
      <c r="N3301" s="4" t="s">
        <v>25458</v>
      </c>
      <c r="O3301" s="4" t="s">
        <v>25459</v>
      </c>
    </row>
    <row r="3302" spans="1:15" ht="15" hidden="1" customHeight="1" x14ac:dyDescent="0.3">
      <c r="A3302" s="2" t="s">
        <v>386</v>
      </c>
      <c r="B3302" s="2" t="s">
        <v>34336</v>
      </c>
      <c r="C3302" s="3">
        <v>29</v>
      </c>
      <c r="D3302" s="2" t="s">
        <v>1139</v>
      </c>
      <c r="E3302" s="2" t="s">
        <v>25277</v>
      </c>
      <c r="F3302" s="2">
        <v>33682797</v>
      </c>
      <c r="G3302" s="2" t="s">
        <v>25460</v>
      </c>
      <c r="H3302" s="2" t="s">
        <v>25461</v>
      </c>
      <c r="I3302" s="2" t="s">
        <v>20106</v>
      </c>
      <c r="J3302" s="2" t="s">
        <v>20106</v>
      </c>
      <c r="K3302" s="2" t="s">
        <v>9113</v>
      </c>
      <c r="L3302" s="2" t="s">
        <v>25462</v>
      </c>
      <c r="M3302" s="2" t="s">
        <v>11800</v>
      </c>
      <c r="N3302" s="4" t="s">
        <v>25463</v>
      </c>
      <c r="O3302" s="4" t="s">
        <v>25464</v>
      </c>
    </row>
    <row r="3303" spans="1:15" ht="15" hidden="1" customHeight="1" x14ac:dyDescent="0.3">
      <c r="A3303" s="2" t="s">
        <v>386</v>
      </c>
      <c r="B3303" s="2" t="s">
        <v>34336</v>
      </c>
      <c r="C3303" s="3">
        <v>29</v>
      </c>
      <c r="D3303" s="2" t="s">
        <v>1139</v>
      </c>
      <c r="E3303" s="2" t="s">
        <v>25277</v>
      </c>
      <c r="F3303" s="2">
        <v>33616086</v>
      </c>
      <c r="G3303" s="2" t="s">
        <v>25465</v>
      </c>
      <c r="H3303" s="2" t="s">
        <v>25466</v>
      </c>
      <c r="I3303" s="2" t="s">
        <v>20530</v>
      </c>
      <c r="J3303" s="2" t="s">
        <v>20530</v>
      </c>
      <c r="K3303" s="2" t="s">
        <v>9113</v>
      </c>
      <c r="L3303" s="2" t="s">
        <v>25467</v>
      </c>
      <c r="M3303" s="2" t="s">
        <v>9041</v>
      </c>
      <c r="N3303" s="4" t="s">
        <v>25468</v>
      </c>
      <c r="O3303" s="4" t="s">
        <v>25469</v>
      </c>
    </row>
    <row r="3304" spans="1:15" ht="15" hidden="1" customHeight="1" x14ac:dyDescent="0.3">
      <c r="A3304" s="2" t="s">
        <v>386</v>
      </c>
      <c r="B3304" s="2" t="s">
        <v>34336</v>
      </c>
      <c r="C3304" s="3">
        <v>29</v>
      </c>
      <c r="D3304" s="2" t="s">
        <v>1139</v>
      </c>
      <c r="E3304" s="2" t="s">
        <v>25277</v>
      </c>
      <c r="F3304" s="2">
        <v>33615199</v>
      </c>
      <c r="G3304" s="2" t="s">
        <v>25470</v>
      </c>
      <c r="H3304" s="2" t="s">
        <v>25471</v>
      </c>
      <c r="I3304" s="2" t="s">
        <v>25472</v>
      </c>
      <c r="J3304" s="2" t="s">
        <v>25473</v>
      </c>
      <c r="K3304" s="2" t="s">
        <v>25474</v>
      </c>
      <c r="L3304" s="2" t="s">
        <v>25475</v>
      </c>
      <c r="M3304" s="2" t="s">
        <v>7388</v>
      </c>
      <c r="N3304" s="4" t="s">
        <v>25476</v>
      </c>
      <c r="O3304" s="4" t="s">
        <v>25477</v>
      </c>
    </row>
    <row r="3305" spans="1:15" ht="15" hidden="1" customHeight="1" x14ac:dyDescent="0.3">
      <c r="A3305" s="2" t="s">
        <v>386</v>
      </c>
      <c r="B3305" s="2" t="s">
        <v>34336</v>
      </c>
      <c r="C3305" s="3">
        <v>29</v>
      </c>
      <c r="D3305" s="2" t="s">
        <v>1139</v>
      </c>
      <c r="E3305" s="2" t="s">
        <v>25277</v>
      </c>
      <c r="F3305" s="2">
        <v>32406182</v>
      </c>
      <c r="G3305" s="2" t="s">
        <v>25478</v>
      </c>
      <c r="H3305" s="2" t="s">
        <v>25479</v>
      </c>
      <c r="I3305" s="2" t="s">
        <v>3190</v>
      </c>
      <c r="J3305" s="2" t="s">
        <v>6136</v>
      </c>
      <c r="K3305" s="2" t="s">
        <v>12721</v>
      </c>
      <c r="L3305" s="2" t="s">
        <v>25480</v>
      </c>
      <c r="M3305" s="2" t="s">
        <v>11800</v>
      </c>
      <c r="N3305" s="4" t="s">
        <v>25481</v>
      </c>
      <c r="O3305" s="4" t="s">
        <v>25482</v>
      </c>
    </row>
    <row r="3306" spans="1:15" ht="15" hidden="1" customHeight="1" x14ac:dyDescent="0.3">
      <c r="A3306" s="2" t="s">
        <v>386</v>
      </c>
      <c r="B3306" s="2" t="s">
        <v>34336</v>
      </c>
      <c r="C3306" s="3">
        <v>29</v>
      </c>
      <c r="D3306" s="2" t="s">
        <v>1139</v>
      </c>
      <c r="E3306" s="2" t="s">
        <v>25277</v>
      </c>
      <c r="F3306" s="2">
        <v>33158954</v>
      </c>
      <c r="G3306" s="2" t="s">
        <v>25483</v>
      </c>
      <c r="H3306" s="2" t="s">
        <v>25484</v>
      </c>
      <c r="I3306" s="2" t="s">
        <v>25485</v>
      </c>
      <c r="J3306" s="2" t="s">
        <v>18397</v>
      </c>
      <c r="K3306" s="2" t="s">
        <v>8235</v>
      </c>
      <c r="L3306" s="2" t="s">
        <v>25486</v>
      </c>
      <c r="M3306" s="2" t="s">
        <v>11800</v>
      </c>
      <c r="N3306" s="4" t="s">
        <v>25487</v>
      </c>
      <c r="O3306" s="4" t="s">
        <v>25488</v>
      </c>
    </row>
    <row r="3307" spans="1:15" ht="15" hidden="1" customHeight="1" x14ac:dyDescent="0.3">
      <c r="A3307" s="2" t="s">
        <v>386</v>
      </c>
      <c r="B3307" s="2" t="s">
        <v>34336</v>
      </c>
      <c r="C3307" s="3">
        <v>29</v>
      </c>
      <c r="D3307" s="2" t="s">
        <v>1139</v>
      </c>
      <c r="E3307" s="2" t="s">
        <v>25277</v>
      </c>
      <c r="F3307" s="2">
        <v>32342639</v>
      </c>
      <c r="G3307" s="2" t="s">
        <v>25489</v>
      </c>
      <c r="H3307" s="2" t="s">
        <v>25490</v>
      </c>
      <c r="I3307" s="2" t="s">
        <v>7052</v>
      </c>
      <c r="J3307" s="2" t="s">
        <v>25491</v>
      </c>
      <c r="K3307" s="2" t="s">
        <v>12721</v>
      </c>
      <c r="L3307" s="2" t="s">
        <v>25492</v>
      </c>
      <c r="M3307" s="2" t="s">
        <v>9763</v>
      </c>
      <c r="N3307" s="4" t="s">
        <v>25493</v>
      </c>
      <c r="O3307" s="4" t="s">
        <v>25494</v>
      </c>
    </row>
    <row r="3308" spans="1:15" ht="15" hidden="1" customHeight="1" x14ac:dyDescent="0.3">
      <c r="A3308" s="2" t="s">
        <v>386</v>
      </c>
      <c r="B3308" s="2" t="s">
        <v>34336</v>
      </c>
      <c r="C3308" s="3">
        <v>29</v>
      </c>
      <c r="D3308" s="2" t="s">
        <v>1139</v>
      </c>
      <c r="E3308" s="2" t="s">
        <v>25277</v>
      </c>
      <c r="F3308" s="2">
        <v>32419318</v>
      </c>
      <c r="G3308" s="2" t="s">
        <v>25495</v>
      </c>
      <c r="H3308" s="2" t="s">
        <v>25496</v>
      </c>
      <c r="I3308" s="2" t="s">
        <v>9169</v>
      </c>
      <c r="J3308" s="2" t="s">
        <v>6136</v>
      </c>
      <c r="K3308" s="2" t="s">
        <v>12721</v>
      </c>
      <c r="L3308" s="2" t="s">
        <v>25497</v>
      </c>
      <c r="M3308" s="2" t="s">
        <v>8909</v>
      </c>
      <c r="N3308" s="4" t="s">
        <v>25498</v>
      </c>
      <c r="O3308" s="4" t="s">
        <v>25499</v>
      </c>
    </row>
    <row r="3309" spans="1:15" ht="15" hidden="1" customHeight="1" x14ac:dyDescent="0.3">
      <c r="A3309" s="2" t="s">
        <v>386</v>
      </c>
      <c r="B3309" s="2" t="s">
        <v>34336</v>
      </c>
      <c r="C3309" s="3">
        <v>29</v>
      </c>
      <c r="D3309" s="2" t="s">
        <v>1139</v>
      </c>
      <c r="E3309" s="2" t="s">
        <v>25277</v>
      </c>
      <c r="F3309" s="2">
        <v>32149455</v>
      </c>
      <c r="G3309" s="2" t="s">
        <v>25500</v>
      </c>
      <c r="H3309" s="2" t="s">
        <v>25501</v>
      </c>
      <c r="I3309" s="2" t="s">
        <v>1474</v>
      </c>
      <c r="J3309" s="2" t="s">
        <v>7754</v>
      </c>
      <c r="K3309" s="2" t="s">
        <v>12721</v>
      </c>
      <c r="L3309" s="2" t="s">
        <v>25502</v>
      </c>
      <c r="M3309" s="2" t="s">
        <v>11800</v>
      </c>
      <c r="N3309" s="4" t="s">
        <v>25503</v>
      </c>
      <c r="O3309" s="4" t="s">
        <v>25504</v>
      </c>
    </row>
    <row r="3310" spans="1:15" ht="15" hidden="1" customHeight="1" x14ac:dyDescent="0.3">
      <c r="A3310" s="2" t="s">
        <v>386</v>
      </c>
      <c r="B3310" s="2" t="s">
        <v>34336</v>
      </c>
      <c r="C3310" s="3">
        <v>29</v>
      </c>
      <c r="D3310" s="2" t="s">
        <v>1139</v>
      </c>
      <c r="E3310" s="2" t="s">
        <v>25277</v>
      </c>
      <c r="F3310" s="2">
        <v>32154641</v>
      </c>
      <c r="G3310" s="2" t="s">
        <v>25505</v>
      </c>
      <c r="H3310" s="2" t="s">
        <v>25506</v>
      </c>
      <c r="I3310" s="2" t="s">
        <v>1474</v>
      </c>
      <c r="J3310" s="2" t="s">
        <v>25507</v>
      </c>
      <c r="K3310" s="2" t="s">
        <v>12721</v>
      </c>
      <c r="L3310" s="2" t="s">
        <v>25508</v>
      </c>
      <c r="M3310" s="2" t="s">
        <v>11800</v>
      </c>
      <c r="N3310" s="4" t="s">
        <v>25509</v>
      </c>
      <c r="O3310" s="4" t="s">
        <v>25510</v>
      </c>
    </row>
    <row r="3311" spans="1:15" ht="15" hidden="1" customHeight="1" x14ac:dyDescent="0.3">
      <c r="A3311" s="2" t="s">
        <v>386</v>
      </c>
      <c r="B3311" s="2" t="s">
        <v>34336</v>
      </c>
      <c r="C3311" s="3">
        <v>29</v>
      </c>
      <c r="D3311" s="2" t="s">
        <v>1139</v>
      </c>
      <c r="E3311" s="2" t="s">
        <v>25277</v>
      </c>
      <c r="F3311" s="2">
        <v>32247511</v>
      </c>
      <c r="G3311" s="2" t="s">
        <v>25511</v>
      </c>
      <c r="H3311" s="2" t="s">
        <v>25512</v>
      </c>
      <c r="I3311" s="2" t="s">
        <v>1347</v>
      </c>
      <c r="J3311" s="2" t="s">
        <v>25513</v>
      </c>
      <c r="K3311" s="2" t="s">
        <v>7960</v>
      </c>
      <c r="L3311" s="2" t="s">
        <v>25514</v>
      </c>
      <c r="M3311" s="2" t="s">
        <v>14128</v>
      </c>
      <c r="N3311" s="4" t="s">
        <v>25515</v>
      </c>
      <c r="O3311" s="4" t="s">
        <v>25516</v>
      </c>
    </row>
    <row r="3312" spans="1:15" ht="15" hidden="1" customHeight="1" x14ac:dyDescent="0.3">
      <c r="A3312" s="2" t="s">
        <v>386</v>
      </c>
      <c r="B3312" s="2" t="s">
        <v>34336</v>
      </c>
      <c r="C3312" s="3">
        <v>29</v>
      </c>
      <c r="D3312" s="2" t="s">
        <v>1139</v>
      </c>
      <c r="E3312" s="2" t="s">
        <v>25277</v>
      </c>
      <c r="F3312" s="2">
        <v>32203908</v>
      </c>
      <c r="G3312" s="2" t="s">
        <v>25517</v>
      </c>
      <c r="H3312" s="2" t="s">
        <v>25518</v>
      </c>
      <c r="I3312" s="2" t="s">
        <v>25519</v>
      </c>
      <c r="J3312" s="2" t="s">
        <v>25520</v>
      </c>
      <c r="K3312" s="2" t="s">
        <v>25474</v>
      </c>
      <c r="L3312" s="2" t="s">
        <v>25521</v>
      </c>
      <c r="M3312" s="2" t="s">
        <v>7388</v>
      </c>
      <c r="N3312" s="4" t="s">
        <v>25522</v>
      </c>
      <c r="O3312" s="4" t="s">
        <v>25523</v>
      </c>
    </row>
    <row r="3313" spans="1:15" ht="15" hidden="1" customHeight="1" x14ac:dyDescent="0.3">
      <c r="A3313" s="2" t="s">
        <v>386</v>
      </c>
      <c r="B3313" s="2" t="s">
        <v>34336</v>
      </c>
      <c r="C3313" s="3">
        <v>29</v>
      </c>
      <c r="D3313" s="2" t="s">
        <v>1139</v>
      </c>
      <c r="E3313" s="2" t="s">
        <v>25277</v>
      </c>
      <c r="F3313" s="2">
        <v>32295899</v>
      </c>
      <c r="G3313" s="2" t="s">
        <v>25524</v>
      </c>
      <c r="H3313" s="2" t="s">
        <v>25525</v>
      </c>
      <c r="I3313" s="2" t="s">
        <v>25526</v>
      </c>
      <c r="J3313" s="2"/>
      <c r="K3313" s="2" t="s">
        <v>16118</v>
      </c>
      <c r="L3313" s="2" t="s">
        <v>25527</v>
      </c>
      <c r="M3313" s="2" t="s">
        <v>22590</v>
      </c>
      <c r="N3313" s="4" t="s">
        <v>25528</v>
      </c>
      <c r="O3313" s="4" t="s">
        <v>25529</v>
      </c>
    </row>
    <row r="3314" spans="1:15" ht="15" hidden="1" customHeight="1" x14ac:dyDescent="0.3">
      <c r="A3314" s="2" t="s">
        <v>386</v>
      </c>
      <c r="B3314" s="2" t="s">
        <v>34336</v>
      </c>
      <c r="C3314" s="3">
        <v>29</v>
      </c>
      <c r="D3314" s="2" t="s">
        <v>1139</v>
      </c>
      <c r="E3314" s="2" t="s">
        <v>25277</v>
      </c>
      <c r="F3314" s="2">
        <v>31985098</v>
      </c>
      <c r="G3314" s="2" t="s">
        <v>25530</v>
      </c>
      <c r="H3314" s="2" t="s">
        <v>25531</v>
      </c>
      <c r="I3314" s="2" t="s">
        <v>9200</v>
      </c>
      <c r="J3314" s="2" t="s">
        <v>25532</v>
      </c>
      <c r="K3314" s="2" t="s">
        <v>8355</v>
      </c>
      <c r="L3314" s="2" t="s">
        <v>25533</v>
      </c>
      <c r="M3314" s="2" t="s">
        <v>11800</v>
      </c>
      <c r="N3314" s="4" t="s">
        <v>25534</v>
      </c>
      <c r="O3314" s="4" t="s">
        <v>25535</v>
      </c>
    </row>
    <row r="3315" spans="1:15" ht="15" hidden="1" customHeight="1" x14ac:dyDescent="0.3">
      <c r="A3315" s="2" t="s">
        <v>386</v>
      </c>
      <c r="B3315" s="2" t="s">
        <v>34336</v>
      </c>
      <c r="C3315" s="3">
        <v>29</v>
      </c>
      <c r="D3315" s="2" t="s">
        <v>1139</v>
      </c>
      <c r="E3315" s="2" t="s">
        <v>25277</v>
      </c>
      <c r="F3315" s="2">
        <v>32023448</v>
      </c>
      <c r="G3315" s="2" t="s">
        <v>25536</v>
      </c>
      <c r="H3315" s="2" t="s">
        <v>25537</v>
      </c>
      <c r="I3315" s="2" t="s">
        <v>25538</v>
      </c>
      <c r="J3315" s="2"/>
      <c r="K3315" s="2" t="s">
        <v>7458</v>
      </c>
      <c r="L3315" s="2" t="s">
        <v>25539</v>
      </c>
      <c r="M3315" s="2" t="s">
        <v>9041</v>
      </c>
      <c r="N3315" s="4" t="s">
        <v>25540</v>
      </c>
      <c r="O3315" s="4" t="s">
        <v>25541</v>
      </c>
    </row>
    <row r="3316" spans="1:15" ht="15" hidden="1" customHeight="1" x14ac:dyDescent="0.3">
      <c r="A3316" s="2" t="s">
        <v>386</v>
      </c>
      <c r="B3316" s="2" t="s">
        <v>34336</v>
      </c>
      <c r="C3316" s="3">
        <v>29</v>
      </c>
      <c r="D3316" s="2" t="s">
        <v>1139</v>
      </c>
      <c r="E3316" s="2" t="s">
        <v>25277</v>
      </c>
      <c r="F3316" s="2">
        <v>31452332</v>
      </c>
      <c r="G3316" s="2" t="s">
        <v>25542</v>
      </c>
      <c r="H3316" s="2" t="s">
        <v>25543</v>
      </c>
      <c r="I3316" s="2" t="s">
        <v>960</v>
      </c>
      <c r="J3316" s="2" t="s">
        <v>14274</v>
      </c>
      <c r="K3316" s="2" t="s">
        <v>12721</v>
      </c>
      <c r="L3316" s="2" t="s">
        <v>25544</v>
      </c>
      <c r="M3316" s="2" t="s">
        <v>7388</v>
      </c>
      <c r="N3316" s="4" t="s">
        <v>25545</v>
      </c>
      <c r="O3316" s="4" t="s">
        <v>25546</v>
      </c>
    </row>
    <row r="3317" spans="1:15" ht="15" hidden="1" customHeight="1" x14ac:dyDescent="0.3">
      <c r="A3317" s="2" t="s">
        <v>386</v>
      </c>
      <c r="B3317" s="2" t="s">
        <v>34336</v>
      </c>
      <c r="C3317" s="3">
        <v>29</v>
      </c>
      <c r="D3317" s="2" t="s">
        <v>1139</v>
      </c>
      <c r="E3317" s="2" t="s">
        <v>25277</v>
      </c>
      <c r="F3317" s="2">
        <v>31940267</v>
      </c>
      <c r="G3317" s="2" t="s">
        <v>25547</v>
      </c>
      <c r="H3317" s="2" t="s">
        <v>25548</v>
      </c>
      <c r="I3317" s="2" t="s">
        <v>22108</v>
      </c>
      <c r="J3317" s="2"/>
      <c r="K3317" s="2" t="s">
        <v>5277</v>
      </c>
      <c r="L3317" s="2" t="s">
        <v>25549</v>
      </c>
      <c r="M3317" s="2" t="s">
        <v>11800</v>
      </c>
      <c r="N3317" s="4" t="s">
        <v>25550</v>
      </c>
      <c r="O3317" s="4" t="s">
        <v>25551</v>
      </c>
    </row>
    <row r="3318" spans="1:15" ht="15" hidden="1" customHeight="1" x14ac:dyDescent="0.3">
      <c r="A3318" s="2" t="s">
        <v>386</v>
      </c>
      <c r="B3318" s="2" t="s">
        <v>34336</v>
      </c>
      <c r="C3318" s="3">
        <v>29</v>
      </c>
      <c r="D3318" s="2" t="s">
        <v>1139</v>
      </c>
      <c r="E3318" s="2" t="s">
        <v>25277</v>
      </c>
      <c r="F3318" s="2">
        <v>31250973</v>
      </c>
      <c r="G3318" s="2" t="s">
        <v>25552</v>
      </c>
      <c r="H3318" s="2" t="s">
        <v>25553</v>
      </c>
      <c r="I3318" s="2" t="s">
        <v>975</v>
      </c>
      <c r="J3318" s="2" t="s">
        <v>25554</v>
      </c>
      <c r="K3318" s="2" t="s">
        <v>12721</v>
      </c>
      <c r="L3318" s="2" t="s">
        <v>25555</v>
      </c>
      <c r="M3318" s="2" t="s">
        <v>9041</v>
      </c>
      <c r="N3318" s="4" t="s">
        <v>25556</v>
      </c>
      <c r="O3318" s="4" t="s">
        <v>25557</v>
      </c>
    </row>
    <row r="3319" spans="1:15" ht="15" hidden="1" customHeight="1" x14ac:dyDescent="0.3">
      <c r="A3319" s="2" t="s">
        <v>386</v>
      </c>
      <c r="B3319" s="2" t="s">
        <v>34336</v>
      </c>
      <c r="C3319" s="3">
        <v>29</v>
      </c>
      <c r="D3319" s="2" t="s">
        <v>1139</v>
      </c>
      <c r="E3319" s="2" t="s">
        <v>25277</v>
      </c>
      <c r="F3319" s="2">
        <v>32941549</v>
      </c>
      <c r="G3319" s="2" t="s">
        <v>25558</v>
      </c>
      <c r="H3319" s="2" t="s">
        <v>25559</v>
      </c>
      <c r="I3319" s="2" t="s">
        <v>1123</v>
      </c>
      <c r="J3319" s="2" t="s">
        <v>25560</v>
      </c>
      <c r="K3319" s="2" t="s">
        <v>7933</v>
      </c>
      <c r="L3319" s="2" t="s">
        <v>25561</v>
      </c>
      <c r="M3319" s="2" t="s">
        <v>7903</v>
      </c>
      <c r="N3319" s="4" t="s">
        <v>25562</v>
      </c>
      <c r="O3319" s="4" t="s">
        <v>25563</v>
      </c>
    </row>
    <row r="3320" spans="1:15" ht="15" hidden="1" customHeight="1" x14ac:dyDescent="0.3">
      <c r="A3320" s="2" t="s">
        <v>386</v>
      </c>
      <c r="B3320" s="2" t="s">
        <v>34336</v>
      </c>
      <c r="C3320" s="3">
        <v>29</v>
      </c>
      <c r="D3320" s="2" t="s">
        <v>1139</v>
      </c>
      <c r="E3320" s="2" t="s">
        <v>25277</v>
      </c>
      <c r="F3320" s="2">
        <v>31577597</v>
      </c>
      <c r="G3320" s="2" t="s">
        <v>25564</v>
      </c>
      <c r="H3320" s="2" t="s">
        <v>25565</v>
      </c>
      <c r="I3320" s="2" t="s">
        <v>4043</v>
      </c>
      <c r="J3320" s="2"/>
      <c r="K3320" s="2" t="s">
        <v>25266</v>
      </c>
      <c r="L3320" s="2" t="s">
        <v>25566</v>
      </c>
      <c r="M3320" s="2" t="s">
        <v>14128</v>
      </c>
      <c r="N3320" s="4" t="s">
        <v>25567</v>
      </c>
      <c r="O3320" s="4" t="s">
        <v>25568</v>
      </c>
    </row>
    <row r="3321" spans="1:15" ht="15" hidden="1" customHeight="1" x14ac:dyDescent="0.3">
      <c r="A3321" s="2" t="s">
        <v>386</v>
      </c>
      <c r="B3321" s="2" t="s">
        <v>34336</v>
      </c>
      <c r="C3321" s="3">
        <v>29</v>
      </c>
      <c r="D3321" s="2" t="s">
        <v>1139</v>
      </c>
      <c r="E3321" s="2" t="s">
        <v>25277</v>
      </c>
      <c r="F3321" s="2">
        <v>31723059</v>
      </c>
      <c r="G3321" s="2" t="s">
        <v>25569</v>
      </c>
      <c r="H3321" s="2" t="s">
        <v>25570</v>
      </c>
      <c r="I3321" s="2" t="s">
        <v>2283</v>
      </c>
      <c r="J3321" s="2" t="s">
        <v>2283</v>
      </c>
      <c r="K3321" s="2" t="s">
        <v>9113</v>
      </c>
      <c r="L3321" s="2" t="s">
        <v>25571</v>
      </c>
      <c r="M3321" s="2" t="s">
        <v>11800</v>
      </c>
      <c r="N3321" s="4" t="s">
        <v>25572</v>
      </c>
      <c r="O3321" s="4" t="s">
        <v>25573</v>
      </c>
    </row>
    <row r="3322" spans="1:15" ht="15" hidden="1" customHeight="1" x14ac:dyDescent="0.3">
      <c r="A3322" s="2" t="s">
        <v>386</v>
      </c>
      <c r="B3322" s="2" t="s">
        <v>34336</v>
      </c>
      <c r="C3322" s="3">
        <v>29</v>
      </c>
      <c r="D3322" s="2" t="s">
        <v>1139</v>
      </c>
      <c r="E3322" s="2" t="s">
        <v>25277</v>
      </c>
      <c r="F3322" s="2">
        <v>31808170</v>
      </c>
      <c r="G3322" s="2" t="s">
        <v>25574</v>
      </c>
      <c r="H3322" s="2" t="s">
        <v>25575</v>
      </c>
      <c r="I3322" s="2" t="s">
        <v>2367</v>
      </c>
      <c r="J3322" s="2" t="s">
        <v>23604</v>
      </c>
      <c r="K3322" s="2" t="s">
        <v>8890</v>
      </c>
      <c r="L3322" s="2" t="s">
        <v>25576</v>
      </c>
      <c r="M3322" s="2" t="s">
        <v>9763</v>
      </c>
      <c r="N3322" s="4" t="s">
        <v>25577</v>
      </c>
      <c r="O3322" s="4" t="s">
        <v>25578</v>
      </c>
    </row>
    <row r="3323" spans="1:15" ht="15" hidden="1" customHeight="1" x14ac:dyDescent="0.3">
      <c r="A3323" s="2" t="s">
        <v>386</v>
      </c>
      <c r="B3323" s="2" t="s">
        <v>34336</v>
      </c>
      <c r="C3323" s="3">
        <v>29</v>
      </c>
      <c r="D3323" s="2" t="s">
        <v>1139</v>
      </c>
      <c r="E3323" s="2" t="s">
        <v>25277</v>
      </c>
      <c r="F3323" s="2">
        <v>31883175</v>
      </c>
      <c r="G3323" s="2" t="s">
        <v>25579</v>
      </c>
      <c r="H3323" s="2" t="s">
        <v>25580</v>
      </c>
      <c r="I3323" s="2" t="s">
        <v>2367</v>
      </c>
      <c r="J3323" s="2"/>
      <c r="K3323" s="2" t="s">
        <v>8890</v>
      </c>
      <c r="L3323" s="2" t="s">
        <v>25581</v>
      </c>
      <c r="M3323" s="2" t="s">
        <v>17552</v>
      </c>
      <c r="N3323" s="4" t="s">
        <v>25582</v>
      </c>
      <c r="O3323" s="4" t="s">
        <v>25583</v>
      </c>
    </row>
    <row r="3324" spans="1:15" ht="15" hidden="1" customHeight="1" x14ac:dyDescent="0.3">
      <c r="A3324" s="2" t="s">
        <v>386</v>
      </c>
      <c r="B3324" s="2" t="s">
        <v>34336</v>
      </c>
      <c r="C3324" s="3">
        <v>29</v>
      </c>
      <c r="D3324" s="2" t="s">
        <v>1139</v>
      </c>
      <c r="E3324" s="2" t="s">
        <v>25277</v>
      </c>
      <c r="F3324" s="2">
        <v>31306584</v>
      </c>
      <c r="G3324" s="2" t="s">
        <v>25584</v>
      </c>
      <c r="H3324" s="2" t="s">
        <v>25585</v>
      </c>
      <c r="I3324" s="2" t="s">
        <v>3199</v>
      </c>
      <c r="J3324" s="2" t="s">
        <v>10353</v>
      </c>
      <c r="K3324" s="2" t="s">
        <v>17487</v>
      </c>
      <c r="L3324" s="2" t="s">
        <v>25586</v>
      </c>
      <c r="M3324" s="2" t="s">
        <v>11800</v>
      </c>
      <c r="N3324" s="4" t="s">
        <v>25587</v>
      </c>
      <c r="O3324" s="4" t="s">
        <v>25588</v>
      </c>
    </row>
    <row r="3325" spans="1:15" ht="15" hidden="1" customHeight="1" x14ac:dyDescent="0.3">
      <c r="A3325" s="2" t="s">
        <v>386</v>
      </c>
      <c r="B3325" s="2" t="s">
        <v>34336</v>
      </c>
      <c r="C3325" s="3">
        <v>29</v>
      </c>
      <c r="D3325" s="2" t="s">
        <v>1139</v>
      </c>
      <c r="E3325" s="2" t="s">
        <v>25277</v>
      </c>
      <c r="F3325" s="2">
        <v>30801917</v>
      </c>
      <c r="G3325" s="2" t="s">
        <v>25589</v>
      </c>
      <c r="H3325" s="2" t="s">
        <v>25590</v>
      </c>
      <c r="I3325" s="2" t="s">
        <v>1916</v>
      </c>
      <c r="J3325" s="2" t="s">
        <v>25591</v>
      </c>
      <c r="K3325" s="2" t="s">
        <v>12721</v>
      </c>
      <c r="L3325" s="2" t="s">
        <v>25592</v>
      </c>
      <c r="M3325" s="2" t="s">
        <v>11800</v>
      </c>
      <c r="N3325" s="4" t="s">
        <v>25593</v>
      </c>
      <c r="O3325" s="4" t="s">
        <v>25594</v>
      </c>
    </row>
    <row r="3326" spans="1:15" ht="15" hidden="1" customHeight="1" x14ac:dyDescent="0.3">
      <c r="A3326" s="2" t="s">
        <v>386</v>
      </c>
      <c r="B3326" s="2" t="s">
        <v>34336</v>
      </c>
      <c r="C3326" s="3">
        <v>29</v>
      </c>
      <c r="D3326" s="2" t="s">
        <v>1139</v>
      </c>
      <c r="E3326" s="2" t="s">
        <v>25277</v>
      </c>
      <c r="F3326" s="2">
        <v>29889816</v>
      </c>
      <c r="G3326" s="2" t="s">
        <v>25595</v>
      </c>
      <c r="H3326" s="2" t="s">
        <v>25596</v>
      </c>
      <c r="I3326" s="2" t="s">
        <v>2586</v>
      </c>
      <c r="J3326" s="2"/>
      <c r="K3326" s="2" t="s">
        <v>19438</v>
      </c>
      <c r="L3326" s="2" t="s">
        <v>25597</v>
      </c>
      <c r="M3326" s="2" t="s">
        <v>11800</v>
      </c>
      <c r="N3326" s="4" t="s">
        <v>25598</v>
      </c>
      <c r="O3326" s="4" t="s">
        <v>25599</v>
      </c>
    </row>
    <row r="3327" spans="1:15" ht="15" hidden="1" customHeight="1" x14ac:dyDescent="0.3">
      <c r="A3327" s="2" t="s">
        <v>386</v>
      </c>
      <c r="B3327" s="2" t="s">
        <v>34336</v>
      </c>
      <c r="C3327" s="3">
        <v>29</v>
      </c>
      <c r="D3327" s="2" t="s">
        <v>1139</v>
      </c>
      <c r="E3327" s="2" t="s">
        <v>25277</v>
      </c>
      <c r="F3327" s="2">
        <v>31045575</v>
      </c>
      <c r="G3327" s="2" t="s">
        <v>25600</v>
      </c>
      <c r="H3327" s="2" t="s">
        <v>25601</v>
      </c>
      <c r="I3327" s="2" t="s">
        <v>25602</v>
      </c>
      <c r="J3327" s="2" t="s">
        <v>25602</v>
      </c>
      <c r="K3327" s="2" t="s">
        <v>9113</v>
      </c>
      <c r="L3327" s="2" t="s">
        <v>25603</v>
      </c>
      <c r="M3327" s="2" t="s">
        <v>11800</v>
      </c>
      <c r="N3327" s="4" t="s">
        <v>25604</v>
      </c>
      <c r="O3327" s="4" t="s">
        <v>25605</v>
      </c>
    </row>
    <row r="3328" spans="1:15" ht="15" hidden="1" customHeight="1" x14ac:dyDescent="0.3">
      <c r="A3328" s="2" t="s">
        <v>386</v>
      </c>
      <c r="B3328" s="2" t="s">
        <v>34336</v>
      </c>
      <c r="C3328" s="3">
        <v>29</v>
      </c>
      <c r="D3328" s="2" t="s">
        <v>1139</v>
      </c>
      <c r="E3328" s="2" t="s">
        <v>25277</v>
      </c>
      <c r="F3328" s="2">
        <v>29664837</v>
      </c>
      <c r="G3328" s="2" t="s">
        <v>25606</v>
      </c>
      <c r="H3328" s="2" t="s">
        <v>25607</v>
      </c>
      <c r="I3328" s="2" t="s">
        <v>1357</v>
      </c>
      <c r="J3328" s="2"/>
      <c r="K3328" s="2" t="s">
        <v>19438</v>
      </c>
      <c r="L3328" s="2" t="s">
        <v>25608</v>
      </c>
      <c r="M3328" s="2" t="s">
        <v>11800</v>
      </c>
      <c r="N3328" s="4" t="s">
        <v>25609</v>
      </c>
      <c r="O3328" s="4" t="s">
        <v>25610</v>
      </c>
    </row>
    <row r="3329" spans="1:15" ht="15" hidden="1" customHeight="1" x14ac:dyDescent="0.3">
      <c r="A3329" s="2" t="s">
        <v>386</v>
      </c>
      <c r="B3329" s="2" t="s">
        <v>34336</v>
      </c>
      <c r="C3329" s="3">
        <v>29</v>
      </c>
      <c r="D3329" s="2" t="s">
        <v>1139</v>
      </c>
      <c r="E3329" s="2" t="s">
        <v>25277</v>
      </c>
      <c r="F3329" s="2">
        <v>30624806</v>
      </c>
      <c r="G3329" s="2" t="s">
        <v>25611</v>
      </c>
      <c r="H3329" s="2" t="s">
        <v>25612</v>
      </c>
      <c r="I3329" s="2" t="s">
        <v>2987</v>
      </c>
      <c r="J3329" s="2" t="s">
        <v>13236</v>
      </c>
      <c r="K3329" s="2" t="s">
        <v>8355</v>
      </c>
      <c r="L3329" s="2" t="s">
        <v>25613</v>
      </c>
      <c r="M3329" s="2" t="s">
        <v>7388</v>
      </c>
      <c r="N3329" s="4" t="s">
        <v>25614</v>
      </c>
      <c r="O3329" s="4" t="s">
        <v>25615</v>
      </c>
    </row>
    <row r="3330" spans="1:15" ht="15" hidden="1" customHeight="1" x14ac:dyDescent="0.3">
      <c r="A3330" s="2" t="s">
        <v>386</v>
      </c>
      <c r="B3330" s="2" t="s">
        <v>34336</v>
      </c>
      <c r="C3330" s="3">
        <v>29</v>
      </c>
      <c r="D3330" s="2" t="s">
        <v>1139</v>
      </c>
      <c r="E3330" s="2" t="s">
        <v>25277</v>
      </c>
      <c r="F3330" s="2">
        <v>30728178</v>
      </c>
      <c r="G3330" s="2" t="s">
        <v>25616</v>
      </c>
      <c r="H3330" s="2" t="s">
        <v>25617</v>
      </c>
      <c r="I3330" s="2" t="s">
        <v>2987</v>
      </c>
      <c r="J3330" s="2" t="s">
        <v>16657</v>
      </c>
      <c r="K3330" s="2" t="s">
        <v>10486</v>
      </c>
      <c r="L3330" s="2" t="s">
        <v>25618</v>
      </c>
      <c r="M3330" s="2" t="s">
        <v>7388</v>
      </c>
      <c r="N3330" s="4" t="s">
        <v>25619</v>
      </c>
      <c r="O3330" s="4" t="s">
        <v>25620</v>
      </c>
    </row>
    <row r="3331" spans="1:15" ht="15" hidden="1" customHeight="1" x14ac:dyDescent="0.3">
      <c r="A3331" s="2" t="s">
        <v>386</v>
      </c>
      <c r="B3331" s="2" t="s">
        <v>34336</v>
      </c>
      <c r="C3331" s="3">
        <v>29</v>
      </c>
      <c r="D3331" s="2" t="s">
        <v>1139</v>
      </c>
      <c r="E3331" s="2" t="s">
        <v>25277</v>
      </c>
      <c r="F3331" s="2">
        <v>30650379</v>
      </c>
      <c r="G3331" s="2" t="s">
        <v>25495</v>
      </c>
      <c r="H3331" s="2" t="s">
        <v>25621</v>
      </c>
      <c r="I3331" s="2" t="s">
        <v>7850</v>
      </c>
      <c r="J3331" s="2"/>
      <c r="K3331" s="2" t="s">
        <v>5277</v>
      </c>
      <c r="L3331" s="2" t="s">
        <v>25622</v>
      </c>
      <c r="M3331" s="2" t="s">
        <v>10877</v>
      </c>
      <c r="N3331" s="4" t="s">
        <v>25623</v>
      </c>
      <c r="O3331" s="4" t="s">
        <v>25624</v>
      </c>
    </row>
    <row r="3332" spans="1:15" ht="15" hidden="1" customHeight="1" x14ac:dyDescent="0.3">
      <c r="A3332" s="2" t="s">
        <v>386</v>
      </c>
      <c r="B3332" s="2" t="s">
        <v>34336</v>
      </c>
      <c r="C3332" s="3">
        <v>29</v>
      </c>
      <c r="D3332" s="2" t="s">
        <v>1139</v>
      </c>
      <c r="E3332" s="2" t="s">
        <v>25277</v>
      </c>
      <c r="F3332" s="2">
        <v>29424793</v>
      </c>
      <c r="G3332" s="2" t="s">
        <v>25625</v>
      </c>
      <c r="H3332" s="2" t="s">
        <v>25626</v>
      </c>
      <c r="I3332" s="2" t="s">
        <v>876</v>
      </c>
      <c r="J3332" s="2"/>
      <c r="K3332" s="2" t="s">
        <v>19438</v>
      </c>
      <c r="L3332" s="2" t="s">
        <v>25627</v>
      </c>
      <c r="M3332" s="2" t="s">
        <v>9041</v>
      </c>
      <c r="N3332" s="4" t="s">
        <v>25628</v>
      </c>
      <c r="O3332" s="4" t="s">
        <v>25629</v>
      </c>
    </row>
    <row r="3333" spans="1:15" ht="15" hidden="1" customHeight="1" x14ac:dyDescent="0.3">
      <c r="A3333" s="2" t="s">
        <v>386</v>
      </c>
      <c r="B3333" s="2" t="s">
        <v>34336</v>
      </c>
      <c r="C3333" s="3">
        <v>29</v>
      </c>
      <c r="D3333" s="2" t="s">
        <v>1139</v>
      </c>
      <c r="E3333" s="2" t="s">
        <v>25277</v>
      </c>
      <c r="F3333" s="2">
        <v>31507598</v>
      </c>
      <c r="G3333" s="2" t="s">
        <v>25630</v>
      </c>
      <c r="H3333" s="2" t="s">
        <v>25631</v>
      </c>
      <c r="I3333" s="2" t="s">
        <v>1125</v>
      </c>
      <c r="J3333" s="2" t="s">
        <v>25632</v>
      </c>
      <c r="K3333" s="2" t="s">
        <v>7410</v>
      </c>
      <c r="L3333" s="2" t="s">
        <v>25633</v>
      </c>
      <c r="M3333" s="2" t="s">
        <v>14128</v>
      </c>
      <c r="N3333" s="4" t="s">
        <v>25634</v>
      </c>
      <c r="O3333" s="4" t="s">
        <v>25635</v>
      </c>
    </row>
    <row r="3334" spans="1:15" ht="15" hidden="1" customHeight="1" x14ac:dyDescent="0.3">
      <c r="A3334" s="2" t="s">
        <v>386</v>
      </c>
      <c r="B3334" s="2" t="s">
        <v>34336</v>
      </c>
      <c r="C3334" s="3">
        <v>29</v>
      </c>
      <c r="D3334" s="2" t="s">
        <v>1139</v>
      </c>
      <c r="E3334" s="2" t="s">
        <v>25277</v>
      </c>
      <c r="F3334" s="2">
        <v>29885905</v>
      </c>
      <c r="G3334" s="2" t="s">
        <v>25636</v>
      </c>
      <c r="H3334" s="2" t="s">
        <v>25637</v>
      </c>
      <c r="I3334" s="2" t="s">
        <v>1228</v>
      </c>
      <c r="J3334" s="2" t="s">
        <v>7277</v>
      </c>
      <c r="K3334" s="2" t="s">
        <v>19594</v>
      </c>
      <c r="L3334" s="2" t="s">
        <v>25638</v>
      </c>
      <c r="M3334" s="2" t="s">
        <v>25274</v>
      </c>
      <c r="N3334" s="4" t="s">
        <v>25639</v>
      </c>
      <c r="O3334" s="4" t="s">
        <v>25640</v>
      </c>
    </row>
    <row r="3335" spans="1:15" ht="15" hidden="1" customHeight="1" x14ac:dyDescent="0.3">
      <c r="A3335" s="2" t="s">
        <v>386</v>
      </c>
      <c r="B3335" s="2" t="s">
        <v>34336</v>
      </c>
      <c r="C3335" s="3">
        <v>29</v>
      </c>
      <c r="D3335" s="2" t="s">
        <v>1139</v>
      </c>
      <c r="E3335" s="2" t="s">
        <v>25277</v>
      </c>
      <c r="F3335" s="2">
        <v>30012849</v>
      </c>
      <c r="G3335" s="2" t="s">
        <v>25641</v>
      </c>
      <c r="H3335" s="2" t="s">
        <v>25642</v>
      </c>
      <c r="I3335" s="2" t="s">
        <v>4094</v>
      </c>
      <c r="J3335" s="2" t="s">
        <v>25643</v>
      </c>
      <c r="K3335" s="2" t="s">
        <v>8235</v>
      </c>
      <c r="L3335" s="2" t="s">
        <v>25644</v>
      </c>
      <c r="M3335" s="2" t="s">
        <v>11800</v>
      </c>
      <c r="N3335" s="4" t="s">
        <v>25645</v>
      </c>
      <c r="O3335" s="4" t="s">
        <v>25646</v>
      </c>
    </row>
    <row r="3336" spans="1:15" ht="15" hidden="1" customHeight="1" x14ac:dyDescent="0.3">
      <c r="A3336" s="2" t="s">
        <v>386</v>
      </c>
      <c r="B3336" s="2" t="s">
        <v>34336</v>
      </c>
      <c r="C3336" s="3">
        <v>29</v>
      </c>
      <c r="D3336" s="2" t="s">
        <v>1139</v>
      </c>
      <c r="E3336" s="2" t="s">
        <v>25277</v>
      </c>
      <c r="F3336" s="2">
        <v>30131526</v>
      </c>
      <c r="G3336" s="2" t="s">
        <v>25647</v>
      </c>
      <c r="H3336" s="2" t="s">
        <v>25648</v>
      </c>
      <c r="I3336" s="2" t="s">
        <v>25649</v>
      </c>
      <c r="J3336" s="2" t="s">
        <v>25649</v>
      </c>
      <c r="K3336" s="2" t="s">
        <v>8943</v>
      </c>
      <c r="L3336" s="2" t="s">
        <v>25650</v>
      </c>
      <c r="M3336" s="2" t="s">
        <v>11800</v>
      </c>
      <c r="N3336" s="4" t="s">
        <v>25651</v>
      </c>
      <c r="O3336" s="4" t="s">
        <v>25652</v>
      </c>
    </row>
    <row r="3337" spans="1:15" ht="15" hidden="1" customHeight="1" x14ac:dyDescent="0.3">
      <c r="A3337" s="2" t="s">
        <v>386</v>
      </c>
      <c r="B3337" s="2" t="s">
        <v>34336</v>
      </c>
      <c r="C3337" s="3">
        <v>29</v>
      </c>
      <c r="D3337" s="2" t="s">
        <v>1139</v>
      </c>
      <c r="E3337" s="2" t="s">
        <v>25277</v>
      </c>
      <c r="F3337" s="2">
        <v>29023360</v>
      </c>
      <c r="G3337" s="2" t="s">
        <v>25653</v>
      </c>
      <c r="H3337" s="2" t="s">
        <v>25654</v>
      </c>
      <c r="I3337" s="2" t="s">
        <v>4039</v>
      </c>
      <c r="J3337" s="2"/>
      <c r="K3337" s="2" t="s">
        <v>19438</v>
      </c>
      <c r="L3337" s="2" t="s">
        <v>25655</v>
      </c>
      <c r="M3337" s="2" t="s">
        <v>11800</v>
      </c>
      <c r="N3337" s="4" t="s">
        <v>25656</v>
      </c>
      <c r="O3337" s="4" t="s">
        <v>25657</v>
      </c>
    </row>
    <row r="3338" spans="1:15" ht="15" hidden="1" customHeight="1" x14ac:dyDescent="0.3">
      <c r="A3338" s="2" t="s">
        <v>386</v>
      </c>
      <c r="B3338" s="2" t="s">
        <v>34336</v>
      </c>
      <c r="C3338" s="3">
        <v>29</v>
      </c>
      <c r="D3338" s="2" t="s">
        <v>1139</v>
      </c>
      <c r="E3338" s="2" t="s">
        <v>25277</v>
      </c>
      <c r="F3338" s="2">
        <v>30142226</v>
      </c>
      <c r="G3338" s="2" t="s">
        <v>25658</v>
      </c>
      <c r="H3338" s="2" t="s">
        <v>25659</v>
      </c>
      <c r="I3338" s="2" t="s">
        <v>4039</v>
      </c>
      <c r="J3338" s="2" t="s">
        <v>16750</v>
      </c>
      <c r="K3338" s="2" t="s">
        <v>9399</v>
      </c>
      <c r="L3338" s="2" t="s">
        <v>25660</v>
      </c>
      <c r="M3338" s="2" t="s">
        <v>8153</v>
      </c>
      <c r="N3338" s="4" t="s">
        <v>25661</v>
      </c>
      <c r="O3338" s="4" t="s">
        <v>25662</v>
      </c>
    </row>
    <row r="3339" spans="1:15" ht="15" hidden="1" customHeight="1" x14ac:dyDescent="0.3">
      <c r="A3339" s="2" t="s">
        <v>386</v>
      </c>
      <c r="B3339" s="2" t="s">
        <v>34336</v>
      </c>
      <c r="C3339" s="3">
        <v>29</v>
      </c>
      <c r="D3339" s="2" t="s">
        <v>1139</v>
      </c>
      <c r="E3339" s="2" t="s">
        <v>25277</v>
      </c>
      <c r="F3339" s="2">
        <v>29603613</v>
      </c>
      <c r="G3339" s="2" t="s">
        <v>25663</v>
      </c>
      <c r="H3339" s="2" t="s">
        <v>25664</v>
      </c>
      <c r="I3339" s="2" t="s">
        <v>2184</v>
      </c>
      <c r="J3339" s="2" t="s">
        <v>24944</v>
      </c>
      <c r="K3339" s="2" t="s">
        <v>12721</v>
      </c>
      <c r="L3339" s="2" t="s">
        <v>25665</v>
      </c>
      <c r="M3339" s="2" t="s">
        <v>9041</v>
      </c>
      <c r="N3339" s="4" t="s">
        <v>25666</v>
      </c>
      <c r="O3339" s="4" t="s">
        <v>25667</v>
      </c>
    </row>
    <row r="3340" spans="1:15" ht="15" hidden="1" customHeight="1" x14ac:dyDescent="0.3">
      <c r="A3340" s="2" t="s">
        <v>386</v>
      </c>
      <c r="B3340" s="2" t="s">
        <v>34336</v>
      </c>
      <c r="C3340" s="3">
        <v>29</v>
      </c>
      <c r="D3340" s="2" t="s">
        <v>1139</v>
      </c>
      <c r="E3340" s="2" t="s">
        <v>25277</v>
      </c>
      <c r="F3340" s="2">
        <v>29321374</v>
      </c>
      <c r="G3340" s="2" t="s">
        <v>25668</v>
      </c>
      <c r="H3340" s="2" t="s">
        <v>25669</v>
      </c>
      <c r="I3340" s="2" t="s">
        <v>20212</v>
      </c>
      <c r="J3340" s="2" t="s">
        <v>20212</v>
      </c>
      <c r="K3340" s="2" t="s">
        <v>9113</v>
      </c>
      <c r="L3340" s="2" t="s">
        <v>25670</v>
      </c>
      <c r="M3340" s="2" t="s">
        <v>11800</v>
      </c>
      <c r="N3340" s="4" t="s">
        <v>25671</v>
      </c>
      <c r="O3340" s="4" t="s">
        <v>25672</v>
      </c>
    </row>
    <row r="3341" spans="1:15" ht="15" hidden="1" customHeight="1" x14ac:dyDescent="0.3">
      <c r="A3341" s="2" t="s">
        <v>386</v>
      </c>
      <c r="B3341" s="2" t="s">
        <v>34336</v>
      </c>
      <c r="C3341" s="3">
        <v>29</v>
      </c>
      <c r="D3341" s="2" t="s">
        <v>1139</v>
      </c>
      <c r="E3341" s="2" t="s">
        <v>25277</v>
      </c>
      <c r="F3341" s="2">
        <v>28637095</v>
      </c>
      <c r="G3341" s="2" t="s">
        <v>25673</v>
      </c>
      <c r="H3341" s="2" t="s">
        <v>25674</v>
      </c>
      <c r="I3341" s="2" t="s">
        <v>3208</v>
      </c>
      <c r="J3341" s="2" t="s">
        <v>23729</v>
      </c>
      <c r="K3341" s="2" t="s">
        <v>12721</v>
      </c>
      <c r="L3341" s="2" t="s">
        <v>25675</v>
      </c>
      <c r="M3341" s="2" t="s">
        <v>9041</v>
      </c>
      <c r="N3341" s="4" t="s">
        <v>25676</v>
      </c>
      <c r="O3341" s="4" t="s">
        <v>25677</v>
      </c>
    </row>
    <row r="3342" spans="1:15" ht="15" hidden="1" customHeight="1" x14ac:dyDescent="0.3">
      <c r="A3342" s="2" t="s">
        <v>386</v>
      </c>
      <c r="B3342" s="2" t="s">
        <v>34336</v>
      </c>
      <c r="C3342" s="3">
        <v>29</v>
      </c>
      <c r="D3342" s="2" t="s">
        <v>1139</v>
      </c>
      <c r="E3342" s="2" t="s">
        <v>25277</v>
      </c>
      <c r="F3342" s="2">
        <v>28758364</v>
      </c>
      <c r="G3342" s="2" t="s">
        <v>25678</v>
      </c>
      <c r="H3342" s="2" t="s">
        <v>25679</v>
      </c>
      <c r="I3342" s="2" t="s">
        <v>3208</v>
      </c>
      <c r="J3342" s="2" t="s">
        <v>25680</v>
      </c>
      <c r="K3342" s="2" t="s">
        <v>12721</v>
      </c>
      <c r="L3342" s="2" t="s">
        <v>25681</v>
      </c>
      <c r="M3342" s="2" t="s">
        <v>7677</v>
      </c>
      <c r="N3342" s="4" t="s">
        <v>25682</v>
      </c>
      <c r="O3342" s="4" t="s">
        <v>25683</v>
      </c>
    </row>
    <row r="3343" spans="1:15" ht="15" hidden="1" customHeight="1" x14ac:dyDescent="0.3">
      <c r="A3343" s="2" t="s">
        <v>386</v>
      </c>
      <c r="B3343" s="2" t="s">
        <v>34336</v>
      </c>
      <c r="C3343" s="3">
        <v>29</v>
      </c>
      <c r="D3343" s="2" t="s">
        <v>1139</v>
      </c>
      <c r="E3343" s="2" t="s">
        <v>25277</v>
      </c>
      <c r="F3343" s="2">
        <v>29338031</v>
      </c>
      <c r="G3343" s="2" t="s">
        <v>25684</v>
      </c>
      <c r="H3343" s="2" t="s">
        <v>25685</v>
      </c>
      <c r="I3343" s="2" t="s">
        <v>781</v>
      </c>
      <c r="J3343" s="2" t="s">
        <v>25686</v>
      </c>
      <c r="K3343" s="2" t="s">
        <v>7933</v>
      </c>
      <c r="L3343" s="2" t="s">
        <v>25687</v>
      </c>
      <c r="M3343" s="2" t="s">
        <v>11800</v>
      </c>
      <c r="N3343" s="4" t="s">
        <v>25688</v>
      </c>
      <c r="O3343" s="4" t="s">
        <v>25689</v>
      </c>
    </row>
    <row r="3344" spans="1:15" ht="15" hidden="1" customHeight="1" x14ac:dyDescent="0.3">
      <c r="A3344" s="2" t="s">
        <v>386</v>
      </c>
      <c r="B3344" s="2" t="s">
        <v>34336</v>
      </c>
      <c r="C3344" s="3">
        <v>29</v>
      </c>
      <c r="D3344" s="2" t="s">
        <v>1139</v>
      </c>
      <c r="E3344" s="2" t="s">
        <v>25277</v>
      </c>
      <c r="F3344" s="2">
        <v>30135685</v>
      </c>
      <c r="G3344" s="2" t="s">
        <v>25690</v>
      </c>
      <c r="H3344" s="2" t="s">
        <v>25691</v>
      </c>
      <c r="I3344" s="2" t="s">
        <v>781</v>
      </c>
      <c r="J3344" s="2" t="s">
        <v>25692</v>
      </c>
      <c r="K3344" s="2" t="s">
        <v>7410</v>
      </c>
      <c r="L3344" s="2" t="s">
        <v>25693</v>
      </c>
      <c r="M3344" s="2" t="s">
        <v>14128</v>
      </c>
      <c r="N3344" s="4" t="s">
        <v>25694</v>
      </c>
      <c r="O3344" s="4" t="s">
        <v>25695</v>
      </c>
    </row>
    <row r="3345" spans="1:15" ht="15" hidden="1" customHeight="1" x14ac:dyDescent="0.3">
      <c r="A3345" s="2" t="s">
        <v>386</v>
      </c>
      <c r="B3345" s="2" t="s">
        <v>34336</v>
      </c>
      <c r="C3345" s="3">
        <v>29</v>
      </c>
      <c r="D3345" s="2" t="s">
        <v>1139</v>
      </c>
      <c r="E3345" s="2" t="s">
        <v>25277</v>
      </c>
      <c r="F3345" s="2">
        <v>30226896</v>
      </c>
      <c r="G3345" s="2" t="s">
        <v>25696</v>
      </c>
      <c r="H3345" s="2" t="s">
        <v>25697</v>
      </c>
      <c r="I3345" s="2" t="s">
        <v>781</v>
      </c>
      <c r="J3345" s="2" t="s">
        <v>25698</v>
      </c>
      <c r="K3345" s="2" t="s">
        <v>7933</v>
      </c>
      <c r="L3345" s="2" t="s">
        <v>25699</v>
      </c>
      <c r="M3345" s="2" t="s">
        <v>11800</v>
      </c>
      <c r="N3345" s="4" t="s">
        <v>25700</v>
      </c>
      <c r="O3345" s="4" t="s">
        <v>25701</v>
      </c>
    </row>
    <row r="3346" spans="1:15" ht="15" hidden="1" customHeight="1" x14ac:dyDescent="0.3">
      <c r="A3346" s="2" t="s">
        <v>386</v>
      </c>
      <c r="B3346" s="2" t="s">
        <v>34336</v>
      </c>
      <c r="C3346" s="3">
        <v>29</v>
      </c>
      <c r="D3346" s="2" t="s">
        <v>1139</v>
      </c>
      <c r="E3346" s="2" t="s">
        <v>25277</v>
      </c>
      <c r="F3346" s="2">
        <v>28842422</v>
      </c>
      <c r="G3346" s="2" t="s">
        <v>25702</v>
      </c>
      <c r="H3346" s="2" t="s">
        <v>25703</v>
      </c>
      <c r="I3346" s="2" t="s">
        <v>1095</v>
      </c>
      <c r="J3346" s="2" t="s">
        <v>7920</v>
      </c>
      <c r="K3346" s="2" t="s">
        <v>17487</v>
      </c>
      <c r="L3346" s="2" t="s">
        <v>25704</v>
      </c>
      <c r="M3346" s="2" t="s">
        <v>7388</v>
      </c>
      <c r="N3346" s="4" t="s">
        <v>25705</v>
      </c>
      <c r="O3346" s="4" t="s">
        <v>25706</v>
      </c>
    </row>
    <row r="3347" spans="1:15" ht="15" hidden="1" customHeight="1" x14ac:dyDescent="0.3">
      <c r="A3347" s="2" t="s">
        <v>386</v>
      </c>
      <c r="B3347" s="2" t="s">
        <v>34336</v>
      </c>
      <c r="C3347" s="3">
        <v>29</v>
      </c>
      <c r="D3347" s="2" t="s">
        <v>1139</v>
      </c>
      <c r="E3347" s="2" t="s">
        <v>25277</v>
      </c>
      <c r="F3347" s="2">
        <v>28286161</v>
      </c>
      <c r="G3347" s="2" t="s">
        <v>25707</v>
      </c>
      <c r="H3347" s="2" t="s">
        <v>25708</v>
      </c>
      <c r="I3347" s="2" t="s">
        <v>1363</v>
      </c>
      <c r="J3347" s="2" t="s">
        <v>25709</v>
      </c>
      <c r="K3347" s="2" t="s">
        <v>25710</v>
      </c>
      <c r="L3347" s="2" t="s">
        <v>25711</v>
      </c>
      <c r="M3347" s="2" t="s">
        <v>7438</v>
      </c>
      <c r="N3347" s="4" t="s">
        <v>25712</v>
      </c>
      <c r="O3347" s="4" t="s">
        <v>25713</v>
      </c>
    </row>
    <row r="3348" spans="1:15" ht="15" hidden="1" customHeight="1" x14ac:dyDescent="0.3">
      <c r="A3348" s="2" t="s">
        <v>386</v>
      </c>
      <c r="B3348" s="2" t="s">
        <v>34336</v>
      </c>
      <c r="C3348" s="3">
        <v>29</v>
      </c>
      <c r="D3348" s="2" t="s">
        <v>1139</v>
      </c>
      <c r="E3348" s="2" t="s">
        <v>25277</v>
      </c>
      <c r="F3348" s="2">
        <v>28768726</v>
      </c>
      <c r="G3348" s="2" t="s">
        <v>25714</v>
      </c>
      <c r="H3348" s="2" t="s">
        <v>25715</v>
      </c>
      <c r="I3348" s="2" t="s">
        <v>10479</v>
      </c>
      <c r="J3348" s="2" t="s">
        <v>1439</v>
      </c>
      <c r="K3348" s="2" t="s">
        <v>8235</v>
      </c>
      <c r="L3348" s="2" t="s">
        <v>25716</v>
      </c>
      <c r="M3348" s="2" t="s">
        <v>7388</v>
      </c>
      <c r="N3348" s="4" t="s">
        <v>25717</v>
      </c>
      <c r="O3348" s="4" t="s">
        <v>25718</v>
      </c>
    </row>
    <row r="3349" spans="1:15" ht="15" hidden="1" customHeight="1" x14ac:dyDescent="0.3">
      <c r="A3349" s="2" t="s">
        <v>386</v>
      </c>
      <c r="B3349" s="2" t="s">
        <v>34336</v>
      </c>
      <c r="C3349" s="3">
        <v>29</v>
      </c>
      <c r="D3349" s="2" t="s">
        <v>1139</v>
      </c>
      <c r="E3349" s="2" t="s">
        <v>25277</v>
      </c>
      <c r="F3349" s="2">
        <v>28502091</v>
      </c>
      <c r="G3349" s="2" t="s">
        <v>25719</v>
      </c>
      <c r="H3349" s="2" t="s">
        <v>25720</v>
      </c>
      <c r="I3349" s="2" t="s">
        <v>2195</v>
      </c>
      <c r="J3349" s="2" t="s">
        <v>4367</v>
      </c>
      <c r="K3349" s="2" t="s">
        <v>12721</v>
      </c>
      <c r="L3349" s="2" t="s">
        <v>25721</v>
      </c>
      <c r="M3349" s="2" t="s">
        <v>7388</v>
      </c>
      <c r="N3349" s="4" t="s">
        <v>25722</v>
      </c>
      <c r="O3349" s="4" t="s">
        <v>25723</v>
      </c>
    </row>
    <row r="3350" spans="1:15" ht="15" hidden="1" customHeight="1" x14ac:dyDescent="0.3">
      <c r="A3350" s="2" t="s">
        <v>386</v>
      </c>
      <c r="B3350" s="2" t="s">
        <v>34336</v>
      </c>
      <c r="C3350" s="3">
        <v>29</v>
      </c>
      <c r="D3350" s="2" t="s">
        <v>1139</v>
      </c>
      <c r="E3350" s="2" t="s">
        <v>25277</v>
      </c>
      <c r="F3350" s="2">
        <v>28502128</v>
      </c>
      <c r="G3350" s="2" t="s">
        <v>25724</v>
      </c>
      <c r="H3350" s="2" t="s">
        <v>25725</v>
      </c>
      <c r="I3350" s="2" t="s">
        <v>2195</v>
      </c>
      <c r="J3350" s="2" t="s">
        <v>23710</v>
      </c>
      <c r="K3350" s="2" t="s">
        <v>12721</v>
      </c>
      <c r="L3350" s="2" t="s">
        <v>25726</v>
      </c>
      <c r="M3350" s="2" t="s">
        <v>7388</v>
      </c>
      <c r="N3350" s="4" t="s">
        <v>25727</v>
      </c>
      <c r="O3350" s="4" t="s">
        <v>25728</v>
      </c>
    </row>
    <row r="3351" spans="1:15" ht="15" hidden="1" customHeight="1" x14ac:dyDescent="0.3">
      <c r="A3351" s="2" t="s">
        <v>386</v>
      </c>
      <c r="B3351" s="2" t="s">
        <v>34336</v>
      </c>
      <c r="C3351" s="3">
        <v>29</v>
      </c>
      <c r="D3351" s="2" t="s">
        <v>1139</v>
      </c>
      <c r="E3351" s="2" t="s">
        <v>25277</v>
      </c>
      <c r="F3351" s="2">
        <v>28525959</v>
      </c>
      <c r="G3351" s="2" t="s">
        <v>25511</v>
      </c>
      <c r="H3351" s="2" t="s">
        <v>25729</v>
      </c>
      <c r="I3351" s="2" t="s">
        <v>2453</v>
      </c>
      <c r="J3351" s="2" t="s">
        <v>25730</v>
      </c>
      <c r="K3351" s="2" t="s">
        <v>22914</v>
      </c>
      <c r="L3351" s="2" t="s">
        <v>25731</v>
      </c>
      <c r="M3351" s="2" t="s">
        <v>7438</v>
      </c>
      <c r="N3351" s="4" t="s">
        <v>25732</v>
      </c>
      <c r="O3351" s="4" t="s">
        <v>25733</v>
      </c>
    </row>
    <row r="3352" spans="1:15" ht="15" hidden="1" customHeight="1" x14ac:dyDescent="0.3">
      <c r="A3352" s="2" t="s">
        <v>386</v>
      </c>
      <c r="B3352" s="2" t="s">
        <v>34336</v>
      </c>
      <c r="C3352" s="3">
        <v>29</v>
      </c>
      <c r="D3352" s="2" t="s">
        <v>1139</v>
      </c>
      <c r="E3352" s="2" t="s">
        <v>25277</v>
      </c>
      <c r="F3352" s="2">
        <v>28598488</v>
      </c>
      <c r="G3352" s="2" t="s">
        <v>25734</v>
      </c>
      <c r="H3352" s="2" t="s">
        <v>25735</v>
      </c>
      <c r="I3352" s="2" t="s">
        <v>2453</v>
      </c>
      <c r="J3352" s="2" t="s">
        <v>25736</v>
      </c>
      <c r="K3352" s="2" t="s">
        <v>25737</v>
      </c>
      <c r="L3352" s="2" t="s">
        <v>25738</v>
      </c>
      <c r="M3352" s="2" t="s">
        <v>11800</v>
      </c>
      <c r="N3352" s="4" t="s">
        <v>25739</v>
      </c>
      <c r="O3352" s="4" t="s">
        <v>25740</v>
      </c>
    </row>
    <row r="3353" spans="1:15" ht="15" hidden="1" customHeight="1" x14ac:dyDescent="0.3">
      <c r="A3353" s="2" t="s">
        <v>386</v>
      </c>
      <c r="B3353" s="2" t="s">
        <v>34336</v>
      </c>
      <c r="C3353" s="3">
        <v>29</v>
      </c>
      <c r="D3353" s="2" t="s">
        <v>1139</v>
      </c>
      <c r="E3353" s="2" t="s">
        <v>25277</v>
      </c>
      <c r="F3353" s="2">
        <v>28620645</v>
      </c>
      <c r="G3353" s="2" t="s">
        <v>25741</v>
      </c>
      <c r="H3353" s="2" t="s">
        <v>25742</v>
      </c>
      <c r="I3353" s="2" t="s">
        <v>7072</v>
      </c>
      <c r="J3353" s="2" t="s">
        <v>25743</v>
      </c>
      <c r="K3353" s="2" t="s">
        <v>18374</v>
      </c>
      <c r="L3353" s="2" t="s">
        <v>25744</v>
      </c>
      <c r="M3353" s="2" t="s">
        <v>7388</v>
      </c>
      <c r="N3353" s="4" t="s">
        <v>25745</v>
      </c>
      <c r="O3353" s="4" t="s">
        <v>25746</v>
      </c>
    </row>
    <row r="3354" spans="1:15" ht="15" hidden="1" customHeight="1" x14ac:dyDescent="0.3">
      <c r="A3354" s="2" t="s">
        <v>386</v>
      </c>
      <c r="B3354" s="2" t="s">
        <v>34336</v>
      </c>
      <c r="C3354" s="3">
        <v>29</v>
      </c>
      <c r="D3354" s="2" t="s">
        <v>1139</v>
      </c>
      <c r="E3354" s="2" t="s">
        <v>25277</v>
      </c>
      <c r="F3354" s="2">
        <v>28097811</v>
      </c>
      <c r="G3354" s="2" t="s">
        <v>25747</v>
      </c>
      <c r="H3354" s="2" t="s">
        <v>25748</v>
      </c>
      <c r="I3354" s="2" t="s">
        <v>4024</v>
      </c>
      <c r="J3354" s="2" t="s">
        <v>25749</v>
      </c>
      <c r="K3354" s="2" t="s">
        <v>12721</v>
      </c>
      <c r="L3354" s="2" t="s">
        <v>25750</v>
      </c>
      <c r="M3354" s="2" t="s">
        <v>7388</v>
      </c>
      <c r="N3354" s="4" t="s">
        <v>25751</v>
      </c>
      <c r="O3354" s="4" t="s">
        <v>25752</v>
      </c>
    </row>
    <row r="3355" spans="1:15" ht="15" hidden="1" customHeight="1" x14ac:dyDescent="0.3">
      <c r="A3355" s="2" t="s">
        <v>386</v>
      </c>
      <c r="B3355" s="2" t="s">
        <v>34336</v>
      </c>
      <c r="C3355" s="3">
        <v>29</v>
      </c>
      <c r="D3355" s="2" t="s">
        <v>1139</v>
      </c>
      <c r="E3355" s="2" t="s">
        <v>25277</v>
      </c>
      <c r="F3355" s="2">
        <v>28437384</v>
      </c>
      <c r="G3355" s="2" t="s">
        <v>25753</v>
      </c>
      <c r="H3355" s="2" t="s">
        <v>25754</v>
      </c>
      <c r="I3355" s="2" t="s">
        <v>4024</v>
      </c>
      <c r="J3355" s="2"/>
      <c r="K3355" s="2" t="s">
        <v>10768</v>
      </c>
      <c r="L3355" s="2" t="s">
        <v>25755</v>
      </c>
      <c r="M3355" s="2" t="s">
        <v>10877</v>
      </c>
      <c r="N3355" s="4" t="s">
        <v>25756</v>
      </c>
      <c r="O3355" s="4" t="s">
        <v>25757</v>
      </c>
    </row>
    <row r="3356" spans="1:15" ht="15" hidden="1" customHeight="1" x14ac:dyDescent="0.3">
      <c r="A3356" s="2" t="s">
        <v>386</v>
      </c>
      <c r="B3356" s="2" t="s">
        <v>34336</v>
      </c>
      <c r="C3356" s="3">
        <v>29</v>
      </c>
      <c r="D3356" s="2" t="s">
        <v>1139</v>
      </c>
      <c r="E3356" s="2" t="s">
        <v>25277</v>
      </c>
      <c r="F3356" s="2">
        <v>28289708</v>
      </c>
      <c r="G3356" s="2" t="s">
        <v>25758</v>
      </c>
      <c r="H3356" s="2" t="s">
        <v>25759</v>
      </c>
      <c r="I3356" s="2" t="s">
        <v>25760</v>
      </c>
      <c r="J3356" s="2" t="s">
        <v>25760</v>
      </c>
      <c r="K3356" s="2" t="s">
        <v>9113</v>
      </c>
      <c r="L3356" s="2" t="s">
        <v>25761</v>
      </c>
      <c r="M3356" s="2" t="s">
        <v>11800</v>
      </c>
      <c r="N3356" s="4" t="s">
        <v>25762</v>
      </c>
      <c r="O3356" s="4" t="s">
        <v>25763</v>
      </c>
    </row>
    <row r="3357" spans="1:15" ht="15" hidden="1" customHeight="1" x14ac:dyDescent="0.3">
      <c r="A3357" s="2" t="s">
        <v>386</v>
      </c>
      <c r="B3357" s="2" t="s">
        <v>34336</v>
      </c>
      <c r="C3357" s="3">
        <v>29</v>
      </c>
      <c r="D3357" s="2" t="s">
        <v>1139</v>
      </c>
      <c r="E3357" s="2" t="s">
        <v>25277</v>
      </c>
      <c r="F3357" s="2">
        <v>28093524</v>
      </c>
      <c r="G3357" s="2" t="s">
        <v>25764</v>
      </c>
      <c r="H3357" s="2" t="s">
        <v>25765</v>
      </c>
      <c r="I3357" s="2" t="s">
        <v>3947</v>
      </c>
      <c r="J3357" s="2" t="s">
        <v>22361</v>
      </c>
      <c r="K3357" s="2" t="s">
        <v>8235</v>
      </c>
      <c r="L3357" s="2" t="s">
        <v>25766</v>
      </c>
      <c r="M3357" s="2" t="s">
        <v>8153</v>
      </c>
      <c r="N3357" s="4" t="s">
        <v>25767</v>
      </c>
      <c r="O3357" s="4" t="s">
        <v>25768</v>
      </c>
    </row>
    <row r="3358" spans="1:15" ht="15" hidden="1" customHeight="1" x14ac:dyDescent="0.3">
      <c r="A3358" s="2" t="s">
        <v>386</v>
      </c>
      <c r="B3358" s="2" t="s">
        <v>34336</v>
      </c>
      <c r="C3358" s="3">
        <v>29</v>
      </c>
      <c r="D3358" s="2" t="s">
        <v>1139</v>
      </c>
      <c r="E3358" s="2" t="s">
        <v>25277</v>
      </c>
      <c r="F3358" s="2">
        <v>27465753</v>
      </c>
      <c r="G3358" s="2" t="s">
        <v>25769</v>
      </c>
      <c r="H3358" s="2" t="s">
        <v>25770</v>
      </c>
      <c r="I3358" s="2" t="s">
        <v>2663</v>
      </c>
      <c r="J3358" s="2"/>
      <c r="K3358" s="2" t="s">
        <v>19438</v>
      </c>
      <c r="L3358" s="2" t="s">
        <v>25771</v>
      </c>
      <c r="M3358" s="2" t="s">
        <v>7388</v>
      </c>
      <c r="N3358" s="4" t="s">
        <v>25772</v>
      </c>
      <c r="O3358" s="4" t="s">
        <v>25773</v>
      </c>
    </row>
    <row r="3359" spans="1:15" ht="15" hidden="1" customHeight="1" x14ac:dyDescent="0.3">
      <c r="A3359" s="2" t="s">
        <v>386</v>
      </c>
      <c r="B3359" s="2" t="s">
        <v>34336</v>
      </c>
      <c r="C3359" s="3">
        <v>29</v>
      </c>
      <c r="D3359" s="2" t="s">
        <v>1139</v>
      </c>
      <c r="E3359" s="2" t="s">
        <v>25277</v>
      </c>
      <c r="F3359" s="2">
        <v>27926546</v>
      </c>
      <c r="G3359" s="2" t="s">
        <v>25774</v>
      </c>
      <c r="H3359" s="2" t="s">
        <v>25775</v>
      </c>
      <c r="I3359" s="2" t="s">
        <v>2663</v>
      </c>
      <c r="J3359" s="2"/>
      <c r="K3359" s="2" t="s">
        <v>25266</v>
      </c>
      <c r="L3359" s="2" t="s">
        <v>25776</v>
      </c>
      <c r="M3359" s="2" t="s">
        <v>7438</v>
      </c>
      <c r="N3359" s="4" t="s">
        <v>25777</v>
      </c>
      <c r="O3359" s="4" t="s">
        <v>25778</v>
      </c>
    </row>
    <row r="3360" spans="1:15" ht="15" hidden="1" customHeight="1" x14ac:dyDescent="0.3">
      <c r="A3360" s="2" t="s">
        <v>386</v>
      </c>
      <c r="B3360" s="2" t="s">
        <v>34336</v>
      </c>
      <c r="C3360" s="3">
        <v>29</v>
      </c>
      <c r="D3360" s="2" t="s">
        <v>1139</v>
      </c>
      <c r="E3360" s="2" t="s">
        <v>25277</v>
      </c>
      <c r="F3360" s="2">
        <v>28344876</v>
      </c>
      <c r="G3360" s="2" t="s">
        <v>25779</v>
      </c>
      <c r="H3360" s="2" t="s">
        <v>25780</v>
      </c>
      <c r="I3360" s="2" t="s">
        <v>815</v>
      </c>
      <c r="J3360" s="2" t="s">
        <v>15031</v>
      </c>
      <c r="K3360" s="2" t="s">
        <v>17271</v>
      </c>
      <c r="L3360" s="2" t="s">
        <v>25781</v>
      </c>
      <c r="M3360" s="2" t="s">
        <v>7460</v>
      </c>
      <c r="N3360" s="4" t="s">
        <v>25782</v>
      </c>
      <c r="O3360" s="4" t="s">
        <v>25783</v>
      </c>
    </row>
    <row r="3361" spans="1:15" ht="15" hidden="1" customHeight="1" x14ac:dyDescent="0.3">
      <c r="A3361" s="2" t="s">
        <v>386</v>
      </c>
      <c r="B3361" s="2" t="s">
        <v>34336</v>
      </c>
      <c r="C3361" s="3">
        <v>29</v>
      </c>
      <c r="D3361" s="2" t="s">
        <v>1139</v>
      </c>
      <c r="E3361" s="2" t="s">
        <v>25341</v>
      </c>
      <c r="F3361" s="2">
        <v>29218048</v>
      </c>
      <c r="G3361" s="2" t="s">
        <v>25784</v>
      </c>
      <c r="H3361" s="2" t="s">
        <v>25785</v>
      </c>
      <c r="I3361" s="2" t="s">
        <v>815</v>
      </c>
      <c r="J3361" s="2" t="s">
        <v>14979</v>
      </c>
      <c r="K3361" s="2" t="s">
        <v>7410</v>
      </c>
      <c r="L3361" s="2" t="s">
        <v>25786</v>
      </c>
      <c r="M3361" s="2" t="s">
        <v>10877</v>
      </c>
      <c r="N3361" s="4" t="s">
        <v>25787</v>
      </c>
      <c r="O3361" s="4" t="s">
        <v>25788</v>
      </c>
    </row>
    <row r="3362" spans="1:15" ht="15" hidden="1" customHeight="1" x14ac:dyDescent="0.3">
      <c r="A3362" s="2" t="s">
        <v>386</v>
      </c>
      <c r="B3362" s="2" t="s">
        <v>34336</v>
      </c>
      <c r="C3362" s="3">
        <v>29</v>
      </c>
      <c r="D3362" s="2" t="s">
        <v>1139</v>
      </c>
      <c r="E3362" s="2" t="s">
        <v>25277</v>
      </c>
      <c r="F3362" s="2">
        <v>29232699</v>
      </c>
      <c r="G3362" s="2" t="s">
        <v>25789</v>
      </c>
      <c r="H3362" s="2" t="s">
        <v>25790</v>
      </c>
      <c r="I3362" s="2" t="s">
        <v>815</v>
      </c>
      <c r="J3362" s="2" t="s">
        <v>25791</v>
      </c>
      <c r="K3362" s="2" t="s">
        <v>7933</v>
      </c>
      <c r="L3362" s="2" t="s">
        <v>25792</v>
      </c>
      <c r="M3362" s="2" t="s">
        <v>7388</v>
      </c>
      <c r="N3362" s="4" t="s">
        <v>25793</v>
      </c>
      <c r="O3362" s="4" t="s">
        <v>25794</v>
      </c>
    </row>
    <row r="3363" spans="1:15" ht="15" hidden="1" customHeight="1" x14ac:dyDescent="0.3">
      <c r="A3363" s="2" t="s">
        <v>386</v>
      </c>
      <c r="B3363" s="2" t="s">
        <v>34336</v>
      </c>
      <c r="C3363" s="3">
        <v>29</v>
      </c>
      <c r="D3363" s="2" t="s">
        <v>1139</v>
      </c>
      <c r="E3363" s="2" t="s">
        <v>25277</v>
      </c>
      <c r="F3363" s="2">
        <v>27741090</v>
      </c>
      <c r="G3363" s="2" t="s">
        <v>25795</v>
      </c>
      <c r="H3363" s="2" t="s">
        <v>25796</v>
      </c>
      <c r="I3363" s="2" t="s">
        <v>3219</v>
      </c>
      <c r="J3363" s="2"/>
      <c r="K3363" s="2" t="s">
        <v>16153</v>
      </c>
      <c r="L3363" s="2" t="s">
        <v>25797</v>
      </c>
      <c r="M3363" s="2" t="s">
        <v>7388</v>
      </c>
      <c r="N3363" s="4" t="s">
        <v>25798</v>
      </c>
      <c r="O3363" s="4" t="s">
        <v>25799</v>
      </c>
    </row>
    <row r="3364" spans="1:15" ht="15" hidden="1" customHeight="1" x14ac:dyDescent="0.3">
      <c r="A3364" s="2" t="s">
        <v>386</v>
      </c>
      <c r="B3364" s="2" t="s">
        <v>34336</v>
      </c>
      <c r="C3364" s="3">
        <v>29</v>
      </c>
      <c r="D3364" s="2" t="s">
        <v>1139</v>
      </c>
      <c r="E3364" s="2" t="s">
        <v>25277</v>
      </c>
      <c r="F3364" s="2">
        <v>27286793</v>
      </c>
      <c r="G3364" s="2" t="s">
        <v>25800</v>
      </c>
      <c r="H3364" s="2" t="s">
        <v>25801</v>
      </c>
      <c r="I3364" s="2" t="s">
        <v>1227</v>
      </c>
      <c r="J3364" s="2" t="s">
        <v>25802</v>
      </c>
      <c r="K3364" s="2" t="s">
        <v>8355</v>
      </c>
      <c r="L3364" s="2" t="s">
        <v>25803</v>
      </c>
      <c r="M3364" s="2" t="s">
        <v>9041</v>
      </c>
      <c r="N3364" s="4" t="s">
        <v>25804</v>
      </c>
      <c r="O3364" s="4" t="s">
        <v>25805</v>
      </c>
    </row>
    <row r="3365" spans="1:15" ht="15" hidden="1" customHeight="1" x14ac:dyDescent="0.3">
      <c r="A3365" s="2" t="s">
        <v>386</v>
      </c>
      <c r="B3365" s="2" t="s">
        <v>34336</v>
      </c>
      <c r="C3365" s="3">
        <v>29</v>
      </c>
      <c r="D3365" s="2" t="s">
        <v>1139</v>
      </c>
      <c r="E3365" s="2" t="s">
        <v>25277</v>
      </c>
      <c r="F3365" s="2">
        <v>27467756</v>
      </c>
      <c r="G3365" s="2" t="s">
        <v>25795</v>
      </c>
      <c r="H3365" s="2" t="s">
        <v>25806</v>
      </c>
      <c r="I3365" s="2" t="s">
        <v>1366</v>
      </c>
      <c r="J3365" s="2"/>
      <c r="K3365" s="2" t="s">
        <v>25807</v>
      </c>
      <c r="L3365" s="2" t="s">
        <v>25808</v>
      </c>
      <c r="M3365" s="2" t="s">
        <v>9041</v>
      </c>
      <c r="N3365" s="4" t="s">
        <v>25809</v>
      </c>
      <c r="O3365" s="4" t="s">
        <v>25810</v>
      </c>
    </row>
    <row r="3366" spans="1:15" ht="15" hidden="1" customHeight="1" x14ac:dyDescent="0.3">
      <c r="A3366" s="2" t="s">
        <v>386</v>
      </c>
      <c r="B3366" s="2" t="s">
        <v>34336</v>
      </c>
      <c r="C3366" s="3">
        <v>29</v>
      </c>
      <c r="D3366" s="2" t="s">
        <v>1139</v>
      </c>
      <c r="E3366" s="2" t="s">
        <v>25277</v>
      </c>
      <c r="F3366" s="2">
        <v>27591335</v>
      </c>
      <c r="G3366" s="2" t="s">
        <v>25811</v>
      </c>
      <c r="H3366" s="2" t="s">
        <v>25812</v>
      </c>
      <c r="I3366" s="2" t="s">
        <v>13356</v>
      </c>
      <c r="J3366" s="2"/>
      <c r="K3366" s="2" t="s">
        <v>8235</v>
      </c>
      <c r="L3366" s="2" t="s">
        <v>25813</v>
      </c>
      <c r="M3366" s="2" t="s">
        <v>14128</v>
      </c>
      <c r="N3366" s="4" t="s">
        <v>25814</v>
      </c>
      <c r="O3366" s="4" t="s">
        <v>25815</v>
      </c>
    </row>
    <row r="3367" spans="1:15" ht="15" hidden="1" customHeight="1" x14ac:dyDescent="0.3">
      <c r="A3367" s="2" t="s">
        <v>386</v>
      </c>
      <c r="B3367" s="2" t="s">
        <v>34336</v>
      </c>
      <c r="C3367" s="3">
        <v>29</v>
      </c>
      <c r="D3367" s="2" t="s">
        <v>1139</v>
      </c>
      <c r="E3367" s="2" t="s">
        <v>25277</v>
      </c>
      <c r="F3367" s="2">
        <v>27481849</v>
      </c>
      <c r="G3367" s="2" t="s">
        <v>25816</v>
      </c>
      <c r="H3367" s="2" t="s">
        <v>25817</v>
      </c>
      <c r="I3367" s="2" t="s">
        <v>4102</v>
      </c>
      <c r="J3367" s="2" t="s">
        <v>4361</v>
      </c>
      <c r="K3367" s="2" t="s">
        <v>8235</v>
      </c>
      <c r="L3367" s="2" t="s">
        <v>25818</v>
      </c>
      <c r="M3367" s="2" t="s">
        <v>11800</v>
      </c>
      <c r="N3367" s="4" t="s">
        <v>25819</v>
      </c>
      <c r="O3367" s="4" t="s">
        <v>25820</v>
      </c>
    </row>
    <row r="3368" spans="1:15" ht="15" hidden="1" customHeight="1" x14ac:dyDescent="0.3">
      <c r="A3368" s="2" t="s">
        <v>386</v>
      </c>
      <c r="B3368" s="2" t="s">
        <v>34336</v>
      </c>
      <c r="C3368" s="3">
        <v>29</v>
      </c>
      <c r="D3368" s="2" t="s">
        <v>1139</v>
      </c>
      <c r="E3368" s="2" t="s">
        <v>25277</v>
      </c>
      <c r="F3368" s="2">
        <v>27322057</v>
      </c>
      <c r="G3368" s="2" t="s">
        <v>25495</v>
      </c>
      <c r="H3368" s="2" t="s">
        <v>25821</v>
      </c>
      <c r="I3368" s="2" t="s">
        <v>13357</v>
      </c>
      <c r="J3368" s="2" t="s">
        <v>25822</v>
      </c>
      <c r="K3368" s="2" t="s">
        <v>9464</v>
      </c>
      <c r="L3368" s="2" t="s">
        <v>25823</v>
      </c>
      <c r="M3368" s="2" t="s">
        <v>10877</v>
      </c>
      <c r="N3368" s="4" t="s">
        <v>25824</v>
      </c>
      <c r="O3368" s="4" t="s">
        <v>25825</v>
      </c>
    </row>
    <row r="3369" spans="1:15" ht="15" hidden="1" customHeight="1" x14ac:dyDescent="0.3">
      <c r="A3369" s="2" t="s">
        <v>386</v>
      </c>
      <c r="B3369" s="2" t="s">
        <v>34336</v>
      </c>
      <c r="C3369" s="3">
        <v>29</v>
      </c>
      <c r="D3369" s="2" t="s">
        <v>1139</v>
      </c>
      <c r="E3369" s="2" t="s">
        <v>25277</v>
      </c>
      <c r="F3369" s="2">
        <v>27299587</v>
      </c>
      <c r="G3369" s="2" t="s">
        <v>25826</v>
      </c>
      <c r="H3369" s="2" t="s">
        <v>25827</v>
      </c>
      <c r="I3369" s="2" t="s">
        <v>3105</v>
      </c>
      <c r="J3369" s="2"/>
      <c r="K3369" s="2" t="s">
        <v>19438</v>
      </c>
      <c r="L3369" s="2" t="s">
        <v>25828</v>
      </c>
      <c r="M3369" s="2" t="s">
        <v>11800</v>
      </c>
      <c r="N3369" s="4" t="s">
        <v>25829</v>
      </c>
      <c r="O3369" s="4" t="s">
        <v>25830</v>
      </c>
    </row>
    <row r="3370" spans="1:15" ht="15" hidden="1" customHeight="1" x14ac:dyDescent="0.3">
      <c r="A3370" s="2" t="s">
        <v>386</v>
      </c>
      <c r="B3370" s="2" t="s">
        <v>34336</v>
      </c>
      <c r="C3370" s="3">
        <v>29</v>
      </c>
      <c r="D3370" s="2" t="s">
        <v>1139</v>
      </c>
      <c r="E3370" s="2" t="s">
        <v>25277</v>
      </c>
      <c r="F3370" s="2">
        <v>26923947</v>
      </c>
      <c r="G3370" s="2" t="s">
        <v>25831</v>
      </c>
      <c r="H3370" s="2" t="s">
        <v>25832</v>
      </c>
      <c r="I3370" s="2" t="s">
        <v>9502</v>
      </c>
      <c r="J3370" s="2"/>
      <c r="K3370" s="2" t="s">
        <v>8343</v>
      </c>
      <c r="L3370" s="2" t="s">
        <v>25833</v>
      </c>
      <c r="M3370" s="2" t="s">
        <v>25834</v>
      </c>
      <c r="N3370" s="4" t="s">
        <v>25835</v>
      </c>
      <c r="O3370" s="4" t="s">
        <v>25836</v>
      </c>
    </row>
    <row r="3371" spans="1:15" ht="15" hidden="1" customHeight="1" x14ac:dyDescent="0.3">
      <c r="A3371" s="2" t="s">
        <v>386</v>
      </c>
      <c r="B3371" s="2" t="s">
        <v>34336</v>
      </c>
      <c r="C3371" s="3">
        <v>29</v>
      </c>
      <c r="D3371" s="2" t="s">
        <v>1139</v>
      </c>
      <c r="E3371" s="2" t="s">
        <v>25277</v>
      </c>
      <c r="F3371" s="2">
        <v>27192567</v>
      </c>
      <c r="G3371" s="2" t="s">
        <v>25495</v>
      </c>
      <c r="H3371" s="2" t="s">
        <v>25837</v>
      </c>
      <c r="I3371" s="2" t="s">
        <v>25838</v>
      </c>
      <c r="J3371" s="2"/>
      <c r="K3371" s="2" t="s">
        <v>5277</v>
      </c>
      <c r="L3371" s="2" t="s">
        <v>25839</v>
      </c>
      <c r="M3371" s="2" t="s">
        <v>7438</v>
      </c>
      <c r="N3371" s="4" t="s">
        <v>25840</v>
      </c>
      <c r="O3371" s="4" t="s">
        <v>25841</v>
      </c>
    </row>
    <row r="3372" spans="1:15" ht="15" hidden="1" customHeight="1" x14ac:dyDescent="0.3">
      <c r="A3372" s="2" t="s">
        <v>386</v>
      </c>
      <c r="B3372" s="2" t="s">
        <v>34336</v>
      </c>
      <c r="C3372" s="3">
        <v>29</v>
      </c>
      <c r="D3372" s="2" t="s">
        <v>1139</v>
      </c>
      <c r="E3372" s="2" t="s">
        <v>25277</v>
      </c>
      <c r="F3372" s="2">
        <v>26695838</v>
      </c>
      <c r="G3372" s="2" t="s">
        <v>25495</v>
      </c>
      <c r="H3372" s="2" t="s">
        <v>25842</v>
      </c>
      <c r="I3372" s="2" t="s">
        <v>5072</v>
      </c>
      <c r="J3372" s="2" t="s">
        <v>25843</v>
      </c>
      <c r="K3372" s="2" t="s">
        <v>12721</v>
      </c>
      <c r="L3372" s="2" t="s">
        <v>25844</v>
      </c>
      <c r="M3372" s="2" t="s">
        <v>8909</v>
      </c>
      <c r="N3372" s="4" t="s">
        <v>25845</v>
      </c>
      <c r="O3372" s="4" t="s">
        <v>25846</v>
      </c>
    </row>
    <row r="3373" spans="1:15" ht="15" hidden="1" customHeight="1" x14ac:dyDescent="0.3">
      <c r="A3373" s="2" t="s">
        <v>386</v>
      </c>
      <c r="B3373" s="2" t="s">
        <v>34336</v>
      </c>
      <c r="C3373" s="3">
        <v>29</v>
      </c>
      <c r="D3373" s="2" t="s">
        <v>1139</v>
      </c>
      <c r="E3373" s="2" t="s">
        <v>25277</v>
      </c>
      <c r="F3373" s="2">
        <v>26864034</v>
      </c>
      <c r="G3373" s="2" t="s">
        <v>25847</v>
      </c>
      <c r="H3373" s="2" t="s">
        <v>25848</v>
      </c>
      <c r="I3373" s="2" t="s">
        <v>10492</v>
      </c>
      <c r="J3373" s="2" t="s">
        <v>18149</v>
      </c>
      <c r="K3373" s="2" t="s">
        <v>8235</v>
      </c>
      <c r="L3373" s="2" t="s">
        <v>25849</v>
      </c>
      <c r="M3373" s="2" t="s">
        <v>11800</v>
      </c>
      <c r="N3373" s="4" t="s">
        <v>25850</v>
      </c>
      <c r="O3373" s="4" t="s">
        <v>25851</v>
      </c>
    </row>
    <row r="3374" spans="1:15" ht="15" hidden="1" customHeight="1" x14ac:dyDescent="0.3">
      <c r="A3374" s="2" t="s">
        <v>386</v>
      </c>
      <c r="B3374" s="2" t="s">
        <v>34336</v>
      </c>
      <c r="C3374" s="3">
        <v>29</v>
      </c>
      <c r="D3374" s="2" t="s">
        <v>1139</v>
      </c>
      <c r="E3374" s="2" t="s">
        <v>25277</v>
      </c>
      <c r="F3374" s="2">
        <v>26729800</v>
      </c>
      <c r="G3374" s="2" t="s">
        <v>25852</v>
      </c>
      <c r="H3374" s="2" t="s">
        <v>25853</v>
      </c>
      <c r="I3374" s="2" t="s">
        <v>12702</v>
      </c>
      <c r="J3374" s="2" t="s">
        <v>3599</v>
      </c>
      <c r="K3374" s="2" t="s">
        <v>8235</v>
      </c>
      <c r="L3374" s="2" t="s">
        <v>25854</v>
      </c>
      <c r="M3374" s="2" t="s">
        <v>11800</v>
      </c>
      <c r="N3374" s="4" t="s">
        <v>25855</v>
      </c>
      <c r="O3374" s="4" t="s">
        <v>25856</v>
      </c>
    </row>
    <row r="3375" spans="1:15" ht="15" hidden="1" customHeight="1" x14ac:dyDescent="0.3">
      <c r="A3375" s="2" t="s">
        <v>386</v>
      </c>
      <c r="B3375" s="2" t="s">
        <v>34336</v>
      </c>
      <c r="C3375" s="3">
        <v>29</v>
      </c>
      <c r="D3375" s="2" t="s">
        <v>1139</v>
      </c>
      <c r="E3375" s="2" t="s">
        <v>25277</v>
      </c>
      <c r="F3375" s="2">
        <v>26727455</v>
      </c>
      <c r="G3375" s="2" t="s">
        <v>25857</v>
      </c>
      <c r="H3375" s="2" t="s">
        <v>25858</v>
      </c>
      <c r="I3375" s="2" t="s">
        <v>7985</v>
      </c>
      <c r="J3375" s="2"/>
      <c r="K3375" s="2" t="s">
        <v>25266</v>
      </c>
      <c r="L3375" s="2" t="s">
        <v>25859</v>
      </c>
      <c r="M3375" s="2" t="s">
        <v>9763</v>
      </c>
      <c r="N3375" s="4" t="s">
        <v>25860</v>
      </c>
      <c r="O3375" s="4" t="s">
        <v>25861</v>
      </c>
    </row>
    <row r="3376" spans="1:15" ht="15" hidden="1" customHeight="1" x14ac:dyDescent="0.3">
      <c r="A3376" s="2" t="s">
        <v>386</v>
      </c>
      <c r="B3376" s="2" t="s">
        <v>34336</v>
      </c>
      <c r="C3376" s="3">
        <v>29</v>
      </c>
      <c r="D3376" s="2" t="s">
        <v>1139</v>
      </c>
      <c r="E3376" s="2" t="s">
        <v>25277</v>
      </c>
      <c r="F3376" s="2">
        <v>27018973</v>
      </c>
      <c r="G3376" s="2" t="s">
        <v>25862</v>
      </c>
      <c r="H3376" s="2" t="s">
        <v>25863</v>
      </c>
      <c r="I3376" s="2" t="s">
        <v>864</v>
      </c>
      <c r="J3376" s="2" t="s">
        <v>25864</v>
      </c>
      <c r="K3376" s="2" t="s">
        <v>7933</v>
      </c>
      <c r="L3376" s="2" t="s">
        <v>25865</v>
      </c>
      <c r="M3376" s="2" t="s">
        <v>11800</v>
      </c>
      <c r="N3376" s="4" t="s">
        <v>25866</v>
      </c>
      <c r="O3376" s="4" t="s">
        <v>25867</v>
      </c>
    </row>
    <row r="3377" spans="1:15" ht="15" hidden="1" customHeight="1" x14ac:dyDescent="0.3">
      <c r="A3377" s="2" t="s">
        <v>386</v>
      </c>
      <c r="B3377" s="2" t="s">
        <v>34336</v>
      </c>
      <c r="C3377" s="3">
        <v>29</v>
      </c>
      <c r="D3377" s="2" t="s">
        <v>1139</v>
      </c>
      <c r="E3377" s="2" t="s">
        <v>25277</v>
      </c>
      <c r="F3377" s="2">
        <v>27413254</v>
      </c>
      <c r="G3377" s="2" t="s">
        <v>25795</v>
      </c>
      <c r="H3377" s="2" t="s">
        <v>25868</v>
      </c>
      <c r="I3377" s="2" t="s">
        <v>864</v>
      </c>
      <c r="J3377" s="2" t="s">
        <v>25869</v>
      </c>
      <c r="K3377" s="2" t="s">
        <v>13445</v>
      </c>
      <c r="L3377" s="2" t="s">
        <v>25870</v>
      </c>
      <c r="M3377" s="2" t="s">
        <v>7438</v>
      </c>
      <c r="N3377" s="4" t="s">
        <v>25871</v>
      </c>
      <c r="O3377" s="4" t="s">
        <v>25872</v>
      </c>
    </row>
    <row r="3378" spans="1:15" ht="15" hidden="1" customHeight="1" x14ac:dyDescent="0.3">
      <c r="A3378" s="2" t="s">
        <v>386</v>
      </c>
      <c r="B3378" s="2" t="s">
        <v>34336</v>
      </c>
      <c r="C3378" s="3">
        <v>29</v>
      </c>
      <c r="D3378" s="2" t="s">
        <v>1139</v>
      </c>
      <c r="E3378" s="2" t="s">
        <v>25277</v>
      </c>
      <c r="F3378" s="2">
        <v>27861506</v>
      </c>
      <c r="G3378" s="2" t="s">
        <v>25873</v>
      </c>
      <c r="H3378" s="2" t="s">
        <v>25874</v>
      </c>
      <c r="I3378" s="2" t="s">
        <v>864</v>
      </c>
      <c r="J3378" s="2" t="s">
        <v>25875</v>
      </c>
      <c r="K3378" s="2" t="s">
        <v>7933</v>
      </c>
      <c r="L3378" s="2" t="s">
        <v>25876</v>
      </c>
      <c r="M3378" s="2" t="s">
        <v>7388</v>
      </c>
      <c r="N3378" s="4" t="s">
        <v>25877</v>
      </c>
      <c r="O3378" s="4" t="s">
        <v>25878</v>
      </c>
    </row>
    <row r="3379" spans="1:15" ht="15" hidden="1" customHeight="1" x14ac:dyDescent="0.3">
      <c r="A3379" s="2" t="s">
        <v>386</v>
      </c>
      <c r="B3379" s="2" t="s">
        <v>34336</v>
      </c>
      <c r="C3379" s="3">
        <v>29</v>
      </c>
      <c r="D3379" s="2" t="s">
        <v>1139</v>
      </c>
      <c r="E3379" s="2" t="s">
        <v>25277</v>
      </c>
      <c r="F3379" s="2">
        <v>26228897</v>
      </c>
      <c r="G3379" s="2" t="s">
        <v>25879</v>
      </c>
      <c r="H3379" s="2" t="s">
        <v>25880</v>
      </c>
      <c r="I3379" s="2" t="s">
        <v>1974</v>
      </c>
      <c r="J3379" s="2" t="s">
        <v>7986</v>
      </c>
      <c r="K3379" s="2" t="s">
        <v>12721</v>
      </c>
      <c r="L3379" s="2" t="s">
        <v>25881</v>
      </c>
      <c r="M3379" s="2" t="s">
        <v>9041</v>
      </c>
      <c r="N3379" s="4" t="s">
        <v>25882</v>
      </c>
      <c r="O3379" s="4" t="s">
        <v>25883</v>
      </c>
    </row>
    <row r="3380" spans="1:15" ht="15" hidden="1" customHeight="1" x14ac:dyDescent="0.3">
      <c r="A3380" s="2" t="s">
        <v>386</v>
      </c>
      <c r="B3380" s="2" t="s">
        <v>34336</v>
      </c>
      <c r="C3380" s="3">
        <v>29</v>
      </c>
      <c r="D3380" s="2" t="s">
        <v>1139</v>
      </c>
      <c r="E3380" s="2" t="s">
        <v>25277</v>
      </c>
      <c r="F3380" s="2">
        <v>26306770</v>
      </c>
      <c r="G3380" s="2" t="s">
        <v>25884</v>
      </c>
      <c r="H3380" s="2" t="s">
        <v>25885</v>
      </c>
      <c r="I3380" s="2" t="s">
        <v>2668</v>
      </c>
      <c r="J3380" s="2" t="s">
        <v>7999</v>
      </c>
      <c r="K3380" s="2" t="s">
        <v>25886</v>
      </c>
      <c r="L3380" s="2" t="s">
        <v>25887</v>
      </c>
      <c r="M3380" s="2" t="s">
        <v>14128</v>
      </c>
      <c r="N3380" s="4" t="s">
        <v>25888</v>
      </c>
      <c r="O3380" s="4" t="s">
        <v>25889</v>
      </c>
    </row>
    <row r="3381" spans="1:15" ht="15" hidden="1" customHeight="1" x14ac:dyDescent="0.3">
      <c r="A3381" s="2" t="s">
        <v>386</v>
      </c>
      <c r="B3381" s="2" t="s">
        <v>34336</v>
      </c>
      <c r="C3381" s="3">
        <v>29</v>
      </c>
      <c r="D3381" s="2" t="s">
        <v>1139</v>
      </c>
      <c r="E3381" s="2" t="s">
        <v>25277</v>
      </c>
      <c r="F3381" s="2">
        <v>25989700</v>
      </c>
      <c r="G3381" s="2" t="s">
        <v>25890</v>
      </c>
      <c r="H3381" s="2" t="s">
        <v>25891</v>
      </c>
      <c r="I3381" s="2" t="s">
        <v>2314</v>
      </c>
      <c r="J3381" s="2" t="s">
        <v>17060</v>
      </c>
      <c r="K3381" s="2" t="s">
        <v>12721</v>
      </c>
      <c r="L3381" s="2" t="s">
        <v>25892</v>
      </c>
      <c r="M3381" s="2" t="s">
        <v>9041</v>
      </c>
      <c r="N3381" s="4" t="s">
        <v>25893</v>
      </c>
      <c r="O3381" s="4" t="s">
        <v>25894</v>
      </c>
    </row>
    <row r="3382" spans="1:15" ht="15" hidden="1" customHeight="1" x14ac:dyDescent="0.3">
      <c r="A3382" s="2" t="s">
        <v>386</v>
      </c>
      <c r="B3382" s="2" t="s">
        <v>34336</v>
      </c>
      <c r="C3382" s="3">
        <v>29</v>
      </c>
      <c r="D3382" s="2" t="s">
        <v>1139</v>
      </c>
      <c r="E3382" s="2" t="s">
        <v>25277</v>
      </c>
      <c r="F3382" s="2">
        <v>25728481</v>
      </c>
      <c r="G3382" s="2" t="s">
        <v>25895</v>
      </c>
      <c r="H3382" s="2" t="s">
        <v>25896</v>
      </c>
      <c r="I3382" s="2" t="s">
        <v>963</v>
      </c>
      <c r="J3382" s="2" t="s">
        <v>1723</v>
      </c>
      <c r="K3382" s="2" t="s">
        <v>25897</v>
      </c>
      <c r="L3382" s="2" t="s">
        <v>25898</v>
      </c>
      <c r="M3382" s="2" t="s">
        <v>9041</v>
      </c>
      <c r="N3382" s="4" t="s">
        <v>25899</v>
      </c>
      <c r="O3382" s="4" t="s">
        <v>25900</v>
      </c>
    </row>
    <row r="3383" spans="1:15" ht="15" hidden="1" customHeight="1" x14ac:dyDescent="0.3">
      <c r="A3383" s="2" t="s">
        <v>386</v>
      </c>
      <c r="B3383" s="2" t="s">
        <v>34336</v>
      </c>
      <c r="C3383" s="3">
        <v>29</v>
      </c>
      <c r="D3383" s="2" t="s">
        <v>1139</v>
      </c>
      <c r="E3383" s="2" t="s">
        <v>25277</v>
      </c>
      <c r="F3383" s="2">
        <v>25847130</v>
      </c>
      <c r="G3383" s="2" t="s">
        <v>25901</v>
      </c>
      <c r="H3383" s="2" t="s">
        <v>25902</v>
      </c>
      <c r="I3383" s="2" t="s">
        <v>963</v>
      </c>
      <c r="J3383" s="2" t="s">
        <v>17041</v>
      </c>
      <c r="K3383" s="2" t="s">
        <v>25897</v>
      </c>
      <c r="L3383" s="2" t="s">
        <v>25903</v>
      </c>
      <c r="M3383" s="2" t="s">
        <v>9041</v>
      </c>
      <c r="N3383" s="4" t="s">
        <v>25904</v>
      </c>
      <c r="O3383" s="4" t="s">
        <v>25905</v>
      </c>
    </row>
    <row r="3384" spans="1:15" ht="15" hidden="1" customHeight="1" x14ac:dyDescent="0.3">
      <c r="A3384" s="2" t="s">
        <v>386</v>
      </c>
      <c r="B3384" s="2" t="s">
        <v>34336</v>
      </c>
      <c r="C3384" s="3">
        <v>29</v>
      </c>
      <c r="D3384" s="2" t="s">
        <v>1139</v>
      </c>
      <c r="E3384" s="2" t="s">
        <v>25277</v>
      </c>
      <c r="F3384" s="2">
        <v>25748104</v>
      </c>
      <c r="G3384" s="2" t="s">
        <v>25906</v>
      </c>
      <c r="H3384" s="2" t="s">
        <v>25907</v>
      </c>
      <c r="I3384" s="2" t="s">
        <v>25908</v>
      </c>
      <c r="J3384" s="2" t="s">
        <v>10537</v>
      </c>
      <c r="K3384" s="2" t="s">
        <v>18832</v>
      </c>
      <c r="L3384" s="2" t="s">
        <v>25909</v>
      </c>
      <c r="M3384" s="2" t="s">
        <v>7388</v>
      </c>
      <c r="N3384" s="4" t="s">
        <v>25910</v>
      </c>
      <c r="O3384" s="4" t="s">
        <v>25911</v>
      </c>
    </row>
    <row r="3385" spans="1:15" ht="15" hidden="1" customHeight="1" x14ac:dyDescent="0.3">
      <c r="A3385" s="2" t="s">
        <v>386</v>
      </c>
      <c r="B3385" s="2" t="s">
        <v>34336</v>
      </c>
      <c r="C3385" s="3">
        <v>29</v>
      </c>
      <c r="D3385" s="2" t="s">
        <v>1139</v>
      </c>
      <c r="E3385" s="2" t="s">
        <v>25277</v>
      </c>
      <c r="F3385" s="2">
        <v>25563991</v>
      </c>
      <c r="G3385" s="2" t="s">
        <v>25912</v>
      </c>
      <c r="H3385" s="2" t="s">
        <v>25913</v>
      </c>
      <c r="I3385" s="2" t="s">
        <v>1172</v>
      </c>
      <c r="J3385" s="2"/>
      <c r="K3385" s="2" t="s">
        <v>25266</v>
      </c>
      <c r="L3385" s="2" t="s">
        <v>25914</v>
      </c>
      <c r="M3385" s="2" t="s">
        <v>14128</v>
      </c>
      <c r="N3385" s="4" t="s">
        <v>25915</v>
      </c>
      <c r="O3385" s="4" t="s">
        <v>25916</v>
      </c>
    </row>
    <row r="3386" spans="1:15" ht="15" hidden="1" customHeight="1" x14ac:dyDescent="0.3">
      <c r="A3386" s="2" t="s">
        <v>386</v>
      </c>
      <c r="B3386" s="2" t="s">
        <v>34336</v>
      </c>
      <c r="C3386" s="3">
        <v>29</v>
      </c>
      <c r="D3386" s="2" t="s">
        <v>1139</v>
      </c>
      <c r="E3386" s="2" t="s">
        <v>25277</v>
      </c>
      <c r="F3386" s="2">
        <v>25917630</v>
      </c>
      <c r="G3386" s="2" t="s">
        <v>25917</v>
      </c>
      <c r="H3386" s="2" t="s">
        <v>25918</v>
      </c>
      <c r="I3386" s="2" t="s">
        <v>632</v>
      </c>
      <c r="J3386" s="2"/>
      <c r="K3386" s="2" t="s">
        <v>7966</v>
      </c>
      <c r="L3386" s="2" t="s">
        <v>25919</v>
      </c>
      <c r="M3386" s="2" t="s">
        <v>7438</v>
      </c>
      <c r="N3386" s="4" t="s">
        <v>25920</v>
      </c>
      <c r="O3386" s="4" t="s">
        <v>25921</v>
      </c>
    </row>
    <row r="3387" spans="1:15" ht="15" hidden="1" customHeight="1" x14ac:dyDescent="0.3">
      <c r="A3387" s="2" t="s">
        <v>386</v>
      </c>
      <c r="B3387" s="2" t="s">
        <v>34336</v>
      </c>
      <c r="C3387" s="3">
        <v>29</v>
      </c>
      <c r="D3387" s="2" t="s">
        <v>1139</v>
      </c>
      <c r="E3387" s="2" t="s">
        <v>25277</v>
      </c>
      <c r="F3387" s="2">
        <v>26098894</v>
      </c>
      <c r="G3387" s="2" t="s">
        <v>25922</v>
      </c>
      <c r="H3387" s="2" t="s">
        <v>25923</v>
      </c>
      <c r="I3387" s="2" t="s">
        <v>632</v>
      </c>
      <c r="J3387" s="2" t="s">
        <v>17028</v>
      </c>
      <c r="K3387" s="2" t="s">
        <v>7933</v>
      </c>
      <c r="L3387" s="2" t="s">
        <v>25924</v>
      </c>
      <c r="M3387" s="2" t="s">
        <v>11800</v>
      </c>
      <c r="N3387" s="4" t="s">
        <v>25925</v>
      </c>
      <c r="O3387" s="4" t="s">
        <v>25926</v>
      </c>
    </row>
    <row r="3388" spans="1:15" ht="15" hidden="1" customHeight="1" x14ac:dyDescent="0.3">
      <c r="A3388" s="2" t="s">
        <v>386</v>
      </c>
      <c r="B3388" s="2" t="s">
        <v>34336</v>
      </c>
      <c r="C3388" s="3">
        <v>29</v>
      </c>
      <c r="D3388" s="2" t="s">
        <v>1139</v>
      </c>
      <c r="E3388" s="2" t="s">
        <v>25277</v>
      </c>
      <c r="F3388" s="2">
        <v>25387592</v>
      </c>
      <c r="G3388" s="2" t="s">
        <v>25912</v>
      </c>
      <c r="H3388" s="2" t="s">
        <v>25927</v>
      </c>
      <c r="I3388" s="2" t="s">
        <v>2126</v>
      </c>
      <c r="J3388" s="2" t="s">
        <v>12189</v>
      </c>
      <c r="K3388" s="2" t="s">
        <v>12721</v>
      </c>
      <c r="L3388" s="2" t="s">
        <v>25928</v>
      </c>
      <c r="M3388" s="2" t="s">
        <v>9763</v>
      </c>
      <c r="N3388" s="4" t="s">
        <v>25929</v>
      </c>
      <c r="O3388" s="4" t="s">
        <v>25930</v>
      </c>
    </row>
    <row r="3389" spans="1:15" ht="15" hidden="1" customHeight="1" x14ac:dyDescent="0.3">
      <c r="A3389" s="2" t="s">
        <v>386</v>
      </c>
      <c r="B3389" s="2" t="s">
        <v>34336</v>
      </c>
      <c r="C3389" s="3">
        <v>29</v>
      </c>
      <c r="D3389" s="2" t="s">
        <v>1139</v>
      </c>
      <c r="E3389" s="2" t="s">
        <v>25277</v>
      </c>
      <c r="F3389" s="2">
        <v>25184737</v>
      </c>
      <c r="G3389" s="2" t="s">
        <v>25931</v>
      </c>
      <c r="H3389" s="2" t="s">
        <v>25932</v>
      </c>
      <c r="I3389" s="2" t="s">
        <v>25933</v>
      </c>
      <c r="J3389" s="2" t="s">
        <v>25933</v>
      </c>
      <c r="K3389" s="2" t="s">
        <v>13938</v>
      </c>
      <c r="L3389" s="2" t="s">
        <v>25934</v>
      </c>
      <c r="M3389" s="2" t="s">
        <v>25935</v>
      </c>
      <c r="N3389" s="4" t="s">
        <v>25936</v>
      </c>
      <c r="O3389" s="4" t="s">
        <v>25937</v>
      </c>
    </row>
    <row r="3390" spans="1:15" ht="15" hidden="1" customHeight="1" x14ac:dyDescent="0.3">
      <c r="A3390" s="2" t="s">
        <v>386</v>
      </c>
      <c r="B3390" s="2" t="s">
        <v>34336</v>
      </c>
      <c r="C3390" s="3">
        <v>29</v>
      </c>
      <c r="D3390" s="2" t="s">
        <v>1139</v>
      </c>
      <c r="E3390" s="2" t="s">
        <v>25277</v>
      </c>
      <c r="F3390" s="2">
        <v>24493820</v>
      </c>
      <c r="G3390" s="2" t="s">
        <v>25938</v>
      </c>
      <c r="H3390" s="2" t="s">
        <v>25939</v>
      </c>
      <c r="I3390" s="2" t="s">
        <v>3647</v>
      </c>
      <c r="J3390" s="2" t="s">
        <v>18767</v>
      </c>
      <c r="K3390" s="2" t="s">
        <v>8235</v>
      </c>
      <c r="L3390" s="2" t="s">
        <v>25940</v>
      </c>
      <c r="M3390" s="2" t="s">
        <v>13698</v>
      </c>
      <c r="N3390" s="4" t="s">
        <v>25941</v>
      </c>
      <c r="O3390" s="4" t="s">
        <v>25942</v>
      </c>
    </row>
    <row r="3391" spans="1:15" ht="15" hidden="1" customHeight="1" x14ac:dyDescent="0.3">
      <c r="A3391" s="2" t="s">
        <v>386</v>
      </c>
      <c r="B3391" s="2" t="s">
        <v>34336</v>
      </c>
      <c r="C3391" s="3">
        <v>29</v>
      </c>
      <c r="D3391" s="2" t="s">
        <v>1139</v>
      </c>
      <c r="E3391" s="2" t="s">
        <v>25277</v>
      </c>
      <c r="F3391" s="2">
        <v>24730049</v>
      </c>
      <c r="G3391" s="2" t="s">
        <v>25943</v>
      </c>
      <c r="H3391" s="2" t="s">
        <v>25944</v>
      </c>
      <c r="I3391" s="2" t="s">
        <v>2201</v>
      </c>
      <c r="J3391" s="2"/>
      <c r="K3391" s="2" t="s">
        <v>12721</v>
      </c>
      <c r="L3391" s="2" t="s">
        <v>25945</v>
      </c>
      <c r="M3391" s="2" t="s">
        <v>11800</v>
      </c>
      <c r="N3391" s="4" t="s">
        <v>25946</v>
      </c>
      <c r="O3391" s="4" t="s">
        <v>25947</v>
      </c>
    </row>
    <row r="3392" spans="1:15" ht="15" hidden="1" customHeight="1" x14ac:dyDescent="0.3">
      <c r="A3392" s="2" t="s">
        <v>386</v>
      </c>
      <c r="B3392" s="2" t="s">
        <v>34336</v>
      </c>
      <c r="C3392" s="3">
        <v>29</v>
      </c>
      <c r="D3392" s="2" t="s">
        <v>1139</v>
      </c>
      <c r="E3392" s="2" t="s">
        <v>25277</v>
      </c>
      <c r="F3392" s="2">
        <v>24493803</v>
      </c>
      <c r="G3392" s="2" t="s">
        <v>25948</v>
      </c>
      <c r="H3392" s="2" t="s">
        <v>25949</v>
      </c>
      <c r="I3392" s="2" t="s">
        <v>25950</v>
      </c>
      <c r="J3392" s="2" t="s">
        <v>18767</v>
      </c>
      <c r="K3392" s="2" t="s">
        <v>8300</v>
      </c>
      <c r="L3392" s="2" t="s">
        <v>25951</v>
      </c>
      <c r="M3392" s="2" t="s">
        <v>9041</v>
      </c>
      <c r="N3392" s="4" t="s">
        <v>25952</v>
      </c>
      <c r="O3392" s="4" t="s">
        <v>25953</v>
      </c>
    </row>
    <row r="3393" spans="1:15" ht="15" hidden="1" customHeight="1" x14ac:dyDescent="0.3">
      <c r="A3393" s="2" t="s">
        <v>386</v>
      </c>
      <c r="B3393" s="2" t="s">
        <v>34336</v>
      </c>
      <c r="C3393" s="3">
        <v>29</v>
      </c>
      <c r="D3393" s="2" t="s">
        <v>1139</v>
      </c>
      <c r="E3393" s="2" t="s">
        <v>25277</v>
      </c>
      <c r="F3393" s="2">
        <v>24100403</v>
      </c>
      <c r="G3393" s="2" t="s">
        <v>25954</v>
      </c>
      <c r="H3393" s="2" t="s">
        <v>25955</v>
      </c>
      <c r="I3393" s="2" t="s">
        <v>9605</v>
      </c>
      <c r="J3393" s="2" t="s">
        <v>25956</v>
      </c>
      <c r="K3393" s="2" t="s">
        <v>25410</v>
      </c>
      <c r="L3393" s="2" t="s">
        <v>25957</v>
      </c>
      <c r="M3393" s="2" t="s">
        <v>14128</v>
      </c>
      <c r="N3393" s="4" t="s">
        <v>25958</v>
      </c>
      <c r="O3393" s="4" t="s">
        <v>25959</v>
      </c>
    </row>
    <row r="3394" spans="1:15" ht="15" hidden="1" customHeight="1" x14ac:dyDescent="0.3">
      <c r="A3394" s="2" t="s">
        <v>386</v>
      </c>
      <c r="B3394" s="2" t="s">
        <v>34336</v>
      </c>
      <c r="C3394" s="3">
        <v>29</v>
      </c>
      <c r="D3394" s="2" t="s">
        <v>1139</v>
      </c>
      <c r="E3394" s="2" t="s">
        <v>25277</v>
      </c>
      <c r="F3394" s="2">
        <v>24796533</v>
      </c>
      <c r="G3394" s="2" t="s">
        <v>25960</v>
      </c>
      <c r="H3394" s="2" t="s">
        <v>25961</v>
      </c>
      <c r="I3394" s="2" t="s">
        <v>1043</v>
      </c>
      <c r="J3394" s="2" t="s">
        <v>25962</v>
      </c>
      <c r="K3394" s="2" t="s">
        <v>7933</v>
      </c>
      <c r="L3394" s="2" t="s">
        <v>25963</v>
      </c>
      <c r="M3394" s="2" t="s">
        <v>11800</v>
      </c>
      <c r="N3394" s="4" t="s">
        <v>25964</v>
      </c>
      <c r="O3394" s="4" t="s">
        <v>25965</v>
      </c>
    </row>
    <row r="3395" spans="1:15" ht="15" hidden="1" customHeight="1" x14ac:dyDescent="0.3">
      <c r="A3395" s="2" t="s">
        <v>386</v>
      </c>
      <c r="B3395" s="2" t="s">
        <v>34336</v>
      </c>
      <c r="C3395" s="3">
        <v>29</v>
      </c>
      <c r="D3395" s="2" t="s">
        <v>1139</v>
      </c>
      <c r="E3395" s="2" t="s">
        <v>25277</v>
      </c>
      <c r="F3395" s="2">
        <v>24007441</v>
      </c>
      <c r="G3395" s="2" t="s">
        <v>25966</v>
      </c>
      <c r="H3395" s="2" t="s">
        <v>25967</v>
      </c>
      <c r="I3395" s="2" t="s">
        <v>15138</v>
      </c>
      <c r="J3395" s="2" t="s">
        <v>25968</v>
      </c>
      <c r="K3395" s="2" t="s">
        <v>12721</v>
      </c>
      <c r="L3395" s="2" t="s">
        <v>25969</v>
      </c>
      <c r="M3395" s="2" t="s">
        <v>25274</v>
      </c>
      <c r="N3395" s="4" t="s">
        <v>25970</v>
      </c>
      <c r="O3395" s="4" t="s">
        <v>25971</v>
      </c>
    </row>
    <row r="3396" spans="1:15" ht="15" hidden="1" customHeight="1" x14ac:dyDescent="0.3">
      <c r="A3396" s="2" t="s">
        <v>386</v>
      </c>
      <c r="B3396" s="2" t="s">
        <v>34336</v>
      </c>
      <c r="C3396" s="3">
        <v>29</v>
      </c>
      <c r="D3396" s="2" t="s">
        <v>1139</v>
      </c>
      <c r="E3396" s="2" t="s">
        <v>25277</v>
      </c>
      <c r="F3396" s="2">
        <v>23858029</v>
      </c>
      <c r="G3396" s="2" t="s">
        <v>25972</v>
      </c>
      <c r="H3396" s="2" t="s">
        <v>25973</v>
      </c>
      <c r="I3396" s="2" t="s">
        <v>11863</v>
      </c>
      <c r="J3396" s="2" t="s">
        <v>25974</v>
      </c>
      <c r="K3396" s="2" t="s">
        <v>8235</v>
      </c>
      <c r="L3396" s="2" t="s">
        <v>25975</v>
      </c>
      <c r="M3396" s="2" t="s">
        <v>11800</v>
      </c>
      <c r="N3396" s="4" t="s">
        <v>25976</v>
      </c>
      <c r="O3396" s="4" t="s">
        <v>25977</v>
      </c>
    </row>
    <row r="3397" spans="1:15" ht="15" hidden="1" customHeight="1" x14ac:dyDescent="0.3">
      <c r="A3397" s="2" t="s">
        <v>386</v>
      </c>
      <c r="B3397" s="2" t="s">
        <v>34336</v>
      </c>
      <c r="C3397" s="3">
        <v>29</v>
      </c>
      <c r="D3397" s="2" t="s">
        <v>1139</v>
      </c>
      <c r="E3397" s="2" t="s">
        <v>25277</v>
      </c>
      <c r="F3397" s="2">
        <v>23717394</v>
      </c>
      <c r="G3397" s="2" t="s">
        <v>25558</v>
      </c>
      <c r="H3397" s="2" t="s">
        <v>25978</v>
      </c>
      <c r="I3397" s="2" t="s">
        <v>740</v>
      </c>
      <c r="J3397" s="2" t="s">
        <v>25979</v>
      </c>
      <c r="K3397" s="2" t="s">
        <v>7933</v>
      </c>
      <c r="L3397" s="2" t="s">
        <v>25980</v>
      </c>
      <c r="M3397" s="2" t="s">
        <v>11800</v>
      </c>
      <c r="N3397" s="4" t="s">
        <v>25981</v>
      </c>
      <c r="O3397" s="4" t="s">
        <v>25982</v>
      </c>
    </row>
    <row r="3398" spans="1:15" ht="15" hidden="1" customHeight="1" x14ac:dyDescent="0.3">
      <c r="A3398" s="2" t="s">
        <v>386</v>
      </c>
      <c r="B3398" s="2" t="s">
        <v>34336</v>
      </c>
      <c r="C3398" s="3">
        <v>29</v>
      </c>
      <c r="D3398" s="2" t="s">
        <v>1139</v>
      </c>
      <c r="E3398" s="2" t="s">
        <v>25277</v>
      </c>
      <c r="F3398" s="2">
        <v>23002440</v>
      </c>
      <c r="G3398" s="2" t="s">
        <v>25983</v>
      </c>
      <c r="H3398" s="2" t="s">
        <v>25984</v>
      </c>
      <c r="I3398" s="2" t="s">
        <v>2756</v>
      </c>
      <c r="J3398" s="2" t="s">
        <v>25985</v>
      </c>
      <c r="K3398" s="2" t="s">
        <v>8235</v>
      </c>
      <c r="L3398" s="2" t="s">
        <v>25986</v>
      </c>
      <c r="M3398" s="2" t="s">
        <v>25274</v>
      </c>
      <c r="N3398" s="4" t="s">
        <v>25987</v>
      </c>
      <c r="O3398" s="4" t="s">
        <v>25988</v>
      </c>
    </row>
    <row r="3399" spans="1:15" ht="15" hidden="1" customHeight="1" x14ac:dyDescent="0.3">
      <c r="A3399" s="2" t="s">
        <v>386</v>
      </c>
      <c r="B3399" s="2" t="s">
        <v>34336</v>
      </c>
      <c r="C3399" s="3">
        <v>29</v>
      </c>
      <c r="D3399" s="2" t="s">
        <v>1139</v>
      </c>
      <c r="E3399" s="2" t="s">
        <v>25277</v>
      </c>
      <c r="F3399" s="2">
        <v>22458552</v>
      </c>
      <c r="G3399" s="2" t="s">
        <v>25989</v>
      </c>
      <c r="H3399" s="2" t="s">
        <v>25990</v>
      </c>
      <c r="I3399" s="2" t="s">
        <v>1296</v>
      </c>
      <c r="J3399" s="2" t="s">
        <v>25991</v>
      </c>
      <c r="K3399" s="2" t="s">
        <v>12721</v>
      </c>
      <c r="L3399" s="2" t="s">
        <v>25992</v>
      </c>
      <c r="M3399" s="2" t="s">
        <v>9041</v>
      </c>
      <c r="N3399" s="4" t="s">
        <v>25993</v>
      </c>
      <c r="O3399" s="4" t="s">
        <v>25994</v>
      </c>
    </row>
    <row r="3400" spans="1:15" ht="15" hidden="1" customHeight="1" x14ac:dyDescent="0.3">
      <c r="A3400" s="2" t="s">
        <v>386</v>
      </c>
      <c r="B3400" s="2" t="s">
        <v>34336</v>
      </c>
      <c r="C3400" s="3">
        <v>29</v>
      </c>
      <c r="D3400" s="2" t="s">
        <v>1139</v>
      </c>
      <c r="E3400" s="2" t="s">
        <v>25277</v>
      </c>
      <c r="F3400" s="2">
        <v>22642469</v>
      </c>
      <c r="G3400" s="2" t="s">
        <v>25995</v>
      </c>
      <c r="H3400" s="2" t="s">
        <v>25996</v>
      </c>
      <c r="I3400" s="2" t="s">
        <v>886</v>
      </c>
      <c r="J3400" s="2"/>
      <c r="K3400" s="2" t="s">
        <v>12721</v>
      </c>
      <c r="L3400" s="2" t="s">
        <v>25997</v>
      </c>
      <c r="M3400" s="2" t="s">
        <v>8909</v>
      </c>
      <c r="N3400" s="4" t="s">
        <v>25998</v>
      </c>
      <c r="O3400" s="4" t="s">
        <v>25999</v>
      </c>
    </row>
    <row r="3401" spans="1:15" ht="15" hidden="1" customHeight="1" x14ac:dyDescent="0.3">
      <c r="A3401" s="2" t="s">
        <v>386</v>
      </c>
      <c r="B3401" s="2" t="s">
        <v>34336</v>
      </c>
      <c r="C3401" s="3">
        <v>29</v>
      </c>
      <c r="D3401" s="2" t="s">
        <v>1139</v>
      </c>
      <c r="E3401" s="2" t="s">
        <v>25277</v>
      </c>
      <c r="F3401" s="2">
        <v>22475765</v>
      </c>
      <c r="G3401" s="2" t="s">
        <v>26000</v>
      </c>
      <c r="H3401" s="2" t="s">
        <v>26001</v>
      </c>
      <c r="I3401" s="2" t="s">
        <v>26002</v>
      </c>
      <c r="J3401" s="2"/>
      <c r="K3401" s="2" t="s">
        <v>10768</v>
      </c>
      <c r="L3401" s="2" t="s">
        <v>26003</v>
      </c>
      <c r="M3401" s="2" t="s">
        <v>9041</v>
      </c>
      <c r="N3401" s="4" t="s">
        <v>26004</v>
      </c>
      <c r="O3401" s="4" t="s">
        <v>26005</v>
      </c>
    </row>
    <row r="3402" spans="1:15" ht="15" hidden="1" customHeight="1" x14ac:dyDescent="0.3">
      <c r="A3402" s="2" t="s">
        <v>386</v>
      </c>
      <c r="B3402" s="2" t="s">
        <v>34336</v>
      </c>
      <c r="C3402" s="3">
        <v>29</v>
      </c>
      <c r="D3402" s="2" t="s">
        <v>1139</v>
      </c>
      <c r="E3402" s="2" t="s">
        <v>25277</v>
      </c>
      <c r="F3402" s="2">
        <v>22393155</v>
      </c>
      <c r="G3402" s="2" t="s">
        <v>26006</v>
      </c>
      <c r="H3402" s="2" t="s">
        <v>26007</v>
      </c>
      <c r="I3402" s="2" t="s">
        <v>4782</v>
      </c>
      <c r="J3402" s="2" t="s">
        <v>26008</v>
      </c>
      <c r="K3402" s="2" t="s">
        <v>8235</v>
      </c>
      <c r="L3402" s="2" t="s">
        <v>26009</v>
      </c>
      <c r="M3402" s="2" t="s">
        <v>25274</v>
      </c>
      <c r="N3402" s="4" t="s">
        <v>26010</v>
      </c>
      <c r="O3402" s="4" t="s">
        <v>26011</v>
      </c>
    </row>
    <row r="3403" spans="1:15" ht="15" hidden="1" customHeight="1" x14ac:dyDescent="0.3">
      <c r="A3403" s="2" t="s">
        <v>386</v>
      </c>
      <c r="B3403" s="2" t="s">
        <v>34336</v>
      </c>
      <c r="C3403" s="3">
        <v>29</v>
      </c>
      <c r="D3403" s="2" t="s">
        <v>1139</v>
      </c>
      <c r="E3403" s="2" t="s">
        <v>25277</v>
      </c>
      <c r="F3403" s="2">
        <v>22173227</v>
      </c>
      <c r="G3403" s="2" t="s">
        <v>26012</v>
      </c>
      <c r="H3403" s="2" t="s">
        <v>26013</v>
      </c>
      <c r="I3403" s="2" t="s">
        <v>2313</v>
      </c>
      <c r="J3403" s="2" t="s">
        <v>26014</v>
      </c>
      <c r="K3403" s="2" t="s">
        <v>26015</v>
      </c>
      <c r="L3403" s="2" t="s">
        <v>26016</v>
      </c>
      <c r="M3403" s="2" t="s">
        <v>9041</v>
      </c>
      <c r="N3403" s="4" t="s">
        <v>26017</v>
      </c>
      <c r="O3403" s="4" t="s">
        <v>26018</v>
      </c>
    </row>
    <row r="3404" spans="1:15" ht="15" hidden="1" customHeight="1" x14ac:dyDescent="0.3">
      <c r="A3404" s="2" t="s">
        <v>386</v>
      </c>
      <c r="B3404" s="2" t="s">
        <v>34336</v>
      </c>
      <c r="C3404" s="3">
        <v>29</v>
      </c>
      <c r="D3404" s="2" t="s">
        <v>1139</v>
      </c>
      <c r="E3404" s="2" t="s">
        <v>25277</v>
      </c>
      <c r="F3404" s="2">
        <v>21920020</v>
      </c>
      <c r="G3404" s="2" t="s">
        <v>26019</v>
      </c>
      <c r="H3404" s="2" t="s">
        <v>26020</v>
      </c>
      <c r="I3404" s="2" t="s">
        <v>5021</v>
      </c>
      <c r="J3404" s="2" t="s">
        <v>26021</v>
      </c>
      <c r="K3404" s="2" t="s">
        <v>12721</v>
      </c>
      <c r="L3404" s="2" t="s">
        <v>26022</v>
      </c>
      <c r="M3404" s="2" t="s">
        <v>9041</v>
      </c>
      <c r="N3404" s="4" t="s">
        <v>26023</v>
      </c>
      <c r="O3404" s="4" t="s">
        <v>26024</v>
      </c>
    </row>
    <row r="3405" spans="1:15" ht="15" hidden="1" customHeight="1" x14ac:dyDescent="0.3">
      <c r="A3405" s="2" t="s">
        <v>386</v>
      </c>
      <c r="B3405" s="2" t="s">
        <v>34336</v>
      </c>
      <c r="C3405" s="3">
        <v>29</v>
      </c>
      <c r="D3405" s="2" t="s">
        <v>1139</v>
      </c>
      <c r="E3405" s="2" t="s">
        <v>25277</v>
      </c>
      <c r="F3405" s="2">
        <v>21942986</v>
      </c>
      <c r="G3405" s="2" t="s">
        <v>26025</v>
      </c>
      <c r="H3405" s="2" t="s">
        <v>26026</v>
      </c>
      <c r="I3405" s="2" t="s">
        <v>5021</v>
      </c>
      <c r="J3405" s="2" t="s">
        <v>26027</v>
      </c>
      <c r="K3405" s="2" t="s">
        <v>12721</v>
      </c>
      <c r="L3405" s="2" t="s">
        <v>26028</v>
      </c>
      <c r="M3405" s="2" t="s">
        <v>9041</v>
      </c>
      <c r="N3405" s="4" t="s">
        <v>26029</v>
      </c>
      <c r="O3405" s="4" t="s">
        <v>26030</v>
      </c>
    </row>
    <row r="3406" spans="1:15" ht="15" hidden="1" customHeight="1" x14ac:dyDescent="0.3">
      <c r="A3406" s="2" t="s">
        <v>386</v>
      </c>
      <c r="B3406" s="2" t="s">
        <v>34336</v>
      </c>
      <c r="C3406" s="3">
        <v>29</v>
      </c>
      <c r="D3406" s="2" t="s">
        <v>1139</v>
      </c>
      <c r="E3406" s="2" t="s">
        <v>25277</v>
      </c>
      <c r="F3406" s="2">
        <v>22566919</v>
      </c>
      <c r="G3406" s="2" t="s">
        <v>25912</v>
      </c>
      <c r="H3406" s="2" t="s">
        <v>26031</v>
      </c>
      <c r="I3406" s="2" t="s">
        <v>932</v>
      </c>
      <c r="J3406" s="2" t="s">
        <v>3627</v>
      </c>
      <c r="K3406" s="2" t="s">
        <v>7410</v>
      </c>
      <c r="L3406" s="2" t="s">
        <v>26032</v>
      </c>
      <c r="M3406" s="2" t="s">
        <v>7388</v>
      </c>
      <c r="N3406" s="4" t="s">
        <v>26033</v>
      </c>
      <c r="O3406" s="4" t="s">
        <v>26034</v>
      </c>
    </row>
    <row r="3407" spans="1:15" ht="15" hidden="1" customHeight="1" x14ac:dyDescent="0.3">
      <c r="A3407" s="2" t="s">
        <v>386</v>
      </c>
      <c r="B3407" s="2" t="s">
        <v>34336</v>
      </c>
      <c r="C3407" s="3">
        <v>29</v>
      </c>
      <c r="D3407" s="2" t="s">
        <v>1139</v>
      </c>
      <c r="E3407" s="2" t="s">
        <v>25277</v>
      </c>
      <c r="F3407" s="2">
        <v>22792369</v>
      </c>
      <c r="G3407" s="2" t="s">
        <v>26035</v>
      </c>
      <c r="H3407" s="2" t="s">
        <v>26036</v>
      </c>
      <c r="I3407" s="2" t="s">
        <v>932</v>
      </c>
      <c r="J3407" s="2" t="s">
        <v>26037</v>
      </c>
      <c r="K3407" s="2" t="s">
        <v>7933</v>
      </c>
      <c r="L3407" s="2" t="s">
        <v>26038</v>
      </c>
      <c r="M3407" s="2" t="s">
        <v>11800</v>
      </c>
      <c r="N3407" s="4" t="s">
        <v>26039</v>
      </c>
      <c r="O3407" s="4" t="s">
        <v>26040</v>
      </c>
    </row>
    <row r="3408" spans="1:15" ht="15" hidden="1" customHeight="1" x14ac:dyDescent="0.3">
      <c r="A3408" s="2" t="s">
        <v>386</v>
      </c>
      <c r="B3408" s="2" t="s">
        <v>34336</v>
      </c>
      <c r="C3408" s="3">
        <v>29</v>
      </c>
      <c r="D3408" s="2" t="s">
        <v>1139</v>
      </c>
      <c r="E3408" s="2" t="s">
        <v>25277</v>
      </c>
      <c r="F3408" s="2">
        <v>22143783</v>
      </c>
      <c r="G3408" s="2" t="s">
        <v>26041</v>
      </c>
      <c r="H3408" s="2" t="s">
        <v>26042</v>
      </c>
      <c r="I3408" s="2" t="s">
        <v>26043</v>
      </c>
      <c r="J3408" s="2" t="s">
        <v>26044</v>
      </c>
      <c r="K3408" s="2" t="s">
        <v>8210</v>
      </c>
      <c r="L3408" s="2" t="s">
        <v>26045</v>
      </c>
      <c r="M3408" s="2" t="s">
        <v>11800</v>
      </c>
      <c r="N3408" s="4" t="s">
        <v>26046</v>
      </c>
      <c r="O3408" s="4" t="s">
        <v>26047</v>
      </c>
    </row>
    <row r="3409" spans="1:15" ht="15" hidden="1" customHeight="1" x14ac:dyDescent="0.3">
      <c r="A3409" s="2" t="s">
        <v>386</v>
      </c>
      <c r="B3409" s="2" t="s">
        <v>34336</v>
      </c>
      <c r="C3409" s="3">
        <v>29</v>
      </c>
      <c r="D3409" s="2" t="s">
        <v>1139</v>
      </c>
      <c r="E3409" s="2" t="s">
        <v>25277</v>
      </c>
      <c r="F3409" s="2">
        <v>21972294</v>
      </c>
      <c r="G3409" s="2" t="s">
        <v>26048</v>
      </c>
      <c r="H3409" s="2" t="s">
        <v>26049</v>
      </c>
      <c r="I3409" s="2" t="s">
        <v>26050</v>
      </c>
      <c r="J3409" s="2" t="s">
        <v>26051</v>
      </c>
      <c r="K3409" s="2" t="s">
        <v>5284</v>
      </c>
      <c r="L3409" s="2" t="s">
        <v>26052</v>
      </c>
      <c r="M3409" s="2" t="s">
        <v>11800</v>
      </c>
      <c r="N3409" s="4" t="s">
        <v>26053</v>
      </c>
      <c r="O3409" s="4" t="s">
        <v>26054</v>
      </c>
    </row>
    <row r="3410" spans="1:15" ht="15" hidden="1" customHeight="1" x14ac:dyDescent="0.3">
      <c r="A3410" s="2" t="s">
        <v>386</v>
      </c>
      <c r="B3410" s="2" t="s">
        <v>34336</v>
      </c>
      <c r="C3410" s="3">
        <v>29</v>
      </c>
      <c r="D3410" s="2" t="s">
        <v>1139</v>
      </c>
      <c r="E3410" s="2" t="s">
        <v>25277</v>
      </c>
      <c r="F3410" s="2">
        <v>21653828</v>
      </c>
      <c r="G3410" s="2" t="s">
        <v>26055</v>
      </c>
      <c r="H3410" s="2" t="s">
        <v>26056</v>
      </c>
      <c r="I3410" s="2" t="s">
        <v>26057</v>
      </c>
      <c r="J3410" s="2"/>
      <c r="K3410" s="2" t="s">
        <v>16118</v>
      </c>
      <c r="L3410" s="2" t="s">
        <v>26058</v>
      </c>
      <c r="M3410" s="2" t="s">
        <v>25935</v>
      </c>
      <c r="N3410" s="4" t="s">
        <v>26059</v>
      </c>
      <c r="O3410" s="4" t="s">
        <v>26060</v>
      </c>
    </row>
    <row r="3411" spans="1:15" ht="15" hidden="1" customHeight="1" x14ac:dyDescent="0.3">
      <c r="A3411" s="2" t="s">
        <v>386</v>
      </c>
      <c r="B3411" s="2" t="s">
        <v>34336</v>
      </c>
      <c r="C3411" s="3">
        <v>29</v>
      </c>
      <c r="D3411" s="2" t="s">
        <v>1139</v>
      </c>
      <c r="E3411" s="2" t="s">
        <v>25277</v>
      </c>
      <c r="F3411" s="2">
        <v>21446969</v>
      </c>
      <c r="G3411" s="2" t="s">
        <v>26061</v>
      </c>
      <c r="H3411" s="2" t="s">
        <v>26062</v>
      </c>
      <c r="I3411" s="2" t="s">
        <v>1376</v>
      </c>
      <c r="J3411" s="2"/>
      <c r="K3411" s="2" t="s">
        <v>12721</v>
      </c>
      <c r="L3411" s="2" t="s">
        <v>26063</v>
      </c>
      <c r="M3411" s="2" t="s">
        <v>14128</v>
      </c>
      <c r="N3411" s="4" t="s">
        <v>26064</v>
      </c>
      <c r="O3411" s="4" t="s">
        <v>26065</v>
      </c>
    </row>
    <row r="3412" spans="1:15" ht="15" hidden="1" customHeight="1" x14ac:dyDescent="0.3">
      <c r="A3412" s="2" t="s">
        <v>386</v>
      </c>
      <c r="B3412" s="2" t="s">
        <v>34336</v>
      </c>
      <c r="C3412" s="3">
        <v>29</v>
      </c>
      <c r="D3412" s="2" t="s">
        <v>1139</v>
      </c>
      <c r="E3412" s="2" t="s">
        <v>25277</v>
      </c>
      <c r="F3412" s="2">
        <v>21342450</v>
      </c>
      <c r="G3412" s="2" t="s">
        <v>26066</v>
      </c>
      <c r="H3412" s="2" t="s">
        <v>26067</v>
      </c>
      <c r="I3412" s="2" t="s">
        <v>838</v>
      </c>
      <c r="J3412" s="2"/>
      <c r="K3412" s="2" t="s">
        <v>12721</v>
      </c>
      <c r="L3412" s="2" t="s">
        <v>26068</v>
      </c>
      <c r="M3412" s="2" t="s">
        <v>11800</v>
      </c>
      <c r="N3412" s="4" t="s">
        <v>26069</v>
      </c>
      <c r="O3412" s="4" t="s">
        <v>26070</v>
      </c>
    </row>
    <row r="3413" spans="1:15" ht="15" hidden="1" customHeight="1" x14ac:dyDescent="0.3">
      <c r="A3413" s="2" t="s">
        <v>386</v>
      </c>
      <c r="B3413" s="2" t="s">
        <v>34336</v>
      </c>
      <c r="C3413" s="3">
        <v>29</v>
      </c>
      <c r="D3413" s="2" t="s">
        <v>1139</v>
      </c>
      <c r="E3413" s="2" t="s">
        <v>25277</v>
      </c>
      <c r="F3413" s="2">
        <v>21395371</v>
      </c>
      <c r="G3413" s="2" t="s">
        <v>26071</v>
      </c>
      <c r="H3413" s="2" t="s">
        <v>26072</v>
      </c>
      <c r="I3413" s="2" t="s">
        <v>838</v>
      </c>
      <c r="J3413" s="2"/>
      <c r="K3413" s="2" t="s">
        <v>7966</v>
      </c>
      <c r="L3413" s="2" t="s">
        <v>26073</v>
      </c>
      <c r="M3413" s="2" t="s">
        <v>22218</v>
      </c>
      <c r="N3413" s="4" t="s">
        <v>26074</v>
      </c>
      <c r="O3413" s="4" t="s">
        <v>26075</v>
      </c>
    </row>
    <row r="3414" spans="1:15" ht="15" hidden="1" customHeight="1" x14ac:dyDescent="0.3">
      <c r="A3414" s="2" t="s">
        <v>386</v>
      </c>
      <c r="B3414" s="2" t="s">
        <v>34336</v>
      </c>
      <c r="C3414" s="3">
        <v>29</v>
      </c>
      <c r="D3414" s="2" t="s">
        <v>1139</v>
      </c>
      <c r="E3414" s="2" t="s">
        <v>25277</v>
      </c>
      <c r="F3414" s="2">
        <v>21257960</v>
      </c>
      <c r="G3414" s="2" t="s">
        <v>26076</v>
      </c>
      <c r="H3414" s="2" t="s">
        <v>26077</v>
      </c>
      <c r="I3414" s="2" t="s">
        <v>14477</v>
      </c>
      <c r="J3414" s="2" t="s">
        <v>26078</v>
      </c>
      <c r="K3414" s="2" t="s">
        <v>8235</v>
      </c>
      <c r="L3414" s="2" t="s">
        <v>26079</v>
      </c>
      <c r="M3414" s="2" t="s">
        <v>11800</v>
      </c>
      <c r="N3414" s="4" t="s">
        <v>26080</v>
      </c>
      <c r="O3414" s="4" t="s">
        <v>26081</v>
      </c>
    </row>
    <row r="3415" spans="1:15" ht="15" hidden="1" customHeight="1" x14ac:dyDescent="0.3">
      <c r="A3415" s="2" t="s">
        <v>386</v>
      </c>
      <c r="B3415" s="2" t="s">
        <v>34336</v>
      </c>
      <c r="C3415" s="3">
        <v>29</v>
      </c>
      <c r="D3415" s="2" t="s">
        <v>1139</v>
      </c>
      <c r="E3415" s="2" t="s">
        <v>25277</v>
      </c>
      <c r="F3415" s="2">
        <v>21073953</v>
      </c>
      <c r="G3415" s="2" t="s">
        <v>26082</v>
      </c>
      <c r="H3415" s="2" t="s">
        <v>26083</v>
      </c>
      <c r="I3415" s="2" t="s">
        <v>26084</v>
      </c>
      <c r="J3415" s="2" t="s">
        <v>26085</v>
      </c>
      <c r="K3415" s="2" t="s">
        <v>19594</v>
      </c>
      <c r="L3415" s="2" t="s">
        <v>26086</v>
      </c>
      <c r="M3415" s="2" t="s">
        <v>7388</v>
      </c>
      <c r="N3415" s="4" t="s">
        <v>26087</v>
      </c>
      <c r="O3415" s="4" t="s">
        <v>26088</v>
      </c>
    </row>
    <row r="3416" spans="1:15" ht="15" hidden="1" customHeight="1" x14ac:dyDescent="0.3">
      <c r="A3416" s="2" t="s">
        <v>386</v>
      </c>
      <c r="B3416" s="2" t="s">
        <v>34336</v>
      </c>
      <c r="C3416" s="3">
        <v>29</v>
      </c>
      <c r="D3416" s="2" t="s">
        <v>1139</v>
      </c>
      <c r="E3416" s="2" t="s">
        <v>25277</v>
      </c>
      <c r="F3416" s="2">
        <v>21070604</v>
      </c>
      <c r="G3416" s="2" t="s">
        <v>26089</v>
      </c>
      <c r="H3416" s="2" t="s">
        <v>26090</v>
      </c>
      <c r="I3416" s="2" t="s">
        <v>6745</v>
      </c>
      <c r="J3416" s="2" t="s">
        <v>26085</v>
      </c>
      <c r="K3416" s="2" t="s">
        <v>12721</v>
      </c>
      <c r="L3416" s="2" t="s">
        <v>26091</v>
      </c>
      <c r="M3416" s="2" t="s">
        <v>9041</v>
      </c>
      <c r="N3416" s="4" t="s">
        <v>26092</v>
      </c>
      <c r="O3416" s="4" t="s">
        <v>26093</v>
      </c>
    </row>
    <row r="3417" spans="1:15" ht="15" hidden="1" customHeight="1" x14ac:dyDescent="0.3">
      <c r="A3417" s="2" t="s">
        <v>386</v>
      </c>
      <c r="B3417" s="2" t="s">
        <v>34336</v>
      </c>
      <c r="C3417" s="3">
        <v>29</v>
      </c>
      <c r="D3417" s="2" t="s">
        <v>1139</v>
      </c>
      <c r="E3417" s="2" t="s">
        <v>25277</v>
      </c>
      <c r="F3417" s="2">
        <v>21099108</v>
      </c>
      <c r="G3417" s="2" t="s">
        <v>26094</v>
      </c>
      <c r="H3417" s="2" t="s">
        <v>26095</v>
      </c>
      <c r="I3417" s="2" t="s">
        <v>978</v>
      </c>
      <c r="J3417" s="2" t="s">
        <v>18911</v>
      </c>
      <c r="K3417" s="2" t="s">
        <v>9464</v>
      </c>
      <c r="L3417" s="2" t="s">
        <v>26096</v>
      </c>
      <c r="M3417" s="2" t="s">
        <v>24703</v>
      </c>
      <c r="N3417" s="4" t="s">
        <v>26097</v>
      </c>
      <c r="O3417" s="4" t="s">
        <v>26098</v>
      </c>
    </row>
    <row r="3418" spans="1:15" ht="15" hidden="1" customHeight="1" x14ac:dyDescent="0.3">
      <c r="A3418" s="2" t="s">
        <v>386</v>
      </c>
      <c r="B3418" s="2" t="s">
        <v>34336</v>
      </c>
      <c r="C3418" s="3">
        <v>29</v>
      </c>
      <c r="D3418" s="2" t="s">
        <v>1139</v>
      </c>
      <c r="E3418" s="2" t="s">
        <v>25277</v>
      </c>
      <c r="F3418" s="2">
        <v>20631309</v>
      </c>
      <c r="G3418" s="2" t="s">
        <v>26099</v>
      </c>
      <c r="H3418" s="2" t="s">
        <v>26100</v>
      </c>
      <c r="I3418" s="2" t="s">
        <v>26101</v>
      </c>
      <c r="J3418" s="2" t="s">
        <v>26102</v>
      </c>
      <c r="K3418" s="2" t="s">
        <v>8235</v>
      </c>
      <c r="L3418" s="2" t="s">
        <v>26103</v>
      </c>
      <c r="M3418" s="2" t="s">
        <v>7388</v>
      </c>
      <c r="N3418" s="4" t="s">
        <v>26104</v>
      </c>
      <c r="O3418" s="4" t="s">
        <v>26105</v>
      </c>
    </row>
    <row r="3419" spans="1:15" ht="15" hidden="1" customHeight="1" x14ac:dyDescent="0.3">
      <c r="A3419" s="2" t="s">
        <v>386</v>
      </c>
      <c r="B3419" s="2" t="s">
        <v>34336</v>
      </c>
      <c r="C3419" s="3">
        <v>29</v>
      </c>
      <c r="D3419" s="2" t="s">
        <v>1139</v>
      </c>
      <c r="E3419" s="2" t="s">
        <v>25277</v>
      </c>
      <c r="F3419" s="2">
        <v>20616729</v>
      </c>
      <c r="G3419" s="2" t="s">
        <v>26055</v>
      </c>
      <c r="H3419" s="2" t="s">
        <v>26106</v>
      </c>
      <c r="I3419" s="2" t="s">
        <v>1380</v>
      </c>
      <c r="J3419" s="2"/>
      <c r="K3419" s="2" t="s">
        <v>25266</v>
      </c>
      <c r="L3419" s="2" t="s">
        <v>26107</v>
      </c>
      <c r="M3419" s="2" t="s">
        <v>9763</v>
      </c>
      <c r="N3419" s="4" t="s">
        <v>26108</v>
      </c>
      <c r="O3419" s="4" t="s">
        <v>26109</v>
      </c>
    </row>
    <row r="3420" spans="1:15" ht="15" hidden="1" customHeight="1" x14ac:dyDescent="0.3">
      <c r="A3420" s="2" t="s">
        <v>386</v>
      </c>
      <c r="B3420" s="2" t="s">
        <v>34336</v>
      </c>
      <c r="C3420" s="3">
        <v>29</v>
      </c>
      <c r="D3420" s="2" t="s">
        <v>1139</v>
      </c>
      <c r="E3420" s="2" t="s">
        <v>25277</v>
      </c>
      <c r="F3420" s="2">
        <v>20407401</v>
      </c>
      <c r="G3420" s="2" t="s">
        <v>26110</v>
      </c>
      <c r="H3420" s="2" t="s">
        <v>26111</v>
      </c>
      <c r="I3420" s="2" t="s">
        <v>26112</v>
      </c>
      <c r="J3420" s="2"/>
      <c r="K3420" s="2" t="s">
        <v>10768</v>
      </c>
      <c r="L3420" s="2" t="s">
        <v>26113</v>
      </c>
      <c r="M3420" s="2" t="s">
        <v>11800</v>
      </c>
      <c r="N3420" s="4" t="s">
        <v>26114</v>
      </c>
      <c r="O3420" s="4" t="s">
        <v>26115</v>
      </c>
    </row>
    <row r="3421" spans="1:15" ht="15" hidden="1" customHeight="1" x14ac:dyDescent="0.3">
      <c r="A3421" s="2" t="s">
        <v>386</v>
      </c>
      <c r="B3421" s="2" t="s">
        <v>34336</v>
      </c>
      <c r="C3421" s="3">
        <v>29</v>
      </c>
      <c r="D3421" s="2" t="s">
        <v>1139</v>
      </c>
      <c r="E3421" s="2" t="s">
        <v>25277</v>
      </c>
      <c r="F3421" s="2">
        <v>19779342</v>
      </c>
      <c r="G3421" s="2" t="s">
        <v>26116</v>
      </c>
      <c r="H3421" s="2" t="s">
        <v>26117</v>
      </c>
      <c r="I3421" s="2" t="s">
        <v>2699</v>
      </c>
      <c r="J3421" s="2"/>
      <c r="K3421" s="2" t="s">
        <v>25266</v>
      </c>
      <c r="L3421" s="2" t="s">
        <v>26118</v>
      </c>
      <c r="M3421" s="2" t="s">
        <v>9763</v>
      </c>
      <c r="N3421" s="4" t="s">
        <v>26119</v>
      </c>
      <c r="O3421" s="4" t="s">
        <v>26120</v>
      </c>
    </row>
    <row r="3422" spans="1:15" ht="15" hidden="1" customHeight="1" x14ac:dyDescent="0.3">
      <c r="A3422" s="2" t="s">
        <v>386</v>
      </c>
      <c r="B3422" s="2" t="s">
        <v>34336</v>
      </c>
      <c r="C3422" s="3">
        <v>29</v>
      </c>
      <c r="D3422" s="2" t="s">
        <v>1139</v>
      </c>
      <c r="E3422" s="2" t="s">
        <v>25277</v>
      </c>
      <c r="F3422" s="2">
        <v>19592649</v>
      </c>
      <c r="G3422" s="2" t="s">
        <v>26121</v>
      </c>
      <c r="H3422" s="2" t="s">
        <v>26122</v>
      </c>
      <c r="I3422" s="2" t="s">
        <v>26123</v>
      </c>
      <c r="J3422" s="2" t="s">
        <v>26124</v>
      </c>
      <c r="K3422" s="2" t="s">
        <v>8235</v>
      </c>
      <c r="L3422" s="2" t="s">
        <v>26125</v>
      </c>
      <c r="M3422" s="2" t="s">
        <v>7388</v>
      </c>
      <c r="N3422" s="4" t="s">
        <v>26126</v>
      </c>
      <c r="O3422" s="4" t="s">
        <v>26127</v>
      </c>
    </row>
    <row r="3423" spans="1:15" ht="15" hidden="1" customHeight="1" x14ac:dyDescent="0.3">
      <c r="A3423" s="2" t="s">
        <v>386</v>
      </c>
      <c r="B3423" s="2" t="s">
        <v>34336</v>
      </c>
      <c r="C3423" s="3">
        <v>29</v>
      </c>
      <c r="D3423" s="2" t="s">
        <v>1139</v>
      </c>
      <c r="E3423" s="2" t="s">
        <v>25277</v>
      </c>
      <c r="F3423" s="2">
        <v>19424013</v>
      </c>
      <c r="G3423" s="2" t="s">
        <v>26128</v>
      </c>
      <c r="H3423" s="2" t="s">
        <v>26129</v>
      </c>
      <c r="I3423" s="2" t="s">
        <v>26130</v>
      </c>
      <c r="J3423" s="2"/>
      <c r="K3423" s="2" t="s">
        <v>10768</v>
      </c>
      <c r="L3423" s="2" t="s">
        <v>26131</v>
      </c>
      <c r="M3423" s="2" t="s">
        <v>7438</v>
      </c>
      <c r="N3423" s="4" t="s">
        <v>26132</v>
      </c>
      <c r="O3423" s="4" t="s">
        <v>26133</v>
      </c>
    </row>
    <row r="3424" spans="1:15" ht="15" hidden="1" customHeight="1" x14ac:dyDescent="0.3">
      <c r="A3424" s="2" t="s">
        <v>386</v>
      </c>
      <c r="B3424" s="2" t="s">
        <v>34336</v>
      </c>
      <c r="C3424" s="3">
        <v>29</v>
      </c>
      <c r="D3424" s="2" t="s">
        <v>1139</v>
      </c>
      <c r="E3424" s="2" t="s">
        <v>25277</v>
      </c>
      <c r="F3424" s="2">
        <v>19426229</v>
      </c>
      <c r="G3424" s="2" t="s">
        <v>26055</v>
      </c>
      <c r="H3424" s="2" t="s">
        <v>26134</v>
      </c>
      <c r="I3424" s="2" t="s">
        <v>4433</v>
      </c>
      <c r="J3424" s="2"/>
      <c r="K3424" s="2" t="s">
        <v>8890</v>
      </c>
      <c r="L3424" s="2" t="s">
        <v>26135</v>
      </c>
      <c r="M3424" s="2" t="s">
        <v>7438</v>
      </c>
      <c r="N3424" s="4" t="s">
        <v>26136</v>
      </c>
      <c r="O3424" s="4" t="s">
        <v>26137</v>
      </c>
    </row>
    <row r="3425" spans="1:15" ht="15" hidden="1" customHeight="1" x14ac:dyDescent="0.3">
      <c r="A3425" s="2" t="s">
        <v>386</v>
      </c>
      <c r="B3425" s="2" t="s">
        <v>34336</v>
      </c>
      <c r="C3425" s="3">
        <v>29</v>
      </c>
      <c r="D3425" s="2" t="s">
        <v>1139</v>
      </c>
      <c r="E3425" s="2" t="s">
        <v>25277</v>
      </c>
      <c r="F3425" s="2">
        <v>19109153</v>
      </c>
      <c r="G3425" s="2" t="s">
        <v>26138</v>
      </c>
      <c r="H3425" s="2" t="s">
        <v>26139</v>
      </c>
      <c r="I3425" s="2" t="s">
        <v>26140</v>
      </c>
      <c r="J3425" s="2"/>
      <c r="K3425" s="2" t="s">
        <v>8235</v>
      </c>
      <c r="L3425" s="2" t="s">
        <v>26141</v>
      </c>
      <c r="M3425" s="2" t="s">
        <v>11800</v>
      </c>
      <c r="N3425" s="4" t="s">
        <v>26142</v>
      </c>
      <c r="O3425" s="4" t="s">
        <v>26143</v>
      </c>
    </row>
    <row r="3426" spans="1:15" ht="15" hidden="1" customHeight="1" x14ac:dyDescent="0.3">
      <c r="A3426" s="2" t="s">
        <v>386</v>
      </c>
      <c r="B3426" s="2" t="s">
        <v>34336</v>
      </c>
      <c r="C3426" s="3">
        <v>29</v>
      </c>
      <c r="D3426" s="2" t="s">
        <v>1139</v>
      </c>
      <c r="E3426" s="2" t="s">
        <v>25277</v>
      </c>
      <c r="F3426" s="2">
        <v>18832687</v>
      </c>
      <c r="G3426" s="2" t="s">
        <v>26144</v>
      </c>
      <c r="H3426" s="2" t="s">
        <v>26145</v>
      </c>
      <c r="I3426" s="2" t="s">
        <v>20737</v>
      </c>
      <c r="J3426" s="2"/>
      <c r="K3426" s="2" t="s">
        <v>8235</v>
      </c>
      <c r="L3426" s="2" t="s">
        <v>26146</v>
      </c>
      <c r="M3426" s="2" t="s">
        <v>7388</v>
      </c>
      <c r="N3426" s="4" t="s">
        <v>26147</v>
      </c>
      <c r="O3426" s="4" t="s">
        <v>26148</v>
      </c>
    </row>
    <row r="3427" spans="1:15" ht="15" hidden="1" customHeight="1" x14ac:dyDescent="0.3">
      <c r="A3427" s="2" t="s">
        <v>386</v>
      </c>
      <c r="B3427" s="2" t="s">
        <v>34336</v>
      </c>
      <c r="C3427" s="3">
        <v>29</v>
      </c>
      <c r="D3427" s="2" t="s">
        <v>1139</v>
      </c>
      <c r="E3427" s="2" t="s">
        <v>25277</v>
      </c>
      <c r="F3427" s="2">
        <v>18641313</v>
      </c>
      <c r="G3427" s="2" t="s">
        <v>26149</v>
      </c>
      <c r="H3427" s="2" t="s">
        <v>26150</v>
      </c>
      <c r="I3427" s="2" t="s">
        <v>26151</v>
      </c>
      <c r="J3427" s="2"/>
      <c r="K3427" s="2" t="s">
        <v>8235</v>
      </c>
      <c r="L3427" s="2" t="s">
        <v>26152</v>
      </c>
      <c r="M3427" s="2" t="s">
        <v>11800</v>
      </c>
      <c r="N3427" s="4" t="s">
        <v>26153</v>
      </c>
      <c r="O3427" s="4" t="s">
        <v>26154</v>
      </c>
    </row>
    <row r="3428" spans="1:15" ht="15" hidden="1" customHeight="1" x14ac:dyDescent="0.3">
      <c r="A3428" s="2" t="s">
        <v>386</v>
      </c>
      <c r="B3428" s="2" t="s">
        <v>34336</v>
      </c>
      <c r="C3428" s="3">
        <v>29</v>
      </c>
      <c r="D3428" s="2" t="s">
        <v>1139</v>
      </c>
      <c r="E3428" s="2" t="s">
        <v>25277</v>
      </c>
      <c r="F3428" s="2">
        <v>18490719</v>
      </c>
      <c r="G3428" s="2" t="s">
        <v>26155</v>
      </c>
      <c r="H3428" s="2" t="s">
        <v>26156</v>
      </c>
      <c r="I3428" s="2" t="s">
        <v>26157</v>
      </c>
      <c r="J3428" s="2"/>
      <c r="K3428" s="2" t="s">
        <v>8235</v>
      </c>
      <c r="L3428" s="2" t="s">
        <v>26158</v>
      </c>
      <c r="M3428" s="2" t="s">
        <v>9041</v>
      </c>
      <c r="N3428" s="4" t="s">
        <v>26159</v>
      </c>
      <c r="O3428" s="4" t="s">
        <v>26160</v>
      </c>
    </row>
    <row r="3429" spans="1:15" ht="15" hidden="1" customHeight="1" x14ac:dyDescent="0.3">
      <c r="A3429" s="2" t="s">
        <v>386</v>
      </c>
      <c r="B3429" s="2" t="s">
        <v>34336</v>
      </c>
      <c r="C3429" s="3">
        <v>29</v>
      </c>
      <c r="D3429" s="2" t="s">
        <v>1139</v>
      </c>
      <c r="E3429" s="2" t="s">
        <v>25277</v>
      </c>
      <c r="F3429" s="2">
        <v>18354166</v>
      </c>
      <c r="G3429" s="2" t="s">
        <v>26161</v>
      </c>
      <c r="H3429" s="2" t="s">
        <v>26162</v>
      </c>
      <c r="I3429" s="2" t="s">
        <v>1727</v>
      </c>
      <c r="J3429" s="2"/>
      <c r="K3429" s="2" t="s">
        <v>8235</v>
      </c>
      <c r="L3429" s="2" t="s">
        <v>26163</v>
      </c>
      <c r="M3429" s="2" t="s">
        <v>11800</v>
      </c>
      <c r="N3429" s="4" t="s">
        <v>26164</v>
      </c>
      <c r="O3429" s="4" t="s">
        <v>26165</v>
      </c>
    </row>
    <row r="3430" spans="1:15" ht="15" hidden="1" customHeight="1" x14ac:dyDescent="0.3">
      <c r="A3430" s="2" t="s">
        <v>386</v>
      </c>
      <c r="B3430" s="2" t="s">
        <v>34336</v>
      </c>
      <c r="C3430" s="3">
        <v>29</v>
      </c>
      <c r="D3430" s="2" t="s">
        <v>1139</v>
      </c>
      <c r="E3430" s="2" t="s">
        <v>25277</v>
      </c>
      <c r="F3430" s="2">
        <v>18198808</v>
      </c>
      <c r="G3430" s="2" t="s">
        <v>26166</v>
      </c>
      <c r="H3430" s="2" t="s">
        <v>26167</v>
      </c>
      <c r="I3430" s="2" t="s">
        <v>26168</v>
      </c>
      <c r="J3430" s="2"/>
      <c r="K3430" s="2" t="s">
        <v>26169</v>
      </c>
      <c r="L3430" s="2" t="s">
        <v>26170</v>
      </c>
      <c r="M3430" s="2" t="s">
        <v>7709</v>
      </c>
      <c r="N3430" s="4" t="s">
        <v>26171</v>
      </c>
      <c r="O3430" s="4" t="s">
        <v>26172</v>
      </c>
    </row>
    <row r="3431" spans="1:15" ht="15" hidden="1" customHeight="1" x14ac:dyDescent="0.3">
      <c r="A3431" s="2" t="s">
        <v>386</v>
      </c>
      <c r="B3431" s="2" t="s">
        <v>34336</v>
      </c>
      <c r="C3431" s="3">
        <v>29</v>
      </c>
      <c r="D3431" s="2" t="s">
        <v>1139</v>
      </c>
      <c r="E3431" s="2" t="s">
        <v>25277</v>
      </c>
      <c r="F3431" s="2">
        <v>17511677</v>
      </c>
      <c r="G3431" s="2" t="s">
        <v>26173</v>
      </c>
      <c r="H3431" s="2" t="s">
        <v>26174</v>
      </c>
      <c r="I3431" s="2" t="s">
        <v>8248</v>
      </c>
      <c r="J3431" s="2"/>
      <c r="K3431" s="2" t="s">
        <v>12721</v>
      </c>
      <c r="L3431" s="2" t="s">
        <v>26175</v>
      </c>
      <c r="M3431" s="2" t="s">
        <v>11800</v>
      </c>
      <c r="N3431" s="4" t="s">
        <v>26176</v>
      </c>
      <c r="O3431" s="4" t="s">
        <v>26177</v>
      </c>
    </row>
    <row r="3432" spans="1:15" ht="15" hidden="1" customHeight="1" x14ac:dyDescent="0.3">
      <c r="A3432" s="2" t="s">
        <v>386</v>
      </c>
      <c r="B3432" s="2" t="s">
        <v>34336</v>
      </c>
      <c r="C3432" s="3">
        <v>29</v>
      </c>
      <c r="D3432" s="2" t="s">
        <v>1139</v>
      </c>
      <c r="E3432" s="2" t="s">
        <v>25277</v>
      </c>
      <c r="F3432" s="2">
        <v>17261633</v>
      </c>
      <c r="G3432" s="2" t="s">
        <v>26178</v>
      </c>
      <c r="H3432" s="2" t="s">
        <v>26179</v>
      </c>
      <c r="I3432" s="2" t="s">
        <v>26180</v>
      </c>
      <c r="J3432" s="2" t="s">
        <v>26181</v>
      </c>
      <c r="K3432" s="2" t="s">
        <v>8300</v>
      </c>
      <c r="L3432" s="2" t="s">
        <v>26182</v>
      </c>
      <c r="M3432" s="2" t="s">
        <v>13698</v>
      </c>
      <c r="N3432" s="4" t="s">
        <v>26183</v>
      </c>
      <c r="O3432" s="4" t="s">
        <v>26184</v>
      </c>
    </row>
    <row r="3433" spans="1:15" ht="15" hidden="1" customHeight="1" x14ac:dyDescent="0.3">
      <c r="A3433" s="2" t="s">
        <v>386</v>
      </c>
      <c r="B3433" s="2" t="s">
        <v>34336</v>
      </c>
      <c r="C3433" s="3">
        <v>29</v>
      </c>
      <c r="D3433" s="2" t="s">
        <v>1139</v>
      </c>
      <c r="E3433" s="2" t="s">
        <v>25277</v>
      </c>
      <c r="F3433" s="2">
        <v>16890924</v>
      </c>
      <c r="G3433" s="2" t="s">
        <v>26185</v>
      </c>
      <c r="H3433" s="2" t="s">
        <v>26186</v>
      </c>
      <c r="I3433" s="2" t="s">
        <v>10799</v>
      </c>
      <c r="J3433" s="2" t="s">
        <v>26187</v>
      </c>
      <c r="K3433" s="2" t="s">
        <v>7960</v>
      </c>
      <c r="L3433" s="2" t="s">
        <v>26188</v>
      </c>
      <c r="M3433" s="2" t="s">
        <v>9041</v>
      </c>
      <c r="N3433" s="4" t="s">
        <v>26189</v>
      </c>
      <c r="O3433" s="4" t="s">
        <v>26190</v>
      </c>
    </row>
    <row r="3434" spans="1:15" ht="15" hidden="1" customHeight="1" x14ac:dyDescent="0.3">
      <c r="A3434" s="2" t="s">
        <v>386</v>
      </c>
      <c r="B3434" s="2" t="s">
        <v>34336</v>
      </c>
      <c r="C3434" s="3">
        <v>29</v>
      </c>
      <c r="D3434" s="2" t="s">
        <v>1139</v>
      </c>
      <c r="E3434" s="2" t="s">
        <v>25277</v>
      </c>
      <c r="F3434" s="2">
        <v>15749867</v>
      </c>
      <c r="G3434" s="2" t="s">
        <v>26191</v>
      </c>
      <c r="H3434" s="2" t="s">
        <v>26192</v>
      </c>
      <c r="I3434" s="2" t="s">
        <v>26193</v>
      </c>
      <c r="J3434" s="2"/>
      <c r="K3434" s="2" t="s">
        <v>8235</v>
      </c>
      <c r="L3434" s="2" t="s">
        <v>26194</v>
      </c>
      <c r="M3434" s="2" t="s">
        <v>7460</v>
      </c>
      <c r="N3434" s="4" t="s">
        <v>26195</v>
      </c>
      <c r="O3434" s="4" t="s">
        <v>26196</v>
      </c>
    </row>
    <row r="3435" spans="1:15" ht="15" hidden="1" customHeight="1" x14ac:dyDescent="0.3">
      <c r="A3435" s="2" t="s">
        <v>386</v>
      </c>
      <c r="B3435" s="2" t="s">
        <v>34336</v>
      </c>
      <c r="C3435" s="3">
        <v>29</v>
      </c>
      <c r="D3435" s="2" t="s">
        <v>1139</v>
      </c>
      <c r="E3435" s="2" t="s">
        <v>25277</v>
      </c>
      <c r="F3435" s="2">
        <v>15593305</v>
      </c>
      <c r="G3435" s="2" t="s">
        <v>26185</v>
      </c>
      <c r="H3435" s="2" t="s">
        <v>26197</v>
      </c>
      <c r="I3435" s="2" t="s">
        <v>1556</v>
      </c>
      <c r="J3435" s="2"/>
      <c r="K3435" s="2" t="s">
        <v>8179</v>
      </c>
      <c r="L3435" s="2" t="s">
        <v>26198</v>
      </c>
      <c r="M3435" s="2" t="s">
        <v>8345</v>
      </c>
      <c r="N3435" s="4" t="s">
        <v>26199</v>
      </c>
      <c r="O3435" s="4" t="s">
        <v>26200</v>
      </c>
    </row>
    <row r="3436" spans="1:15" ht="15" hidden="1" customHeight="1" x14ac:dyDescent="0.3">
      <c r="A3436" s="2" t="s">
        <v>386</v>
      </c>
      <c r="B3436" s="2" t="s">
        <v>34336</v>
      </c>
      <c r="C3436" s="3">
        <v>29</v>
      </c>
      <c r="D3436" s="2" t="s">
        <v>1139</v>
      </c>
      <c r="E3436" s="2" t="s">
        <v>25277</v>
      </c>
      <c r="F3436" s="2">
        <v>14768043</v>
      </c>
      <c r="G3436" s="2" t="s">
        <v>26185</v>
      </c>
      <c r="H3436" s="2" t="s">
        <v>26201</v>
      </c>
      <c r="I3436" s="2" t="s">
        <v>10848</v>
      </c>
      <c r="J3436" s="2"/>
      <c r="K3436" s="2" t="s">
        <v>8179</v>
      </c>
      <c r="L3436" s="2" t="s">
        <v>26202</v>
      </c>
      <c r="M3436" s="2" t="s">
        <v>8345</v>
      </c>
      <c r="N3436" s="4" t="s">
        <v>26203</v>
      </c>
      <c r="O3436" s="4" t="s">
        <v>26204</v>
      </c>
    </row>
    <row r="3437" spans="1:15" ht="15" hidden="1" customHeight="1" x14ac:dyDescent="0.3">
      <c r="A3437" s="2" t="s">
        <v>386</v>
      </c>
      <c r="B3437" s="2" t="s">
        <v>34336</v>
      </c>
      <c r="C3437" s="3">
        <v>29</v>
      </c>
      <c r="D3437" s="2" t="s">
        <v>1139</v>
      </c>
      <c r="E3437" s="2" t="s">
        <v>25277</v>
      </c>
      <c r="F3437" s="2">
        <v>15036905</v>
      </c>
      <c r="G3437" s="2" t="s">
        <v>26185</v>
      </c>
      <c r="H3437" s="2" t="s">
        <v>26205</v>
      </c>
      <c r="I3437" s="2" t="s">
        <v>10848</v>
      </c>
      <c r="J3437" s="2"/>
      <c r="K3437" s="2" t="s">
        <v>11374</v>
      </c>
      <c r="L3437" s="2" t="s">
        <v>26206</v>
      </c>
      <c r="M3437" s="2" t="s">
        <v>7438</v>
      </c>
      <c r="N3437" s="4" t="s">
        <v>26207</v>
      </c>
      <c r="O3437" s="4" t="s">
        <v>26208</v>
      </c>
    </row>
    <row r="3438" spans="1:15" ht="15" hidden="1" customHeight="1" x14ac:dyDescent="0.3">
      <c r="A3438" s="2" t="s">
        <v>386</v>
      </c>
      <c r="B3438" s="2" t="s">
        <v>34336</v>
      </c>
      <c r="C3438" s="3">
        <v>29</v>
      </c>
      <c r="D3438" s="2" t="s">
        <v>1139</v>
      </c>
      <c r="E3438" s="2" t="s">
        <v>25277</v>
      </c>
      <c r="F3438" s="2">
        <v>15181268</v>
      </c>
      <c r="G3438" s="2" t="s">
        <v>26209</v>
      </c>
      <c r="H3438" s="2" t="s">
        <v>26210</v>
      </c>
      <c r="I3438" s="2" t="s">
        <v>851</v>
      </c>
      <c r="J3438" s="2"/>
      <c r="K3438" s="2" t="s">
        <v>8051</v>
      </c>
      <c r="L3438" s="2" t="s">
        <v>26211</v>
      </c>
      <c r="M3438" s="2" t="s">
        <v>24042</v>
      </c>
      <c r="N3438" s="4" t="s">
        <v>26212</v>
      </c>
      <c r="O3438" s="4" t="s">
        <v>26213</v>
      </c>
    </row>
    <row r="3439" spans="1:15" ht="15" hidden="1" customHeight="1" x14ac:dyDescent="0.3">
      <c r="A3439" s="2" t="s">
        <v>386</v>
      </c>
      <c r="B3439" s="2" t="s">
        <v>34336</v>
      </c>
      <c r="C3439" s="3">
        <v>29</v>
      </c>
      <c r="D3439" s="2" t="s">
        <v>1139</v>
      </c>
      <c r="E3439" s="2" t="s">
        <v>25277</v>
      </c>
      <c r="F3439" s="2">
        <v>14662853</v>
      </c>
      <c r="G3439" s="2" t="s">
        <v>26214</v>
      </c>
      <c r="H3439" s="2" t="s">
        <v>26215</v>
      </c>
      <c r="I3439" s="2" t="s">
        <v>13807</v>
      </c>
      <c r="J3439" s="2"/>
      <c r="K3439" s="2" t="s">
        <v>8235</v>
      </c>
      <c r="L3439" s="2" t="s">
        <v>26216</v>
      </c>
      <c r="M3439" s="2" t="s">
        <v>24077</v>
      </c>
      <c r="N3439" s="4" t="s">
        <v>26217</v>
      </c>
      <c r="O3439" s="4" t="s">
        <v>26218</v>
      </c>
    </row>
    <row r="3440" spans="1:15" ht="15" hidden="1" customHeight="1" x14ac:dyDescent="0.3">
      <c r="A3440" s="2" t="s">
        <v>386</v>
      </c>
      <c r="B3440" s="2" t="s">
        <v>34336</v>
      </c>
      <c r="C3440" s="3">
        <v>29</v>
      </c>
      <c r="D3440" s="2" t="s">
        <v>1139</v>
      </c>
      <c r="E3440" s="2" t="s">
        <v>25277</v>
      </c>
      <c r="F3440" s="2">
        <v>12874212</v>
      </c>
      <c r="G3440" s="2" t="s">
        <v>26185</v>
      </c>
      <c r="H3440" s="2" t="s">
        <v>26219</v>
      </c>
      <c r="I3440" s="2" t="s">
        <v>1597</v>
      </c>
      <c r="J3440" s="2"/>
      <c r="K3440" s="2" t="s">
        <v>8235</v>
      </c>
      <c r="L3440" s="2" t="s">
        <v>26220</v>
      </c>
      <c r="M3440" s="2" t="s">
        <v>8345</v>
      </c>
      <c r="N3440" s="4" t="s">
        <v>26221</v>
      </c>
      <c r="O3440" s="4" t="s">
        <v>26222</v>
      </c>
    </row>
    <row r="3441" spans="1:15" ht="15" hidden="1" customHeight="1" x14ac:dyDescent="0.3">
      <c r="A3441" s="2" t="s">
        <v>398</v>
      </c>
      <c r="B3441" s="2" t="s">
        <v>34337</v>
      </c>
      <c r="C3441" s="3">
        <v>30</v>
      </c>
      <c r="D3441" s="2" t="s">
        <v>1163</v>
      </c>
      <c r="E3441" s="2" t="s">
        <v>26223</v>
      </c>
      <c r="F3441" s="2">
        <v>39284370</v>
      </c>
      <c r="G3441" s="2" t="s">
        <v>26224</v>
      </c>
      <c r="H3441" s="2" t="s">
        <v>26225</v>
      </c>
      <c r="I3441" s="2" t="s">
        <v>7393</v>
      </c>
      <c r="J3441" s="2" t="s">
        <v>26226</v>
      </c>
      <c r="K3441" s="2" t="s">
        <v>7380</v>
      </c>
      <c r="L3441" s="2" t="s">
        <v>26227</v>
      </c>
      <c r="M3441" s="2" t="s">
        <v>7388</v>
      </c>
      <c r="N3441" s="4" t="s">
        <v>26228</v>
      </c>
      <c r="O3441" s="4" t="s">
        <v>26229</v>
      </c>
    </row>
    <row r="3442" spans="1:15" ht="15" hidden="1" customHeight="1" x14ac:dyDescent="0.3">
      <c r="A3442" s="2" t="s">
        <v>398</v>
      </c>
      <c r="B3442" s="2" t="s">
        <v>34337</v>
      </c>
      <c r="C3442" s="3">
        <v>30</v>
      </c>
      <c r="D3442" s="2" t="s">
        <v>1163</v>
      </c>
      <c r="E3442" s="2" t="s">
        <v>26223</v>
      </c>
      <c r="F3442" s="2">
        <v>39684891</v>
      </c>
      <c r="G3442" s="2" t="s">
        <v>26230</v>
      </c>
      <c r="H3442" s="2" t="s">
        <v>26231</v>
      </c>
      <c r="I3442" s="2" t="s">
        <v>6540</v>
      </c>
      <c r="J3442" s="2" t="s">
        <v>6540</v>
      </c>
      <c r="K3442" s="2" t="s">
        <v>8969</v>
      </c>
      <c r="L3442" s="2" t="s">
        <v>26232</v>
      </c>
      <c r="M3442" s="2" t="s">
        <v>7709</v>
      </c>
      <c r="N3442" s="4" t="s">
        <v>26233</v>
      </c>
      <c r="O3442" s="4" t="s">
        <v>26234</v>
      </c>
    </row>
    <row r="3443" spans="1:15" ht="15" hidden="1" customHeight="1" x14ac:dyDescent="0.3">
      <c r="A3443" s="2" t="s">
        <v>398</v>
      </c>
      <c r="B3443" s="2" t="s">
        <v>34337</v>
      </c>
      <c r="C3443" s="3">
        <v>30</v>
      </c>
      <c r="D3443" s="2" t="s">
        <v>1163</v>
      </c>
      <c r="E3443" s="2" t="s">
        <v>26223</v>
      </c>
      <c r="F3443" s="2">
        <v>39255247</v>
      </c>
      <c r="G3443" s="2" t="s">
        <v>26235</v>
      </c>
      <c r="H3443" s="2" t="s">
        <v>26236</v>
      </c>
      <c r="I3443" s="2" t="s">
        <v>6572</v>
      </c>
      <c r="J3443" s="2" t="s">
        <v>6572</v>
      </c>
      <c r="K3443" s="2" t="s">
        <v>10693</v>
      </c>
      <c r="L3443" s="2"/>
      <c r="M3443" s="2" t="s">
        <v>7388</v>
      </c>
      <c r="N3443" s="4" t="s">
        <v>26237</v>
      </c>
      <c r="O3443" s="4" t="s">
        <v>26238</v>
      </c>
    </row>
    <row r="3444" spans="1:15" ht="15" hidden="1" customHeight="1" x14ac:dyDescent="0.3">
      <c r="A3444" s="2" t="s">
        <v>398</v>
      </c>
      <c r="B3444" s="2" t="s">
        <v>34337</v>
      </c>
      <c r="C3444" s="3">
        <v>30</v>
      </c>
      <c r="D3444" s="2" t="s">
        <v>1163</v>
      </c>
      <c r="E3444" s="2" t="s">
        <v>26223</v>
      </c>
      <c r="F3444" s="2">
        <v>38481382</v>
      </c>
      <c r="G3444" s="2" t="s">
        <v>26239</v>
      </c>
      <c r="H3444" s="2" t="s">
        <v>26240</v>
      </c>
      <c r="I3444" s="2" t="s">
        <v>4998</v>
      </c>
      <c r="J3444" s="2" t="s">
        <v>6193</v>
      </c>
      <c r="K3444" s="2" t="s">
        <v>7387</v>
      </c>
      <c r="L3444" s="2" t="s">
        <v>26241</v>
      </c>
      <c r="M3444" s="2" t="s">
        <v>8167</v>
      </c>
      <c r="N3444" s="4" t="s">
        <v>26242</v>
      </c>
      <c r="O3444" s="4" t="s">
        <v>26243</v>
      </c>
    </row>
    <row r="3445" spans="1:15" ht="15" hidden="1" customHeight="1" x14ac:dyDescent="0.3">
      <c r="A3445" s="2" t="s">
        <v>398</v>
      </c>
      <c r="B3445" s="2" t="s">
        <v>34337</v>
      </c>
      <c r="C3445" s="3">
        <v>30</v>
      </c>
      <c r="D3445" s="2" t="s">
        <v>1163</v>
      </c>
      <c r="E3445" s="2" t="s">
        <v>26223</v>
      </c>
      <c r="F3445" s="2">
        <v>38194689</v>
      </c>
      <c r="G3445" s="2" t="s">
        <v>26244</v>
      </c>
      <c r="H3445" s="2" t="s">
        <v>26245</v>
      </c>
      <c r="I3445" s="2" t="s">
        <v>6617</v>
      </c>
      <c r="J3445" s="2"/>
      <c r="K3445" s="2" t="s">
        <v>5284</v>
      </c>
      <c r="L3445" s="2" t="s">
        <v>26246</v>
      </c>
      <c r="M3445" s="2" t="s">
        <v>9041</v>
      </c>
      <c r="N3445" s="4" t="s">
        <v>26247</v>
      </c>
      <c r="O3445" s="4" t="s">
        <v>26248</v>
      </c>
    </row>
    <row r="3446" spans="1:15" ht="15" hidden="1" customHeight="1" x14ac:dyDescent="0.3">
      <c r="A3446" s="2" t="s">
        <v>398</v>
      </c>
      <c r="B3446" s="2" t="s">
        <v>34337</v>
      </c>
      <c r="C3446" s="3">
        <v>30</v>
      </c>
      <c r="D3446" s="2" t="s">
        <v>1163</v>
      </c>
      <c r="E3446" s="2" t="s">
        <v>26223</v>
      </c>
      <c r="F3446" s="2">
        <v>38282561</v>
      </c>
      <c r="G3446" s="2" t="s">
        <v>26249</v>
      </c>
      <c r="H3446" s="2" t="s">
        <v>26250</v>
      </c>
      <c r="I3446" s="2" t="s">
        <v>4025</v>
      </c>
      <c r="J3446" s="2" t="s">
        <v>8889</v>
      </c>
      <c r="K3446" s="2" t="s">
        <v>7387</v>
      </c>
      <c r="L3446" s="2" t="s">
        <v>26251</v>
      </c>
      <c r="M3446" s="2" t="s">
        <v>7388</v>
      </c>
      <c r="N3446" s="4" t="s">
        <v>26252</v>
      </c>
      <c r="O3446" s="4" t="s">
        <v>26253</v>
      </c>
    </row>
    <row r="3447" spans="1:15" ht="15" hidden="1" customHeight="1" x14ac:dyDescent="0.3">
      <c r="A3447" s="2" t="s">
        <v>398</v>
      </c>
      <c r="B3447" s="2" t="s">
        <v>34337</v>
      </c>
      <c r="C3447" s="3">
        <v>30</v>
      </c>
      <c r="D3447" s="2" t="s">
        <v>1163</v>
      </c>
      <c r="E3447" s="2" t="s">
        <v>26223</v>
      </c>
      <c r="F3447" s="2">
        <v>38396760</v>
      </c>
      <c r="G3447" s="2" t="s">
        <v>26254</v>
      </c>
      <c r="H3447" s="2" t="s">
        <v>26255</v>
      </c>
      <c r="I3447" s="2" t="s">
        <v>12908</v>
      </c>
      <c r="J3447" s="2" t="s">
        <v>12908</v>
      </c>
      <c r="K3447" s="2" t="s">
        <v>8969</v>
      </c>
      <c r="L3447" s="2" t="s">
        <v>26256</v>
      </c>
      <c r="M3447" s="2" t="s">
        <v>7709</v>
      </c>
      <c r="N3447" s="4" t="s">
        <v>26257</v>
      </c>
      <c r="O3447" s="4" t="s">
        <v>26258</v>
      </c>
    </row>
    <row r="3448" spans="1:15" ht="15" hidden="1" customHeight="1" x14ac:dyDescent="0.3">
      <c r="A3448" s="2" t="s">
        <v>398</v>
      </c>
      <c r="B3448" s="2" t="s">
        <v>34337</v>
      </c>
      <c r="C3448" s="3">
        <v>30</v>
      </c>
      <c r="D3448" s="2" t="s">
        <v>1163</v>
      </c>
      <c r="E3448" s="2" t="s">
        <v>26223</v>
      </c>
      <c r="F3448" s="2">
        <v>37883797</v>
      </c>
      <c r="G3448" s="2" t="s">
        <v>26259</v>
      </c>
      <c r="H3448" s="2" t="s">
        <v>26260</v>
      </c>
      <c r="I3448" s="2" t="s">
        <v>26261</v>
      </c>
      <c r="J3448" s="2"/>
      <c r="K3448" s="2" t="s">
        <v>18561</v>
      </c>
      <c r="L3448" s="2" t="s">
        <v>26262</v>
      </c>
      <c r="M3448" s="2" t="s">
        <v>8963</v>
      </c>
      <c r="N3448" s="4" t="s">
        <v>26263</v>
      </c>
      <c r="O3448" s="4" t="s">
        <v>26264</v>
      </c>
    </row>
    <row r="3449" spans="1:15" ht="15" hidden="1" customHeight="1" x14ac:dyDescent="0.3">
      <c r="A3449" s="2" t="s">
        <v>398</v>
      </c>
      <c r="B3449" s="2" t="s">
        <v>34337</v>
      </c>
      <c r="C3449" s="3">
        <v>30</v>
      </c>
      <c r="D3449" s="2" t="s">
        <v>1163</v>
      </c>
      <c r="E3449" s="2" t="s">
        <v>26223</v>
      </c>
      <c r="F3449" s="2">
        <v>38873600</v>
      </c>
      <c r="G3449" s="2" t="s">
        <v>26265</v>
      </c>
      <c r="H3449" s="2" t="s">
        <v>26266</v>
      </c>
      <c r="I3449" s="2" t="s">
        <v>945</v>
      </c>
      <c r="J3449" s="2" t="s">
        <v>7409</v>
      </c>
      <c r="K3449" s="2" t="s">
        <v>7410</v>
      </c>
      <c r="L3449" s="2" t="s">
        <v>26267</v>
      </c>
      <c r="M3449" s="2" t="s">
        <v>7388</v>
      </c>
      <c r="N3449" s="4" t="s">
        <v>26268</v>
      </c>
      <c r="O3449" s="4" t="s">
        <v>26269</v>
      </c>
    </row>
    <row r="3450" spans="1:15" ht="15" hidden="1" customHeight="1" x14ac:dyDescent="0.3">
      <c r="A3450" s="2" t="s">
        <v>398</v>
      </c>
      <c r="B3450" s="2" t="s">
        <v>34337</v>
      </c>
      <c r="C3450" s="3">
        <v>30</v>
      </c>
      <c r="D3450" s="2" t="s">
        <v>1163</v>
      </c>
      <c r="E3450" s="2" t="s">
        <v>26223</v>
      </c>
      <c r="F3450" s="2">
        <v>28969530</v>
      </c>
      <c r="G3450" s="2" t="s">
        <v>26270</v>
      </c>
      <c r="H3450" s="2" t="s">
        <v>26271</v>
      </c>
      <c r="I3450" s="2" t="s">
        <v>11026</v>
      </c>
      <c r="J3450" s="2" t="s">
        <v>26272</v>
      </c>
      <c r="K3450" s="2" t="s">
        <v>26273</v>
      </c>
      <c r="L3450" s="2" t="s">
        <v>26274</v>
      </c>
      <c r="M3450" s="2" t="s">
        <v>7709</v>
      </c>
      <c r="N3450" s="4" t="s">
        <v>26275</v>
      </c>
      <c r="O3450" s="4" t="s">
        <v>26276</v>
      </c>
    </row>
    <row r="3451" spans="1:15" ht="15" hidden="1" customHeight="1" x14ac:dyDescent="0.3">
      <c r="A3451" s="2" t="s">
        <v>398</v>
      </c>
      <c r="B3451" s="2" t="s">
        <v>34337</v>
      </c>
      <c r="C3451" s="3">
        <v>30</v>
      </c>
      <c r="D3451" s="2" t="s">
        <v>1163</v>
      </c>
      <c r="E3451" s="2" t="s">
        <v>26223</v>
      </c>
      <c r="F3451" s="2">
        <v>36844186</v>
      </c>
      <c r="G3451" s="2" t="s">
        <v>26277</v>
      </c>
      <c r="H3451" s="2" t="s">
        <v>26278</v>
      </c>
      <c r="I3451" s="2" t="s">
        <v>4393</v>
      </c>
      <c r="J3451" s="2" t="s">
        <v>2420</v>
      </c>
      <c r="K3451" s="2" t="s">
        <v>17955</v>
      </c>
      <c r="L3451" s="2" t="s">
        <v>26279</v>
      </c>
      <c r="M3451" s="2" t="s">
        <v>7388</v>
      </c>
      <c r="N3451" s="4" t="s">
        <v>26280</v>
      </c>
      <c r="O3451" s="4" t="s">
        <v>26281</v>
      </c>
    </row>
    <row r="3452" spans="1:15" ht="15" hidden="1" customHeight="1" x14ac:dyDescent="0.3">
      <c r="A3452" s="2" t="s">
        <v>398</v>
      </c>
      <c r="B3452" s="2" t="s">
        <v>34337</v>
      </c>
      <c r="C3452" s="3">
        <v>30</v>
      </c>
      <c r="D3452" s="2" t="s">
        <v>1163</v>
      </c>
      <c r="E3452" s="2" t="s">
        <v>26223</v>
      </c>
      <c r="F3452" s="2">
        <v>36279417</v>
      </c>
      <c r="G3452" s="2" t="s">
        <v>26282</v>
      </c>
      <c r="H3452" s="2" t="s">
        <v>26283</v>
      </c>
      <c r="I3452" s="2" t="s">
        <v>6180</v>
      </c>
      <c r="J3452" s="2"/>
      <c r="K3452" s="2" t="s">
        <v>5284</v>
      </c>
      <c r="L3452" s="2" t="s">
        <v>26284</v>
      </c>
      <c r="M3452" s="2" t="s">
        <v>7388</v>
      </c>
      <c r="N3452" s="4" t="s">
        <v>26285</v>
      </c>
      <c r="O3452" s="4" t="s">
        <v>26286</v>
      </c>
    </row>
    <row r="3453" spans="1:15" ht="15" hidden="1" customHeight="1" x14ac:dyDescent="0.3">
      <c r="A3453" s="2" t="s">
        <v>398</v>
      </c>
      <c r="B3453" s="2" t="s">
        <v>34337</v>
      </c>
      <c r="C3453" s="3">
        <v>30</v>
      </c>
      <c r="D3453" s="2" t="s">
        <v>1163</v>
      </c>
      <c r="E3453" s="2" t="s">
        <v>26223</v>
      </c>
      <c r="F3453" s="2">
        <v>36308020</v>
      </c>
      <c r="G3453" s="2" t="s">
        <v>26287</v>
      </c>
      <c r="H3453" s="2" t="s">
        <v>26288</v>
      </c>
      <c r="I3453" s="2" t="s">
        <v>3185</v>
      </c>
      <c r="J3453" s="2"/>
      <c r="K3453" s="2" t="s">
        <v>26289</v>
      </c>
      <c r="L3453" s="2" t="s">
        <v>26290</v>
      </c>
      <c r="M3453" s="2" t="s">
        <v>7388</v>
      </c>
      <c r="N3453" s="4" t="s">
        <v>26291</v>
      </c>
      <c r="O3453" s="4" t="s">
        <v>26292</v>
      </c>
    </row>
    <row r="3454" spans="1:15" ht="15" hidden="1" customHeight="1" x14ac:dyDescent="0.3">
      <c r="A3454" s="2" t="s">
        <v>398</v>
      </c>
      <c r="B3454" s="2" t="s">
        <v>34337</v>
      </c>
      <c r="C3454" s="3">
        <v>30</v>
      </c>
      <c r="D3454" s="2" t="s">
        <v>1163</v>
      </c>
      <c r="E3454" s="2" t="s">
        <v>26223</v>
      </c>
      <c r="F3454" s="2">
        <v>36825011</v>
      </c>
      <c r="G3454" s="2" t="s">
        <v>26293</v>
      </c>
      <c r="H3454" s="2" t="s">
        <v>26294</v>
      </c>
      <c r="I3454" s="2" t="s">
        <v>1117</v>
      </c>
      <c r="J3454" s="2" t="s">
        <v>7213</v>
      </c>
      <c r="K3454" s="2" t="s">
        <v>7410</v>
      </c>
      <c r="L3454" s="2" t="s">
        <v>26295</v>
      </c>
      <c r="M3454" s="2" t="s">
        <v>7388</v>
      </c>
      <c r="N3454" s="4" t="s">
        <v>26296</v>
      </c>
      <c r="O3454" s="4" t="s">
        <v>26297</v>
      </c>
    </row>
    <row r="3455" spans="1:15" ht="15" hidden="1" customHeight="1" x14ac:dyDescent="0.3">
      <c r="A3455" s="2" t="s">
        <v>398</v>
      </c>
      <c r="B3455" s="2" t="s">
        <v>34337</v>
      </c>
      <c r="C3455" s="3">
        <v>30</v>
      </c>
      <c r="D3455" s="2" t="s">
        <v>1163</v>
      </c>
      <c r="E3455" s="2" t="s">
        <v>26223</v>
      </c>
      <c r="F3455" s="2">
        <v>37521342</v>
      </c>
      <c r="G3455" s="2" t="s">
        <v>26298</v>
      </c>
      <c r="H3455" s="2" t="s">
        <v>26299</v>
      </c>
      <c r="I3455" s="2" t="s">
        <v>1117</v>
      </c>
      <c r="J3455" s="2" t="s">
        <v>26300</v>
      </c>
      <c r="K3455" s="2" t="s">
        <v>11255</v>
      </c>
      <c r="L3455" s="2" t="s">
        <v>26301</v>
      </c>
      <c r="M3455" s="2" t="s">
        <v>7388</v>
      </c>
      <c r="N3455" s="4" t="s">
        <v>26302</v>
      </c>
      <c r="O3455" s="4" t="s">
        <v>26303</v>
      </c>
    </row>
    <row r="3456" spans="1:15" ht="15" hidden="1" customHeight="1" x14ac:dyDescent="0.3">
      <c r="A3456" s="2" t="s">
        <v>398</v>
      </c>
      <c r="B3456" s="2" t="s">
        <v>34337</v>
      </c>
      <c r="C3456" s="3">
        <v>30</v>
      </c>
      <c r="D3456" s="2" t="s">
        <v>1163</v>
      </c>
      <c r="E3456" s="2" t="s">
        <v>26223</v>
      </c>
      <c r="F3456" s="2">
        <v>36498862</v>
      </c>
      <c r="G3456" s="2" t="s">
        <v>26304</v>
      </c>
      <c r="H3456" s="2" t="s">
        <v>26305</v>
      </c>
      <c r="I3456" s="2" t="s">
        <v>15935</v>
      </c>
      <c r="J3456" s="2" t="s">
        <v>15935</v>
      </c>
      <c r="K3456" s="2" t="s">
        <v>8969</v>
      </c>
      <c r="L3456" s="2" t="s">
        <v>26306</v>
      </c>
      <c r="M3456" s="2" t="s">
        <v>7709</v>
      </c>
      <c r="N3456" s="4" t="s">
        <v>26307</v>
      </c>
      <c r="O3456" s="4" t="s">
        <v>26308</v>
      </c>
    </row>
    <row r="3457" spans="1:15" ht="15" hidden="1" customHeight="1" x14ac:dyDescent="0.3">
      <c r="A3457" s="2" t="s">
        <v>398</v>
      </c>
      <c r="B3457" s="2" t="s">
        <v>34337</v>
      </c>
      <c r="C3457" s="3">
        <v>30</v>
      </c>
      <c r="D3457" s="2" t="s">
        <v>1163</v>
      </c>
      <c r="E3457" s="2" t="s">
        <v>26223</v>
      </c>
      <c r="F3457" s="2">
        <v>35947323</v>
      </c>
      <c r="G3457" s="2" t="s">
        <v>26309</v>
      </c>
      <c r="H3457" s="2" t="s">
        <v>26310</v>
      </c>
      <c r="I3457" s="2" t="s">
        <v>10108</v>
      </c>
      <c r="J3457" s="2" t="s">
        <v>15885</v>
      </c>
      <c r="K3457" s="2" t="s">
        <v>7472</v>
      </c>
      <c r="L3457" s="2" t="s">
        <v>26311</v>
      </c>
      <c r="M3457" s="2" t="s">
        <v>9041</v>
      </c>
      <c r="N3457" s="4" t="s">
        <v>26312</v>
      </c>
      <c r="O3457" s="4" t="s">
        <v>26313</v>
      </c>
    </row>
    <row r="3458" spans="1:15" ht="15" hidden="1" customHeight="1" x14ac:dyDescent="0.3">
      <c r="A3458" s="2" t="s">
        <v>398</v>
      </c>
      <c r="B3458" s="2" t="s">
        <v>34337</v>
      </c>
      <c r="C3458" s="3">
        <v>30</v>
      </c>
      <c r="D3458" s="2" t="s">
        <v>1163</v>
      </c>
      <c r="E3458" s="2" t="s">
        <v>26223</v>
      </c>
      <c r="F3458" s="2">
        <v>35686370</v>
      </c>
      <c r="G3458" s="2" t="s">
        <v>26314</v>
      </c>
      <c r="H3458" s="2" t="s">
        <v>26315</v>
      </c>
      <c r="I3458" s="2" t="s">
        <v>2722</v>
      </c>
      <c r="J3458" s="2" t="s">
        <v>2852</v>
      </c>
      <c r="K3458" s="2" t="s">
        <v>7387</v>
      </c>
      <c r="L3458" s="2" t="s">
        <v>26316</v>
      </c>
      <c r="M3458" s="2" t="s">
        <v>7677</v>
      </c>
      <c r="N3458" s="4" t="s">
        <v>26317</v>
      </c>
      <c r="O3458" s="4" t="s">
        <v>26318</v>
      </c>
    </row>
    <row r="3459" spans="1:15" ht="15" hidden="1" customHeight="1" x14ac:dyDescent="0.3">
      <c r="A3459" s="2" t="s">
        <v>398</v>
      </c>
      <c r="B3459" s="2" t="s">
        <v>34337</v>
      </c>
      <c r="C3459" s="3">
        <v>30</v>
      </c>
      <c r="D3459" s="2" t="s">
        <v>1163</v>
      </c>
      <c r="E3459" s="2" t="s">
        <v>26223</v>
      </c>
      <c r="F3459" s="2">
        <v>35405368</v>
      </c>
      <c r="G3459" s="2" t="s">
        <v>26319</v>
      </c>
      <c r="H3459" s="2" t="s">
        <v>26320</v>
      </c>
      <c r="I3459" s="2" t="s">
        <v>1475</v>
      </c>
      <c r="J3459" s="2" t="s">
        <v>26321</v>
      </c>
      <c r="K3459" s="2" t="s">
        <v>21707</v>
      </c>
      <c r="L3459" s="2" t="s">
        <v>26322</v>
      </c>
      <c r="M3459" s="2" t="s">
        <v>7388</v>
      </c>
      <c r="N3459" s="4" t="s">
        <v>26323</v>
      </c>
      <c r="O3459" s="4" t="s">
        <v>26324</v>
      </c>
    </row>
    <row r="3460" spans="1:15" ht="15" hidden="1" customHeight="1" x14ac:dyDescent="0.3">
      <c r="A3460" s="2" t="s">
        <v>398</v>
      </c>
      <c r="B3460" s="2" t="s">
        <v>34337</v>
      </c>
      <c r="C3460" s="3">
        <v>30</v>
      </c>
      <c r="D3460" s="2" t="s">
        <v>1163</v>
      </c>
      <c r="E3460" s="2" t="s">
        <v>26223</v>
      </c>
      <c r="F3460" s="2">
        <v>35355397</v>
      </c>
      <c r="G3460" s="2" t="s">
        <v>26325</v>
      </c>
      <c r="H3460" s="2" t="s">
        <v>26326</v>
      </c>
      <c r="I3460" s="2" t="s">
        <v>656</v>
      </c>
      <c r="J3460" s="2" t="s">
        <v>16072</v>
      </c>
      <c r="K3460" s="2" t="s">
        <v>26327</v>
      </c>
      <c r="L3460" s="2" t="s">
        <v>26328</v>
      </c>
      <c r="M3460" s="2" t="s">
        <v>7460</v>
      </c>
      <c r="N3460" s="4" t="s">
        <v>26329</v>
      </c>
      <c r="O3460" s="4" t="s">
        <v>26330</v>
      </c>
    </row>
    <row r="3461" spans="1:15" ht="15" hidden="1" customHeight="1" x14ac:dyDescent="0.3">
      <c r="A3461" s="2" t="s">
        <v>398</v>
      </c>
      <c r="B3461" s="2" t="s">
        <v>34337</v>
      </c>
      <c r="C3461" s="3">
        <v>30</v>
      </c>
      <c r="D3461" s="2" t="s">
        <v>1163</v>
      </c>
      <c r="E3461" s="2" t="s">
        <v>26223</v>
      </c>
      <c r="F3461" s="2">
        <v>33909886</v>
      </c>
      <c r="G3461" s="2" t="s">
        <v>26331</v>
      </c>
      <c r="H3461" s="2" t="s">
        <v>26332</v>
      </c>
      <c r="I3461" s="2" t="s">
        <v>13031</v>
      </c>
      <c r="J3461" s="2"/>
      <c r="K3461" s="2" t="s">
        <v>10693</v>
      </c>
      <c r="L3461" s="2" t="s">
        <v>26333</v>
      </c>
      <c r="M3461" s="2" t="s">
        <v>7460</v>
      </c>
      <c r="N3461" s="4" t="s">
        <v>26334</v>
      </c>
      <c r="O3461" s="4" t="s">
        <v>26335</v>
      </c>
    </row>
    <row r="3462" spans="1:15" ht="15" hidden="1" customHeight="1" x14ac:dyDescent="0.3">
      <c r="A3462" s="2" t="s">
        <v>398</v>
      </c>
      <c r="B3462" s="2" t="s">
        <v>34337</v>
      </c>
      <c r="C3462" s="3">
        <v>30</v>
      </c>
      <c r="D3462" s="2" t="s">
        <v>1163</v>
      </c>
      <c r="E3462" s="2" t="s">
        <v>26223</v>
      </c>
      <c r="F3462" s="2">
        <v>35479070</v>
      </c>
      <c r="G3462" s="2" t="s">
        <v>26336</v>
      </c>
      <c r="H3462" s="2" t="s">
        <v>26337</v>
      </c>
      <c r="I3462" s="2" t="s">
        <v>695</v>
      </c>
      <c r="J3462" s="2" t="s">
        <v>26338</v>
      </c>
      <c r="K3462" s="2" t="s">
        <v>7410</v>
      </c>
      <c r="L3462" s="2" t="s">
        <v>26339</v>
      </c>
      <c r="M3462" s="2" t="s">
        <v>7709</v>
      </c>
      <c r="N3462" s="4" t="s">
        <v>26340</v>
      </c>
      <c r="O3462" s="4" t="s">
        <v>26341</v>
      </c>
    </row>
    <row r="3463" spans="1:15" ht="15" hidden="1" customHeight="1" x14ac:dyDescent="0.3">
      <c r="A3463" s="2" t="s">
        <v>398</v>
      </c>
      <c r="B3463" s="2" t="s">
        <v>34337</v>
      </c>
      <c r="C3463" s="3">
        <v>30</v>
      </c>
      <c r="D3463" s="2" t="s">
        <v>1163</v>
      </c>
      <c r="E3463" s="2" t="s">
        <v>26223</v>
      </c>
      <c r="F3463" s="2">
        <v>35655776</v>
      </c>
      <c r="G3463" s="2" t="s">
        <v>26342</v>
      </c>
      <c r="H3463" s="2" t="s">
        <v>26343</v>
      </c>
      <c r="I3463" s="2" t="s">
        <v>695</v>
      </c>
      <c r="J3463" s="2" t="s">
        <v>6239</v>
      </c>
      <c r="K3463" s="2" t="s">
        <v>7410</v>
      </c>
      <c r="L3463" s="2" t="s">
        <v>26344</v>
      </c>
      <c r="M3463" s="2" t="s">
        <v>7460</v>
      </c>
      <c r="N3463" s="4" t="s">
        <v>26345</v>
      </c>
      <c r="O3463" s="4" t="s">
        <v>26346</v>
      </c>
    </row>
    <row r="3464" spans="1:15" ht="15" hidden="1" customHeight="1" x14ac:dyDescent="0.3">
      <c r="A3464" s="2" t="s">
        <v>398</v>
      </c>
      <c r="B3464" s="2" t="s">
        <v>34337</v>
      </c>
      <c r="C3464" s="3">
        <v>30</v>
      </c>
      <c r="D3464" s="2" t="s">
        <v>1163</v>
      </c>
      <c r="E3464" s="2" t="s">
        <v>26223</v>
      </c>
      <c r="F3464" s="2">
        <v>35663969</v>
      </c>
      <c r="G3464" s="2" t="s">
        <v>26347</v>
      </c>
      <c r="H3464" s="2" t="s">
        <v>26348</v>
      </c>
      <c r="I3464" s="2" t="s">
        <v>695</v>
      </c>
      <c r="J3464" s="2" t="s">
        <v>13044</v>
      </c>
      <c r="K3464" s="2" t="s">
        <v>7410</v>
      </c>
      <c r="L3464" s="2" t="s">
        <v>26349</v>
      </c>
      <c r="M3464" s="2" t="s">
        <v>7495</v>
      </c>
      <c r="N3464" s="4" t="s">
        <v>26350</v>
      </c>
      <c r="O3464" s="4" t="s">
        <v>26351</v>
      </c>
    </row>
    <row r="3465" spans="1:15" ht="15" hidden="1" customHeight="1" x14ac:dyDescent="0.3">
      <c r="A3465" s="2" t="s">
        <v>398</v>
      </c>
      <c r="B3465" s="2" t="s">
        <v>34337</v>
      </c>
      <c r="C3465" s="3">
        <v>30</v>
      </c>
      <c r="D3465" s="2" t="s">
        <v>1163</v>
      </c>
      <c r="E3465" s="2" t="s">
        <v>26223</v>
      </c>
      <c r="F3465" s="2">
        <v>34462566</v>
      </c>
      <c r="G3465" s="2" t="s">
        <v>26352</v>
      </c>
      <c r="H3465" s="2" t="s">
        <v>26353</v>
      </c>
      <c r="I3465" s="2" t="s">
        <v>5032</v>
      </c>
      <c r="J3465" s="2" t="s">
        <v>4085</v>
      </c>
      <c r="K3465" s="2" t="s">
        <v>18259</v>
      </c>
      <c r="L3465" s="2" t="s">
        <v>26354</v>
      </c>
      <c r="M3465" s="2" t="s">
        <v>7388</v>
      </c>
      <c r="N3465" s="4" t="s">
        <v>26355</v>
      </c>
      <c r="O3465" s="4" t="s">
        <v>26356</v>
      </c>
    </row>
    <row r="3466" spans="1:15" ht="15" hidden="1" customHeight="1" x14ac:dyDescent="0.3">
      <c r="A3466" s="2" t="s">
        <v>398</v>
      </c>
      <c r="B3466" s="2" t="s">
        <v>34337</v>
      </c>
      <c r="C3466" s="3">
        <v>30</v>
      </c>
      <c r="D3466" s="2" t="s">
        <v>1163</v>
      </c>
      <c r="E3466" s="2" t="s">
        <v>26223</v>
      </c>
      <c r="F3466" s="2">
        <v>33625086</v>
      </c>
      <c r="G3466" s="2" t="s">
        <v>26357</v>
      </c>
      <c r="H3466" s="2" t="s">
        <v>26358</v>
      </c>
      <c r="I3466" s="2" t="s">
        <v>10197</v>
      </c>
      <c r="J3466" s="2"/>
      <c r="K3466" s="2" t="s">
        <v>14348</v>
      </c>
      <c r="L3466" s="2" t="s">
        <v>26359</v>
      </c>
      <c r="M3466" s="2" t="s">
        <v>7709</v>
      </c>
      <c r="N3466" s="4" t="s">
        <v>26360</v>
      </c>
      <c r="O3466" s="4" t="s">
        <v>26361</v>
      </c>
    </row>
    <row r="3467" spans="1:15" ht="15" hidden="1" customHeight="1" x14ac:dyDescent="0.3">
      <c r="A3467" s="2" t="s">
        <v>398</v>
      </c>
      <c r="B3467" s="2" t="s">
        <v>34337</v>
      </c>
      <c r="C3467" s="3">
        <v>30</v>
      </c>
      <c r="D3467" s="2" t="s">
        <v>1163</v>
      </c>
      <c r="E3467" s="2" t="s">
        <v>26223</v>
      </c>
      <c r="F3467" s="2">
        <v>34000087</v>
      </c>
      <c r="G3467" s="2" t="s">
        <v>26362</v>
      </c>
      <c r="H3467" s="2" t="s">
        <v>26363</v>
      </c>
      <c r="I3467" s="2" t="s">
        <v>4080</v>
      </c>
      <c r="J3467" s="2" t="s">
        <v>9105</v>
      </c>
      <c r="K3467" s="2" t="s">
        <v>7387</v>
      </c>
      <c r="L3467" s="2" t="s">
        <v>26364</v>
      </c>
      <c r="M3467" s="2" t="s">
        <v>7388</v>
      </c>
      <c r="N3467" s="4" t="s">
        <v>26365</v>
      </c>
      <c r="O3467" s="4" t="s">
        <v>26366</v>
      </c>
    </row>
    <row r="3468" spans="1:15" ht="15" hidden="1" customHeight="1" x14ac:dyDescent="0.3">
      <c r="A3468" s="2" t="s">
        <v>398</v>
      </c>
      <c r="B3468" s="2" t="s">
        <v>34337</v>
      </c>
      <c r="C3468" s="3">
        <v>30</v>
      </c>
      <c r="D3468" s="2" t="s">
        <v>1163</v>
      </c>
      <c r="E3468" s="2" t="s">
        <v>26223</v>
      </c>
      <c r="F3468" s="2">
        <v>34036565</v>
      </c>
      <c r="G3468" s="2" t="s">
        <v>26367</v>
      </c>
      <c r="H3468" s="2" t="s">
        <v>26368</v>
      </c>
      <c r="I3468" s="2" t="s">
        <v>2275</v>
      </c>
      <c r="J3468" s="2" t="s">
        <v>11095</v>
      </c>
      <c r="K3468" s="2" t="s">
        <v>9971</v>
      </c>
      <c r="L3468" s="2" t="s">
        <v>26369</v>
      </c>
      <c r="M3468" s="2" t="s">
        <v>8167</v>
      </c>
      <c r="N3468" s="4" t="s">
        <v>26370</v>
      </c>
      <c r="O3468" s="4" t="s">
        <v>26371</v>
      </c>
    </row>
    <row r="3469" spans="1:15" ht="15" hidden="1" customHeight="1" x14ac:dyDescent="0.3">
      <c r="A3469" s="2" t="s">
        <v>398</v>
      </c>
      <c r="B3469" s="2" t="s">
        <v>34337</v>
      </c>
      <c r="C3469" s="3">
        <v>30</v>
      </c>
      <c r="D3469" s="2" t="s">
        <v>1163</v>
      </c>
      <c r="E3469" s="2" t="s">
        <v>26223</v>
      </c>
      <c r="F3469" s="2">
        <v>34002598</v>
      </c>
      <c r="G3469" s="2" t="s">
        <v>26372</v>
      </c>
      <c r="H3469" s="2" t="s">
        <v>26373</v>
      </c>
      <c r="I3469" s="2" t="s">
        <v>24845</v>
      </c>
      <c r="J3469" s="2" t="s">
        <v>13077</v>
      </c>
      <c r="K3469" s="2" t="s">
        <v>26374</v>
      </c>
      <c r="L3469" s="2" t="s">
        <v>26375</v>
      </c>
      <c r="M3469" s="2" t="s">
        <v>7488</v>
      </c>
      <c r="N3469" s="4" t="s">
        <v>26376</v>
      </c>
      <c r="O3469" s="4" t="s">
        <v>26377</v>
      </c>
    </row>
    <row r="3470" spans="1:15" ht="15" hidden="1" customHeight="1" x14ac:dyDescent="0.3">
      <c r="A3470" s="2" t="s">
        <v>398</v>
      </c>
      <c r="B3470" s="2" t="s">
        <v>34337</v>
      </c>
      <c r="C3470" s="3">
        <v>30</v>
      </c>
      <c r="D3470" s="2" t="s">
        <v>1163</v>
      </c>
      <c r="E3470" s="2" t="s">
        <v>26223</v>
      </c>
      <c r="F3470" s="2">
        <v>34573280</v>
      </c>
      <c r="G3470" s="2" t="s">
        <v>26378</v>
      </c>
      <c r="H3470" s="2" t="s">
        <v>26379</v>
      </c>
      <c r="I3470" s="2" t="s">
        <v>26380</v>
      </c>
      <c r="J3470" s="2" t="s">
        <v>26380</v>
      </c>
      <c r="K3470" s="2" t="s">
        <v>7612</v>
      </c>
      <c r="L3470" s="2" t="s">
        <v>26381</v>
      </c>
      <c r="M3470" s="2" t="s">
        <v>7460</v>
      </c>
      <c r="N3470" s="4" t="s">
        <v>26382</v>
      </c>
      <c r="O3470" s="4" t="s">
        <v>26383</v>
      </c>
    </row>
    <row r="3471" spans="1:15" ht="15" hidden="1" customHeight="1" x14ac:dyDescent="0.3">
      <c r="A3471" s="2" t="s">
        <v>398</v>
      </c>
      <c r="B3471" s="2" t="s">
        <v>34337</v>
      </c>
      <c r="C3471" s="3">
        <v>30</v>
      </c>
      <c r="D3471" s="2" t="s">
        <v>1163</v>
      </c>
      <c r="E3471" s="2" t="s">
        <v>26223</v>
      </c>
      <c r="F3471" s="2">
        <v>33597285</v>
      </c>
      <c r="G3471" s="2" t="s">
        <v>26384</v>
      </c>
      <c r="H3471" s="2" t="s">
        <v>26385</v>
      </c>
      <c r="I3471" s="2" t="s">
        <v>12040</v>
      </c>
      <c r="J3471" s="2"/>
      <c r="K3471" s="2" t="s">
        <v>648</v>
      </c>
      <c r="L3471" s="2" t="s">
        <v>26386</v>
      </c>
      <c r="M3471" s="2" t="s">
        <v>7709</v>
      </c>
      <c r="N3471" s="4" t="s">
        <v>26387</v>
      </c>
      <c r="O3471" s="4" t="s">
        <v>26388</v>
      </c>
    </row>
    <row r="3472" spans="1:15" ht="15" hidden="1" customHeight="1" x14ac:dyDescent="0.3">
      <c r="A3472" s="2" t="s">
        <v>398</v>
      </c>
      <c r="B3472" s="2" t="s">
        <v>34337</v>
      </c>
      <c r="C3472" s="3">
        <v>30</v>
      </c>
      <c r="D3472" s="2" t="s">
        <v>1163</v>
      </c>
      <c r="E3472" s="2" t="s">
        <v>26223</v>
      </c>
      <c r="F3472" s="2">
        <v>33781541</v>
      </c>
      <c r="G3472" s="2" t="s">
        <v>26389</v>
      </c>
      <c r="H3472" s="2" t="s">
        <v>26390</v>
      </c>
      <c r="I3472" s="2" t="s">
        <v>12040</v>
      </c>
      <c r="J3472" s="2" t="s">
        <v>26391</v>
      </c>
      <c r="K3472" s="2" t="s">
        <v>21707</v>
      </c>
      <c r="L3472" s="2" t="s">
        <v>26392</v>
      </c>
      <c r="M3472" s="2" t="s">
        <v>7388</v>
      </c>
      <c r="N3472" s="4" t="s">
        <v>26393</v>
      </c>
      <c r="O3472" s="4" t="s">
        <v>26394</v>
      </c>
    </row>
    <row r="3473" spans="1:15" ht="15" hidden="1" customHeight="1" x14ac:dyDescent="0.3">
      <c r="A3473" s="2" t="s">
        <v>398</v>
      </c>
      <c r="B3473" s="2" t="s">
        <v>34337</v>
      </c>
      <c r="C3473" s="3">
        <v>30</v>
      </c>
      <c r="D3473" s="2" t="s">
        <v>1163</v>
      </c>
      <c r="E3473" s="2" t="s">
        <v>26223</v>
      </c>
      <c r="F3473" s="2">
        <v>33170215</v>
      </c>
      <c r="G3473" s="2" t="s">
        <v>26395</v>
      </c>
      <c r="H3473" s="2" t="s">
        <v>26396</v>
      </c>
      <c r="I3473" s="2" t="s">
        <v>2049</v>
      </c>
      <c r="J3473" s="2"/>
      <c r="K3473" s="2" t="s">
        <v>8300</v>
      </c>
      <c r="L3473" s="2" t="s">
        <v>26397</v>
      </c>
      <c r="M3473" s="2" t="s">
        <v>7460</v>
      </c>
      <c r="N3473" s="4" t="s">
        <v>26398</v>
      </c>
      <c r="O3473" s="4" t="s">
        <v>26399</v>
      </c>
    </row>
    <row r="3474" spans="1:15" ht="15" hidden="1" customHeight="1" x14ac:dyDescent="0.3">
      <c r="A3474" s="2" t="s">
        <v>398</v>
      </c>
      <c r="B3474" s="2" t="s">
        <v>34337</v>
      </c>
      <c r="C3474" s="3">
        <v>30</v>
      </c>
      <c r="D3474" s="2" t="s">
        <v>1163</v>
      </c>
      <c r="E3474" s="2" t="s">
        <v>26223</v>
      </c>
      <c r="F3474" s="2">
        <v>33816397</v>
      </c>
      <c r="G3474" s="2" t="s">
        <v>26400</v>
      </c>
      <c r="H3474" s="2" t="s">
        <v>26401</v>
      </c>
      <c r="I3474" s="2" t="s">
        <v>759</v>
      </c>
      <c r="J3474" s="2" t="s">
        <v>7236</v>
      </c>
      <c r="K3474" s="2" t="s">
        <v>7707</v>
      </c>
      <c r="L3474" s="2" t="s">
        <v>26402</v>
      </c>
      <c r="M3474" s="2" t="s">
        <v>7709</v>
      </c>
      <c r="N3474" s="4" t="s">
        <v>26403</v>
      </c>
      <c r="O3474" s="4" t="s">
        <v>26404</v>
      </c>
    </row>
    <row r="3475" spans="1:15" ht="15" hidden="1" customHeight="1" x14ac:dyDescent="0.3">
      <c r="A3475" s="2" t="s">
        <v>398</v>
      </c>
      <c r="B3475" s="2" t="s">
        <v>34337</v>
      </c>
      <c r="C3475" s="3">
        <v>30</v>
      </c>
      <c r="D3475" s="2" t="s">
        <v>1163</v>
      </c>
      <c r="E3475" s="2" t="s">
        <v>26223</v>
      </c>
      <c r="F3475" s="2">
        <v>34721429</v>
      </c>
      <c r="G3475" s="2" t="s">
        <v>26405</v>
      </c>
      <c r="H3475" s="2" t="s">
        <v>26406</v>
      </c>
      <c r="I3475" s="2" t="s">
        <v>759</v>
      </c>
      <c r="J3475" s="2" t="s">
        <v>2735</v>
      </c>
      <c r="K3475" s="2" t="s">
        <v>7410</v>
      </c>
      <c r="L3475" s="2" t="s">
        <v>26407</v>
      </c>
      <c r="M3475" s="2" t="s">
        <v>7495</v>
      </c>
      <c r="N3475" s="4" t="s">
        <v>26408</v>
      </c>
      <c r="O3475" s="4" t="s">
        <v>26409</v>
      </c>
    </row>
    <row r="3476" spans="1:15" ht="15" hidden="1" customHeight="1" x14ac:dyDescent="0.3">
      <c r="A3476" s="2" t="s">
        <v>398</v>
      </c>
      <c r="B3476" s="2" t="s">
        <v>34337</v>
      </c>
      <c r="C3476" s="3">
        <v>30</v>
      </c>
      <c r="D3476" s="2" t="s">
        <v>1163</v>
      </c>
      <c r="E3476" s="2" t="s">
        <v>26223</v>
      </c>
      <c r="F3476" s="2">
        <v>32702516</v>
      </c>
      <c r="G3476" s="2" t="s">
        <v>26410</v>
      </c>
      <c r="H3476" s="2" t="s">
        <v>26411</v>
      </c>
      <c r="I3476" s="2" t="s">
        <v>12073</v>
      </c>
      <c r="J3476" s="2" t="s">
        <v>16448</v>
      </c>
      <c r="K3476" s="2" t="s">
        <v>7479</v>
      </c>
      <c r="L3476" s="2" t="s">
        <v>26412</v>
      </c>
      <c r="M3476" s="2" t="s">
        <v>7460</v>
      </c>
      <c r="N3476" s="4" t="s">
        <v>26413</v>
      </c>
      <c r="O3476" s="4" t="s">
        <v>26414</v>
      </c>
    </row>
    <row r="3477" spans="1:15" ht="15" hidden="1" customHeight="1" x14ac:dyDescent="0.3">
      <c r="A3477" s="2" t="s">
        <v>398</v>
      </c>
      <c r="B3477" s="2" t="s">
        <v>34337</v>
      </c>
      <c r="C3477" s="3">
        <v>30</v>
      </c>
      <c r="D3477" s="2" t="s">
        <v>1163</v>
      </c>
      <c r="E3477" s="2" t="s">
        <v>26223</v>
      </c>
      <c r="F3477" s="2">
        <v>33206964</v>
      </c>
      <c r="G3477" s="2" t="s">
        <v>26415</v>
      </c>
      <c r="H3477" s="2" t="s">
        <v>26416</v>
      </c>
      <c r="I3477" s="2" t="s">
        <v>23169</v>
      </c>
      <c r="J3477" s="2"/>
      <c r="K3477" s="2" t="s">
        <v>18561</v>
      </c>
      <c r="L3477" s="2" t="s">
        <v>26417</v>
      </c>
      <c r="M3477" s="2" t="s">
        <v>7460</v>
      </c>
      <c r="N3477" s="4" t="s">
        <v>26418</v>
      </c>
      <c r="O3477" s="4" t="s">
        <v>26419</v>
      </c>
    </row>
    <row r="3478" spans="1:15" ht="15" hidden="1" customHeight="1" x14ac:dyDescent="0.3">
      <c r="A3478" s="2" t="s">
        <v>398</v>
      </c>
      <c r="B3478" s="2" t="s">
        <v>34337</v>
      </c>
      <c r="C3478" s="3">
        <v>30</v>
      </c>
      <c r="D3478" s="2" t="s">
        <v>1163</v>
      </c>
      <c r="E3478" s="2" t="s">
        <v>26223</v>
      </c>
      <c r="F3478" s="2">
        <v>31876783</v>
      </c>
      <c r="G3478" s="2" t="s">
        <v>26420</v>
      </c>
      <c r="H3478" s="2" t="s">
        <v>26421</v>
      </c>
      <c r="I3478" s="2" t="s">
        <v>799</v>
      </c>
      <c r="J3478" s="2"/>
      <c r="K3478" s="2" t="s">
        <v>14348</v>
      </c>
      <c r="L3478" s="2" t="s">
        <v>26422</v>
      </c>
      <c r="M3478" s="2" t="s">
        <v>7709</v>
      </c>
      <c r="N3478" s="4" t="s">
        <v>26423</v>
      </c>
      <c r="O3478" s="4" t="s">
        <v>26424</v>
      </c>
    </row>
    <row r="3479" spans="1:15" ht="15" hidden="1" customHeight="1" x14ac:dyDescent="0.3">
      <c r="A3479" s="2" t="s">
        <v>398</v>
      </c>
      <c r="B3479" s="2" t="s">
        <v>34337</v>
      </c>
      <c r="C3479" s="3">
        <v>30</v>
      </c>
      <c r="D3479" s="2" t="s">
        <v>1163</v>
      </c>
      <c r="E3479" s="2" t="s">
        <v>26223</v>
      </c>
      <c r="F3479" s="2">
        <v>32863220</v>
      </c>
      <c r="G3479" s="2" t="s">
        <v>26425</v>
      </c>
      <c r="H3479" s="2" t="s">
        <v>26426</v>
      </c>
      <c r="I3479" s="2" t="s">
        <v>9169</v>
      </c>
      <c r="J3479" s="2" t="s">
        <v>13146</v>
      </c>
      <c r="K3479" s="2" t="s">
        <v>26427</v>
      </c>
      <c r="L3479" s="2" t="s">
        <v>26428</v>
      </c>
      <c r="M3479" s="2" t="s">
        <v>7460</v>
      </c>
      <c r="N3479" s="4" t="s">
        <v>26429</v>
      </c>
      <c r="O3479" s="4" t="s">
        <v>26430</v>
      </c>
    </row>
    <row r="3480" spans="1:15" ht="15" hidden="1" customHeight="1" x14ac:dyDescent="0.3">
      <c r="A3480" s="2" t="s">
        <v>398</v>
      </c>
      <c r="B3480" s="2" t="s">
        <v>34337</v>
      </c>
      <c r="C3480" s="3">
        <v>30</v>
      </c>
      <c r="D3480" s="2" t="s">
        <v>1163</v>
      </c>
      <c r="E3480" s="2" t="s">
        <v>26223</v>
      </c>
      <c r="F3480" s="2">
        <v>32267023</v>
      </c>
      <c r="G3480" s="2" t="s">
        <v>26431</v>
      </c>
      <c r="H3480" s="2" t="s">
        <v>26432</v>
      </c>
      <c r="I3480" s="2" t="s">
        <v>5043</v>
      </c>
      <c r="J3480" s="2" t="s">
        <v>26433</v>
      </c>
      <c r="K3480" s="2" t="s">
        <v>7387</v>
      </c>
      <c r="L3480" s="2" t="s">
        <v>26434</v>
      </c>
      <c r="M3480" s="2" t="s">
        <v>26435</v>
      </c>
      <c r="N3480" s="4" t="s">
        <v>26436</v>
      </c>
      <c r="O3480" s="4" t="s">
        <v>26437</v>
      </c>
    </row>
    <row r="3481" spans="1:15" ht="15" hidden="1" customHeight="1" x14ac:dyDescent="0.3">
      <c r="A3481" s="2" t="s">
        <v>398</v>
      </c>
      <c r="B3481" s="2" t="s">
        <v>34337</v>
      </c>
      <c r="C3481" s="3">
        <v>30</v>
      </c>
      <c r="D3481" s="2" t="s">
        <v>1163</v>
      </c>
      <c r="E3481" s="2" t="s">
        <v>26223</v>
      </c>
      <c r="F3481" s="2">
        <v>32364049</v>
      </c>
      <c r="G3481" s="2" t="s">
        <v>26438</v>
      </c>
      <c r="H3481" s="2" t="s">
        <v>26439</v>
      </c>
      <c r="I3481" s="2" t="s">
        <v>5043</v>
      </c>
      <c r="J3481" s="2" t="s">
        <v>26440</v>
      </c>
      <c r="K3481" s="2" t="s">
        <v>23443</v>
      </c>
      <c r="L3481" s="2" t="s">
        <v>26441</v>
      </c>
      <c r="M3481" s="2" t="s">
        <v>7735</v>
      </c>
      <c r="N3481" s="4" t="s">
        <v>26442</v>
      </c>
      <c r="O3481" s="4" t="s">
        <v>26443</v>
      </c>
    </row>
    <row r="3482" spans="1:15" ht="15" hidden="1" customHeight="1" x14ac:dyDescent="0.3">
      <c r="A3482" s="2" t="s">
        <v>398</v>
      </c>
      <c r="B3482" s="2" t="s">
        <v>34337</v>
      </c>
      <c r="C3482" s="3">
        <v>30</v>
      </c>
      <c r="D3482" s="2" t="s">
        <v>1163</v>
      </c>
      <c r="E3482" s="2" t="s">
        <v>26223</v>
      </c>
      <c r="F3482" s="2">
        <v>31377437</v>
      </c>
      <c r="G3482" s="2" t="s">
        <v>26444</v>
      </c>
      <c r="H3482" s="2" t="s">
        <v>26445</v>
      </c>
      <c r="I3482" s="2" t="s">
        <v>975</v>
      </c>
      <c r="J3482" s="2" t="s">
        <v>18036</v>
      </c>
      <c r="K3482" s="2" t="s">
        <v>7479</v>
      </c>
      <c r="L3482" s="2" t="s">
        <v>26446</v>
      </c>
      <c r="M3482" s="2" t="s">
        <v>7388</v>
      </c>
      <c r="N3482" s="4" t="s">
        <v>26447</v>
      </c>
      <c r="O3482" s="4" t="s">
        <v>26448</v>
      </c>
    </row>
    <row r="3483" spans="1:15" ht="15" hidden="1" customHeight="1" x14ac:dyDescent="0.3">
      <c r="A3483" s="2" t="s">
        <v>398</v>
      </c>
      <c r="B3483" s="2" t="s">
        <v>34337</v>
      </c>
      <c r="C3483" s="3">
        <v>30</v>
      </c>
      <c r="D3483" s="2" t="s">
        <v>1163</v>
      </c>
      <c r="E3483" s="2" t="s">
        <v>26223</v>
      </c>
      <c r="F3483" s="2">
        <v>32181255</v>
      </c>
      <c r="G3483" s="2" t="s">
        <v>26449</v>
      </c>
      <c r="H3483" s="2" t="s">
        <v>26450</v>
      </c>
      <c r="I3483" s="2" t="s">
        <v>1123</v>
      </c>
      <c r="J3483" s="2" t="s">
        <v>26451</v>
      </c>
      <c r="K3483" s="2" t="s">
        <v>11255</v>
      </c>
      <c r="L3483" s="2" t="s">
        <v>26452</v>
      </c>
      <c r="M3483" s="2" t="s">
        <v>7388</v>
      </c>
      <c r="N3483" s="4" t="s">
        <v>26453</v>
      </c>
      <c r="O3483" s="4" t="s">
        <v>26454</v>
      </c>
    </row>
    <row r="3484" spans="1:15" ht="15" hidden="1" customHeight="1" x14ac:dyDescent="0.3">
      <c r="A3484" s="2" t="s">
        <v>398</v>
      </c>
      <c r="B3484" s="2" t="s">
        <v>34337</v>
      </c>
      <c r="C3484" s="3">
        <v>30</v>
      </c>
      <c r="D3484" s="2" t="s">
        <v>1163</v>
      </c>
      <c r="E3484" s="2" t="s">
        <v>26223</v>
      </c>
      <c r="F3484" s="2">
        <v>31714957</v>
      </c>
      <c r="G3484" s="2" t="s">
        <v>26455</v>
      </c>
      <c r="H3484" s="2" t="s">
        <v>26456</v>
      </c>
      <c r="I3484" s="2" t="s">
        <v>20577</v>
      </c>
      <c r="J3484" s="2"/>
      <c r="K3484" s="2" t="s">
        <v>18561</v>
      </c>
      <c r="L3484" s="2" t="s">
        <v>26457</v>
      </c>
      <c r="M3484" s="2" t="s">
        <v>7495</v>
      </c>
      <c r="N3484" s="4" t="s">
        <v>26458</v>
      </c>
      <c r="O3484" s="4" t="s">
        <v>26459</v>
      </c>
    </row>
    <row r="3485" spans="1:15" ht="15" hidden="1" customHeight="1" x14ac:dyDescent="0.3">
      <c r="A3485" s="2" t="s">
        <v>398</v>
      </c>
      <c r="B3485" s="2" t="s">
        <v>34337</v>
      </c>
      <c r="C3485" s="3">
        <v>30</v>
      </c>
      <c r="D3485" s="2" t="s">
        <v>1163</v>
      </c>
      <c r="E3485" s="2" t="s">
        <v>26223</v>
      </c>
      <c r="F3485" s="2">
        <v>31309545</v>
      </c>
      <c r="G3485" s="2" t="s">
        <v>26460</v>
      </c>
      <c r="H3485" s="2" t="s">
        <v>26461</v>
      </c>
      <c r="I3485" s="2" t="s">
        <v>2367</v>
      </c>
      <c r="J3485" s="2" t="s">
        <v>10353</v>
      </c>
      <c r="K3485" s="2" t="s">
        <v>9971</v>
      </c>
      <c r="L3485" s="2" t="s">
        <v>26462</v>
      </c>
      <c r="M3485" s="2" t="s">
        <v>7388</v>
      </c>
      <c r="N3485" s="4" t="s">
        <v>26463</v>
      </c>
      <c r="O3485" s="4" t="s">
        <v>26464</v>
      </c>
    </row>
    <row r="3486" spans="1:15" ht="15" hidden="1" customHeight="1" x14ac:dyDescent="0.3">
      <c r="A3486" s="2" t="s">
        <v>398</v>
      </c>
      <c r="B3486" s="2" t="s">
        <v>34337</v>
      </c>
      <c r="C3486" s="3">
        <v>30</v>
      </c>
      <c r="D3486" s="2" t="s">
        <v>1163</v>
      </c>
      <c r="E3486" s="2" t="s">
        <v>26223</v>
      </c>
      <c r="F3486" s="2">
        <v>30679331</v>
      </c>
      <c r="G3486" s="2" t="s">
        <v>26465</v>
      </c>
      <c r="H3486" s="2" t="s">
        <v>26466</v>
      </c>
      <c r="I3486" s="2" t="s">
        <v>1916</v>
      </c>
      <c r="J3486" s="2" t="s">
        <v>26467</v>
      </c>
      <c r="K3486" s="2" t="s">
        <v>12176</v>
      </c>
      <c r="L3486" s="2" t="s">
        <v>26468</v>
      </c>
      <c r="M3486" s="2" t="s">
        <v>7677</v>
      </c>
      <c r="N3486" s="4" t="s">
        <v>26469</v>
      </c>
      <c r="O3486" s="4" t="s">
        <v>26470</v>
      </c>
    </row>
    <row r="3487" spans="1:15" ht="15" hidden="1" customHeight="1" x14ac:dyDescent="0.3">
      <c r="A3487" s="2" t="s">
        <v>398</v>
      </c>
      <c r="B3487" s="2" t="s">
        <v>34337</v>
      </c>
      <c r="C3487" s="3">
        <v>30</v>
      </c>
      <c r="D3487" s="2" t="s">
        <v>1163</v>
      </c>
      <c r="E3487" s="2" t="s">
        <v>26223</v>
      </c>
      <c r="F3487" s="2">
        <v>30877075</v>
      </c>
      <c r="G3487" s="2" t="s">
        <v>26471</v>
      </c>
      <c r="H3487" s="2" t="s">
        <v>26472</v>
      </c>
      <c r="I3487" s="2" t="s">
        <v>1916</v>
      </c>
      <c r="J3487" s="2" t="s">
        <v>26473</v>
      </c>
      <c r="K3487" s="2" t="s">
        <v>7479</v>
      </c>
      <c r="L3487" s="2" t="s">
        <v>26474</v>
      </c>
      <c r="M3487" s="2" t="s">
        <v>11435</v>
      </c>
      <c r="N3487" s="4" t="s">
        <v>26475</v>
      </c>
      <c r="O3487" s="4" t="s">
        <v>26476</v>
      </c>
    </row>
    <row r="3488" spans="1:15" ht="15" hidden="1" customHeight="1" x14ac:dyDescent="0.3">
      <c r="A3488" s="2" t="s">
        <v>398</v>
      </c>
      <c r="B3488" s="2" t="s">
        <v>34337</v>
      </c>
      <c r="C3488" s="3">
        <v>30</v>
      </c>
      <c r="D3488" s="2" t="s">
        <v>1163</v>
      </c>
      <c r="E3488" s="2" t="s">
        <v>26223</v>
      </c>
      <c r="F3488" s="2">
        <v>29527658</v>
      </c>
      <c r="G3488" s="2" t="s">
        <v>26477</v>
      </c>
      <c r="H3488" s="2" t="s">
        <v>26478</v>
      </c>
      <c r="I3488" s="2" t="s">
        <v>2987</v>
      </c>
      <c r="J3488" s="2" t="s">
        <v>13297</v>
      </c>
      <c r="K3488" s="2" t="s">
        <v>9971</v>
      </c>
      <c r="L3488" s="2" t="s">
        <v>26479</v>
      </c>
      <c r="M3488" s="2" t="s">
        <v>7677</v>
      </c>
      <c r="N3488" s="4" t="s">
        <v>26480</v>
      </c>
      <c r="O3488" s="4" t="s">
        <v>26481</v>
      </c>
    </row>
    <row r="3489" spans="1:15" ht="15" hidden="1" customHeight="1" x14ac:dyDescent="0.3">
      <c r="A3489" s="2" t="s">
        <v>398</v>
      </c>
      <c r="B3489" s="2" t="s">
        <v>34337</v>
      </c>
      <c r="C3489" s="3">
        <v>30</v>
      </c>
      <c r="D3489" s="2" t="s">
        <v>1163</v>
      </c>
      <c r="E3489" s="2" t="s">
        <v>26223</v>
      </c>
      <c r="F3489" s="2">
        <v>31112981</v>
      </c>
      <c r="G3489" s="2" t="s">
        <v>26482</v>
      </c>
      <c r="H3489" s="2" t="s">
        <v>26483</v>
      </c>
      <c r="I3489" s="2" t="s">
        <v>1125</v>
      </c>
      <c r="J3489" s="2" t="s">
        <v>26484</v>
      </c>
      <c r="K3489" s="2" t="s">
        <v>8377</v>
      </c>
      <c r="L3489" s="2" t="s">
        <v>26485</v>
      </c>
      <c r="M3489" s="2" t="s">
        <v>7709</v>
      </c>
      <c r="N3489" s="4" t="s">
        <v>26486</v>
      </c>
      <c r="O3489" s="4" t="s">
        <v>26487</v>
      </c>
    </row>
    <row r="3490" spans="1:15" ht="15" hidden="1" customHeight="1" x14ac:dyDescent="0.3">
      <c r="A3490" s="2" t="s">
        <v>398</v>
      </c>
      <c r="B3490" s="2" t="s">
        <v>34337</v>
      </c>
      <c r="C3490" s="3">
        <v>30</v>
      </c>
      <c r="D3490" s="2" t="s">
        <v>1163</v>
      </c>
      <c r="E3490" s="2" t="s">
        <v>26223</v>
      </c>
      <c r="F3490" s="2">
        <v>29984823</v>
      </c>
      <c r="G3490" s="2" t="s">
        <v>26488</v>
      </c>
      <c r="H3490" s="2" t="s">
        <v>26489</v>
      </c>
      <c r="I3490" s="2" t="s">
        <v>1228</v>
      </c>
      <c r="J3490" s="2" t="s">
        <v>26490</v>
      </c>
      <c r="K3490" s="2" t="s">
        <v>9971</v>
      </c>
      <c r="L3490" s="2" t="s">
        <v>26491</v>
      </c>
      <c r="M3490" s="2" t="s">
        <v>7388</v>
      </c>
      <c r="N3490" s="4" t="s">
        <v>26492</v>
      </c>
      <c r="O3490" s="4" t="s">
        <v>26493</v>
      </c>
    </row>
    <row r="3491" spans="1:15" ht="15" hidden="1" customHeight="1" x14ac:dyDescent="0.3">
      <c r="A3491" s="2" t="s">
        <v>398</v>
      </c>
      <c r="B3491" s="2" t="s">
        <v>34337</v>
      </c>
      <c r="C3491" s="3">
        <v>30</v>
      </c>
      <c r="D3491" s="2" t="s">
        <v>1163</v>
      </c>
      <c r="E3491" s="2" t="s">
        <v>26223</v>
      </c>
      <c r="F3491" s="2">
        <v>29675829</v>
      </c>
      <c r="G3491" s="2" t="s">
        <v>26494</v>
      </c>
      <c r="H3491" s="2" t="s">
        <v>26495</v>
      </c>
      <c r="I3491" s="2" t="s">
        <v>2184</v>
      </c>
      <c r="J3491" s="2" t="s">
        <v>26496</v>
      </c>
      <c r="K3491" s="2" t="s">
        <v>7387</v>
      </c>
      <c r="L3491" s="2" t="s">
        <v>26497</v>
      </c>
      <c r="M3491" s="2" t="s">
        <v>26498</v>
      </c>
      <c r="N3491" s="4" t="s">
        <v>26499</v>
      </c>
      <c r="O3491" s="4" t="s">
        <v>26500</v>
      </c>
    </row>
    <row r="3492" spans="1:15" ht="15" hidden="1" customHeight="1" x14ac:dyDescent="0.3">
      <c r="A3492" s="2" t="s">
        <v>398</v>
      </c>
      <c r="B3492" s="2" t="s">
        <v>34337</v>
      </c>
      <c r="C3492" s="3">
        <v>30</v>
      </c>
      <c r="D3492" s="2" t="s">
        <v>1163</v>
      </c>
      <c r="E3492" s="2" t="s">
        <v>26223</v>
      </c>
      <c r="F3492" s="2">
        <v>28868627</v>
      </c>
      <c r="G3492" s="2" t="s">
        <v>26501</v>
      </c>
      <c r="H3492" s="2" t="s">
        <v>26502</v>
      </c>
      <c r="I3492" s="2" t="s">
        <v>1352</v>
      </c>
      <c r="J3492" s="2" t="s">
        <v>21241</v>
      </c>
      <c r="K3492" s="2" t="s">
        <v>9176</v>
      </c>
      <c r="L3492" s="2" t="s">
        <v>26503</v>
      </c>
      <c r="M3492" s="2" t="s">
        <v>7488</v>
      </c>
      <c r="N3492" s="4" t="s">
        <v>3393</v>
      </c>
      <c r="O3492" s="4" t="s">
        <v>26504</v>
      </c>
    </row>
    <row r="3493" spans="1:15" ht="15" hidden="1" customHeight="1" x14ac:dyDescent="0.3">
      <c r="A3493" s="2" t="s">
        <v>398</v>
      </c>
      <c r="B3493" s="2" t="s">
        <v>34337</v>
      </c>
      <c r="C3493" s="3">
        <v>30</v>
      </c>
      <c r="D3493" s="2" t="s">
        <v>1163</v>
      </c>
      <c r="E3493" s="2" t="s">
        <v>26223</v>
      </c>
      <c r="F3493" s="2">
        <v>29104089</v>
      </c>
      <c r="G3493" s="2" t="s">
        <v>26505</v>
      </c>
      <c r="H3493" s="2" t="s">
        <v>26506</v>
      </c>
      <c r="I3493" s="2" t="s">
        <v>1352</v>
      </c>
      <c r="J3493" s="2" t="s">
        <v>26507</v>
      </c>
      <c r="K3493" s="2" t="s">
        <v>8000</v>
      </c>
      <c r="L3493" s="2" t="s">
        <v>26508</v>
      </c>
      <c r="M3493" s="2" t="s">
        <v>14479</v>
      </c>
      <c r="N3493" s="4" t="s">
        <v>26509</v>
      </c>
      <c r="O3493" s="4" t="s">
        <v>26510</v>
      </c>
    </row>
    <row r="3494" spans="1:15" ht="15" hidden="1" customHeight="1" x14ac:dyDescent="0.3">
      <c r="A3494" s="2" t="s">
        <v>398</v>
      </c>
      <c r="B3494" s="2" t="s">
        <v>34337</v>
      </c>
      <c r="C3494" s="3">
        <v>30</v>
      </c>
      <c r="D3494" s="2" t="s">
        <v>1163</v>
      </c>
      <c r="E3494" s="2" t="s">
        <v>26223</v>
      </c>
      <c r="F3494" s="2">
        <v>30131802</v>
      </c>
      <c r="G3494" s="2" t="s">
        <v>26511</v>
      </c>
      <c r="H3494" s="2" t="s">
        <v>26512</v>
      </c>
      <c r="I3494" s="2" t="s">
        <v>781</v>
      </c>
      <c r="J3494" s="2" t="s">
        <v>26513</v>
      </c>
      <c r="K3494" s="2" t="s">
        <v>7410</v>
      </c>
      <c r="L3494" s="2" t="s">
        <v>26514</v>
      </c>
      <c r="M3494" s="2" t="s">
        <v>7495</v>
      </c>
      <c r="N3494" s="4" t="s">
        <v>26515</v>
      </c>
      <c r="O3494" s="4" t="s">
        <v>26516</v>
      </c>
    </row>
    <row r="3495" spans="1:15" ht="15" hidden="1" customHeight="1" x14ac:dyDescent="0.3">
      <c r="A3495" s="2" t="s">
        <v>398</v>
      </c>
      <c r="B3495" s="2" t="s">
        <v>34337</v>
      </c>
      <c r="C3495" s="3">
        <v>30</v>
      </c>
      <c r="D3495" s="2" t="s">
        <v>1163</v>
      </c>
      <c r="E3495" s="2" t="s">
        <v>26223</v>
      </c>
      <c r="F3495" s="2">
        <v>28315453</v>
      </c>
      <c r="G3495" s="2" t="s">
        <v>26517</v>
      </c>
      <c r="H3495" s="2" t="s">
        <v>26518</v>
      </c>
      <c r="I3495" s="2" t="s">
        <v>7072</v>
      </c>
      <c r="J3495" s="2" t="s">
        <v>26519</v>
      </c>
      <c r="K3495" s="2" t="s">
        <v>25710</v>
      </c>
      <c r="L3495" s="2" t="s">
        <v>26520</v>
      </c>
      <c r="M3495" s="2" t="s">
        <v>7460</v>
      </c>
      <c r="N3495" s="4" t="s">
        <v>26521</v>
      </c>
      <c r="O3495" s="4" t="s">
        <v>26522</v>
      </c>
    </row>
    <row r="3496" spans="1:15" ht="15" hidden="1" customHeight="1" x14ac:dyDescent="0.3">
      <c r="A3496" s="2" t="s">
        <v>398</v>
      </c>
      <c r="B3496" s="2" t="s">
        <v>34337</v>
      </c>
      <c r="C3496" s="3">
        <v>30</v>
      </c>
      <c r="D3496" s="2" t="s">
        <v>1163</v>
      </c>
      <c r="E3496" s="2" t="s">
        <v>26223</v>
      </c>
      <c r="F3496" s="2">
        <v>27447678</v>
      </c>
      <c r="G3496" s="2" t="s">
        <v>26523</v>
      </c>
      <c r="H3496" s="2" t="s">
        <v>26524</v>
      </c>
      <c r="I3496" s="2" t="s">
        <v>1227</v>
      </c>
      <c r="J3496" s="2" t="s">
        <v>26525</v>
      </c>
      <c r="K3496" s="2" t="s">
        <v>9971</v>
      </c>
      <c r="L3496" s="2" t="s">
        <v>26526</v>
      </c>
      <c r="M3496" s="2" t="s">
        <v>26527</v>
      </c>
      <c r="N3496" s="4" t="s">
        <v>26528</v>
      </c>
      <c r="O3496" s="4" t="s">
        <v>26529</v>
      </c>
    </row>
    <row r="3497" spans="1:15" ht="15" hidden="1" customHeight="1" x14ac:dyDescent="0.3">
      <c r="A3497" s="2" t="s">
        <v>398</v>
      </c>
      <c r="B3497" s="2" t="s">
        <v>34337</v>
      </c>
      <c r="C3497" s="3">
        <v>30</v>
      </c>
      <c r="D3497" s="2" t="s">
        <v>1163</v>
      </c>
      <c r="E3497" s="2" t="s">
        <v>26223</v>
      </c>
      <c r="F3497" s="2">
        <v>27365457</v>
      </c>
      <c r="G3497" s="2" t="s">
        <v>26530</v>
      </c>
      <c r="H3497" s="2" t="s">
        <v>26531</v>
      </c>
      <c r="I3497" s="2" t="s">
        <v>3105</v>
      </c>
      <c r="J3497" s="2"/>
      <c r="K3497" s="2" t="s">
        <v>12176</v>
      </c>
      <c r="L3497" s="2" t="s">
        <v>26532</v>
      </c>
      <c r="M3497" s="2" t="s">
        <v>7444</v>
      </c>
      <c r="N3497" s="4" t="s">
        <v>26533</v>
      </c>
      <c r="O3497" s="4" t="s">
        <v>26534</v>
      </c>
    </row>
    <row r="3498" spans="1:15" ht="15" hidden="1" customHeight="1" x14ac:dyDescent="0.3">
      <c r="A3498" s="2" t="s">
        <v>398</v>
      </c>
      <c r="B3498" s="2" t="s">
        <v>34337</v>
      </c>
      <c r="C3498" s="3">
        <v>30</v>
      </c>
      <c r="D3498" s="2" t="s">
        <v>1163</v>
      </c>
      <c r="E3498" s="2" t="s">
        <v>26223</v>
      </c>
      <c r="F3498" s="2">
        <v>26625877</v>
      </c>
      <c r="G3498" s="2" t="s">
        <v>26535</v>
      </c>
      <c r="H3498" s="2" t="s">
        <v>26536</v>
      </c>
      <c r="I3498" s="2" t="s">
        <v>7985</v>
      </c>
      <c r="J3498" s="2" t="s">
        <v>26537</v>
      </c>
      <c r="K3498" s="2" t="s">
        <v>9971</v>
      </c>
      <c r="L3498" s="2" t="s">
        <v>26538</v>
      </c>
      <c r="M3498" s="2" t="s">
        <v>7438</v>
      </c>
      <c r="N3498" s="4" t="s">
        <v>26539</v>
      </c>
      <c r="O3498" s="4" t="s">
        <v>26540</v>
      </c>
    </row>
    <row r="3499" spans="1:15" ht="15" hidden="1" customHeight="1" x14ac:dyDescent="0.3">
      <c r="A3499" s="2" t="s">
        <v>398</v>
      </c>
      <c r="B3499" s="2" t="s">
        <v>34337</v>
      </c>
      <c r="C3499" s="3">
        <v>30</v>
      </c>
      <c r="D3499" s="2" t="s">
        <v>1163</v>
      </c>
      <c r="E3499" s="2" t="s">
        <v>26223</v>
      </c>
      <c r="F3499" s="2">
        <v>26058843</v>
      </c>
      <c r="G3499" s="2" t="s">
        <v>26541</v>
      </c>
      <c r="H3499" s="2" t="s">
        <v>26542</v>
      </c>
      <c r="I3499" s="2" t="s">
        <v>2314</v>
      </c>
      <c r="J3499" s="2" t="s">
        <v>26543</v>
      </c>
      <c r="K3499" s="2" t="s">
        <v>9971</v>
      </c>
      <c r="L3499" s="2" t="s">
        <v>26544</v>
      </c>
      <c r="M3499" s="2" t="s">
        <v>7388</v>
      </c>
      <c r="N3499" s="4" t="s">
        <v>26545</v>
      </c>
      <c r="O3499" s="4" t="s">
        <v>26546</v>
      </c>
    </row>
    <row r="3500" spans="1:15" ht="15" hidden="1" customHeight="1" x14ac:dyDescent="0.3">
      <c r="A3500" s="2" t="s">
        <v>398</v>
      </c>
      <c r="B3500" s="2" t="s">
        <v>34337</v>
      </c>
      <c r="C3500" s="3">
        <v>30</v>
      </c>
      <c r="D3500" s="2" t="s">
        <v>1163</v>
      </c>
      <c r="E3500" s="2" t="s">
        <v>26223</v>
      </c>
      <c r="F3500" s="2">
        <v>25616367</v>
      </c>
      <c r="G3500" s="2" t="s">
        <v>26547</v>
      </c>
      <c r="H3500" s="2" t="s">
        <v>26548</v>
      </c>
      <c r="I3500" s="2" t="s">
        <v>2120</v>
      </c>
      <c r="J3500" s="2" t="s">
        <v>26549</v>
      </c>
      <c r="K3500" s="2" t="s">
        <v>9070</v>
      </c>
      <c r="L3500" s="2" t="s">
        <v>26550</v>
      </c>
      <c r="M3500" s="2" t="s">
        <v>7735</v>
      </c>
      <c r="N3500" s="4" t="s">
        <v>26551</v>
      </c>
      <c r="O3500" s="4" t="s">
        <v>26552</v>
      </c>
    </row>
    <row r="3501" spans="1:15" ht="15" hidden="1" customHeight="1" x14ac:dyDescent="0.3">
      <c r="A3501" s="2" t="s">
        <v>398</v>
      </c>
      <c r="B3501" s="2" t="s">
        <v>34337</v>
      </c>
      <c r="C3501" s="3">
        <v>30</v>
      </c>
      <c r="D3501" s="2" t="s">
        <v>1163</v>
      </c>
      <c r="E3501" s="2" t="s">
        <v>26223</v>
      </c>
      <c r="F3501" s="2">
        <v>25837779</v>
      </c>
      <c r="G3501" s="2" t="s">
        <v>26553</v>
      </c>
      <c r="H3501" s="2" t="s">
        <v>26554</v>
      </c>
      <c r="I3501" s="2" t="s">
        <v>963</v>
      </c>
      <c r="J3501" s="2" t="s">
        <v>17041</v>
      </c>
      <c r="K3501" s="2" t="s">
        <v>23876</v>
      </c>
      <c r="L3501" s="2" t="s">
        <v>26555</v>
      </c>
      <c r="M3501" s="2" t="s">
        <v>7438</v>
      </c>
      <c r="N3501" s="4" t="s">
        <v>26556</v>
      </c>
      <c r="O3501" s="4" t="s">
        <v>26557</v>
      </c>
    </row>
    <row r="3502" spans="1:15" ht="15" hidden="1" customHeight="1" x14ac:dyDescent="0.3">
      <c r="A3502" s="2" t="s">
        <v>398</v>
      </c>
      <c r="B3502" s="2" t="s">
        <v>34337</v>
      </c>
      <c r="C3502" s="3">
        <v>30</v>
      </c>
      <c r="D3502" s="2" t="s">
        <v>1163</v>
      </c>
      <c r="E3502" s="2" t="s">
        <v>26223</v>
      </c>
      <c r="F3502" s="2">
        <v>24975111</v>
      </c>
      <c r="G3502" s="2" t="s">
        <v>26558</v>
      </c>
      <c r="H3502" s="2" t="s">
        <v>26559</v>
      </c>
      <c r="I3502" s="2" t="s">
        <v>2437</v>
      </c>
      <c r="J3502" s="2" t="s">
        <v>1589</v>
      </c>
      <c r="K3502" s="2" t="s">
        <v>9971</v>
      </c>
      <c r="L3502" s="2" t="s">
        <v>26560</v>
      </c>
      <c r="M3502" s="2" t="s">
        <v>7735</v>
      </c>
      <c r="N3502" s="4" t="s">
        <v>26561</v>
      </c>
      <c r="O3502" s="4" t="s">
        <v>26562</v>
      </c>
    </row>
    <row r="3503" spans="1:15" ht="15" hidden="1" customHeight="1" x14ac:dyDescent="0.3">
      <c r="A3503" s="2" t="s">
        <v>398</v>
      </c>
      <c r="B3503" s="2" t="s">
        <v>34337</v>
      </c>
      <c r="C3503" s="3">
        <v>30</v>
      </c>
      <c r="D3503" s="2" t="s">
        <v>1163</v>
      </c>
      <c r="E3503" s="2" t="s">
        <v>26223</v>
      </c>
      <c r="F3503" s="2">
        <v>23588343</v>
      </c>
      <c r="G3503" s="2" t="s">
        <v>26563</v>
      </c>
      <c r="H3503" s="2" t="s">
        <v>26564</v>
      </c>
      <c r="I3503" s="2" t="s">
        <v>1171</v>
      </c>
      <c r="J3503" s="2"/>
      <c r="K3503" s="2" t="s">
        <v>14348</v>
      </c>
      <c r="L3503" s="2" t="s">
        <v>26565</v>
      </c>
      <c r="M3503" s="2" t="s">
        <v>7709</v>
      </c>
      <c r="N3503" s="4" t="s">
        <v>26566</v>
      </c>
      <c r="O3503" s="4" t="s">
        <v>26567</v>
      </c>
    </row>
    <row r="3504" spans="1:15" ht="15" hidden="1" customHeight="1" x14ac:dyDescent="0.3">
      <c r="A3504" s="2" t="s">
        <v>398</v>
      </c>
      <c r="B3504" s="2" t="s">
        <v>34337</v>
      </c>
      <c r="C3504" s="3">
        <v>30</v>
      </c>
      <c r="D3504" s="2" t="s">
        <v>1163</v>
      </c>
      <c r="E3504" s="2" t="s">
        <v>26223</v>
      </c>
      <c r="F3504" s="2">
        <v>24113357</v>
      </c>
      <c r="G3504" s="2" t="s">
        <v>26568</v>
      </c>
      <c r="H3504" s="2" t="s">
        <v>26569</v>
      </c>
      <c r="I3504" s="2" t="s">
        <v>7058</v>
      </c>
      <c r="J3504" s="2" t="s">
        <v>25956</v>
      </c>
      <c r="K3504" s="2" t="s">
        <v>9896</v>
      </c>
      <c r="L3504" s="2" t="s">
        <v>26570</v>
      </c>
      <c r="M3504" s="2" t="s">
        <v>7600</v>
      </c>
      <c r="N3504" s="4" t="s">
        <v>26571</v>
      </c>
      <c r="O3504" s="4" t="s">
        <v>26572</v>
      </c>
    </row>
    <row r="3505" spans="1:15" ht="15" hidden="1" customHeight="1" x14ac:dyDescent="0.3">
      <c r="A3505" s="2" t="s">
        <v>398</v>
      </c>
      <c r="B3505" s="2" t="s">
        <v>34337</v>
      </c>
      <c r="C3505" s="3">
        <v>30</v>
      </c>
      <c r="D3505" s="2" t="s">
        <v>1163</v>
      </c>
      <c r="E3505" s="2" t="s">
        <v>26223</v>
      </c>
      <c r="F3505" s="2">
        <v>23438060</v>
      </c>
      <c r="G3505" s="2" t="s">
        <v>26573</v>
      </c>
      <c r="H3505" s="2" t="s">
        <v>26574</v>
      </c>
      <c r="I3505" s="2" t="s">
        <v>1293</v>
      </c>
      <c r="J3505" s="2" t="s">
        <v>15155</v>
      </c>
      <c r="K3505" s="2" t="s">
        <v>7832</v>
      </c>
      <c r="L3505" s="2" t="s">
        <v>26575</v>
      </c>
      <c r="M3505" s="2" t="s">
        <v>7460</v>
      </c>
      <c r="N3505" s="4" t="s">
        <v>26576</v>
      </c>
      <c r="O3505" s="4" t="s">
        <v>26577</v>
      </c>
    </row>
    <row r="3506" spans="1:15" ht="15" hidden="1" customHeight="1" x14ac:dyDescent="0.3">
      <c r="A3506" s="2" t="s">
        <v>398</v>
      </c>
      <c r="B3506" s="2" t="s">
        <v>34337</v>
      </c>
      <c r="C3506" s="3">
        <v>30</v>
      </c>
      <c r="D3506" s="2" t="s">
        <v>1163</v>
      </c>
      <c r="E3506" s="2" t="s">
        <v>26223</v>
      </c>
      <c r="F3506" s="2">
        <v>22160619</v>
      </c>
      <c r="G3506" s="2" t="s">
        <v>26578</v>
      </c>
      <c r="H3506" s="2" t="s">
        <v>26579</v>
      </c>
      <c r="I3506" s="2" t="s">
        <v>26580</v>
      </c>
      <c r="J3506" s="2" t="s">
        <v>18188</v>
      </c>
      <c r="K3506" s="2" t="s">
        <v>5284</v>
      </c>
      <c r="L3506" s="2" t="s">
        <v>26581</v>
      </c>
      <c r="M3506" s="2" t="s">
        <v>7488</v>
      </c>
      <c r="N3506" s="4" t="s">
        <v>26582</v>
      </c>
      <c r="O3506" s="4" t="s">
        <v>26583</v>
      </c>
    </row>
    <row r="3507" spans="1:15" ht="15" hidden="1" customHeight="1" x14ac:dyDescent="0.3">
      <c r="A3507" s="2" t="s">
        <v>398</v>
      </c>
      <c r="B3507" s="2" t="s">
        <v>34337</v>
      </c>
      <c r="C3507" s="3">
        <v>30</v>
      </c>
      <c r="D3507" s="2" t="s">
        <v>1163</v>
      </c>
      <c r="E3507" s="2" t="s">
        <v>26223</v>
      </c>
      <c r="F3507" s="2">
        <v>21681083</v>
      </c>
      <c r="G3507" s="2" t="s">
        <v>26584</v>
      </c>
      <c r="H3507" s="2" t="s">
        <v>26585</v>
      </c>
      <c r="I3507" s="2" t="s">
        <v>13529</v>
      </c>
      <c r="J3507" s="2"/>
      <c r="K3507" s="2" t="s">
        <v>26586</v>
      </c>
      <c r="L3507" s="2" t="s">
        <v>26587</v>
      </c>
      <c r="M3507" s="2" t="s">
        <v>7438</v>
      </c>
      <c r="N3507" s="4" t="s">
        <v>26588</v>
      </c>
      <c r="O3507" s="4" t="s">
        <v>26589</v>
      </c>
    </row>
    <row r="3508" spans="1:15" ht="15" hidden="1" customHeight="1" x14ac:dyDescent="0.3">
      <c r="A3508" s="2" t="s">
        <v>398</v>
      </c>
      <c r="B3508" s="2" t="s">
        <v>34337</v>
      </c>
      <c r="C3508" s="3">
        <v>30</v>
      </c>
      <c r="D3508" s="2" t="s">
        <v>1163</v>
      </c>
      <c r="E3508" s="2" t="s">
        <v>26223</v>
      </c>
      <c r="F3508" s="2">
        <v>18850021</v>
      </c>
      <c r="G3508" s="2" t="s">
        <v>26590</v>
      </c>
      <c r="H3508" s="2" t="s">
        <v>26591</v>
      </c>
      <c r="I3508" s="2" t="s">
        <v>839</v>
      </c>
      <c r="J3508" s="2" t="s">
        <v>26592</v>
      </c>
      <c r="K3508" s="2" t="s">
        <v>18259</v>
      </c>
      <c r="L3508" s="2" t="s">
        <v>26593</v>
      </c>
      <c r="M3508" s="2" t="s">
        <v>7460</v>
      </c>
      <c r="N3508" s="4" t="s">
        <v>26594</v>
      </c>
      <c r="O3508" s="4" t="s">
        <v>26595</v>
      </c>
    </row>
    <row r="3509" spans="1:15" ht="15" hidden="1" customHeight="1" x14ac:dyDescent="0.3">
      <c r="A3509" s="2" t="s">
        <v>398</v>
      </c>
      <c r="B3509" s="2" t="s">
        <v>34337</v>
      </c>
      <c r="C3509" s="3">
        <v>30</v>
      </c>
      <c r="D3509" s="2" t="s">
        <v>1163</v>
      </c>
      <c r="E3509" s="2" t="s">
        <v>26223</v>
      </c>
      <c r="F3509" s="2">
        <v>19297284</v>
      </c>
      <c r="G3509" s="2" t="s">
        <v>26596</v>
      </c>
      <c r="H3509" s="2" t="s">
        <v>26597</v>
      </c>
      <c r="I3509" s="2" t="s">
        <v>879</v>
      </c>
      <c r="J3509" s="2"/>
      <c r="K3509" s="2" t="s">
        <v>23443</v>
      </c>
      <c r="L3509" s="2" t="s">
        <v>26598</v>
      </c>
      <c r="M3509" s="2" t="s">
        <v>7735</v>
      </c>
      <c r="N3509" s="4" t="s">
        <v>26599</v>
      </c>
      <c r="O3509" s="4" t="s">
        <v>26600</v>
      </c>
    </row>
    <row r="3510" spans="1:15" ht="15" hidden="1" customHeight="1" x14ac:dyDescent="0.3">
      <c r="A3510" s="2" t="s">
        <v>398</v>
      </c>
      <c r="B3510" s="2" t="s">
        <v>34337</v>
      </c>
      <c r="C3510" s="3">
        <v>30</v>
      </c>
      <c r="D3510" s="2" t="s">
        <v>1163</v>
      </c>
      <c r="E3510" s="2" t="s">
        <v>26223</v>
      </c>
      <c r="F3510" s="2">
        <v>18545232</v>
      </c>
      <c r="G3510" s="2" t="s">
        <v>26601</v>
      </c>
      <c r="H3510" s="2" t="s">
        <v>26602</v>
      </c>
      <c r="I3510" s="2" t="s">
        <v>777</v>
      </c>
      <c r="J3510" s="2"/>
      <c r="K3510" s="2" t="s">
        <v>18259</v>
      </c>
      <c r="L3510" s="2" t="s">
        <v>26603</v>
      </c>
      <c r="M3510" s="2" t="s">
        <v>7388</v>
      </c>
      <c r="N3510" s="4" t="s">
        <v>26604</v>
      </c>
      <c r="O3510" s="4" t="s">
        <v>26605</v>
      </c>
    </row>
    <row r="3511" spans="1:15" ht="15" hidden="1" customHeight="1" x14ac:dyDescent="0.3">
      <c r="A3511" s="2" t="s">
        <v>398</v>
      </c>
      <c r="B3511" s="2" t="s">
        <v>34337</v>
      </c>
      <c r="C3511" s="3">
        <v>30</v>
      </c>
      <c r="D3511" s="2" t="s">
        <v>1163</v>
      </c>
      <c r="E3511" s="2" t="s">
        <v>26223</v>
      </c>
      <c r="F3511" s="2">
        <v>18545243</v>
      </c>
      <c r="G3511" s="2" t="s">
        <v>26606</v>
      </c>
      <c r="H3511" s="2" t="s">
        <v>26607</v>
      </c>
      <c r="I3511" s="2" t="s">
        <v>777</v>
      </c>
      <c r="J3511" s="2"/>
      <c r="K3511" s="2" t="s">
        <v>18259</v>
      </c>
      <c r="L3511" s="2" t="s">
        <v>26608</v>
      </c>
      <c r="M3511" s="2" t="s">
        <v>7388</v>
      </c>
      <c r="N3511" s="4" t="s">
        <v>26609</v>
      </c>
      <c r="O3511" s="4" t="s">
        <v>26610</v>
      </c>
    </row>
    <row r="3512" spans="1:15" ht="15" hidden="1" customHeight="1" x14ac:dyDescent="0.3">
      <c r="A3512" s="2" t="s">
        <v>398</v>
      </c>
      <c r="B3512" s="2" t="s">
        <v>34337</v>
      </c>
      <c r="C3512" s="3">
        <v>30</v>
      </c>
      <c r="D3512" s="2" t="s">
        <v>1163</v>
      </c>
      <c r="E3512" s="2" t="s">
        <v>26223</v>
      </c>
      <c r="F3512" s="2">
        <v>16941134</v>
      </c>
      <c r="G3512" s="2" t="s">
        <v>26611</v>
      </c>
      <c r="H3512" s="2" t="s">
        <v>26612</v>
      </c>
      <c r="I3512" s="2" t="s">
        <v>1979</v>
      </c>
      <c r="J3512" s="2" t="s">
        <v>26613</v>
      </c>
      <c r="K3512" s="2" t="s">
        <v>26614</v>
      </c>
      <c r="L3512" s="2" t="s">
        <v>26615</v>
      </c>
      <c r="M3512" s="2" t="s">
        <v>7388</v>
      </c>
      <c r="N3512" s="4" t="s">
        <v>26616</v>
      </c>
      <c r="O3512" s="4" t="s">
        <v>26617</v>
      </c>
    </row>
    <row r="3513" spans="1:15" ht="15" hidden="1" customHeight="1" x14ac:dyDescent="0.3">
      <c r="A3513" s="2" t="s">
        <v>398</v>
      </c>
      <c r="B3513" s="2" t="s">
        <v>34337</v>
      </c>
      <c r="C3513" s="3">
        <v>30</v>
      </c>
      <c r="D3513" s="2" t="s">
        <v>1163</v>
      </c>
      <c r="E3513" s="2" t="s">
        <v>26223</v>
      </c>
      <c r="F3513" s="2">
        <v>17213848</v>
      </c>
      <c r="G3513" s="2" t="s">
        <v>26618</v>
      </c>
      <c r="H3513" s="2" t="s">
        <v>26619</v>
      </c>
      <c r="I3513" s="2" t="s">
        <v>1979</v>
      </c>
      <c r="J3513" s="2"/>
      <c r="K3513" s="2" t="s">
        <v>18259</v>
      </c>
      <c r="L3513" s="2" t="s">
        <v>26620</v>
      </c>
      <c r="M3513" s="2" t="s">
        <v>7645</v>
      </c>
      <c r="N3513" s="4" t="s">
        <v>26621</v>
      </c>
      <c r="O3513" s="4" t="s">
        <v>26622</v>
      </c>
    </row>
    <row r="3514" spans="1:15" ht="15" hidden="1" customHeight="1" x14ac:dyDescent="0.3">
      <c r="A3514" s="2" t="s">
        <v>398</v>
      </c>
      <c r="B3514" s="2" t="s">
        <v>34337</v>
      </c>
      <c r="C3514" s="3">
        <v>30</v>
      </c>
      <c r="D3514" s="2" t="s">
        <v>1163</v>
      </c>
      <c r="E3514" s="2" t="s">
        <v>26223</v>
      </c>
      <c r="F3514" s="2">
        <v>15990246</v>
      </c>
      <c r="G3514" s="2" t="s">
        <v>26623</v>
      </c>
      <c r="H3514" s="2" t="s">
        <v>26624</v>
      </c>
      <c r="I3514" s="2" t="s">
        <v>26625</v>
      </c>
      <c r="J3514" s="2" t="s">
        <v>26626</v>
      </c>
      <c r="K3514" s="2" t="s">
        <v>26627</v>
      </c>
      <c r="L3514" s="2" t="s">
        <v>26628</v>
      </c>
      <c r="M3514" s="2" t="s">
        <v>7460</v>
      </c>
      <c r="N3514" s="4" t="s">
        <v>26629</v>
      </c>
      <c r="O3514" s="4" t="s">
        <v>26630</v>
      </c>
    </row>
    <row r="3515" spans="1:15" ht="15" hidden="1" customHeight="1" x14ac:dyDescent="0.3">
      <c r="A3515" s="2" t="s">
        <v>398</v>
      </c>
      <c r="B3515" s="2" t="s">
        <v>34337</v>
      </c>
      <c r="C3515" s="3">
        <v>30</v>
      </c>
      <c r="D3515" s="2" t="s">
        <v>1163</v>
      </c>
      <c r="E3515" s="2" t="s">
        <v>26223</v>
      </c>
      <c r="F3515" s="2">
        <v>15812526</v>
      </c>
      <c r="G3515" s="2" t="s">
        <v>26631</v>
      </c>
      <c r="H3515" s="2" t="s">
        <v>26632</v>
      </c>
      <c r="I3515" s="2" t="s">
        <v>6779</v>
      </c>
      <c r="J3515" s="2"/>
      <c r="K3515" s="2" t="s">
        <v>18259</v>
      </c>
      <c r="L3515" s="2" t="s">
        <v>26633</v>
      </c>
      <c r="M3515" s="2" t="s">
        <v>7460</v>
      </c>
      <c r="N3515" s="4" t="s">
        <v>26634</v>
      </c>
      <c r="O3515" s="4" t="s">
        <v>26635</v>
      </c>
    </row>
    <row r="3516" spans="1:15" ht="15" hidden="1" customHeight="1" x14ac:dyDescent="0.3">
      <c r="A3516" s="2" t="s">
        <v>398</v>
      </c>
      <c r="B3516" s="2" t="s">
        <v>34337</v>
      </c>
      <c r="C3516" s="3">
        <v>30</v>
      </c>
      <c r="D3516" s="2" t="s">
        <v>1163</v>
      </c>
      <c r="E3516" s="2" t="s">
        <v>26223</v>
      </c>
      <c r="F3516" s="2">
        <v>15218419</v>
      </c>
      <c r="G3516" s="2" t="s">
        <v>26636</v>
      </c>
      <c r="H3516" s="2" t="s">
        <v>26637</v>
      </c>
      <c r="I3516" s="2" t="s">
        <v>13790</v>
      </c>
      <c r="J3516" s="2"/>
      <c r="K3516" s="2" t="s">
        <v>14348</v>
      </c>
      <c r="L3516" s="2" t="s">
        <v>26638</v>
      </c>
      <c r="M3516" s="2" t="s">
        <v>7495</v>
      </c>
      <c r="N3516" s="4" t="s">
        <v>26639</v>
      </c>
      <c r="O3516" s="4" t="s">
        <v>26640</v>
      </c>
    </row>
    <row r="3517" spans="1:15" ht="15" hidden="1" customHeight="1" x14ac:dyDescent="0.3">
      <c r="A3517" s="2" t="s">
        <v>398</v>
      </c>
      <c r="B3517" s="2" t="s">
        <v>34337</v>
      </c>
      <c r="C3517" s="3">
        <v>30</v>
      </c>
      <c r="D3517" s="2" t="s">
        <v>1163</v>
      </c>
      <c r="E3517" s="2" t="s">
        <v>26223</v>
      </c>
      <c r="F3517" s="2">
        <v>12692629</v>
      </c>
      <c r="G3517" s="2" t="s">
        <v>26641</v>
      </c>
      <c r="H3517" s="2" t="s">
        <v>26642</v>
      </c>
      <c r="I3517" s="2" t="s">
        <v>26643</v>
      </c>
      <c r="J3517" s="2"/>
      <c r="K3517" s="2" t="s">
        <v>18259</v>
      </c>
      <c r="L3517" s="2" t="s">
        <v>26644</v>
      </c>
      <c r="M3517" s="2" t="s">
        <v>7460</v>
      </c>
      <c r="N3517" s="4" t="s">
        <v>26645</v>
      </c>
      <c r="O3517" s="4" t="s">
        <v>26646</v>
      </c>
    </row>
    <row r="3518" spans="1:15" ht="15" hidden="1" customHeight="1" x14ac:dyDescent="0.3">
      <c r="A3518" s="2" t="s">
        <v>398</v>
      </c>
      <c r="B3518" s="2" t="s">
        <v>34337</v>
      </c>
      <c r="C3518" s="3">
        <v>30</v>
      </c>
      <c r="D3518" s="2" t="s">
        <v>1163</v>
      </c>
      <c r="E3518" s="2" t="s">
        <v>26223</v>
      </c>
      <c r="F3518" s="2">
        <v>12031921</v>
      </c>
      <c r="G3518" s="2" t="s">
        <v>26647</v>
      </c>
      <c r="H3518" s="2" t="s">
        <v>26648</v>
      </c>
      <c r="I3518" s="2" t="s">
        <v>11523</v>
      </c>
      <c r="J3518" s="2"/>
      <c r="K3518" s="2" t="s">
        <v>12176</v>
      </c>
      <c r="L3518" s="2" t="s">
        <v>26649</v>
      </c>
      <c r="M3518" s="2" t="s">
        <v>7460</v>
      </c>
      <c r="N3518" s="4" t="s">
        <v>26650</v>
      </c>
      <c r="O3518" s="2"/>
    </row>
    <row r="3519" spans="1:15" ht="15" hidden="1" customHeight="1" x14ac:dyDescent="0.3">
      <c r="A3519" s="2" t="s">
        <v>398</v>
      </c>
      <c r="B3519" s="2" t="s">
        <v>34337</v>
      </c>
      <c r="C3519" s="3">
        <v>30</v>
      </c>
      <c r="D3519" s="2" t="s">
        <v>1163</v>
      </c>
      <c r="E3519" s="2" t="s">
        <v>26223</v>
      </c>
      <c r="F3519" s="2">
        <v>12001906</v>
      </c>
      <c r="G3519" s="2" t="s">
        <v>26651</v>
      </c>
      <c r="H3519" s="2" t="s">
        <v>26652</v>
      </c>
      <c r="I3519" s="2" t="s">
        <v>26653</v>
      </c>
      <c r="J3519" s="2"/>
      <c r="K3519" s="2" t="s">
        <v>5284</v>
      </c>
      <c r="L3519" s="2" t="s">
        <v>26654</v>
      </c>
      <c r="M3519" s="2" t="s">
        <v>7735</v>
      </c>
      <c r="N3519" s="4" t="s">
        <v>26655</v>
      </c>
      <c r="O3519" s="4" t="s">
        <v>26656</v>
      </c>
    </row>
    <row r="3520" spans="1:15" ht="15" hidden="1" customHeight="1" x14ac:dyDescent="0.3">
      <c r="A3520" s="2" t="s">
        <v>398</v>
      </c>
      <c r="B3520" s="2" t="s">
        <v>34337</v>
      </c>
      <c r="C3520" s="3">
        <v>30</v>
      </c>
      <c r="D3520" s="2" t="s">
        <v>1163</v>
      </c>
      <c r="E3520" s="2" t="s">
        <v>26223</v>
      </c>
      <c r="F3520" s="2">
        <v>11547769</v>
      </c>
      <c r="G3520" s="2" t="s">
        <v>26657</v>
      </c>
      <c r="H3520" s="2" t="s">
        <v>26658</v>
      </c>
      <c r="I3520" s="2" t="s">
        <v>26659</v>
      </c>
      <c r="J3520" s="2"/>
      <c r="K3520" s="2" t="s">
        <v>5284</v>
      </c>
      <c r="L3520" s="2" t="s">
        <v>26660</v>
      </c>
      <c r="M3520" s="2" t="s">
        <v>26661</v>
      </c>
      <c r="N3520" s="4" t="s">
        <v>26662</v>
      </c>
      <c r="O3520" s="4" t="s">
        <v>26663</v>
      </c>
    </row>
    <row r="3521" spans="1:15" ht="15" hidden="1" customHeight="1" x14ac:dyDescent="0.3">
      <c r="A3521" s="2" t="s">
        <v>398</v>
      </c>
      <c r="B3521" s="2" t="s">
        <v>34337</v>
      </c>
      <c r="C3521" s="3">
        <v>30</v>
      </c>
      <c r="D3521" s="2" t="s">
        <v>1163</v>
      </c>
      <c r="E3521" s="2" t="s">
        <v>26223</v>
      </c>
      <c r="F3521" s="2">
        <v>11360116</v>
      </c>
      <c r="G3521" s="2" t="s">
        <v>26664</v>
      </c>
      <c r="H3521" s="2" t="s">
        <v>26665</v>
      </c>
      <c r="I3521" s="2" t="s">
        <v>718</v>
      </c>
      <c r="J3521" s="2"/>
      <c r="K3521" s="2" t="s">
        <v>18259</v>
      </c>
      <c r="L3521" s="2" t="s">
        <v>26666</v>
      </c>
      <c r="M3521" s="2" t="s">
        <v>7709</v>
      </c>
      <c r="N3521" s="4" t="s">
        <v>26667</v>
      </c>
      <c r="O3521" s="4" t="s">
        <v>26668</v>
      </c>
    </row>
    <row r="3522" spans="1:15" ht="15" hidden="1" customHeight="1" x14ac:dyDescent="0.3">
      <c r="A3522" s="2" t="s">
        <v>398</v>
      </c>
      <c r="B3522" s="2" t="s">
        <v>34337</v>
      </c>
      <c r="C3522" s="3">
        <v>30</v>
      </c>
      <c r="D3522" s="2" t="s">
        <v>1163</v>
      </c>
      <c r="E3522" s="2" t="s">
        <v>26223</v>
      </c>
      <c r="F3522" s="2">
        <v>11260086</v>
      </c>
      <c r="G3522" s="2" t="s">
        <v>26669</v>
      </c>
      <c r="H3522" s="2" t="s">
        <v>26670</v>
      </c>
      <c r="I3522" s="2" t="s">
        <v>2352</v>
      </c>
      <c r="J3522" s="2"/>
      <c r="K3522" s="2" t="s">
        <v>9971</v>
      </c>
      <c r="L3522" s="2" t="s">
        <v>26671</v>
      </c>
      <c r="M3522" s="2" t="s">
        <v>26435</v>
      </c>
      <c r="N3522" s="4" t="s">
        <v>26672</v>
      </c>
      <c r="O3522" s="4" t="s">
        <v>26673</v>
      </c>
    </row>
    <row r="3523" spans="1:15" ht="15" hidden="1" customHeight="1" x14ac:dyDescent="0.3">
      <c r="A3523" s="2" t="s">
        <v>398</v>
      </c>
      <c r="B3523" s="2" t="s">
        <v>34337</v>
      </c>
      <c r="C3523" s="3">
        <v>30</v>
      </c>
      <c r="D3523" s="2" t="s">
        <v>1163</v>
      </c>
      <c r="E3523" s="2" t="s">
        <v>26223</v>
      </c>
      <c r="F3523" s="2">
        <v>10645639</v>
      </c>
      <c r="G3523" s="2" t="s">
        <v>26674</v>
      </c>
      <c r="H3523" s="2" t="s">
        <v>26675</v>
      </c>
      <c r="I3523" s="2" t="s">
        <v>746</v>
      </c>
      <c r="J3523" s="2"/>
      <c r="K3523" s="2" t="s">
        <v>26676</v>
      </c>
      <c r="L3523" s="2" t="s">
        <v>26677</v>
      </c>
      <c r="M3523" s="2" t="s">
        <v>8667</v>
      </c>
      <c r="N3523" s="4" t="s">
        <v>26678</v>
      </c>
      <c r="O3523" s="2"/>
    </row>
    <row r="3524" spans="1:15" ht="15" hidden="1" customHeight="1" x14ac:dyDescent="0.3">
      <c r="A3524" s="2" t="s">
        <v>398</v>
      </c>
      <c r="B3524" s="2" t="s">
        <v>34337</v>
      </c>
      <c r="C3524" s="3">
        <v>30</v>
      </c>
      <c r="D3524" s="2" t="s">
        <v>1163</v>
      </c>
      <c r="E3524" s="2" t="s">
        <v>26223</v>
      </c>
      <c r="F3524" s="2">
        <v>9630323</v>
      </c>
      <c r="G3524" s="2" t="s">
        <v>26679</v>
      </c>
      <c r="H3524" s="2" t="s">
        <v>26680</v>
      </c>
      <c r="I3524" s="2" t="s">
        <v>7012</v>
      </c>
      <c r="J3524" s="2"/>
      <c r="K3524" s="2" t="s">
        <v>18259</v>
      </c>
      <c r="L3524" s="2" t="s">
        <v>26681</v>
      </c>
      <c r="M3524" s="2" t="s">
        <v>7460</v>
      </c>
      <c r="N3524" s="4" t="s">
        <v>26682</v>
      </c>
      <c r="O3524" s="2"/>
    </row>
    <row r="3525" spans="1:15" ht="15" hidden="1" customHeight="1" x14ac:dyDescent="0.3">
      <c r="A3525" s="2" t="s">
        <v>398</v>
      </c>
      <c r="B3525" s="2" t="s">
        <v>34337</v>
      </c>
      <c r="C3525" s="3">
        <v>30</v>
      </c>
      <c r="D3525" s="2" t="s">
        <v>1163</v>
      </c>
      <c r="E3525" s="2" t="s">
        <v>26223</v>
      </c>
      <c r="F3525" s="2">
        <v>8932789</v>
      </c>
      <c r="G3525" s="2" t="s">
        <v>26683</v>
      </c>
      <c r="H3525" s="2" t="s">
        <v>26684</v>
      </c>
      <c r="I3525" s="2" t="s">
        <v>2841</v>
      </c>
      <c r="J3525" s="2"/>
      <c r="K3525" s="2" t="s">
        <v>18259</v>
      </c>
      <c r="L3525" s="2" t="s">
        <v>26685</v>
      </c>
      <c r="M3525" s="2" t="s">
        <v>7460</v>
      </c>
      <c r="N3525" s="4" t="s">
        <v>26686</v>
      </c>
      <c r="O3525" s="2"/>
    </row>
    <row r="3526" spans="1:15" ht="15" hidden="1" customHeight="1" x14ac:dyDescent="0.3">
      <c r="A3526" s="2" t="s">
        <v>398</v>
      </c>
      <c r="B3526" s="2" t="s">
        <v>34337</v>
      </c>
      <c r="C3526" s="3">
        <v>30</v>
      </c>
      <c r="D3526" s="2" t="s">
        <v>1163</v>
      </c>
      <c r="E3526" s="2" t="s">
        <v>26223</v>
      </c>
      <c r="F3526" s="2">
        <v>8932805</v>
      </c>
      <c r="G3526" s="2" t="s">
        <v>26687</v>
      </c>
      <c r="H3526" s="2" t="s">
        <v>26688</v>
      </c>
      <c r="I3526" s="2" t="s">
        <v>2841</v>
      </c>
      <c r="J3526" s="2"/>
      <c r="K3526" s="2" t="s">
        <v>18259</v>
      </c>
      <c r="L3526" s="2" t="s">
        <v>26689</v>
      </c>
      <c r="M3526" s="2" t="s">
        <v>7600</v>
      </c>
      <c r="N3526" s="4" t="s">
        <v>26690</v>
      </c>
      <c r="O3526" s="2"/>
    </row>
    <row r="3527" spans="1:15" ht="15" hidden="1" customHeight="1" x14ac:dyDescent="0.3">
      <c r="A3527" s="2" t="s">
        <v>398</v>
      </c>
      <c r="B3527" s="2" t="s">
        <v>34337</v>
      </c>
      <c r="C3527" s="3">
        <v>30</v>
      </c>
      <c r="D3527" s="2" t="s">
        <v>1163</v>
      </c>
      <c r="E3527" s="2" t="s">
        <v>26223</v>
      </c>
      <c r="F3527" s="2">
        <v>8932826</v>
      </c>
      <c r="G3527" s="2" t="s">
        <v>26691</v>
      </c>
      <c r="H3527" s="2" t="s">
        <v>26692</v>
      </c>
      <c r="I3527" s="2" t="s">
        <v>2841</v>
      </c>
      <c r="J3527" s="2"/>
      <c r="K3527" s="2" t="s">
        <v>18259</v>
      </c>
      <c r="L3527" s="2" t="s">
        <v>26693</v>
      </c>
      <c r="M3527" s="2" t="s">
        <v>7460</v>
      </c>
      <c r="N3527" s="4" t="s">
        <v>26694</v>
      </c>
      <c r="O3527" s="2"/>
    </row>
    <row r="3528" spans="1:15" ht="15" hidden="1" customHeight="1" x14ac:dyDescent="0.3">
      <c r="A3528" s="2" t="s">
        <v>409</v>
      </c>
      <c r="B3528" s="2" t="s">
        <v>34338</v>
      </c>
      <c r="C3528" s="3">
        <v>31</v>
      </c>
      <c r="D3528" s="2" t="s">
        <v>1173</v>
      </c>
      <c r="E3528" s="2" t="s">
        <v>26695</v>
      </c>
      <c r="F3528" s="2">
        <v>39485284</v>
      </c>
      <c r="G3528" s="2" t="s">
        <v>26716</v>
      </c>
      <c r="H3528" s="2" t="s">
        <v>26717</v>
      </c>
      <c r="I3528" s="2" t="s">
        <v>4920</v>
      </c>
      <c r="J3528" s="2" t="s">
        <v>6401</v>
      </c>
      <c r="K3528" s="2" t="s">
        <v>8300</v>
      </c>
      <c r="L3528" s="2" t="s">
        <v>26718</v>
      </c>
      <c r="M3528" s="2" t="s">
        <v>7388</v>
      </c>
      <c r="N3528" s="4" t="s">
        <v>26719</v>
      </c>
      <c r="O3528" s="4" t="s">
        <v>26720</v>
      </c>
    </row>
    <row r="3529" spans="1:15" ht="15" hidden="1" customHeight="1" x14ac:dyDescent="0.3">
      <c r="A3529" s="2" t="s">
        <v>409</v>
      </c>
      <c r="B3529" s="2" t="s">
        <v>34338</v>
      </c>
      <c r="C3529" s="3">
        <v>31</v>
      </c>
      <c r="D3529" s="2" t="s">
        <v>1173</v>
      </c>
      <c r="E3529" s="2" t="s">
        <v>26695</v>
      </c>
      <c r="F3529" s="2">
        <v>39352576</v>
      </c>
      <c r="G3529" s="2" t="s">
        <v>26721</v>
      </c>
      <c r="H3529" s="2" t="s">
        <v>26722</v>
      </c>
      <c r="I3529" s="2" t="s">
        <v>5555</v>
      </c>
      <c r="J3529" s="2" t="s">
        <v>1393</v>
      </c>
      <c r="K3529" s="2" t="s">
        <v>8300</v>
      </c>
      <c r="L3529" s="2" t="s">
        <v>26723</v>
      </c>
      <c r="M3529" s="2" t="s">
        <v>7388</v>
      </c>
      <c r="N3529" s="4" t="s">
        <v>26724</v>
      </c>
      <c r="O3529" s="4" t="s">
        <v>26725</v>
      </c>
    </row>
    <row r="3530" spans="1:15" ht="15" hidden="1" customHeight="1" x14ac:dyDescent="0.3">
      <c r="A3530" s="2" t="s">
        <v>409</v>
      </c>
      <c r="B3530" s="2" t="s">
        <v>34338</v>
      </c>
      <c r="C3530" s="3">
        <v>31</v>
      </c>
      <c r="D3530" s="2" t="s">
        <v>1173</v>
      </c>
      <c r="E3530" s="2" t="s">
        <v>26695</v>
      </c>
      <c r="F3530" s="2">
        <v>39565497</v>
      </c>
      <c r="G3530" s="2" t="s">
        <v>26726</v>
      </c>
      <c r="H3530" s="2" t="s">
        <v>26727</v>
      </c>
      <c r="I3530" s="2" t="s">
        <v>10009</v>
      </c>
      <c r="J3530" s="2" t="s">
        <v>10009</v>
      </c>
      <c r="K3530" s="2" t="s">
        <v>7472</v>
      </c>
      <c r="L3530" s="2" t="s">
        <v>26728</v>
      </c>
      <c r="M3530" s="2" t="s">
        <v>9041</v>
      </c>
      <c r="N3530" s="4" t="s">
        <v>26729</v>
      </c>
      <c r="O3530" s="4" t="s">
        <v>26730</v>
      </c>
    </row>
    <row r="3531" spans="1:15" ht="15" hidden="1" customHeight="1" x14ac:dyDescent="0.3">
      <c r="A3531" s="2" t="s">
        <v>409</v>
      </c>
      <c r="B3531" s="2" t="s">
        <v>34338</v>
      </c>
      <c r="C3531" s="3">
        <v>31</v>
      </c>
      <c r="D3531" s="2" t="s">
        <v>1173</v>
      </c>
      <c r="E3531" s="2" t="s">
        <v>26695</v>
      </c>
      <c r="F3531" s="2">
        <v>39316018</v>
      </c>
      <c r="G3531" s="2" t="s">
        <v>26731</v>
      </c>
      <c r="H3531" s="2" t="s">
        <v>26732</v>
      </c>
      <c r="I3531" s="2" t="s">
        <v>17842</v>
      </c>
      <c r="J3531" s="2" t="s">
        <v>19238</v>
      </c>
      <c r="K3531" s="2" t="s">
        <v>8300</v>
      </c>
      <c r="L3531" s="2" t="s">
        <v>26733</v>
      </c>
      <c r="M3531" s="2" t="s">
        <v>7388</v>
      </c>
      <c r="N3531" s="4" t="s">
        <v>26734</v>
      </c>
      <c r="O3531" s="4" t="s">
        <v>26735</v>
      </c>
    </row>
    <row r="3532" spans="1:15" ht="15" hidden="1" customHeight="1" x14ac:dyDescent="0.3">
      <c r="A3532" s="2" t="s">
        <v>409</v>
      </c>
      <c r="B3532" s="2" t="s">
        <v>34338</v>
      </c>
      <c r="C3532" s="3">
        <v>31</v>
      </c>
      <c r="D3532" s="2" t="s">
        <v>1173</v>
      </c>
      <c r="E3532" s="2" t="s">
        <v>26695</v>
      </c>
      <c r="F3532" s="2">
        <v>39312669</v>
      </c>
      <c r="G3532" s="2" t="s">
        <v>26736</v>
      </c>
      <c r="H3532" s="2" t="s">
        <v>26737</v>
      </c>
      <c r="I3532" s="2" t="s">
        <v>850</v>
      </c>
      <c r="J3532" s="2" t="s">
        <v>20780</v>
      </c>
      <c r="K3532" s="2" t="s">
        <v>8210</v>
      </c>
      <c r="L3532" s="2" t="s">
        <v>26738</v>
      </c>
      <c r="M3532" s="2" t="s">
        <v>7388</v>
      </c>
      <c r="N3532" s="4" t="s">
        <v>26739</v>
      </c>
      <c r="O3532" s="4" t="s">
        <v>26740</v>
      </c>
    </row>
    <row r="3533" spans="1:15" ht="15" hidden="1" customHeight="1" x14ac:dyDescent="0.3">
      <c r="A3533" s="2" t="s">
        <v>409</v>
      </c>
      <c r="B3533" s="2" t="s">
        <v>34338</v>
      </c>
      <c r="C3533" s="3">
        <v>31</v>
      </c>
      <c r="D3533" s="2" t="s">
        <v>1173</v>
      </c>
      <c r="E3533" s="2" t="s">
        <v>26695</v>
      </c>
      <c r="F3533" s="2">
        <v>39227416</v>
      </c>
      <c r="G3533" s="2" t="s">
        <v>26741</v>
      </c>
      <c r="H3533" s="2" t="s">
        <v>26742</v>
      </c>
      <c r="I3533" s="2" t="s">
        <v>6565</v>
      </c>
      <c r="J3533" s="2" t="s">
        <v>6565</v>
      </c>
      <c r="K3533" s="2" t="s">
        <v>26743</v>
      </c>
      <c r="L3533" s="2" t="s">
        <v>26744</v>
      </c>
      <c r="M3533" s="2" t="s">
        <v>7438</v>
      </c>
      <c r="N3533" s="4" t="s">
        <v>26745</v>
      </c>
      <c r="O3533" s="4" t="s">
        <v>26746</v>
      </c>
    </row>
    <row r="3534" spans="1:15" ht="15" hidden="1" customHeight="1" x14ac:dyDescent="0.3">
      <c r="A3534" s="2" t="s">
        <v>409</v>
      </c>
      <c r="B3534" s="2" t="s">
        <v>34338</v>
      </c>
      <c r="C3534" s="3">
        <v>31</v>
      </c>
      <c r="D3534" s="2" t="s">
        <v>1173</v>
      </c>
      <c r="E3534" s="2" t="s">
        <v>26695</v>
      </c>
      <c r="F3534" s="2">
        <v>38195164</v>
      </c>
      <c r="G3534" s="2" t="s">
        <v>26747</v>
      </c>
      <c r="H3534" s="2" t="s">
        <v>26748</v>
      </c>
      <c r="I3534" s="2" t="s">
        <v>20780</v>
      </c>
      <c r="J3534" s="2"/>
      <c r="K3534" s="2" t="s">
        <v>7552</v>
      </c>
      <c r="L3534" s="2" t="s">
        <v>26749</v>
      </c>
      <c r="M3534" s="2" t="s">
        <v>7388</v>
      </c>
      <c r="N3534" s="4" t="s">
        <v>26750</v>
      </c>
      <c r="O3534" s="4" t="s">
        <v>26751</v>
      </c>
    </row>
    <row r="3535" spans="1:15" ht="15" hidden="1" customHeight="1" x14ac:dyDescent="0.3">
      <c r="A3535" s="2" t="s">
        <v>409</v>
      </c>
      <c r="B3535" s="2" t="s">
        <v>34338</v>
      </c>
      <c r="C3535" s="3">
        <v>31</v>
      </c>
      <c r="D3535" s="2" t="s">
        <v>1173</v>
      </c>
      <c r="E3535" s="2" t="s">
        <v>26695</v>
      </c>
      <c r="F3535" s="2">
        <v>39297999</v>
      </c>
      <c r="G3535" s="2" t="s">
        <v>26752</v>
      </c>
      <c r="H3535" s="2" t="s">
        <v>26753</v>
      </c>
      <c r="I3535" s="2" t="s">
        <v>26754</v>
      </c>
      <c r="J3535" s="2" t="s">
        <v>26754</v>
      </c>
      <c r="K3535" s="2" t="s">
        <v>7472</v>
      </c>
      <c r="L3535" s="2" t="s">
        <v>26755</v>
      </c>
      <c r="M3535" s="2" t="s">
        <v>7858</v>
      </c>
      <c r="N3535" s="4" t="s">
        <v>26756</v>
      </c>
      <c r="O3535" s="4" t="s">
        <v>26757</v>
      </c>
    </row>
    <row r="3536" spans="1:15" ht="15" hidden="1" customHeight="1" x14ac:dyDescent="0.3">
      <c r="A3536" s="2" t="s">
        <v>409</v>
      </c>
      <c r="B3536" s="2" t="s">
        <v>34338</v>
      </c>
      <c r="C3536" s="3">
        <v>31</v>
      </c>
      <c r="D3536" s="2" t="s">
        <v>1173</v>
      </c>
      <c r="E3536" s="2" t="s">
        <v>26695</v>
      </c>
      <c r="F3536" s="2">
        <v>38579942</v>
      </c>
      <c r="G3536" s="2" t="s">
        <v>26758</v>
      </c>
      <c r="H3536" s="2" t="s">
        <v>26759</v>
      </c>
      <c r="I3536" s="2" t="s">
        <v>4382</v>
      </c>
      <c r="J3536" s="2" t="s">
        <v>25152</v>
      </c>
      <c r="K3536" s="2" t="s">
        <v>7380</v>
      </c>
      <c r="L3536" s="2" t="s">
        <v>26760</v>
      </c>
      <c r="M3536" s="2" t="s">
        <v>7388</v>
      </c>
      <c r="N3536" s="4" t="s">
        <v>26761</v>
      </c>
      <c r="O3536" s="4" t="s">
        <v>26762</v>
      </c>
    </row>
    <row r="3537" spans="1:15" ht="15" hidden="1" customHeight="1" x14ac:dyDescent="0.3">
      <c r="A3537" s="2" t="s">
        <v>409</v>
      </c>
      <c r="B3537" s="2" t="s">
        <v>34338</v>
      </c>
      <c r="C3537" s="3">
        <v>31</v>
      </c>
      <c r="D3537" s="2" t="s">
        <v>1173</v>
      </c>
      <c r="E3537" s="2" t="s">
        <v>26695</v>
      </c>
      <c r="F3537" s="2">
        <v>39029640</v>
      </c>
      <c r="G3537" s="2" t="s">
        <v>26763</v>
      </c>
      <c r="H3537" s="2" t="s">
        <v>26764</v>
      </c>
      <c r="I3537" s="2" t="s">
        <v>4382</v>
      </c>
      <c r="J3537" s="2" t="s">
        <v>26765</v>
      </c>
      <c r="K3537" s="2" t="s">
        <v>8000</v>
      </c>
      <c r="L3537" s="2" t="s">
        <v>26766</v>
      </c>
      <c r="M3537" s="2" t="s">
        <v>7388</v>
      </c>
      <c r="N3537" s="4" t="s">
        <v>26767</v>
      </c>
      <c r="O3537" s="4" t="s">
        <v>26768</v>
      </c>
    </row>
    <row r="3538" spans="1:15" ht="15" hidden="1" customHeight="1" x14ac:dyDescent="0.3">
      <c r="A3538" s="2" t="s">
        <v>409</v>
      </c>
      <c r="B3538" s="2" t="s">
        <v>34338</v>
      </c>
      <c r="C3538" s="3">
        <v>31</v>
      </c>
      <c r="D3538" s="2" t="s">
        <v>1173</v>
      </c>
      <c r="E3538" s="2" t="s">
        <v>26695</v>
      </c>
      <c r="F3538" s="2">
        <v>39198650</v>
      </c>
      <c r="G3538" s="2" t="s">
        <v>26769</v>
      </c>
      <c r="H3538" s="2" t="s">
        <v>26770</v>
      </c>
      <c r="I3538" s="2" t="s">
        <v>4382</v>
      </c>
      <c r="J3538" s="2" t="s">
        <v>26771</v>
      </c>
      <c r="K3538" s="2" t="s">
        <v>5238</v>
      </c>
      <c r="L3538" s="2" t="s">
        <v>26772</v>
      </c>
      <c r="M3538" s="2" t="s">
        <v>7709</v>
      </c>
      <c r="N3538" s="4" t="s">
        <v>26773</v>
      </c>
      <c r="O3538" s="4" t="s">
        <v>26774</v>
      </c>
    </row>
    <row r="3539" spans="1:15" ht="15" hidden="1" customHeight="1" x14ac:dyDescent="0.3">
      <c r="A3539" s="2" t="s">
        <v>409</v>
      </c>
      <c r="B3539" s="2" t="s">
        <v>34338</v>
      </c>
      <c r="C3539" s="3">
        <v>31</v>
      </c>
      <c r="D3539" s="2" t="s">
        <v>1173</v>
      </c>
      <c r="E3539" s="2" t="s">
        <v>26695</v>
      </c>
      <c r="F3539" s="2">
        <v>39098944</v>
      </c>
      <c r="G3539" s="2" t="s">
        <v>26775</v>
      </c>
      <c r="H3539" s="2" t="s">
        <v>26776</v>
      </c>
      <c r="I3539" s="2" t="s">
        <v>4446</v>
      </c>
      <c r="J3539" s="2" t="s">
        <v>4446</v>
      </c>
      <c r="K3539" s="2" t="s">
        <v>7472</v>
      </c>
      <c r="L3539" s="2" t="s">
        <v>26777</v>
      </c>
      <c r="M3539" s="2" t="s">
        <v>7495</v>
      </c>
      <c r="N3539" s="4" t="s">
        <v>26778</v>
      </c>
      <c r="O3539" s="4" t="s">
        <v>26779</v>
      </c>
    </row>
    <row r="3540" spans="1:15" ht="15" hidden="1" customHeight="1" x14ac:dyDescent="0.3">
      <c r="A3540" s="2" t="s">
        <v>409</v>
      </c>
      <c r="B3540" s="2" t="s">
        <v>34338</v>
      </c>
      <c r="C3540" s="3">
        <v>31</v>
      </c>
      <c r="D3540" s="2" t="s">
        <v>1173</v>
      </c>
      <c r="E3540" s="2" t="s">
        <v>26695</v>
      </c>
      <c r="F3540" s="2">
        <v>38753997</v>
      </c>
      <c r="G3540" s="2" t="s">
        <v>26780</v>
      </c>
      <c r="H3540" s="2" t="s">
        <v>26781</v>
      </c>
      <c r="I3540" s="2" t="s">
        <v>4450</v>
      </c>
      <c r="J3540" s="2" t="s">
        <v>2885</v>
      </c>
      <c r="K3540" s="2" t="s">
        <v>8443</v>
      </c>
      <c r="L3540" s="2" t="s">
        <v>26782</v>
      </c>
      <c r="M3540" s="2" t="s">
        <v>7709</v>
      </c>
      <c r="N3540" s="4" t="s">
        <v>26783</v>
      </c>
      <c r="O3540" s="4" t="s">
        <v>26784</v>
      </c>
    </row>
    <row r="3541" spans="1:15" ht="15" hidden="1" customHeight="1" x14ac:dyDescent="0.3">
      <c r="A3541" s="2" t="s">
        <v>409</v>
      </c>
      <c r="B3541" s="2" t="s">
        <v>34338</v>
      </c>
      <c r="C3541" s="3">
        <v>31</v>
      </c>
      <c r="D3541" s="2" t="s">
        <v>1173</v>
      </c>
      <c r="E3541" s="2" t="s">
        <v>26695</v>
      </c>
      <c r="F3541" s="2">
        <v>39048830</v>
      </c>
      <c r="G3541" s="2" t="s">
        <v>26785</v>
      </c>
      <c r="H3541" s="2" t="s">
        <v>26786</v>
      </c>
      <c r="I3541" s="2" t="s">
        <v>1031</v>
      </c>
      <c r="J3541" s="2" t="s">
        <v>26787</v>
      </c>
      <c r="K3541" s="2" t="s">
        <v>5238</v>
      </c>
      <c r="L3541" s="2" t="s">
        <v>26788</v>
      </c>
      <c r="M3541" s="2" t="s">
        <v>7709</v>
      </c>
      <c r="N3541" s="4" t="s">
        <v>26789</v>
      </c>
      <c r="O3541" s="4" t="s">
        <v>26790</v>
      </c>
    </row>
    <row r="3542" spans="1:15" ht="15" hidden="1" customHeight="1" x14ac:dyDescent="0.3">
      <c r="A3542" s="2" t="s">
        <v>409</v>
      </c>
      <c r="B3542" s="2" t="s">
        <v>34338</v>
      </c>
      <c r="C3542" s="3">
        <v>31</v>
      </c>
      <c r="D3542" s="2" t="s">
        <v>1173</v>
      </c>
      <c r="E3542" s="2" t="s">
        <v>26695</v>
      </c>
      <c r="F3542" s="2">
        <v>38679845</v>
      </c>
      <c r="G3542" s="2" t="s">
        <v>26791</v>
      </c>
      <c r="H3542" s="2" t="s">
        <v>26792</v>
      </c>
      <c r="I3542" s="2" t="s">
        <v>20376</v>
      </c>
      <c r="J3542" s="2" t="s">
        <v>26793</v>
      </c>
      <c r="K3542" s="2" t="s">
        <v>9176</v>
      </c>
      <c r="L3542" s="2" t="s">
        <v>26794</v>
      </c>
      <c r="M3542" s="2" t="s">
        <v>7388</v>
      </c>
      <c r="N3542" s="4" t="s">
        <v>26795</v>
      </c>
      <c r="O3542" s="4" t="s">
        <v>26796</v>
      </c>
    </row>
    <row r="3543" spans="1:15" ht="15" hidden="1" customHeight="1" x14ac:dyDescent="0.3">
      <c r="A3543" s="2" t="s">
        <v>409</v>
      </c>
      <c r="B3543" s="2" t="s">
        <v>34338</v>
      </c>
      <c r="C3543" s="3">
        <v>31</v>
      </c>
      <c r="D3543" s="2" t="s">
        <v>1173</v>
      </c>
      <c r="E3543" s="2" t="s">
        <v>26695</v>
      </c>
      <c r="F3543" s="2">
        <v>38698239</v>
      </c>
      <c r="G3543" s="2" t="s">
        <v>26797</v>
      </c>
      <c r="H3543" s="2" t="s">
        <v>26798</v>
      </c>
      <c r="I3543" s="2" t="s">
        <v>4998</v>
      </c>
      <c r="J3543" s="2" t="s">
        <v>12895</v>
      </c>
      <c r="K3543" s="2" t="s">
        <v>9742</v>
      </c>
      <c r="L3543" s="2" t="s">
        <v>26799</v>
      </c>
      <c r="M3543" s="2" t="s">
        <v>7600</v>
      </c>
      <c r="N3543" s="4" t="s">
        <v>26800</v>
      </c>
      <c r="O3543" s="4" t="s">
        <v>26801</v>
      </c>
    </row>
    <row r="3544" spans="1:15" ht="15" hidden="1" customHeight="1" x14ac:dyDescent="0.3">
      <c r="A3544" s="2" t="s">
        <v>409</v>
      </c>
      <c r="B3544" s="2" t="s">
        <v>34338</v>
      </c>
      <c r="C3544" s="3">
        <v>31</v>
      </c>
      <c r="D3544" s="2" t="s">
        <v>1173</v>
      </c>
      <c r="E3544" s="2" t="s">
        <v>26695</v>
      </c>
      <c r="F3544" s="2">
        <v>38509369</v>
      </c>
      <c r="G3544" s="2" t="s">
        <v>26802</v>
      </c>
      <c r="H3544" s="2" t="s">
        <v>26803</v>
      </c>
      <c r="I3544" s="2" t="s">
        <v>4025</v>
      </c>
      <c r="J3544" s="2" t="s">
        <v>26804</v>
      </c>
      <c r="K3544" s="2" t="s">
        <v>5238</v>
      </c>
      <c r="L3544" s="2" t="s">
        <v>26805</v>
      </c>
      <c r="M3544" s="2" t="s">
        <v>7388</v>
      </c>
      <c r="N3544" s="4" t="s">
        <v>26806</v>
      </c>
      <c r="O3544" s="4" t="s">
        <v>26807</v>
      </c>
    </row>
    <row r="3545" spans="1:15" ht="15" hidden="1" customHeight="1" x14ac:dyDescent="0.3">
      <c r="A3545" s="2" t="s">
        <v>409</v>
      </c>
      <c r="B3545" s="2" t="s">
        <v>34338</v>
      </c>
      <c r="C3545" s="3">
        <v>31</v>
      </c>
      <c r="D3545" s="2" t="s">
        <v>1173</v>
      </c>
      <c r="E3545" s="2" t="s">
        <v>26695</v>
      </c>
      <c r="F3545" s="2">
        <v>38470480</v>
      </c>
      <c r="G3545" s="2" t="s">
        <v>26808</v>
      </c>
      <c r="H3545" s="2" t="s">
        <v>26809</v>
      </c>
      <c r="I3545" s="2" t="s">
        <v>15637</v>
      </c>
      <c r="J3545" s="2" t="s">
        <v>15637</v>
      </c>
      <c r="K3545" s="2" t="s">
        <v>9464</v>
      </c>
      <c r="L3545" s="2" t="s">
        <v>26810</v>
      </c>
      <c r="M3545" s="2" t="s">
        <v>7388</v>
      </c>
      <c r="N3545" s="4" t="s">
        <v>3401</v>
      </c>
      <c r="O3545" s="4" t="s">
        <v>26811</v>
      </c>
    </row>
    <row r="3546" spans="1:15" ht="15" hidden="1" customHeight="1" x14ac:dyDescent="0.3">
      <c r="A3546" s="2" t="s">
        <v>409</v>
      </c>
      <c r="B3546" s="2" t="s">
        <v>34338</v>
      </c>
      <c r="C3546" s="3">
        <v>31</v>
      </c>
      <c r="D3546" s="2" t="s">
        <v>1173</v>
      </c>
      <c r="E3546" s="2" t="s">
        <v>26695</v>
      </c>
      <c r="F3546" s="2">
        <v>38193358</v>
      </c>
      <c r="G3546" s="2" t="s">
        <v>26812</v>
      </c>
      <c r="H3546" s="2" t="s">
        <v>26813</v>
      </c>
      <c r="I3546" s="2" t="s">
        <v>4030</v>
      </c>
      <c r="J3546" s="2" t="s">
        <v>26814</v>
      </c>
      <c r="K3546" s="2" t="s">
        <v>8890</v>
      </c>
      <c r="L3546" s="2" t="s">
        <v>26815</v>
      </c>
      <c r="M3546" s="2" t="s">
        <v>9763</v>
      </c>
      <c r="N3546" s="4" t="s">
        <v>26816</v>
      </c>
      <c r="O3546" s="4" t="s">
        <v>26817</v>
      </c>
    </row>
    <row r="3547" spans="1:15" ht="15" hidden="1" customHeight="1" x14ac:dyDescent="0.3">
      <c r="A3547" s="2" t="s">
        <v>409</v>
      </c>
      <c r="B3547" s="2" t="s">
        <v>34338</v>
      </c>
      <c r="C3547" s="3">
        <v>31</v>
      </c>
      <c r="D3547" s="2" t="s">
        <v>1173</v>
      </c>
      <c r="E3547" s="2" t="s">
        <v>26695</v>
      </c>
      <c r="F3547" s="2">
        <v>38422122</v>
      </c>
      <c r="G3547" s="2" t="s">
        <v>26818</v>
      </c>
      <c r="H3547" s="2" t="s">
        <v>26819</v>
      </c>
      <c r="I3547" s="2" t="s">
        <v>4030</v>
      </c>
      <c r="J3547" s="2" t="s">
        <v>4281</v>
      </c>
      <c r="K3547" s="2" t="s">
        <v>11657</v>
      </c>
      <c r="L3547" s="2" t="s">
        <v>26820</v>
      </c>
      <c r="M3547" s="2" t="s">
        <v>7388</v>
      </c>
      <c r="N3547" s="4" t="s">
        <v>26821</v>
      </c>
      <c r="O3547" s="4" t="s">
        <v>26822</v>
      </c>
    </row>
    <row r="3548" spans="1:15" ht="15" hidden="1" customHeight="1" x14ac:dyDescent="0.3">
      <c r="A3548" s="2" t="s">
        <v>409</v>
      </c>
      <c r="B3548" s="2" t="s">
        <v>34338</v>
      </c>
      <c r="C3548" s="3">
        <v>31</v>
      </c>
      <c r="D3548" s="2" t="s">
        <v>1173</v>
      </c>
      <c r="E3548" s="2" t="s">
        <v>26695</v>
      </c>
      <c r="F3548" s="2">
        <v>38175961</v>
      </c>
      <c r="G3548" s="2" t="s">
        <v>8900</v>
      </c>
      <c r="H3548" s="2" t="s">
        <v>8901</v>
      </c>
      <c r="I3548" s="2" t="s">
        <v>6623</v>
      </c>
      <c r="J3548" s="2" t="s">
        <v>8902</v>
      </c>
      <c r="K3548" s="2" t="s">
        <v>8300</v>
      </c>
      <c r="L3548" s="2" t="s">
        <v>8903</v>
      </c>
      <c r="M3548" s="2" t="s">
        <v>7388</v>
      </c>
      <c r="N3548" s="4" t="s">
        <v>3268</v>
      </c>
      <c r="O3548" s="4" t="s">
        <v>8904</v>
      </c>
    </row>
    <row r="3549" spans="1:15" ht="15" hidden="1" customHeight="1" x14ac:dyDescent="0.3">
      <c r="A3549" s="2" t="s">
        <v>409</v>
      </c>
      <c r="B3549" s="2" t="s">
        <v>34338</v>
      </c>
      <c r="C3549" s="3">
        <v>31</v>
      </c>
      <c r="D3549" s="2" t="s">
        <v>1173</v>
      </c>
      <c r="E3549" s="2" t="s">
        <v>26695</v>
      </c>
      <c r="F3549" s="2">
        <v>38184654</v>
      </c>
      <c r="G3549" s="2" t="s">
        <v>8912</v>
      </c>
      <c r="H3549" s="2" t="s">
        <v>8913</v>
      </c>
      <c r="I3549" s="2" t="s">
        <v>8914</v>
      </c>
      <c r="J3549" s="2" t="s">
        <v>8914</v>
      </c>
      <c r="K3549" s="2" t="s">
        <v>8915</v>
      </c>
      <c r="L3549" s="2" t="s">
        <v>8916</v>
      </c>
      <c r="M3549" s="2" t="s">
        <v>7858</v>
      </c>
      <c r="N3549" s="4" t="s">
        <v>8917</v>
      </c>
      <c r="O3549" s="4" t="s">
        <v>8918</v>
      </c>
    </row>
    <row r="3550" spans="1:15" ht="15" hidden="1" customHeight="1" x14ac:dyDescent="0.3">
      <c r="A3550" s="2" t="s">
        <v>409</v>
      </c>
      <c r="B3550" s="2" t="s">
        <v>34338</v>
      </c>
      <c r="C3550" s="3">
        <v>31</v>
      </c>
      <c r="D3550" s="2" t="s">
        <v>1173</v>
      </c>
      <c r="E3550" s="2" t="s">
        <v>26695</v>
      </c>
      <c r="F3550" s="2">
        <v>38299911</v>
      </c>
      <c r="G3550" s="2" t="s">
        <v>26823</v>
      </c>
      <c r="H3550" s="2" t="s">
        <v>26824</v>
      </c>
      <c r="I3550" s="2" t="s">
        <v>10995</v>
      </c>
      <c r="J3550" s="2" t="s">
        <v>22958</v>
      </c>
      <c r="K3550" s="2" t="s">
        <v>14281</v>
      </c>
      <c r="L3550" s="2" t="s">
        <v>26825</v>
      </c>
      <c r="M3550" s="2" t="s">
        <v>7388</v>
      </c>
      <c r="N3550" s="4" t="s">
        <v>26826</v>
      </c>
      <c r="O3550" s="4" t="s">
        <v>26827</v>
      </c>
    </row>
    <row r="3551" spans="1:15" ht="15" hidden="1" customHeight="1" x14ac:dyDescent="0.3">
      <c r="A3551" s="2" t="s">
        <v>409</v>
      </c>
      <c r="B3551" s="2" t="s">
        <v>34338</v>
      </c>
      <c r="C3551" s="3">
        <v>31</v>
      </c>
      <c r="D3551" s="2" t="s">
        <v>1173</v>
      </c>
      <c r="E3551" s="2" t="s">
        <v>26695</v>
      </c>
      <c r="F3551" s="2">
        <v>35857576</v>
      </c>
      <c r="G3551" s="2" t="s">
        <v>13967</v>
      </c>
      <c r="H3551" s="2" t="s">
        <v>13968</v>
      </c>
      <c r="I3551" s="2" t="s">
        <v>13969</v>
      </c>
      <c r="J3551" s="2" t="s">
        <v>13969</v>
      </c>
      <c r="K3551" s="2" t="s">
        <v>9120</v>
      </c>
      <c r="L3551" s="2" t="s">
        <v>13970</v>
      </c>
      <c r="M3551" s="2" t="s">
        <v>7388</v>
      </c>
      <c r="N3551" s="4" t="s">
        <v>13971</v>
      </c>
      <c r="O3551" s="4" t="s">
        <v>13972</v>
      </c>
    </row>
    <row r="3552" spans="1:15" ht="15" hidden="1" customHeight="1" x14ac:dyDescent="0.3">
      <c r="A3552" s="2" t="s">
        <v>409</v>
      </c>
      <c r="B3552" s="2" t="s">
        <v>34338</v>
      </c>
      <c r="C3552" s="3">
        <v>31</v>
      </c>
      <c r="D3552" s="2" t="s">
        <v>1173</v>
      </c>
      <c r="E3552" s="2" t="s">
        <v>26695</v>
      </c>
      <c r="F3552" s="2">
        <v>38129345</v>
      </c>
      <c r="G3552" s="2" t="s">
        <v>26828</v>
      </c>
      <c r="H3552" s="2" t="s">
        <v>26829</v>
      </c>
      <c r="I3552" s="2" t="s">
        <v>13969</v>
      </c>
      <c r="J3552" s="2" t="s">
        <v>13969</v>
      </c>
      <c r="K3552" s="2" t="s">
        <v>7472</v>
      </c>
      <c r="L3552" s="2" t="s">
        <v>26830</v>
      </c>
      <c r="M3552" s="2" t="s">
        <v>13066</v>
      </c>
      <c r="N3552" s="4" t="s">
        <v>26831</v>
      </c>
      <c r="O3552" s="4" t="s">
        <v>26832</v>
      </c>
    </row>
    <row r="3553" spans="1:15" ht="15" hidden="1" customHeight="1" x14ac:dyDescent="0.3">
      <c r="A3553" s="2" t="s">
        <v>409</v>
      </c>
      <c r="B3553" s="2" t="s">
        <v>34338</v>
      </c>
      <c r="C3553" s="3">
        <v>31</v>
      </c>
      <c r="D3553" s="2" t="s">
        <v>1173</v>
      </c>
      <c r="E3553" s="2" t="s">
        <v>26695</v>
      </c>
      <c r="F3553" s="2">
        <v>38112858</v>
      </c>
      <c r="G3553" s="2" t="s">
        <v>26833</v>
      </c>
      <c r="H3553" s="2" t="s">
        <v>26834</v>
      </c>
      <c r="I3553" s="2" t="s">
        <v>8907</v>
      </c>
      <c r="J3553" s="2" t="s">
        <v>8907</v>
      </c>
      <c r="K3553" s="2" t="s">
        <v>7472</v>
      </c>
      <c r="L3553" s="2" t="s">
        <v>26835</v>
      </c>
      <c r="M3553" s="2" t="s">
        <v>9041</v>
      </c>
      <c r="N3553" s="4" t="s">
        <v>26836</v>
      </c>
      <c r="O3553" s="4" t="s">
        <v>26837</v>
      </c>
    </row>
    <row r="3554" spans="1:15" ht="15" hidden="1" customHeight="1" x14ac:dyDescent="0.3">
      <c r="A3554" s="2" t="s">
        <v>409</v>
      </c>
      <c r="B3554" s="2" t="s">
        <v>34338</v>
      </c>
      <c r="C3554" s="3">
        <v>31</v>
      </c>
      <c r="D3554" s="2" t="s">
        <v>1173</v>
      </c>
      <c r="E3554" s="2" t="s">
        <v>26695</v>
      </c>
      <c r="F3554" s="2">
        <v>38048195</v>
      </c>
      <c r="G3554" s="2" t="s">
        <v>26838</v>
      </c>
      <c r="H3554" s="2" t="s">
        <v>26839</v>
      </c>
      <c r="I3554" s="2" t="s">
        <v>3537</v>
      </c>
      <c r="J3554" s="2"/>
      <c r="K3554" s="2" t="s">
        <v>8336</v>
      </c>
      <c r="L3554" s="2" t="s">
        <v>26840</v>
      </c>
      <c r="M3554" s="2" t="s">
        <v>7677</v>
      </c>
      <c r="N3554" s="4" t="s">
        <v>26841</v>
      </c>
      <c r="O3554" s="4" t="s">
        <v>26842</v>
      </c>
    </row>
    <row r="3555" spans="1:15" ht="15" hidden="1" customHeight="1" x14ac:dyDescent="0.3">
      <c r="A3555" s="2" t="s">
        <v>409</v>
      </c>
      <c r="B3555" s="2" t="s">
        <v>34338</v>
      </c>
      <c r="C3555" s="3">
        <v>31</v>
      </c>
      <c r="D3555" s="2" t="s">
        <v>1173</v>
      </c>
      <c r="E3555" s="2" t="s">
        <v>26695</v>
      </c>
      <c r="F3555" s="2">
        <v>37938781</v>
      </c>
      <c r="G3555" s="2" t="s">
        <v>26843</v>
      </c>
      <c r="H3555" s="2" t="s">
        <v>26844</v>
      </c>
      <c r="I3555" s="2" t="s">
        <v>5345</v>
      </c>
      <c r="J3555" s="2" t="s">
        <v>5697</v>
      </c>
      <c r="K3555" s="2" t="s">
        <v>5238</v>
      </c>
      <c r="L3555" s="2" t="s">
        <v>26845</v>
      </c>
      <c r="M3555" s="2" t="s">
        <v>7388</v>
      </c>
      <c r="N3555" s="4" t="s">
        <v>3408</v>
      </c>
      <c r="O3555" s="4" t="s">
        <v>26846</v>
      </c>
    </row>
    <row r="3556" spans="1:15" ht="15" hidden="1" customHeight="1" x14ac:dyDescent="0.3">
      <c r="A3556" s="2" t="s">
        <v>409</v>
      </c>
      <c r="B3556" s="2" t="s">
        <v>34338</v>
      </c>
      <c r="C3556" s="3">
        <v>31</v>
      </c>
      <c r="D3556" s="2" t="s">
        <v>1173</v>
      </c>
      <c r="E3556" s="2" t="s">
        <v>26695</v>
      </c>
      <c r="F3556" s="2">
        <v>37453099</v>
      </c>
      <c r="G3556" s="2" t="s">
        <v>26847</v>
      </c>
      <c r="H3556" s="2" t="s">
        <v>26848</v>
      </c>
      <c r="I3556" s="2" t="s">
        <v>20843</v>
      </c>
      <c r="J3556" s="2"/>
      <c r="K3556" s="2" t="s">
        <v>18621</v>
      </c>
      <c r="L3556" s="2" t="s">
        <v>26849</v>
      </c>
      <c r="M3556" s="2" t="s">
        <v>7460</v>
      </c>
      <c r="N3556" s="4" t="s">
        <v>26850</v>
      </c>
      <c r="O3556" s="4" t="s">
        <v>26851</v>
      </c>
    </row>
    <row r="3557" spans="1:15" ht="15" hidden="1" customHeight="1" x14ac:dyDescent="0.3">
      <c r="A3557" s="2" t="s">
        <v>409</v>
      </c>
      <c r="B3557" s="2" t="s">
        <v>34338</v>
      </c>
      <c r="C3557" s="3">
        <v>31</v>
      </c>
      <c r="D3557" s="2" t="s">
        <v>1173</v>
      </c>
      <c r="E3557" s="2" t="s">
        <v>26695</v>
      </c>
      <c r="F3557" s="2">
        <v>37347462</v>
      </c>
      <c r="G3557" s="2" t="s">
        <v>26852</v>
      </c>
      <c r="H3557" s="2" t="s">
        <v>26853</v>
      </c>
      <c r="I3557" s="2" t="s">
        <v>10057</v>
      </c>
      <c r="J3557" s="2" t="s">
        <v>7185</v>
      </c>
      <c r="K3557" s="2" t="s">
        <v>8300</v>
      </c>
      <c r="L3557" s="2" t="s">
        <v>26854</v>
      </c>
      <c r="M3557" s="2" t="s">
        <v>9041</v>
      </c>
      <c r="N3557" s="4" t="s">
        <v>26855</v>
      </c>
      <c r="O3557" s="4" t="s">
        <v>26856</v>
      </c>
    </row>
    <row r="3558" spans="1:15" ht="15" hidden="1" customHeight="1" x14ac:dyDescent="0.3">
      <c r="A3558" s="2" t="s">
        <v>409</v>
      </c>
      <c r="B3558" s="2" t="s">
        <v>34338</v>
      </c>
      <c r="C3558" s="3">
        <v>31</v>
      </c>
      <c r="D3558" s="2" t="s">
        <v>1173</v>
      </c>
      <c r="E3558" s="2" t="s">
        <v>26695</v>
      </c>
      <c r="F3558" s="2">
        <v>37253131</v>
      </c>
      <c r="G3558" s="2" t="s">
        <v>26857</v>
      </c>
      <c r="H3558" s="2" t="s">
        <v>26858</v>
      </c>
      <c r="I3558" s="2" t="s">
        <v>4389</v>
      </c>
      <c r="J3558" s="2" t="s">
        <v>10079</v>
      </c>
      <c r="K3558" s="2" t="s">
        <v>9871</v>
      </c>
      <c r="L3558" s="2" t="s">
        <v>26859</v>
      </c>
      <c r="M3558" s="2" t="s">
        <v>9041</v>
      </c>
      <c r="N3558" s="4" t="s">
        <v>26860</v>
      </c>
      <c r="O3558" s="4" t="s">
        <v>26861</v>
      </c>
    </row>
    <row r="3559" spans="1:15" ht="15" hidden="1" customHeight="1" x14ac:dyDescent="0.3">
      <c r="A3559" s="2" t="s">
        <v>409</v>
      </c>
      <c r="B3559" s="2" t="s">
        <v>34338</v>
      </c>
      <c r="C3559" s="3">
        <v>31</v>
      </c>
      <c r="D3559" s="2" t="s">
        <v>1173</v>
      </c>
      <c r="E3559" s="2" t="s">
        <v>26695</v>
      </c>
      <c r="F3559" s="2">
        <v>37209324</v>
      </c>
      <c r="G3559" s="2" t="s">
        <v>26862</v>
      </c>
      <c r="H3559" s="2" t="s">
        <v>26863</v>
      </c>
      <c r="I3559" s="2" t="s">
        <v>2931</v>
      </c>
      <c r="J3559" s="2" t="s">
        <v>26864</v>
      </c>
      <c r="K3559" s="2" t="s">
        <v>7472</v>
      </c>
      <c r="L3559" s="2" t="s">
        <v>26865</v>
      </c>
      <c r="M3559" s="2" t="s">
        <v>9041</v>
      </c>
      <c r="N3559" s="4" t="s">
        <v>3397</v>
      </c>
      <c r="O3559" s="4" t="s">
        <v>26866</v>
      </c>
    </row>
    <row r="3560" spans="1:15" ht="15" hidden="1" customHeight="1" x14ac:dyDescent="0.3">
      <c r="A3560" s="2" t="s">
        <v>409</v>
      </c>
      <c r="B3560" s="2" t="s">
        <v>34338</v>
      </c>
      <c r="C3560" s="3">
        <v>31</v>
      </c>
      <c r="D3560" s="2" t="s">
        <v>1173</v>
      </c>
      <c r="E3560" s="2" t="s">
        <v>26695</v>
      </c>
      <c r="F3560" s="2">
        <v>36918081</v>
      </c>
      <c r="G3560" s="2" t="s">
        <v>26867</v>
      </c>
      <c r="H3560" s="2" t="s">
        <v>26868</v>
      </c>
      <c r="I3560" s="2" t="s">
        <v>2976</v>
      </c>
      <c r="J3560" s="2" t="s">
        <v>11966</v>
      </c>
      <c r="K3560" s="2" t="s">
        <v>10063</v>
      </c>
      <c r="L3560" s="2" t="s">
        <v>26869</v>
      </c>
      <c r="M3560" s="2" t="s">
        <v>7388</v>
      </c>
      <c r="N3560" s="4" t="s">
        <v>26870</v>
      </c>
      <c r="O3560" s="4" t="s">
        <v>26871</v>
      </c>
    </row>
    <row r="3561" spans="1:15" ht="15" hidden="1" customHeight="1" x14ac:dyDescent="0.3">
      <c r="A3561" s="2" t="s">
        <v>409</v>
      </c>
      <c r="B3561" s="2" t="s">
        <v>34338</v>
      </c>
      <c r="C3561" s="3">
        <v>31</v>
      </c>
      <c r="D3561" s="2" t="s">
        <v>1173</v>
      </c>
      <c r="E3561" s="2" t="s">
        <v>26695</v>
      </c>
      <c r="F3561" s="2">
        <v>36880831</v>
      </c>
      <c r="G3561" s="2" t="s">
        <v>26872</v>
      </c>
      <c r="H3561" s="2" t="s">
        <v>26873</v>
      </c>
      <c r="I3561" s="2" t="s">
        <v>4289</v>
      </c>
      <c r="J3561" s="2" t="s">
        <v>26874</v>
      </c>
      <c r="K3561" s="2" t="s">
        <v>8300</v>
      </c>
      <c r="L3561" s="2" t="s">
        <v>26875</v>
      </c>
      <c r="M3561" s="2" t="s">
        <v>9072</v>
      </c>
      <c r="N3561" s="4" t="s">
        <v>26876</v>
      </c>
      <c r="O3561" s="4" t="s">
        <v>26877</v>
      </c>
    </row>
    <row r="3562" spans="1:15" ht="15" hidden="1" customHeight="1" x14ac:dyDescent="0.3">
      <c r="A3562" s="2" t="s">
        <v>409</v>
      </c>
      <c r="B3562" s="2" t="s">
        <v>34338</v>
      </c>
      <c r="C3562" s="3">
        <v>31</v>
      </c>
      <c r="D3562" s="2" t="s">
        <v>1173</v>
      </c>
      <c r="E3562" s="2" t="s">
        <v>26695</v>
      </c>
      <c r="F3562" s="2">
        <v>37020259</v>
      </c>
      <c r="G3562" s="2" t="s">
        <v>8959</v>
      </c>
      <c r="H3562" s="2" t="s">
        <v>8960</v>
      </c>
      <c r="I3562" s="2" t="s">
        <v>8961</v>
      </c>
      <c r="J3562" s="2" t="s">
        <v>8961</v>
      </c>
      <c r="K3562" s="2" t="s">
        <v>8915</v>
      </c>
      <c r="L3562" s="2" t="s">
        <v>8962</v>
      </c>
      <c r="M3562" s="2" t="s">
        <v>8963</v>
      </c>
      <c r="N3562" s="4" t="s">
        <v>8964</v>
      </c>
      <c r="O3562" s="4" t="s">
        <v>8965</v>
      </c>
    </row>
    <row r="3563" spans="1:15" ht="15" hidden="1" customHeight="1" x14ac:dyDescent="0.3">
      <c r="A3563" s="2" t="s">
        <v>409</v>
      </c>
      <c r="B3563" s="2" t="s">
        <v>34338</v>
      </c>
      <c r="C3563" s="3">
        <v>31</v>
      </c>
      <c r="D3563" s="2" t="s">
        <v>1173</v>
      </c>
      <c r="E3563" s="2" t="s">
        <v>26695</v>
      </c>
      <c r="F3563" s="2">
        <v>37083451</v>
      </c>
      <c r="G3563" s="2" t="s">
        <v>26878</v>
      </c>
      <c r="H3563" s="2" t="s">
        <v>26879</v>
      </c>
      <c r="I3563" s="2" t="s">
        <v>26880</v>
      </c>
      <c r="J3563" s="2" t="s">
        <v>26880</v>
      </c>
      <c r="K3563" s="2" t="s">
        <v>9120</v>
      </c>
      <c r="L3563" s="2" t="s">
        <v>26881</v>
      </c>
      <c r="M3563" s="2" t="s">
        <v>8963</v>
      </c>
      <c r="N3563" s="4" t="s">
        <v>26882</v>
      </c>
      <c r="O3563" s="4" t="s">
        <v>26883</v>
      </c>
    </row>
    <row r="3564" spans="1:15" ht="15" hidden="1" customHeight="1" x14ac:dyDescent="0.3">
      <c r="A3564" s="2" t="s">
        <v>409</v>
      </c>
      <c r="B3564" s="2" t="s">
        <v>34338</v>
      </c>
      <c r="C3564" s="3">
        <v>31</v>
      </c>
      <c r="D3564" s="2" t="s">
        <v>1173</v>
      </c>
      <c r="E3564" s="2" t="s">
        <v>26695</v>
      </c>
      <c r="F3564" s="2">
        <v>36941652</v>
      </c>
      <c r="G3564" s="2" t="s">
        <v>26884</v>
      </c>
      <c r="H3564" s="2" t="s">
        <v>26885</v>
      </c>
      <c r="I3564" s="2" t="s">
        <v>15829</v>
      </c>
      <c r="J3564" s="2" t="s">
        <v>15829</v>
      </c>
      <c r="K3564" s="2" t="s">
        <v>26886</v>
      </c>
      <c r="L3564" s="2" t="s">
        <v>26887</v>
      </c>
      <c r="M3564" s="2" t="s">
        <v>7677</v>
      </c>
      <c r="N3564" s="4" t="s">
        <v>26888</v>
      </c>
      <c r="O3564" s="4" t="s">
        <v>26889</v>
      </c>
    </row>
    <row r="3565" spans="1:15" ht="15" hidden="1" customHeight="1" x14ac:dyDescent="0.3">
      <c r="A3565" s="2" t="s">
        <v>409</v>
      </c>
      <c r="B3565" s="2" t="s">
        <v>34338</v>
      </c>
      <c r="C3565" s="3">
        <v>31</v>
      </c>
      <c r="D3565" s="2" t="s">
        <v>1173</v>
      </c>
      <c r="E3565" s="2" t="s">
        <v>26695</v>
      </c>
      <c r="F3565" s="2">
        <v>36813963</v>
      </c>
      <c r="G3565" s="2" t="s">
        <v>26890</v>
      </c>
      <c r="H3565" s="2" t="s">
        <v>26891</v>
      </c>
      <c r="I3565" s="2" t="s">
        <v>4393</v>
      </c>
      <c r="J3565" s="2" t="s">
        <v>2420</v>
      </c>
      <c r="K3565" s="2" t="s">
        <v>5238</v>
      </c>
      <c r="L3565" s="2" t="s">
        <v>26892</v>
      </c>
      <c r="M3565" s="2" t="s">
        <v>11800</v>
      </c>
      <c r="N3565" s="4" t="s">
        <v>26893</v>
      </c>
      <c r="O3565" s="4" t="s">
        <v>26894</v>
      </c>
    </row>
    <row r="3566" spans="1:15" ht="15" hidden="1" customHeight="1" x14ac:dyDescent="0.3">
      <c r="A3566" s="2" t="s">
        <v>409</v>
      </c>
      <c r="B3566" s="2" t="s">
        <v>34338</v>
      </c>
      <c r="C3566" s="3">
        <v>31</v>
      </c>
      <c r="D3566" s="2" t="s">
        <v>1173</v>
      </c>
      <c r="E3566" s="2" t="s">
        <v>26695</v>
      </c>
      <c r="F3566" s="2">
        <v>36736301</v>
      </c>
      <c r="G3566" s="2" t="s">
        <v>26895</v>
      </c>
      <c r="H3566" s="2" t="s">
        <v>26896</v>
      </c>
      <c r="I3566" s="2" t="s">
        <v>15849</v>
      </c>
      <c r="J3566" s="2"/>
      <c r="K3566" s="2" t="s">
        <v>15492</v>
      </c>
      <c r="L3566" s="2" t="s">
        <v>26897</v>
      </c>
      <c r="M3566" s="2" t="s">
        <v>9041</v>
      </c>
      <c r="N3566" s="4" t="s">
        <v>26898</v>
      </c>
      <c r="O3566" s="4" t="s">
        <v>26899</v>
      </c>
    </row>
    <row r="3567" spans="1:15" ht="15" hidden="1" customHeight="1" x14ac:dyDescent="0.3">
      <c r="A3567" s="2" t="s">
        <v>409</v>
      </c>
      <c r="B3567" s="2" t="s">
        <v>34338</v>
      </c>
      <c r="C3567" s="3">
        <v>31</v>
      </c>
      <c r="D3567" s="2" t="s">
        <v>1173</v>
      </c>
      <c r="E3567" s="2" t="s">
        <v>26695</v>
      </c>
      <c r="F3567" s="2">
        <v>36763636</v>
      </c>
      <c r="G3567" s="2" t="s">
        <v>26900</v>
      </c>
      <c r="H3567" s="2" t="s">
        <v>26901</v>
      </c>
      <c r="I3567" s="2" t="s">
        <v>26902</v>
      </c>
      <c r="J3567" s="2" t="s">
        <v>21828</v>
      </c>
      <c r="K3567" s="2" t="s">
        <v>9120</v>
      </c>
      <c r="L3567" s="2" t="s">
        <v>26903</v>
      </c>
      <c r="M3567" s="2" t="s">
        <v>9041</v>
      </c>
      <c r="N3567" s="4" t="s">
        <v>26904</v>
      </c>
      <c r="O3567" s="4" t="s">
        <v>26905</v>
      </c>
    </row>
    <row r="3568" spans="1:15" ht="15" hidden="1" customHeight="1" x14ac:dyDescent="0.3">
      <c r="A3568" s="2" t="s">
        <v>409</v>
      </c>
      <c r="B3568" s="2" t="s">
        <v>34338</v>
      </c>
      <c r="C3568" s="3">
        <v>31</v>
      </c>
      <c r="D3568" s="2" t="s">
        <v>1173</v>
      </c>
      <c r="E3568" s="2" t="s">
        <v>26695</v>
      </c>
      <c r="F3568" s="2">
        <v>36538032</v>
      </c>
      <c r="G3568" s="2" t="s">
        <v>26906</v>
      </c>
      <c r="H3568" s="2" t="s">
        <v>26907</v>
      </c>
      <c r="I3568" s="2" t="s">
        <v>21828</v>
      </c>
      <c r="J3568" s="2" t="s">
        <v>21828</v>
      </c>
      <c r="K3568" s="2" t="s">
        <v>11657</v>
      </c>
      <c r="L3568" s="2" t="s">
        <v>26908</v>
      </c>
      <c r="M3568" s="2" t="s">
        <v>7388</v>
      </c>
      <c r="N3568" s="4" t="s">
        <v>3403</v>
      </c>
      <c r="O3568" s="4" t="s">
        <v>26909</v>
      </c>
    </row>
    <row r="3569" spans="1:15" ht="15" hidden="1" customHeight="1" x14ac:dyDescent="0.3">
      <c r="A3569" s="2" t="s">
        <v>409</v>
      </c>
      <c r="B3569" s="2" t="s">
        <v>34338</v>
      </c>
      <c r="C3569" s="3">
        <v>31</v>
      </c>
      <c r="D3569" s="2" t="s">
        <v>1173</v>
      </c>
      <c r="E3569" s="2" t="s">
        <v>26695</v>
      </c>
      <c r="F3569" s="2">
        <v>36342455</v>
      </c>
      <c r="G3569" s="2" t="s">
        <v>26910</v>
      </c>
      <c r="H3569" s="2" t="s">
        <v>26911</v>
      </c>
      <c r="I3569" s="2" t="s">
        <v>12964</v>
      </c>
      <c r="J3569" s="2" t="s">
        <v>26912</v>
      </c>
      <c r="K3569" s="2" t="s">
        <v>8300</v>
      </c>
      <c r="L3569" s="2" t="s">
        <v>26913</v>
      </c>
      <c r="M3569" s="2" t="s">
        <v>9041</v>
      </c>
      <c r="N3569" s="4" t="s">
        <v>26914</v>
      </c>
      <c r="O3569" s="4" t="s">
        <v>26915</v>
      </c>
    </row>
    <row r="3570" spans="1:15" ht="15" hidden="1" customHeight="1" x14ac:dyDescent="0.3">
      <c r="A3570" s="2" t="s">
        <v>409</v>
      </c>
      <c r="B3570" s="2" t="s">
        <v>34338</v>
      </c>
      <c r="C3570" s="3">
        <v>31</v>
      </c>
      <c r="D3570" s="2" t="s">
        <v>1173</v>
      </c>
      <c r="E3570" s="2" t="s">
        <v>26695</v>
      </c>
      <c r="F3570" s="2">
        <v>36535107</v>
      </c>
      <c r="G3570" s="2" t="s">
        <v>26916</v>
      </c>
      <c r="H3570" s="2" t="s">
        <v>26917</v>
      </c>
      <c r="I3570" s="2" t="s">
        <v>3185</v>
      </c>
      <c r="J3570" s="2" t="s">
        <v>6200</v>
      </c>
      <c r="K3570" s="2" t="s">
        <v>5138</v>
      </c>
      <c r="L3570" s="2" t="s">
        <v>26918</v>
      </c>
      <c r="M3570" s="2" t="s">
        <v>7388</v>
      </c>
      <c r="N3570" s="4" t="s">
        <v>26919</v>
      </c>
      <c r="O3570" s="4" t="s">
        <v>26920</v>
      </c>
    </row>
    <row r="3571" spans="1:15" ht="15" hidden="1" customHeight="1" x14ac:dyDescent="0.3">
      <c r="A3571" s="2" t="s">
        <v>409</v>
      </c>
      <c r="B3571" s="2" t="s">
        <v>34338</v>
      </c>
      <c r="C3571" s="3">
        <v>31</v>
      </c>
      <c r="D3571" s="2" t="s">
        <v>1173</v>
      </c>
      <c r="E3571" s="2" t="s">
        <v>26695</v>
      </c>
      <c r="F3571" s="2">
        <v>38077399</v>
      </c>
      <c r="G3571" s="2" t="s">
        <v>26921</v>
      </c>
      <c r="H3571" s="2" t="s">
        <v>26922</v>
      </c>
      <c r="I3571" s="2" t="s">
        <v>1117</v>
      </c>
      <c r="J3571" s="2" t="s">
        <v>26923</v>
      </c>
      <c r="K3571" s="2" t="s">
        <v>7410</v>
      </c>
      <c r="L3571" s="2" t="s">
        <v>26924</v>
      </c>
      <c r="M3571" s="2" t="s">
        <v>7460</v>
      </c>
      <c r="N3571" s="4" t="s">
        <v>26925</v>
      </c>
      <c r="O3571" s="4" t="s">
        <v>26926</v>
      </c>
    </row>
    <row r="3572" spans="1:15" ht="15" hidden="1" customHeight="1" x14ac:dyDescent="0.3">
      <c r="A3572" s="2" t="s">
        <v>409</v>
      </c>
      <c r="B3572" s="2" t="s">
        <v>34338</v>
      </c>
      <c r="C3572" s="3">
        <v>31</v>
      </c>
      <c r="D3572" s="2" t="s">
        <v>1173</v>
      </c>
      <c r="E3572" s="2" t="s">
        <v>26695</v>
      </c>
      <c r="F3572" s="2">
        <v>36476248</v>
      </c>
      <c r="G3572" s="2" t="s">
        <v>26927</v>
      </c>
      <c r="H3572" s="2" t="s">
        <v>26928</v>
      </c>
      <c r="I3572" s="2" t="s">
        <v>5931</v>
      </c>
      <c r="J3572" s="2" t="s">
        <v>5931</v>
      </c>
      <c r="K3572" s="2" t="s">
        <v>26929</v>
      </c>
      <c r="L3572" s="2" t="s">
        <v>26930</v>
      </c>
      <c r="M3572" s="2" t="s">
        <v>7858</v>
      </c>
      <c r="N3572" s="4" t="s">
        <v>26931</v>
      </c>
      <c r="O3572" s="4" t="s">
        <v>26932</v>
      </c>
    </row>
    <row r="3573" spans="1:15" ht="15" hidden="1" customHeight="1" x14ac:dyDescent="0.3">
      <c r="A3573" s="2" t="s">
        <v>409</v>
      </c>
      <c r="B3573" s="2" t="s">
        <v>34338</v>
      </c>
      <c r="C3573" s="3">
        <v>31</v>
      </c>
      <c r="D3573" s="2" t="s">
        <v>1173</v>
      </c>
      <c r="E3573" s="2" t="s">
        <v>26695</v>
      </c>
      <c r="F3573" s="2">
        <v>36586050</v>
      </c>
      <c r="G3573" s="2" t="s">
        <v>26933</v>
      </c>
      <c r="H3573" s="2" t="s">
        <v>26934</v>
      </c>
      <c r="I3573" s="2" t="s">
        <v>4502</v>
      </c>
      <c r="J3573" s="2" t="s">
        <v>4502</v>
      </c>
      <c r="K3573" s="2" t="s">
        <v>26743</v>
      </c>
      <c r="L3573" s="2" t="s">
        <v>26935</v>
      </c>
      <c r="M3573" s="2" t="s">
        <v>7388</v>
      </c>
      <c r="N3573" s="4" t="s">
        <v>26936</v>
      </c>
      <c r="O3573" s="4" t="s">
        <v>26937</v>
      </c>
    </row>
    <row r="3574" spans="1:15" ht="15" hidden="1" customHeight="1" x14ac:dyDescent="0.3">
      <c r="A3574" s="2" t="s">
        <v>409</v>
      </c>
      <c r="B3574" s="2" t="s">
        <v>34338</v>
      </c>
      <c r="C3574" s="3">
        <v>31</v>
      </c>
      <c r="D3574" s="2" t="s">
        <v>1173</v>
      </c>
      <c r="E3574" s="2" t="s">
        <v>26695</v>
      </c>
      <c r="F3574" s="2">
        <v>35973806</v>
      </c>
      <c r="G3574" s="2" t="s">
        <v>26938</v>
      </c>
      <c r="H3574" s="2" t="s">
        <v>26939</v>
      </c>
      <c r="I3574" s="2" t="s">
        <v>1089</v>
      </c>
      <c r="J3574" s="2" t="s">
        <v>12547</v>
      </c>
      <c r="K3574" s="2" t="s">
        <v>15780</v>
      </c>
      <c r="L3574" s="2" t="s">
        <v>26940</v>
      </c>
      <c r="M3574" s="2" t="s">
        <v>9041</v>
      </c>
      <c r="N3574" s="4" t="s">
        <v>26941</v>
      </c>
      <c r="O3574" s="4" t="s">
        <v>26942</v>
      </c>
    </row>
    <row r="3575" spans="1:15" ht="15" hidden="1" customHeight="1" x14ac:dyDescent="0.3">
      <c r="A3575" s="2" t="s">
        <v>409</v>
      </c>
      <c r="B3575" s="2" t="s">
        <v>34338</v>
      </c>
      <c r="C3575" s="3">
        <v>31</v>
      </c>
      <c r="D3575" s="2" t="s">
        <v>1173</v>
      </c>
      <c r="E3575" s="2" t="s">
        <v>26695</v>
      </c>
      <c r="F3575" s="2">
        <v>36112363</v>
      </c>
      <c r="G3575" s="2" t="s">
        <v>26943</v>
      </c>
      <c r="H3575" s="2" t="s">
        <v>26944</v>
      </c>
      <c r="I3575" s="2" t="s">
        <v>26912</v>
      </c>
      <c r="J3575" s="2" t="s">
        <v>26945</v>
      </c>
      <c r="K3575" s="2" t="s">
        <v>8300</v>
      </c>
      <c r="L3575" s="2" t="s">
        <v>26946</v>
      </c>
      <c r="M3575" s="2" t="s">
        <v>9041</v>
      </c>
      <c r="N3575" s="4" t="s">
        <v>26947</v>
      </c>
      <c r="O3575" s="4" t="s">
        <v>26948</v>
      </c>
    </row>
    <row r="3576" spans="1:15" ht="15" hidden="1" customHeight="1" x14ac:dyDescent="0.3">
      <c r="A3576" s="2" t="s">
        <v>409</v>
      </c>
      <c r="B3576" s="2" t="s">
        <v>34338</v>
      </c>
      <c r="C3576" s="3">
        <v>31</v>
      </c>
      <c r="D3576" s="2" t="s">
        <v>1173</v>
      </c>
      <c r="E3576" s="2" t="s">
        <v>26695</v>
      </c>
      <c r="F3576" s="2">
        <v>36434007</v>
      </c>
      <c r="G3576" s="2" t="s">
        <v>26949</v>
      </c>
      <c r="H3576" s="2" t="s">
        <v>26950</v>
      </c>
      <c r="I3576" s="2" t="s">
        <v>26951</v>
      </c>
      <c r="J3576" s="2" t="s">
        <v>26951</v>
      </c>
      <c r="K3576" s="2" t="s">
        <v>9582</v>
      </c>
      <c r="L3576" s="2" t="s">
        <v>26952</v>
      </c>
      <c r="M3576" s="2" t="s">
        <v>7460</v>
      </c>
      <c r="N3576" s="4" t="s">
        <v>26953</v>
      </c>
      <c r="O3576" s="4" t="s">
        <v>26954</v>
      </c>
    </row>
    <row r="3577" spans="1:15" ht="15" hidden="1" customHeight="1" x14ac:dyDescent="0.3">
      <c r="A3577" s="2" t="s">
        <v>409</v>
      </c>
      <c r="B3577" s="2" t="s">
        <v>34338</v>
      </c>
      <c r="C3577" s="3">
        <v>31</v>
      </c>
      <c r="D3577" s="2" t="s">
        <v>1173</v>
      </c>
      <c r="E3577" s="2" t="s">
        <v>26695</v>
      </c>
      <c r="F3577" s="2">
        <v>36384671</v>
      </c>
      <c r="G3577" s="2" t="s">
        <v>26927</v>
      </c>
      <c r="H3577" s="2" t="s">
        <v>26955</v>
      </c>
      <c r="I3577" s="2" t="s">
        <v>5648</v>
      </c>
      <c r="J3577" s="2" t="s">
        <v>5648</v>
      </c>
      <c r="K3577" s="2" t="s">
        <v>26929</v>
      </c>
      <c r="L3577" s="2" t="s">
        <v>26956</v>
      </c>
      <c r="M3577" s="2" t="s">
        <v>7388</v>
      </c>
      <c r="N3577" s="4" t="s">
        <v>26957</v>
      </c>
      <c r="O3577" s="4" t="s">
        <v>26958</v>
      </c>
    </row>
    <row r="3578" spans="1:15" ht="15" hidden="1" customHeight="1" x14ac:dyDescent="0.3">
      <c r="A3578" s="2" t="s">
        <v>409</v>
      </c>
      <c r="B3578" s="2" t="s">
        <v>34338</v>
      </c>
      <c r="C3578" s="3">
        <v>31</v>
      </c>
      <c r="D3578" s="2" t="s">
        <v>1173</v>
      </c>
      <c r="E3578" s="2" t="s">
        <v>26695</v>
      </c>
      <c r="F3578" s="2">
        <v>36113674</v>
      </c>
      <c r="G3578" s="2" t="s">
        <v>26959</v>
      </c>
      <c r="H3578" s="2" t="s">
        <v>26960</v>
      </c>
      <c r="I3578" s="2" t="s">
        <v>10108</v>
      </c>
      <c r="J3578" s="2" t="s">
        <v>26961</v>
      </c>
      <c r="K3578" s="2" t="s">
        <v>7380</v>
      </c>
      <c r="L3578" s="2" t="s">
        <v>26962</v>
      </c>
      <c r="M3578" s="2" t="s">
        <v>9041</v>
      </c>
      <c r="N3578" s="4" t="s">
        <v>26963</v>
      </c>
      <c r="O3578" s="4" t="s">
        <v>26964</v>
      </c>
    </row>
    <row r="3579" spans="1:15" ht="15" hidden="1" customHeight="1" x14ac:dyDescent="0.3">
      <c r="A3579" s="2" t="s">
        <v>409</v>
      </c>
      <c r="B3579" s="2" t="s">
        <v>34338</v>
      </c>
      <c r="C3579" s="3">
        <v>31</v>
      </c>
      <c r="D3579" s="2" t="s">
        <v>1173</v>
      </c>
      <c r="E3579" s="2" t="s">
        <v>26695</v>
      </c>
      <c r="F3579" s="2">
        <v>36300623</v>
      </c>
      <c r="G3579" s="2" t="s">
        <v>26965</v>
      </c>
      <c r="H3579" s="2" t="s">
        <v>26966</v>
      </c>
      <c r="I3579" s="2" t="s">
        <v>6235</v>
      </c>
      <c r="J3579" s="2" t="s">
        <v>6235</v>
      </c>
      <c r="K3579" s="2" t="s">
        <v>12993</v>
      </c>
      <c r="L3579" s="2" t="s">
        <v>26967</v>
      </c>
      <c r="M3579" s="2" t="s">
        <v>8963</v>
      </c>
      <c r="N3579" s="4" t="s">
        <v>26968</v>
      </c>
      <c r="O3579" s="4" t="s">
        <v>26969</v>
      </c>
    </row>
    <row r="3580" spans="1:15" ht="15" hidden="1" customHeight="1" x14ac:dyDescent="0.3">
      <c r="A3580" s="2" t="s">
        <v>409</v>
      </c>
      <c r="B3580" s="2" t="s">
        <v>34338</v>
      </c>
      <c r="C3580" s="3">
        <v>31</v>
      </c>
      <c r="D3580" s="2" t="s">
        <v>1173</v>
      </c>
      <c r="E3580" s="2" t="s">
        <v>26695</v>
      </c>
      <c r="F3580" s="2">
        <v>36324795</v>
      </c>
      <c r="G3580" s="2" t="s">
        <v>8983</v>
      </c>
      <c r="H3580" s="2" t="s">
        <v>8960</v>
      </c>
      <c r="I3580" s="2" t="s">
        <v>8984</v>
      </c>
      <c r="J3580" s="2" t="s">
        <v>8984</v>
      </c>
      <c r="K3580" s="2" t="s">
        <v>8985</v>
      </c>
      <c r="L3580" s="2"/>
      <c r="M3580" s="2" t="s">
        <v>8986</v>
      </c>
      <c r="N3580" s="4" t="s">
        <v>8987</v>
      </c>
      <c r="O3580" s="4" t="s">
        <v>8988</v>
      </c>
    </row>
    <row r="3581" spans="1:15" ht="15" hidden="1" customHeight="1" x14ac:dyDescent="0.3">
      <c r="A3581" s="2" t="s">
        <v>409</v>
      </c>
      <c r="B3581" s="2" t="s">
        <v>34338</v>
      </c>
      <c r="C3581" s="3">
        <v>31</v>
      </c>
      <c r="D3581" s="2" t="s">
        <v>1173</v>
      </c>
      <c r="E3581" s="2" t="s">
        <v>26695</v>
      </c>
      <c r="F3581" s="2">
        <v>35764767</v>
      </c>
      <c r="G3581" s="2" t="s">
        <v>26970</v>
      </c>
      <c r="H3581" s="2" t="s">
        <v>26971</v>
      </c>
      <c r="I3581" s="2" t="s">
        <v>1660</v>
      </c>
      <c r="J3581" s="2" t="s">
        <v>26972</v>
      </c>
      <c r="K3581" s="2" t="s">
        <v>7472</v>
      </c>
      <c r="L3581" s="2" t="s">
        <v>26973</v>
      </c>
      <c r="M3581" s="2" t="s">
        <v>9041</v>
      </c>
      <c r="N3581" s="4" t="s">
        <v>26974</v>
      </c>
      <c r="O3581" s="4" t="s">
        <v>26975</v>
      </c>
    </row>
    <row r="3582" spans="1:15" ht="15" hidden="1" customHeight="1" x14ac:dyDescent="0.3">
      <c r="A3582" s="2" t="s">
        <v>409</v>
      </c>
      <c r="B3582" s="2" t="s">
        <v>34338</v>
      </c>
      <c r="C3582" s="3">
        <v>31</v>
      </c>
      <c r="D3582" s="2" t="s">
        <v>1173</v>
      </c>
      <c r="E3582" s="2" t="s">
        <v>26695</v>
      </c>
      <c r="F3582" s="2">
        <v>38046204</v>
      </c>
      <c r="G3582" s="2" t="s">
        <v>26976</v>
      </c>
      <c r="H3582" s="2" t="s">
        <v>26977</v>
      </c>
      <c r="I3582" s="2" t="s">
        <v>10109</v>
      </c>
      <c r="J3582" s="2" t="s">
        <v>5520</v>
      </c>
      <c r="K3582" s="2" t="s">
        <v>26978</v>
      </c>
      <c r="L3582" s="2" t="s">
        <v>26979</v>
      </c>
      <c r="M3582" s="2" t="s">
        <v>7388</v>
      </c>
      <c r="N3582" s="4" t="s">
        <v>26980</v>
      </c>
      <c r="O3582" s="4" t="s">
        <v>26981</v>
      </c>
    </row>
    <row r="3583" spans="1:15" ht="15" hidden="1" customHeight="1" x14ac:dyDescent="0.3">
      <c r="A3583" s="2" t="s">
        <v>409</v>
      </c>
      <c r="B3583" s="2" t="s">
        <v>34338</v>
      </c>
      <c r="C3583" s="3">
        <v>31</v>
      </c>
      <c r="D3583" s="2" t="s">
        <v>1173</v>
      </c>
      <c r="E3583" s="2" t="s">
        <v>26695</v>
      </c>
      <c r="F3583" s="2">
        <v>35708626</v>
      </c>
      <c r="G3583" s="2" t="s">
        <v>26982</v>
      </c>
      <c r="H3583" s="2" t="s">
        <v>26983</v>
      </c>
      <c r="I3583" s="2" t="s">
        <v>2263</v>
      </c>
      <c r="J3583" s="2" t="s">
        <v>26984</v>
      </c>
      <c r="K3583" s="2" t="s">
        <v>8300</v>
      </c>
      <c r="L3583" s="2" t="s">
        <v>26985</v>
      </c>
      <c r="M3583" s="2" t="s">
        <v>8963</v>
      </c>
      <c r="N3583" s="4" t="s">
        <v>26986</v>
      </c>
      <c r="O3583" s="4" t="s">
        <v>26987</v>
      </c>
    </row>
    <row r="3584" spans="1:15" ht="15" hidden="1" customHeight="1" x14ac:dyDescent="0.3">
      <c r="A3584" s="2" t="s">
        <v>409</v>
      </c>
      <c r="B3584" s="2" t="s">
        <v>34338</v>
      </c>
      <c r="C3584" s="3">
        <v>31</v>
      </c>
      <c r="D3584" s="2" t="s">
        <v>1173</v>
      </c>
      <c r="E3584" s="2" t="s">
        <v>26695</v>
      </c>
      <c r="F3584" s="2">
        <v>35676568</v>
      </c>
      <c r="G3584" s="2" t="s">
        <v>26988</v>
      </c>
      <c r="H3584" s="2" t="s">
        <v>26989</v>
      </c>
      <c r="I3584" s="2" t="s">
        <v>4018</v>
      </c>
      <c r="J3584" s="2" t="s">
        <v>5655</v>
      </c>
      <c r="K3584" s="2" t="s">
        <v>7472</v>
      </c>
      <c r="L3584" s="2" t="s">
        <v>26990</v>
      </c>
      <c r="M3584" s="2" t="s">
        <v>9553</v>
      </c>
      <c r="N3584" s="4" t="s">
        <v>26991</v>
      </c>
      <c r="O3584" s="4" t="s">
        <v>26992</v>
      </c>
    </row>
    <row r="3585" spans="1:15" ht="15" hidden="1" customHeight="1" x14ac:dyDescent="0.3">
      <c r="A3585" s="2" t="s">
        <v>409</v>
      </c>
      <c r="B3585" s="2" t="s">
        <v>34338</v>
      </c>
      <c r="C3585" s="3">
        <v>31</v>
      </c>
      <c r="D3585" s="2" t="s">
        <v>1173</v>
      </c>
      <c r="E3585" s="2" t="s">
        <v>26695</v>
      </c>
      <c r="F3585" s="2">
        <v>35594856</v>
      </c>
      <c r="G3585" s="2" t="s">
        <v>26993</v>
      </c>
      <c r="H3585" s="2" t="s">
        <v>26994</v>
      </c>
      <c r="I3585" s="2" t="s">
        <v>2161</v>
      </c>
      <c r="J3585" s="2" t="s">
        <v>5661</v>
      </c>
      <c r="K3585" s="2" t="s">
        <v>18614</v>
      </c>
      <c r="L3585" s="2" t="s">
        <v>26995</v>
      </c>
      <c r="M3585" s="2" t="s">
        <v>7460</v>
      </c>
      <c r="N3585" s="4" t="s">
        <v>26996</v>
      </c>
      <c r="O3585" s="4" t="s">
        <v>26997</v>
      </c>
    </row>
    <row r="3586" spans="1:15" ht="15" hidden="1" customHeight="1" x14ac:dyDescent="0.3">
      <c r="A3586" s="2" t="s">
        <v>409</v>
      </c>
      <c r="B3586" s="2" t="s">
        <v>34338</v>
      </c>
      <c r="C3586" s="3">
        <v>31</v>
      </c>
      <c r="D3586" s="2" t="s">
        <v>1173</v>
      </c>
      <c r="E3586" s="2" t="s">
        <v>26695</v>
      </c>
      <c r="F3586" s="2">
        <v>35670811</v>
      </c>
      <c r="G3586" s="2" t="s">
        <v>26998</v>
      </c>
      <c r="H3586" s="2" t="s">
        <v>26999</v>
      </c>
      <c r="I3586" s="2" t="s">
        <v>27000</v>
      </c>
      <c r="J3586" s="2" t="s">
        <v>5873</v>
      </c>
      <c r="K3586" s="2" t="s">
        <v>8300</v>
      </c>
      <c r="L3586" s="2" t="s">
        <v>27001</v>
      </c>
      <c r="M3586" s="2" t="s">
        <v>9041</v>
      </c>
      <c r="N3586" s="4" t="s">
        <v>27002</v>
      </c>
      <c r="O3586" s="4" t="s">
        <v>27003</v>
      </c>
    </row>
    <row r="3587" spans="1:15" ht="15" hidden="1" customHeight="1" x14ac:dyDescent="0.3">
      <c r="A3587" s="2" t="s">
        <v>409</v>
      </c>
      <c r="B3587" s="2" t="s">
        <v>34338</v>
      </c>
      <c r="C3587" s="3">
        <v>31</v>
      </c>
      <c r="D3587" s="2" t="s">
        <v>1173</v>
      </c>
      <c r="E3587" s="2" t="s">
        <v>26695</v>
      </c>
      <c r="F3587" s="2">
        <v>35442418</v>
      </c>
      <c r="G3587" s="2" t="s">
        <v>27004</v>
      </c>
      <c r="H3587" s="2" t="s">
        <v>27005</v>
      </c>
      <c r="I3587" s="2" t="s">
        <v>5654</v>
      </c>
      <c r="J3587" s="2" t="s">
        <v>7521</v>
      </c>
      <c r="K3587" s="2" t="s">
        <v>8300</v>
      </c>
      <c r="L3587" s="2" t="s">
        <v>27006</v>
      </c>
      <c r="M3587" s="2" t="s">
        <v>7388</v>
      </c>
      <c r="N3587" s="4" t="s">
        <v>27007</v>
      </c>
      <c r="O3587" s="4" t="s">
        <v>27008</v>
      </c>
    </row>
    <row r="3588" spans="1:15" ht="15" hidden="1" customHeight="1" x14ac:dyDescent="0.3">
      <c r="A3588" s="2" t="s">
        <v>409</v>
      </c>
      <c r="B3588" s="2" t="s">
        <v>34338</v>
      </c>
      <c r="C3588" s="3">
        <v>31</v>
      </c>
      <c r="D3588" s="2" t="s">
        <v>1173</v>
      </c>
      <c r="E3588" s="2" t="s">
        <v>26695</v>
      </c>
      <c r="F3588" s="2">
        <v>34598278</v>
      </c>
      <c r="G3588" s="2" t="s">
        <v>27009</v>
      </c>
      <c r="H3588" s="2" t="s">
        <v>27010</v>
      </c>
      <c r="I3588" s="2" t="s">
        <v>8991</v>
      </c>
      <c r="J3588" s="2"/>
      <c r="K3588" s="2" t="s">
        <v>8389</v>
      </c>
      <c r="L3588" s="2" t="s">
        <v>27011</v>
      </c>
      <c r="M3588" s="2" t="s">
        <v>7565</v>
      </c>
      <c r="N3588" s="4" t="s">
        <v>27012</v>
      </c>
      <c r="O3588" s="4" t="s">
        <v>27013</v>
      </c>
    </row>
    <row r="3589" spans="1:15" ht="15" hidden="1" customHeight="1" x14ac:dyDescent="0.3">
      <c r="A3589" s="2" t="s">
        <v>409</v>
      </c>
      <c r="B3589" s="2" t="s">
        <v>34338</v>
      </c>
      <c r="C3589" s="3">
        <v>31</v>
      </c>
      <c r="D3589" s="2" t="s">
        <v>1173</v>
      </c>
      <c r="E3589" s="2" t="s">
        <v>26695</v>
      </c>
      <c r="F3589" s="2">
        <v>35576468</v>
      </c>
      <c r="G3589" s="2" t="s">
        <v>8995</v>
      </c>
      <c r="H3589" s="2" t="s">
        <v>8996</v>
      </c>
      <c r="I3589" s="2" t="s">
        <v>2228</v>
      </c>
      <c r="J3589" s="2" t="s">
        <v>5661</v>
      </c>
      <c r="K3589" s="2" t="s">
        <v>8210</v>
      </c>
      <c r="L3589" s="2" t="s">
        <v>8997</v>
      </c>
      <c r="M3589" s="2" t="s">
        <v>8963</v>
      </c>
      <c r="N3589" s="4" t="s">
        <v>8998</v>
      </c>
      <c r="O3589" s="4" t="s">
        <v>8999</v>
      </c>
    </row>
    <row r="3590" spans="1:15" ht="15" hidden="1" customHeight="1" x14ac:dyDescent="0.3">
      <c r="A3590" s="2" t="s">
        <v>409</v>
      </c>
      <c r="B3590" s="2" t="s">
        <v>34338</v>
      </c>
      <c r="C3590" s="3">
        <v>31</v>
      </c>
      <c r="D3590" s="2" t="s">
        <v>1173</v>
      </c>
      <c r="E3590" s="2" t="s">
        <v>26695</v>
      </c>
      <c r="F3590" s="2">
        <v>35792845</v>
      </c>
      <c r="G3590" s="2" t="s">
        <v>27014</v>
      </c>
      <c r="H3590" s="2" t="s">
        <v>27015</v>
      </c>
      <c r="I3590" s="2" t="s">
        <v>4298</v>
      </c>
      <c r="J3590" s="2"/>
      <c r="K3590" s="2" t="s">
        <v>27016</v>
      </c>
      <c r="L3590" s="2" t="s">
        <v>27017</v>
      </c>
      <c r="M3590" s="2" t="s">
        <v>7388</v>
      </c>
      <c r="N3590" s="4" t="s">
        <v>27018</v>
      </c>
      <c r="O3590" s="4" t="s">
        <v>27019</v>
      </c>
    </row>
    <row r="3591" spans="1:15" ht="15" hidden="1" customHeight="1" x14ac:dyDescent="0.3">
      <c r="A3591" s="2" t="s">
        <v>409</v>
      </c>
      <c r="B3591" s="2" t="s">
        <v>34338</v>
      </c>
      <c r="C3591" s="3">
        <v>31</v>
      </c>
      <c r="D3591" s="2" t="s">
        <v>1173</v>
      </c>
      <c r="E3591" s="2" t="s">
        <v>26695</v>
      </c>
      <c r="F3591" s="2">
        <v>35243564</v>
      </c>
      <c r="G3591" s="2" t="s">
        <v>27020</v>
      </c>
      <c r="H3591" s="2" t="s">
        <v>27021</v>
      </c>
      <c r="I3591" s="2" t="s">
        <v>656</v>
      </c>
      <c r="J3591" s="2" t="s">
        <v>27022</v>
      </c>
      <c r="K3591" s="2" t="s">
        <v>7472</v>
      </c>
      <c r="L3591" s="2" t="s">
        <v>27023</v>
      </c>
      <c r="M3591" s="2" t="s">
        <v>9553</v>
      </c>
      <c r="N3591" s="4" t="s">
        <v>27024</v>
      </c>
      <c r="O3591" s="4" t="s">
        <v>27025</v>
      </c>
    </row>
    <row r="3592" spans="1:15" ht="15" hidden="1" customHeight="1" x14ac:dyDescent="0.3">
      <c r="A3592" s="2" t="s">
        <v>409</v>
      </c>
      <c r="B3592" s="2" t="s">
        <v>34338</v>
      </c>
      <c r="C3592" s="3">
        <v>31</v>
      </c>
      <c r="D3592" s="2" t="s">
        <v>1173</v>
      </c>
      <c r="E3592" s="2" t="s">
        <v>26695</v>
      </c>
      <c r="F3592" s="2">
        <v>35319722</v>
      </c>
      <c r="G3592" s="2" t="s">
        <v>27026</v>
      </c>
      <c r="H3592" s="2" t="s">
        <v>27027</v>
      </c>
      <c r="I3592" s="2" t="s">
        <v>27028</v>
      </c>
      <c r="J3592" s="2" t="s">
        <v>27029</v>
      </c>
      <c r="K3592" s="2" t="s">
        <v>8300</v>
      </c>
      <c r="L3592" s="2" t="s">
        <v>27030</v>
      </c>
      <c r="M3592" s="2" t="s">
        <v>9041</v>
      </c>
      <c r="N3592" s="4" t="s">
        <v>27031</v>
      </c>
      <c r="O3592" s="4" t="s">
        <v>27032</v>
      </c>
    </row>
    <row r="3593" spans="1:15" ht="15" hidden="1" customHeight="1" x14ac:dyDescent="0.3">
      <c r="A3593" s="2" t="s">
        <v>409</v>
      </c>
      <c r="B3593" s="2" t="s">
        <v>34338</v>
      </c>
      <c r="C3593" s="3">
        <v>31</v>
      </c>
      <c r="D3593" s="2" t="s">
        <v>1173</v>
      </c>
      <c r="E3593" s="2" t="s">
        <v>26695</v>
      </c>
      <c r="F3593" s="2">
        <v>35100354</v>
      </c>
      <c r="G3593" s="2" t="s">
        <v>27033</v>
      </c>
      <c r="H3593" s="2" t="s">
        <v>27034</v>
      </c>
      <c r="I3593" s="2" t="s">
        <v>5712</v>
      </c>
      <c r="J3593" s="2"/>
      <c r="K3593" s="2" t="s">
        <v>5284</v>
      </c>
      <c r="L3593" s="2" t="s">
        <v>27035</v>
      </c>
      <c r="M3593" s="2" t="s">
        <v>9041</v>
      </c>
      <c r="N3593" s="4" t="s">
        <v>27036</v>
      </c>
      <c r="O3593" s="4" t="s">
        <v>27037</v>
      </c>
    </row>
    <row r="3594" spans="1:15" ht="15" hidden="1" customHeight="1" x14ac:dyDescent="0.3">
      <c r="A3594" s="2" t="s">
        <v>409</v>
      </c>
      <c r="B3594" s="2" t="s">
        <v>34338</v>
      </c>
      <c r="C3594" s="3">
        <v>31</v>
      </c>
      <c r="D3594" s="2" t="s">
        <v>1173</v>
      </c>
      <c r="E3594" s="2" t="s">
        <v>26695</v>
      </c>
      <c r="F3594" s="2">
        <v>35083626</v>
      </c>
      <c r="G3594" s="2" t="s">
        <v>27038</v>
      </c>
      <c r="H3594" s="2" t="s">
        <v>27039</v>
      </c>
      <c r="I3594" s="2" t="s">
        <v>1289</v>
      </c>
      <c r="J3594" s="2" t="s">
        <v>27040</v>
      </c>
      <c r="K3594" s="2" t="s">
        <v>7472</v>
      </c>
      <c r="L3594" s="2" t="s">
        <v>27041</v>
      </c>
      <c r="M3594" s="2" t="s">
        <v>9041</v>
      </c>
      <c r="N3594" s="4" t="s">
        <v>27042</v>
      </c>
      <c r="O3594" s="4" t="s">
        <v>27043</v>
      </c>
    </row>
    <row r="3595" spans="1:15" ht="15" hidden="1" customHeight="1" x14ac:dyDescent="0.3">
      <c r="A3595" s="2" t="s">
        <v>409</v>
      </c>
      <c r="B3595" s="2" t="s">
        <v>34338</v>
      </c>
      <c r="C3595" s="3">
        <v>31</v>
      </c>
      <c r="D3595" s="2" t="s">
        <v>1173</v>
      </c>
      <c r="E3595" s="2" t="s">
        <v>26695</v>
      </c>
      <c r="F3595" s="2">
        <v>35091979</v>
      </c>
      <c r="G3595" s="2" t="s">
        <v>27044</v>
      </c>
      <c r="H3595" s="2" t="s">
        <v>27045</v>
      </c>
      <c r="I3595" s="2" t="s">
        <v>1289</v>
      </c>
      <c r="J3595" s="2" t="s">
        <v>3051</v>
      </c>
      <c r="K3595" s="2" t="s">
        <v>7472</v>
      </c>
      <c r="L3595" s="2" t="s">
        <v>27046</v>
      </c>
      <c r="M3595" s="2" t="s">
        <v>7709</v>
      </c>
      <c r="N3595" s="4" t="s">
        <v>27047</v>
      </c>
      <c r="O3595" s="4" t="s">
        <v>27048</v>
      </c>
    </row>
    <row r="3596" spans="1:15" ht="15" hidden="1" customHeight="1" x14ac:dyDescent="0.3">
      <c r="A3596" s="2" t="s">
        <v>409</v>
      </c>
      <c r="B3596" s="2" t="s">
        <v>34338</v>
      </c>
      <c r="C3596" s="3">
        <v>31</v>
      </c>
      <c r="D3596" s="2" t="s">
        <v>1173</v>
      </c>
      <c r="E3596" s="2" t="s">
        <v>26695</v>
      </c>
      <c r="F3596" s="2">
        <v>35350199</v>
      </c>
      <c r="G3596" s="2" t="s">
        <v>27049</v>
      </c>
      <c r="H3596" s="2" t="s">
        <v>27050</v>
      </c>
      <c r="I3596" s="2" t="s">
        <v>11076</v>
      </c>
      <c r="J3596" s="2" t="s">
        <v>11076</v>
      </c>
      <c r="K3596" s="2" t="s">
        <v>12499</v>
      </c>
      <c r="L3596" s="2"/>
      <c r="M3596" s="2" t="s">
        <v>8986</v>
      </c>
      <c r="N3596" s="4" t="s">
        <v>27051</v>
      </c>
      <c r="O3596" s="4" t="s">
        <v>27052</v>
      </c>
    </row>
    <row r="3597" spans="1:15" ht="15" hidden="1" customHeight="1" x14ac:dyDescent="0.3">
      <c r="A3597" s="2" t="s">
        <v>409</v>
      </c>
      <c r="B3597" s="2" t="s">
        <v>34338</v>
      </c>
      <c r="C3597" s="3">
        <v>31</v>
      </c>
      <c r="D3597" s="2" t="s">
        <v>1173</v>
      </c>
      <c r="E3597" s="2" t="s">
        <v>26695</v>
      </c>
      <c r="F3597" s="2">
        <v>35291303</v>
      </c>
      <c r="G3597" s="2" t="s">
        <v>27053</v>
      </c>
      <c r="H3597" s="2" t="s">
        <v>27054</v>
      </c>
      <c r="I3597" s="2" t="s">
        <v>13038</v>
      </c>
      <c r="J3597" s="2" t="s">
        <v>13038</v>
      </c>
      <c r="K3597" s="2" t="s">
        <v>9058</v>
      </c>
      <c r="L3597" s="2"/>
      <c r="M3597" s="2" t="s">
        <v>8986</v>
      </c>
      <c r="N3597" s="4" t="s">
        <v>27055</v>
      </c>
      <c r="O3597" s="4" t="s">
        <v>27056</v>
      </c>
    </row>
    <row r="3598" spans="1:15" ht="15" hidden="1" customHeight="1" x14ac:dyDescent="0.3">
      <c r="A3598" s="2" t="s">
        <v>409</v>
      </c>
      <c r="B3598" s="2" t="s">
        <v>34338</v>
      </c>
      <c r="C3598" s="3">
        <v>31</v>
      </c>
      <c r="D3598" s="2" t="s">
        <v>1173</v>
      </c>
      <c r="E3598" s="2" t="s">
        <v>26695</v>
      </c>
      <c r="F3598" s="2">
        <v>34896650</v>
      </c>
      <c r="G3598" s="2" t="s">
        <v>27057</v>
      </c>
      <c r="H3598" s="2" t="s">
        <v>27058</v>
      </c>
      <c r="I3598" s="2" t="s">
        <v>1294</v>
      </c>
      <c r="J3598" s="2" t="s">
        <v>6428</v>
      </c>
      <c r="K3598" s="2" t="s">
        <v>10750</v>
      </c>
      <c r="L3598" s="2" t="s">
        <v>27059</v>
      </c>
      <c r="M3598" s="2" t="s">
        <v>7438</v>
      </c>
      <c r="N3598" s="4" t="s">
        <v>27060</v>
      </c>
      <c r="O3598" s="4" t="s">
        <v>27061</v>
      </c>
    </row>
    <row r="3599" spans="1:15" ht="15" hidden="1" customHeight="1" x14ac:dyDescent="0.3">
      <c r="A3599" s="2" t="s">
        <v>409</v>
      </c>
      <c r="B3599" s="2" t="s">
        <v>34338</v>
      </c>
      <c r="C3599" s="3">
        <v>31</v>
      </c>
      <c r="D3599" s="2" t="s">
        <v>1173</v>
      </c>
      <c r="E3599" s="2" t="s">
        <v>26695</v>
      </c>
      <c r="F3599" s="2">
        <v>35090163</v>
      </c>
      <c r="G3599" s="2" t="s">
        <v>27062</v>
      </c>
      <c r="H3599" s="2" t="s">
        <v>27063</v>
      </c>
      <c r="I3599" s="2" t="s">
        <v>1294</v>
      </c>
      <c r="J3599" s="2" t="s">
        <v>3051</v>
      </c>
      <c r="K3599" s="2" t="s">
        <v>5238</v>
      </c>
      <c r="L3599" s="2" t="s">
        <v>27064</v>
      </c>
      <c r="M3599" s="2" t="s">
        <v>9763</v>
      </c>
      <c r="N3599" s="4" t="s">
        <v>27065</v>
      </c>
      <c r="O3599" s="4" t="s">
        <v>27066</v>
      </c>
    </row>
    <row r="3600" spans="1:15" ht="15" hidden="1" customHeight="1" x14ac:dyDescent="0.3">
      <c r="A3600" s="2" t="s">
        <v>409</v>
      </c>
      <c r="B3600" s="2" t="s">
        <v>34338</v>
      </c>
      <c r="C3600" s="3">
        <v>31</v>
      </c>
      <c r="D3600" s="2" t="s">
        <v>1173</v>
      </c>
      <c r="E3600" s="2" t="s">
        <v>26695</v>
      </c>
      <c r="F3600" s="2">
        <v>34914824</v>
      </c>
      <c r="G3600" s="2" t="s">
        <v>27067</v>
      </c>
      <c r="H3600" s="2" t="s">
        <v>27068</v>
      </c>
      <c r="I3600" s="2" t="s">
        <v>27069</v>
      </c>
      <c r="J3600" s="2" t="s">
        <v>6204</v>
      </c>
      <c r="K3600" s="2" t="s">
        <v>8300</v>
      </c>
      <c r="L3600" s="2" t="s">
        <v>27070</v>
      </c>
      <c r="M3600" s="2" t="s">
        <v>7460</v>
      </c>
      <c r="N3600" s="4" t="s">
        <v>3406</v>
      </c>
      <c r="O3600" s="4" t="s">
        <v>27071</v>
      </c>
    </row>
    <row r="3601" spans="1:15" ht="15" hidden="1" customHeight="1" x14ac:dyDescent="0.3">
      <c r="A3601" s="2" t="s">
        <v>409</v>
      </c>
      <c r="B3601" s="2" t="s">
        <v>34338</v>
      </c>
      <c r="C3601" s="3">
        <v>31</v>
      </c>
      <c r="D3601" s="2" t="s">
        <v>1173</v>
      </c>
      <c r="E3601" s="2" t="s">
        <v>26695</v>
      </c>
      <c r="F3601" s="2">
        <v>35201875</v>
      </c>
      <c r="G3601" s="2" t="s">
        <v>27072</v>
      </c>
      <c r="H3601" s="2" t="s">
        <v>27073</v>
      </c>
      <c r="I3601" s="2" t="s">
        <v>6310</v>
      </c>
      <c r="J3601" s="2" t="s">
        <v>16049</v>
      </c>
      <c r="K3601" s="2" t="s">
        <v>11657</v>
      </c>
      <c r="L3601" s="2" t="s">
        <v>27074</v>
      </c>
      <c r="M3601" s="2" t="s">
        <v>7388</v>
      </c>
      <c r="N3601" s="4" t="s">
        <v>27075</v>
      </c>
      <c r="O3601" s="4" t="s">
        <v>27076</v>
      </c>
    </row>
    <row r="3602" spans="1:15" ht="15" hidden="1" customHeight="1" x14ac:dyDescent="0.3">
      <c r="A3602" s="2" t="s">
        <v>409</v>
      </c>
      <c r="B3602" s="2" t="s">
        <v>34338</v>
      </c>
      <c r="C3602" s="3">
        <v>31</v>
      </c>
      <c r="D3602" s="2" t="s">
        <v>1173</v>
      </c>
      <c r="E3602" s="2" t="s">
        <v>26695</v>
      </c>
      <c r="F3602" s="2">
        <v>35149239</v>
      </c>
      <c r="G3602" s="2" t="s">
        <v>27077</v>
      </c>
      <c r="H3602" s="2" t="s">
        <v>27078</v>
      </c>
      <c r="I3602" s="2" t="s">
        <v>5380</v>
      </c>
      <c r="J3602" s="2" t="s">
        <v>10148</v>
      </c>
      <c r="K3602" s="2" t="s">
        <v>14164</v>
      </c>
      <c r="L3602" s="2" t="s">
        <v>27079</v>
      </c>
      <c r="M3602" s="2" t="s">
        <v>9763</v>
      </c>
      <c r="N3602" s="4" t="s">
        <v>27080</v>
      </c>
      <c r="O3602" s="4" t="s">
        <v>27081</v>
      </c>
    </row>
    <row r="3603" spans="1:15" ht="15" hidden="1" customHeight="1" x14ac:dyDescent="0.3">
      <c r="A3603" s="2" t="s">
        <v>409</v>
      </c>
      <c r="B3603" s="2" t="s">
        <v>34338</v>
      </c>
      <c r="C3603" s="3">
        <v>31</v>
      </c>
      <c r="D3603" s="2" t="s">
        <v>1173</v>
      </c>
      <c r="E3603" s="2" t="s">
        <v>26695</v>
      </c>
      <c r="F3603" s="2">
        <v>34698500</v>
      </c>
      <c r="G3603" s="2" t="s">
        <v>27082</v>
      </c>
      <c r="H3603" s="2" t="s">
        <v>27083</v>
      </c>
      <c r="I3603" s="2" t="s">
        <v>7714</v>
      </c>
      <c r="J3603" s="2" t="s">
        <v>7714</v>
      </c>
      <c r="K3603" s="2" t="s">
        <v>16118</v>
      </c>
      <c r="L3603" s="2" t="s">
        <v>27084</v>
      </c>
      <c r="M3603" s="2" t="s">
        <v>8345</v>
      </c>
      <c r="N3603" s="4" t="s">
        <v>27085</v>
      </c>
      <c r="O3603" s="4" t="s">
        <v>27086</v>
      </c>
    </row>
    <row r="3604" spans="1:15" ht="15" hidden="1" customHeight="1" x14ac:dyDescent="0.3">
      <c r="A3604" s="2" t="s">
        <v>409</v>
      </c>
      <c r="B3604" s="2" t="s">
        <v>34338</v>
      </c>
      <c r="C3604" s="3">
        <v>31</v>
      </c>
      <c r="D3604" s="2" t="s">
        <v>1173</v>
      </c>
      <c r="E3604" s="2" t="s">
        <v>26695</v>
      </c>
      <c r="F3604" s="2">
        <v>35043109</v>
      </c>
      <c r="G3604" s="2" t="s">
        <v>9055</v>
      </c>
      <c r="H3604" s="2" t="s">
        <v>9056</v>
      </c>
      <c r="I3604" s="2" t="s">
        <v>9057</v>
      </c>
      <c r="J3604" s="2" t="s">
        <v>9057</v>
      </c>
      <c r="K3604" s="2" t="s">
        <v>9058</v>
      </c>
      <c r="L3604" s="2"/>
      <c r="M3604" s="2" t="s">
        <v>8986</v>
      </c>
      <c r="N3604" s="4" t="s">
        <v>9059</v>
      </c>
      <c r="O3604" s="4" t="s">
        <v>9060</v>
      </c>
    </row>
    <row r="3605" spans="1:15" ht="15" hidden="1" customHeight="1" x14ac:dyDescent="0.3">
      <c r="A3605" s="2" t="s">
        <v>409</v>
      </c>
      <c r="B3605" s="2" t="s">
        <v>34338</v>
      </c>
      <c r="C3605" s="3">
        <v>31</v>
      </c>
      <c r="D3605" s="2" t="s">
        <v>1173</v>
      </c>
      <c r="E3605" s="2" t="s">
        <v>26695</v>
      </c>
      <c r="F3605" s="2">
        <v>34686943</v>
      </c>
      <c r="G3605" s="2" t="s">
        <v>27087</v>
      </c>
      <c r="H3605" s="2" t="s">
        <v>27088</v>
      </c>
      <c r="I3605" s="2" t="s">
        <v>659</v>
      </c>
      <c r="J3605" s="2" t="s">
        <v>27089</v>
      </c>
      <c r="K3605" s="2" t="s">
        <v>7472</v>
      </c>
      <c r="L3605" s="2" t="s">
        <v>27090</v>
      </c>
      <c r="M3605" s="2" t="s">
        <v>11435</v>
      </c>
      <c r="N3605" s="4" t="s">
        <v>27091</v>
      </c>
      <c r="O3605" s="4" t="s">
        <v>27092</v>
      </c>
    </row>
    <row r="3606" spans="1:15" ht="15" hidden="1" customHeight="1" x14ac:dyDescent="0.3">
      <c r="A3606" s="2" t="s">
        <v>409</v>
      </c>
      <c r="B3606" s="2" t="s">
        <v>34338</v>
      </c>
      <c r="C3606" s="3">
        <v>31</v>
      </c>
      <c r="D3606" s="2" t="s">
        <v>1173</v>
      </c>
      <c r="E3606" s="2" t="s">
        <v>26695</v>
      </c>
      <c r="F3606" s="2">
        <v>34726731</v>
      </c>
      <c r="G3606" s="2" t="s">
        <v>27093</v>
      </c>
      <c r="H3606" s="2" t="s">
        <v>27094</v>
      </c>
      <c r="I3606" s="2" t="s">
        <v>7630</v>
      </c>
      <c r="J3606" s="2" t="s">
        <v>27095</v>
      </c>
      <c r="K3606" s="2" t="s">
        <v>8300</v>
      </c>
      <c r="L3606" s="2" t="s">
        <v>27096</v>
      </c>
      <c r="M3606" s="2" t="s">
        <v>8963</v>
      </c>
      <c r="N3606" s="4" t="s">
        <v>27097</v>
      </c>
      <c r="O3606" s="4" t="s">
        <v>27098</v>
      </c>
    </row>
    <row r="3607" spans="1:15" ht="15" hidden="1" customHeight="1" x14ac:dyDescent="0.3">
      <c r="A3607" s="2" t="s">
        <v>409</v>
      </c>
      <c r="B3607" s="2" t="s">
        <v>34338</v>
      </c>
      <c r="C3607" s="3">
        <v>31</v>
      </c>
      <c r="D3607" s="2" t="s">
        <v>1173</v>
      </c>
      <c r="E3607" s="2" t="s">
        <v>26695</v>
      </c>
      <c r="F3607" s="2">
        <v>34702736</v>
      </c>
      <c r="G3607" s="2" t="s">
        <v>27099</v>
      </c>
      <c r="H3607" s="2" t="s">
        <v>27100</v>
      </c>
      <c r="I3607" s="2" t="s">
        <v>27101</v>
      </c>
      <c r="J3607" s="2"/>
      <c r="K3607" s="2" t="s">
        <v>8210</v>
      </c>
      <c r="L3607" s="2" t="s">
        <v>27102</v>
      </c>
      <c r="M3607" s="2" t="s">
        <v>11435</v>
      </c>
      <c r="N3607" s="4" t="s">
        <v>27103</v>
      </c>
      <c r="O3607" s="4" t="s">
        <v>27104</v>
      </c>
    </row>
    <row r="3608" spans="1:15" ht="15" hidden="1" customHeight="1" x14ac:dyDescent="0.3">
      <c r="A3608" s="2" t="s">
        <v>409</v>
      </c>
      <c r="B3608" s="2" t="s">
        <v>34338</v>
      </c>
      <c r="C3608" s="3">
        <v>31</v>
      </c>
      <c r="D3608" s="2" t="s">
        <v>1173</v>
      </c>
      <c r="E3608" s="2" t="s">
        <v>26695</v>
      </c>
      <c r="F3608" s="2">
        <v>34570326</v>
      </c>
      <c r="G3608" s="2" t="s">
        <v>27105</v>
      </c>
      <c r="H3608" s="2" t="s">
        <v>27106</v>
      </c>
      <c r="I3608" s="2" t="s">
        <v>1162</v>
      </c>
      <c r="J3608" s="2" t="s">
        <v>6159</v>
      </c>
      <c r="K3608" s="2" t="s">
        <v>7472</v>
      </c>
      <c r="L3608" s="2" t="s">
        <v>27107</v>
      </c>
      <c r="M3608" s="2" t="s">
        <v>9041</v>
      </c>
      <c r="N3608" s="4" t="s">
        <v>27108</v>
      </c>
      <c r="O3608" s="4" t="s">
        <v>27109</v>
      </c>
    </row>
    <row r="3609" spans="1:15" ht="15" hidden="1" customHeight="1" x14ac:dyDescent="0.3">
      <c r="A3609" s="2" t="s">
        <v>409</v>
      </c>
      <c r="B3609" s="2" t="s">
        <v>34338</v>
      </c>
      <c r="C3609" s="3">
        <v>31</v>
      </c>
      <c r="D3609" s="2" t="s">
        <v>1173</v>
      </c>
      <c r="E3609" s="2" t="s">
        <v>26695</v>
      </c>
      <c r="F3609" s="2">
        <v>34357402</v>
      </c>
      <c r="G3609" s="2" t="s">
        <v>27110</v>
      </c>
      <c r="H3609" s="2" t="s">
        <v>27111</v>
      </c>
      <c r="I3609" s="2" t="s">
        <v>18368</v>
      </c>
      <c r="J3609" s="2" t="s">
        <v>7218</v>
      </c>
      <c r="K3609" s="2" t="s">
        <v>8300</v>
      </c>
      <c r="L3609" s="2" t="s">
        <v>27112</v>
      </c>
      <c r="M3609" s="2" t="s">
        <v>7460</v>
      </c>
      <c r="N3609" s="4" t="s">
        <v>27113</v>
      </c>
      <c r="O3609" s="4" t="s">
        <v>27114</v>
      </c>
    </row>
    <row r="3610" spans="1:15" ht="15" hidden="1" customHeight="1" x14ac:dyDescent="0.3">
      <c r="A3610" s="2" t="s">
        <v>409</v>
      </c>
      <c r="B3610" s="2" t="s">
        <v>34338</v>
      </c>
      <c r="C3610" s="3">
        <v>31</v>
      </c>
      <c r="D3610" s="2" t="s">
        <v>1173</v>
      </c>
      <c r="E3610" s="2" t="s">
        <v>26695</v>
      </c>
      <c r="F3610" s="2">
        <v>34415984</v>
      </c>
      <c r="G3610" s="2" t="s">
        <v>27110</v>
      </c>
      <c r="H3610" s="2" t="s">
        <v>27115</v>
      </c>
      <c r="I3610" s="2" t="s">
        <v>18368</v>
      </c>
      <c r="J3610" s="2" t="s">
        <v>27116</v>
      </c>
      <c r="K3610" s="2" t="s">
        <v>8300</v>
      </c>
      <c r="L3610" s="2" t="s">
        <v>27117</v>
      </c>
      <c r="M3610" s="2" t="s">
        <v>7858</v>
      </c>
      <c r="N3610" s="4" t="s">
        <v>27118</v>
      </c>
      <c r="O3610" s="4" t="s">
        <v>27119</v>
      </c>
    </row>
    <row r="3611" spans="1:15" ht="15" hidden="1" customHeight="1" x14ac:dyDescent="0.3">
      <c r="A3611" s="2" t="s">
        <v>409</v>
      </c>
      <c r="B3611" s="2" t="s">
        <v>34338</v>
      </c>
      <c r="C3611" s="3">
        <v>31</v>
      </c>
      <c r="D3611" s="2" t="s">
        <v>1173</v>
      </c>
      <c r="E3611" s="2" t="s">
        <v>26695</v>
      </c>
      <c r="F3611" s="2">
        <v>34611657</v>
      </c>
      <c r="G3611" s="2" t="s">
        <v>27038</v>
      </c>
      <c r="H3611" s="2" t="s">
        <v>27120</v>
      </c>
      <c r="I3611" s="2" t="s">
        <v>6244</v>
      </c>
      <c r="J3611" s="2" t="s">
        <v>6244</v>
      </c>
      <c r="K3611" s="2" t="s">
        <v>9058</v>
      </c>
      <c r="L3611" s="2"/>
      <c r="M3611" s="2" t="s">
        <v>8986</v>
      </c>
      <c r="N3611" s="4" t="s">
        <v>27121</v>
      </c>
      <c r="O3611" s="4" t="s">
        <v>27122</v>
      </c>
    </row>
    <row r="3612" spans="1:15" ht="15" hidden="1" customHeight="1" x14ac:dyDescent="0.3">
      <c r="A3612" s="2" t="s">
        <v>409</v>
      </c>
      <c r="B3612" s="2" t="s">
        <v>34338</v>
      </c>
      <c r="C3612" s="3">
        <v>31</v>
      </c>
      <c r="D3612" s="2" t="s">
        <v>1173</v>
      </c>
      <c r="E3612" s="2" t="s">
        <v>26695</v>
      </c>
      <c r="F3612" s="2">
        <v>34089457</v>
      </c>
      <c r="G3612" s="2" t="s">
        <v>27123</v>
      </c>
      <c r="H3612" s="2" t="s">
        <v>27124</v>
      </c>
      <c r="I3612" s="2" t="s">
        <v>1206</v>
      </c>
      <c r="J3612" s="2" t="s">
        <v>10133</v>
      </c>
      <c r="K3612" s="2" t="s">
        <v>7472</v>
      </c>
      <c r="L3612" s="2" t="s">
        <v>27125</v>
      </c>
      <c r="M3612" s="2" t="s">
        <v>23938</v>
      </c>
      <c r="N3612" s="4" t="s">
        <v>27126</v>
      </c>
      <c r="O3612" s="4" t="s">
        <v>27127</v>
      </c>
    </row>
    <row r="3613" spans="1:15" ht="15" hidden="1" customHeight="1" x14ac:dyDescent="0.3">
      <c r="A3613" s="2" t="s">
        <v>409</v>
      </c>
      <c r="B3613" s="2" t="s">
        <v>34338</v>
      </c>
      <c r="C3613" s="3">
        <v>31</v>
      </c>
      <c r="D3613" s="2" t="s">
        <v>1173</v>
      </c>
      <c r="E3613" s="2" t="s">
        <v>26695</v>
      </c>
      <c r="F3613" s="2">
        <v>34101091</v>
      </c>
      <c r="G3613" s="2" t="s">
        <v>9093</v>
      </c>
      <c r="H3613" s="2" t="s">
        <v>9094</v>
      </c>
      <c r="I3613" s="2" t="s">
        <v>1206</v>
      </c>
      <c r="J3613" s="2" t="s">
        <v>5825</v>
      </c>
      <c r="K3613" s="2" t="s">
        <v>7472</v>
      </c>
      <c r="L3613" s="2" t="s">
        <v>9095</v>
      </c>
      <c r="M3613" s="2" t="s">
        <v>7444</v>
      </c>
      <c r="N3613" s="4" t="s">
        <v>3270</v>
      </c>
      <c r="O3613" s="4" t="s">
        <v>9096</v>
      </c>
    </row>
    <row r="3614" spans="1:15" ht="15" hidden="1" customHeight="1" x14ac:dyDescent="0.3">
      <c r="A3614" s="2" t="s">
        <v>409</v>
      </c>
      <c r="B3614" s="2" t="s">
        <v>34338</v>
      </c>
      <c r="C3614" s="3">
        <v>31</v>
      </c>
      <c r="D3614" s="2" t="s">
        <v>1173</v>
      </c>
      <c r="E3614" s="2" t="s">
        <v>26695</v>
      </c>
      <c r="F3614" s="2">
        <v>34309902</v>
      </c>
      <c r="G3614" s="2" t="s">
        <v>27128</v>
      </c>
      <c r="H3614" s="2" t="s">
        <v>27129</v>
      </c>
      <c r="I3614" s="2" t="s">
        <v>1206</v>
      </c>
      <c r="J3614" s="2" t="s">
        <v>21919</v>
      </c>
      <c r="K3614" s="2" t="s">
        <v>27130</v>
      </c>
      <c r="L3614" s="2" t="s">
        <v>27131</v>
      </c>
      <c r="M3614" s="2" t="s">
        <v>8963</v>
      </c>
      <c r="N3614" s="4" t="s">
        <v>27132</v>
      </c>
      <c r="O3614" s="4" t="s">
        <v>27133</v>
      </c>
    </row>
    <row r="3615" spans="1:15" ht="15" hidden="1" customHeight="1" x14ac:dyDescent="0.3">
      <c r="A3615" s="2" t="s">
        <v>409</v>
      </c>
      <c r="B3615" s="2" t="s">
        <v>34338</v>
      </c>
      <c r="C3615" s="3">
        <v>31</v>
      </c>
      <c r="D3615" s="2" t="s">
        <v>1173</v>
      </c>
      <c r="E3615" s="2" t="s">
        <v>26695</v>
      </c>
      <c r="F3615" s="2">
        <v>34429372</v>
      </c>
      <c r="G3615" s="2" t="s">
        <v>27134</v>
      </c>
      <c r="H3615" s="2" t="s">
        <v>27135</v>
      </c>
      <c r="I3615" s="2" t="s">
        <v>12022</v>
      </c>
      <c r="J3615" s="2" t="s">
        <v>26380</v>
      </c>
      <c r="K3615" s="2" t="s">
        <v>16118</v>
      </c>
      <c r="L3615" s="2" t="s">
        <v>27136</v>
      </c>
      <c r="M3615" s="2" t="s">
        <v>20029</v>
      </c>
      <c r="N3615" s="4" t="s">
        <v>27137</v>
      </c>
      <c r="O3615" s="4" t="s">
        <v>27138</v>
      </c>
    </row>
    <row r="3616" spans="1:15" ht="15" hidden="1" customHeight="1" x14ac:dyDescent="0.3">
      <c r="A3616" s="2" t="s">
        <v>409</v>
      </c>
      <c r="B3616" s="2" t="s">
        <v>34338</v>
      </c>
      <c r="C3616" s="3">
        <v>31</v>
      </c>
      <c r="D3616" s="2" t="s">
        <v>1173</v>
      </c>
      <c r="E3616" s="2" t="s">
        <v>26695</v>
      </c>
      <c r="F3616" s="2">
        <v>34160550</v>
      </c>
      <c r="G3616" s="2" t="s">
        <v>27139</v>
      </c>
      <c r="H3616" s="2" t="s">
        <v>27140</v>
      </c>
      <c r="I3616" s="2" t="s">
        <v>18409</v>
      </c>
      <c r="J3616" s="2" t="s">
        <v>9099</v>
      </c>
      <c r="K3616" s="2" t="s">
        <v>8300</v>
      </c>
      <c r="L3616" s="2" t="s">
        <v>27141</v>
      </c>
      <c r="M3616" s="2" t="s">
        <v>9041</v>
      </c>
      <c r="N3616" s="4" t="s">
        <v>27142</v>
      </c>
      <c r="O3616" s="4" t="s">
        <v>27143</v>
      </c>
    </row>
    <row r="3617" spans="1:15" ht="15" hidden="1" customHeight="1" x14ac:dyDescent="0.3">
      <c r="A3617" s="2" t="s">
        <v>409</v>
      </c>
      <c r="B3617" s="2" t="s">
        <v>34338</v>
      </c>
      <c r="C3617" s="3">
        <v>31</v>
      </c>
      <c r="D3617" s="2" t="s">
        <v>1173</v>
      </c>
      <c r="E3617" s="2" t="s">
        <v>26695</v>
      </c>
      <c r="F3617" s="2">
        <v>34166232</v>
      </c>
      <c r="G3617" s="2" t="s">
        <v>27144</v>
      </c>
      <c r="H3617" s="2" t="s">
        <v>27145</v>
      </c>
      <c r="I3617" s="2" t="s">
        <v>18409</v>
      </c>
      <c r="J3617" s="2"/>
      <c r="K3617" s="2" t="s">
        <v>9464</v>
      </c>
      <c r="L3617" s="2" t="s">
        <v>27146</v>
      </c>
      <c r="M3617" s="2" t="s">
        <v>7565</v>
      </c>
      <c r="N3617" s="4" t="s">
        <v>3404</v>
      </c>
      <c r="O3617" s="4" t="s">
        <v>27147</v>
      </c>
    </row>
    <row r="3618" spans="1:15" ht="15" hidden="1" customHeight="1" x14ac:dyDescent="0.3">
      <c r="A3618" s="2" t="s">
        <v>409</v>
      </c>
      <c r="B3618" s="2" t="s">
        <v>34338</v>
      </c>
      <c r="C3618" s="3">
        <v>31</v>
      </c>
      <c r="D3618" s="2" t="s">
        <v>1173</v>
      </c>
      <c r="E3618" s="2" t="s">
        <v>26695</v>
      </c>
      <c r="F3618" s="2">
        <v>34413139</v>
      </c>
      <c r="G3618" s="2" t="s">
        <v>9117</v>
      </c>
      <c r="H3618" s="2" t="s">
        <v>9118</v>
      </c>
      <c r="I3618" s="2" t="s">
        <v>9119</v>
      </c>
      <c r="J3618" s="2"/>
      <c r="K3618" s="2" t="s">
        <v>9120</v>
      </c>
      <c r="L3618" s="2" t="s">
        <v>9121</v>
      </c>
      <c r="M3618" s="2" t="s">
        <v>8963</v>
      </c>
      <c r="N3618" s="4" t="s">
        <v>3274</v>
      </c>
      <c r="O3618" s="4" t="s">
        <v>9122</v>
      </c>
    </row>
    <row r="3619" spans="1:15" ht="15" hidden="1" customHeight="1" x14ac:dyDescent="0.3">
      <c r="A3619" s="2" t="s">
        <v>409</v>
      </c>
      <c r="B3619" s="2" t="s">
        <v>34338</v>
      </c>
      <c r="C3619" s="3">
        <v>31</v>
      </c>
      <c r="D3619" s="2" t="s">
        <v>1173</v>
      </c>
      <c r="E3619" s="2" t="s">
        <v>26695</v>
      </c>
      <c r="F3619" s="2">
        <v>34413140</v>
      </c>
      <c r="G3619" s="2" t="s">
        <v>27148</v>
      </c>
      <c r="H3619" s="2" t="s">
        <v>27149</v>
      </c>
      <c r="I3619" s="2" t="s">
        <v>9119</v>
      </c>
      <c r="J3619" s="2"/>
      <c r="K3619" s="2" t="s">
        <v>9120</v>
      </c>
      <c r="L3619" s="2" t="s">
        <v>27150</v>
      </c>
      <c r="M3619" s="2" t="s">
        <v>13066</v>
      </c>
      <c r="N3619" s="4" t="s">
        <v>3424</v>
      </c>
      <c r="O3619" s="4" t="s">
        <v>27151</v>
      </c>
    </row>
    <row r="3620" spans="1:15" ht="15" hidden="1" customHeight="1" x14ac:dyDescent="0.3">
      <c r="A3620" s="2" t="s">
        <v>409</v>
      </c>
      <c r="B3620" s="2" t="s">
        <v>34338</v>
      </c>
      <c r="C3620" s="3">
        <v>31</v>
      </c>
      <c r="D3620" s="2" t="s">
        <v>1173</v>
      </c>
      <c r="E3620" s="2" t="s">
        <v>26695</v>
      </c>
      <c r="F3620" s="2">
        <v>34009544</v>
      </c>
      <c r="G3620" s="2" t="s">
        <v>27152</v>
      </c>
      <c r="H3620" s="2" t="s">
        <v>27153</v>
      </c>
      <c r="I3620" s="2" t="s">
        <v>2446</v>
      </c>
      <c r="J3620" s="2" t="s">
        <v>10217</v>
      </c>
      <c r="K3620" s="2" t="s">
        <v>7472</v>
      </c>
      <c r="L3620" s="2" t="s">
        <v>27154</v>
      </c>
      <c r="M3620" s="2" t="s">
        <v>9553</v>
      </c>
      <c r="N3620" s="4" t="s">
        <v>27155</v>
      </c>
      <c r="O3620" s="4" t="s">
        <v>27156</v>
      </c>
    </row>
    <row r="3621" spans="1:15" ht="15" hidden="1" customHeight="1" x14ac:dyDescent="0.3">
      <c r="A3621" s="2" t="s">
        <v>409</v>
      </c>
      <c r="B3621" s="2" t="s">
        <v>34338</v>
      </c>
      <c r="C3621" s="3">
        <v>31</v>
      </c>
      <c r="D3621" s="2" t="s">
        <v>1173</v>
      </c>
      <c r="E3621" s="2" t="s">
        <v>26695</v>
      </c>
      <c r="F3621" s="2">
        <v>33890986</v>
      </c>
      <c r="G3621" s="2" t="s">
        <v>27157</v>
      </c>
      <c r="H3621" s="2" t="s">
        <v>27158</v>
      </c>
      <c r="I3621" s="2" t="s">
        <v>3056</v>
      </c>
      <c r="J3621" s="2"/>
      <c r="K3621" s="2" t="s">
        <v>8300</v>
      </c>
      <c r="L3621" s="2" t="s">
        <v>27159</v>
      </c>
      <c r="M3621" s="2" t="s">
        <v>9041</v>
      </c>
      <c r="N3621" s="4" t="s">
        <v>27160</v>
      </c>
      <c r="O3621" s="4" t="s">
        <v>27161</v>
      </c>
    </row>
    <row r="3622" spans="1:15" ht="15" hidden="1" customHeight="1" x14ac:dyDescent="0.3">
      <c r="A3622" s="2" t="s">
        <v>409</v>
      </c>
      <c r="B3622" s="2" t="s">
        <v>34338</v>
      </c>
      <c r="C3622" s="3">
        <v>31</v>
      </c>
      <c r="D3622" s="2" t="s">
        <v>1173</v>
      </c>
      <c r="E3622" s="2" t="s">
        <v>26695</v>
      </c>
      <c r="F3622" s="2">
        <v>33763778</v>
      </c>
      <c r="G3622" s="2" t="s">
        <v>27162</v>
      </c>
      <c r="H3622" s="2" t="s">
        <v>27163</v>
      </c>
      <c r="I3622" s="2" t="s">
        <v>4040</v>
      </c>
      <c r="J3622" s="2" t="s">
        <v>21999</v>
      </c>
      <c r="K3622" s="2" t="s">
        <v>7472</v>
      </c>
      <c r="L3622" s="2" t="s">
        <v>27164</v>
      </c>
      <c r="M3622" s="2" t="s">
        <v>23523</v>
      </c>
      <c r="N3622" s="4" t="s">
        <v>27165</v>
      </c>
      <c r="O3622" s="4" t="s">
        <v>27166</v>
      </c>
    </row>
    <row r="3623" spans="1:15" ht="15" hidden="1" customHeight="1" x14ac:dyDescent="0.3">
      <c r="A3623" s="2" t="s">
        <v>409</v>
      </c>
      <c r="B3623" s="2" t="s">
        <v>34338</v>
      </c>
      <c r="C3623" s="3">
        <v>31</v>
      </c>
      <c r="D3623" s="2" t="s">
        <v>1173</v>
      </c>
      <c r="E3623" s="2" t="s">
        <v>26695</v>
      </c>
      <c r="F3623" s="2">
        <v>33851338</v>
      </c>
      <c r="G3623" s="2" t="s">
        <v>27167</v>
      </c>
      <c r="H3623" s="2" t="s">
        <v>27168</v>
      </c>
      <c r="I3623" s="2" t="s">
        <v>4040</v>
      </c>
      <c r="J3623" s="2" t="s">
        <v>27169</v>
      </c>
      <c r="K3623" s="2" t="s">
        <v>7472</v>
      </c>
      <c r="L3623" s="2" t="s">
        <v>27170</v>
      </c>
      <c r="M3623" s="2" t="s">
        <v>9041</v>
      </c>
      <c r="N3623" s="4" t="s">
        <v>27171</v>
      </c>
      <c r="O3623" s="4" t="s">
        <v>27172</v>
      </c>
    </row>
    <row r="3624" spans="1:15" ht="15" hidden="1" customHeight="1" x14ac:dyDescent="0.3">
      <c r="A3624" s="2" t="s">
        <v>409</v>
      </c>
      <c r="B3624" s="2" t="s">
        <v>34338</v>
      </c>
      <c r="C3624" s="3">
        <v>31</v>
      </c>
      <c r="D3624" s="2" t="s">
        <v>1173</v>
      </c>
      <c r="E3624" s="2" t="s">
        <v>26695</v>
      </c>
      <c r="F3624" s="2">
        <v>34213846</v>
      </c>
      <c r="G3624" s="2" t="s">
        <v>27173</v>
      </c>
      <c r="H3624" s="2" t="s">
        <v>27174</v>
      </c>
      <c r="I3624" s="2" t="s">
        <v>12060</v>
      </c>
      <c r="J3624" s="2" t="s">
        <v>12060</v>
      </c>
      <c r="K3624" s="2" t="s">
        <v>27175</v>
      </c>
      <c r="L3624" s="2" t="s">
        <v>27176</v>
      </c>
      <c r="M3624" s="2" t="s">
        <v>7388</v>
      </c>
      <c r="N3624" s="4" t="s">
        <v>27177</v>
      </c>
      <c r="O3624" s="4" t="s">
        <v>27178</v>
      </c>
    </row>
    <row r="3625" spans="1:15" ht="15" hidden="1" customHeight="1" x14ac:dyDescent="0.3">
      <c r="A3625" s="2" t="s">
        <v>409</v>
      </c>
      <c r="B3625" s="2" t="s">
        <v>34338</v>
      </c>
      <c r="C3625" s="3">
        <v>31</v>
      </c>
      <c r="D3625" s="2" t="s">
        <v>1173</v>
      </c>
      <c r="E3625" s="2" t="s">
        <v>26695</v>
      </c>
      <c r="F3625" s="2">
        <v>33835207</v>
      </c>
      <c r="G3625" s="2" t="s">
        <v>27179</v>
      </c>
      <c r="H3625" s="2" t="s">
        <v>27180</v>
      </c>
      <c r="I3625" s="2" t="s">
        <v>3061</v>
      </c>
      <c r="J3625" s="2" t="s">
        <v>11177</v>
      </c>
      <c r="K3625" s="2" t="s">
        <v>27181</v>
      </c>
      <c r="L3625" s="2" t="s">
        <v>27182</v>
      </c>
      <c r="M3625" s="2" t="s">
        <v>7565</v>
      </c>
      <c r="N3625" s="4" t="s">
        <v>3395</v>
      </c>
      <c r="O3625" s="4" t="s">
        <v>27183</v>
      </c>
    </row>
    <row r="3626" spans="1:15" ht="15" hidden="1" customHeight="1" x14ac:dyDescent="0.3">
      <c r="A3626" s="2" t="s">
        <v>409</v>
      </c>
      <c r="B3626" s="2" t="s">
        <v>34338</v>
      </c>
      <c r="C3626" s="3">
        <v>31</v>
      </c>
      <c r="D3626" s="2" t="s">
        <v>1173</v>
      </c>
      <c r="E3626" s="2" t="s">
        <v>26695</v>
      </c>
      <c r="F3626" s="2">
        <v>34035116</v>
      </c>
      <c r="G3626" s="2" t="s">
        <v>27184</v>
      </c>
      <c r="H3626" s="2" t="s">
        <v>27185</v>
      </c>
      <c r="I3626" s="2" t="s">
        <v>11095</v>
      </c>
      <c r="J3626" s="2"/>
      <c r="K3626" s="2" t="s">
        <v>9120</v>
      </c>
      <c r="L3626" s="2" t="s">
        <v>27186</v>
      </c>
      <c r="M3626" s="2" t="s">
        <v>7460</v>
      </c>
      <c r="N3626" s="4" t="s">
        <v>27187</v>
      </c>
      <c r="O3626" s="4" t="s">
        <v>27188</v>
      </c>
    </row>
    <row r="3627" spans="1:15" ht="15" hidden="1" customHeight="1" x14ac:dyDescent="0.3">
      <c r="A3627" s="2" t="s">
        <v>409</v>
      </c>
      <c r="B3627" s="2" t="s">
        <v>34338</v>
      </c>
      <c r="C3627" s="3">
        <v>31</v>
      </c>
      <c r="D3627" s="2" t="s">
        <v>1173</v>
      </c>
      <c r="E3627" s="2" t="s">
        <v>26695</v>
      </c>
      <c r="F3627" s="2">
        <v>33544838</v>
      </c>
      <c r="G3627" s="2" t="s">
        <v>12326</v>
      </c>
      <c r="H3627" s="2" t="s">
        <v>12327</v>
      </c>
      <c r="I3627" s="2" t="s">
        <v>12328</v>
      </c>
      <c r="J3627" s="2"/>
      <c r="K3627" s="2" t="s">
        <v>8300</v>
      </c>
      <c r="L3627" s="2" t="s">
        <v>12329</v>
      </c>
      <c r="M3627" s="2" t="s">
        <v>7388</v>
      </c>
      <c r="N3627" s="4" t="s">
        <v>12330</v>
      </c>
      <c r="O3627" s="4" t="s">
        <v>12331</v>
      </c>
    </row>
    <row r="3628" spans="1:15" ht="15" hidden="1" customHeight="1" x14ac:dyDescent="0.3">
      <c r="A3628" s="2" t="s">
        <v>409</v>
      </c>
      <c r="B3628" s="2" t="s">
        <v>34338</v>
      </c>
      <c r="C3628" s="3">
        <v>31</v>
      </c>
      <c r="D3628" s="2" t="s">
        <v>1173</v>
      </c>
      <c r="E3628" s="2" t="s">
        <v>26695</v>
      </c>
      <c r="F3628" s="2">
        <v>33876776</v>
      </c>
      <c r="G3628" s="2" t="s">
        <v>27189</v>
      </c>
      <c r="H3628" s="2" t="s">
        <v>27190</v>
      </c>
      <c r="I3628" s="2" t="s">
        <v>27169</v>
      </c>
      <c r="J3628" s="2"/>
      <c r="K3628" s="2" t="s">
        <v>8210</v>
      </c>
      <c r="L3628" s="2" t="s">
        <v>27191</v>
      </c>
      <c r="M3628" s="2" t="s">
        <v>11435</v>
      </c>
      <c r="N3628" s="4" t="s">
        <v>27192</v>
      </c>
      <c r="O3628" s="4" t="s">
        <v>27193</v>
      </c>
    </row>
    <row r="3629" spans="1:15" ht="15" hidden="1" customHeight="1" x14ac:dyDescent="0.3">
      <c r="A3629" s="2" t="s">
        <v>409</v>
      </c>
      <c r="B3629" s="2" t="s">
        <v>34338</v>
      </c>
      <c r="C3629" s="3">
        <v>31</v>
      </c>
      <c r="D3629" s="2" t="s">
        <v>1173</v>
      </c>
      <c r="E3629" s="2" t="s">
        <v>26695</v>
      </c>
      <c r="F3629" s="2">
        <v>33616813</v>
      </c>
      <c r="G3629" s="2" t="s">
        <v>27194</v>
      </c>
      <c r="H3629" s="2" t="s">
        <v>27195</v>
      </c>
      <c r="I3629" s="2" t="s">
        <v>948</v>
      </c>
      <c r="J3629" s="2" t="s">
        <v>20530</v>
      </c>
      <c r="K3629" s="2" t="s">
        <v>7472</v>
      </c>
      <c r="L3629" s="2" t="s">
        <v>27196</v>
      </c>
      <c r="M3629" s="2" t="s">
        <v>9041</v>
      </c>
      <c r="N3629" s="4" t="s">
        <v>27197</v>
      </c>
      <c r="O3629" s="4" t="s">
        <v>27198</v>
      </c>
    </row>
    <row r="3630" spans="1:15" ht="15" hidden="1" customHeight="1" x14ac:dyDescent="0.3">
      <c r="A3630" s="2" t="s">
        <v>409</v>
      </c>
      <c r="B3630" s="2" t="s">
        <v>34338</v>
      </c>
      <c r="C3630" s="3">
        <v>31</v>
      </c>
      <c r="D3630" s="2" t="s">
        <v>1173</v>
      </c>
      <c r="E3630" s="2" t="s">
        <v>26695</v>
      </c>
      <c r="F3630" s="2">
        <v>33758859</v>
      </c>
      <c r="G3630" s="2" t="s">
        <v>27134</v>
      </c>
      <c r="H3630" s="2" t="s">
        <v>27199</v>
      </c>
      <c r="I3630" s="2" t="s">
        <v>7682</v>
      </c>
      <c r="J3630" s="2" t="s">
        <v>7682</v>
      </c>
      <c r="K3630" s="2" t="s">
        <v>12499</v>
      </c>
      <c r="L3630" s="2"/>
      <c r="M3630" s="2" t="s">
        <v>8986</v>
      </c>
      <c r="N3630" s="4" t="s">
        <v>3399</v>
      </c>
      <c r="O3630" s="4" t="s">
        <v>27200</v>
      </c>
    </row>
    <row r="3631" spans="1:15" ht="15" hidden="1" customHeight="1" x14ac:dyDescent="0.3">
      <c r="A3631" s="2" t="s">
        <v>409</v>
      </c>
      <c r="B3631" s="2" t="s">
        <v>34338</v>
      </c>
      <c r="C3631" s="3">
        <v>31</v>
      </c>
      <c r="D3631" s="2" t="s">
        <v>1173</v>
      </c>
      <c r="E3631" s="2" t="s">
        <v>26695</v>
      </c>
      <c r="F3631" s="2">
        <v>33497357</v>
      </c>
      <c r="G3631" s="2" t="s">
        <v>27201</v>
      </c>
      <c r="H3631" s="2" t="s">
        <v>27202</v>
      </c>
      <c r="I3631" s="2" t="s">
        <v>20530</v>
      </c>
      <c r="J3631" s="2" t="s">
        <v>20530</v>
      </c>
      <c r="K3631" s="2" t="s">
        <v>9113</v>
      </c>
      <c r="L3631" s="2" t="s">
        <v>27203</v>
      </c>
      <c r="M3631" s="2" t="s">
        <v>7460</v>
      </c>
      <c r="N3631" s="4" t="s">
        <v>27204</v>
      </c>
      <c r="O3631" s="4" t="s">
        <v>27205</v>
      </c>
    </row>
    <row r="3632" spans="1:15" ht="15" hidden="1" customHeight="1" x14ac:dyDescent="0.3">
      <c r="A3632" s="2" t="s">
        <v>409</v>
      </c>
      <c r="B3632" s="2" t="s">
        <v>34338</v>
      </c>
      <c r="C3632" s="3">
        <v>31</v>
      </c>
      <c r="D3632" s="2" t="s">
        <v>1173</v>
      </c>
      <c r="E3632" s="2" t="s">
        <v>26695</v>
      </c>
      <c r="F3632" s="2">
        <v>32960813</v>
      </c>
      <c r="G3632" s="2" t="s">
        <v>27206</v>
      </c>
      <c r="H3632" s="2" t="s">
        <v>27207</v>
      </c>
      <c r="I3632" s="2" t="s">
        <v>23572</v>
      </c>
      <c r="J3632" s="2"/>
      <c r="K3632" s="2" t="s">
        <v>9464</v>
      </c>
      <c r="L3632" s="2" t="s">
        <v>27208</v>
      </c>
      <c r="M3632" s="2" t="s">
        <v>27209</v>
      </c>
      <c r="N3632" s="4" t="s">
        <v>27210</v>
      </c>
      <c r="O3632" s="4" t="s">
        <v>27211</v>
      </c>
    </row>
    <row r="3633" spans="1:15" ht="15" hidden="1" customHeight="1" x14ac:dyDescent="0.3">
      <c r="A3633" s="2" t="s">
        <v>409</v>
      </c>
      <c r="B3633" s="2" t="s">
        <v>34338</v>
      </c>
      <c r="C3633" s="3">
        <v>31</v>
      </c>
      <c r="D3633" s="2" t="s">
        <v>1173</v>
      </c>
      <c r="E3633" s="2" t="s">
        <v>26695</v>
      </c>
      <c r="F3633" s="2">
        <v>33392853</v>
      </c>
      <c r="G3633" s="2" t="s">
        <v>27212</v>
      </c>
      <c r="H3633" s="2" t="s">
        <v>27213</v>
      </c>
      <c r="I3633" s="2" t="s">
        <v>3190</v>
      </c>
      <c r="J3633" s="2" t="s">
        <v>27214</v>
      </c>
      <c r="K3633" s="2" t="s">
        <v>7472</v>
      </c>
      <c r="L3633" s="2" t="s">
        <v>27215</v>
      </c>
      <c r="M3633" s="2" t="s">
        <v>22087</v>
      </c>
      <c r="N3633" s="4" t="s">
        <v>27216</v>
      </c>
      <c r="O3633" s="4" t="s">
        <v>27217</v>
      </c>
    </row>
    <row r="3634" spans="1:15" ht="15" hidden="1" customHeight="1" x14ac:dyDescent="0.3">
      <c r="A3634" s="2" t="s">
        <v>409</v>
      </c>
      <c r="B3634" s="2" t="s">
        <v>34338</v>
      </c>
      <c r="C3634" s="3">
        <v>31</v>
      </c>
      <c r="D3634" s="2" t="s">
        <v>1173</v>
      </c>
      <c r="E3634" s="2" t="s">
        <v>26695</v>
      </c>
      <c r="F3634" s="2">
        <v>33474625</v>
      </c>
      <c r="G3634" s="2" t="s">
        <v>27212</v>
      </c>
      <c r="H3634" s="2" t="s">
        <v>27218</v>
      </c>
      <c r="I3634" s="2" t="s">
        <v>3190</v>
      </c>
      <c r="J3634" s="2"/>
      <c r="K3634" s="2" t="s">
        <v>7472</v>
      </c>
      <c r="L3634" s="2" t="s">
        <v>27219</v>
      </c>
      <c r="M3634" s="2" t="s">
        <v>7858</v>
      </c>
      <c r="N3634" s="4" t="s">
        <v>27220</v>
      </c>
      <c r="O3634" s="4" t="s">
        <v>27221</v>
      </c>
    </row>
    <row r="3635" spans="1:15" ht="15" hidden="1" customHeight="1" x14ac:dyDescent="0.3">
      <c r="A3635" s="2" t="s">
        <v>409</v>
      </c>
      <c r="B3635" s="2" t="s">
        <v>34338</v>
      </c>
      <c r="C3635" s="3">
        <v>31</v>
      </c>
      <c r="D3635" s="2" t="s">
        <v>1173</v>
      </c>
      <c r="E3635" s="2" t="s">
        <v>26695</v>
      </c>
      <c r="F3635" s="2">
        <v>34429968</v>
      </c>
      <c r="G3635" s="2" t="s">
        <v>27222</v>
      </c>
      <c r="H3635" s="2" t="s">
        <v>27223</v>
      </c>
      <c r="I3635" s="2" t="s">
        <v>759</v>
      </c>
      <c r="J3635" s="2" t="s">
        <v>12578</v>
      </c>
      <c r="K3635" s="2" t="s">
        <v>27224</v>
      </c>
      <c r="L3635" s="2" t="s">
        <v>27225</v>
      </c>
      <c r="M3635" s="2" t="s">
        <v>7388</v>
      </c>
      <c r="N3635" s="4" t="s">
        <v>27226</v>
      </c>
      <c r="O3635" s="4" t="s">
        <v>27227</v>
      </c>
    </row>
    <row r="3636" spans="1:15" ht="15" hidden="1" customHeight="1" x14ac:dyDescent="0.3">
      <c r="A3636" s="2" t="s">
        <v>409</v>
      </c>
      <c r="B3636" s="2" t="s">
        <v>34338</v>
      </c>
      <c r="C3636" s="3">
        <v>31</v>
      </c>
      <c r="D3636" s="2" t="s">
        <v>1173</v>
      </c>
      <c r="E3636" s="2" t="s">
        <v>26695</v>
      </c>
      <c r="F3636" s="2">
        <v>33363283</v>
      </c>
      <c r="G3636" s="2" t="s">
        <v>27228</v>
      </c>
      <c r="H3636" s="2" t="s">
        <v>27229</v>
      </c>
      <c r="I3636" s="2" t="s">
        <v>9214</v>
      </c>
      <c r="J3636" s="2"/>
      <c r="K3636" s="2" t="s">
        <v>14196</v>
      </c>
      <c r="L3636" s="2" t="s">
        <v>27230</v>
      </c>
      <c r="M3636" s="2" t="s">
        <v>8963</v>
      </c>
      <c r="N3636" s="4" t="s">
        <v>27231</v>
      </c>
      <c r="O3636" s="4" t="s">
        <v>27232</v>
      </c>
    </row>
    <row r="3637" spans="1:15" ht="15" hidden="1" customHeight="1" x14ac:dyDescent="0.3">
      <c r="A3637" s="2" t="s">
        <v>409</v>
      </c>
      <c r="B3637" s="2" t="s">
        <v>34338</v>
      </c>
      <c r="C3637" s="3">
        <v>31</v>
      </c>
      <c r="D3637" s="2" t="s">
        <v>1173</v>
      </c>
      <c r="E3637" s="2" t="s">
        <v>26695</v>
      </c>
      <c r="F3637" s="2">
        <v>32972995</v>
      </c>
      <c r="G3637" s="2" t="s">
        <v>14234</v>
      </c>
      <c r="H3637" s="2" t="s">
        <v>14235</v>
      </c>
      <c r="I3637" s="2" t="s">
        <v>14236</v>
      </c>
      <c r="J3637" s="2" t="s">
        <v>7662</v>
      </c>
      <c r="K3637" s="2" t="s">
        <v>11657</v>
      </c>
      <c r="L3637" s="2" t="s">
        <v>14237</v>
      </c>
      <c r="M3637" s="2" t="s">
        <v>7460</v>
      </c>
      <c r="N3637" s="4" t="s">
        <v>3310</v>
      </c>
      <c r="O3637" s="4" t="s">
        <v>14238</v>
      </c>
    </row>
    <row r="3638" spans="1:15" ht="15" hidden="1" customHeight="1" x14ac:dyDescent="0.3">
      <c r="A3638" s="2" t="s">
        <v>409</v>
      </c>
      <c r="B3638" s="2" t="s">
        <v>34338</v>
      </c>
      <c r="C3638" s="3">
        <v>31</v>
      </c>
      <c r="D3638" s="2" t="s">
        <v>1173</v>
      </c>
      <c r="E3638" s="2" t="s">
        <v>26695</v>
      </c>
      <c r="F3638" s="2">
        <v>32972996</v>
      </c>
      <c r="G3638" s="2" t="s">
        <v>14239</v>
      </c>
      <c r="H3638" s="2" t="s">
        <v>14240</v>
      </c>
      <c r="I3638" s="2" t="s">
        <v>14236</v>
      </c>
      <c r="J3638" s="2" t="s">
        <v>7662</v>
      </c>
      <c r="K3638" s="2" t="s">
        <v>11657</v>
      </c>
      <c r="L3638" s="2" t="s">
        <v>14241</v>
      </c>
      <c r="M3638" s="2" t="s">
        <v>8963</v>
      </c>
      <c r="N3638" s="4" t="s">
        <v>3311</v>
      </c>
      <c r="O3638" s="4" t="s">
        <v>14242</v>
      </c>
    </row>
    <row r="3639" spans="1:15" ht="15" hidden="1" customHeight="1" x14ac:dyDescent="0.3">
      <c r="A3639" s="2" t="s">
        <v>409</v>
      </c>
      <c r="B3639" s="2" t="s">
        <v>34338</v>
      </c>
      <c r="C3639" s="3">
        <v>31</v>
      </c>
      <c r="D3639" s="2" t="s">
        <v>1173</v>
      </c>
      <c r="E3639" s="2" t="s">
        <v>26695</v>
      </c>
      <c r="F3639" s="2">
        <v>33250898</v>
      </c>
      <c r="G3639" s="2" t="s">
        <v>27233</v>
      </c>
      <c r="H3639" s="2" t="s">
        <v>27234</v>
      </c>
      <c r="I3639" s="2" t="s">
        <v>1123</v>
      </c>
      <c r="J3639" s="2" t="s">
        <v>10322</v>
      </c>
      <c r="K3639" s="2" t="s">
        <v>7410</v>
      </c>
      <c r="L3639" s="2" t="s">
        <v>27235</v>
      </c>
      <c r="M3639" s="2" t="s">
        <v>24333</v>
      </c>
      <c r="N3639" s="4" t="s">
        <v>27236</v>
      </c>
      <c r="O3639" s="4" t="s">
        <v>27237</v>
      </c>
    </row>
    <row r="3640" spans="1:15" ht="15" hidden="1" customHeight="1" x14ac:dyDescent="0.3">
      <c r="A3640" s="2" t="s">
        <v>409</v>
      </c>
      <c r="B3640" s="2" t="s">
        <v>34338</v>
      </c>
      <c r="C3640" s="3">
        <v>31</v>
      </c>
      <c r="D3640" s="2" t="s">
        <v>1173</v>
      </c>
      <c r="E3640" s="2" t="s">
        <v>26695</v>
      </c>
      <c r="F3640" s="2">
        <v>31217193</v>
      </c>
      <c r="G3640" s="2" t="s">
        <v>27238</v>
      </c>
      <c r="H3640" s="2" t="s">
        <v>27239</v>
      </c>
      <c r="I3640" s="2" t="s">
        <v>12372</v>
      </c>
      <c r="J3640" s="2" t="s">
        <v>27240</v>
      </c>
      <c r="K3640" s="2" t="s">
        <v>8300</v>
      </c>
      <c r="L3640" s="2" t="s">
        <v>27241</v>
      </c>
      <c r="M3640" s="2" t="s">
        <v>11435</v>
      </c>
      <c r="N3640" s="4" t="s">
        <v>27242</v>
      </c>
      <c r="O3640" s="4" t="s">
        <v>27243</v>
      </c>
    </row>
    <row r="3641" spans="1:15" ht="15" hidden="1" customHeight="1" x14ac:dyDescent="0.3">
      <c r="A3641" s="2" t="s">
        <v>409</v>
      </c>
      <c r="B3641" s="2" t="s">
        <v>34338</v>
      </c>
      <c r="C3641" s="3">
        <v>31</v>
      </c>
      <c r="D3641" s="2" t="s">
        <v>1173</v>
      </c>
      <c r="E3641" s="2" t="s">
        <v>26695</v>
      </c>
      <c r="F3641" s="2">
        <v>31213488</v>
      </c>
      <c r="G3641" s="2" t="s">
        <v>27244</v>
      </c>
      <c r="H3641" s="2" t="s">
        <v>27245</v>
      </c>
      <c r="I3641" s="2" t="s">
        <v>27246</v>
      </c>
      <c r="J3641" s="2" t="s">
        <v>27247</v>
      </c>
      <c r="K3641" s="2" t="s">
        <v>8300</v>
      </c>
      <c r="L3641" s="2" t="s">
        <v>27248</v>
      </c>
      <c r="M3641" s="2" t="s">
        <v>11435</v>
      </c>
      <c r="N3641" s="4" t="s">
        <v>27249</v>
      </c>
      <c r="O3641" s="4" t="s">
        <v>27250</v>
      </c>
    </row>
    <row r="3642" spans="1:15" ht="15" hidden="1" customHeight="1" x14ac:dyDescent="0.3">
      <c r="A3642" s="2" t="s">
        <v>409</v>
      </c>
      <c r="B3642" s="2" t="s">
        <v>34338</v>
      </c>
      <c r="C3642" s="3">
        <v>31</v>
      </c>
      <c r="D3642" s="2" t="s">
        <v>1173</v>
      </c>
      <c r="E3642" s="2" t="s">
        <v>26695</v>
      </c>
      <c r="F3642" s="2">
        <v>29987454</v>
      </c>
      <c r="G3642" s="2" t="s">
        <v>27251</v>
      </c>
      <c r="H3642" s="2" t="s">
        <v>27252</v>
      </c>
      <c r="I3642" s="2" t="s">
        <v>1228</v>
      </c>
      <c r="J3642" s="2" t="s">
        <v>26490</v>
      </c>
      <c r="K3642" s="2" t="s">
        <v>10156</v>
      </c>
      <c r="L3642" s="2" t="s">
        <v>27253</v>
      </c>
      <c r="M3642" s="2" t="s">
        <v>7388</v>
      </c>
      <c r="N3642" s="4" t="s">
        <v>27254</v>
      </c>
      <c r="O3642" s="4" t="s">
        <v>27255</v>
      </c>
    </row>
    <row r="3643" spans="1:15" ht="15" hidden="1" customHeight="1" x14ac:dyDescent="0.3">
      <c r="A3643" s="2" t="s">
        <v>409</v>
      </c>
      <c r="B3643" s="2" t="s">
        <v>34338</v>
      </c>
      <c r="C3643" s="3">
        <v>31</v>
      </c>
      <c r="D3643" s="2" t="s">
        <v>1173</v>
      </c>
      <c r="E3643" s="2" t="s">
        <v>26695</v>
      </c>
      <c r="F3643" s="2">
        <v>40091845</v>
      </c>
      <c r="G3643" s="2" t="s">
        <v>26696</v>
      </c>
      <c r="H3643" s="2" t="s">
        <v>26697</v>
      </c>
      <c r="I3643" s="2" t="s">
        <v>22765</v>
      </c>
      <c r="J3643" s="2" t="s">
        <v>22765</v>
      </c>
      <c r="K3643" s="2" t="s">
        <v>9464</v>
      </c>
      <c r="L3643" s="2" t="s">
        <v>26698</v>
      </c>
      <c r="M3643" s="2" t="s">
        <v>7388</v>
      </c>
      <c r="N3643" s="4" t="s">
        <v>26699</v>
      </c>
      <c r="O3643" s="4" t="s">
        <v>26700</v>
      </c>
    </row>
    <row r="3644" spans="1:15" ht="15" hidden="1" customHeight="1" x14ac:dyDescent="0.3">
      <c r="A3644" s="2" t="s">
        <v>409</v>
      </c>
      <c r="B3644" s="2" t="s">
        <v>34338</v>
      </c>
      <c r="C3644" s="3">
        <v>31</v>
      </c>
      <c r="D3644" s="2" t="s">
        <v>1173</v>
      </c>
      <c r="E3644" s="2" t="s">
        <v>26695</v>
      </c>
      <c r="F3644" s="2">
        <v>39724971</v>
      </c>
      <c r="G3644" s="2" t="s">
        <v>26701</v>
      </c>
      <c r="H3644" s="2" t="s">
        <v>26702</v>
      </c>
      <c r="I3644" s="2" t="s">
        <v>4760</v>
      </c>
      <c r="J3644" s="2" t="s">
        <v>25158</v>
      </c>
      <c r="K3644" s="2" t="s">
        <v>7380</v>
      </c>
      <c r="L3644" s="2" t="s">
        <v>26703</v>
      </c>
      <c r="M3644" s="2" t="s">
        <v>7438</v>
      </c>
      <c r="N3644" s="4" t="s">
        <v>26704</v>
      </c>
      <c r="O3644" s="4" t="s">
        <v>26705</v>
      </c>
    </row>
    <row r="3645" spans="1:15" ht="15" hidden="1" customHeight="1" x14ac:dyDescent="0.3">
      <c r="A3645" s="2" t="s">
        <v>409</v>
      </c>
      <c r="B3645" s="2" t="s">
        <v>34338</v>
      </c>
      <c r="C3645" s="3">
        <v>31</v>
      </c>
      <c r="D3645" s="2" t="s">
        <v>1173</v>
      </c>
      <c r="E3645" s="2" t="s">
        <v>26695</v>
      </c>
      <c r="F3645" s="2">
        <v>38976510</v>
      </c>
      <c r="G3645" s="2" t="s">
        <v>26706</v>
      </c>
      <c r="H3645" s="2" t="s">
        <v>26707</v>
      </c>
      <c r="I3645" s="2" t="s">
        <v>12847</v>
      </c>
      <c r="J3645" s="2"/>
      <c r="K3645" s="2" t="s">
        <v>7552</v>
      </c>
      <c r="L3645" s="2" t="s">
        <v>26708</v>
      </c>
      <c r="M3645" s="2" t="s">
        <v>7709</v>
      </c>
      <c r="N3645" s="4" t="s">
        <v>26709</v>
      </c>
      <c r="O3645" s="4" t="s">
        <v>26710</v>
      </c>
    </row>
    <row r="3646" spans="1:15" ht="15" hidden="1" customHeight="1" x14ac:dyDescent="0.3">
      <c r="A3646" s="2" t="s">
        <v>409</v>
      </c>
      <c r="B3646" s="2" t="s">
        <v>34338</v>
      </c>
      <c r="C3646" s="3">
        <v>31</v>
      </c>
      <c r="D3646" s="2" t="s">
        <v>1173</v>
      </c>
      <c r="E3646" s="2" t="s">
        <v>26695</v>
      </c>
      <c r="F3646" s="2">
        <v>39680367</v>
      </c>
      <c r="G3646" s="2" t="s">
        <v>26711</v>
      </c>
      <c r="H3646" s="2" t="s">
        <v>26712</v>
      </c>
      <c r="I3646" s="2" t="s">
        <v>15370</v>
      </c>
      <c r="J3646" s="2" t="s">
        <v>10968</v>
      </c>
      <c r="K3646" s="2" t="s">
        <v>8300</v>
      </c>
      <c r="L3646" s="2" t="s">
        <v>26713</v>
      </c>
      <c r="M3646" s="2" t="s">
        <v>7388</v>
      </c>
      <c r="N3646" s="4" t="s">
        <v>26714</v>
      </c>
      <c r="O3646" s="4" t="s">
        <v>26715</v>
      </c>
    </row>
    <row r="3647" spans="1:15" ht="15" hidden="1" customHeight="1" x14ac:dyDescent="0.3">
      <c r="A3647" s="2" t="s">
        <v>409</v>
      </c>
      <c r="B3647" s="2" t="s">
        <v>34338</v>
      </c>
      <c r="C3647" s="3">
        <v>31</v>
      </c>
      <c r="D3647" s="2" t="s">
        <v>1173</v>
      </c>
      <c r="E3647" s="2" t="s">
        <v>26695</v>
      </c>
      <c r="F3647" s="2">
        <v>39792639</v>
      </c>
      <c r="G3647" s="2" t="s">
        <v>22773</v>
      </c>
      <c r="H3647" s="2" t="s">
        <v>22774</v>
      </c>
      <c r="I3647" s="2" t="s">
        <v>14682</v>
      </c>
      <c r="J3647" s="2" t="s">
        <v>14682</v>
      </c>
      <c r="K3647" s="2" t="s">
        <v>9120</v>
      </c>
      <c r="L3647" s="2" t="s">
        <v>22775</v>
      </c>
      <c r="M3647" s="2" t="s">
        <v>7388</v>
      </c>
      <c r="N3647" s="4" t="s">
        <v>3380</v>
      </c>
      <c r="O3647" s="4" t="s">
        <v>22776</v>
      </c>
    </row>
    <row r="3648" spans="1:15" ht="15" hidden="1" customHeight="1" x14ac:dyDescent="0.3">
      <c r="A3648" s="2" t="s">
        <v>420</v>
      </c>
      <c r="B3648" s="2" t="s">
        <v>34339</v>
      </c>
      <c r="C3648" s="3">
        <v>32</v>
      </c>
      <c r="D3648" s="2" t="s">
        <v>1183</v>
      </c>
      <c r="E3648" s="2" t="s">
        <v>27256</v>
      </c>
      <c r="F3648" s="2">
        <v>39151691</v>
      </c>
      <c r="G3648" s="2" t="s">
        <v>27262</v>
      </c>
      <c r="H3648" s="2" t="s">
        <v>27263</v>
      </c>
      <c r="I3648" s="2" t="s">
        <v>5010</v>
      </c>
      <c r="J3648" s="2" t="s">
        <v>15531</v>
      </c>
      <c r="K3648" s="2" t="s">
        <v>7479</v>
      </c>
      <c r="L3648" s="2" t="s">
        <v>27264</v>
      </c>
      <c r="M3648" s="2" t="s">
        <v>7388</v>
      </c>
      <c r="N3648" s="4" t="s">
        <v>27265</v>
      </c>
      <c r="O3648" s="4" t="s">
        <v>27266</v>
      </c>
    </row>
    <row r="3649" spans="1:15" ht="15" hidden="1" customHeight="1" x14ac:dyDescent="0.3">
      <c r="A3649" s="2" t="s">
        <v>420</v>
      </c>
      <c r="B3649" s="2" t="s">
        <v>34339</v>
      </c>
      <c r="C3649" s="3">
        <v>32</v>
      </c>
      <c r="D3649" s="2" t="s">
        <v>1183</v>
      </c>
      <c r="E3649" s="2" t="s">
        <v>27256</v>
      </c>
      <c r="F3649" s="2">
        <v>38676811</v>
      </c>
      <c r="G3649" s="2" t="s">
        <v>23464</v>
      </c>
      <c r="H3649" s="2" t="s">
        <v>23465</v>
      </c>
      <c r="I3649" s="2" t="s">
        <v>6586</v>
      </c>
      <c r="J3649" s="2" t="s">
        <v>6586</v>
      </c>
      <c r="K3649" s="2" t="s">
        <v>7472</v>
      </c>
      <c r="L3649" s="2" t="s">
        <v>23466</v>
      </c>
      <c r="M3649" s="2" t="s">
        <v>11435</v>
      </c>
      <c r="N3649" s="4" t="s">
        <v>23467</v>
      </c>
      <c r="O3649" s="4" t="s">
        <v>23468</v>
      </c>
    </row>
    <row r="3650" spans="1:15" ht="15" hidden="1" customHeight="1" x14ac:dyDescent="0.3">
      <c r="A3650" s="2" t="s">
        <v>420</v>
      </c>
      <c r="B3650" s="2" t="s">
        <v>34339</v>
      </c>
      <c r="C3650" s="3">
        <v>32</v>
      </c>
      <c r="D3650" s="2" t="s">
        <v>1183</v>
      </c>
      <c r="E3650" s="2" t="s">
        <v>27256</v>
      </c>
      <c r="F3650" s="2">
        <v>38194689</v>
      </c>
      <c r="G3650" s="2" t="s">
        <v>26244</v>
      </c>
      <c r="H3650" s="2" t="s">
        <v>26245</v>
      </c>
      <c r="I3650" s="2" t="s">
        <v>6617</v>
      </c>
      <c r="J3650" s="2"/>
      <c r="K3650" s="2" t="s">
        <v>5284</v>
      </c>
      <c r="L3650" s="2" t="s">
        <v>26246</v>
      </c>
      <c r="M3650" s="2" t="s">
        <v>9041</v>
      </c>
      <c r="N3650" s="4" t="s">
        <v>26247</v>
      </c>
      <c r="O3650" s="4" t="s">
        <v>26248</v>
      </c>
    </row>
    <row r="3651" spans="1:15" ht="15" hidden="1" customHeight="1" x14ac:dyDescent="0.3">
      <c r="A3651" s="2" t="s">
        <v>420</v>
      </c>
      <c r="B3651" s="2" t="s">
        <v>34339</v>
      </c>
      <c r="C3651" s="3">
        <v>32</v>
      </c>
      <c r="D3651" s="2" t="s">
        <v>1183</v>
      </c>
      <c r="E3651" s="2" t="s">
        <v>27256</v>
      </c>
      <c r="F3651" s="2">
        <v>38367737</v>
      </c>
      <c r="G3651" s="2" t="s">
        <v>21753</v>
      </c>
      <c r="H3651" s="2" t="s">
        <v>21754</v>
      </c>
      <c r="I3651" s="2" t="s">
        <v>4025</v>
      </c>
      <c r="J3651" s="2" t="s">
        <v>21755</v>
      </c>
      <c r="K3651" s="2" t="s">
        <v>8000</v>
      </c>
      <c r="L3651" s="2" t="s">
        <v>21756</v>
      </c>
      <c r="M3651" s="2" t="s">
        <v>11800</v>
      </c>
      <c r="N3651" s="4" t="s">
        <v>21757</v>
      </c>
      <c r="O3651" s="4" t="s">
        <v>21758</v>
      </c>
    </row>
    <row r="3652" spans="1:15" ht="15" hidden="1" customHeight="1" x14ac:dyDescent="0.3">
      <c r="A3652" s="2" t="s">
        <v>420</v>
      </c>
      <c r="B3652" s="2" t="s">
        <v>34339</v>
      </c>
      <c r="C3652" s="3">
        <v>32</v>
      </c>
      <c r="D3652" s="2" t="s">
        <v>1183</v>
      </c>
      <c r="E3652" s="2" t="s">
        <v>27256</v>
      </c>
      <c r="F3652" s="2">
        <v>38187866</v>
      </c>
      <c r="G3652" s="2" t="s">
        <v>27267</v>
      </c>
      <c r="H3652" s="2" t="s">
        <v>27268</v>
      </c>
      <c r="I3652" s="2" t="s">
        <v>5347</v>
      </c>
      <c r="J3652" s="2" t="s">
        <v>5697</v>
      </c>
      <c r="K3652" s="2" t="s">
        <v>7395</v>
      </c>
      <c r="L3652" s="2" t="s">
        <v>27269</v>
      </c>
      <c r="M3652" s="2" t="s">
        <v>7388</v>
      </c>
      <c r="N3652" s="4" t="s">
        <v>27270</v>
      </c>
      <c r="O3652" s="4" t="s">
        <v>27271</v>
      </c>
    </row>
    <row r="3653" spans="1:15" ht="15" hidden="1" customHeight="1" x14ac:dyDescent="0.3">
      <c r="A3653" s="2" t="s">
        <v>420</v>
      </c>
      <c r="B3653" s="2" t="s">
        <v>34339</v>
      </c>
      <c r="C3653" s="3">
        <v>32</v>
      </c>
      <c r="D3653" s="2" t="s">
        <v>1183</v>
      </c>
      <c r="E3653" s="2" t="s">
        <v>27272</v>
      </c>
      <c r="F3653" s="2">
        <v>37793572</v>
      </c>
      <c r="G3653" s="2" t="s">
        <v>21764</v>
      </c>
      <c r="H3653" s="2" t="s">
        <v>21765</v>
      </c>
      <c r="I3653" s="2" t="s">
        <v>10995</v>
      </c>
      <c r="J3653" s="2" t="s">
        <v>5842</v>
      </c>
      <c r="K3653" s="2" t="s">
        <v>7380</v>
      </c>
      <c r="L3653" s="2" t="s">
        <v>21766</v>
      </c>
      <c r="M3653" s="2" t="s">
        <v>21767</v>
      </c>
      <c r="N3653" s="4" t="s">
        <v>21768</v>
      </c>
      <c r="O3653" s="4" t="s">
        <v>21769</v>
      </c>
    </row>
    <row r="3654" spans="1:15" ht="15" hidden="1" customHeight="1" x14ac:dyDescent="0.3">
      <c r="A3654" s="2" t="s">
        <v>420</v>
      </c>
      <c r="B3654" s="2" t="s">
        <v>34339</v>
      </c>
      <c r="C3654" s="3">
        <v>32</v>
      </c>
      <c r="D3654" s="2" t="s">
        <v>1183</v>
      </c>
      <c r="E3654" s="2" t="s">
        <v>27256</v>
      </c>
      <c r="F3654" s="2">
        <v>38516355</v>
      </c>
      <c r="G3654" s="2" t="s">
        <v>27273</v>
      </c>
      <c r="H3654" s="2" t="s">
        <v>27274</v>
      </c>
      <c r="I3654" s="2" t="s">
        <v>945</v>
      </c>
      <c r="J3654" s="2" t="s">
        <v>27275</v>
      </c>
      <c r="K3654" s="2" t="s">
        <v>7707</v>
      </c>
      <c r="L3654" s="2" t="s">
        <v>27276</v>
      </c>
      <c r="M3654" s="2" t="s">
        <v>7709</v>
      </c>
      <c r="N3654" s="4" t="s">
        <v>27277</v>
      </c>
      <c r="O3654" s="4" t="s">
        <v>27278</v>
      </c>
    </row>
    <row r="3655" spans="1:15" ht="15" hidden="1" customHeight="1" x14ac:dyDescent="0.3">
      <c r="A3655" s="2" t="s">
        <v>420</v>
      </c>
      <c r="B3655" s="2" t="s">
        <v>34339</v>
      </c>
      <c r="C3655" s="3">
        <v>32</v>
      </c>
      <c r="D3655" s="2" t="s">
        <v>1183</v>
      </c>
      <c r="E3655" s="2" t="s">
        <v>27256</v>
      </c>
      <c r="F3655" s="2">
        <v>39220156</v>
      </c>
      <c r="G3655" s="2" t="s">
        <v>27279</v>
      </c>
      <c r="H3655" s="2" t="s">
        <v>27280</v>
      </c>
      <c r="I3655" s="2" t="s">
        <v>945</v>
      </c>
      <c r="J3655" s="2" t="s">
        <v>27281</v>
      </c>
      <c r="K3655" s="2" t="s">
        <v>7707</v>
      </c>
      <c r="L3655" s="2" t="s">
        <v>27282</v>
      </c>
      <c r="M3655" s="2" t="s">
        <v>7709</v>
      </c>
      <c r="N3655" s="4" t="s">
        <v>27283</v>
      </c>
      <c r="O3655" s="4" t="s">
        <v>27284</v>
      </c>
    </row>
    <row r="3656" spans="1:15" ht="15" hidden="1" customHeight="1" x14ac:dyDescent="0.3">
      <c r="A3656" s="2" t="s">
        <v>420</v>
      </c>
      <c r="B3656" s="2" t="s">
        <v>34339</v>
      </c>
      <c r="C3656" s="3">
        <v>32</v>
      </c>
      <c r="D3656" s="2" t="s">
        <v>1183</v>
      </c>
      <c r="E3656" s="2" t="s">
        <v>27272</v>
      </c>
      <c r="F3656" s="2">
        <v>37659505</v>
      </c>
      <c r="G3656" s="2" t="s">
        <v>21780</v>
      </c>
      <c r="H3656" s="2" t="s">
        <v>21781</v>
      </c>
      <c r="I3656" s="2" t="s">
        <v>5906</v>
      </c>
      <c r="J3656" s="2" t="s">
        <v>4072</v>
      </c>
      <c r="K3656" s="2" t="s">
        <v>7380</v>
      </c>
      <c r="L3656" s="2" t="s">
        <v>21782</v>
      </c>
      <c r="M3656" s="2" t="s">
        <v>21783</v>
      </c>
      <c r="N3656" s="4" t="s">
        <v>21784</v>
      </c>
      <c r="O3656" s="4" t="s">
        <v>21785</v>
      </c>
    </row>
    <row r="3657" spans="1:15" ht="15" hidden="1" customHeight="1" x14ac:dyDescent="0.3">
      <c r="A3657" s="2" t="s">
        <v>420</v>
      </c>
      <c r="B3657" s="2" t="s">
        <v>34339</v>
      </c>
      <c r="C3657" s="3">
        <v>32</v>
      </c>
      <c r="D3657" s="2" t="s">
        <v>1183</v>
      </c>
      <c r="E3657" s="2" t="s">
        <v>27256</v>
      </c>
      <c r="F3657" s="2">
        <v>37567344</v>
      </c>
      <c r="G3657" s="2" t="s">
        <v>27285</v>
      </c>
      <c r="H3657" s="2" t="s">
        <v>27286</v>
      </c>
      <c r="I3657" s="2" t="s">
        <v>5345</v>
      </c>
      <c r="J3657" s="2" t="s">
        <v>27287</v>
      </c>
      <c r="K3657" s="2" t="s">
        <v>7479</v>
      </c>
      <c r="L3657" s="2" t="s">
        <v>27288</v>
      </c>
      <c r="M3657" s="2" t="s">
        <v>9041</v>
      </c>
      <c r="N3657" s="4" t="s">
        <v>27289</v>
      </c>
      <c r="O3657" s="4" t="s">
        <v>27290</v>
      </c>
    </row>
    <row r="3658" spans="1:15" ht="15" hidden="1" customHeight="1" x14ac:dyDescent="0.3">
      <c r="A3658" s="2" t="s">
        <v>420</v>
      </c>
      <c r="B3658" s="2" t="s">
        <v>34339</v>
      </c>
      <c r="C3658" s="3">
        <v>32</v>
      </c>
      <c r="D3658" s="2" t="s">
        <v>1183</v>
      </c>
      <c r="E3658" s="2" t="s">
        <v>27256</v>
      </c>
      <c r="F3658" s="2">
        <v>36228738</v>
      </c>
      <c r="G3658" s="2" t="s">
        <v>27291</v>
      </c>
      <c r="H3658" s="2" t="s">
        <v>27292</v>
      </c>
      <c r="I3658" s="2" t="s">
        <v>11026</v>
      </c>
      <c r="J3658" s="2" t="s">
        <v>27293</v>
      </c>
      <c r="K3658" s="2" t="s">
        <v>7380</v>
      </c>
      <c r="L3658" s="2" t="s">
        <v>27294</v>
      </c>
      <c r="M3658" s="2" t="s">
        <v>9072</v>
      </c>
      <c r="N3658" s="4" t="s">
        <v>3410</v>
      </c>
      <c r="O3658" s="4" t="s">
        <v>27295</v>
      </c>
    </row>
    <row r="3659" spans="1:15" ht="15" hidden="1" customHeight="1" x14ac:dyDescent="0.3">
      <c r="A3659" s="2" t="s">
        <v>420</v>
      </c>
      <c r="B3659" s="2" t="s">
        <v>34339</v>
      </c>
      <c r="C3659" s="3">
        <v>32</v>
      </c>
      <c r="D3659" s="2" t="s">
        <v>1183</v>
      </c>
      <c r="E3659" s="2" t="s">
        <v>27256</v>
      </c>
      <c r="F3659" s="2">
        <v>36722837</v>
      </c>
      <c r="G3659" s="2" t="s">
        <v>27296</v>
      </c>
      <c r="H3659" s="2" t="s">
        <v>27297</v>
      </c>
      <c r="I3659" s="2" t="s">
        <v>4068</v>
      </c>
      <c r="J3659" s="2" t="s">
        <v>15867</v>
      </c>
      <c r="K3659" s="2" t="s">
        <v>27298</v>
      </c>
      <c r="L3659" s="2" t="s">
        <v>27299</v>
      </c>
      <c r="M3659" s="2" t="s">
        <v>7388</v>
      </c>
      <c r="N3659" s="4" t="s">
        <v>27300</v>
      </c>
      <c r="O3659" s="4" t="s">
        <v>27301</v>
      </c>
    </row>
    <row r="3660" spans="1:15" ht="15" hidden="1" customHeight="1" x14ac:dyDescent="0.3">
      <c r="A3660" s="2" t="s">
        <v>420</v>
      </c>
      <c r="B3660" s="2" t="s">
        <v>34339</v>
      </c>
      <c r="C3660" s="3">
        <v>32</v>
      </c>
      <c r="D3660" s="2" t="s">
        <v>1183</v>
      </c>
      <c r="E3660" s="2" t="s">
        <v>27256</v>
      </c>
      <c r="F3660" s="2">
        <v>35947323</v>
      </c>
      <c r="G3660" s="2" t="s">
        <v>26309</v>
      </c>
      <c r="H3660" s="2" t="s">
        <v>26310</v>
      </c>
      <c r="I3660" s="2" t="s">
        <v>10108</v>
      </c>
      <c r="J3660" s="2" t="s">
        <v>15885</v>
      </c>
      <c r="K3660" s="2" t="s">
        <v>7472</v>
      </c>
      <c r="L3660" s="2" t="s">
        <v>26311</v>
      </c>
      <c r="M3660" s="2" t="s">
        <v>9041</v>
      </c>
      <c r="N3660" s="4" t="s">
        <v>26312</v>
      </c>
      <c r="O3660" s="4" t="s">
        <v>26313</v>
      </c>
    </row>
    <row r="3661" spans="1:15" ht="15" hidden="1" customHeight="1" x14ac:dyDescent="0.3">
      <c r="A3661" s="2" t="s">
        <v>420</v>
      </c>
      <c r="B3661" s="2" t="s">
        <v>34339</v>
      </c>
      <c r="C3661" s="3">
        <v>32</v>
      </c>
      <c r="D3661" s="2" t="s">
        <v>1183</v>
      </c>
      <c r="E3661" s="2" t="s">
        <v>27256</v>
      </c>
      <c r="F3661" s="2">
        <v>27273469</v>
      </c>
      <c r="G3661" s="2" t="s">
        <v>27302</v>
      </c>
      <c r="H3661" s="2" t="s">
        <v>27303</v>
      </c>
      <c r="I3661" s="2" t="s">
        <v>1366</v>
      </c>
      <c r="J3661" s="2" t="s">
        <v>27304</v>
      </c>
      <c r="K3661" s="2" t="s">
        <v>9176</v>
      </c>
      <c r="L3661" s="2" t="s">
        <v>27305</v>
      </c>
      <c r="M3661" s="2" t="s">
        <v>7709</v>
      </c>
      <c r="N3661" s="4" t="s">
        <v>27306</v>
      </c>
      <c r="O3661" s="4" t="s">
        <v>27307</v>
      </c>
    </row>
    <row r="3662" spans="1:15" ht="15" hidden="1" customHeight="1" x14ac:dyDescent="0.3">
      <c r="A3662" s="2" t="s">
        <v>420</v>
      </c>
      <c r="B3662" s="2" t="s">
        <v>34339</v>
      </c>
      <c r="C3662" s="3">
        <v>32</v>
      </c>
      <c r="D3662" s="2" t="s">
        <v>1183</v>
      </c>
      <c r="E3662" s="2" t="s">
        <v>27256</v>
      </c>
      <c r="F3662" s="2">
        <v>27076228</v>
      </c>
      <c r="G3662" s="2" t="s">
        <v>27308</v>
      </c>
      <c r="H3662" s="2" t="s">
        <v>27309</v>
      </c>
      <c r="I3662" s="2" t="s">
        <v>3105</v>
      </c>
      <c r="J3662" s="2" t="s">
        <v>27310</v>
      </c>
      <c r="K3662" s="2" t="s">
        <v>7472</v>
      </c>
      <c r="L3662" s="2" t="s">
        <v>27311</v>
      </c>
      <c r="M3662" s="2" t="s">
        <v>7709</v>
      </c>
      <c r="N3662" s="4" t="s">
        <v>27312</v>
      </c>
      <c r="O3662" s="4" t="s">
        <v>27313</v>
      </c>
    </row>
    <row r="3663" spans="1:15" ht="15" hidden="1" customHeight="1" x14ac:dyDescent="0.3">
      <c r="A3663" s="2" t="s">
        <v>420</v>
      </c>
      <c r="B3663" s="2" t="s">
        <v>34339</v>
      </c>
      <c r="C3663" s="3">
        <v>32</v>
      </c>
      <c r="D3663" s="2" t="s">
        <v>1183</v>
      </c>
      <c r="E3663" s="2" t="s">
        <v>27256</v>
      </c>
      <c r="F3663" s="2">
        <v>25981738</v>
      </c>
      <c r="G3663" s="2" t="s">
        <v>27314</v>
      </c>
      <c r="H3663" s="2" t="s">
        <v>27315</v>
      </c>
      <c r="I3663" s="2" t="s">
        <v>2120</v>
      </c>
      <c r="J3663" s="2" t="s">
        <v>27316</v>
      </c>
      <c r="K3663" s="2" t="s">
        <v>7380</v>
      </c>
      <c r="L3663" s="2" t="s">
        <v>27317</v>
      </c>
      <c r="M3663" s="2" t="s">
        <v>9553</v>
      </c>
      <c r="N3663" s="4" t="s">
        <v>27318</v>
      </c>
      <c r="O3663" s="4" t="s">
        <v>27319</v>
      </c>
    </row>
    <row r="3664" spans="1:15" ht="15" hidden="1" customHeight="1" x14ac:dyDescent="0.3">
      <c r="A3664" s="2" t="s">
        <v>420</v>
      </c>
      <c r="B3664" s="2" t="s">
        <v>34339</v>
      </c>
      <c r="C3664" s="3">
        <v>32</v>
      </c>
      <c r="D3664" s="2" t="s">
        <v>1183</v>
      </c>
      <c r="E3664" s="2" t="s">
        <v>27256</v>
      </c>
      <c r="F3664" s="2">
        <v>25139357</v>
      </c>
      <c r="G3664" s="2" t="s">
        <v>27320</v>
      </c>
      <c r="H3664" s="2" t="s">
        <v>27321</v>
      </c>
      <c r="I3664" s="2" t="s">
        <v>27322</v>
      </c>
      <c r="J3664" s="2" t="s">
        <v>27323</v>
      </c>
      <c r="K3664" s="2" t="s">
        <v>5284</v>
      </c>
      <c r="L3664" s="2" t="s">
        <v>27324</v>
      </c>
      <c r="M3664" s="2" t="s">
        <v>23938</v>
      </c>
      <c r="N3664" s="4" t="s">
        <v>27325</v>
      </c>
      <c r="O3664" s="4" t="s">
        <v>27326</v>
      </c>
    </row>
    <row r="3665" spans="1:15" ht="15" hidden="1" customHeight="1" x14ac:dyDescent="0.3">
      <c r="A3665" s="2" t="s">
        <v>420</v>
      </c>
      <c r="B3665" s="2" t="s">
        <v>34339</v>
      </c>
      <c r="C3665" s="3">
        <v>32</v>
      </c>
      <c r="D3665" s="2" t="s">
        <v>1183</v>
      </c>
      <c r="E3665" s="2" t="s">
        <v>27256</v>
      </c>
      <c r="F3665" s="2">
        <v>22894951</v>
      </c>
      <c r="G3665" s="2" t="s">
        <v>27327</v>
      </c>
      <c r="H3665" s="2" t="s">
        <v>27328</v>
      </c>
      <c r="I3665" s="2" t="s">
        <v>5688</v>
      </c>
      <c r="J3665" s="2" t="s">
        <v>17342</v>
      </c>
      <c r="K3665" s="2" t="s">
        <v>10451</v>
      </c>
      <c r="L3665" s="2" t="s">
        <v>27329</v>
      </c>
      <c r="M3665" s="2" t="s">
        <v>7438</v>
      </c>
      <c r="N3665" s="4" t="s">
        <v>27330</v>
      </c>
      <c r="O3665" s="4" t="s">
        <v>27331</v>
      </c>
    </row>
    <row r="3666" spans="1:15" ht="15" hidden="1" customHeight="1" x14ac:dyDescent="0.3">
      <c r="A3666" s="2" t="s">
        <v>420</v>
      </c>
      <c r="B3666" s="2" t="s">
        <v>34339</v>
      </c>
      <c r="C3666" s="3">
        <v>32</v>
      </c>
      <c r="D3666" s="2" t="s">
        <v>1183</v>
      </c>
      <c r="E3666" s="2" t="s">
        <v>27256</v>
      </c>
      <c r="F3666" s="2">
        <v>22132881</v>
      </c>
      <c r="G3666" s="2" t="s">
        <v>27332</v>
      </c>
      <c r="H3666" s="2" t="s">
        <v>27333</v>
      </c>
      <c r="I3666" s="2" t="s">
        <v>5021</v>
      </c>
      <c r="J3666" s="2"/>
      <c r="K3666" s="2" t="s">
        <v>7921</v>
      </c>
      <c r="L3666" s="2" t="s">
        <v>27334</v>
      </c>
      <c r="M3666" s="2" t="s">
        <v>7438</v>
      </c>
      <c r="N3666" s="4" t="s">
        <v>27335</v>
      </c>
      <c r="O3666" s="4" t="s">
        <v>27336</v>
      </c>
    </row>
    <row r="3667" spans="1:15" ht="15" hidden="1" customHeight="1" x14ac:dyDescent="0.3">
      <c r="A3667" s="2" t="s">
        <v>420</v>
      </c>
      <c r="B3667" s="2" t="s">
        <v>34339</v>
      </c>
      <c r="C3667" s="3">
        <v>32</v>
      </c>
      <c r="D3667" s="2" t="s">
        <v>1183</v>
      </c>
      <c r="E3667" s="2" t="s">
        <v>27256</v>
      </c>
      <c r="F3667" s="2">
        <v>18689679</v>
      </c>
      <c r="G3667" s="2" t="s">
        <v>27337</v>
      </c>
      <c r="H3667" s="2" t="s">
        <v>27338</v>
      </c>
      <c r="I3667" s="2" t="s">
        <v>27339</v>
      </c>
      <c r="J3667" s="2" t="s">
        <v>17589</v>
      </c>
      <c r="K3667" s="2" t="s">
        <v>8210</v>
      </c>
      <c r="L3667" s="2" t="s">
        <v>27340</v>
      </c>
      <c r="M3667" s="2" t="s">
        <v>7460</v>
      </c>
      <c r="N3667" s="4" t="s">
        <v>27341</v>
      </c>
      <c r="O3667" s="4" t="s">
        <v>27342</v>
      </c>
    </row>
    <row r="3668" spans="1:15" ht="15" hidden="1" customHeight="1" x14ac:dyDescent="0.3">
      <c r="A3668" s="2" t="s">
        <v>420</v>
      </c>
      <c r="B3668" s="2" t="s">
        <v>34339</v>
      </c>
      <c r="C3668" s="3">
        <v>32</v>
      </c>
      <c r="D3668" s="2" t="s">
        <v>1183</v>
      </c>
      <c r="E3668" s="2" t="s">
        <v>27256</v>
      </c>
      <c r="F3668" s="2">
        <v>18317235</v>
      </c>
      <c r="G3668" s="2" t="s">
        <v>27343</v>
      </c>
      <c r="H3668" s="2" t="s">
        <v>27344</v>
      </c>
      <c r="I3668" s="2" t="s">
        <v>777</v>
      </c>
      <c r="J3668" s="2"/>
      <c r="K3668" s="2" t="s">
        <v>10505</v>
      </c>
      <c r="L3668" s="2" t="s">
        <v>27345</v>
      </c>
      <c r="M3668" s="2" t="s">
        <v>9041</v>
      </c>
      <c r="N3668" s="4" t="s">
        <v>27346</v>
      </c>
      <c r="O3668" s="4" t="s">
        <v>27347</v>
      </c>
    </row>
    <row r="3669" spans="1:15" ht="15" hidden="1" customHeight="1" x14ac:dyDescent="0.3">
      <c r="A3669" s="2" t="s">
        <v>420</v>
      </c>
      <c r="B3669" s="2" t="s">
        <v>34339</v>
      </c>
      <c r="C3669" s="3">
        <v>32</v>
      </c>
      <c r="D3669" s="2" t="s">
        <v>1183</v>
      </c>
      <c r="E3669" s="2" t="s">
        <v>27256</v>
      </c>
      <c r="F3669" s="2">
        <v>17237713</v>
      </c>
      <c r="G3669" s="2" t="s">
        <v>27348</v>
      </c>
      <c r="H3669" s="2" t="s">
        <v>27349</v>
      </c>
      <c r="I3669" s="2" t="s">
        <v>10774</v>
      </c>
      <c r="J3669" s="2"/>
      <c r="K3669" s="2" t="s">
        <v>10505</v>
      </c>
      <c r="L3669" s="2" t="s">
        <v>27350</v>
      </c>
      <c r="M3669" s="2" t="s">
        <v>7388</v>
      </c>
      <c r="N3669" s="4" t="s">
        <v>27351</v>
      </c>
      <c r="O3669" s="4" t="s">
        <v>27352</v>
      </c>
    </row>
    <row r="3670" spans="1:15" ht="15" hidden="1" customHeight="1" x14ac:dyDescent="0.3">
      <c r="A3670" s="2" t="s">
        <v>420</v>
      </c>
      <c r="B3670" s="2" t="s">
        <v>34339</v>
      </c>
      <c r="C3670" s="3">
        <v>32</v>
      </c>
      <c r="D3670" s="2" t="s">
        <v>1183</v>
      </c>
      <c r="E3670" s="2" t="s">
        <v>27256</v>
      </c>
      <c r="F3670" s="2">
        <v>16303764</v>
      </c>
      <c r="G3670" s="2" t="s">
        <v>27353</v>
      </c>
      <c r="H3670" s="2" t="s">
        <v>27354</v>
      </c>
      <c r="I3670" s="2" t="s">
        <v>27355</v>
      </c>
      <c r="J3670" s="2" t="s">
        <v>27356</v>
      </c>
      <c r="K3670" s="2" t="s">
        <v>17265</v>
      </c>
      <c r="L3670" s="2" t="s">
        <v>27357</v>
      </c>
      <c r="M3670" s="2" t="s">
        <v>7460</v>
      </c>
      <c r="N3670" s="4" t="s">
        <v>27358</v>
      </c>
      <c r="O3670" s="4" t="s">
        <v>27359</v>
      </c>
    </row>
    <row r="3671" spans="1:15" ht="15" hidden="1" customHeight="1" x14ac:dyDescent="0.3">
      <c r="A3671" s="2" t="s">
        <v>420</v>
      </c>
      <c r="B3671" s="2" t="s">
        <v>34339</v>
      </c>
      <c r="C3671" s="3">
        <v>32</v>
      </c>
      <c r="D3671" s="2" t="s">
        <v>1183</v>
      </c>
      <c r="E3671" s="2" t="s">
        <v>27256</v>
      </c>
      <c r="F3671" s="2">
        <v>40024461</v>
      </c>
      <c r="G3671" s="2" t="s">
        <v>27257</v>
      </c>
      <c r="H3671" s="2" t="s">
        <v>27258</v>
      </c>
      <c r="I3671" s="2" t="s">
        <v>4282</v>
      </c>
      <c r="J3671" s="2" t="s">
        <v>4282</v>
      </c>
      <c r="K3671" s="2" t="s">
        <v>8000</v>
      </c>
      <c r="L3671" s="2" t="s">
        <v>27259</v>
      </c>
      <c r="M3671" s="2" t="s">
        <v>7388</v>
      </c>
      <c r="N3671" s="4" t="s">
        <v>27260</v>
      </c>
      <c r="O3671" s="4" t="s">
        <v>27261</v>
      </c>
    </row>
    <row r="3672" spans="1:15" ht="15" hidden="1" customHeight="1" x14ac:dyDescent="0.3">
      <c r="A3672" s="2" t="s">
        <v>430</v>
      </c>
      <c r="B3672" s="2" t="s">
        <v>34340</v>
      </c>
      <c r="C3672" s="3">
        <v>33</v>
      </c>
      <c r="D3672" s="2" t="s">
        <v>1193</v>
      </c>
      <c r="E3672" s="2" t="s">
        <v>27360</v>
      </c>
      <c r="F3672" s="2">
        <v>38578389</v>
      </c>
      <c r="G3672" s="2" t="s">
        <v>12259</v>
      </c>
      <c r="H3672" s="2" t="s">
        <v>12260</v>
      </c>
      <c r="I3672" s="2" t="s">
        <v>12261</v>
      </c>
      <c r="J3672" s="2" t="s">
        <v>12261</v>
      </c>
      <c r="K3672" s="2" t="s">
        <v>7472</v>
      </c>
      <c r="L3672" s="2" t="s">
        <v>12262</v>
      </c>
      <c r="M3672" s="2" t="s">
        <v>11800</v>
      </c>
      <c r="N3672" s="4" t="s">
        <v>12263</v>
      </c>
      <c r="O3672" s="4" t="s">
        <v>12264</v>
      </c>
    </row>
    <row r="3673" spans="1:15" ht="15" hidden="1" customHeight="1" x14ac:dyDescent="0.3">
      <c r="A3673" s="2" t="s">
        <v>430</v>
      </c>
      <c r="B3673" s="2" t="s">
        <v>34340</v>
      </c>
      <c r="C3673" s="3">
        <v>33</v>
      </c>
      <c r="D3673" s="2" t="s">
        <v>1193</v>
      </c>
      <c r="E3673" s="2" t="s">
        <v>27360</v>
      </c>
      <c r="F3673" s="2">
        <v>38650862</v>
      </c>
      <c r="G3673" s="2" t="s">
        <v>27361</v>
      </c>
      <c r="H3673" s="2" t="s">
        <v>27362</v>
      </c>
      <c r="I3673" s="2" t="s">
        <v>945</v>
      </c>
      <c r="J3673" s="2" t="s">
        <v>22946</v>
      </c>
      <c r="K3673" s="2" t="s">
        <v>11084</v>
      </c>
      <c r="L3673" s="2" t="s">
        <v>27363</v>
      </c>
      <c r="M3673" s="2" t="s">
        <v>7388</v>
      </c>
      <c r="N3673" s="4" t="s">
        <v>27364</v>
      </c>
      <c r="O3673" s="4" t="s">
        <v>27365</v>
      </c>
    </row>
    <row r="3674" spans="1:15" ht="15" hidden="1" customHeight="1" x14ac:dyDescent="0.3">
      <c r="A3674" s="2" t="s">
        <v>430</v>
      </c>
      <c r="B3674" s="2" t="s">
        <v>34340</v>
      </c>
      <c r="C3674" s="3">
        <v>33</v>
      </c>
      <c r="D3674" s="2" t="s">
        <v>1193</v>
      </c>
      <c r="E3674" s="2" t="s">
        <v>27360</v>
      </c>
      <c r="F3674" s="2">
        <v>35776401</v>
      </c>
      <c r="G3674" s="2" t="s">
        <v>27366</v>
      </c>
      <c r="H3674" s="2" t="s">
        <v>27367</v>
      </c>
      <c r="I3674" s="2" t="s">
        <v>2931</v>
      </c>
      <c r="J3674" s="2" t="s">
        <v>3532</v>
      </c>
      <c r="K3674" s="2" t="s">
        <v>10954</v>
      </c>
      <c r="L3674" s="2" t="s">
        <v>27368</v>
      </c>
      <c r="M3674" s="2" t="s">
        <v>7438</v>
      </c>
      <c r="N3674" s="4" t="s">
        <v>27369</v>
      </c>
      <c r="O3674" s="4" t="s">
        <v>27370</v>
      </c>
    </row>
    <row r="3675" spans="1:15" ht="15" hidden="1" customHeight="1" x14ac:dyDescent="0.3">
      <c r="A3675" s="2" t="s">
        <v>430</v>
      </c>
      <c r="B3675" s="2" t="s">
        <v>34340</v>
      </c>
      <c r="C3675" s="3">
        <v>33</v>
      </c>
      <c r="D3675" s="2" t="s">
        <v>1193</v>
      </c>
      <c r="E3675" s="2" t="s">
        <v>27360</v>
      </c>
      <c r="F3675" s="2">
        <v>32296433</v>
      </c>
      <c r="G3675" s="2" t="s">
        <v>27371</v>
      </c>
      <c r="H3675" s="2" t="s">
        <v>27372</v>
      </c>
      <c r="I3675" s="2" t="s">
        <v>1123</v>
      </c>
      <c r="J3675" s="2" t="s">
        <v>3939</v>
      </c>
      <c r="K3675" s="2" t="s">
        <v>7410</v>
      </c>
      <c r="L3675" s="2" t="s">
        <v>27373</v>
      </c>
      <c r="M3675" s="2" t="s">
        <v>7438</v>
      </c>
      <c r="N3675" s="4" t="s">
        <v>27374</v>
      </c>
      <c r="O3675" s="4" t="s">
        <v>27375</v>
      </c>
    </row>
    <row r="3676" spans="1:15" ht="15" hidden="1" customHeight="1" x14ac:dyDescent="0.3">
      <c r="A3676" s="2" t="s">
        <v>430</v>
      </c>
      <c r="B3676" s="2" t="s">
        <v>34340</v>
      </c>
      <c r="C3676" s="3">
        <v>33</v>
      </c>
      <c r="D3676" s="2" t="s">
        <v>1193</v>
      </c>
      <c r="E3676" s="2" t="s">
        <v>27360</v>
      </c>
      <c r="F3676" s="2">
        <v>30352201</v>
      </c>
      <c r="G3676" s="2" t="s">
        <v>27376</v>
      </c>
      <c r="H3676" s="2" t="s">
        <v>27377</v>
      </c>
      <c r="I3676" s="2" t="s">
        <v>1359</v>
      </c>
      <c r="J3676" s="2" t="s">
        <v>27378</v>
      </c>
      <c r="K3676" s="2" t="s">
        <v>7380</v>
      </c>
      <c r="L3676" s="2" t="s">
        <v>27379</v>
      </c>
      <c r="M3676" s="2" t="s">
        <v>8909</v>
      </c>
      <c r="N3676" s="4" t="s">
        <v>27380</v>
      </c>
      <c r="O3676" s="4" t="s">
        <v>27381</v>
      </c>
    </row>
    <row r="3677" spans="1:15" ht="15" hidden="1" customHeight="1" x14ac:dyDescent="0.3">
      <c r="A3677" s="2" t="s">
        <v>430</v>
      </c>
      <c r="B3677" s="2" t="s">
        <v>34340</v>
      </c>
      <c r="C3677" s="3">
        <v>33</v>
      </c>
      <c r="D3677" s="2" t="s">
        <v>1193</v>
      </c>
      <c r="E3677" s="2" t="s">
        <v>27360</v>
      </c>
      <c r="F3677" s="2">
        <v>30085905</v>
      </c>
      <c r="G3677" s="2" t="s">
        <v>27382</v>
      </c>
      <c r="H3677" s="2" t="s">
        <v>27383</v>
      </c>
      <c r="I3677" s="2" t="s">
        <v>1659</v>
      </c>
      <c r="J3677" s="2" t="s">
        <v>27384</v>
      </c>
      <c r="K3677" s="2" t="s">
        <v>27385</v>
      </c>
      <c r="L3677" s="2" t="s">
        <v>27386</v>
      </c>
      <c r="M3677" s="2" t="s">
        <v>7709</v>
      </c>
      <c r="N3677" s="4" t="s">
        <v>27387</v>
      </c>
      <c r="O3677" s="4" t="s">
        <v>27388</v>
      </c>
    </row>
    <row r="3678" spans="1:15" ht="15" hidden="1" customHeight="1" x14ac:dyDescent="0.3">
      <c r="A3678" s="2" t="s">
        <v>430</v>
      </c>
      <c r="B3678" s="2" t="s">
        <v>34340</v>
      </c>
      <c r="C3678" s="3">
        <v>33</v>
      </c>
      <c r="D3678" s="2" t="s">
        <v>1193</v>
      </c>
      <c r="E3678" s="2" t="s">
        <v>27360</v>
      </c>
      <c r="F3678" s="2">
        <v>29977631</v>
      </c>
      <c r="G3678" s="2" t="s">
        <v>27389</v>
      </c>
      <c r="H3678" s="2" t="s">
        <v>27390</v>
      </c>
      <c r="I3678" s="2" t="s">
        <v>781</v>
      </c>
      <c r="J3678" s="2" t="s">
        <v>27391</v>
      </c>
      <c r="K3678" s="2" t="s">
        <v>14454</v>
      </c>
      <c r="L3678" s="2" t="s">
        <v>27392</v>
      </c>
      <c r="M3678" s="2" t="s">
        <v>7709</v>
      </c>
      <c r="N3678" s="4" t="s">
        <v>27393</v>
      </c>
      <c r="O3678" s="4" t="s">
        <v>27394</v>
      </c>
    </row>
    <row r="3679" spans="1:15" ht="15" hidden="1" customHeight="1" x14ac:dyDescent="0.3">
      <c r="A3679" s="2" t="s">
        <v>430</v>
      </c>
      <c r="B3679" s="2" t="s">
        <v>34340</v>
      </c>
      <c r="C3679" s="3">
        <v>33</v>
      </c>
      <c r="D3679" s="2" t="s">
        <v>1193</v>
      </c>
      <c r="E3679" s="2" t="s">
        <v>27360</v>
      </c>
      <c r="F3679" s="2">
        <v>27709064</v>
      </c>
      <c r="G3679" s="2" t="s">
        <v>27395</v>
      </c>
      <c r="H3679" s="2" t="s">
        <v>27396</v>
      </c>
      <c r="I3679" s="2" t="s">
        <v>864</v>
      </c>
      <c r="J3679" s="2" t="s">
        <v>27397</v>
      </c>
      <c r="K3679" s="2" t="s">
        <v>16163</v>
      </c>
      <c r="L3679" s="2" t="s">
        <v>27398</v>
      </c>
      <c r="M3679" s="2" t="s">
        <v>7709</v>
      </c>
      <c r="N3679" s="4" t="s">
        <v>27399</v>
      </c>
      <c r="O3679" s="4" t="s">
        <v>27400</v>
      </c>
    </row>
    <row r="3680" spans="1:15" ht="15" hidden="1" customHeight="1" x14ac:dyDescent="0.3">
      <c r="A3680" s="2" t="s">
        <v>430</v>
      </c>
      <c r="B3680" s="2" t="s">
        <v>34340</v>
      </c>
      <c r="C3680" s="3">
        <v>33</v>
      </c>
      <c r="D3680" s="2" t="s">
        <v>1193</v>
      </c>
      <c r="E3680" s="2" t="s">
        <v>27360</v>
      </c>
      <c r="F3680" s="2">
        <v>26454312</v>
      </c>
      <c r="G3680" s="2" t="s">
        <v>27401</v>
      </c>
      <c r="H3680" s="2" t="s">
        <v>27402</v>
      </c>
      <c r="I3680" s="2" t="s">
        <v>2668</v>
      </c>
      <c r="J3680" s="2" t="s">
        <v>27403</v>
      </c>
      <c r="K3680" s="2" t="s">
        <v>14968</v>
      </c>
      <c r="L3680" s="2" t="s">
        <v>27404</v>
      </c>
      <c r="M3680" s="2" t="s">
        <v>7438</v>
      </c>
      <c r="N3680" s="4" t="s">
        <v>27405</v>
      </c>
      <c r="O3680" s="4" t="s">
        <v>27406</v>
      </c>
    </row>
    <row r="3681" spans="1:15" ht="15" hidden="1" customHeight="1" x14ac:dyDescent="0.3">
      <c r="A3681" s="2" t="s">
        <v>430</v>
      </c>
      <c r="B3681" s="2" t="s">
        <v>34340</v>
      </c>
      <c r="C3681" s="3">
        <v>33</v>
      </c>
      <c r="D3681" s="2" t="s">
        <v>1193</v>
      </c>
      <c r="E3681" s="2" t="s">
        <v>27360</v>
      </c>
      <c r="F3681" s="2">
        <v>24119873</v>
      </c>
      <c r="G3681" s="2" t="s">
        <v>27407</v>
      </c>
      <c r="H3681" s="2" t="s">
        <v>27408</v>
      </c>
      <c r="I3681" s="2" t="s">
        <v>1098</v>
      </c>
      <c r="J3681" s="2" t="s">
        <v>25956</v>
      </c>
      <c r="K3681" s="2" t="s">
        <v>10800</v>
      </c>
      <c r="L3681" s="2" t="s">
        <v>27409</v>
      </c>
      <c r="M3681" s="2" t="s">
        <v>8909</v>
      </c>
      <c r="N3681" s="4" t="s">
        <v>27410</v>
      </c>
      <c r="O3681" s="4" t="s">
        <v>27411</v>
      </c>
    </row>
    <row r="3682" spans="1:15" ht="15" hidden="1" customHeight="1" x14ac:dyDescent="0.3">
      <c r="A3682" s="2" t="s">
        <v>430</v>
      </c>
      <c r="B3682" s="2" t="s">
        <v>34340</v>
      </c>
      <c r="C3682" s="3">
        <v>33</v>
      </c>
      <c r="D3682" s="2" t="s">
        <v>1193</v>
      </c>
      <c r="E3682" s="2" t="s">
        <v>27412</v>
      </c>
      <c r="F3682" s="2">
        <v>21807711</v>
      </c>
      <c r="G3682" s="2" t="s">
        <v>27413</v>
      </c>
      <c r="H3682" s="2" t="s">
        <v>27414</v>
      </c>
      <c r="I3682" s="2" t="s">
        <v>2040</v>
      </c>
      <c r="J3682" s="2"/>
      <c r="K3682" s="2" t="s">
        <v>648</v>
      </c>
      <c r="L3682" s="2" t="s">
        <v>27415</v>
      </c>
      <c r="M3682" s="2" t="s">
        <v>7388</v>
      </c>
      <c r="N3682" s="4" t="s">
        <v>27416</v>
      </c>
      <c r="O3682" s="4" t="s">
        <v>27417</v>
      </c>
    </row>
    <row r="3683" spans="1:15" ht="15" hidden="1" customHeight="1" x14ac:dyDescent="0.3">
      <c r="A3683" s="2" t="s">
        <v>430</v>
      </c>
      <c r="B3683" s="2" t="s">
        <v>34340</v>
      </c>
      <c r="C3683" s="3">
        <v>33</v>
      </c>
      <c r="D3683" s="2" t="s">
        <v>1193</v>
      </c>
      <c r="E3683" s="2" t="s">
        <v>27412</v>
      </c>
      <c r="F3683" s="2">
        <v>19121189</v>
      </c>
      <c r="G3683" s="2" t="s">
        <v>27418</v>
      </c>
      <c r="H3683" s="2" t="s">
        <v>27419</v>
      </c>
      <c r="I3683" s="2" t="s">
        <v>2703</v>
      </c>
      <c r="J3683" s="2"/>
      <c r="K3683" s="2" t="s">
        <v>8671</v>
      </c>
      <c r="L3683" s="2" t="s">
        <v>27420</v>
      </c>
      <c r="M3683" s="2" t="s">
        <v>7388</v>
      </c>
      <c r="N3683" s="4" t="s">
        <v>27421</v>
      </c>
      <c r="O3683" s="4" t="s">
        <v>27422</v>
      </c>
    </row>
    <row r="3684" spans="1:15" ht="15" hidden="1" customHeight="1" x14ac:dyDescent="0.3">
      <c r="A3684" s="2" t="s">
        <v>430</v>
      </c>
      <c r="B3684" s="2" t="s">
        <v>34340</v>
      </c>
      <c r="C3684" s="3">
        <v>33</v>
      </c>
      <c r="D3684" s="2" t="s">
        <v>1193</v>
      </c>
      <c r="E3684" s="2" t="s">
        <v>27412</v>
      </c>
      <c r="F3684" s="2">
        <v>17069595</v>
      </c>
      <c r="G3684" s="2" t="s">
        <v>27423</v>
      </c>
      <c r="H3684" s="2" t="s">
        <v>27424</v>
      </c>
      <c r="I3684" s="2" t="s">
        <v>853</v>
      </c>
      <c r="J3684" s="2"/>
      <c r="K3684" s="2" t="s">
        <v>27425</v>
      </c>
      <c r="L3684" s="2" t="s">
        <v>27426</v>
      </c>
      <c r="M3684" s="2" t="s">
        <v>7388</v>
      </c>
      <c r="N3684" s="4" t="s">
        <v>27427</v>
      </c>
      <c r="O3684" s="4" t="s">
        <v>27428</v>
      </c>
    </row>
    <row r="3685" spans="1:15" ht="15" hidden="1" customHeight="1" x14ac:dyDescent="0.3">
      <c r="A3685" s="2" t="s">
        <v>430</v>
      </c>
      <c r="B3685" s="2" t="s">
        <v>34340</v>
      </c>
      <c r="C3685" s="3">
        <v>33</v>
      </c>
      <c r="D3685" s="2" t="s">
        <v>1193</v>
      </c>
      <c r="E3685" s="2" t="s">
        <v>27412</v>
      </c>
      <c r="F3685" s="2">
        <v>15838010</v>
      </c>
      <c r="G3685" s="2" t="s">
        <v>27429</v>
      </c>
      <c r="H3685" s="2" t="s">
        <v>27430</v>
      </c>
      <c r="I3685" s="2" t="s">
        <v>27431</v>
      </c>
      <c r="J3685" s="2"/>
      <c r="K3685" s="2" t="s">
        <v>21857</v>
      </c>
      <c r="L3685" s="2" t="s">
        <v>27432</v>
      </c>
      <c r="M3685" s="2" t="s">
        <v>7565</v>
      </c>
      <c r="N3685" s="4" t="s">
        <v>27433</v>
      </c>
      <c r="O3685" s="4" t="s">
        <v>27434</v>
      </c>
    </row>
    <row r="3686" spans="1:15" ht="15" hidden="1" customHeight="1" x14ac:dyDescent="0.3">
      <c r="A3686" s="2" t="s">
        <v>430</v>
      </c>
      <c r="B3686" s="2" t="s">
        <v>34340</v>
      </c>
      <c r="C3686" s="3">
        <v>33</v>
      </c>
      <c r="D3686" s="2" t="s">
        <v>1193</v>
      </c>
      <c r="E3686" s="2" t="s">
        <v>27412</v>
      </c>
      <c r="F3686" s="2">
        <v>14553903</v>
      </c>
      <c r="G3686" s="2" t="s">
        <v>27435</v>
      </c>
      <c r="H3686" s="2" t="s">
        <v>27436</v>
      </c>
      <c r="I3686" s="2" t="s">
        <v>24040</v>
      </c>
      <c r="J3686" s="2"/>
      <c r="K3686" s="2" t="s">
        <v>27437</v>
      </c>
      <c r="L3686" s="2" t="s">
        <v>27438</v>
      </c>
      <c r="M3686" s="2" t="s">
        <v>8654</v>
      </c>
      <c r="N3686" s="4" t="s">
        <v>27439</v>
      </c>
      <c r="O3686" s="4" t="s">
        <v>27440</v>
      </c>
    </row>
    <row r="3687" spans="1:15" ht="15" hidden="1" customHeight="1" x14ac:dyDescent="0.3">
      <c r="A3687" s="2" t="s">
        <v>430</v>
      </c>
      <c r="B3687" s="2" t="s">
        <v>34340</v>
      </c>
      <c r="C3687" s="3">
        <v>33</v>
      </c>
      <c r="D3687" s="2" t="s">
        <v>1193</v>
      </c>
      <c r="E3687" s="2" t="s">
        <v>27412</v>
      </c>
      <c r="F3687" s="2">
        <v>11035925</v>
      </c>
      <c r="G3687" s="2" t="s">
        <v>27441</v>
      </c>
      <c r="H3687" s="2" t="s">
        <v>27442</v>
      </c>
      <c r="I3687" s="2" t="s">
        <v>27443</v>
      </c>
      <c r="J3687" s="2"/>
      <c r="K3687" s="2" t="s">
        <v>27444</v>
      </c>
      <c r="L3687" s="2" t="s">
        <v>27445</v>
      </c>
      <c r="M3687" s="2" t="s">
        <v>7460</v>
      </c>
      <c r="N3687" s="4" t="s">
        <v>27446</v>
      </c>
      <c r="O3687" s="4" t="s">
        <v>27447</v>
      </c>
    </row>
    <row r="3688" spans="1:15" ht="15" hidden="1" customHeight="1" x14ac:dyDescent="0.3">
      <c r="A3688" s="2" t="s">
        <v>430</v>
      </c>
      <c r="B3688" s="2" t="s">
        <v>34340</v>
      </c>
      <c r="C3688" s="3">
        <v>33</v>
      </c>
      <c r="D3688" s="2" t="s">
        <v>1193</v>
      </c>
      <c r="E3688" s="2" t="s">
        <v>27412</v>
      </c>
      <c r="F3688" s="2">
        <v>10652365</v>
      </c>
      <c r="G3688" s="2" t="s">
        <v>27448</v>
      </c>
      <c r="H3688" s="2" t="s">
        <v>27449</v>
      </c>
      <c r="I3688" s="2" t="s">
        <v>27450</v>
      </c>
      <c r="J3688" s="2"/>
      <c r="K3688" s="2" t="s">
        <v>17265</v>
      </c>
      <c r="L3688" s="2" t="s">
        <v>27451</v>
      </c>
      <c r="M3688" s="2" t="s">
        <v>7460</v>
      </c>
      <c r="N3688" s="4" t="s">
        <v>27452</v>
      </c>
      <c r="O3688" s="4" t="s">
        <v>27453</v>
      </c>
    </row>
    <row r="3689" spans="1:15" ht="15" hidden="1" customHeight="1" x14ac:dyDescent="0.3">
      <c r="A3689" s="2" t="s">
        <v>430</v>
      </c>
      <c r="B3689" s="2" t="s">
        <v>34340</v>
      </c>
      <c r="C3689" s="3">
        <v>33</v>
      </c>
      <c r="D3689" s="2" t="s">
        <v>1193</v>
      </c>
      <c r="E3689" s="2" t="s">
        <v>27412</v>
      </c>
      <c r="F3689" s="2">
        <v>8996764</v>
      </c>
      <c r="G3689" s="2" t="s">
        <v>27454</v>
      </c>
      <c r="H3689" s="2" t="s">
        <v>27455</v>
      </c>
      <c r="I3689" s="2" t="s">
        <v>27456</v>
      </c>
      <c r="J3689" s="2"/>
      <c r="K3689" s="2" t="s">
        <v>25141</v>
      </c>
      <c r="L3689" s="2" t="s">
        <v>27457</v>
      </c>
      <c r="M3689" s="2" t="s">
        <v>7388</v>
      </c>
      <c r="N3689" s="4" t="s">
        <v>27458</v>
      </c>
      <c r="O3689" s="2"/>
    </row>
    <row r="3690" spans="1:15" ht="15" hidden="1" customHeight="1" x14ac:dyDescent="0.3">
      <c r="A3690" s="2" t="s">
        <v>443</v>
      </c>
      <c r="B3690" s="2" t="s">
        <v>34341</v>
      </c>
      <c r="C3690" s="3">
        <v>34</v>
      </c>
      <c r="D3690" s="2" t="s">
        <v>1204</v>
      </c>
      <c r="E3690" s="2" t="s">
        <v>27459</v>
      </c>
      <c r="F3690" s="2">
        <v>39294912</v>
      </c>
      <c r="G3690" s="2" t="s">
        <v>27460</v>
      </c>
      <c r="H3690" s="2" t="s">
        <v>27461</v>
      </c>
      <c r="I3690" s="2" t="s">
        <v>5416</v>
      </c>
      <c r="J3690" s="2"/>
      <c r="K3690" s="2" t="s">
        <v>10962</v>
      </c>
      <c r="L3690" s="2" t="s">
        <v>27462</v>
      </c>
      <c r="M3690" s="2" t="s">
        <v>7438</v>
      </c>
      <c r="N3690" s="4" t="s">
        <v>27463</v>
      </c>
      <c r="O3690" s="4" t="s">
        <v>27464</v>
      </c>
    </row>
    <row r="3691" spans="1:15" ht="15" hidden="1" customHeight="1" x14ac:dyDescent="0.3">
      <c r="A3691" s="2" t="s">
        <v>443</v>
      </c>
      <c r="B3691" s="2" t="s">
        <v>34341</v>
      </c>
      <c r="C3691" s="3">
        <v>34</v>
      </c>
      <c r="D3691" s="2" t="s">
        <v>1204</v>
      </c>
      <c r="E3691" s="2" t="s">
        <v>27459</v>
      </c>
      <c r="F3691" s="2">
        <v>38982600</v>
      </c>
      <c r="G3691" s="2" t="s">
        <v>27465</v>
      </c>
      <c r="H3691" s="2" t="s">
        <v>27466</v>
      </c>
      <c r="I3691" s="2" t="s">
        <v>4274</v>
      </c>
      <c r="J3691" s="2"/>
      <c r="K3691" s="2" t="s">
        <v>10962</v>
      </c>
      <c r="L3691" s="2" t="s">
        <v>27467</v>
      </c>
      <c r="M3691" s="2" t="s">
        <v>7388</v>
      </c>
      <c r="N3691" s="4" t="s">
        <v>27468</v>
      </c>
      <c r="O3691" s="4" t="s">
        <v>27469</v>
      </c>
    </row>
    <row r="3692" spans="1:15" ht="15" hidden="1" customHeight="1" x14ac:dyDescent="0.3">
      <c r="A3692" s="2" t="s">
        <v>443</v>
      </c>
      <c r="B3692" s="2" t="s">
        <v>34341</v>
      </c>
      <c r="C3692" s="3">
        <v>34</v>
      </c>
      <c r="D3692" s="2" t="s">
        <v>1204</v>
      </c>
      <c r="E3692" s="2" t="s">
        <v>27470</v>
      </c>
      <c r="F3692" s="2">
        <v>38151734</v>
      </c>
      <c r="G3692" s="2" t="s">
        <v>27471</v>
      </c>
      <c r="H3692" s="2" t="s">
        <v>27472</v>
      </c>
      <c r="I3692" s="2" t="s">
        <v>4468</v>
      </c>
      <c r="J3692" s="2"/>
      <c r="K3692" s="2" t="s">
        <v>10962</v>
      </c>
      <c r="L3692" s="2" t="s">
        <v>27473</v>
      </c>
      <c r="M3692" s="2" t="s">
        <v>7388</v>
      </c>
      <c r="N3692" s="4" t="s">
        <v>27474</v>
      </c>
      <c r="O3692" s="4" t="s">
        <v>27475</v>
      </c>
    </row>
    <row r="3693" spans="1:15" ht="15" hidden="1" customHeight="1" x14ac:dyDescent="0.3">
      <c r="A3693" s="2" t="s">
        <v>443</v>
      </c>
      <c r="B3693" s="2" t="s">
        <v>34341</v>
      </c>
      <c r="C3693" s="3">
        <v>34</v>
      </c>
      <c r="D3693" s="2" t="s">
        <v>1204</v>
      </c>
      <c r="E3693" s="2" t="s">
        <v>27470</v>
      </c>
      <c r="F3693" s="2">
        <v>37908922</v>
      </c>
      <c r="G3693" s="2" t="s">
        <v>27476</v>
      </c>
      <c r="H3693" s="2" t="s">
        <v>27477</v>
      </c>
      <c r="I3693" s="2" t="s">
        <v>4389</v>
      </c>
      <c r="J3693" s="2" t="s">
        <v>27478</v>
      </c>
      <c r="K3693" s="2" t="s">
        <v>27479</v>
      </c>
      <c r="L3693" s="2" t="s">
        <v>27480</v>
      </c>
      <c r="M3693" s="2" t="s">
        <v>7709</v>
      </c>
      <c r="N3693" s="4" t="s">
        <v>27481</v>
      </c>
      <c r="O3693" s="4" t="s">
        <v>27482</v>
      </c>
    </row>
    <row r="3694" spans="1:15" ht="15" hidden="1" customHeight="1" x14ac:dyDescent="0.3">
      <c r="A3694" s="2" t="s">
        <v>443</v>
      </c>
      <c r="B3694" s="2" t="s">
        <v>34341</v>
      </c>
      <c r="C3694" s="3">
        <v>34</v>
      </c>
      <c r="D3694" s="2" t="s">
        <v>1204</v>
      </c>
      <c r="E3694" s="2" t="s">
        <v>27470</v>
      </c>
      <c r="F3694" s="2">
        <v>38347954</v>
      </c>
      <c r="G3694" s="2" t="s">
        <v>27483</v>
      </c>
      <c r="H3694" s="2" t="s">
        <v>27484</v>
      </c>
      <c r="I3694" s="2" t="s">
        <v>1117</v>
      </c>
      <c r="J3694" s="2" t="s">
        <v>8889</v>
      </c>
      <c r="K3694" s="2" t="s">
        <v>7410</v>
      </c>
      <c r="L3694" s="2" t="s">
        <v>27485</v>
      </c>
      <c r="M3694" s="2" t="s">
        <v>11819</v>
      </c>
      <c r="N3694" s="4" t="s">
        <v>27486</v>
      </c>
      <c r="O3694" s="4" t="s">
        <v>27487</v>
      </c>
    </row>
    <row r="3695" spans="1:15" ht="15" hidden="1" customHeight="1" x14ac:dyDescent="0.3">
      <c r="A3695" s="2" t="s">
        <v>443</v>
      </c>
      <c r="B3695" s="2" t="s">
        <v>34341</v>
      </c>
      <c r="C3695" s="3">
        <v>34</v>
      </c>
      <c r="D3695" s="2" t="s">
        <v>1204</v>
      </c>
      <c r="E3695" s="2" t="s">
        <v>27459</v>
      </c>
      <c r="F3695" s="2">
        <v>34391901</v>
      </c>
      <c r="G3695" s="2" t="s">
        <v>27488</v>
      </c>
      <c r="H3695" s="2" t="s">
        <v>27489</v>
      </c>
      <c r="I3695" s="2" t="s">
        <v>659</v>
      </c>
      <c r="J3695" s="2" t="s">
        <v>27490</v>
      </c>
      <c r="K3695" s="2" t="s">
        <v>12141</v>
      </c>
      <c r="L3695" s="2" t="s">
        <v>27491</v>
      </c>
      <c r="M3695" s="2" t="s">
        <v>7709</v>
      </c>
      <c r="N3695" s="4" t="s">
        <v>27492</v>
      </c>
      <c r="O3695" s="4" t="s">
        <v>27493</v>
      </c>
    </row>
    <row r="3696" spans="1:15" ht="15" hidden="1" customHeight="1" x14ac:dyDescent="0.3">
      <c r="A3696" s="2" t="s">
        <v>454</v>
      </c>
      <c r="B3696" s="2" t="s">
        <v>34342</v>
      </c>
      <c r="C3696" s="3">
        <v>35</v>
      </c>
      <c r="D3696" s="2" t="s">
        <v>1213</v>
      </c>
      <c r="E3696" s="2" t="s">
        <v>27494</v>
      </c>
      <c r="F3696" s="2">
        <v>40031898</v>
      </c>
      <c r="G3696" s="2" t="s">
        <v>27495</v>
      </c>
      <c r="H3696" s="2" t="s">
        <v>27496</v>
      </c>
      <c r="I3696" s="2" t="s">
        <v>27497</v>
      </c>
      <c r="J3696" s="2" t="s">
        <v>27497</v>
      </c>
      <c r="K3696" s="2" t="s">
        <v>9971</v>
      </c>
      <c r="L3696" s="2"/>
      <c r="M3696" s="2" t="s">
        <v>7388</v>
      </c>
      <c r="N3696" s="4" t="s">
        <v>27498</v>
      </c>
      <c r="O3696" s="4" t="s">
        <v>27499</v>
      </c>
    </row>
    <row r="3697" spans="1:15" ht="15" hidden="1" customHeight="1" x14ac:dyDescent="0.3">
      <c r="A3697" s="2" t="s">
        <v>454</v>
      </c>
      <c r="B3697" s="2" t="s">
        <v>34342</v>
      </c>
      <c r="C3697" s="3">
        <v>35</v>
      </c>
      <c r="D3697" s="2" t="s">
        <v>1213</v>
      </c>
      <c r="E3697" s="2" t="s">
        <v>27494</v>
      </c>
      <c r="F3697" s="2">
        <v>40024253</v>
      </c>
      <c r="G3697" s="2" t="s">
        <v>27500</v>
      </c>
      <c r="H3697" s="2" t="s">
        <v>27501</v>
      </c>
      <c r="I3697" s="2" t="s">
        <v>24648</v>
      </c>
      <c r="J3697" s="2" t="s">
        <v>24648</v>
      </c>
      <c r="K3697" s="2" t="s">
        <v>11923</v>
      </c>
      <c r="L3697" s="2"/>
      <c r="M3697" s="2" t="s">
        <v>7388</v>
      </c>
      <c r="N3697" s="4" t="s">
        <v>3421</v>
      </c>
      <c r="O3697" s="4" t="s">
        <v>27502</v>
      </c>
    </row>
    <row r="3698" spans="1:15" ht="15" hidden="1" customHeight="1" x14ac:dyDescent="0.3">
      <c r="A3698" s="2" t="s">
        <v>454</v>
      </c>
      <c r="B3698" s="2" t="s">
        <v>34342</v>
      </c>
      <c r="C3698" s="3">
        <v>35</v>
      </c>
      <c r="D3698" s="2" t="s">
        <v>1213</v>
      </c>
      <c r="E3698" s="2" t="s">
        <v>27494</v>
      </c>
      <c r="F3698" s="2">
        <v>39343308</v>
      </c>
      <c r="G3698" s="2" t="s">
        <v>27503</v>
      </c>
      <c r="H3698" s="2" t="s">
        <v>27504</v>
      </c>
      <c r="I3698" s="2" t="s">
        <v>2086</v>
      </c>
      <c r="J3698" s="2" t="s">
        <v>5773</v>
      </c>
      <c r="K3698" s="2" t="s">
        <v>18448</v>
      </c>
      <c r="L3698" s="2" t="s">
        <v>27505</v>
      </c>
      <c r="M3698" s="2" t="s">
        <v>7388</v>
      </c>
      <c r="N3698" s="4" t="s">
        <v>27506</v>
      </c>
      <c r="O3698" s="4" t="s">
        <v>27507</v>
      </c>
    </row>
    <row r="3699" spans="1:15" ht="15" hidden="1" customHeight="1" x14ac:dyDescent="0.3">
      <c r="A3699" s="2" t="s">
        <v>454</v>
      </c>
      <c r="B3699" s="2" t="s">
        <v>34342</v>
      </c>
      <c r="C3699" s="3">
        <v>35</v>
      </c>
      <c r="D3699" s="2" t="s">
        <v>1213</v>
      </c>
      <c r="E3699" s="2" t="s">
        <v>27494</v>
      </c>
      <c r="F3699" s="2">
        <v>39840381</v>
      </c>
      <c r="G3699" s="2" t="s">
        <v>27508</v>
      </c>
      <c r="H3699" s="2" t="s">
        <v>27509</v>
      </c>
      <c r="I3699" s="2" t="s">
        <v>2086</v>
      </c>
      <c r="J3699" s="2" t="s">
        <v>27510</v>
      </c>
      <c r="K3699" s="2" t="s">
        <v>17955</v>
      </c>
      <c r="L3699" s="2" t="s">
        <v>27511</v>
      </c>
      <c r="M3699" s="2" t="s">
        <v>7388</v>
      </c>
      <c r="N3699" s="4" t="s">
        <v>27512</v>
      </c>
      <c r="O3699" s="4" t="s">
        <v>27513</v>
      </c>
    </row>
    <row r="3700" spans="1:15" ht="15" hidden="1" customHeight="1" x14ac:dyDescent="0.3">
      <c r="A3700" s="2" t="s">
        <v>454</v>
      </c>
      <c r="B3700" s="2" t="s">
        <v>34342</v>
      </c>
      <c r="C3700" s="3">
        <v>35</v>
      </c>
      <c r="D3700" s="2" t="s">
        <v>1213</v>
      </c>
      <c r="E3700" s="2" t="s">
        <v>27494</v>
      </c>
      <c r="F3700" s="2">
        <v>38897157</v>
      </c>
      <c r="G3700" s="2" t="s">
        <v>27514</v>
      </c>
      <c r="H3700" s="2" t="s">
        <v>27515</v>
      </c>
      <c r="I3700" s="2" t="s">
        <v>1031</v>
      </c>
      <c r="J3700" s="2" t="s">
        <v>6007</v>
      </c>
      <c r="K3700" s="2" t="s">
        <v>27516</v>
      </c>
      <c r="L3700" s="2" t="s">
        <v>27517</v>
      </c>
      <c r="M3700" s="2" t="s">
        <v>7388</v>
      </c>
      <c r="N3700" s="4" t="s">
        <v>27518</v>
      </c>
      <c r="O3700" s="4" t="s">
        <v>27519</v>
      </c>
    </row>
    <row r="3701" spans="1:15" ht="15" hidden="1" customHeight="1" x14ac:dyDescent="0.3">
      <c r="A3701" s="2" t="s">
        <v>454</v>
      </c>
      <c r="B3701" s="2" t="s">
        <v>34342</v>
      </c>
      <c r="C3701" s="3">
        <v>35</v>
      </c>
      <c r="D3701" s="2" t="s">
        <v>1213</v>
      </c>
      <c r="E3701" s="2" t="s">
        <v>27494</v>
      </c>
      <c r="F3701" s="2">
        <v>38745012</v>
      </c>
      <c r="G3701" s="2" t="s">
        <v>27520</v>
      </c>
      <c r="H3701" s="2" t="s">
        <v>27521</v>
      </c>
      <c r="I3701" s="2" t="s">
        <v>20376</v>
      </c>
      <c r="J3701" s="2"/>
      <c r="K3701" s="2" t="s">
        <v>16837</v>
      </c>
      <c r="L3701" s="2" t="s">
        <v>27522</v>
      </c>
      <c r="M3701" s="2" t="s">
        <v>7858</v>
      </c>
      <c r="N3701" s="4" t="s">
        <v>27523</v>
      </c>
      <c r="O3701" s="4" t="s">
        <v>27524</v>
      </c>
    </row>
    <row r="3702" spans="1:15" ht="15" hidden="1" customHeight="1" x14ac:dyDescent="0.3">
      <c r="A3702" s="2" t="s">
        <v>454</v>
      </c>
      <c r="B3702" s="2" t="s">
        <v>34342</v>
      </c>
      <c r="C3702" s="3">
        <v>35</v>
      </c>
      <c r="D3702" s="2" t="s">
        <v>1213</v>
      </c>
      <c r="E3702" s="2" t="s">
        <v>27494</v>
      </c>
      <c r="F3702" s="2">
        <v>38669635</v>
      </c>
      <c r="G3702" s="2" t="s">
        <v>27525</v>
      </c>
      <c r="H3702" s="2" t="s">
        <v>27526</v>
      </c>
      <c r="I3702" s="2" t="s">
        <v>6477</v>
      </c>
      <c r="J3702" s="2"/>
      <c r="K3702" s="2" t="s">
        <v>5284</v>
      </c>
      <c r="L3702" s="2" t="s">
        <v>27527</v>
      </c>
      <c r="M3702" s="2" t="s">
        <v>7388</v>
      </c>
      <c r="N3702" s="4" t="s">
        <v>27528</v>
      </c>
      <c r="O3702" s="4" t="s">
        <v>27529</v>
      </c>
    </row>
    <row r="3703" spans="1:15" ht="15" hidden="1" customHeight="1" x14ac:dyDescent="0.3">
      <c r="A3703" s="2" t="s">
        <v>454</v>
      </c>
      <c r="B3703" s="2" t="s">
        <v>34342</v>
      </c>
      <c r="C3703" s="3">
        <v>35</v>
      </c>
      <c r="D3703" s="2" t="s">
        <v>1213</v>
      </c>
      <c r="E3703" s="2" t="s">
        <v>27494</v>
      </c>
      <c r="F3703" s="2">
        <v>38109684</v>
      </c>
      <c r="G3703" s="2" t="s">
        <v>27530</v>
      </c>
      <c r="H3703" s="2" t="s">
        <v>27531</v>
      </c>
      <c r="I3703" s="2" t="s">
        <v>4281</v>
      </c>
      <c r="J3703" s="2" t="s">
        <v>22964</v>
      </c>
      <c r="K3703" s="2" t="s">
        <v>21857</v>
      </c>
      <c r="L3703" s="2" t="s">
        <v>27532</v>
      </c>
      <c r="M3703" s="2" t="s">
        <v>7388</v>
      </c>
      <c r="N3703" s="4" t="s">
        <v>27533</v>
      </c>
      <c r="O3703" s="4" t="s">
        <v>27534</v>
      </c>
    </row>
    <row r="3704" spans="1:15" ht="15" hidden="1" customHeight="1" x14ac:dyDescent="0.3">
      <c r="A3704" s="2" t="s">
        <v>454</v>
      </c>
      <c r="B3704" s="2" t="s">
        <v>34342</v>
      </c>
      <c r="C3704" s="3">
        <v>35</v>
      </c>
      <c r="D3704" s="2" t="s">
        <v>1213</v>
      </c>
      <c r="E3704" s="2" t="s">
        <v>27494</v>
      </c>
      <c r="F3704" s="2">
        <v>38390457</v>
      </c>
      <c r="G3704" s="2" t="s">
        <v>27535</v>
      </c>
      <c r="H3704" s="2" t="s">
        <v>27536</v>
      </c>
      <c r="I3704" s="2" t="s">
        <v>5347</v>
      </c>
      <c r="J3704" s="2" t="s">
        <v>26814</v>
      </c>
      <c r="K3704" s="2" t="s">
        <v>27537</v>
      </c>
      <c r="L3704" s="2" t="s">
        <v>27538</v>
      </c>
      <c r="M3704" s="2" t="s">
        <v>7388</v>
      </c>
      <c r="N3704" s="4" t="s">
        <v>27539</v>
      </c>
      <c r="O3704" s="4" t="s">
        <v>27540</v>
      </c>
    </row>
    <row r="3705" spans="1:15" ht="15" hidden="1" customHeight="1" x14ac:dyDescent="0.3">
      <c r="A3705" s="2" t="s">
        <v>454</v>
      </c>
      <c r="B3705" s="2" t="s">
        <v>34342</v>
      </c>
      <c r="C3705" s="3">
        <v>35</v>
      </c>
      <c r="D3705" s="2" t="s">
        <v>1213</v>
      </c>
      <c r="E3705" s="2" t="s">
        <v>27494</v>
      </c>
      <c r="F3705" s="2">
        <v>37584289</v>
      </c>
      <c r="G3705" s="2" t="s">
        <v>27541</v>
      </c>
      <c r="H3705" s="2" t="s">
        <v>27542</v>
      </c>
      <c r="I3705" s="2" t="s">
        <v>4468</v>
      </c>
      <c r="J3705" s="2" t="s">
        <v>4468</v>
      </c>
      <c r="K3705" s="2" t="s">
        <v>12176</v>
      </c>
      <c r="L3705" s="2" t="s">
        <v>27543</v>
      </c>
      <c r="M3705" s="2" t="s">
        <v>7565</v>
      </c>
      <c r="N3705" s="4" t="s">
        <v>27544</v>
      </c>
      <c r="O3705" s="4" t="s">
        <v>27545</v>
      </c>
    </row>
    <row r="3706" spans="1:15" ht="15" hidden="1" customHeight="1" x14ac:dyDescent="0.3">
      <c r="A3706" s="2" t="s">
        <v>454</v>
      </c>
      <c r="B3706" s="2" t="s">
        <v>34342</v>
      </c>
      <c r="C3706" s="3">
        <v>35</v>
      </c>
      <c r="D3706" s="2" t="s">
        <v>1213</v>
      </c>
      <c r="E3706" s="2" t="s">
        <v>27494</v>
      </c>
      <c r="F3706" s="2">
        <v>37678575</v>
      </c>
      <c r="G3706" s="2" t="s">
        <v>27546</v>
      </c>
      <c r="H3706" s="2" t="s">
        <v>27547</v>
      </c>
      <c r="I3706" s="2" t="s">
        <v>10995</v>
      </c>
      <c r="J3706" s="2" t="s">
        <v>6415</v>
      </c>
      <c r="K3706" s="2" t="s">
        <v>7380</v>
      </c>
      <c r="L3706" s="2" t="s">
        <v>27548</v>
      </c>
      <c r="M3706" s="2" t="s">
        <v>7460</v>
      </c>
      <c r="N3706" s="4" t="s">
        <v>3418</v>
      </c>
      <c r="O3706" s="4" t="s">
        <v>27549</v>
      </c>
    </row>
    <row r="3707" spans="1:15" ht="15" hidden="1" customHeight="1" x14ac:dyDescent="0.3">
      <c r="A3707" s="2" t="s">
        <v>454</v>
      </c>
      <c r="B3707" s="2" t="s">
        <v>34342</v>
      </c>
      <c r="C3707" s="3">
        <v>35</v>
      </c>
      <c r="D3707" s="2" t="s">
        <v>1213</v>
      </c>
      <c r="E3707" s="2" t="s">
        <v>27494</v>
      </c>
      <c r="F3707" s="2">
        <v>37793571</v>
      </c>
      <c r="G3707" s="2" t="s">
        <v>27550</v>
      </c>
      <c r="H3707" s="2" t="s">
        <v>27551</v>
      </c>
      <c r="I3707" s="2" t="s">
        <v>10995</v>
      </c>
      <c r="J3707" s="2" t="s">
        <v>5842</v>
      </c>
      <c r="K3707" s="2" t="s">
        <v>7380</v>
      </c>
      <c r="L3707" s="2" t="s">
        <v>27552</v>
      </c>
      <c r="M3707" s="2" t="s">
        <v>7460</v>
      </c>
      <c r="N3707" s="4" t="s">
        <v>27553</v>
      </c>
      <c r="O3707" s="4" t="s">
        <v>27554</v>
      </c>
    </row>
    <row r="3708" spans="1:15" ht="15" hidden="1" customHeight="1" x14ac:dyDescent="0.3">
      <c r="A3708" s="2" t="s">
        <v>454</v>
      </c>
      <c r="B3708" s="2" t="s">
        <v>34342</v>
      </c>
      <c r="C3708" s="3">
        <v>35</v>
      </c>
      <c r="D3708" s="2" t="s">
        <v>1213</v>
      </c>
      <c r="E3708" s="2" t="s">
        <v>27494</v>
      </c>
      <c r="F3708" s="2">
        <v>37165836</v>
      </c>
      <c r="G3708" s="2" t="s">
        <v>27555</v>
      </c>
      <c r="H3708" s="2" t="s">
        <v>27556</v>
      </c>
      <c r="I3708" s="2" t="s">
        <v>27557</v>
      </c>
      <c r="J3708" s="2" t="s">
        <v>27557</v>
      </c>
      <c r="K3708" s="2" t="s">
        <v>12176</v>
      </c>
      <c r="L3708" s="2" t="s">
        <v>27558</v>
      </c>
      <c r="M3708" s="2" t="s">
        <v>7677</v>
      </c>
      <c r="N3708" s="4" t="s">
        <v>27559</v>
      </c>
      <c r="O3708" s="4" t="s">
        <v>27560</v>
      </c>
    </row>
    <row r="3709" spans="1:15" ht="15" hidden="1" customHeight="1" x14ac:dyDescent="0.3">
      <c r="A3709" s="2" t="s">
        <v>454</v>
      </c>
      <c r="B3709" s="2" t="s">
        <v>34342</v>
      </c>
      <c r="C3709" s="3">
        <v>35</v>
      </c>
      <c r="D3709" s="2" t="s">
        <v>1213</v>
      </c>
      <c r="E3709" s="2" t="s">
        <v>27494</v>
      </c>
      <c r="F3709" s="2">
        <v>37390899</v>
      </c>
      <c r="G3709" s="2" t="s">
        <v>27561</v>
      </c>
      <c r="H3709" s="2" t="s">
        <v>27562</v>
      </c>
      <c r="I3709" s="2" t="s">
        <v>2891</v>
      </c>
      <c r="J3709" s="2" t="s">
        <v>2255</v>
      </c>
      <c r="K3709" s="2" t="s">
        <v>7380</v>
      </c>
      <c r="L3709" s="2" t="s">
        <v>27563</v>
      </c>
      <c r="M3709" s="2" t="s">
        <v>7460</v>
      </c>
      <c r="N3709" s="4" t="s">
        <v>27564</v>
      </c>
      <c r="O3709" s="4" t="s">
        <v>27565</v>
      </c>
    </row>
    <row r="3710" spans="1:15" ht="15" hidden="1" customHeight="1" x14ac:dyDescent="0.3">
      <c r="A3710" s="2" t="s">
        <v>454</v>
      </c>
      <c r="B3710" s="2" t="s">
        <v>34342</v>
      </c>
      <c r="C3710" s="3">
        <v>35</v>
      </c>
      <c r="D3710" s="2" t="s">
        <v>1213</v>
      </c>
      <c r="E3710" s="2" t="s">
        <v>27494</v>
      </c>
      <c r="F3710" s="2">
        <v>37814064</v>
      </c>
      <c r="G3710" s="2" t="s">
        <v>27520</v>
      </c>
      <c r="H3710" s="2" t="s">
        <v>27566</v>
      </c>
      <c r="I3710" s="2" t="s">
        <v>2891</v>
      </c>
      <c r="J3710" s="2"/>
      <c r="K3710" s="2" t="s">
        <v>16837</v>
      </c>
      <c r="L3710" s="2" t="s">
        <v>27567</v>
      </c>
      <c r="M3710" s="2" t="s">
        <v>7858</v>
      </c>
      <c r="N3710" s="4" t="s">
        <v>27568</v>
      </c>
      <c r="O3710" s="4" t="s">
        <v>27569</v>
      </c>
    </row>
    <row r="3711" spans="1:15" ht="15" hidden="1" customHeight="1" x14ac:dyDescent="0.3">
      <c r="A3711" s="2" t="s">
        <v>454</v>
      </c>
      <c r="B3711" s="2" t="s">
        <v>34342</v>
      </c>
      <c r="C3711" s="3">
        <v>35</v>
      </c>
      <c r="D3711" s="2" t="s">
        <v>1213</v>
      </c>
      <c r="E3711" s="2" t="s">
        <v>27494</v>
      </c>
      <c r="F3711" s="2">
        <v>35944833</v>
      </c>
      <c r="G3711" s="2" t="s">
        <v>27570</v>
      </c>
      <c r="H3711" s="2" t="s">
        <v>27571</v>
      </c>
      <c r="I3711" s="2" t="s">
        <v>5580</v>
      </c>
      <c r="J3711" s="2" t="s">
        <v>27572</v>
      </c>
      <c r="K3711" s="2" t="s">
        <v>10793</v>
      </c>
      <c r="L3711" s="2" t="s">
        <v>27573</v>
      </c>
      <c r="M3711" s="2" t="s">
        <v>7460</v>
      </c>
      <c r="N3711" s="4" t="s">
        <v>3414</v>
      </c>
      <c r="O3711" s="4" t="s">
        <v>27574</v>
      </c>
    </row>
    <row r="3712" spans="1:15" ht="15" hidden="1" customHeight="1" x14ac:dyDescent="0.3">
      <c r="A3712" s="2" t="s">
        <v>454</v>
      </c>
      <c r="B3712" s="2" t="s">
        <v>34342</v>
      </c>
      <c r="C3712" s="3">
        <v>35</v>
      </c>
      <c r="D3712" s="2" t="s">
        <v>1213</v>
      </c>
      <c r="E3712" s="2" t="s">
        <v>27494</v>
      </c>
      <c r="F3712" s="2">
        <v>36750165</v>
      </c>
      <c r="G3712" s="2" t="s">
        <v>27575</v>
      </c>
      <c r="H3712" s="2" t="s">
        <v>27576</v>
      </c>
      <c r="I3712" s="2" t="s">
        <v>5580</v>
      </c>
      <c r="J3712" s="2" t="s">
        <v>14769</v>
      </c>
      <c r="K3712" s="2" t="s">
        <v>14224</v>
      </c>
      <c r="L3712" s="2" t="s">
        <v>27577</v>
      </c>
      <c r="M3712" s="2" t="s">
        <v>8167</v>
      </c>
      <c r="N3712" s="4" t="s">
        <v>27578</v>
      </c>
      <c r="O3712" s="4" t="s">
        <v>27579</v>
      </c>
    </row>
    <row r="3713" spans="1:15" ht="15" hidden="1" customHeight="1" x14ac:dyDescent="0.3">
      <c r="A3713" s="2" t="s">
        <v>454</v>
      </c>
      <c r="B3713" s="2" t="s">
        <v>34342</v>
      </c>
      <c r="C3713" s="3">
        <v>35</v>
      </c>
      <c r="D3713" s="2" t="s">
        <v>1213</v>
      </c>
      <c r="E3713" s="2" t="s">
        <v>27494</v>
      </c>
      <c r="F3713" s="2">
        <v>36515678</v>
      </c>
      <c r="G3713" s="2" t="s">
        <v>27580</v>
      </c>
      <c r="H3713" s="2" t="s">
        <v>27581</v>
      </c>
      <c r="I3713" s="2" t="s">
        <v>27582</v>
      </c>
      <c r="J3713" s="2" t="s">
        <v>15910</v>
      </c>
      <c r="K3713" s="2" t="s">
        <v>8300</v>
      </c>
      <c r="L3713" s="2" t="s">
        <v>27583</v>
      </c>
      <c r="M3713" s="2" t="s">
        <v>9041</v>
      </c>
      <c r="N3713" s="4" t="s">
        <v>3416</v>
      </c>
      <c r="O3713" s="4" t="s">
        <v>27584</v>
      </c>
    </row>
    <row r="3714" spans="1:15" ht="15" hidden="1" customHeight="1" x14ac:dyDescent="0.3">
      <c r="A3714" s="2" t="s">
        <v>454</v>
      </c>
      <c r="B3714" s="2" t="s">
        <v>34342</v>
      </c>
      <c r="C3714" s="3">
        <v>35</v>
      </c>
      <c r="D3714" s="2" t="s">
        <v>1213</v>
      </c>
      <c r="E3714" s="2" t="s">
        <v>27494</v>
      </c>
      <c r="F3714" s="2">
        <v>36167031</v>
      </c>
      <c r="G3714" s="2" t="s">
        <v>27585</v>
      </c>
      <c r="H3714" s="2" t="s">
        <v>27586</v>
      </c>
      <c r="I3714" s="2" t="s">
        <v>27587</v>
      </c>
      <c r="J3714" s="2"/>
      <c r="K3714" s="2" t="s">
        <v>5284</v>
      </c>
      <c r="L3714" s="2" t="s">
        <v>27588</v>
      </c>
      <c r="M3714" s="2" t="s">
        <v>7460</v>
      </c>
      <c r="N3714" s="4" t="s">
        <v>27589</v>
      </c>
      <c r="O3714" s="4" t="s">
        <v>27590</v>
      </c>
    </row>
    <row r="3715" spans="1:15" ht="15" hidden="1" customHeight="1" x14ac:dyDescent="0.3">
      <c r="A3715" s="2" t="s">
        <v>454</v>
      </c>
      <c r="B3715" s="2" t="s">
        <v>34342</v>
      </c>
      <c r="C3715" s="3">
        <v>35</v>
      </c>
      <c r="D3715" s="2" t="s">
        <v>1213</v>
      </c>
      <c r="E3715" s="2" t="s">
        <v>27494</v>
      </c>
      <c r="F3715" s="2">
        <v>36216187</v>
      </c>
      <c r="G3715" s="2" t="s">
        <v>27591</v>
      </c>
      <c r="H3715" s="2" t="s">
        <v>27592</v>
      </c>
      <c r="I3715" s="2" t="s">
        <v>3185</v>
      </c>
      <c r="J3715" s="2" t="s">
        <v>14056</v>
      </c>
      <c r="K3715" s="2" t="s">
        <v>14224</v>
      </c>
      <c r="L3715" s="2" t="s">
        <v>27593</v>
      </c>
      <c r="M3715" s="2" t="s">
        <v>8167</v>
      </c>
      <c r="N3715" s="4" t="s">
        <v>27594</v>
      </c>
      <c r="O3715" s="4" t="s">
        <v>27595</v>
      </c>
    </row>
    <row r="3716" spans="1:15" ht="15" hidden="1" customHeight="1" x14ac:dyDescent="0.3">
      <c r="A3716" s="2" t="s">
        <v>454</v>
      </c>
      <c r="B3716" s="2" t="s">
        <v>34342</v>
      </c>
      <c r="C3716" s="3">
        <v>35</v>
      </c>
      <c r="D3716" s="2" t="s">
        <v>1213</v>
      </c>
      <c r="E3716" s="2" t="s">
        <v>27494</v>
      </c>
      <c r="F3716" s="2">
        <v>35926762</v>
      </c>
      <c r="G3716" s="2" t="s">
        <v>27596</v>
      </c>
      <c r="H3716" s="2" t="s">
        <v>27597</v>
      </c>
      <c r="I3716" s="2" t="s">
        <v>1089</v>
      </c>
      <c r="J3716" s="2" t="s">
        <v>2263</v>
      </c>
      <c r="K3716" s="2" t="s">
        <v>27598</v>
      </c>
      <c r="L3716" s="2" t="s">
        <v>27599</v>
      </c>
      <c r="M3716" s="2" t="s">
        <v>7404</v>
      </c>
      <c r="N3716" s="4" t="s">
        <v>3412</v>
      </c>
      <c r="O3716" s="4" t="s">
        <v>27600</v>
      </c>
    </row>
    <row r="3717" spans="1:15" ht="15" hidden="1" customHeight="1" x14ac:dyDescent="0.3">
      <c r="A3717" s="2" t="s">
        <v>454</v>
      </c>
      <c r="B3717" s="2" t="s">
        <v>34342</v>
      </c>
      <c r="C3717" s="3">
        <v>35</v>
      </c>
      <c r="D3717" s="2" t="s">
        <v>1213</v>
      </c>
      <c r="E3717" s="2" t="s">
        <v>27494</v>
      </c>
      <c r="F3717" s="2">
        <v>35719107</v>
      </c>
      <c r="G3717" s="2" t="s">
        <v>27601</v>
      </c>
      <c r="H3717" s="2" t="s">
        <v>27602</v>
      </c>
      <c r="I3717" s="2" t="s">
        <v>10108</v>
      </c>
      <c r="J3717" s="2" t="s">
        <v>6459</v>
      </c>
      <c r="K3717" s="2" t="s">
        <v>14146</v>
      </c>
      <c r="L3717" s="2" t="s">
        <v>27603</v>
      </c>
      <c r="M3717" s="2" t="s">
        <v>7677</v>
      </c>
      <c r="N3717" s="4" t="s">
        <v>27604</v>
      </c>
      <c r="O3717" s="4" t="s">
        <v>27605</v>
      </c>
    </row>
    <row r="3718" spans="1:15" ht="15" hidden="1" customHeight="1" x14ac:dyDescent="0.3">
      <c r="A3718" s="2" t="s">
        <v>454</v>
      </c>
      <c r="B3718" s="2" t="s">
        <v>34342</v>
      </c>
      <c r="C3718" s="3">
        <v>35</v>
      </c>
      <c r="D3718" s="2" t="s">
        <v>1213</v>
      </c>
      <c r="E3718" s="2" t="s">
        <v>27494</v>
      </c>
      <c r="F3718" s="2">
        <v>35794259</v>
      </c>
      <c r="G3718" s="2" t="s">
        <v>27606</v>
      </c>
      <c r="H3718" s="2" t="s">
        <v>27607</v>
      </c>
      <c r="I3718" s="2" t="s">
        <v>1660</v>
      </c>
      <c r="J3718" s="2" t="s">
        <v>27608</v>
      </c>
      <c r="K3718" s="2" t="s">
        <v>18259</v>
      </c>
      <c r="L3718" s="2" t="s">
        <v>27609</v>
      </c>
      <c r="M3718" s="2" t="s">
        <v>7388</v>
      </c>
      <c r="N3718" s="4" t="s">
        <v>27610</v>
      </c>
      <c r="O3718" s="4" t="s">
        <v>27611</v>
      </c>
    </row>
    <row r="3719" spans="1:15" ht="15" hidden="1" customHeight="1" x14ac:dyDescent="0.3">
      <c r="A3719" s="2" t="s">
        <v>454</v>
      </c>
      <c r="B3719" s="2" t="s">
        <v>34342</v>
      </c>
      <c r="C3719" s="3">
        <v>35</v>
      </c>
      <c r="D3719" s="2" t="s">
        <v>1213</v>
      </c>
      <c r="E3719" s="2" t="s">
        <v>27494</v>
      </c>
      <c r="F3719" s="2">
        <v>35804999</v>
      </c>
      <c r="G3719" s="2" t="s">
        <v>27612</v>
      </c>
      <c r="H3719" s="2" t="s">
        <v>27613</v>
      </c>
      <c r="I3719" s="2" t="s">
        <v>16194</v>
      </c>
      <c r="J3719" s="2" t="s">
        <v>16194</v>
      </c>
      <c r="K3719" s="2" t="s">
        <v>15861</v>
      </c>
      <c r="L3719" s="2" t="s">
        <v>27614</v>
      </c>
      <c r="M3719" s="2" t="s">
        <v>7438</v>
      </c>
      <c r="N3719" s="4" t="s">
        <v>27615</v>
      </c>
      <c r="O3719" s="4" t="s">
        <v>27616</v>
      </c>
    </row>
    <row r="3720" spans="1:15" ht="15" hidden="1" customHeight="1" x14ac:dyDescent="0.3">
      <c r="A3720" s="2" t="s">
        <v>454</v>
      </c>
      <c r="B3720" s="2" t="s">
        <v>34342</v>
      </c>
      <c r="C3720" s="3">
        <v>35</v>
      </c>
      <c r="D3720" s="2" t="s">
        <v>1213</v>
      </c>
      <c r="E3720" s="2" t="s">
        <v>27494</v>
      </c>
      <c r="F3720" s="2">
        <v>35333544</v>
      </c>
      <c r="G3720" s="2" t="s">
        <v>27617</v>
      </c>
      <c r="H3720" s="2" t="s">
        <v>27618</v>
      </c>
      <c r="I3720" s="2" t="s">
        <v>24758</v>
      </c>
      <c r="J3720" s="2" t="s">
        <v>24758</v>
      </c>
      <c r="K3720" s="2" t="s">
        <v>9120</v>
      </c>
      <c r="L3720" s="2" t="s">
        <v>27619</v>
      </c>
      <c r="M3720" s="2" t="s">
        <v>7460</v>
      </c>
      <c r="N3720" s="4" t="s">
        <v>27620</v>
      </c>
      <c r="O3720" s="4" t="s">
        <v>27621</v>
      </c>
    </row>
    <row r="3721" spans="1:15" ht="15" hidden="1" customHeight="1" x14ac:dyDescent="0.3">
      <c r="A3721" s="2" t="s">
        <v>454</v>
      </c>
      <c r="B3721" s="2" t="s">
        <v>34342</v>
      </c>
      <c r="C3721" s="3">
        <v>35</v>
      </c>
      <c r="D3721" s="2" t="s">
        <v>1213</v>
      </c>
      <c r="E3721" s="2" t="s">
        <v>27494</v>
      </c>
      <c r="F3721" s="2">
        <v>33579790</v>
      </c>
      <c r="G3721" s="2" t="s">
        <v>27622</v>
      </c>
      <c r="H3721" s="2" t="s">
        <v>27623</v>
      </c>
      <c r="I3721" s="2" t="s">
        <v>1294</v>
      </c>
      <c r="J3721" s="2" t="s">
        <v>27624</v>
      </c>
      <c r="K3721" s="2" t="s">
        <v>5276</v>
      </c>
      <c r="L3721" s="2" t="s">
        <v>27625</v>
      </c>
      <c r="M3721" s="2" t="s">
        <v>7460</v>
      </c>
      <c r="N3721" s="4" t="s">
        <v>27626</v>
      </c>
      <c r="O3721" s="4" t="s">
        <v>27627</v>
      </c>
    </row>
    <row r="3722" spans="1:15" ht="15" hidden="1" customHeight="1" x14ac:dyDescent="0.3">
      <c r="A3722" s="2" t="s">
        <v>454</v>
      </c>
      <c r="B3722" s="2" t="s">
        <v>34342</v>
      </c>
      <c r="C3722" s="3">
        <v>35</v>
      </c>
      <c r="D3722" s="2" t="s">
        <v>1213</v>
      </c>
      <c r="E3722" s="2" t="s">
        <v>27494</v>
      </c>
      <c r="F3722" s="2">
        <v>34348453</v>
      </c>
      <c r="G3722" s="2" t="s">
        <v>27628</v>
      </c>
      <c r="H3722" s="2" t="s">
        <v>27629</v>
      </c>
      <c r="I3722" s="2" t="s">
        <v>6517</v>
      </c>
      <c r="J3722" s="2" t="s">
        <v>6517</v>
      </c>
      <c r="K3722" s="2" t="s">
        <v>12176</v>
      </c>
      <c r="L3722" s="2" t="s">
        <v>27630</v>
      </c>
      <c r="M3722" s="2" t="s">
        <v>7388</v>
      </c>
      <c r="N3722" s="4" t="s">
        <v>27631</v>
      </c>
      <c r="O3722" s="4" t="s">
        <v>27632</v>
      </c>
    </row>
    <row r="3723" spans="1:15" ht="15" hidden="1" customHeight="1" x14ac:dyDescent="0.3">
      <c r="A3723" s="2" t="s">
        <v>454</v>
      </c>
      <c r="B3723" s="2" t="s">
        <v>34342</v>
      </c>
      <c r="C3723" s="3">
        <v>35</v>
      </c>
      <c r="D3723" s="2" t="s">
        <v>1213</v>
      </c>
      <c r="E3723" s="2" t="s">
        <v>27494</v>
      </c>
      <c r="F3723" s="2">
        <v>33567810</v>
      </c>
      <c r="G3723" s="2" t="s">
        <v>27633</v>
      </c>
      <c r="H3723" s="2" t="s">
        <v>27634</v>
      </c>
      <c r="I3723" s="2" t="s">
        <v>4308</v>
      </c>
      <c r="J3723" s="2" t="s">
        <v>4308</v>
      </c>
      <c r="K3723" s="2" t="s">
        <v>12176</v>
      </c>
      <c r="L3723" s="2" t="s">
        <v>27635</v>
      </c>
      <c r="M3723" s="2" t="s">
        <v>7460</v>
      </c>
      <c r="N3723" s="4" t="s">
        <v>27636</v>
      </c>
      <c r="O3723" s="4" t="s">
        <v>27637</v>
      </c>
    </row>
    <row r="3724" spans="1:15" ht="15" hidden="1" customHeight="1" x14ac:dyDescent="0.3">
      <c r="A3724" s="2" t="s">
        <v>454</v>
      </c>
      <c r="B3724" s="2" t="s">
        <v>34342</v>
      </c>
      <c r="C3724" s="3">
        <v>35</v>
      </c>
      <c r="D3724" s="2" t="s">
        <v>1213</v>
      </c>
      <c r="E3724" s="2" t="s">
        <v>27494</v>
      </c>
      <c r="F3724" s="2">
        <v>32555298</v>
      </c>
      <c r="G3724" s="2" t="s">
        <v>27638</v>
      </c>
      <c r="H3724" s="2" t="s">
        <v>27639</v>
      </c>
      <c r="I3724" s="2" t="s">
        <v>12040</v>
      </c>
      <c r="J3724" s="2" t="s">
        <v>27640</v>
      </c>
      <c r="K3724" s="2" t="s">
        <v>17140</v>
      </c>
      <c r="L3724" s="2" t="s">
        <v>27641</v>
      </c>
      <c r="M3724" s="2" t="s">
        <v>7481</v>
      </c>
      <c r="N3724" s="4" t="s">
        <v>27642</v>
      </c>
      <c r="O3724" s="4" t="s">
        <v>27643</v>
      </c>
    </row>
    <row r="3725" spans="1:15" ht="15" hidden="1" customHeight="1" x14ac:dyDescent="0.3">
      <c r="A3725" s="2" t="s">
        <v>454</v>
      </c>
      <c r="B3725" s="2" t="s">
        <v>34342</v>
      </c>
      <c r="C3725" s="3">
        <v>35</v>
      </c>
      <c r="D3725" s="2" t="s">
        <v>1213</v>
      </c>
      <c r="E3725" s="2" t="s">
        <v>27494</v>
      </c>
      <c r="F3725" s="2">
        <v>33054064</v>
      </c>
      <c r="G3725" s="2" t="s">
        <v>27644</v>
      </c>
      <c r="H3725" s="2" t="s">
        <v>27645</v>
      </c>
      <c r="I3725" s="2" t="s">
        <v>1215</v>
      </c>
      <c r="J3725" s="2" t="s">
        <v>1215</v>
      </c>
      <c r="K3725" s="2" t="s">
        <v>12176</v>
      </c>
      <c r="L3725" s="2" t="s">
        <v>27646</v>
      </c>
      <c r="M3725" s="2" t="s">
        <v>7677</v>
      </c>
      <c r="N3725" s="4" t="s">
        <v>27647</v>
      </c>
      <c r="O3725" s="4" t="s">
        <v>27648</v>
      </c>
    </row>
    <row r="3726" spans="1:15" ht="15" hidden="1" customHeight="1" x14ac:dyDescent="0.3">
      <c r="A3726" s="2" t="s">
        <v>454</v>
      </c>
      <c r="B3726" s="2" t="s">
        <v>34342</v>
      </c>
      <c r="C3726" s="3">
        <v>35</v>
      </c>
      <c r="D3726" s="2" t="s">
        <v>1213</v>
      </c>
      <c r="E3726" s="2" t="s">
        <v>27494</v>
      </c>
      <c r="F3726" s="2">
        <v>32309784</v>
      </c>
      <c r="G3726" s="2" t="s">
        <v>27649</v>
      </c>
      <c r="H3726" s="2" t="s">
        <v>27650</v>
      </c>
      <c r="I3726" s="2" t="s">
        <v>5046</v>
      </c>
      <c r="J3726" s="2" t="s">
        <v>27651</v>
      </c>
      <c r="K3726" s="2" t="s">
        <v>17955</v>
      </c>
      <c r="L3726" s="2" t="s">
        <v>27652</v>
      </c>
      <c r="M3726" s="2" t="s">
        <v>7388</v>
      </c>
      <c r="N3726" s="4" t="s">
        <v>27653</v>
      </c>
      <c r="O3726" s="4" t="s">
        <v>27654</v>
      </c>
    </row>
    <row r="3727" spans="1:15" ht="15" hidden="1" customHeight="1" x14ac:dyDescent="0.3">
      <c r="A3727" s="2" t="s">
        <v>454</v>
      </c>
      <c r="B3727" s="2" t="s">
        <v>34342</v>
      </c>
      <c r="C3727" s="3">
        <v>35</v>
      </c>
      <c r="D3727" s="2" t="s">
        <v>1213</v>
      </c>
      <c r="E3727" s="2" t="s">
        <v>27494</v>
      </c>
      <c r="F3727" s="2">
        <v>32199462</v>
      </c>
      <c r="G3727" s="2" t="s">
        <v>27655</v>
      </c>
      <c r="H3727" s="2" t="s">
        <v>27656</v>
      </c>
      <c r="I3727" s="2" t="s">
        <v>27657</v>
      </c>
      <c r="J3727" s="2" t="s">
        <v>27657</v>
      </c>
      <c r="K3727" s="2" t="s">
        <v>27658</v>
      </c>
      <c r="L3727" s="2" t="s">
        <v>27659</v>
      </c>
      <c r="M3727" s="2" t="s">
        <v>7460</v>
      </c>
      <c r="N3727" s="4" t="s">
        <v>27660</v>
      </c>
      <c r="O3727" s="4" t="s">
        <v>27661</v>
      </c>
    </row>
    <row r="3728" spans="1:15" ht="15" hidden="1" customHeight="1" x14ac:dyDescent="0.3">
      <c r="A3728" s="2" t="s">
        <v>454</v>
      </c>
      <c r="B3728" s="2" t="s">
        <v>34342</v>
      </c>
      <c r="C3728" s="3">
        <v>35</v>
      </c>
      <c r="D3728" s="2" t="s">
        <v>1213</v>
      </c>
      <c r="E3728" s="2" t="s">
        <v>27494</v>
      </c>
      <c r="F3728" s="2">
        <v>32547515</v>
      </c>
      <c r="G3728" s="2" t="s">
        <v>27662</v>
      </c>
      <c r="H3728" s="2" t="s">
        <v>27663</v>
      </c>
      <c r="I3728" s="2" t="s">
        <v>1123</v>
      </c>
      <c r="J3728" s="2" t="s">
        <v>14256</v>
      </c>
      <c r="K3728" s="2" t="s">
        <v>10512</v>
      </c>
      <c r="L3728" s="2" t="s">
        <v>27664</v>
      </c>
      <c r="M3728" s="2" t="s">
        <v>7438</v>
      </c>
      <c r="N3728" s="4" t="s">
        <v>27665</v>
      </c>
      <c r="O3728" s="4" t="s">
        <v>27666</v>
      </c>
    </row>
    <row r="3729" spans="1:15" ht="15" hidden="1" customHeight="1" x14ac:dyDescent="0.3">
      <c r="A3729" s="2" t="s">
        <v>454</v>
      </c>
      <c r="B3729" s="2" t="s">
        <v>34342</v>
      </c>
      <c r="C3729" s="3">
        <v>35</v>
      </c>
      <c r="D3729" s="2" t="s">
        <v>1213</v>
      </c>
      <c r="E3729" s="2" t="s">
        <v>27494</v>
      </c>
      <c r="F3729" s="2">
        <v>30448772</v>
      </c>
      <c r="G3729" s="2" t="s">
        <v>27667</v>
      </c>
      <c r="H3729" s="2" t="s">
        <v>27668</v>
      </c>
      <c r="I3729" s="2" t="s">
        <v>1916</v>
      </c>
      <c r="J3729" s="2" t="s">
        <v>27669</v>
      </c>
      <c r="K3729" s="2" t="s">
        <v>5276</v>
      </c>
      <c r="L3729" s="2" t="s">
        <v>27670</v>
      </c>
      <c r="M3729" s="2" t="s">
        <v>7460</v>
      </c>
      <c r="N3729" s="4" t="s">
        <v>27671</v>
      </c>
      <c r="O3729" s="4" t="s">
        <v>27672</v>
      </c>
    </row>
    <row r="3730" spans="1:15" ht="15" hidden="1" customHeight="1" x14ac:dyDescent="0.3">
      <c r="A3730" s="2" t="s">
        <v>454</v>
      </c>
      <c r="B3730" s="2" t="s">
        <v>34342</v>
      </c>
      <c r="C3730" s="3">
        <v>35</v>
      </c>
      <c r="D3730" s="2" t="s">
        <v>1213</v>
      </c>
      <c r="E3730" s="2" t="s">
        <v>27494</v>
      </c>
      <c r="F3730" s="2">
        <v>30796981</v>
      </c>
      <c r="G3730" s="2" t="s">
        <v>27673</v>
      </c>
      <c r="H3730" s="2" t="s">
        <v>27674</v>
      </c>
      <c r="I3730" s="2" t="s">
        <v>2586</v>
      </c>
      <c r="J3730" s="2" t="s">
        <v>7817</v>
      </c>
      <c r="K3730" s="2" t="s">
        <v>7380</v>
      </c>
      <c r="L3730" s="2" t="s">
        <v>27675</v>
      </c>
      <c r="M3730" s="2" t="s">
        <v>8167</v>
      </c>
      <c r="N3730" s="4" t="s">
        <v>27676</v>
      </c>
      <c r="O3730" s="4" t="s">
        <v>27677</v>
      </c>
    </row>
    <row r="3731" spans="1:15" ht="15" hidden="1" customHeight="1" x14ac:dyDescent="0.3">
      <c r="A3731" s="2" t="s">
        <v>454</v>
      </c>
      <c r="B3731" s="2" t="s">
        <v>34342</v>
      </c>
      <c r="C3731" s="3">
        <v>35</v>
      </c>
      <c r="D3731" s="2" t="s">
        <v>1213</v>
      </c>
      <c r="E3731" s="2" t="s">
        <v>27494</v>
      </c>
      <c r="F3731" s="2">
        <v>31626429</v>
      </c>
      <c r="G3731" s="2" t="s">
        <v>27678</v>
      </c>
      <c r="H3731" s="2" t="s">
        <v>27679</v>
      </c>
      <c r="I3731" s="2" t="s">
        <v>2586</v>
      </c>
      <c r="J3731" s="2"/>
      <c r="K3731" s="2" t="s">
        <v>27680</v>
      </c>
      <c r="L3731" s="2" t="s">
        <v>27681</v>
      </c>
      <c r="M3731" s="2" t="s">
        <v>7438</v>
      </c>
      <c r="N3731" s="4" t="s">
        <v>27682</v>
      </c>
      <c r="O3731" s="2"/>
    </row>
    <row r="3732" spans="1:15" ht="15" hidden="1" customHeight="1" x14ac:dyDescent="0.3">
      <c r="A3732" s="2" t="s">
        <v>454</v>
      </c>
      <c r="B3732" s="2" t="s">
        <v>34342</v>
      </c>
      <c r="C3732" s="3">
        <v>35</v>
      </c>
      <c r="D3732" s="2" t="s">
        <v>1213</v>
      </c>
      <c r="E3732" s="2" t="s">
        <v>27494</v>
      </c>
      <c r="F3732" s="2">
        <v>30540571</v>
      </c>
      <c r="G3732" s="2" t="s">
        <v>27683</v>
      </c>
      <c r="H3732" s="2" t="s">
        <v>27684</v>
      </c>
      <c r="I3732" s="2" t="s">
        <v>2987</v>
      </c>
      <c r="J3732" s="2"/>
      <c r="K3732" s="2" t="s">
        <v>27685</v>
      </c>
      <c r="L3732" s="2" t="s">
        <v>27686</v>
      </c>
      <c r="M3732" s="2" t="s">
        <v>7460</v>
      </c>
      <c r="N3732" s="4" t="s">
        <v>27687</v>
      </c>
      <c r="O3732" s="4" t="s">
        <v>27688</v>
      </c>
    </row>
    <row r="3733" spans="1:15" ht="15" hidden="1" customHeight="1" x14ac:dyDescent="0.3">
      <c r="A3733" s="2" t="s">
        <v>454</v>
      </c>
      <c r="B3733" s="2" t="s">
        <v>34342</v>
      </c>
      <c r="C3733" s="3">
        <v>35</v>
      </c>
      <c r="D3733" s="2" t="s">
        <v>1213</v>
      </c>
      <c r="E3733" s="2" t="s">
        <v>27494</v>
      </c>
      <c r="F3733" s="2">
        <v>30279227</v>
      </c>
      <c r="G3733" s="2" t="s">
        <v>27689</v>
      </c>
      <c r="H3733" s="2" t="s">
        <v>27690</v>
      </c>
      <c r="I3733" s="2" t="s">
        <v>18493</v>
      </c>
      <c r="J3733" s="2" t="s">
        <v>7893</v>
      </c>
      <c r="K3733" s="2" t="s">
        <v>5284</v>
      </c>
      <c r="L3733" s="2" t="s">
        <v>27691</v>
      </c>
      <c r="M3733" s="2" t="s">
        <v>8167</v>
      </c>
      <c r="N3733" s="4" t="s">
        <v>27692</v>
      </c>
      <c r="O3733" s="4" t="s">
        <v>27693</v>
      </c>
    </row>
    <row r="3734" spans="1:15" ht="15" hidden="1" customHeight="1" x14ac:dyDescent="0.3">
      <c r="A3734" s="2" t="s">
        <v>454</v>
      </c>
      <c r="B3734" s="2" t="s">
        <v>34342</v>
      </c>
      <c r="C3734" s="3">
        <v>35</v>
      </c>
      <c r="D3734" s="2" t="s">
        <v>1213</v>
      </c>
      <c r="E3734" s="2" t="s">
        <v>27494</v>
      </c>
      <c r="F3734" s="2">
        <v>29087520</v>
      </c>
      <c r="G3734" s="2" t="s">
        <v>27694</v>
      </c>
      <c r="H3734" s="2" t="s">
        <v>27695</v>
      </c>
      <c r="I3734" s="2" t="s">
        <v>27696</v>
      </c>
      <c r="J3734" s="2"/>
      <c r="K3734" s="2" t="s">
        <v>7552</v>
      </c>
      <c r="L3734" s="2" t="s">
        <v>27697</v>
      </c>
      <c r="M3734" s="2" t="s">
        <v>7388</v>
      </c>
      <c r="N3734" s="4" t="s">
        <v>27698</v>
      </c>
      <c r="O3734" s="4" t="s">
        <v>27699</v>
      </c>
    </row>
    <row r="3735" spans="1:15" ht="15" hidden="1" customHeight="1" x14ac:dyDescent="0.3">
      <c r="A3735" s="2" t="s">
        <v>454</v>
      </c>
      <c r="B3735" s="2" t="s">
        <v>34342</v>
      </c>
      <c r="C3735" s="3">
        <v>35</v>
      </c>
      <c r="D3735" s="2" t="s">
        <v>1213</v>
      </c>
      <c r="E3735" s="2" t="s">
        <v>27494</v>
      </c>
      <c r="F3735" s="2">
        <v>27353473</v>
      </c>
      <c r="G3735" s="2" t="s">
        <v>27700</v>
      </c>
      <c r="H3735" s="2" t="s">
        <v>27701</v>
      </c>
      <c r="I3735" s="2" t="s">
        <v>1095</v>
      </c>
      <c r="J3735" s="2" t="s">
        <v>22400</v>
      </c>
      <c r="K3735" s="2" t="s">
        <v>27702</v>
      </c>
      <c r="L3735" s="2" t="s">
        <v>27703</v>
      </c>
      <c r="M3735" s="2" t="s">
        <v>7709</v>
      </c>
      <c r="N3735" s="4" t="s">
        <v>27704</v>
      </c>
      <c r="O3735" s="4" t="s">
        <v>27705</v>
      </c>
    </row>
    <row r="3736" spans="1:15" ht="15" hidden="1" customHeight="1" x14ac:dyDescent="0.3">
      <c r="A3736" s="2" t="s">
        <v>454</v>
      </c>
      <c r="B3736" s="2" t="s">
        <v>34342</v>
      </c>
      <c r="C3736" s="3">
        <v>35</v>
      </c>
      <c r="D3736" s="2" t="s">
        <v>1213</v>
      </c>
      <c r="E3736" s="2" t="s">
        <v>27494</v>
      </c>
      <c r="F3736" s="2">
        <v>29319786</v>
      </c>
      <c r="G3736" s="2" t="s">
        <v>27706</v>
      </c>
      <c r="H3736" s="2" t="s">
        <v>27707</v>
      </c>
      <c r="I3736" s="2" t="s">
        <v>3526</v>
      </c>
      <c r="J3736" s="2"/>
      <c r="K3736" s="2" t="s">
        <v>8389</v>
      </c>
      <c r="L3736" s="2" t="s">
        <v>27708</v>
      </c>
      <c r="M3736" s="2" t="s">
        <v>7388</v>
      </c>
      <c r="N3736" s="4" t="s">
        <v>27709</v>
      </c>
      <c r="O3736" s="4" t="s">
        <v>27710</v>
      </c>
    </row>
    <row r="3737" spans="1:15" ht="15" hidden="1" customHeight="1" x14ac:dyDescent="0.3">
      <c r="A3737" s="2" t="s">
        <v>454</v>
      </c>
      <c r="B3737" s="2" t="s">
        <v>34342</v>
      </c>
      <c r="C3737" s="3">
        <v>35</v>
      </c>
      <c r="D3737" s="2" t="s">
        <v>1213</v>
      </c>
      <c r="E3737" s="2" t="s">
        <v>27494</v>
      </c>
      <c r="F3737" s="2">
        <v>30512758</v>
      </c>
      <c r="G3737" s="2" t="s">
        <v>27711</v>
      </c>
      <c r="H3737" s="2" t="s">
        <v>27712</v>
      </c>
      <c r="I3737" s="2" t="s">
        <v>7072</v>
      </c>
      <c r="J3737" s="2"/>
      <c r="K3737" s="2" t="s">
        <v>27680</v>
      </c>
      <c r="L3737" s="2" t="s">
        <v>27713</v>
      </c>
      <c r="M3737" s="2" t="s">
        <v>7388</v>
      </c>
      <c r="N3737" s="4" t="s">
        <v>27714</v>
      </c>
      <c r="O3737" s="2"/>
    </row>
    <row r="3738" spans="1:15" ht="15" hidden="1" customHeight="1" x14ac:dyDescent="0.3">
      <c r="A3738" s="2" t="s">
        <v>454</v>
      </c>
      <c r="B3738" s="2" t="s">
        <v>34342</v>
      </c>
      <c r="C3738" s="3">
        <v>35</v>
      </c>
      <c r="D3738" s="2" t="s">
        <v>1213</v>
      </c>
      <c r="E3738" s="2" t="s">
        <v>27494</v>
      </c>
      <c r="F3738" s="2">
        <v>26091558</v>
      </c>
      <c r="G3738" s="2" t="s">
        <v>27715</v>
      </c>
      <c r="H3738" s="2" t="s">
        <v>27716</v>
      </c>
      <c r="I3738" s="2" t="s">
        <v>2120</v>
      </c>
      <c r="J3738" s="2" t="s">
        <v>27717</v>
      </c>
      <c r="K3738" s="2" t="s">
        <v>11960</v>
      </c>
      <c r="L3738" s="2" t="s">
        <v>27718</v>
      </c>
      <c r="M3738" s="2" t="s">
        <v>7438</v>
      </c>
      <c r="N3738" s="4" t="s">
        <v>27719</v>
      </c>
      <c r="O3738" s="4" t="s">
        <v>27720</v>
      </c>
    </row>
    <row r="3739" spans="1:15" ht="15" hidden="1" customHeight="1" x14ac:dyDescent="0.3">
      <c r="A3739" s="2" t="s">
        <v>454</v>
      </c>
      <c r="B3739" s="2" t="s">
        <v>34342</v>
      </c>
      <c r="C3739" s="3">
        <v>35</v>
      </c>
      <c r="D3739" s="2" t="s">
        <v>1213</v>
      </c>
      <c r="E3739" s="2" t="s">
        <v>27494</v>
      </c>
      <c r="F3739" s="2">
        <v>25312805</v>
      </c>
      <c r="G3739" s="2" t="s">
        <v>27721</v>
      </c>
      <c r="H3739" s="2" t="s">
        <v>27722</v>
      </c>
      <c r="I3739" s="2" t="s">
        <v>1515</v>
      </c>
      <c r="J3739" s="2" t="s">
        <v>27723</v>
      </c>
      <c r="K3739" s="2" t="s">
        <v>9971</v>
      </c>
      <c r="L3739" s="2" t="s">
        <v>27724</v>
      </c>
      <c r="M3739" s="2" t="s">
        <v>7735</v>
      </c>
      <c r="N3739" s="4" t="s">
        <v>27725</v>
      </c>
      <c r="O3739" s="4" t="s">
        <v>27726</v>
      </c>
    </row>
    <row r="3740" spans="1:15" ht="15" hidden="1" customHeight="1" x14ac:dyDescent="0.3">
      <c r="A3740" s="2" t="s">
        <v>454</v>
      </c>
      <c r="B3740" s="2" t="s">
        <v>34342</v>
      </c>
      <c r="C3740" s="3">
        <v>35</v>
      </c>
      <c r="D3740" s="2" t="s">
        <v>1213</v>
      </c>
      <c r="E3740" s="2" t="s">
        <v>27494</v>
      </c>
      <c r="F3740" s="2">
        <v>24325633</v>
      </c>
      <c r="G3740" s="2" t="s">
        <v>27727</v>
      </c>
      <c r="H3740" s="2" t="s">
        <v>27728</v>
      </c>
      <c r="I3740" s="2" t="s">
        <v>4053</v>
      </c>
      <c r="J3740" s="2" t="s">
        <v>27729</v>
      </c>
      <c r="K3740" s="2" t="s">
        <v>14146</v>
      </c>
      <c r="L3740" s="2" t="s">
        <v>27730</v>
      </c>
      <c r="M3740" s="2" t="s">
        <v>7388</v>
      </c>
      <c r="N3740" s="4" t="s">
        <v>27731</v>
      </c>
      <c r="O3740" s="4" t="s">
        <v>27732</v>
      </c>
    </row>
    <row r="3741" spans="1:15" ht="15" hidden="1" customHeight="1" x14ac:dyDescent="0.3">
      <c r="A3741" s="2" t="s">
        <v>454</v>
      </c>
      <c r="B3741" s="2" t="s">
        <v>34342</v>
      </c>
      <c r="C3741" s="3">
        <v>35</v>
      </c>
      <c r="D3741" s="2" t="s">
        <v>1213</v>
      </c>
      <c r="E3741" s="2" t="s">
        <v>27494</v>
      </c>
      <c r="F3741" s="2">
        <v>23498669</v>
      </c>
      <c r="G3741" s="2" t="s">
        <v>27733</v>
      </c>
      <c r="H3741" s="2" t="s">
        <v>27734</v>
      </c>
      <c r="I3741" s="2" t="s">
        <v>1612</v>
      </c>
      <c r="J3741" s="2" t="s">
        <v>27735</v>
      </c>
      <c r="K3741" s="2" t="s">
        <v>18809</v>
      </c>
      <c r="L3741" s="2" t="s">
        <v>27736</v>
      </c>
      <c r="M3741" s="2" t="s">
        <v>8828</v>
      </c>
      <c r="N3741" s="4" t="s">
        <v>27737</v>
      </c>
      <c r="O3741" s="4" t="s">
        <v>27738</v>
      </c>
    </row>
    <row r="3742" spans="1:15" ht="15" hidden="1" customHeight="1" x14ac:dyDescent="0.3">
      <c r="A3742" s="2" t="s">
        <v>454</v>
      </c>
      <c r="B3742" s="2" t="s">
        <v>34342</v>
      </c>
      <c r="C3742" s="3">
        <v>35</v>
      </c>
      <c r="D3742" s="2" t="s">
        <v>1213</v>
      </c>
      <c r="E3742" s="2" t="s">
        <v>27494</v>
      </c>
      <c r="F3742" s="2">
        <v>23036459</v>
      </c>
      <c r="G3742" s="2" t="s">
        <v>27739</v>
      </c>
      <c r="H3742" s="2" t="s">
        <v>27740</v>
      </c>
      <c r="I3742" s="2" t="s">
        <v>970</v>
      </c>
      <c r="J3742" s="2" t="s">
        <v>27741</v>
      </c>
      <c r="K3742" s="2" t="s">
        <v>14021</v>
      </c>
      <c r="L3742" s="2" t="s">
        <v>27742</v>
      </c>
      <c r="M3742" s="2" t="s">
        <v>7438</v>
      </c>
      <c r="N3742" s="4" t="s">
        <v>27743</v>
      </c>
      <c r="O3742" s="4" t="s">
        <v>27744</v>
      </c>
    </row>
    <row r="3743" spans="1:15" ht="15" hidden="1" customHeight="1" x14ac:dyDescent="0.3">
      <c r="A3743" s="2" t="s">
        <v>454</v>
      </c>
      <c r="B3743" s="2" t="s">
        <v>34342</v>
      </c>
      <c r="C3743" s="3">
        <v>35</v>
      </c>
      <c r="D3743" s="2" t="s">
        <v>1213</v>
      </c>
      <c r="E3743" s="2" t="s">
        <v>27494</v>
      </c>
      <c r="F3743" s="2">
        <v>22734472</v>
      </c>
      <c r="G3743" s="2" t="s">
        <v>27745</v>
      </c>
      <c r="H3743" s="2" t="s">
        <v>27746</v>
      </c>
      <c r="I3743" s="2" t="s">
        <v>918</v>
      </c>
      <c r="J3743" s="2" t="s">
        <v>27747</v>
      </c>
      <c r="K3743" s="2" t="s">
        <v>9971</v>
      </c>
      <c r="L3743" s="2" t="s">
        <v>27748</v>
      </c>
      <c r="M3743" s="2" t="s">
        <v>7388</v>
      </c>
      <c r="N3743" s="4" t="s">
        <v>27749</v>
      </c>
      <c r="O3743" s="4" t="s">
        <v>27750</v>
      </c>
    </row>
    <row r="3744" spans="1:15" ht="15" hidden="1" customHeight="1" x14ac:dyDescent="0.3">
      <c r="A3744" s="2" t="s">
        <v>454</v>
      </c>
      <c r="B3744" s="2" t="s">
        <v>34342</v>
      </c>
      <c r="C3744" s="3">
        <v>35</v>
      </c>
      <c r="D3744" s="2" t="s">
        <v>1213</v>
      </c>
      <c r="E3744" s="2" t="s">
        <v>27494</v>
      </c>
      <c r="F3744" s="2">
        <v>22240504</v>
      </c>
      <c r="G3744" s="2" t="s">
        <v>27751</v>
      </c>
      <c r="H3744" s="2" t="s">
        <v>27752</v>
      </c>
      <c r="I3744" s="2" t="s">
        <v>898</v>
      </c>
      <c r="J3744" s="2" t="s">
        <v>27753</v>
      </c>
      <c r="K3744" s="2" t="s">
        <v>10693</v>
      </c>
      <c r="L3744" s="2" t="s">
        <v>27754</v>
      </c>
      <c r="M3744" s="2" t="s">
        <v>9479</v>
      </c>
      <c r="N3744" s="4" t="s">
        <v>27755</v>
      </c>
      <c r="O3744" s="4" t="s">
        <v>27756</v>
      </c>
    </row>
    <row r="3745" spans="1:15" ht="15" hidden="1" customHeight="1" x14ac:dyDescent="0.3">
      <c r="A3745" s="2" t="s">
        <v>465</v>
      </c>
      <c r="B3745" s="2" t="s">
        <v>34343</v>
      </c>
      <c r="C3745" s="3">
        <v>36</v>
      </c>
      <c r="D3745" s="2" t="s">
        <v>1222</v>
      </c>
      <c r="E3745" s="2" t="s">
        <v>27757</v>
      </c>
      <c r="F3745" s="2">
        <v>40062480</v>
      </c>
      <c r="G3745" s="2" t="s">
        <v>27758</v>
      </c>
      <c r="H3745" s="2" t="s">
        <v>27759</v>
      </c>
      <c r="I3745" s="2" t="s">
        <v>27760</v>
      </c>
      <c r="J3745" s="2" t="s">
        <v>27760</v>
      </c>
      <c r="K3745" s="2" t="s">
        <v>20234</v>
      </c>
      <c r="L3745" s="2"/>
      <c r="M3745" s="2" t="s">
        <v>7388</v>
      </c>
      <c r="N3745" s="4" t="s">
        <v>27761</v>
      </c>
      <c r="O3745" s="4" t="s">
        <v>27762</v>
      </c>
    </row>
    <row r="3746" spans="1:15" ht="15" hidden="1" customHeight="1" x14ac:dyDescent="0.3">
      <c r="A3746" s="2" t="s">
        <v>465</v>
      </c>
      <c r="B3746" s="2" t="s">
        <v>34343</v>
      </c>
      <c r="C3746" s="3">
        <v>36</v>
      </c>
      <c r="D3746" s="2" t="s">
        <v>1222</v>
      </c>
      <c r="E3746" s="2" t="s">
        <v>27757</v>
      </c>
      <c r="F3746" s="2">
        <v>39724971</v>
      </c>
      <c r="G3746" s="2" t="s">
        <v>26701</v>
      </c>
      <c r="H3746" s="2" t="s">
        <v>26702</v>
      </c>
      <c r="I3746" s="2" t="s">
        <v>4760</v>
      </c>
      <c r="J3746" s="2" t="s">
        <v>25158</v>
      </c>
      <c r="K3746" s="2" t="s">
        <v>7380</v>
      </c>
      <c r="L3746" s="2" t="s">
        <v>26703</v>
      </c>
      <c r="M3746" s="2" t="s">
        <v>7438</v>
      </c>
      <c r="N3746" s="4" t="s">
        <v>26704</v>
      </c>
      <c r="O3746" s="4" t="s">
        <v>26705</v>
      </c>
    </row>
    <row r="3747" spans="1:15" ht="15" hidden="1" customHeight="1" x14ac:dyDescent="0.3">
      <c r="A3747" s="2" t="s">
        <v>465</v>
      </c>
      <c r="B3747" s="2" t="s">
        <v>34343</v>
      </c>
      <c r="C3747" s="3">
        <v>36</v>
      </c>
      <c r="D3747" s="2" t="s">
        <v>1222</v>
      </c>
      <c r="E3747" s="2" t="s">
        <v>27757</v>
      </c>
      <c r="F3747" s="2">
        <v>40071669</v>
      </c>
      <c r="G3747" s="2" t="s">
        <v>27763</v>
      </c>
      <c r="H3747" s="2" t="s">
        <v>27764</v>
      </c>
      <c r="I3747" s="2" t="s">
        <v>4760</v>
      </c>
      <c r="J3747" s="2"/>
      <c r="K3747" s="2" t="s">
        <v>8179</v>
      </c>
      <c r="L3747" s="2" t="s">
        <v>27765</v>
      </c>
      <c r="M3747" s="2" t="s">
        <v>7709</v>
      </c>
      <c r="N3747" s="4" t="s">
        <v>27766</v>
      </c>
      <c r="O3747" s="4" t="s">
        <v>27767</v>
      </c>
    </row>
    <row r="3748" spans="1:15" ht="15" hidden="1" customHeight="1" x14ac:dyDescent="0.3">
      <c r="A3748" s="2" t="s">
        <v>465</v>
      </c>
      <c r="B3748" s="2" t="s">
        <v>34343</v>
      </c>
      <c r="C3748" s="3">
        <v>36</v>
      </c>
      <c r="D3748" s="2" t="s">
        <v>1222</v>
      </c>
      <c r="E3748" s="2" t="s">
        <v>27757</v>
      </c>
      <c r="F3748" s="2">
        <v>40024253</v>
      </c>
      <c r="G3748" s="2" t="s">
        <v>27500</v>
      </c>
      <c r="H3748" s="2" t="s">
        <v>27501</v>
      </c>
      <c r="I3748" s="2" t="s">
        <v>24648</v>
      </c>
      <c r="J3748" s="2" t="s">
        <v>24648</v>
      </c>
      <c r="K3748" s="2" t="s">
        <v>11923</v>
      </c>
      <c r="L3748" s="2"/>
      <c r="M3748" s="2" t="s">
        <v>7388</v>
      </c>
      <c r="N3748" s="4" t="s">
        <v>3421</v>
      </c>
      <c r="O3748" s="4" t="s">
        <v>27502</v>
      </c>
    </row>
    <row r="3749" spans="1:15" ht="15" hidden="1" customHeight="1" x14ac:dyDescent="0.3">
      <c r="A3749" s="2" t="s">
        <v>465</v>
      </c>
      <c r="B3749" s="2" t="s">
        <v>34343</v>
      </c>
      <c r="C3749" s="3">
        <v>36</v>
      </c>
      <c r="D3749" s="2" t="s">
        <v>1222</v>
      </c>
      <c r="E3749" s="2" t="s">
        <v>27757</v>
      </c>
      <c r="F3749" s="2">
        <v>39352576</v>
      </c>
      <c r="G3749" s="2" t="s">
        <v>26721</v>
      </c>
      <c r="H3749" s="2" t="s">
        <v>26722</v>
      </c>
      <c r="I3749" s="2" t="s">
        <v>5555</v>
      </c>
      <c r="J3749" s="2" t="s">
        <v>1393</v>
      </c>
      <c r="K3749" s="2" t="s">
        <v>8300</v>
      </c>
      <c r="L3749" s="2" t="s">
        <v>26723</v>
      </c>
      <c r="M3749" s="2" t="s">
        <v>7388</v>
      </c>
      <c r="N3749" s="4" t="s">
        <v>26724</v>
      </c>
      <c r="O3749" s="4" t="s">
        <v>26725</v>
      </c>
    </row>
    <row r="3750" spans="1:15" ht="15" hidden="1" customHeight="1" x14ac:dyDescent="0.3">
      <c r="A3750" s="2" t="s">
        <v>465</v>
      </c>
      <c r="B3750" s="2" t="s">
        <v>34343</v>
      </c>
      <c r="C3750" s="3">
        <v>36</v>
      </c>
      <c r="D3750" s="2" t="s">
        <v>1222</v>
      </c>
      <c r="E3750" s="2" t="s">
        <v>27757</v>
      </c>
      <c r="F3750" s="2">
        <v>39578275</v>
      </c>
      <c r="G3750" s="2" t="s">
        <v>27768</v>
      </c>
      <c r="H3750" s="2" t="s">
        <v>27769</v>
      </c>
      <c r="I3750" s="2" t="s">
        <v>27770</v>
      </c>
      <c r="J3750" s="2" t="s">
        <v>27770</v>
      </c>
      <c r="K3750" s="2" t="s">
        <v>7472</v>
      </c>
      <c r="L3750" s="2" t="s">
        <v>27771</v>
      </c>
      <c r="M3750" s="2" t="s">
        <v>7460</v>
      </c>
      <c r="N3750" s="4" t="s">
        <v>27772</v>
      </c>
      <c r="O3750" s="4" t="s">
        <v>27773</v>
      </c>
    </row>
    <row r="3751" spans="1:15" ht="15" hidden="1" customHeight="1" x14ac:dyDescent="0.3">
      <c r="A3751" s="2" t="s">
        <v>465</v>
      </c>
      <c r="B3751" s="2" t="s">
        <v>34343</v>
      </c>
      <c r="C3751" s="3">
        <v>36</v>
      </c>
      <c r="D3751" s="2" t="s">
        <v>1222</v>
      </c>
      <c r="E3751" s="2" t="s">
        <v>27757</v>
      </c>
      <c r="F3751" s="2">
        <v>39403923</v>
      </c>
      <c r="G3751" s="2" t="s">
        <v>27774</v>
      </c>
      <c r="H3751" s="2" t="s">
        <v>27775</v>
      </c>
      <c r="I3751" s="2" t="s">
        <v>5024</v>
      </c>
      <c r="J3751" s="2" t="s">
        <v>5024</v>
      </c>
      <c r="K3751" s="2" t="s">
        <v>9464</v>
      </c>
      <c r="L3751" s="2" t="s">
        <v>27776</v>
      </c>
      <c r="M3751" s="2" t="s">
        <v>7388</v>
      </c>
      <c r="N3751" s="4" t="s">
        <v>27777</v>
      </c>
      <c r="O3751" s="4" t="s">
        <v>27778</v>
      </c>
    </row>
    <row r="3752" spans="1:15" ht="15" hidden="1" customHeight="1" x14ac:dyDescent="0.3">
      <c r="A3752" s="2" t="s">
        <v>465</v>
      </c>
      <c r="B3752" s="2" t="s">
        <v>34343</v>
      </c>
      <c r="C3752" s="3">
        <v>36</v>
      </c>
      <c r="D3752" s="2" t="s">
        <v>1222</v>
      </c>
      <c r="E3752" s="2" t="s">
        <v>27757</v>
      </c>
      <c r="F3752" s="2">
        <v>39312669</v>
      </c>
      <c r="G3752" s="2" t="s">
        <v>26736</v>
      </c>
      <c r="H3752" s="2" t="s">
        <v>26737</v>
      </c>
      <c r="I3752" s="2" t="s">
        <v>850</v>
      </c>
      <c r="J3752" s="2" t="s">
        <v>20780</v>
      </c>
      <c r="K3752" s="2" t="s">
        <v>8210</v>
      </c>
      <c r="L3752" s="2" t="s">
        <v>26738</v>
      </c>
      <c r="M3752" s="2" t="s">
        <v>7388</v>
      </c>
      <c r="N3752" s="4" t="s">
        <v>26739</v>
      </c>
      <c r="O3752" s="4" t="s">
        <v>26740</v>
      </c>
    </row>
    <row r="3753" spans="1:15" ht="15" hidden="1" customHeight="1" x14ac:dyDescent="0.3">
      <c r="A3753" s="2" t="s">
        <v>465</v>
      </c>
      <c r="B3753" s="2" t="s">
        <v>34343</v>
      </c>
      <c r="C3753" s="3">
        <v>36</v>
      </c>
      <c r="D3753" s="2" t="s">
        <v>1222</v>
      </c>
      <c r="E3753" s="2" t="s">
        <v>27757</v>
      </c>
      <c r="F3753" s="2">
        <v>39183693</v>
      </c>
      <c r="G3753" s="2" t="s">
        <v>27779</v>
      </c>
      <c r="H3753" s="2" t="s">
        <v>27780</v>
      </c>
      <c r="I3753" s="2" t="s">
        <v>5596</v>
      </c>
      <c r="J3753" s="2" t="s">
        <v>27781</v>
      </c>
      <c r="K3753" s="2" t="s">
        <v>27782</v>
      </c>
      <c r="L3753" s="2" t="s">
        <v>27783</v>
      </c>
      <c r="M3753" s="2" t="s">
        <v>7438</v>
      </c>
      <c r="N3753" s="4" t="s">
        <v>27784</v>
      </c>
      <c r="O3753" s="4" t="s">
        <v>27785</v>
      </c>
    </row>
    <row r="3754" spans="1:15" ht="15" hidden="1" customHeight="1" x14ac:dyDescent="0.3">
      <c r="A3754" s="2" t="s">
        <v>465</v>
      </c>
      <c r="B3754" s="2" t="s">
        <v>34343</v>
      </c>
      <c r="C3754" s="3">
        <v>36</v>
      </c>
      <c r="D3754" s="2" t="s">
        <v>1222</v>
      </c>
      <c r="E3754" s="2" t="s">
        <v>27757</v>
      </c>
      <c r="F3754" s="2">
        <v>39023559</v>
      </c>
      <c r="G3754" s="2" t="s">
        <v>27786</v>
      </c>
      <c r="H3754" s="2" t="s">
        <v>27787</v>
      </c>
      <c r="I3754" s="2" t="s">
        <v>5417</v>
      </c>
      <c r="J3754" s="2" t="s">
        <v>2878</v>
      </c>
      <c r="K3754" s="2" t="s">
        <v>8300</v>
      </c>
      <c r="L3754" s="2" t="s">
        <v>27788</v>
      </c>
      <c r="M3754" s="2" t="s">
        <v>14479</v>
      </c>
      <c r="N3754" s="4" t="s">
        <v>27789</v>
      </c>
      <c r="O3754" s="4" t="s">
        <v>27790</v>
      </c>
    </row>
    <row r="3755" spans="1:15" ht="15" hidden="1" customHeight="1" x14ac:dyDescent="0.3">
      <c r="A3755" s="2" t="s">
        <v>465</v>
      </c>
      <c r="B3755" s="2" t="s">
        <v>34343</v>
      </c>
      <c r="C3755" s="3">
        <v>36</v>
      </c>
      <c r="D3755" s="2" t="s">
        <v>1222</v>
      </c>
      <c r="E3755" s="2" t="s">
        <v>27757</v>
      </c>
      <c r="F3755" s="2">
        <v>39198650</v>
      </c>
      <c r="G3755" s="2" t="s">
        <v>26769</v>
      </c>
      <c r="H3755" s="2" t="s">
        <v>26770</v>
      </c>
      <c r="I3755" s="2" t="s">
        <v>4382</v>
      </c>
      <c r="J3755" s="2" t="s">
        <v>26771</v>
      </c>
      <c r="K3755" s="2" t="s">
        <v>5238</v>
      </c>
      <c r="L3755" s="2" t="s">
        <v>26772</v>
      </c>
      <c r="M3755" s="2" t="s">
        <v>7709</v>
      </c>
      <c r="N3755" s="4" t="s">
        <v>26773</v>
      </c>
      <c r="O3755" s="4" t="s">
        <v>26774</v>
      </c>
    </row>
    <row r="3756" spans="1:15" ht="15" hidden="1" customHeight="1" x14ac:dyDescent="0.3">
      <c r="A3756" s="2" t="s">
        <v>465</v>
      </c>
      <c r="B3756" s="2" t="s">
        <v>34343</v>
      </c>
      <c r="C3756" s="3">
        <v>36</v>
      </c>
      <c r="D3756" s="2" t="s">
        <v>1222</v>
      </c>
      <c r="E3756" s="2" t="s">
        <v>27757</v>
      </c>
      <c r="F3756" s="2">
        <v>38563820</v>
      </c>
      <c r="G3756" s="2" t="s">
        <v>27791</v>
      </c>
      <c r="H3756" s="2" t="s">
        <v>27792</v>
      </c>
      <c r="I3756" s="2" t="s">
        <v>5425</v>
      </c>
      <c r="J3756" s="2" t="s">
        <v>20795</v>
      </c>
      <c r="K3756" s="2" t="s">
        <v>8300</v>
      </c>
      <c r="L3756" s="2" t="s">
        <v>27793</v>
      </c>
      <c r="M3756" s="2" t="s">
        <v>9183</v>
      </c>
      <c r="N3756" s="4" t="s">
        <v>27794</v>
      </c>
      <c r="O3756" s="4" t="s">
        <v>27795</v>
      </c>
    </row>
    <row r="3757" spans="1:15" ht="15" hidden="1" customHeight="1" x14ac:dyDescent="0.3">
      <c r="A3757" s="2" t="s">
        <v>465</v>
      </c>
      <c r="B3757" s="2" t="s">
        <v>34343</v>
      </c>
      <c r="C3757" s="3">
        <v>36</v>
      </c>
      <c r="D3757" s="2" t="s">
        <v>1222</v>
      </c>
      <c r="E3757" s="2" t="s">
        <v>27757</v>
      </c>
      <c r="F3757" s="2">
        <v>38709237</v>
      </c>
      <c r="G3757" s="2" t="s">
        <v>27791</v>
      </c>
      <c r="H3757" s="2" t="s">
        <v>27796</v>
      </c>
      <c r="I3757" s="2" t="s">
        <v>5425</v>
      </c>
      <c r="J3757" s="2" t="s">
        <v>27797</v>
      </c>
      <c r="K3757" s="2" t="s">
        <v>8300</v>
      </c>
      <c r="L3757" s="2" t="s">
        <v>27798</v>
      </c>
      <c r="M3757" s="2" t="s">
        <v>7858</v>
      </c>
      <c r="N3757" s="4" t="s">
        <v>27799</v>
      </c>
      <c r="O3757" s="4" t="s">
        <v>27800</v>
      </c>
    </row>
    <row r="3758" spans="1:15" ht="15" hidden="1" customHeight="1" x14ac:dyDescent="0.3">
      <c r="A3758" s="2" t="s">
        <v>465</v>
      </c>
      <c r="B3758" s="2" t="s">
        <v>34343</v>
      </c>
      <c r="C3758" s="3">
        <v>36</v>
      </c>
      <c r="D3758" s="2" t="s">
        <v>1222</v>
      </c>
      <c r="E3758" s="2" t="s">
        <v>27757</v>
      </c>
      <c r="F3758" s="2">
        <v>38776920</v>
      </c>
      <c r="G3758" s="2" t="s">
        <v>27801</v>
      </c>
      <c r="H3758" s="2" t="s">
        <v>27802</v>
      </c>
      <c r="I3758" s="2" t="s">
        <v>17848</v>
      </c>
      <c r="J3758" s="2" t="s">
        <v>20806</v>
      </c>
      <c r="K3758" s="2" t="s">
        <v>15492</v>
      </c>
      <c r="L3758" s="2" t="s">
        <v>27803</v>
      </c>
      <c r="M3758" s="2" t="s">
        <v>7858</v>
      </c>
      <c r="N3758" s="4" t="s">
        <v>27804</v>
      </c>
      <c r="O3758" s="4" t="s">
        <v>27805</v>
      </c>
    </row>
    <row r="3759" spans="1:15" ht="15" hidden="1" customHeight="1" x14ac:dyDescent="0.3">
      <c r="A3759" s="2" t="s">
        <v>465</v>
      </c>
      <c r="B3759" s="2" t="s">
        <v>34343</v>
      </c>
      <c r="C3759" s="3">
        <v>36</v>
      </c>
      <c r="D3759" s="2" t="s">
        <v>1222</v>
      </c>
      <c r="E3759" s="2" t="s">
        <v>27757</v>
      </c>
      <c r="F3759" s="2">
        <v>38557723</v>
      </c>
      <c r="G3759" s="2" t="s">
        <v>27806</v>
      </c>
      <c r="H3759" s="2" t="s">
        <v>27807</v>
      </c>
      <c r="I3759" s="2" t="s">
        <v>27797</v>
      </c>
      <c r="J3759" s="2" t="s">
        <v>4459</v>
      </c>
      <c r="K3759" s="2" t="s">
        <v>8300</v>
      </c>
      <c r="L3759" s="2" t="s">
        <v>27808</v>
      </c>
      <c r="M3759" s="2" t="s">
        <v>7388</v>
      </c>
      <c r="N3759" s="4" t="s">
        <v>27809</v>
      </c>
      <c r="O3759" s="4" t="s">
        <v>27810</v>
      </c>
    </row>
    <row r="3760" spans="1:15" ht="15" hidden="1" customHeight="1" x14ac:dyDescent="0.3">
      <c r="A3760" s="2" t="s">
        <v>465</v>
      </c>
      <c r="B3760" s="2" t="s">
        <v>34343</v>
      </c>
      <c r="C3760" s="3">
        <v>36</v>
      </c>
      <c r="D3760" s="2" t="s">
        <v>1222</v>
      </c>
      <c r="E3760" s="2" t="s">
        <v>27757</v>
      </c>
      <c r="F3760" s="2">
        <v>38704374</v>
      </c>
      <c r="G3760" s="2" t="s">
        <v>27811</v>
      </c>
      <c r="H3760" s="2" t="s">
        <v>27812</v>
      </c>
      <c r="I3760" s="2" t="s">
        <v>6068</v>
      </c>
      <c r="J3760" s="2" t="s">
        <v>6068</v>
      </c>
      <c r="K3760" s="2" t="s">
        <v>12768</v>
      </c>
      <c r="L3760" s="2" t="s">
        <v>27813</v>
      </c>
      <c r="M3760" s="2" t="s">
        <v>7460</v>
      </c>
      <c r="N3760" s="4" t="s">
        <v>27814</v>
      </c>
      <c r="O3760" s="4" t="s">
        <v>27815</v>
      </c>
    </row>
    <row r="3761" spans="1:15" ht="15" hidden="1" customHeight="1" x14ac:dyDescent="0.3">
      <c r="A3761" s="2" t="s">
        <v>465</v>
      </c>
      <c r="B3761" s="2" t="s">
        <v>34343</v>
      </c>
      <c r="C3761" s="3">
        <v>36</v>
      </c>
      <c r="D3761" s="2" t="s">
        <v>1222</v>
      </c>
      <c r="E3761" s="2" t="s">
        <v>27757</v>
      </c>
      <c r="F3761" s="2">
        <v>38470480</v>
      </c>
      <c r="G3761" s="2" t="s">
        <v>26808</v>
      </c>
      <c r="H3761" s="2" t="s">
        <v>26809</v>
      </c>
      <c r="I3761" s="2" t="s">
        <v>15637</v>
      </c>
      <c r="J3761" s="2" t="s">
        <v>15637</v>
      </c>
      <c r="K3761" s="2" t="s">
        <v>9464</v>
      </c>
      <c r="L3761" s="2" t="s">
        <v>26810</v>
      </c>
      <c r="M3761" s="2" t="s">
        <v>7388</v>
      </c>
      <c r="N3761" s="4" t="s">
        <v>3401</v>
      </c>
      <c r="O3761" s="4" t="s">
        <v>26811</v>
      </c>
    </row>
    <row r="3762" spans="1:15" ht="15" hidden="1" customHeight="1" x14ac:dyDescent="0.3">
      <c r="A3762" s="2" t="s">
        <v>465</v>
      </c>
      <c r="B3762" s="2" t="s">
        <v>34343</v>
      </c>
      <c r="C3762" s="3">
        <v>36</v>
      </c>
      <c r="D3762" s="2" t="s">
        <v>1222</v>
      </c>
      <c r="E3762" s="2" t="s">
        <v>27757</v>
      </c>
      <c r="F3762" s="2">
        <v>38193358</v>
      </c>
      <c r="G3762" s="2" t="s">
        <v>26812</v>
      </c>
      <c r="H3762" s="2" t="s">
        <v>26813</v>
      </c>
      <c r="I3762" s="2" t="s">
        <v>4030</v>
      </c>
      <c r="J3762" s="2" t="s">
        <v>26814</v>
      </c>
      <c r="K3762" s="2" t="s">
        <v>8890</v>
      </c>
      <c r="L3762" s="2" t="s">
        <v>26815</v>
      </c>
      <c r="M3762" s="2" t="s">
        <v>9763</v>
      </c>
      <c r="N3762" s="4" t="s">
        <v>26816</v>
      </c>
      <c r="O3762" s="4" t="s">
        <v>26817</v>
      </c>
    </row>
    <row r="3763" spans="1:15" ht="15" hidden="1" customHeight="1" x14ac:dyDescent="0.3">
      <c r="A3763" s="2" t="s">
        <v>465</v>
      </c>
      <c r="B3763" s="2" t="s">
        <v>34343</v>
      </c>
      <c r="C3763" s="3">
        <v>36</v>
      </c>
      <c r="D3763" s="2" t="s">
        <v>1222</v>
      </c>
      <c r="E3763" s="2" t="s">
        <v>27757</v>
      </c>
      <c r="F3763" s="2">
        <v>38422122</v>
      </c>
      <c r="G3763" s="2" t="s">
        <v>26818</v>
      </c>
      <c r="H3763" s="2" t="s">
        <v>26819</v>
      </c>
      <c r="I3763" s="2" t="s">
        <v>4030</v>
      </c>
      <c r="J3763" s="2" t="s">
        <v>4281</v>
      </c>
      <c r="K3763" s="2" t="s">
        <v>11657</v>
      </c>
      <c r="L3763" s="2" t="s">
        <v>26820</v>
      </c>
      <c r="M3763" s="2" t="s">
        <v>7388</v>
      </c>
      <c r="N3763" s="4" t="s">
        <v>26821</v>
      </c>
      <c r="O3763" s="4" t="s">
        <v>26822</v>
      </c>
    </row>
    <row r="3764" spans="1:15" ht="15" hidden="1" customHeight="1" x14ac:dyDescent="0.3">
      <c r="A3764" s="2" t="s">
        <v>465</v>
      </c>
      <c r="B3764" s="2" t="s">
        <v>34343</v>
      </c>
      <c r="C3764" s="3">
        <v>36</v>
      </c>
      <c r="D3764" s="2" t="s">
        <v>1222</v>
      </c>
      <c r="E3764" s="2" t="s">
        <v>27757</v>
      </c>
      <c r="F3764" s="2">
        <v>38175961</v>
      </c>
      <c r="G3764" s="2" t="s">
        <v>8900</v>
      </c>
      <c r="H3764" s="2" t="s">
        <v>8901</v>
      </c>
      <c r="I3764" s="2" t="s">
        <v>6623</v>
      </c>
      <c r="J3764" s="2" t="s">
        <v>8902</v>
      </c>
      <c r="K3764" s="2" t="s">
        <v>8300</v>
      </c>
      <c r="L3764" s="2" t="s">
        <v>8903</v>
      </c>
      <c r="M3764" s="2" t="s">
        <v>7388</v>
      </c>
      <c r="N3764" s="4" t="s">
        <v>3268</v>
      </c>
      <c r="O3764" s="4" t="s">
        <v>8904</v>
      </c>
    </row>
    <row r="3765" spans="1:15" ht="15" hidden="1" customHeight="1" x14ac:dyDescent="0.3">
      <c r="A3765" s="2" t="s">
        <v>465</v>
      </c>
      <c r="B3765" s="2" t="s">
        <v>34343</v>
      </c>
      <c r="C3765" s="3">
        <v>36</v>
      </c>
      <c r="D3765" s="2" t="s">
        <v>1222</v>
      </c>
      <c r="E3765" s="2" t="s">
        <v>27757</v>
      </c>
      <c r="F3765" s="2">
        <v>38363432</v>
      </c>
      <c r="G3765" s="2" t="s">
        <v>27816</v>
      </c>
      <c r="H3765" s="2" t="s">
        <v>27817</v>
      </c>
      <c r="I3765" s="2" t="s">
        <v>27818</v>
      </c>
      <c r="J3765" s="2" t="s">
        <v>27818</v>
      </c>
      <c r="K3765" s="2" t="s">
        <v>7472</v>
      </c>
      <c r="L3765" s="2" t="s">
        <v>27819</v>
      </c>
      <c r="M3765" s="2" t="s">
        <v>11435</v>
      </c>
      <c r="N3765" s="4" t="s">
        <v>27820</v>
      </c>
      <c r="O3765" s="4" t="s">
        <v>27821</v>
      </c>
    </row>
    <row r="3766" spans="1:15" ht="15" hidden="1" customHeight="1" x14ac:dyDescent="0.3">
      <c r="A3766" s="2" t="s">
        <v>465</v>
      </c>
      <c r="B3766" s="2" t="s">
        <v>34343</v>
      </c>
      <c r="C3766" s="3">
        <v>36</v>
      </c>
      <c r="D3766" s="2" t="s">
        <v>1222</v>
      </c>
      <c r="E3766" s="2" t="s">
        <v>27757</v>
      </c>
      <c r="F3766" s="2">
        <v>38157855</v>
      </c>
      <c r="G3766" s="2" t="s">
        <v>27822</v>
      </c>
      <c r="H3766" s="2" t="s">
        <v>27802</v>
      </c>
      <c r="I3766" s="2" t="s">
        <v>5925</v>
      </c>
      <c r="J3766" s="2" t="s">
        <v>27823</v>
      </c>
      <c r="K3766" s="2" t="s">
        <v>15492</v>
      </c>
      <c r="L3766" s="2" t="s">
        <v>27824</v>
      </c>
      <c r="M3766" s="2" t="s">
        <v>9041</v>
      </c>
      <c r="N3766" s="4" t="s">
        <v>27825</v>
      </c>
      <c r="O3766" s="4" t="s">
        <v>27826</v>
      </c>
    </row>
    <row r="3767" spans="1:15" ht="15" hidden="1" customHeight="1" x14ac:dyDescent="0.3">
      <c r="A3767" s="2" t="s">
        <v>465</v>
      </c>
      <c r="B3767" s="2" t="s">
        <v>34343</v>
      </c>
      <c r="C3767" s="3">
        <v>36</v>
      </c>
      <c r="D3767" s="2" t="s">
        <v>1222</v>
      </c>
      <c r="E3767" s="2" t="s">
        <v>27757</v>
      </c>
      <c r="F3767" s="2">
        <v>35857576</v>
      </c>
      <c r="G3767" s="2" t="s">
        <v>13967</v>
      </c>
      <c r="H3767" s="2" t="s">
        <v>13968</v>
      </c>
      <c r="I3767" s="2" t="s">
        <v>13969</v>
      </c>
      <c r="J3767" s="2" t="s">
        <v>13969</v>
      </c>
      <c r="K3767" s="2" t="s">
        <v>9120</v>
      </c>
      <c r="L3767" s="2" t="s">
        <v>13970</v>
      </c>
      <c r="M3767" s="2" t="s">
        <v>7388</v>
      </c>
      <c r="N3767" s="4" t="s">
        <v>13971</v>
      </c>
      <c r="O3767" s="4" t="s">
        <v>13972</v>
      </c>
    </row>
    <row r="3768" spans="1:15" ht="15" hidden="1" customHeight="1" x14ac:dyDescent="0.3">
      <c r="A3768" s="2" t="s">
        <v>465</v>
      </c>
      <c r="B3768" s="2" t="s">
        <v>34343</v>
      </c>
      <c r="C3768" s="3">
        <v>36</v>
      </c>
      <c r="D3768" s="2" t="s">
        <v>1222</v>
      </c>
      <c r="E3768" s="2" t="s">
        <v>27757</v>
      </c>
      <c r="F3768" s="2">
        <v>37875108</v>
      </c>
      <c r="G3768" s="2" t="s">
        <v>27827</v>
      </c>
      <c r="H3768" s="2" t="s">
        <v>27828</v>
      </c>
      <c r="I3768" s="2" t="s">
        <v>5698</v>
      </c>
      <c r="J3768" s="2" t="s">
        <v>6085</v>
      </c>
      <c r="K3768" s="2" t="s">
        <v>15492</v>
      </c>
      <c r="L3768" s="2" t="s">
        <v>27829</v>
      </c>
      <c r="M3768" s="2" t="s">
        <v>9041</v>
      </c>
      <c r="N3768" s="4" t="s">
        <v>27830</v>
      </c>
      <c r="O3768" s="4" t="s">
        <v>27831</v>
      </c>
    </row>
    <row r="3769" spans="1:15" ht="15" hidden="1" customHeight="1" x14ac:dyDescent="0.3">
      <c r="A3769" s="2" t="s">
        <v>465</v>
      </c>
      <c r="B3769" s="2" t="s">
        <v>34343</v>
      </c>
      <c r="C3769" s="3">
        <v>36</v>
      </c>
      <c r="D3769" s="2" t="s">
        <v>1222</v>
      </c>
      <c r="E3769" s="2" t="s">
        <v>27757</v>
      </c>
      <c r="F3769" s="2">
        <v>37938781</v>
      </c>
      <c r="G3769" s="2" t="s">
        <v>26843</v>
      </c>
      <c r="H3769" s="2" t="s">
        <v>26844</v>
      </c>
      <c r="I3769" s="2" t="s">
        <v>5345</v>
      </c>
      <c r="J3769" s="2" t="s">
        <v>5697</v>
      </c>
      <c r="K3769" s="2" t="s">
        <v>5238</v>
      </c>
      <c r="L3769" s="2" t="s">
        <v>26845</v>
      </c>
      <c r="M3769" s="2" t="s">
        <v>7388</v>
      </c>
      <c r="N3769" s="4" t="s">
        <v>3408</v>
      </c>
      <c r="O3769" s="4" t="s">
        <v>26846</v>
      </c>
    </row>
    <row r="3770" spans="1:15" ht="15" hidden="1" customHeight="1" x14ac:dyDescent="0.3">
      <c r="A3770" s="2" t="s">
        <v>465</v>
      </c>
      <c r="B3770" s="2" t="s">
        <v>34343</v>
      </c>
      <c r="C3770" s="3">
        <v>36</v>
      </c>
      <c r="D3770" s="2" t="s">
        <v>1222</v>
      </c>
      <c r="E3770" s="2" t="s">
        <v>27757</v>
      </c>
      <c r="F3770" s="2">
        <v>37347462</v>
      </c>
      <c r="G3770" s="2" t="s">
        <v>26852</v>
      </c>
      <c r="H3770" s="2" t="s">
        <v>26853</v>
      </c>
      <c r="I3770" s="2" t="s">
        <v>10057</v>
      </c>
      <c r="J3770" s="2" t="s">
        <v>7185</v>
      </c>
      <c r="K3770" s="2" t="s">
        <v>8300</v>
      </c>
      <c r="L3770" s="2" t="s">
        <v>26854</v>
      </c>
      <c r="M3770" s="2" t="s">
        <v>9041</v>
      </c>
      <c r="N3770" s="4" t="s">
        <v>26855</v>
      </c>
      <c r="O3770" s="4" t="s">
        <v>26856</v>
      </c>
    </row>
    <row r="3771" spans="1:15" ht="15" hidden="1" customHeight="1" x14ac:dyDescent="0.3">
      <c r="A3771" s="2" t="s">
        <v>465</v>
      </c>
      <c r="B3771" s="2" t="s">
        <v>34343</v>
      </c>
      <c r="C3771" s="3">
        <v>36</v>
      </c>
      <c r="D3771" s="2" t="s">
        <v>1222</v>
      </c>
      <c r="E3771" s="2" t="s">
        <v>27757</v>
      </c>
      <c r="F3771" s="2">
        <v>37209324</v>
      </c>
      <c r="G3771" s="2" t="s">
        <v>26862</v>
      </c>
      <c r="H3771" s="2" t="s">
        <v>26863</v>
      </c>
      <c r="I3771" s="2" t="s">
        <v>2931</v>
      </c>
      <c r="J3771" s="2" t="s">
        <v>26864</v>
      </c>
      <c r="K3771" s="2" t="s">
        <v>7472</v>
      </c>
      <c r="L3771" s="2" t="s">
        <v>26865</v>
      </c>
      <c r="M3771" s="2" t="s">
        <v>9041</v>
      </c>
      <c r="N3771" s="4" t="s">
        <v>3397</v>
      </c>
      <c r="O3771" s="4" t="s">
        <v>26866</v>
      </c>
    </row>
    <row r="3772" spans="1:15" ht="15" hidden="1" customHeight="1" x14ac:dyDescent="0.3">
      <c r="A3772" s="2" t="s">
        <v>465</v>
      </c>
      <c r="B3772" s="2" t="s">
        <v>34343</v>
      </c>
      <c r="C3772" s="3">
        <v>36</v>
      </c>
      <c r="D3772" s="2" t="s">
        <v>1222</v>
      </c>
      <c r="E3772" s="2" t="s">
        <v>27757</v>
      </c>
      <c r="F3772" s="2">
        <v>36867972</v>
      </c>
      <c r="G3772" s="2" t="s">
        <v>27832</v>
      </c>
      <c r="H3772" s="2" t="s">
        <v>27833</v>
      </c>
      <c r="I3772" s="2" t="s">
        <v>11026</v>
      </c>
      <c r="J3772" s="2" t="s">
        <v>2085</v>
      </c>
      <c r="K3772" s="2" t="s">
        <v>14164</v>
      </c>
      <c r="L3772" s="2" t="s">
        <v>27834</v>
      </c>
      <c r="M3772" s="2" t="s">
        <v>9763</v>
      </c>
      <c r="N3772" s="4" t="s">
        <v>27835</v>
      </c>
      <c r="O3772" s="4" t="s">
        <v>27836</v>
      </c>
    </row>
    <row r="3773" spans="1:15" ht="15" hidden="1" customHeight="1" x14ac:dyDescent="0.3">
      <c r="A3773" s="2" t="s">
        <v>465</v>
      </c>
      <c r="B3773" s="2" t="s">
        <v>34343</v>
      </c>
      <c r="C3773" s="3">
        <v>36</v>
      </c>
      <c r="D3773" s="2" t="s">
        <v>1222</v>
      </c>
      <c r="E3773" s="2" t="s">
        <v>27757</v>
      </c>
      <c r="F3773" s="2">
        <v>36515678</v>
      </c>
      <c r="G3773" s="2" t="s">
        <v>27580</v>
      </c>
      <c r="H3773" s="2" t="s">
        <v>27581</v>
      </c>
      <c r="I3773" s="2" t="s">
        <v>27582</v>
      </c>
      <c r="J3773" s="2" t="s">
        <v>15910</v>
      </c>
      <c r="K3773" s="2" t="s">
        <v>8300</v>
      </c>
      <c r="L3773" s="2" t="s">
        <v>27583</v>
      </c>
      <c r="M3773" s="2" t="s">
        <v>9041</v>
      </c>
      <c r="N3773" s="4" t="s">
        <v>3416</v>
      </c>
      <c r="O3773" s="4" t="s">
        <v>27584</v>
      </c>
    </row>
    <row r="3774" spans="1:15" ht="15" hidden="1" customHeight="1" x14ac:dyDescent="0.3">
      <c r="A3774" s="2" t="s">
        <v>465</v>
      </c>
      <c r="B3774" s="2" t="s">
        <v>34343</v>
      </c>
      <c r="C3774" s="3">
        <v>36</v>
      </c>
      <c r="D3774" s="2" t="s">
        <v>1222</v>
      </c>
      <c r="E3774" s="2" t="s">
        <v>27757</v>
      </c>
      <c r="F3774" s="2">
        <v>36736301</v>
      </c>
      <c r="G3774" s="2" t="s">
        <v>26895</v>
      </c>
      <c r="H3774" s="2" t="s">
        <v>26896</v>
      </c>
      <c r="I3774" s="2" t="s">
        <v>15849</v>
      </c>
      <c r="J3774" s="2"/>
      <c r="K3774" s="2" t="s">
        <v>15492</v>
      </c>
      <c r="L3774" s="2" t="s">
        <v>26897</v>
      </c>
      <c r="M3774" s="2" t="s">
        <v>9041</v>
      </c>
      <c r="N3774" s="4" t="s">
        <v>26898</v>
      </c>
      <c r="O3774" s="4" t="s">
        <v>26899</v>
      </c>
    </row>
    <row r="3775" spans="1:15" ht="15" hidden="1" customHeight="1" x14ac:dyDescent="0.3">
      <c r="A3775" s="2" t="s">
        <v>465</v>
      </c>
      <c r="B3775" s="2" t="s">
        <v>34343</v>
      </c>
      <c r="C3775" s="3">
        <v>36</v>
      </c>
      <c r="D3775" s="2" t="s">
        <v>1222</v>
      </c>
      <c r="E3775" s="2" t="s">
        <v>27757</v>
      </c>
      <c r="F3775" s="2">
        <v>36763636</v>
      </c>
      <c r="G3775" s="2" t="s">
        <v>26900</v>
      </c>
      <c r="H3775" s="2" t="s">
        <v>26901</v>
      </c>
      <c r="I3775" s="2" t="s">
        <v>26902</v>
      </c>
      <c r="J3775" s="2" t="s">
        <v>21828</v>
      </c>
      <c r="K3775" s="2" t="s">
        <v>9120</v>
      </c>
      <c r="L3775" s="2" t="s">
        <v>26903</v>
      </c>
      <c r="M3775" s="2" t="s">
        <v>9041</v>
      </c>
      <c r="N3775" s="4" t="s">
        <v>26904</v>
      </c>
      <c r="O3775" s="4" t="s">
        <v>26905</v>
      </c>
    </row>
    <row r="3776" spans="1:15" ht="15" hidden="1" customHeight="1" x14ac:dyDescent="0.3">
      <c r="A3776" s="2" t="s">
        <v>465</v>
      </c>
      <c r="B3776" s="2" t="s">
        <v>34343</v>
      </c>
      <c r="C3776" s="3">
        <v>36</v>
      </c>
      <c r="D3776" s="2" t="s">
        <v>1222</v>
      </c>
      <c r="E3776" s="2" t="s">
        <v>27757</v>
      </c>
      <c r="F3776" s="2">
        <v>36538032</v>
      </c>
      <c r="G3776" s="2" t="s">
        <v>26906</v>
      </c>
      <c r="H3776" s="2" t="s">
        <v>26907</v>
      </c>
      <c r="I3776" s="2" t="s">
        <v>21828</v>
      </c>
      <c r="J3776" s="2" t="s">
        <v>21828</v>
      </c>
      <c r="K3776" s="2" t="s">
        <v>11657</v>
      </c>
      <c r="L3776" s="2" t="s">
        <v>26908</v>
      </c>
      <c r="M3776" s="2" t="s">
        <v>7388</v>
      </c>
      <c r="N3776" s="4" t="s">
        <v>3403</v>
      </c>
      <c r="O3776" s="4" t="s">
        <v>26909</v>
      </c>
    </row>
    <row r="3777" spans="1:15" ht="15" hidden="1" customHeight="1" x14ac:dyDescent="0.3">
      <c r="A3777" s="2" t="s">
        <v>465</v>
      </c>
      <c r="B3777" s="2" t="s">
        <v>34343</v>
      </c>
      <c r="C3777" s="3">
        <v>36</v>
      </c>
      <c r="D3777" s="2" t="s">
        <v>1222</v>
      </c>
      <c r="E3777" s="2" t="s">
        <v>27757</v>
      </c>
      <c r="F3777" s="2">
        <v>36155879</v>
      </c>
      <c r="G3777" s="2" t="s">
        <v>27837</v>
      </c>
      <c r="H3777" s="2" t="s">
        <v>27838</v>
      </c>
      <c r="I3777" s="2" t="s">
        <v>3185</v>
      </c>
      <c r="J3777" s="2" t="s">
        <v>27839</v>
      </c>
      <c r="K3777" s="2" t="s">
        <v>7472</v>
      </c>
      <c r="L3777" s="2" t="s">
        <v>27840</v>
      </c>
      <c r="M3777" s="2" t="s">
        <v>7460</v>
      </c>
      <c r="N3777" s="4" t="s">
        <v>27841</v>
      </c>
      <c r="O3777" s="4" t="s">
        <v>27842</v>
      </c>
    </row>
    <row r="3778" spans="1:15" ht="15" hidden="1" customHeight="1" x14ac:dyDescent="0.3">
      <c r="A3778" s="2" t="s">
        <v>465</v>
      </c>
      <c r="B3778" s="2" t="s">
        <v>34343</v>
      </c>
      <c r="C3778" s="3">
        <v>36</v>
      </c>
      <c r="D3778" s="2" t="s">
        <v>1222</v>
      </c>
      <c r="E3778" s="2" t="s">
        <v>27757</v>
      </c>
      <c r="F3778" s="2">
        <v>36112363</v>
      </c>
      <c r="G3778" s="2" t="s">
        <v>26943</v>
      </c>
      <c r="H3778" s="2" t="s">
        <v>26944</v>
      </c>
      <c r="I3778" s="2" t="s">
        <v>26912</v>
      </c>
      <c r="J3778" s="2" t="s">
        <v>26945</v>
      </c>
      <c r="K3778" s="2" t="s">
        <v>8300</v>
      </c>
      <c r="L3778" s="2" t="s">
        <v>26946</v>
      </c>
      <c r="M3778" s="2" t="s">
        <v>9041</v>
      </c>
      <c r="N3778" s="4" t="s">
        <v>26947</v>
      </c>
      <c r="O3778" s="4" t="s">
        <v>26948</v>
      </c>
    </row>
    <row r="3779" spans="1:15" ht="15" hidden="1" customHeight="1" x14ac:dyDescent="0.3">
      <c r="A3779" s="2" t="s">
        <v>465</v>
      </c>
      <c r="B3779" s="2" t="s">
        <v>34343</v>
      </c>
      <c r="C3779" s="3">
        <v>36</v>
      </c>
      <c r="D3779" s="2" t="s">
        <v>1222</v>
      </c>
      <c r="E3779" s="2" t="s">
        <v>27757</v>
      </c>
      <c r="F3779" s="2">
        <v>35867801</v>
      </c>
      <c r="G3779" s="2" t="s">
        <v>27843</v>
      </c>
      <c r="H3779" s="2" t="s">
        <v>27844</v>
      </c>
      <c r="I3779" s="2" t="s">
        <v>18342</v>
      </c>
      <c r="J3779" s="2" t="s">
        <v>18342</v>
      </c>
      <c r="K3779" s="2" t="s">
        <v>9120</v>
      </c>
      <c r="L3779" s="2" t="s">
        <v>27845</v>
      </c>
      <c r="M3779" s="2" t="s">
        <v>11435</v>
      </c>
      <c r="N3779" s="4" t="s">
        <v>27846</v>
      </c>
      <c r="O3779" s="4" t="s">
        <v>27847</v>
      </c>
    </row>
    <row r="3780" spans="1:15" ht="15" hidden="1" customHeight="1" x14ac:dyDescent="0.3">
      <c r="A3780" s="2" t="s">
        <v>465</v>
      </c>
      <c r="B3780" s="2" t="s">
        <v>34343</v>
      </c>
      <c r="C3780" s="3">
        <v>36</v>
      </c>
      <c r="D3780" s="2" t="s">
        <v>1222</v>
      </c>
      <c r="E3780" s="2" t="s">
        <v>27757</v>
      </c>
      <c r="F3780" s="2">
        <v>35885615</v>
      </c>
      <c r="G3780" s="2" t="s">
        <v>27848</v>
      </c>
      <c r="H3780" s="2" t="s">
        <v>27849</v>
      </c>
      <c r="I3780" s="2" t="s">
        <v>2077</v>
      </c>
      <c r="J3780" s="2" t="s">
        <v>2077</v>
      </c>
      <c r="K3780" s="2" t="s">
        <v>16290</v>
      </c>
      <c r="L3780" s="2" t="s">
        <v>27850</v>
      </c>
      <c r="M3780" s="2" t="s">
        <v>7388</v>
      </c>
      <c r="N3780" s="4" t="s">
        <v>27851</v>
      </c>
      <c r="O3780" s="4" t="s">
        <v>27852</v>
      </c>
    </row>
    <row r="3781" spans="1:15" ht="15" hidden="1" customHeight="1" x14ac:dyDescent="0.3">
      <c r="A3781" s="2" t="s">
        <v>465</v>
      </c>
      <c r="B3781" s="2" t="s">
        <v>34343</v>
      </c>
      <c r="C3781" s="3">
        <v>36</v>
      </c>
      <c r="D3781" s="2" t="s">
        <v>1222</v>
      </c>
      <c r="E3781" s="2" t="s">
        <v>27757</v>
      </c>
      <c r="F3781" s="2">
        <v>35338423</v>
      </c>
      <c r="G3781" s="2" t="s">
        <v>27853</v>
      </c>
      <c r="H3781" s="2" t="s">
        <v>27854</v>
      </c>
      <c r="I3781" s="2" t="s">
        <v>1475</v>
      </c>
      <c r="J3781" s="2" t="s">
        <v>27855</v>
      </c>
      <c r="K3781" s="2" t="s">
        <v>7472</v>
      </c>
      <c r="L3781" s="2" t="s">
        <v>27856</v>
      </c>
      <c r="M3781" s="2" t="s">
        <v>9041</v>
      </c>
      <c r="N3781" s="4" t="s">
        <v>27857</v>
      </c>
      <c r="O3781" s="4" t="s">
        <v>27858</v>
      </c>
    </row>
    <row r="3782" spans="1:15" ht="15" hidden="1" customHeight="1" x14ac:dyDescent="0.3">
      <c r="A3782" s="2" t="s">
        <v>465</v>
      </c>
      <c r="B3782" s="2" t="s">
        <v>34343</v>
      </c>
      <c r="C3782" s="3">
        <v>36</v>
      </c>
      <c r="D3782" s="2" t="s">
        <v>1222</v>
      </c>
      <c r="E3782" s="2" t="s">
        <v>27757</v>
      </c>
      <c r="F3782" s="2">
        <v>35576468</v>
      </c>
      <c r="G3782" s="2" t="s">
        <v>8995</v>
      </c>
      <c r="H3782" s="2" t="s">
        <v>8996</v>
      </c>
      <c r="I3782" s="2" t="s">
        <v>2228</v>
      </c>
      <c r="J3782" s="2" t="s">
        <v>5661</v>
      </c>
      <c r="K3782" s="2" t="s">
        <v>8210</v>
      </c>
      <c r="L3782" s="2" t="s">
        <v>8997</v>
      </c>
      <c r="M3782" s="2" t="s">
        <v>8963</v>
      </c>
      <c r="N3782" s="4" t="s">
        <v>8998</v>
      </c>
      <c r="O3782" s="4" t="s">
        <v>8999</v>
      </c>
    </row>
    <row r="3783" spans="1:15" ht="15" hidden="1" customHeight="1" x14ac:dyDescent="0.3">
      <c r="A3783" s="2" t="s">
        <v>465</v>
      </c>
      <c r="B3783" s="2" t="s">
        <v>34343</v>
      </c>
      <c r="C3783" s="3">
        <v>36</v>
      </c>
      <c r="D3783" s="2" t="s">
        <v>1222</v>
      </c>
      <c r="E3783" s="2" t="s">
        <v>27757</v>
      </c>
      <c r="F3783" s="2">
        <v>35258551</v>
      </c>
      <c r="G3783" s="2" t="s">
        <v>27859</v>
      </c>
      <c r="H3783" s="2" t="s">
        <v>27860</v>
      </c>
      <c r="I3783" s="2" t="s">
        <v>27028</v>
      </c>
      <c r="J3783" s="2" t="s">
        <v>7540</v>
      </c>
      <c r="K3783" s="2" t="s">
        <v>8300</v>
      </c>
      <c r="L3783" s="2" t="s">
        <v>27861</v>
      </c>
      <c r="M3783" s="2" t="s">
        <v>9041</v>
      </c>
      <c r="N3783" s="4" t="s">
        <v>27862</v>
      </c>
      <c r="O3783" s="4" t="s">
        <v>27863</v>
      </c>
    </row>
    <row r="3784" spans="1:15" ht="15" hidden="1" customHeight="1" x14ac:dyDescent="0.3">
      <c r="A3784" s="2" t="s">
        <v>465</v>
      </c>
      <c r="B3784" s="2" t="s">
        <v>34343</v>
      </c>
      <c r="C3784" s="3">
        <v>36</v>
      </c>
      <c r="D3784" s="2" t="s">
        <v>1222</v>
      </c>
      <c r="E3784" s="2" t="s">
        <v>27757</v>
      </c>
      <c r="F3784" s="2">
        <v>35100354</v>
      </c>
      <c r="G3784" s="2" t="s">
        <v>27033</v>
      </c>
      <c r="H3784" s="2" t="s">
        <v>27034</v>
      </c>
      <c r="I3784" s="2" t="s">
        <v>5712</v>
      </c>
      <c r="J3784" s="2"/>
      <c r="K3784" s="2" t="s">
        <v>5284</v>
      </c>
      <c r="L3784" s="2" t="s">
        <v>27035</v>
      </c>
      <c r="M3784" s="2" t="s">
        <v>9041</v>
      </c>
      <c r="N3784" s="4" t="s">
        <v>27036</v>
      </c>
      <c r="O3784" s="4" t="s">
        <v>27037</v>
      </c>
    </row>
    <row r="3785" spans="1:15" ht="15" hidden="1" customHeight="1" x14ac:dyDescent="0.3">
      <c r="A3785" s="2" t="s">
        <v>465</v>
      </c>
      <c r="B3785" s="2" t="s">
        <v>34343</v>
      </c>
      <c r="C3785" s="3">
        <v>36</v>
      </c>
      <c r="D3785" s="2" t="s">
        <v>1222</v>
      </c>
      <c r="E3785" s="2" t="s">
        <v>27757</v>
      </c>
      <c r="F3785" s="2">
        <v>35083626</v>
      </c>
      <c r="G3785" s="2" t="s">
        <v>27038</v>
      </c>
      <c r="H3785" s="2" t="s">
        <v>27039</v>
      </c>
      <c r="I3785" s="2" t="s">
        <v>1289</v>
      </c>
      <c r="J3785" s="2" t="s">
        <v>27040</v>
      </c>
      <c r="K3785" s="2" t="s">
        <v>7472</v>
      </c>
      <c r="L3785" s="2" t="s">
        <v>27041</v>
      </c>
      <c r="M3785" s="2" t="s">
        <v>9041</v>
      </c>
      <c r="N3785" s="4" t="s">
        <v>27042</v>
      </c>
      <c r="O3785" s="4" t="s">
        <v>27043</v>
      </c>
    </row>
    <row r="3786" spans="1:15" ht="15" hidden="1" customHeight="1" x14ac:dyDescent="0.3">
      <c r="A3786" s="2" t="s">
        <v>465</v>
      </c>
      <c r="B3786" s="2" t="s">
        <v>34343</v>
      </c>
      <c r="C3786" s="3">
        <v>36</v>
      </c>
      <c r="D3786" s="2" t="s">
        <v>1222</v>
      </c>
      <c r="E3786" s="2" t="s">
        <v>27757</v>
      </c>
      <c r="F3786" s="2">
        <v>35043109</v>
      </c>
      <c r="G3786" s="2" t="s">
        <v>9055</v>
      </c>
      <c r="H3786" s="2" t="s">
        <v>9056</v>
      </c>
      <c r="I3786" s="2" t="s">
        <v>9057</v>
      </c>
      <c r="J3786" s="2" t="s">
        <v>9057</v>
      </c>
      <c r="K3786" s="2" t="s">
        <v>9058</v>
      </c>
      <c r="L3786" s="2"/>
      <c r="M3786" s="2" t="s">
        <v>8986</v>
      </c>
      <c r="N3786" s="4" t="s">
        <v>9059</v>
      </c>
      <c r="O3786" s="4" t="s">
        <v>9060</v>
      </c>
    </row>
    <row r="3787" spans="1:15" ht="15" hidden="1" customHeight="1" x14ac:dyDescent="0.3">
      <c r="A3787" s="2" t="s">
        <v>465</v>
      </c>
      <c r="B3787" s="2" t="s">
        <v>34343</v>
      </c>
      <c r="C3787" s="3">
        <v>36</v>
      </c>
      <c r="D3787" s="2" t="s">
        <v>1222</v>
      </c>
      <c r="E3787" s="2" t="s">
        <v>27757</v>
      </c>
      <c r="F3787" s="2">
        <v>36159783</v>
      </c>
      <c r="G3787" s="2" t="s">
        <v>27864</v>
      </c>
      <c r="H3787" s="2" t="s">
        <v>27865</v>
      </c>
      <c r="I3787" s="2" t="s">
        <v>695</v>
      </c>
      <c r="J3787" s="2" t="s">
        <v>14033</v>
      </c>
      <c r="K3787" s="2" t="s">
        <v>7410</v>
      </c>
      <c r="L3787" s="2" t="s">
        <v>27866</v>
      </c>
      <c r="M3787" s="2" t="s">
        <v>7388</v>
      </c>
      <c r="N3787" s="4" t="s">
        <v>27867</v>
      </c>
      <c r="O3787" s="4" t="s">
        <v>27868</v>
      </c>
    </row>
    <row r="3788" spans="1:15" ht="15" hidden="1" customHeight="1" x14ac:dyDescent="0.3">
      <c r="A3788" s="2" t="s">
        <v>465</v>
      </c>
      <c r="B3788" s="2" t="s">
        <v>34343</v>
      </c>
      <c r="C3788" s="3">
        <v>36</v>
      </c>
      <c r="D3788" s="2" t="s">
        <v>1222</v>
      </c>
      <c r="E3788" s="2" t="s">
        <v>27757</v>
      </c>
      <c r="F3788" s="2">
        <v>34473196</v>
      </c>
      <c r="G3788" s="2" t="s">
        <v>27869</v>
      </c>
      <c r="H3788" s="2" t="s">
        <v>27870</v>
      </c>
      <c r="I3788" s="2" t="s">
        <v>10197</v>
      </c>
      <c r="J3788" s="2" t="s">
        <v>27871</v>
      </c>
      <c r="K3788" s="2" t="s">
        <v>8300</v>
      </c>
      <c r="L3788" s="2" t="s">
        <v>27872</v>
      </c>
      <c r="M3788" s="2" t="s">
        <v>9041</v>
      </c>
      <c r="N3788" s="4" t="s">
        <v>27873</v>
      </c>
      <c r="O3788" s="4" t="s">
        <v>27874</v>
      </c>
    </row>
    <row r="3789" spans="1:15" ht="15" hidden="1" customHeight="1" x14ac:dyDescent="0.3">
      <c r="A3789" s="2" t="s">
        <v>465</v>
      </c>
      <c r="B3789" s="2" t="s">
        <v>34343</v>
      </c>
      <c r="C3789" s="3">
        <v>36</v>
      </c>
      <c r="D3789" s="2" t="s">
        <v>1222</v>
      </c>
      <c r="E3789" s="2" t="s">
        <v>27757</v>
      </c>
      <c r="F3789" s="2">
        <v>34570326</v>
      </c>
      <c r="G3789" s="2" t="s">
        <v>27105</v>
      </c>
      <c r="H3789" s="2" t="s">
        <v>27106</v>
      </c>
      <c r="I3789" s="2" t="s">
        <v>1162</v>
      </c>
      <c r="J3789" s="2" t="s">
        <v>6159</v>
      </c>
      <c r="K3789" s="2" t="s">
        <v>7472</v>
      </c>
      <c r="L3789" s="2" t="s">
        <v>27107</v>
      </c>
      <c r="M3789" s="2" t="s">
        <v>9041</v>
      </c>
      <c r="N3789" s="4" t="s">
        <v>27108</v>
      </c>
      <c r="O3789" s="4" t="s">
        <v>27109</v>
      </c>
    </row>
    <row r="3790" spans="1:15" ht="15" hidden="1" customHeight="1" x14ac:dyDescent="0.3">
      <c r="A3790" s="2" t="s">
        <v>465</v>
      </c>
      <c r="B3790" s="2" t="s">
        <v>34343</v>
      </c>
      <c r="C3790" s="3">
        <v>36</v>
      </c>
      <c r="D3790" s="2" t="s">
        <v>1222</v>
      </c>
      <c r="E3790" s="2" t="s">
        <v>27757</v>
      </c>
      <c r="F3790" s="2">
        <v>34611657</v>
      </c>
      <c r="G3790" s="2" t="s">
        <v>27038</v>
      </c>
      <c r="H3790" s="2" t="s">
        <v>27120</v>
      </c>
      <c r="I3790" s="2" t="s">
        <v>6244</v>
      </c>
      <c r="J3790" s="2" t="s">
        <v>6244</v>
      </c>
      <c r="K3790" s="2" t="s">
        <v>9058</v>
      </c>
      <c r="L3790" s="2"/>
      <c r="M3790" s="2" t="s">
        <v>8986</v>
      </c>
      <c r="N3790" s="4" t="s">
        <v>27121</v>
      </c>
      <c r="O3790" s="4" t="s">
        <v>27122</v>
      </c>
    </row>
    <row r="3791" spans="1:15" ht="15" hidden="1" customHeight="1" x14ac:dyDescent="0.3">
      <c r="A3791" s="2" t="s">
        <v>465</v>
      </c>
      <c r="B3791" s="2" t="s">
        <v>34343</v>
      </c>
      <c r="C3791" s="3">
        <v>36</v>
      </c>
      <c r="D3791" s="2" t="s">
        <v>1222</v>
      </c>
      <c r="E3791" s="2" t="s">
        <v>27757</v>
      </c>
      <c r="F3791" s="2">
        <v>34623332</v>
      </c>
      <c r="G3791" s="2" t="s">
        <v>27875</v>
      </c>
      <c r="H3791" s="2" t="s">
        <v>27876</v>
      </c>
      <c r="I3791" s="2" t="s">
        <v>4080</v>
      </c>
      <c r="J3791" s="2"/>
      <c r="K3791" s="2" t="s">
        <v>9464</v>
      </c>
      <c r="L3791" s="2" t="s">
        <v>27877</v>
      </c>
      <c r="M3791" s="2" t="s">
        <v>11435</v>
      </c>
      <c r="N3791" s="4" t="s">
        <v>27878</v>
      </c>
      <c r="O3791" s="4" t="s">
        <v>27879</v>
      </c>
    </row>
    <row r="3792" spans="1:15" ht="15" hidden="1" customHeight="1" x14ac:dyDescent="0.3">
      <c r="A3792" s="2" t="s">
        <v>465</v>
      </c>
      <c r="B3792" s="2" t="s">
        <v>34343</v>
      </c>
      <c r="C3792" s="3">
        <v>36</v>
      </c>
      <c r="D3792" s="2" t="s">
        <v>1222</v>
      </c>
      <c r="E3792" s="2" t="s">
        <v>27757</v>
      </c>
      <c r="F3792" s="2">
        <v>34183838</v>
      </c>
      <c r="G3792" s="2" t="s">
        <v>27880</v>
      </c>
      <c r="H3792" s="2" t="s">
        <v>27881</v>
      </c>
      <c r="I3792" s="2" t="s">
        <v>2275</v>
      </c>
      <c r="J3792" s="2" t="s">
        <v>23549</v>
      </c>
      <c r="K3792" s="2" t="s">
        <v>16837</v>
      </c>
      <c r="L3792" s="2" t="s">
        <v>27882</v>
      </c>
      <c r="M3792" s="2" t="s">
        <v>11435</v>
      </c>
      <c r="N3792" s="4" t="s">
        <v>27883</v>
      </c>
      <c r="O3792" s="4" t="s">
        <v>27884</v>
      </c>
    </row>
    <row r="3793" spans="1:15" ht="15" hidden="1" customHeight="1" x14ac:dyDescent="0.3">
      <c r="A3793" s="2" t="s">
        <v>465</v>
      </c>
      <c r="B3793" s="2" t="s">
        <v>34343</v>
      </c>
      <c r="C3793" s="3">
        <v>36</v>
      </c>
      <c r="D3793" s="2" t="s">
        <v>1222</v>
      </c>
      <c r="E3793" s="2" t="s">
        <v>27757</v>
      </c>
      <c r="F3793" s="2">
        <v>34160550</v>
      </c>
      <c r="G3793" s="2" t="s">
        <v>27139</v>
      </c>
      <c r="H3793" s="2" t="s">
        <v>27140</v>
      </c>
      <c r="I3793" s="2" t="s">
        <v>18409</v>
      </c>
      <c r="J3793" s="2" t="s">
        <v>9099</v>
      </c>
      <c r="K3793" s="2" t="s">
        <v>8300</v>
      </c>
      <c r="L3793" s="2" t="s">
        <v>27141</v>
      </c>
      <c r="M3793" s="2" t="s">
        <v>9041</v>
      </c>
      <c r="N3793" s="4" t="s">
        <v>27142</v>
      </c>
      <c r="O3793" s="4" t="s">
        <v>27143</v>
      </c>
    </row>
    <row r="3794" spans="1:15" ht="15" hidden="1" customHeight="1" x14ac:dyDescent="0.3">
      <c r="A3794" s="2" t="s">
        <v>465</v>
      </c>
      <c r="B3794" s="2" t="s">
        <v>34343</v>
      </c>
      <c r="C3794" s="3">
        <v>36</v>
      </c>
      <c r="D3794" s="2" t="s">
        <v>1222</v>
      </c>
      <c r="E3794" s="2" t="s">
        <v>27757</v>
      </c>
      <c r="F3794" s="2">
        <v>34413139</v>
      </c>
      <c r="G3794" s="2" t="s">
        <v>9117</v>
      </c>
      <c r="H3794" s="2" t="s">
        <v>9118</v>
      </c>
      <c r="I3794" s="2" t="s">
        <v>9119</v>
      </c>
      <c r="J3794" s="2"/>
      <c r="K3794" s="2" t="s">
        <v>9120</v>
      </c>
      <c r="L3794" s="2" t="s">
        <v>9121</v>
      </c>
      <c r="M3794" s="2" t="s">
        <v>8963</v>
      </c>
      <c r="N3794" s="4" t="s">
        <v>3274</v>
      </c>
      <c r="O3794" s="4" t="s">
        <v>9122</v>
      </c>
    </row>
    <row r="3795" spans="1:15" ht="15" hidden="1" customHeight="1" x14ac:dyDescent="0.3">
      <c r="A3795" s="2" t="s">
        <v>465</v>
      </c>
      <c r="B3795" s="2" t="s">
        <v>34343</v>
      </c>
      <c r="C3795" s="3">
        <v>36</v>
      </c>
      <c r="D3795" s="2" t="s">
        <v>1222</v>
      </c>
      <c r="E3795" s="2" t="s">
        <v>27757</v>
      </c>
      <c r="F3795" s="2">
        <v>34413140</v>
      </c>
      <c r="G3795" s="2" t="s">
        <v>27148</v>
      </c>
      <c r="H3795" s="2" t="s">
        <v>27149</v>
      </c>
      <c r="I3795" s="2" t="s">
        <v>9119</v>
      </c>
      <c r="J3795" s="2"/>
      <c r="K3795" s="2" t="s">
        <v>9120</v>
      </c>
      <c r="L3795" s="2" t="s">
        <v>27150</v>
      </c>
      <c r="M3795" s="2" t="s">
        <v>13066</v>
      </c>
      <c r="N3795" s="4" t="s">
        <v>3424</v>
      </c>
      <c r="O3795" s="4" t="s">
        <v>27151</v>
      </c>
    </row>
    <row r="3796" spans="1:15" ht="15" hidden="1" customHeight="1" x14ac:dyDescent="0.3">
      <c r="A3796" s="2" t="s">
        <v>465</v>
      </c>
      <c r="B3796" s="2" t="s">
        <v>34343</v>
      </c>
      <c r="C3796" s="3">
        <v>36</v>
      </c>
      <c r="D3796" s="2" t="s">
        <v>1222</v>
      </c>
      <c r="E3796" s="2" t="s">
        <v>27757</v>
      </c>
      <c r="F3796" s="2">
        <v>34214472</v>
      </c>
      <c r="G3796" s="2" t="s">
        <v>27885</v>
      </c>
      <c r="H3796" s="2" t="s">
        <v>27886</v>
      </c>
      <c r="I3796" s="2" t="s">
        <v>27887</v>
      </c>
      <c r="J3796" s="2" t="s">
        <v>4493</v>
      </c>
      <c r="K3796" s="2" t="s">
        <v>15492</v>
      </c>
      <c r="L3796" s="2" t="s">
        <v>27888</v>
      </c>
      <c r="M3796" s="2" t="s">
        <v>9041</v>
      </c>
      <c r="N3796" s="4" t="s">
        <v>27889</v>
      </c>
      <c r="O3796" s="4" t="s">
        <v>27890</v>
      </c>
    </row>
    <row r="3797" spans="1:15" ht="15" hidden="1" customHeight="1" x14ac:dyDescent="0.3">
      <c r="A3797" s="2" t="s">
        <v>465</v>
      </c>
      <c r="B3797" s="2" t="s">
        <v>34343</v>
      </c>
      <c r="C3797" s="3">
        <v>36</v>
      </c>
      <c r="D3797" s="2" t="s">
        <v>1222</v>
      </c>
      <c r="E3797" s="2" t="s">
        <v>27757</v>
      </c>
      <c r="F3797" s="2">
        <v>33890986</v>
      </c>
      <c r="G3797" s="2" t="s">
        <v>27157</v>
      </c>
      <c r="H3797" s="2" t="s">
        <v>27158</v>
      </c>
      <c r="I3797" s="2" t="s">
        <v>3056</v>
      </c>
      <c r="J3797" s="2"/>
      <c r="K3797" s="2" t="s">
        <v>8300</v>
      </c>
      <c r="L3797" s="2" t="s">
        <v>27159</v>
      </c>
      <c r="M3797" s="2" t="s">
        <v>9041</v>
      </c>
      <c r="N3797" s="4" t="s">
        <v>27160</v>
      </c>
      <c r="O3797" s="4" t="s">
        <v>27161</v>
      </c>
    </row>
    <row r="3798" spans="1:15" ht="15" hidden="1" customHeight="1" x14ac:dyDescent="0.3">
      <c r="A3798" s="2" t="s">
        <v>465</v>
      </c>
      <c r="B3798" s="2" t="s">
        <v>34343</v>
      </c>
      <c r="C3798" s="3">
        <v>36</v>
      </c>
      <c r="D3798" s="2" t="s">
        <v>1222</v>
      </c>
      <c r="E3798" s="2" t="s">
        <v>27757</v>
      </c>
      <c r="F3798" s="2">
        <v>34183371</v>
      </c>
      <c r="G3798" s="2" t="s">
        <v>27891</v>
      </c>
      <c r="H3798" s="2" t="s">
        <v>27892</v>
      </c>
      <c r="I3798" s="2" t="s">
        <v>4493</v>
      </c>
      <c r="J3798" s="2" t="s">
        <v>23549</v>
      </c>
      <c r="K3798" s="2" t="s">
        <v>8235</v>
      </c>
      <c r="L3798" s="2" t="s">
        <v>27893</v>
      </c>
      <c r="M3798" s="2" t="s">
        <v>9041</v>
      </c>
      <c r="N3798" s="4" t="s">
        <v>27894</v>
      </c>
      <c r="O3798" s="4" t="s">
        <v>27895</v>
      </c>
    </row>
    <row r="3799" spans="1:15" ht="15" hidden="1" customHeight="1" x14ac:dyDescent="0.3">
      <c r="A3799" s="2" t="s">
        <v>465</v>
      </c>
      <c r="B3799" s="2" t="s">
        <v>34343</v>
      </c>
      <c r="C3799" s="3">
        <v>36</v>
      </c>
      <c r="D3799" s="2" t="s">
        <v>1222</v>
      </c>
      <c r="E3799" s="2" t="s">
        <v>27757</v>
      </c>
      <c r="F3799" s="2">
        <v>33534079</v>
      </c>
      <c r="G3799" s="2" t="s">
        <v>27896</v>
      </c>
      <c r="H3799" s="2" t="s">
        <v>27897</v>
      </c>
      <c r="I3799" s="2" t="s">
        <v>4040</v>
      </c>
      <c r="J3799" s="2" t="s">
        <v>13174</v>
      </c>
      <c r="K3799" s="2" t="s">
        <v>7472</v>
      </c>
      <c r="L3799" s="2" t="s">
        <v>27898</v>
      </c>
      <c r="M3799" s="2" t="s">
        <v>7495</v>
      </c>
      <c r="N3799" s="4" t="s">
        <v>27899</v>
      </c>
      <c r="O3799" s="4" t="s">
        <v>27900</v>
      </c>
    </row>
    <row r="3800" spans="1:15" ht="15" hidden="1" customHeight="1" x14ac:dyDescent="0.3">
      <c r="A3800" s="2" t="s">
        <v>465</v>
      </c>
      <c r="B3800" s="2" t="s">
        <v>34343</v>
      </c>
      <c r="C3800" s="3">
        <v>36</v>
      </c>
      <c r="D3800" s="2" t="s">
        <v>1222</v>
      </c>
      <c r="E3800" s="2" t="s">
        <v>27757</v>
      </c>
      <c r="F3800" s="2">
        <v>34046589</v>
      </c>
      <c r="G3800" s="2" t="s">
        <v>27901</v>
      </c>
      <c r="H3800" s="2" t="s">
        <v>27902</v>
      </c>
      <c r="I3800" s="2" t="s">
        <v>3061</v>
      </c>
      <c r="J3800" s="2" t="s">
        <v>27903</v>
      </c>
      <c r="K3800" s="2" t="s">
        <v>15650</v>
      </c>
      <c r="L3800" s="2" t="s">
        <v>27904</v>
      </c>
      <c r="M3800" s="2" t="s">
        <v>7388</v>
      </c>
      <c r="N3800" s="4" t="s">
        <v>27905</v>
      </c>
      <c r="O3800" s="4" t="s">
        <v>27906</v>
      </c>
    </row>
    <row r="3801" spans="1:15" ht="15" hidden="1" customHeight="1" x14ac:dyDescent="0.3">
      <c r="A3801" s="2" t="s">
        <v>465</v>
      </c>
      <c r="B3801" s="2" t="s">
        <v>34343</v>
      </c>
      <c r="C3801" s="3">
        <v>36</v>
      </c>
      <c r="D3801" s="2" t="s">
        <v>1222</v>
      </c>
      <c r="E3801" s="2" t="s">
        <v>27757</v>
      </c>
      <c r="F3801" s="2">
        <v>33544838</v>
      </c>
      <c r="G3801" s="2" t="s">
        <v>12326</v>
      </c>
      <c r="H3801" s="2" t="s">
        <v>12327</v>
      </c>
      <c r="I3801" s="2" t="s">
        <v>12328</v>
      </c>
      <c r="J3801" s="2"/>
      <c r="K3801" s="2" t="s">
        <v>8300</v>
      </c>
      <c r="L3801" s="2" t="s">
        <v>12329</v>
      </c>
      <c r="M3801" s="2" t="s">
        <v>7388</v>
      </c>
      <c r="N3801" s="4" t="s">
        <v>12330</v>
      </c>
      <c r="O3801" s="4" t="s">
        <v>12331</v>
      </c>
    </row>
    <row r="3802" spans="1:15" ht="15" hidden="1" customHeight="1" x14ac:dyDescent="0.3">
      <c r="A3802" s="2" t="s">
        <v>465</v>
      </c>
      <c r="B3802" s="2" t="s">
        <v>34343</v>
      </c>
      <c r="C3802" s="3">
        <v>36</v>
      </c>
      <c r="D3802" s="2" t="s">
        <v>1222</v>
      </c>
      <c r="E3802" s="2" t="s">
        <v>27757</v>
      </c>
      <c r="F3802" s="2">
        <v>33876776</v>
      </c>
      <c r="G3802" s="2" t="s">
        <v>27189</v>
      </c>
      <c r="H3802" s="2" t="s">
        <v>27190</v>
      </c>
      <c r="I3802" s="2" t="s">
        <v>27169</v>
      </c>
      <c r="J3802" s="2"/>
      <c r="K3802" s="2" t="s">
        <v>8210</v>
      </c>
      <c r="L3802" s="2" t="s">
        <v>27191</v>
      </c>
      <c r="M3802" s="2" t="s">
        <v>11435</v>
      </c>
      <c r="N3802" s="4" t="s">
        <v>27192</v>
      </c>
      <c r="O3802" s="4" t="s">
        <v>27193</v>
      </c>
    </row>
    <row r="3803" spans="1:15" ht="15" hidden="1" customHeight="1" x14ac:dyDescent="0.3">
      <c r="A3803" s="2" t="s">
        <v>465</v>
      </c>
      <c r="B3803" s="2" t="s">
        <v>34343</v>
      </c>
      <c r="C3803" s="3">
        <v>36</v>
      </c>
      <c r="D3803" s="2" t="s">
        <v>1222</v>
      </c>
      <c r="E3803" s="2" t="s">
        <v>27757</v>
      </c>
      <c r="F3803" s="2">
        <v>33417088</v>
      </c>
      <c r="G3803" s="2" t="s">
        <v>9143</v>
      </c>
      <c r="H3803" s="2" t="s">
        <v>9144</v>
      </c>
      <c r="I3803" s="2" t="s">
        <v>948</v>
      </c>
      <c r="J3803" s="2" t="s">
        <v>9145</v>
      </c>
      <c r="K3803" s="2" t="s">
        <v>7472</v>
      </c>
      <c r="L3803" s="2" t="s">
        <v>9146</v>
      </c>
      <c r="M3803" s="2" t="s">
        <v>9041</v>
      </c>
      <c r="N3803" s="4" t="s">
        <v>9147</v>
      </c>
      <c r="O3803" s="4" t="s">
        <v>9148</v>
      </c>
    </row>
    <row r="3804" spans="1:15" ht="15" hidden="1" customHeight="1" x14ac:dyDescent="0.3">
      <c r="A3804" s="2" t="s">
        <v>465</v>
      </c>
      <c r="B3804" s="2" t="s">
        <v>34343</v>
      </c>
      <c r="C3804" s="3">
        <v>36</v>
      </c>
      <c r="D3804" s="2" t="s">
        <v>1222</v>
      </c>
      <c r="E3804" s="2" t="s">
        <v>27757</v>
      </c>
      <c r="F3804" s="2">
        <v>32531373</v>
      </c>
      <c r="G3804" s="2" t="s">
        <v>27907</v>
      </c>
      <c r="H3804" s="2" t="s">
        <v>27908</v>
      </c>
      <c r="I3804" s="2" t="s">
        <v>2101</v>
      </c>
      <c r="J3804" s="2" t="s">
        <v>16467</v>
      </c>
      <c r="K3804" s="2" t="s">
        <v>7380</v>
      </c>
      <c r="L3804" s="2" t="s">
        <v>27909</v>
      </c>
      <c r="M3804" s="2" t="s">
        <v>8167</v>
      </c>
      <c r="N3804" s="4" t="s">
        <v>27910</v>
      </c>
      <c r="O3804" s="4" t="s">
        <v>27911</v>
      </c>
    </row>
    <row r="3805" spans="1:15" ht="15" hidden="1" customHeight="1" x14ac:dyDescent="0.3">
      <c r="A3805" s="2" t="s">
        <v>465</v>
      </c>
      <c r="B3805" s="2" t="s">
        <v>34343</v>
      </c>
      <c r="C3805" s="3">
        <v>36</v>
      </c>
      <c r="D3805" s="2" t="s">
        <v>1222</v>
      </c>
      <c r="E3805" s="2" t="s">
        <v>27757</v>
      </c>
      <c r="F3805" s="2">
        <v>32960813</v>
      </c>
      <c r="G3805" s="2" t="s">
        <v>27206</v>
      </c>
      <c r="H3805" s="2" t="s">
        <v>27207</v>
      </c>
      <c r="I3805" s="2" t="s">
        <v>23572</v>
      </c>
      <c r="J3805" s="2"/>
      <c r="K3805" s="2" t="s">
        <v>9464</v>
      </c>
      <c r="L3805" s="2" t="s">
        <v>27208</v>
      </c>
      <c r="M3805" s="2" t="s">
        <v>27209</v>
      </c>
      <c r="N3805" s="4" t="s">
        <v>27210</v>
      </c>
      <c r="O3805" s="4" t="s">
        <v>27211</v>
      </c>
    </row>
    <row r="3806" spans="1:15" ht="15" hidden="1" customHeight="1" x14ac:dyDescent="0.3">
      <c r="A3806" s="2" t="s">
        <v>465</v>
      </c>
      <c r="B3806" s="2" t="s">
        <v>34343</v>
      </c>
      <c r="C3806" s="3">
        <v>36</v>
      </c>
      <c r="D3806" s="2" t="s">
        <v>1222</v>
      </c>
      <c r="E3806" s="2" t="s">
        <v>27757</v>
      </c>
      <c r="F3806" s="2">
        <v>33408250</v>
      </c>
      <c r="G3806" s="2" t="s">
        <v>27912</v>
      </c>
      <c r="H3806" s="2" t="s">
        <v>27913</v>
      </c>
      <c r="I3806" s="2" t="s">
        <v>27914</v>
      </c>
      <c r="J3806" s="2"/>
      <c r="K3806" s="2" t="s">
        <v>8210</v>
      </c>
      <c r="L3806" s="2" t="s">
        <v>27915</v>
      </c>
      <c r="M3806" s="2" t="s">
        <v>9041</v>
      </c>
      <c r="N3806" s="4" t="s">
        <v>27916</v>
      </c>
      <c r="O3806" s="4" t="s">
        <v>27917</v>
      </c>
    </row>
    <row r="3807" spans="1:15" ht="15" hidden="1" customHeight="1" x14ac:dyDescent="0.3">
      <c r="A3807" s="2" t="s">
        <v>465</v>
      </c>
      <c r="B3807" s="2" t="s">
        <v>34343</v>
      </c>
      <c r="C3807" s="3">
        <v>36</v>
      </c>
      <c r="D3807" s="2" t="s">
        <v>1222</v>
      </c>
      <c r="E3807" s="2" t="s">
        <v>27757</v>
      </c>
      <c r="F3807" s="2">
        <v>33229441</v>
      </c>
      <c r="G3807" s="2" t="s">
        <v>27918</v>
      </c>
      <c r="H3807" s="2" t="s">
        <v>27919</v>
      </c>
      <c r="I3807" s="2" t="s">
        <v>2565</v>
      </c>
      <c r="J3807" s="2" t="s">
        <v>27920</v>
      </c>
      <c r="K3807" s="2" t="s">
        <v>8235</v>
      </c>
      <c r="L3807" s="2" t="s">
        <v>27921</v>
      </c>
      <c r="M3807" s="2" t="s">
        <v>7460</v>
      </c>
      <c r="N3807" s="4" t="s">
        <v>27922</v>
      </c>
      <c r="O3807" s="4" t="s">
        <v>27923</v>
      </c>
    </row>
    <row r="3808" spans="1:15" ht="15" hidden="1" customHeight="1" x14ac:dyDescent="0.3">
      <c r="A3808" s="2" t="s">
        <v>465</v>
      </c>
      <c r="B3808" s="2" t="s">
        <v>34343</v>
      </c>
      <c r="C3808" s="3">
        <v>36</v>
      </c>
      <c r="D3808" s="2" t="s">
        <v>1222</v>
      </c>
      <c r="E3808" s="2" t="s">
        <v>27757</v>
      </c>
      <c r="F3808" s="2">
        <v>35242727</v>
      </c>
      <c r="G3808" s="2" t="s">
        <v>27924</v>
      </c>
      <c r="H3808" s="2" t="s">
        <v>27925</v>
      </c>
      <c r="I3808" s="2" t="s">
        <v>759</v>
      </c>
      <c r="J3808" s="2" t="s">
        <v>13005</v>
      </c>
      <c r="K3808" s="2" t="s">
        <v>7707</v>
      </c>
      <c r="L3808" s="2" t="s">
        <v>27926</v>
      </c>
      <c r="M3808" s="2" t="s">
        <v>7388</v>
      </c>
      <c r="N3808" s="4" t="s">
        <v>27927</v>
      </c>
      <c r="O3808" s="4" t="s">
        <v>27928</v>
      </c>
    </row>
    <row r="3809" spans="1:15" ht="15" hidden="1" customHeight="1" x14ac:dyDescent="0.3">
      <c r="A3809" s="2" t="s">
        <v>465</v>
      </c>
      <c r="B3809" s="2" t="s">
        <v>34343</v>
      </c>
      <c r="C3809" s="3">
        <v>36</v>
      </c>
      <c r="D3809" s="2" t="s">
        <v>1222</v>
      </c>
      <c r="E3809" s="2" t="s">
        <v>27757</v>
      </c>
      <c r="F3809" s="2">
        <v>33296702</v>
      </c>
      <c r="G3809" s="2" t="s">
        <v>27929</v>
      </c>
      <c r="H3809" s="2" t="s">
        <v>27930</v>
      </c>
      <c r="I3809" s="2" t="s">
        <v>27931</v>
      </c>
      <c r="J3809" s="2" t="s">
        <v>27932</v>
      </c>
      <c r="K3809" s="2" t="s">
        <v>15492</v>
      </c>
      <c r="L3809" s="2" t="s">
        <v>27933</v>
      </c>
      <c r="M3809" s="2" t="s">
        <v>11435</v>
      </c>
      <c r="N3809" s="4" t="s">
        <v>27934</v>
      </c>
      <c r="O3809" s="4" t="s">
        <v>27935</v>
      </c>
    </row>
    <row r="3810" spans="1:15" ht="15" hidden="1" customHeight="1" x14ac:dyDescent="0.3">
      <c r="A3810" s="2" t="s">
        <v>465</v>
      </c>
      <c r="B3810" s="2" t="s">
        <v>34343</v>
      </c>
      <c r="C3810" s="3">
        <v>36</v>
      </c>
      <c r="D3810" s="2" t="s">
        <v>1222</v>
      </c>
      <c r="E3810" s="2" t="s">
        <v>27757</v>
      </c>
      <c r="F3810" s="2">
        <v>32972995</v>
      </c>
      <c r="G3810" s="2" t="s">
        <v>14234</v>
      </c>
      <c r="H3810" s="2" t="s">
        <v>14235</v>
      </c>
      <c r="I3810" s="2" t="s">
        <v>14236</v>
      </c>
      <c r="J3810" s="2" t="s">
        <v>7662</v>
      </c>
      <c r="K3810" s="2" t="s">
        <v>11657</v>
      </c>
      <c r="L3810" s="2" t="s">
        <v>14237</v>
      </c>
      <c r="M3810" s="2" t="s">
        <v>7460</v>
      </c>
      <c r="N3810" s="4" t="s">
        <v>3310</v>
      </c>
      <c r="O3810" s="4" t="s">
        <v>14238</v>
      </c>
    </row>
    <row r="3811" spans="1:15" ht="15" hidden="1" customHeight="1" x14ac:dyDescent="0.3">
      <c r="A3811" s="2" t="s">
        <v>465</v>
      </c>
      <c r="B3811" s="2" t="s">
        <v>34343</v>
      </c>
      <c r="C3811" s="3">
        <v>36</v>
      </c>
      <c r="D3811" s="2" t="s">
        <v>1222</v>
      </c>
      <c r="E3811" s="2" t="s">
        <v>27757</v>
      </c>
      <c r="F3811" s="2">
        <v>32972996</v>
      </c>
      <c r="G3811" s="2" t="s">
        <v>14239</v>
      </c>
      <c r="H3811" s="2" t="s">
        <v>14240</v>
      </c>
      <c r="I3811" s="2" t="s">
        <v>14236</v>
      </c>
      <c r="J3811" s="2" t="s">
        <v>7662</v>
      </c>
      <c r="K3811" s="2" t="s">
        <v>11657</v>
      </c>
      <c r="L3811" s="2" t="s">
        <v>14241</v>
      </c>
      <c r="M3811" s="2" t="s">
        <v>8963</v>
      </c>
      <c r="N3811" s="4" t="s">
        <v>3311</v>
      </c>
      <c r="O3811" s="4" t="s">
        <v>14242</v>
      </c>
    </row>
    <row r="3812" spans="1:15" ht="15" hidden="1" customHeight="1" x14ac:dyDescent="0.3">
      <c r="A3812" s="2" t="s">
        <v>465</v>
      </c>
      <c r="B3812" s="2" t="s">
        <v>34343</v>
      </c>
      <c r="C3812" s="3">
        <v>36</v>
      </c>
      <c r="D3812" s="2" t="s">
        <v>1222</v>
      </c>
      <c r="E3812" s="2" t="s">
        <v>27757</v>
      </c>
      <c r="F3812" s="2">
        <v>32163377</v>
      </c>
      <c r="G3812" s="2" t="s">
        <v>27936</v>
      </c>
      <c r="H3812" s="2" t="s">
        <v>27937</v>
      </c>
      <c r="I3812" s="2" t="s">
        <v>21073</v>
      </c>
      <c r="J3812" s="2"/>
      <c r="K3812" s="2" t="s">
        <v>9464</v>
      </c>
      <c r="L3812" s="2" t="s">
        <v>27938</v>
      </c>
      <c r="M3812" s="2" t="s">
        <v>9041</v>
      </c>
      <c r="N3812" s="4" t="s">
        <v>27939</v>
      </c>
      <c r="O3812" s="4" t="s">
        <v>27940</v>
      </c>
    </row>
    <row r="3813" spans="1:15" ht="15" hidden="1" customHeight="1" x14ac:dyDescent="0.3">
      <c r="A3813" s="2" t="s">
        <v>465</v>
      </c>
      <c r="B3813" s="2" t="s">
        <v>34343</v>
      </c>
      <c r="C3813" s="3">
        <v>36</v>
      </c>
      <c r="D3813" s="2" t="s">
        <v>1222</v>
      </c>
      <c r="E3813" s="2" t="s">
        <v>27757</v>
      </c>
      <c r="F3813" s="2">
        <v>32207811</v>
      </c>
      <c r="G3813" s="2" t="s">
        <v>21071</v>
      </c>
      <c r="H3813" s="2" t="s">
        <v>21072</v>
      </c>
      <c r="I3813" s="2" t="s">
        <v>21073</v>
      </c>
      <c r="J3813" s="2"/>
      <c r="K3813" s="2" t="s">
        <v>8300</v>
      </c>
      <c r="L3813" s="2" t="s">
        <v>21074</v>
      </c>
      <c r="M3813" s="2" t="s">
        <v>9041</v>
      </c>
      <c r="N3813" s="4" t="s">
        <v>3370</v>
      </c>
      <c r="O3813" s="4" t="s">
        <v>21075</v>
      </c>
    </row>
    <row r="3814" spans="1:15" ht="15" hidden="1" customHeight="1" x14ac:dyDescent="0.3">
      <c r="A3814" s="2" t="s">
        <v>465</v>
      </c>
      <c r="B3814" s="2" t="s">
        <v>34343</v>
      </c>
      <c r="C3814" s="3">
        <v>36</v>
      </c>
      <c r="D3814" s="2" t="s">
        <v>1222</v>
      </c>
      <c r="E3814" s="2" t="s">
        <v>27757</v>
      </c>
      <c r="F3814" s="2">
        <v>32516385</v>
      </c>
      <c r="G3814" s="2" t="s">
        <v>21076</v>
      </c>
      <c r="H3814" s="2" t="s">
        <v>21077</v>
      </c>
      <c r="I3814" s="2" t="s">
        <v>21073</v>
      </c>
      <c r="J3814" s="2"/>
      <c r="K3814" s="2" t="s">
        <v>8300</v>
      </c>
      <c r="L3814" s="2" t="s">
        <v>21078</v>
      </c>
      <c r="M3814" s="2" t="s">
        <v>7903</v>
      </c>
      <c r="N3814" s="4" t="s">
        <v>21079</v>
      </c>
      <c r="O3814" s="4" t="s">
        <v>21080</v>
      </c>
    </row>
    <row r="3815" spans="1:15" ht="15" hidden="1" customHeight="1" x14ac:dyDescent="0.3">
      <c r="A3815" s="2" t="s">
        <v>465</v>
      </c>
      <c r="B3815" s="2" t="s">
        <v>34343</v>
      </c>
      <c r="C3815" s="3">
        <v>36</v>
      </c>
      <c r="D3815" s="2" t="s">
        <v>1222</v>
      </c>
      <c r="E3815" s="2" t="s">
        <v>27757</v>
      </c>
      <c r="F3815" s="2">
        <v>32092142</v>
      </c>
      <c r="G3815" s="2" t="s">
        <v>27941</v>
      </c>
      <c r="H3815" s="2" t="s">
        <v>27942</v>
      </c>
      <c r="I3815" s="2" t="s">
        <v>27943</v>
      </c>
      <c r="J3815" s="2"/>
      <c r="K3815" s="2" t="s">
        <v>8300</v>
      </c>
      <c r="L3815" s="2" t="s">
        <v>27944</v>
      </c>
      <c r="M3815" s="2" t="s">
        <v>11435</v>
      </c>
      <c r="N3815" s="4" t="s">
        <v>27945</v>
      </c>
      <c r="O3815" s="4" t="s">
        <v>27946</v>
      </c>
    </row>
    <row r="3816" spans="1:15" ht="15" hidden="1" customHeight="1" x14ac:dyDescent="0.3">
      <c r="A3816" s="2" t="s">
        <v>465</v>
      </c>
      <c r="B3816" s="2" t="s">
        <v>34343</v>
      </c>
      <c r="C3816" s="3">
        <v>36</v>
      </c>
      <c r="D3816" s="2" t="s">
        <v>1222</v>
      </c>
      <c r="E3816" s="2" t="s">
        <v>27757</v>
      </c>
      <c r="F3816" s="2">
        <v>31377971</v>
      </c>
      <c r="G3816" s="2" t="s">
        <v>27947</v>
      </c>
      <c r="H3816" s="2" t="s">
        <v>27948</v>
      </c>
      <c r="I3816" s="2" t="s">
        <v>3199</v>
      </c>
      <c r="J3816" s="2" t="s">
        <v>27949</v>
      </c>
      <c r="K3816" s="2" t="s">
        <v>7472</v>
      </c>
      <c r="L3816" s="2" t="s">
        <v>27950</v>
      </c>
      <c r="M3816" s="2" t="s">
        <v>9553</v>
      </c>
      <c r="N3816" s="4" t="s">
        <v>27951</v>
      </c>
      <c r="O3816" s="4" t="s">
        <v>27952</v>
      </c>
    </row>
    <row r="3817" spans="1:15" ht="15" hidden="1" customHeight="1" x14ac:dyDescent="0.3">
      <c r="A3817" s="2" t="s">
        <v>465</v>
      </c>
      <c r="B3817" s="2" t="s">
        <v>34343</v>
      </c>
      <c r="C3817" s="3">
        <v>36</v>
      </c>
      <c r="D3817" s="2" t="s">
        <v>1222</v>
      </c>
      <c r="E3817" s="2" t="s">
        <v>27757</v>
      </c>
      <c r="F3817" s="2">
        <v>30940614</v>
      </c>
      <c r="G3817" s="2" t="s">
        <v>27953</v>
      </c>
      <c r="H3817" s="2" t="s">
        <v>27954</v>
      </c>
      <c r="I3817" s="2" t="s">
        <v>1397</v>
      </c>
      <c r="J3817" s="2" t="s">
        <v>27955</v>
      </c>
      <c r="K3817" s="2" t="s">
        <v>5284</v>
      </c>
      <c r="L3817" s="2" t="s">
        <v>27956</v>
      </c>
      <c r="M3817" s="2" t="s">
        <v>7481</v>
      </c>
      <c r="N3817" s="4" t="s">
        <v>3423</v>
      </c>
      <c r="O3817" s="4" t="s">
        <v>27957</v>
      </c>
    </row>
    <row r="3818" spans="1:15" ht="15" hidden="1" customHeight="1" x14ac:dyDescent="0.3">
      <c r="A3818" s="2" t="s">
        <v>465</v>
      </c>
      <c r="B3818" s="2" t="s">
        <v>34343</v>
      </c>
      <c r="C3818" s="3">
        <v>36</v>
      </c>
      <c r="D3818" s="2" t="s">
        <v>1222</v>
      </c>
      <c r="E3818" s="2" t="s">
        <v>27757</v>
      </c>
      <c r="F3818" s="2">
        <v>30264912</v>
      </c>
      <c r="G3818" s="2" t="s">
        <v>27958</v>
      </c>
      <c r="H3818" s="2" t="s">
        <v>27959</v>
      </c>
      <c r="I3818" s="2" t="s">
        <v>1357</v>
      </c>
      <c r="J3818" s="2" t="s">
        <v>22271</v>
      </c>
      <c r="K3818" s="2" t="s">
        <v>27130</v>
      </c>
      <c r="L3818" s="2" t="s">
        <v>27960</v>
      </c>
      <c r="M3818" s="2" t="s">
        <v>9763</v>
      </c>
      <c r="N3818" s="4" t="s">
        <v>27961</v>
      </c>
      <c r="O3818" s="4" t="s">
        <v>27962</v>
      </c>
    </row>
    <row r="3819" spans="1:15" ht="15" hidden="1" customHeight="1" x14ac:dyDescent="0.3">
      <c r="A3819" s="2" t="s">
        <v>465</v>
      </c>
      <c r="B3819" s="2" t="s">
        <v>34343</v>
      </c>
      <c r="C3819" s="3">
        <v>36</v>
      </c>
      <c r="D3819" s="2" t="s">
        <v>1222</v>
      </c>
      <c r="E3819" s="2" t="s">
        <v>27757</v>
      </c>
      <c r="F3819" s="2">
        <v>30683657</v>
      </c>
      <c r="G3819" s="2" t="s">
        <v>27963</v>
      </c>
      <c r="H3819" s="2" t="s">
        <v>27964</v>
      </c>
      <c r="I3819" s="2" t="s">
        <v>9257</v>
      </c>
      <c r="J3819" s="2"/>
      <c r="K3819" s="2" t="s">
        <v>18561</v>
      </c>
      <c r="L3819" s="2" t="s">
        <v>27965</v>
      </c>
      <c r="M3819" s="2" t="s">
        <v>7709</v>
      </c>
      <c r="N3819" s="4" t="s">
        <v>27966</v>
      </c>
      <c r="O3819" s="4" t="s">
        <v>27967</v>
      </c>
    </row>
    <row r="3820" spans="1:15" ht="15" hidden="1" customHeight="1" x14ac:dyDescent="0.3">
      <c r="A3820" s="2" t="s">
        <v>465</v>
      </c>
      <c r="B3820" s="2" t="s">
        <v>34343</v>
      </c>
      <c r="C3820" s="3">
        <v>36</v>
      </c>
      <c r="D3820" s="2" t="s">
        <v>1222</v>
      </c>
      <c r="E3820" s="2" t="s">
        <v>27757</v>
      </c>
      <c r="F3820" s="2">
        <v>30552536</v>
      </c>
      <c r="G3820" s="2" t="s">
        <v>27968</v>
      </c>
      <c r="H3820" s="2" t="s">
        <v>27969</v>
      </c>
      <c r="I3820" s="2" t="s">
        <v>876</v>
      </c>
      <c r="J3820" s="2" t="s">
        <v>16714</v>
      </c>
      <c r="K3820" s="2" t="s">
        <v>7472</v>
      </c>
      <c r="L3820" s="2" t="s">
        <v>27970</v>
      </c>
      <c r="M3820" s="2" t="s">
        <v>7404</v>
      </c>
      <c r="N3820" s="4" t="s">
        <v>27971</v>
      </c>
      <c r="O3820" s="4" t="s">
        <v>27972</v>
      </c>
    </row>
    <row r="3821" spans="1:15" ht="15" hidden="1" customHeight="1" x14ac:dyDescent="0.3">
      <c r="A3821" s="2" t="s">
        <v>465</v>
      </c>
      <c r="B3821" s="2" t="s">
        <v>34343</v>
      </c>
      <c r="C3821" s="3">
        <v>36</v>
      </c>
      <c r="D3821" s="2" t="s">
        <v>1222</v>
      </c>
      <c r="E3821" s="2" t="s">
        <v>27757</v>
      </c>
      <c r="F3821" s="2">
        <v>31440263</v>
      </c>
      <c r="G3821" s="2" t="s">
        <v>27973</v>
      </c>
      <c r="H3821" s="2" t="s">
        <v>27974</v>
      </c>
      <c r="I3821" s="2" t="s">
        <v>1125</v>
      </c>
      <c r="J3821" s="2" t="s">
        <v>27975</v>
      </c>
      <c r="K3821" s="2" t="s">
        <v>7410</v>
      </c>
      <c r="L3821" s="2" t="s">
        <v>27976</v>
      </c>
      <c r="M3821" s="2" t="s">
        <v>7460</v>
      </c>
      <c r="N3821" s="4" t="s">
        <v>27977</v>
      </c>
      <c r="O3821" s="4" t="s">
        <v>27978</v>
      </c>
    </row>
    <row r="3822" spans="1:15" ht="15" hidden="1" customHeight="1" x14ac:dyDescent="0.3">
      <c r="A3822" s="2" t="s">
        <v>465</v>
      </c>
      <c r="B3822" s="2" t="s">
        <v>34343</v>
      </c>
      <c r="C3822" s="3">
        <v>36</v>
      </c>
      <c r="D3822" s="2" t="s">
        <v>1222</v>
      </c>
      <c r="E3822" s="2" t="s">
        <v>27757</v>
      </c>
      <c r="F3822" s="2">
        <v>30081089</v>
      </c>
      <c r="G3822" s="2" t="s">
        <v>27979</v>
      </c>
      <c r="H3822" s="2" t="s">
        <v>27980</v>
      </c>
      <c r="I3822" s="2" t="s">
        <v>1359</v>
      </c>
      <c r="J3822" s="2" t="s">
        <v>27981</v>
      </c>
      <c r="K3822" s="2" t="s">
        <v>12141</v>
      </c>
      <c r="L3822" s="2" t="s">
        <v>27982</v>
      </c>
      <c r="M3822" s="2" t="s">
        <v>7735</v>
      </c>
      <c r="N3822" s="4" t="s">
        <v>27983</v>
      </c>
      <c r="O3822" s="4" t="s">
        <v>27984</v>
      </c>
    </row>
    <row r="3823" spans="1:15" ht="15" hidden="1" customHeight="1" x14ac:dyDescent="0.3">
      <c r="A3823" s="2" t="s">
        <v>465</v>
      </c>
      <c r="B3823" s="2" t="s">
        <v>34343</v>
      </c>
      <c r="C3823" s="3">
        <v>36</v>
      </c>
      <c r="D3823" s="2" t="s">
        <v>1222</v>
      </c>
      <c r="E3823" s="2" t="s">
        <v>27757</v>
      </c>
      <c r="F3823" s="2">
        <v>30254128</v>
      </c>
      <c r="G3823" s="2" t="s">
        <v>27985</v>
      </c>
      <c r="H3823" s="2" t="s">
        <v>27986</v>
      </c>
      <c r="I3823" s="2" t="s">
        <v>7275</v>
      </c>
      <c r="J3823" s="2" t="s">
        <v>27987</v>
      </c>
      <c r="K3823" s="2" t="s">
        <v>5284</v>
      </c>
      <c r="L3823" s="2" t="s">
        <v>27988</v>
      </c>
      <c r="M3823" s="2" t="s">
        <v>9072</v>
      </c>
      <c r="N3823" s="4" t="s">
        <v>27989</v>
      </c>
      <c r="O3823" s="4" t="s">
        <v>27990</v>
      </c>
    </row>
    <row r="3824" spans="1:15" ht="15" hidden="1" customHeight="1" x14ac:dyDescent="0.3">
      <c r="A3824" s="2" t="s">
        <v>465</v>
      </c>
      <c r="B3824" s="2" t="s">
        <v>34343</v>
      </c>
      <c r="C3824" s="3">
        <v>36</v>
      </c>
      <c r="D3824" s="2" t="s">
        <v>1222</v>
      </c>
      <c r="E3824" s="2" t="s">
        <v>27757</v>
      </c>
      <c r="F3824" s="2">
        <v>29486251</v>
      </c>
      <c r="G3824" s="2" t="s">
        <v>27991</v>
      </c>
      <c r="H3824" s="2" t="s">
        <v>27992</v>
      </c>
      <c r="I3824" s="2" t="s">
        <v>1228</v>
      </c>
      <c r="J3824" s="2" t="s">
        <v>3943</v>
      </c>
      <c r="K3824" s="2" t="s">
        <v>7479</v>
      </c>
      <c r="L3824" s="2" t="s">
        <v>27993</v>
      </c>
      <c r="M3824" s="2" t="s">
        <v>8937</v>
      </c>
      <c r="N3824" s="4" t="s">
        <v>27994</v>
      </c>
      <c r="O3824" s="4" t="s">
        <v>27995</v>
      </c>
    </row>
    <row r="3825" spans="1:15" ht="15" hidden="1" customHeight="1" x14ac:dyDescent="0.3">
      <c r="A3825" s="2" t="s">
        <v>465</v>
      </c>
      <c r="B3825" s="2" t="s">
        <v>34343</v>
      </c>
      <c r="C3825" s="3">
        <v>36</v>
      </c>
      <c r="D3825" s="2" t="s">
        <v>1222</v>
      </c>
      <c r="E3825" s="2" t="s">
        <v>27757</v>
      </c>
      <c r="F3825" s="2">
        <v>30255293</v>
      </c>
      <c r="G3825" s="2" t="s">
        <v>27996</v>
      </c>
      <c r="H3825" s="2" t="s">
        <v>27997</v>
      </c>
      <c r="I3825" s="2" t="s">
        <v>1228</v>
      </c>
      <c r="J3825" s="2" t="s">
        <v>27987</v>
      </c>
      <c r="K3825" s="2" t="s">
        <v>7472</v>
      </c>
      <c r="L3825" s="2" t="s">
        <v>27998</v>
      </c>
      <c r="M3825" s="2" t="s">
        <v>11435</v>
      </c>
      <c r="N3825" s="4" t="s">
        <v>27999</v>
      </c>
      <c r="O3825" s="4" t="s">
        <v>28000</v>
      </c>
    </row>
    <row r="3826" spans="1:15" ht="15" hidden="1" customHeight="1" x14ac:dyDescent="0.3">
      <c r="A3826" s="2" t="s">
        <v>465</v>
      </c>
      <c r="B3826" s="2" t="s">
        <v>34343</v>
      </c>
      <c r="C3826" s="3">
        <v>36</v>
      </c>
      <c r="D3826" s="2" t="s">
        <v>1222</v>
      </c>
      <c r="E3826" s="2" t="s">
        <v>27757</v>
      </c>
      <c r="F3826" s="2">
        <v>29995221</v>
      </c>
      <c r="G3826" s="2" t="s">
        <v>28001</v>
      </c>
      <c r="H3826" s="2" t="s">
        <v>28002</v>
      </c>
      <c r="I3826" s="2" t="s">
        <v>2184</v>
      </c>
      <c r="J3826" s="2" t="s">
        <v>28003</v>
      </c>
      <c r="K3826" s="2" t="s">
        <v>7472</v>
      </c>
      <c r="L3826" s="2" t="s">
        <v>28004</v>
      </c>
      <c r="M3826" s="2" t="s">
        <v>28005</v>
      </c>
      <c r="N3826" s="4" t="s">
        <v>28006</v>
      </c>
      <c r="O3826" s="4" t="s">
        <v>28007</v>
      </c>
    </row>
    <row r="3827" spans="1:15" ht="15" hidden="1" customHeight="1" x14ac:dyDescent="0.3">
      <c r="A3827" s="2" t="s">
        <v>465</v>
      </c>
      <c r="B3827" s="2" t="s">
        <v>34343</v>
      </c>
      <c r="C3827" s="3">
        <v>36</v>
      </c>
      <c r="D3827" s="2" t="s">
        <v>1222</v>
      </c>
      <c r="E3827" s="2" t="s">
        <v>27757</v>
      </c>
      <c r="F3827" s="2">
        <v>30365510</v>
      </c>
      <c r="G3827" s="2" t="s">
        <v>28008</v>
      </c>
      <c r="H3827" s="2" t="s">
        <v>28009</v>
      </c>
      <c r="I3827" s="2" t="s">
        <v>781</v>
      </c>
      <c r="J3827" s="2" t="s">
        <v>28010</v>
      </c>
      <c r="K3827" s="2" t="s">
        <v>7933</v>
      </c>
      <c r="L3827" s="2" t="s">
        <v>28011</v>
      </c>
      <c r="M3827" s="2" t="s">
        <v>7460</v>
      </c>
      <c r="N3827" s="4" t="s">
        <v>3427</v>
      </c>
      <c r="O3827" s="4" t="s">
        <v>28012</v>
      </c>
    </row>
    <row r="3828" spans="1:15" ht="15" hidden="1" customHeight="1" x14ac:dyDescent="0.3">
      <c r="A3828" s="2" t="s">
        <v>465</v>
      </c>
      <c r="B3828" s="2" t="s">
        <v>34343</v>
      </c>
      <c r="C3828" s="3">
        <v>36</v>
      </c>
      <c r="D3828" s="2" t="s">
        <v>1222</v>
      </c>
      <c r="E3828" s="2" t="s">
        <v>27757</v>
      </c>
      <c r="F3828" s="2">
        <v>28499783</v>
      </c>
      <c r="G3828" s="2" t="s">
        <v>28013</v>
      </c>
      <c r="H3828" s="2" t="s">
        <v>28014</v>
      </c>
      <c r="I3828" s="2" t="s">
        <v>1095</v>
      </c>
      <c r="J3828" s="2" t="s">
        <v>28015</v>
      </c>
      <c r="K3828" s="2" t="s">
        <v>7479</v>
      </c>
      <c r="L3828" s="2" t="s">
        <v>28016</v>
      </c>
      <c r="M3828" s="2" t="s">
        <v>7735</v>
      </c>
      <c r="N3828" s="4" t="s">
        <v>28017</v>
      </c>
      <c r="O3828" s="4" t="s">
        <v>28018</v>
      </c>
    </row>
    <row r="3829" spans="1:15" ht="15" hidden="1" customHeight="1" x14ac:dyDescent="0.3">
      <c r="A3829" s="2" t="s">
        <v>465</v>
      </c>
      <c r="B3829" s="2" t="s">
        <v>34343</v>
      </c>
      <c r="C3829" s="3">
        <v>36</v>
      </c>
      <c r="D3829" s="2" t="s">
        <v>1222</v>
      </c>
      <c r="E3829" s="2" t="s">
        <v>27757</v>
      </c>
      <c r="F3829" s="2">
        <v>28958970</v>
      </c>
      <c r="G3829" s="2" t="s">
        <v>28019</v>
      </c>
      <c r="H3829" s="2" t="s">
        <v>28020</v>
      </c>
      <c r="I3829" s="2" t="s">
        <v>21235</v>
      </c>
      <c r="J3829" s="2"/>
      <c r="K3829" s="2" t="s">
        <v>28021</v>
      </c>
      <c r="L3829" s="2" t="s">
        <v>28022</v>
      </c>
      <c r="M3829" s="2" t="s">
        <v>7709</v>
      </c>
      <c r="N3829" s="4" t="s">
        <v>28023</v>
      </c>
      <c r="O3829" s="4" t="s">
        <v>28024</v>
      </c>
    </row>
    <row r="3830" spans="1:15" ht="15" hidden="1" customHeight="1" x14ac:dyDescent="0.3">
      <c r="A3830" s="2" t="s">
        <v>465</v>
      </c>
      <c r="B3830" s="2" t="s">
        <v>34343</v>
      </c>
      <c r="C3830" s="3">
        <v>36</v>
      </c>
      <c r="D3830" s="2" t="s">
        <v>1222</v>
      </c>
      <c r="E3830" s="2" t="s">
        <v>27757</v>
      </c>
      <c r="F3830" s="2">
        <v>28679735</v>
      </c>
      <c r="G3830" s="2" t="s">
        <v>9410</v>
      </c>
      <c r="H3830" s="2" t="s">
        <v>9411</v>
      </c>
      <c r="I3830" s="2" t="s">
        <v>9412</v>
      </c>
      <c r="J3830" s="2" t="s">
        <v>9413</v>
      </c>
      <c r="K3830" s="2" t="s">
        <v>5284</v>
      </c>
      <c r="L3830" s="2" t="s">
        <v>9414</v>
      </c>
      <c r="M3830" s="2" t="s">
        <v>7460</v>
      </c>
      <c r="N3830" s="4" t="s">
        <v>9415</v>
      </c>
      <c r="O3830" s="4" t="s">
        <v>9416</v>
      </c>
    </row>
    <row r="3831" spans="1:15" ht="15" hidden="1" customHeight="1" x14ac:dyDescent="0.3">
      <c r="A3831" s="2" t="s">
        <v>465</v>
      </c>
      <c r="B3831" s="2" t="s">
        <v>34343</v>
      </c>
      <c r="C3831" s="3">
        <v>36</v>
      </c>
      <c r="D3831" s="2" t="s">
        <v>1222</v>
      </c>
      <c r="E3831" s="2" t="s">
        <v>27757</v>
      </c>
      <c r="F3831" s="2">
        <v>28192236</v>
      </c>
      <c r="G3831" s="2" t="s">
        <v>28025</v>
      </c>
      <c r="H3831" s="2" t="s">
        <v>28026</v>
      </c>
      <c r="I3831" s="2" t="s">
        <v>2453</v>
      </c>
      <c r="J3831" s="2" t="s">
        <v>28027</v>
      </c>
      <c r="K3831" s="2" t="s">
        <v>27598</v>
      </c>
      <c r="L3831" s="2" t="s">
        <v>28028</v>
      </c>
      <c r="M3831" s="2" t="s">
        <v>7388</v>
      </c>
      <c r="N3831" s="4" t="s">
        <v>28029</v>
      </c>
      <c r="O3831" s="4" t="s">
        <v>28030</v>
      </c>
    </row>
    <row r="3832" spans="1:15" ht="15" hidden="1" customHeight="1" x14ac:dyDescent="0.3">
      <c r="A3832" s="2" t="s">
        <v>465</v>
      </c>
      <c r="B3832" s="2" t="s">
        <v>34343</v>
      </c>
      <c r="C3832" s="3">
        <v>36</v>
      </c>
      <c r="D3832" s="2" t="s">
        <v>1222</v>
      </c>
      <c r="E3832" s="2" t="s">
        <v>27757</v>
      </c>
      <c r="F3832" s="2">
        <v>28428270</v>
      </c>
      <c r="G3832" s="2" t="s">
        <v>28031</v>
      </c>
      <c r="H3832" s="2" t="s">
        <v>28032</v>
      </c>
      <c r="I3832" s="2" t="s">
        <v>2656</v>
      </c>
      <c r="J3832" s="2" t="s">
        <v>18573</v>
      </c>
      <c r="K3832" s="2" t="s">
        <v>12176</v>
      </c>
      <c r="L3832" s="2" t="s">
        <v>28033</v>
      </c>
      <c r="M3832" s="2" t="s">
        <v>8937</v>
      </c>
      <c r="N3832" s="4" t="s">
        <v>28034</v>
      </c>
      <c r="O3832" s="4" t="s">
        <v>28035</v>
      </c>
    </row>
    <row r="3833" spans="1:15" ht="15" hidden="1" customHeight="1" x14ac:dyDescent="0.3">
      <c r="A3833" s="2" t="s">
        <v>465</v>
      </c>
      <c r="B3833" s="2" t="s">
        <v>34343</v>
      </c>
      <c r="C3833" s="3">
        <v>36</v>
      </c>
      <c r="D3833" s="2" t="s">
        <v>1222</v>
      </c>
      <c r="E3833" s="2" t="s">
        <v>27757</v>
      </c>
      <c r="F3833" s="2">
        <v>28368462</v>
      </c>
      <c r="G3833" s="2" t="s">
        <v>28036</v>
      </c>
      <c r="H3833" s="2" t="s">
        <v>28037</v>
      </c>
      <c r="I3833" s="2" t="s">
        <v>28038</v>
      </c>
      <c r="J3833" s="2"/>
      <c r="K3833" s="2" t="s">
        <v>7552</v>
      </c>
      <c r="L3833" s="2" t="s">
        <v>28039</v>
      </c>
      <c r="M3833" s="2" t="s">
        <v>7388</v>
      </c>
      <c r="N3833" s="4" t="s">
        <v>28040</v>
      </c>
      <c r="O3833" s="4" t="s">
        <v>28041</v>
      </c>
    </row>
    <row r="3834" spans="1:15" ht="15" hidden="1" customHeight="1" x14ac:dyDescent="0.3">
      <c r="A3834" s="2" t="s">
        <v>465</v>
      </c>
      <c r="B3834" s="2" t="s">
        <v>34343</v>
      </c>
      <c r="C3834" s="3">
        <v>36</v>
      </c>
      <c r="D3834" s="2" t="s">
        <v>1222</v>
      </c>
      <c r="E3834" s="2" t="s">
        <v>27757</v>
      </c>
      <c r="F3834" s="2">
        <v>27177491</v>
      </c>
      <c r="G3834" s="2" t="s">
        <v>28042</v>
      </c>
      <c r="H3834" s="2" t="s">
        <v>28043</v>
      </c>
      <c r="I3834" s="2" t="s">
        <v>1362</v>
      </c>
      <c r="J3834" s="2" t="s">
        <v>5069</v>
      </c>
      <c r="K3834" s="2" t="s">
        <v>28044</v>
      </c>
      <c r="L3834" s="2" t="s">
        <v>28045</v>
      </c>
      <c r="M3834" s="2" t="s">
        <v>7438</v>
      </c>
      <c r="N3834" s="4" t="s">
        <v>28046</v>
      </c>
      <c r="O3834" s="4" t="s">
        <v>28047</v>
      </c>
    </row>
    <row r="3835" spans="1:15" ht="15" hidden="1" customHeight="1" x14ac:dyDescent="0.3">
      <c r="A3835" s="2" t="s">
        <v>465</v>
      </c>
      <c r="B3835" s="2" t="s">
        <v>34343</v>
      </c>
      <c r="C3835" s="3">
        <v>36</v>
      </c>
      <c r="D3835" s="2" t="s">
        <v>1222</v>
      </c>
      <c r="E3835" s="2" t="s">
        <v>27757</v>
      </c>
      <c r="F3835" s="2">
        <v>25600608</v>
      </c>
      <c r="G3835" s="2" t="s">
        <v>28048</v>
      </c>
      <c r="H3835" s="2" t="s">
        <v>28049</v>
      </c>
      <c r="I3835" s="2" t="s">
        <v>1172</v>
      </c>
      <c r="J3835" s="2" t="s">
        <v>28050</v>
      </c>
      <c r="K3835" s="2" t="s">
        <v>28051</v>
      </c>
      <c r="L3835" s="2" t="s">
        <v>28052</v>
      </c>
      <c r="M3835" s="2" t="s">
        <v>7709</v>
      </c>
      <c r="N3835" s="4" t="s">
        <v>28053</v>
      </c>
      <c r="O3835" s="4" t="s">
        <v>28054</v>
      </c>
    </row>
    <row r="3836" spans="1:15" ht="15" hidden="1" customHeight="1" x14ac:dyDescent="0.3">
      <c r="A3836" s="2" t="s">
        <v>465</v>
      </c>
      <c r="B3836" s="2" t="s">
        <v>34343</v>
      </c>
      <c r="C3836" s="3">
        <v>36</v>
      </c>
      <c r="D3836" s="2" t="s">
        <v>1222</v>
      </c>
      <c r="E3836" s="2" t="s">
        <v>27757</v>
      </c>
      <c r="F3836" s="2">
        <v>25477495</v>
      </c>
      <c r="G3836" s="2" t="s">
        <v>28055</v>
      </c>
      <c r="H3836" s="2" t="s">
        <v>28056</v>
      </c>
      <c r="I3836" s="2" t="s">
        <v>28057</v>
      </c>
      <c r="J3836" s="2" t="s">
        <v>28058</v>
      </c>
      <c r="K3836" s="2" t="s">
        <v>5284</v>
      </c>
      <c r="L3836" s="2" t="s">
        <v>28059</v>
      </c>
      <c r="M3836" s="2" t="s">
        <v>7388</v>
      </c>
      <c r="N3836" s="4" t="s">
        <v>28060</v>
      </c>
      <c r="O3836" s="4" t="s">
        <v>28061</v>
      </c>
    </row>
    <row r="3837" spans="1:15" ht="15" hidden="1" customHeight="1" x14ac:dyDescent="0.3">
      <c r="A3837" s="2" t="s">
        <v>465</v>
      </c>
      <c r="B3837" s="2" t="s">
        <v>34343</v>
      </c>
      <c r="C3837" s="3">
        <v>36</v>
      </c>
      <c r="D3837" s="2" t="s">
        <v>1222</v>
      </c>
      <c r="E3837" s="2" t="s">
        <v>27757</v>
      </c>
      <c r="F3837" s="2">
        <v>24876138</v>
      </c>
      <c r="G3837" s="2" t="s">
        <v>28062</v>
      </c>
      <c r="H3837" s="2" t="s">
        <v>28063</v>
      </c>
      <c r="I3837" s="2" t="s">
        <v>4877</v>
      </c>
      <c r="J3837" s="2"/>
      <c r="K3837" s="2" t="s">
        <v>28021</v>
      </c>
      <c r="L3837" s="2" t="s">
        <v>28064</v>
      </c>
      <c r="M3837" s="2" t="s">
        <v>8828</v>
      </c>
      <c r="N3837" s="4" t="s">
        <v>28065</v>
      </c>
      <c r="O3837" s="4" t="s">
        <v>28066</v>
      </c>
    </row>
    <row r="3838" spans="1:15" ht="15" hidden="1" customHeight="1" x14ac:dyDescent="0.3">
      <c r="A3838" s="2" t="s">
        <v>465</v>
      </c>
      <c r="B3838" s="2" t="s">
        <v>34343</v>
      </c>
      <c r="C3838" s="3">
        <v>36</v>
      </c>
      <c r="D3838" s="2" t="s">
        <v>1222</v>
      </c>
      <c r="E3838" s="2" t="s">
        <v>27757</v>
      </c>
      <c r="F3838" s="2">
        <v>24342783</v>
      </c>
      <c r="G3838" s="2" t="s">
        <v>28067</v>
      </c>
      <c r="H3838" s="2" t="s">
        <v>28068</v>
      </c>
      <c r="I3838" s="2" t="s">
        <v>1098</v>
      </c>
      <c r="J3838" s="2"/>
      <c r="K3838" s="2" t="s">
        <v>28021</v>
      </c>
      <c r="L3838" s="2" t="s">
        <v>28069</v>
      </c>
      <c r="M3838" s="2" t="s">
        <v>28070</v>
      </c>
      <c r="N3838" s="4" t="s">
        <v>28071</v>
      </c>
      <c r="O3838" s="4" t="s">
        <v>28072</v>
      </c>
    </row>
    <row r="3839" spans="1:15" ht="15" hidden="1" customHeight="1" x14ac:dyDescent="0.3">
      <c r="A3839" s="2" t="s">
        <v>476</v>
      </c>
      <c r="B3839" s="2" t="s">
        <v>34344</v>
      </c>
      <c r="C3839" s="3">
        <v>37</v>
      </c>
      <c r="D3839" s="2" t="s">
        <v>1232</v>
      </c>
      <c r="E3839" s="2" t="s">
        <v>28073</v>
      </c>
      <c r="F3839" s="2">
        <v>39571148</v>
      </c>
      <c r="G3839" s="2" t="s">
        <v>28074</v>
      </c>
      <c r="H3839" s="2" t="s">
        <v>28075</v>
      </c>
      <c r="I3839" s="2" t="s">
        <v>28076</v>
      </c>
      <c r="J3839" s="2"/>
      <c r="K3839" s="2" t="s">
        <v>5284</v>
      </c>
      <c r="L3839" s="2" t="s">
        <v>28077</v>
      </c>
      <c r="M3839" s="2" t="s">
        <v>7488</v>
      </c>
      <c r="N3839" s="4" t="s">
        <v>28078</v>
      </c>
      <c r="O3839" s="4" t="s">
        <v>28079</v>
      </c>
    </row>
    <row r="3840" spans="1:15" ht="15" hidden="1" customHeight="1" x14ac:dyDescent="0.3">
      <c r="A3840" s="2" t="s">
        <v>476</v>
      </c>
      <c r="B3840" s="2" t="s">
        <v>34344</v>
      </c>
      <c r="C3840" s="3">
        <v>37</v>
      </c>
      <c r="D3840" s="2" t="s">
        <v>1232</v>
      </c>
      <c r="E3840" s="2" t="s">
        <v>28073</v>
      </c>
      <c r="F3840" s="2">
        <v>39028869</v>
      </c>
      <c r="G3840" s="2" t="s">
        <v>28080</v>
      </c>
      <c r="H3840" s="2" t="s">
        <v>28081</v>
      </c>
      <c r="I3840" s="2" t="s">
        <v>5417</v>
      </c>
      <c r="J3840" s="2" t="s">
        <v>15553</v>
      </c>
      <c r="K3840" s="2" t="s">
        <v>8300</v>
      </c>
      <c r="L3840" s="2" t="s">
        <v>28082</v>
      </c>
      <c r="M3840" s="2" t="s">
        <v>7460</v>
      </c>
      <c r="N3840" s="4" t="s">
        <v>28083</v>
      </c>
      <c r="O3840" s="4" t="s">
        <v>28084</v>
      </c>
    </row>
    <row r="3841" spans="1:15" ht="15" hidden="1" customHeight="1" x14ac:dyDescent="0.3">
      <c r="A3841" s="2" t="s">
        <v>476</v>
      </c>
      <c r="B3841" s="2" t="s">
        <v>34344</v>
      </c>
      <c r="C3841" s="3">
        <v>37</v>
      </c>
      <c r="D3841" s="2" t="s">
        <v>1232</v>
      </c>
      <c r="E3841" s="2" t="s">
        <v>28073</v>
      </c>
      <c r="F3841" s="2">
        <v>38500363</v>
      </c>
      <c r="G3841" s="2" t="s">
        <v>28085</v>
      </c>
      <c r="H3841" s="2" t="s">
        <v>28086</v>
      </c>
      <c r="I3841" s="2" t="s">
        <v>2415</v>
      </c>
      <c r="J3841" s="2" t="s">
        <v>28087</v>
      </c>
      <c r="K3841" s="2" t="s">
        <v>9971</v>
      </c>
      <c r="L3841" s="2" t="s">
        <v>28088</v>
      </c>
      <c r="M3841" s="2" t="s">
        <v>7677</v>
      </c>
      <c r="N3841" s="4" t="s">
        <v>28089</v>
      </c>
      <c r="O3841" s="4" t="s">
        <v>28090</v>
      </c>
    </row>
    <row r="3842" spans="1:15" ht="15" hidden="1" customHeight="1" x14ac:dyDescent="0.3">
      <c r="A3842" s="2" t="s">
        <v>476</v>
      </c>
      <c r="B3842" s="2" t="s">
        <v>34344</v>
      </c>
      <c r="C3842" s="3">
        <v>37</v>
      </c>
      <c r="D3842" s="2" t="s">
        <v>1232</v>
      </c>
      <c r="E3842" s="2" t="s">
        <v>28073</v>
      </c>
      <c r="F3842" s="2">
        <v>38704374</v>
      </c>
      <c r="G3842" s="2" t="s">
        <v>27811</v>
      </c>
      <c r="H3842" s="2" t="s">
        <v>27812</v>
      </c>
      <c r="I3842" s="2" t="s">
        <v>6068</v>
      </c>
      <c r="J3842" s="2" t="s">
        <v>6068</v>
      </c>
      <c r="K3842" s="2" t="s">
        <v>12768</v>
      </c>
      <c r="L3842" s="2" t="s">
        <v>27813</v>
      </c>
      <c r="M3842" s="2" t="s">
        <v>7460</v>
      </c>
      <c r="N3842" s="4" t="s">
        <v>27814</v>
      </c>
      <c r="O3842" s="4" t="s">
        <v>27815</v>
      </c>
    </row>
    <row r="3843" spans="1:15" ht="15" hidden="1" customHeight="1" x14ac:dyDescent="0.3">
      <c r="A3843" s="2" t="s">
        <v>476</v>
      </c>
      <c r="B3843" s="2" t="s">
        <v>34344</v>
      </c>
      <c r="C3843" s="3">
        <v>37</v>
      </c>
      <c r="D3843" s="2" t="s">
        <v>1232</v>
      </c>
      <c r="E3843" s="2" t="s">
        <v>28073</v>
      </c>
      <c r="F3843" s="2">
        <v>37938781</v>
      </c>
      <c r="G3843" s="2" t="s">
        <v>26843</v>
      </c>
      <c r="H3843" s="2" t="s">
        <v>26844</v>
      </c>
      <c r="I3843" s="2" t="s">
        <v>5345</v>
      </c>
      <c r="J3843" s="2" t="s">
        <v>5697</v>
      </c>
      <c r="K3843" s="2" t="s">
        <v>5238</v>
      </c>
      <c r="L3843" s="2" t="s">
        <v>26845</v>
      </c>
      <c r="M3843" s="2" t="s">
        <v>7388</v>
      </c>
      <c r="N3843" s="4" t="s">
        <v>3408</v>
      </c>
      <c r="O3843" s="4" t="s">
        <v>26846</v>
      </c>
    </row>
    <row r="3844" spans="1:15" ht="15" hidden="1" customHeight="1" x14ac:dyDescent="0.3">
      <c r="A3844" s="2" t="s">
        <v>476</v>
      </c>
      <c r="B3844" s="2" t="s">
        <v>34344</v>
      </c>
      <c r="C3844" s="3">
        <v>37</v>
      </c>
      <c r="D3844" s="2" t="s">
        <v>1232</v>
      </c>
      <c r="E3844" s="2" t="s">
        <v>28073</v>
      </c>
      <c r="F3844" s="2">
        <v>37390899</v>
      </c>
      <c r="G3844" s="2" t="s">
        <v>27561</v>
      </c>
      <c r="H3844" s="2" t="s">
        <v>27562</v>
      </c>
      <c r="I3844" s="2" t="s">
        <v>2891</v>
      </c>
      <c r="J3844" s="2" t="s">
        <v>2255</v>
      </c>
      <c r="K3844" s="2" t="s">
        <v>7380</v>
      </c>
      <c r="L3844" s="2" t="s">
        <v>27563</v>
      </c>
      <c r="M3844" s="2" t="s">
        <v>7460</v>
      </c>
      <c r="N3844" s="4" t="s">
        <v>27564</v>
      </c>
      <c r="O3844" s="4" t="s">
        <v>27565</v>
      </c>
    </row>
    <row r="3845" spans="1:15" ht="15" hidden="1" customHeight="1" x14ac:dyDescent="0.3">
      <c r="A3845" s="2" t="s">
        <v>476</v>
      </c>
      <c r="B3845" s="2" t="s">
        <v>34344</v>
      </c>
      <c r="C3845" s="3">
        <v>37</v>
      </c>
      <c r="D3845" s="2" t="s">
        <v>1232</v>
      </c>
      <c r="E3845" s="2" t="s">
        <v>28073</v>
      </c>
      <c r="F3845" s="2">
        <v>37169153</v>
      </c>
      <c r="G3845" s="2" t="s">
        <v>28091</v>
      </c>
      <c r="H3845" s="2" t="s">
        <v>28092</v>
      </c>
      <c r="I3845" s="2" t="s">
        <v>4389</v>
      </c>
      <c r="J3845" s="2" t="s">
        <v>28093</v>
      </c>
      <c r="K3845" s="2" t="s">
        <v>7380</v>
      </c>
      <c r="L3845" s="2" t="s">
        <v>28094</v>
      </c>
      <c r="M3845" s="2" t="s">
        <v>7460</v>
      </c>
      <c r="N3845" s="4" t="s">
        <v>28095</v>
      </c>
      <c r="O3845" s="4" t="s">
        <v>28096</v>
      </c>
    </row>
    <row r="3846" spans="1:15" ht="15" hidden="1" customHeight="1" x14ac:dyDescent="0.3">
      <c r="A3846" s="2" t="s">
        <v>476</v>
      </c>
      <c r="B3846" s="2" t="s">
        <v>34344</v>
      </c>
      <c r="C3846" s="3">
        <v>37</v>
      </c>
      <c r="D3846" s="2" t="s">
        <v>1232</v>
      </c>
      <c r="E3846" s="2" t="s">
        <v>28073</v>
      </c>
      <c r="F3846" s="2">
        <v>37386347</v>
      </c>
      <c r="G3846" s="2" t="s">
        <v>28097</v>
      </c>
      <c r="H3846" s="2" t="s">
        <v>28098</v>
      </c>
      <c r="I3846" s="2" t="s">
        <v>2931</v>
      </c>
      <c r="J3846" s="2" t="s">
        <v>3045</v>
      </c>
      <c r="K3846" s="2" t="s">
        <v>18156</v>
      </c>
      <c r="L3846" s="2" t="s">
        <v>28099</v>
      </c>
      <c r="M3846" s="2" t="s">
        <v>7388</v>
      </c>
      <c r="N3846" s="4" t="s">
        <v>28100</v>
      </c>
      <c r="O3846" s="4" t="s">
        <v>28101</v>
      </c>
    </row>
    <row r="3847" spans="1:15" ht="15" hidden="1" customHeight="1" x14ac:dyDescent="0.3">
      <c r="A3847" s="2" t="s">
        <v>476</v>
      </c>
      <c r="B3847" s="2" t="s">
        <v>34344</v>
      </c>
      <c r="C3847" s="3">
        <v>37</v>
      </c>
      <c r="D3847" s="2" t="s">
        <v>1232</v>
      </c>
      <c r="E3847" s="2" t="s">
        <v>28073</v>
      </c>
      <c r="F3847" s="2">
        <v>36893453</v>
      </c>
      <c r="G3847" s="2" t="s">
        <v>28102</v>
      </c>
      <c r="H3847" s="2" t="s">
        <v>28103</v>
      </c>
      <c r="I3847" s="2" t="s">
        <v>15723</v>
      </c>
      <c r="J3847" s="2"/>
      <c r="K3847" s="2" t="s">
        <v>5284</v>
      </c>
      <c r="L3847" s="2" t="s">
        <v>28104</v>
      </c>
      <c r="M3847" s="2" t="s">
        <v>7645</v>
      </c>
      <c r="N3847" s="4" t="s">
        <v>28105</v>
      </c>
      <c r="O3847" s="4" t="s">
        <v>28106</v>
      </c>
    </row>
    <row r="3848" spans="1:15" ht="15" hidden="1" customHeight="1" x14ac:dyDescent="0.3">
      <c r="A3848" s="2" t="s">
        <v>476</v>
      </c>
      <c r="B3848" s="2" t="s">
        <v>34344</v>
      </c>
      <c r="C3848" s="3">
        <v>37</v>
      </c>
      <c r="D3848" s="2" t="s">
        <v>1232</v>
      </c>
      <c r="E3848" s="2" t="s">
        <v>28073</v>
      </c>
      <c r="F3848" s="2">
        <v>35944833</v>
      </c>
      <c r="G3848" s="2" t="s">
        <v>27570</v>
      </c>
      <c r="H3848" s="2" t="s">
        <v>27571</v>
      </c>
      <c r="I3848" s="2" t="s">
        <v>5580</v>
      </c>
      <c r="J3848" s="2" t="s">
        <v>27572</v>
      </c>
      <c r="K3848" s="2" t="s">
        <v>10793</v>
      </c>
      <c r="L3848" s="2" t="s">
        <v>27573</v>
      </c>
      <c r="M3848" s="2" t="s">
        <v>7460</v>
      </c>
      <c r="N3848" s="4" t="s">
        <v>3414</v>
      </c>
      <c r="O3848" s="4" t="s">
        <v>27574</v>
      </c>
    </row>
    <row r="3849" spans="1:15" ht="15" hidden="1" customHeight="1" x14ac:dyDescent="0.3">
      <c r="A3849" s="2" t="s">
        <v>476</v>
      </c>
      <c r="B3849" s="2" t="s">
        <v>34344</v>
      </c>
      <c r="C3849" s="3">
        <v>37</v>
      </c>
      <c r="D3849" s="2" t="s">
        <v>1232</v>
      </c>
      <c r="E3849" s="2" t="s">
        <v>28073</v>
      </c>
      <c r="F3849" s="2">
        <v>36167031</v>
      </c>
      <c r="G3849" s="2" t="s">
        <v>27585</v>
      </c>
      <c r="H3849" s="2" t="s">
        <v>27586</v>
      </c>
      <c r="I3849" s="2" t="s">
        <v>27587</v>
      </c>
      <c r="J3849" s="2"/>
      <c r="K3849" s="2" t="s">
        <v>5284</v>
      </c>
      <c r="L3849" s="2" t="s">
        <v>27588</v>
      </c>
      <c r="M3849" s="2" t="s">
        <v>7460</v>
      </c>
      <c r="N3849" s="4" t="s">
        <v>27589</v>
      </c>
      <c r="O3849" s="4" t="s">
        <v>27590</v>
      </c>
    </row>
    <row r="3850" spans="1:15" ht="15" hidden="1" customHeight="1" x14ac:dyDescent="0.3">
      <c r="A3850" s="2" t="s">
        <v>476</v>
      </c>
      <c r="B3850" s="2" t="s">
        <v>34344</v>
      </c>
      <c r="C3850" s="3">
        <v>37</v>
      </c>
      <c r="D3850" s="2" t="s">
        <v>1232</v>
      </c>
      <c r="E3850" s="2" t="s">
        <v>28073</v>
      </c>
      <c r="F3850" s="2">
        <v>36155879</v>
      </c>
      <c r="G3850" s="2" t="s">
        <v>27837</v>
      </c>
      <c r="H3850" s="2" t="s">
        <v>27838</v>
      </c>
      <c r="I3850" s="2" t="s">
        <v>3185</v>
      </c>
      <c r="J3850" s="2" t="s">
        <v>27839</v>
      </c>
      <c r="K3850" s="2" t="s">
        <v>7472</v>
      </c>
      <c r="L3850" s="2" t="s">
        <v>27840</v>
      </c>
      <c r="M3850" s="2" t="s">
        <v>7460</v>
      </c>
      <c r="N3850" s="4" t="s">
        <v>27841</v>
      </c>
      <c r="O3850" s="4" t="s">
        <v>27842</v>
      </c>
    </row>
    <row r="3851" spans="1:15" ht="15" hidden="1" customHeight="1" x14ac:dyDescent="0.3">
      <c r="A3851" s="2" t="s">
        <v>476</v>
      </c>
      <c r="B3851" s="2" t="s">
        <v>34344</v>
      </c>
      <c r="C3851" s="3">
        <v>37</v>
      </c>
      <c r="D3851" s="2" t="s">
        <v>1232</v>
      </c>
      <c r="E3851" s="2" t="s">
        <v>28073</v>
      </c>
      <c r="F3851" s="2">
        <v>37223103</v>
      </c>
      <c r="G3851" s="2" t="s">
        <v>28107</v>
      </c>
      <c r="H3851" s="2" t="s">
        <v>28108</v>
      </c>
      <c r="I3851" s="2" t="s">
        <v>1117</v>
      </c>
      <c r="J3851" s="2" t="s">
        <v>28109</v>
      </c>
      <c r="K3851" s="2" t="s">
        <v>7410</v>
      </c>
      <c r="L3851" s="2" t="s">
        <v>28110</v>
      </c>
      <c r="M3851" s="2" t="s">
        <v>23235</v>
      </c>
      <c r="N3851" s="4" t="s">
        <v>28111</v>
      </c>
      <c r="O3851" s="4" t="s">
        <v>28112</v>
      </c>
    </row>
    <row r="3852" spans="1:15" ht="15" hidden="1" customHeight="1" x14ac:dyDescent="0.3">
      <c r="A3852" s="2" t="s">
        <v>476</v>
      </c>
      <c r="B3852" s="2" t="s">
        <v>34344</v>
      </c>
      <c r="C3852" s="3">
        <v>37</v>
      </c>
      <c r="D3852" s="2" t="s">
        <v>1232</v>
      </c>
      <c r="E3852" s="2" t="s">
        <v>28073</v>
      </c>
      <c r="F3852" s="2">
        <v>35862277</v>
      </c>
      <c r="G3852" s="2" t="s">
        <v>28113</v>
      </c>
      <c r="H3852" s="2" t="s">
        <v>28114</v>
      </c>
      <c r="I3852" s="2" t="s">
        <v>1089</v>
      </c>
      <c r="J3852" s="2" t="s">
        <v>28115</v>
      </c>
      <c r="K3852" s="2" t="s">
        <v>11361</v>
      </c>
      <c r="L3852" s="2" t="s">
        <v>28116</v>
      </c>
      <c r="M3852" s="2" t="s">
        <v>7677</v>
      </c>
      <c r="N3852" s="4" t="s">
        <v>3433</v>
      </c>
      <c r="O3852" s="4" t="s">
        <v>28117</v>
      </c>
    </row>
    <row r="3853" spans="1:15" ht="15" hidden="1" customHeight="1" x14ac:dyDescent="0.3">
      <c r="A3853" s="2" t="s">
        <v>476</v>
      </c>
      <c r="B3853" s="2" t="s">
        <v>34344</v>
      </c>
      <c r="C3853" s="3">
        <v>37</v>
      </c>
      <c r="D3853" s="2" t="s">
        <v>1232</v>
      </c>
      <c r="E3853" s="2" t="s">
        <v>28073</v>
      </c>
      <c r="F3853" s="2">
        <v>35175187</v>
      </c>
      <c r="G3853" s="2" t="s">
        <v>28118</v>
      </c>
      <c r="H3853" s="2" t="s">
        <v>28119</v>
      </c>
      <c r="I3853" s="2" t="s">
        <v>10108</v>
      </c>
      <c r="J3853" s="2" t="s">
        <v>2816</v>
      </c>
      <c r="K3853" s="2" t="s">
        <v>7798</v>
      </c>
      <c r="L3853" s="2" t="s">
        <v>28120</v>
      </c>
      <c r="M3853" s="2" t="s">
        <v>7388</v>
      </c>
      <c r="N3853" s="4" t="s">
        <v>28121</v>
      </c>
      <c r="O3853" s="4" t="s">
        <v>28122</v>
      </c>
    </row>
    <row r="3854" spans="1:15" ht="15" hidden="1" customHeight="1" x14ac:dyDescent="0.3">
      <c r="A3854" s="2" t="s">
        <v>476</v>
      </c>
      <c r="B3854" s="2" t="s">
        <v>34344</v>
      </c>
      <c r="C3854" s="3">
        <v>37</v>
      </c>
      <c r="D3854" s="2" t="s">
        <v>1232</v>
      </c>
      <c r="E3854" s="2" t="s">
        <v>28073</v>
      </c>
      <c r="F3854" s="2">
        <v>36001207</v>
      </c>
      <c r="G3854" s="2" t="s">
        <v>28123</v>
      </c>
      <c r="H3854" s="2" t="s">
        <v>28124</v>
      </c>
      <c r="I3854" s="2" t="s">
        <v>1660</v>
      </c>
      <c r="J3854" s="2" t="s">
        <v>28125</v>
      </c>
      <c r="K3854" s="2" t="s">
        <v>9477</v>
      </c>
      <c r="L3854" s="2" t="s">
        <v>28126</v>
      </c>
      <c r="M3854" s="2" t="s">
        <v>7709</v>
      </c>
      <c r="N3854" s="4" t="s">
        <v>28127</v>
      </c>
      <c r="O3854" s="4" t="s">
        <v>28128</v>
      </c>
    </row>
    <row r="3855" spans="1:15" ht="15" hidden="1" customHeight="1" x14ac:dyDescent="0.3">
      <c r="A3855" s="2" t="s">
        <v>476</v>
      </c>
      <c r="B3855" s="2" t="s">
        <v>34344</v>
      </c>
      <c r="C3855" s="3">
        <v>37</v>
      </c>
      <c r="D3855" s="2" t="s">
        <v>1232</v>
      </c>
      <c r="E3855" s="2" t="s">
        <v>28073</v>
      </c>
      <c r="F3855" s="2">
        <v>35393650</v>
      </c>
      <c r="G3855" s="2" t="s">
        <v>28129</v>
      </c>
      <c r="H3855" s="2" t="s">
        <v>28130</v>
      </c>
      <c r="I3855" s="2" t="s">
        <v>2236</v>
      </c>
      <c r="J3855" s="2" t="s">
        <v>26321</v>
      </c>
      <c r="K3855" s="2" t="s">
        <v>9971</v>
      </c>
      <c r="L3855" s="2" t="s">
        <v>28131</v>
      </c>
      <c r="M3855" s="2" t="s">
        <v>7388</v>
      </c>
      <c r="N3855" s="4" t="s">
        <v>28132</v>
      </c>
      <c r="O3855" s="4" t="s">
        <v>28133</v>
      </c>
    </row>
    <row r="3856" spans="1:15" ht="15" hidden="1" customHeight="1" x14ac:dyDescent="0.3">
      <c r="A3856" s="2" t="s">
        <v>476</v>
      </c>
      <c r="B3856" s="2" t="s">
        <v>34344</v>
      </c>
      <c r="C3856" s="3">
        <v>37</v>
      </c>
      <c r="D3856" s="2" t="s">
        <v>1232</v>
      </c>
      <c r="E3856" s="2" t="s">
        <v>28073</v>
      </c>
      <c r="F3856" s="2">
        <v>35304678</v>
      </c>
      <c r="G3856" s="2" t="s">
        <v>28134</v>
      </c>
      <c r="H3856" s="2" t="s">
        <v>28135</v>
      </c>
      <c r="I3856" s="2" t="s">
        <v>656</v>
      </c>
      <c r="J3856" s="2" t="s">
        <v>22825</v>
      </c>
      <c r="K3856" s="2" t="s">
        <v>9477</v>
      </c>
      <c r="L3856" s="2" t="s">
        <v>28136</v>
      </c>
      <c r="M3856" s="2" t="s">
        <v>7388</v>
      </c>
      <c r="N3856" s="4" t="s">
        <v>28137</v>
      </c>
      <c r="O3856" s="4" t="s">
        <v>28138</v>
      </c>
    </row>
    <row r="3857" spans="1:15" ht="15" hidden="1" customHeight="1" x14ac:dyDescent="0.3">
      <c r="A3857" s="2" t="s">
        <v>476</v>
      </c>
      <c r="B3857" s="2" t="s">
        <v>34344</v>
      </c>
      <c r="C3857" s="3">
        <v>37</v>
      </c>
      <c r="D3857" s="2" t="s">
        <v>1232</v>
      </c>
      <c r="E3857" s="2" t="s">
        <v>28073</v>
      </c>
      <c r="F3857" s="2">
        <v>35134549</v>
      </c>
      <c r="G3857" s="2" t="s">
        <v>28139</v>
      </c>
      <c r="H3857" s="2" t="s">
        <v>28140</v>
      </c>
      <c r="I3857" s="2" t="s">
        <v>1294</v>
      </c>
      <c r="J3857" s="2" t="s">
        <v>28141</v>
      </c>
      <c r="K3857" s="2" t="s">
        <v>8000</v>
      </c>
      <c r="L3857" s="2" t="s">
        <v>28142</v>
      </c>
      <c r="M3857" s="2" t="s">
        <v>11819</v>
      </c>
      <c r="N3857" s="4" t="s">
        <v>28143</v>
      </c>
      <c r="O3857" s="4" t="s">
        <v>28144</v>
      </c>
    </row>
    <row r="3858" spans="1:15" ht="15" hidden="1" customHeight="1" x14ac:dyDescent="0.3">
      <c r="A3858" s="2" t="s">
        <v>476</v>
      </c>
      <c r="B3858" s="2" t="s">
        <v>34344</v>
      </c>
      <c r="C3858" s="3">
        <v>37</v>
      </c>
      <c r="D3858" s="2" t="s">
        <v>1232</v>
      </c>
      <c r="E3858" s="2" t="s">
        <v>28073</v>
      </c>
      <c r="F3858" s="2">
        <v>34585382</v>
      </c>
      <c r="G3858" s="2" t="s">
        <v>28145</v>
      </c>
      <c r="H3858" s="2" t="s">
        <v>28146</v>
      </c>
      <c r="I3858" s="2" t="s">
        <v>5380</v>
      </c>
      <c r="J3858" s="2" t="s">
        <v>6247</v>
      </c>
      <c r="K3858" s="2" t="s">
        <v>9971</v>
      </c>
      <c r="L3858" s="2" t="s">
        <v>28147</v>
      </c>
      <c r="M3858" s="2" t="s">
        <v>7388</v>
      </c>
      <c r="N3858" s="4" t="s">
        <v>28148</v>
      </c>
      <c r="O3858" s="4" t="s">
        <v>28149</v>
      </c>
    </row>
    <row r="3859" spans="1:15" ht="15" hidden="1" customHeight="1" x14ac:dyDescent="0.3">
      <c r="A3859" s="2" t="s">
        <v>476</v>
      </c>
      <c r="B3859" s="2" t="s">
        <v>34344</v>
      </c>
      <c r="C3859" s="3">
        <v>37</v>
      </c>
      <c r="D3859" s="2" t="s">
        <v>1232</v>
      </c>
      <c r="E3859" s="2" t="s">
        <v>28073</v>
      </c>
      <c r="F3859" s="2">
        <v>35846183</v>
      </c>
      <c r="G3859" s="2" t="s">
        <v>28150</v>
      </c>
      <c r="H3859" s="2" t="s">
        <v>28151</v>
      </c>
      <c r="I3859" s="2" t="s">
        <v>5380</v>
      </c>
      <c r="J3859" s="2" t="s">
        <v>23120</v>
      </c>
      <c r="K3859" s="2" t="s">
        <v>28152</v>
      </c>
      <c r="L3859" s="2" t="s">
        <v>28153</v>
      </c>
      <c r="M3859" s="2" t="s">
        <v>7388</v>
      </c>
      <c r="N3859" s="4" t="s">
        <v>28154</v>
      </c>
      <c r="O3859" s="4" t="s">
        <v>28155</v>
      </c>
    </row>
    <row r="3860" spans="1:15" ht="15" hidden="1" customHeight="1" x14ac:dyDescent="0.3">
      <c r="A3860" s="2" t="s">
        <v>476</v>
      </c>
      <c r="B3860" s="2" t="s">
        <v>34344</v>
      </c>
      <c r="C3860" s="3">
        <v>37</v>
      </c>
      <c r="D3860" s="2" t="s">
        <v>1232</v>
      </c>
      <c r="E3860" s="2" t="s">
        <v>28073</v>
      </c>
      <c r="F3860" s="2">
        <v>34714911</v>
      </c>
      <c r="G3860" s="2" t="s">
        <v>28156</v>
      </c>
      <c r="H3860" s="2" t="s">
        <v>28157</v>
      </c>
      <c r="I3860" s="2" t="s">
        <v>15973</v>
      </c>
      <c r="J3860" s="2"/>
      <c r="K3860" s="2" t="s">
        <v>5284</v>
      </c>
      <c r="L3860" s="2" t="s">
        <v>28158</v>
      </c>
      <c r="M3860" s="2" t="s">
        <v>8167</v>
      </c>
      <c r="N3860" s="4" t="s">
        <v>28159</v>
      </c>
      <c r="O3860" s="4" t="s">
        <v>28160</v>
      </c>
    </row>
    <row r="3861" spans="1:15" ht="15" hidden="1" customHeight="1" x14ac:dyDescent="0.3">
      <c r="A3861" s="2" t="s">
        <v>476</v>
      </c>
      <c r="B3861" s="2" t="s">
        <v>34344</v>
      </c>
      <c r="C3861" s="3">
        <v>37</v>
      </c>
      <c r="D3861" s="2" t="s">
        <v>1232</v>
      </c>
      <c r="E3861" s="2" t="s">
        <v>28073</v>
      </c>
      <c r="F3861" s="2">
        <v>34881327</v>
      </c>
      <c r="G3861" s="2" t="s">
        <v>7628</v>
      </c>
      <c r="H3861" s="2" t="s">
        <v>7629</v>
      </c>
      <c r="I3861" s="2" t="s">
        <v>1206</v>
      </c>
      <c r="J3861" s="2" t="s">
        <v>7630</v>
      </c>
      <c r="K3861" s="2" t="s">
        <v>7631</v>
      </c>
      <c r="L3861" s="2" t="s">
        <v>7632</v>
      </c>
      <c r="M3861" s="2" t="s">
        <v>7388</v>
      </c>
      <c r="N3861" s="4" t="s">
        <v>7633</v>
      </c>
      <c r="O3861" s="4" t="s">
        <v>7634</v>
      </c>
    </row>
    <row r="3862" spans="1:15" ht="15" hidden="1" customHeight="1" x14ac:dyDescent="0.3">
      <c r="A3862" s="2" t="s">
        <v>476</v>
      </c>
      <c r="B3862" s="2" t="s">
        <v>34344</v>
      </c>
      <c r="C3862" s="3">
        <v>37</v>
      </c>
      <c r="D3862" s="2" t="s">
        <v>1232</v>
      </c>
      <c r="E3862" s="2" t="s">
        <v>28073</v>
      </c>
      <c r="F3862" s="2">
        <v>33345307</v>
      </c>
      <c r="G3862" s="2" t="s">
        <v>28161</v>
      </c>
      <c r="H3862" s="2" t="s">
        <v>28162</v>
      </c>
      <c r="I3862" s="2" t="s">
        <v>4040</v>
      </c>
      <c r="J3862" s="2" t="s">
        <v>5826</v>
      </c>
      <c r="K3862" s="2" t="s">
        <v>10596</v>
      </c>
      <c r="L3862" s="2" t="s">
        <v>28163</v>
      </c>
      <c r="M3862" s="2" t="s">
        <v>7488</v>
      </c>
      <c r="N3862" s="4" t="s">
        <v>3431</v>
      </c>
      <c r="O3862" s="4" t="s">
        <v>28164</v>
      </c>
    </row>
    <row r="3863" spans="1:15" ht="15" hidden="1" customHeight="1" x14ac:dyDescent="0.3">
      <c r="A3863" s="2" t="s">
        <v>476</v>
      </c>
      <c r="B3863" s="2" t="s">
        <v>34344</v>
      </c>
      <c r="C3863" s="3">
        <v>37</v>
      </c>
      <c r="D3863" s="2" t="s">
        <v>1232</v>
      </c>
      <c r="E3863" s="2" t="s">
        <v>28073</v>
      </c>
      <c r="F3863" s="2">
        <v>32516409</v>
      </c>
      <c r="G3863" s="2" t="s">
        <v>28165</v>
      </c>
      <c r="H3863" s="2" t="s">
        <v>28166</v>
      </c>
      <c r="I3863" s="2" t="s">
        <v>13077</v>
      </c>
      <c r="J3863" s="2"/>
      <c r="K3863" s="2" t="s">
        <v>8389</v>
      </c>
      <c r="L3863" s="2" t="s">
        <v>28167</v>
      </c>
      <c r="M3863" s="2" t="s">
        <v>7460</v>
      </c>
      <c r="N3863" s="4" t="s">
        <v>28168</v>
      </c>
      <c r="O3863" s="4" t="s">
        <v>28169</v>
      </c>
    </row>
    <row r="3864" spans="1:15" ht="15" hidden="1" customHeight="1" x14ac:dyDescent="0.3">
      <c r="A3864" s="2" t="s">
        <v>476</v>
      </c>
      <c r="B3864" s="2" t="s">
        <v>34344</v>
      </c>
      <c r="C3864" s="3">
        <v>37</v>
      </c>
      <c r="D3864" s="2" t="s">
        <v>1232</v>
      </c>
      <c r="E3864" s="2" t="s">
        <v>28073</v>
      </c>
      <c r="F3864" s="2">
        <v>33787862</v>
      </c>
      <c r="G3864" s="2" t="s">
        <v>28170</v>
      </c>
      <c r="H3864" s="2" t="s">
        <v>28171</v>
      </c>
      <c r="I3864" s="2" t="s">
        <v>27169</v>
      </c>
      <c r="J3864" s="2"/>
      <c r="K3864" s="2" t="s">
        <v>18561</v>
      </c>
      <c r="L3864" s="2" t="s">
        <v>28172</v>
      </c>
      <c r="M3864" s="2" t="s">
        <v>7388</v>
      </c>
      <c r="N3864" s="4" t="s">
        <v>28173</v>
      </c>
      <c r="O3864" s="4" t="s">
        <v>28174</v>
      </c>
    </row>
    <row r="3865" spans="1:15" ht="15" hidden="1" customHeight="1" x14ac:dyDescent="0.3">
      <c r="A3865" s="2" t="s">
        <v>476</v>
      </c>
      <c r="B3865" s="2" t="s">
        <v>34344</v>
      </c>
      <c r="C3865" s="3">
        <v>37</v>
      </c>
      <c r="D3865" s="2" t="s">
        <v>1232</v>
      </c>
      <c r="E3865" s="2" t="s">
        <v>28073</v>
      </c>
      <c r="F3865" s="2">
        <v>32531373</v>
      </c>
      <c r="G3865" s="2" t="s">
        <v>27907</v>
      </c>
      <c r="H3865" s="2" t="s">
        <v>27908</v>
      </c>
      <c r="I3865" s="2" t="s">
        <v>2101</v>
      </c>
      <c r="J3865" s="2" t="s">
        <v>16467</v>
      </c>
      <c r="K3865" s="2" t="s">
        <v>7380</v>
      </c>
      <c r="L3865" s="2" t="s">
        <v>27909</v>
      </c>
      <c r="M3865" s="2" t="s">
        <v>8167</v>
      </c>
      <c r="N3865" s="4" t="s">
        <v>27910</v>
      </c>
      <c r="O3865" s="4" t="s">
        <v>27911</v>
      </c>
    </row>
    <row r="3866" spans="1:15" ht="15" hidden="1" customHeight="1" x14ac:dyDescent="0.3">
      <c r="A3866" s="2" t="s">
        <v>476</v>
      </c>
      <c r="B3866" s="2" t="s">
        <v>34344</v>
      </c>
      <c r="C3866" s="3">
        <v>37</v>
      </c>
      <c r="D3866" s="2" t="s">
        <v>1232</v>
      </c>
      <c r="E3866" s="2" t="s">
        <v>28073</v>
      </c>
      <c r="F3866" s="2">
        <v>32812031</v>
      </c>
      <c r="G3866" s="2" t="s">
        <v>28175</v>
      </c>
      <c r="H3866" s="2" t="s">
        <v>28176</v>
      </c>
      <c r="I3866" s="2" t="s">
        <v>28177</v>
      </c>
      <c r="J3866" s="2"/>
      <c r="K3866" s="2" t="s">
        <v>8300</v>
      </c>
      <c r="L3866" s="2" t="s">
        <v>28178</v>
      </c>
      <c r="M3866" s="2" t="s">
        <v>7460</v>
      </c>
      <c r="N3866" s="4" t="s">
        <v>28179</v>
      </c>
      <c r="O3866" s="4" t="s">
        <v>28180</v>
      </c>
    </row>
    <row r="3867" spans="1:15" ht="15" hidden="1" customHeight="1" x14ac:dyDescent="0.3">
      <c r="A3867" s="2" t="s">
        <v>476</v>
      </c>
      <c r="B3867" s="2" t="s">
        <v>34344</v>
      </c>
      <c r="C3867" s="3">
        <v>37</v>
      </c>
      <c r="D3867" s="2" t="s">
        <v>1232</v>
      </c>
      <c r="E3867" s="2" t="s">
        <v>28073</v>
      </c>
      <c r="F3867" s="2">
        <v>32232503</v>
      </c>
      <c r="G3867" s="2" t="s">
        <v>28181</v>
      </c>
      <c r="H3867" s="2" t="s">
        <v>28182</v>
      </c>
      <c r="I3867" s="2" t="s">
        <v>1474</v>
      </c>
      <c r="J3867" s="2" t="s">
        <v>7754</v>
      </c>
      <c r="K3867" s="2" t="s">
        <v>27181</v>
      </c>
      <c r="L3867" s="2" t="s">
        <v>28183</v>
      </c>
      <c r="M3867" s="2" t="s">
        <v>7709</v>
      </c>
      <c r="N3867" s="4" t="s">
        <v>28184</v>
      </c>
      <c r="O3867" s="4" t="s">
        <v>28185</v>
      </c>
    </row>
    <row r="3868" spans="1:15" ht="15" hidden="1" customHeight="1" x14ac:dyDescent="0.3">
      <c r="A3868" s="2" t="s">
        <v>476</v>
      </c>
      <c r="B3868" s="2" t="s">
        <v>34344</v>
      </c>
      <c r="C3868" s="3">
        <v>37</v>
      </c>
      <c r="D3868" s="2" t="s">
        <v>1232</v>
      </c>
      <c r="E3868" s="2" t="s">
        <v>28073</v>
      </c>
      <c r="F3868" s="2">
        <v>32578002</v>
      </c>
      <c r="G3868" s="2" t="s">
        <v>28186</v>
      </c>
      <c r="H3868" s="2" t="s">
        <v>28187</v>
      </c>
      <c r="I3868" s="2" t="s">
        <v>5043</v>
      </c>
      <c r="J3868" s="2"/>
      <c r="K3868" s="2" t="s">
        <v>7472</v>
      </c>
      <c r="L3868" s="2" t="s">
        <v>28188</v>
      </c>
      <c r="M3868" s="2" t="s">
        <v>7858</v>
      </c>
      <c r="N3868" s="4" t="s">
        <v>28189</v>
      </c>
      <c r="O3868" s="4" t="s">
        <v>28190</v>
      </c>
    </row>
    <row r="3869" spans="1:15" ht="15" hidden="1" customHeight="1" x14ac:dyDescent="0.3">
      <c r="A3869" s="2" t="s">
        <v>476</v>
      </c>
      <c r="B3869" s="2" t="s">
        <v>34344</v>
      </c>
      <c r="C3869" s="3">
        <v>37</v>
      </c>
      <c r="D3869" s="2" t="s">
        <v>1232</v>
      </c>
      <c r="E3869" s="2" t="s">
        <v>28073</v>
      </c>
      <c r="F3869" s="2">
        <v>32037948</v>
      </c>
      <c r="G3869" s="2" t="s">
        <v>28191</v>
      </c>
      <c r="H3869" s="2" t="s">
        <v>28192</v>
      </c>
      <c r="I3869" s="2" t="s">
        <v>5046</v>
      </c>
      <c r="J3869" s="2" t="s">
        <v>28193</v>
      </c>
      <c r="K3869" s="2" t="s">
        <v>14146</v>
      </c>
      <c r="L3869" s="2" t="s">
        <v>28194</v>
      </c>
      <c r="M3869" s="2" t="s">
        <v>7488</v>
      </c>
      <c r="N3869" s="4" t="s">
        <v>28195</v>
      </c>
      <c r="O3869" s="4" t="s">
        <v>28196</v>
      </c>
    </row>
    <row r="3870" spans="1:15" ht="15" hidden="1" customHeight="1" x14ac:dyDescent="0.3">
      <c r="A3870" s="2" t="s">
        <v>476</v>
      </c>
      <c r="B3870" s="2" t="s">
        <v>34344</v>
      </c>
      <c r="C3870" s="3">
        <v>37</v>
      </c>
      <c r="D3870" s="2" t="s">
        <v>1232</v>
      </c>
      <c r="E3870" s="2" t="s">
        <v>28073</v>
      </c>
      <c r="F3870" s="2">
        <v>33324422</v>
      </c>
      <c r="G3870" s="2" t="s">
        <v>7775</v>
      </c>
      <c r="H3870" s="2" t="s">
        <v>7776</v>
      </c>
      <c r="I3870" s="2" t="s">
        <v>1123</v>
      </c>
      <c r="J3870" s="2" t="s">
        <v>7777</v>
      </c>
      <c r="K3870" s="2" t="s">
        <v>7410</v>
      </c>
      <c r="L3870" s="2" t="s">
        <v>7778</v>
      </c>
      <c r="M3870" s="2" t="s">
        <v>7645</v>
      </c>
      <c r="N3870" s="4" t="s">
        <v>7779</v>
      </c>
      <c r="O3870" s="4" t="s">
        <v>7780</v>
      </c>
    </row>
    <row r="3871" spans="1:15" ht="15" hidden="1" customHeight="1" x14ac:dyDescent="0.3">
      <c r="A3871" s="2" t="s">
        <v>476</v>
      </c>
      <c r="B3871" s="2" t="s">
        <v>34344</v>
      </c>
      <c r="C3871" s="3">
        <v>37</v>
      </c>
      <c r="D3871" s="2" t="s">
        <v>1232</v>
      </c>
      <c r="E3871" s="2" t="s">
        <v>28073</v>
      </c>
      <c r="F3871" s="2">
        <v>31078759</v>
      </c>
      <c r="G3871" s="2" t="s">
        <v>28197</v>
      </c>
      <c r="H3871" s="2" t="s">
        <v>28198</v>
      </c>
      <c r="I3871" s="2" t="s">
        <v>4043</v>
      </c>
      <c r="J3871" s="2" t="s">
        <v>28199</v>
      </c>
      <c r="K3871" s="2" t="s">
        <v>7479</v>
      </c>
      <c r="L3871" s="2" t="s">
        <v>28200</v>
      </c>
      <c r="M3871" s="2" t="s">
        <v>7735</v>
      </c>
      <c r="N3871" s="4" t="s">
        <v>28201</v>
      </c>
      <c r="O3871" s="4" t="s">
        <v>28202</v>
      </c>
    </row>
    <row r="3872" spans="1:15" ht="15" hidden="1" customHeight="1" x14ac:dyDescent="0.3">
      <c r="A3872" s="2" t="s">
        <v>476</v>
      </c>
      <c r="B3872" s="2" t="s">
        <v>34344</v>
      </c>
      <c r="C3872" s="3">
        <v>37</v>
      </c>
      <c r="D3872" s="2" t="s">
        <v>1232</v>
      </c>
      <c r="E3872" s="2" t="s">
        <v>28073</v>
      </c>
      <c r="F3872" s="2">
        <v>31520441</v>
      </c>
      <c r="G3872" s="2" t="s">
        <v>28203</v>
      </c>
      <c r="H3872" s="2" t="s">
        <v>28204</v>
      </c>
      <c r="I3872" s="2" t="s">
        <v>4043</v>
      </c>
      <c r="J3872" s="2" t="s">
        <v>22142</v>
      </c>
      <c r="K3872" s="2" t="s">
        <v>1770</v>
      </c>
      <c r="L3872" s="2" t="s">
        <v>28205</v>
      </c>
      <c r="M3872" s="2" t="s">
        <v>7382</v>
      </c>
      <c r="N3872" s="4" t="s">
        <v>28206</v>
      </c>
      <c r="O3872" s="4" t="s">
        <v>28207</v>
      </c>
    </row>
    <row r="3873" spans="1:15" ht="15" hidden="1" customHeight="1" x14ac:dyDescent="0.3">
      <c r="A3873" s="2" t="s">
        <v>476</v>
      </c>
      <c r="B3873" s="2" t="s">
        <v>34344</v>
      </c>
      <c r="C3873" s="3">
        <v>37</v>
      </c>
      <c r="D3873" s="2" t="s">
        <v>1232</v>
      </c>
      <c r="E3873" s="2" t="s">
        <v>28073</v>
      </c>
      <c r="F3873" s="2">
        <v>31396978</v>
      </c>
      <c r="G3873" s="2" t="s">
        <v>28208</v>
      </c>
      <c r="H3873" s="2" t="s">
        <v>28209</v>
      </c>
      <c r="I3873" s="2" t="s">
        <v>2367</v>
      </c>
      <c r="J3873" s="2" t="s">
        <v>28210</v>
      </c>
      <c r="K3873" s="2" t="s">
        <v>7387</v>
      </c>
      <c r="L3873" s="2" t="s">
        <v>28211</v>
      </c>
      <c r="M3873" s="2" t="s">
        <v>7488</v>
      </c>
      <c r="N3873" s="4" t="s">
        <v>28212</v>
      </c>
      <c r="O3873" s="4" t="s">
        <v>28213</v>
      </c>
    </row>
    <row r="3874" spans="1:15" ht="15" hidden="1" customHeight="1" x14ac:dyDescent="0.3">
      <c r="A3874" s="2" t="s">
        <v>476</v>
      </c>
      <c r="B3874" s="2" t="s">
        <v>34344</v>
      </c>
      <c r="C3874" s="3">
        <v>37</v>
      </c>
      <c r="D3874" s="2" t="s">
        <v>1232</v>
      </c>
      <c r="E3874" s="2" t="s">
        <v>28073</v>
      </c>
      <c r="F3874" s="2">
        <v>31155716</v>
      </c>
      <c r="G3874" s="2" t="s">
        <v>28214</v>
      </c>
      <c r="H3874" s="2" t="s">
        <v>28215</v>
      </c>
      <c r="I3874" s="2" t="s">
        <v>3199</v>
      </c>
      <c r="J3874" s="2" t="s">
        <v>28216</v>
      </c>
      <c r="K3874" s="2" t="s">
        <v>9971</v>
      </c>
      <c r="L3874" s="2" t="s">
        <v>28217</v>
      </c>
      <c r="M3874" s="2" t="s">
        <v>7382</v>
      </c>
      <c r="N3874" s="4" t="s">
        <v>28218</v>
      </c>
      <c r="O3874" s="4" t="s">
        <v>28219</v>
      </c>
    </row>
    <row r="3875" spans="1:15" ht="15" hidden="1" customHeight="1" x14ac:dyDescent="0.3">
      <c r="A3875" s="2" t="s">
        <v>476</v>
      </c>
      <c r="B3875" s="2" t="s">
        <v>34344</v>
      </c>
      <c r="C3875" s="3">
        <v>37</v>
      </c>
      <c r="D3875" s="2" t="s">
        <v>1232</v>
      </c>
      <c r="E3875" s="2" t="s">
        <v>28073</v>
      </c>
      <c r="F3875" s="2">
        <v>31401750</v>
      </c>
      <c r="G3875" s="2" t="s">
        <v>28220</v>
      </c>
      <c r="H3875" s="2" t="s">
        <v>28221</v>
      </c>
      <c r="I3875" s="2" t="s">
        <v>3199</v>
      </c>
      <c r="J3875" s="2" t="s">
        <v>28222</v>
      </c>
      <c r="K3875" s="2" t="s">
        <v>7472</v>
      </c>
      <c r="L3875" s="2" t="s">
        <v>28223</v>
      </c>
      <c r="M3875" s="2" t="s">
        <v>7460</v>
      </c>
      <c r="N3875" s="4" t="s">
        <v>3436</v>
      </c>
      <c r="O3875" s="4" t="s">
        <v>28224</v>
      </c>
    </row>
    <row r="3876" spans="1:15" ht="15" hidden="1" customHeight="1" x14ac:dyDescent="0.3">
      <c r="A3876" s="2" t="s">
        <v>476</v>
      </c>
      <c r="B3876" s="2" t="s">
        <v>34344</v>
      </c>
      <c r="C3876" s="3">
        <v>37</v>
      </c>
      <c r="D3876" s="2" t="s">
        <v>1232</v>
      </c>
      <c r="E3876" s="2" t="s">
        <v>28073</v>
      </c>
      <c r="F3876" s="2">
        <v>31016730</v>
      </c>
      <c r="G3876" s="2" t="s">
        <v>28225</v>
      </c>
      <c r="H3876" s="2" t="s">
        <v>28226</v>
      </c>
      <c r="I3876" s="2" t="s">
        <v>1212</v>
      </c>
      <c r="J3876" s="2" t="s">
        <v>28227</v>
      </c>
      <c r="K3876" s="2" t="s">
        <v>9971</v>
      </c>
      <c r="L3876" s="2" t="s">
        <v>28228</v>
      </c>
      <c r="M3876" s="2" t="s">
        <v>7388</v>
      </c>
      <c r="N3876" s="4" t="s">
        <v>28229</v>
      </c>
      <c r="O3876" s="4" t="s">
        <v>28230</v>
      </c>
    </row>
    <row r="3877" spans="1:15" ht="15" hidden="1" customHeight="1" x14ac:dyDescent="0.3">
      <c r="A3877" s="2" t="s">
        <v>476</v>
      </c>
      <c r="B3877" s="2" t="s">
        <v>34344</v>
      </c>
      <c r="C3877" s="3">
        <v>37</v>
      </c>
      <c r="D3877" s="2" t="s">
        <v>1232</v>
      </c>
      <c r="E3877" s="2" t="s">
        <v>28073</v>
      </c>
      <c r="F3877" s="2">
        <v>30796981</v>
      </c>
      <c r="G3877" s="2" t="s">
        <v>27673</v>
      </c>
      <c r="H3877" s="2" t="s">
        <v>27674</v>
      </c>
      <c r="I3877" s="2" t="s">
        <v>2586</v>
      </c>
      <c r="J3877" s="2" t="s">
        <v>7817</v>
      </c>
      <c r="K3877" s="2" t="s">
        <v>7380</v>
      </c>
      <c r="L3877" s="2" t="s">
        <v>27675</v>
      </c>
      <c r="M3877" s="2" t="s">
        <v>8167</v>
      </c>
      <c r="N3877" s="4" t="s">
        <v>27676</v>
      </c>
      <c r="O3877" s="4" t="s">
        <v>27677</v>
      </c>
    </row>
    <row r="3878" spans="1:15" ht="15" hidden="1" customHeight="1" x14ac:dyDescent="0.3">
      <c r="A3878" s="2" t="s">
        <v>476</v>
      </c>
      <c r="B3878" s="2" t="s">
        <v>34344</v>
      </c>
      <c r="C3878" s="3">
        <v>37</v>
      </c>
      <c r="D3878" s="2" t="s">
        <v>1232</v>
      </c>
      <c r="E3878" s="2" t="s">
        <v>28073</v>
      </c>
      <c r="F3878" s="2">
        <v>30554723</v>
      </c>
      <c r="G3878" s="2" t="s">
        <v>28231</v>
      </c>
      <c r="H3878" s="2" t="s">
        <v>28232</v>
      </c>
      <c r="I3878" s="2" t="s">
        <v>1357</v>
      </c>
      <c r="J3878" s="2" t="s">
        <v>7274</v>
      </c>
      <c r="K3878" s="2" t="s">
        <v>7380</v>
      </c>
      <c r="L3878" s="2" t="s">
        <v>28233</v>
      </c>
      <c r="M3878" s="2" t="s">
        <v>7460</v>
      </c>
      <c r="N3878" s="4" t="s">
        <v>28234</v>
      </c>
      <c r="O3878" s="4" t="s">
        <v>28235</v>
      </c>
    </row>
    <row r="3879" spans="1:15" ht="15" hidden="1" customHeight="1" x14ac:dyDescent="0.3">
      <c r="A3879" s="2" t="s">
        <v>476</v>
      </c>
      <c r="B3879" s="2" t="s">
        <v>34344</v>
      </c>
      <c r="C3879" s="3">
        <v>37</v>
      </c>
      <c r="D3879" s="2" t="s">
        <v>1232</v>
      </c>
      <c r="E3879" s="2" t="s">
        <v>28073</v>
      </c>
      <c r="F3879" s="2">
        <v>29981862</v>
      </c>
      <c r="G3879" s="2" t="s">
        <v>28236</v>
      </c>
      <c r="H3879" s="2" t="s">
        <v>28237</v>
      </c>
      <c r="I3879" s="2" t="s">
        <v>2987</v>
      </c>
      <c r="J3879" s="2" t="s">
        <v>28238</v>
      </c>
      <c r="K3879" s="2" t="s">
        <v>7479</v>
      </c>
      <c r="L3879" s="2" t="s">
        <v>28239</v>
      </c>
      <c r="M3879" s="2" t="s">
        <v>7645</v>
      </c>
      <c r="N3879" s="4" t="s">
        <v>28240</v>
      </c>
      <c r="O3879" s="4" t="s">
        <v>28241</v>
      </c>
    </row>
    <row r="3880" spans="1:15" ht="15" hidden="1" customHeight="1" x14ac:dyDescent="0.3">
      <c r="A3880" s="2" t="s">
        <v>476</v>
      </c>
      <c r="B3880" s="2" t="s">
        <v>34344</v>
      </c>
      <c r="C3880" s="3">
        <v>37</v>
      </c>
      <c r="D3880" s="2" t="s">
        <v>1232</v>
      </c>
      <c r="E3880" s="2" t="s">
        <v>28073</v>
      </c>
      <c r="F3880" s="2">
        <v>30449244</v>
      </c>
      <c r="G3880" s="2" t="s">
        <v>28242</v>
      </c>
      <c r="H3880" s="2" t="s">
        <v>28243</v>
      </c>
      <c r="I3880" s="2" t="s">
        <v>1125</v>
      </c>
      <c r="J3880" s="2" t="s">
        <v>28244</v>
      </c>
      <c r="K3880" s="2" t="s">
        <v>28245</v>
      </c>
      <c r="L3880" s="2" t="s">
        <v>28246</v>
      </c>
      <c r="M3880" s="2" t="s">
        <v>7388</v>
      </c>
      <c r="N3880" s="4" t="s">
        <v>28247</v>
      </c>
      <c r="O3880" s="4" t="s">
        <v>28248</v>
      </c>
    </row>
    <row r="3881" spans="1:15" ht="15" hidden="1" customHeight="1" x14ac:dyDescent="0.3">
      <c r="A3881" s="2" t="s">
        <v>476</v>
      </c>
      <c r="B3881" s="2" t="s">
        <v>34344</v>
      </c>
      <c r="C3881" s="3">
        <v>37</v>
      </c>
      <c r="D3881" s="2" t="s">
        <v>1232</v>
      </c>
      <c r="E3881" s="2" t="s">
        <v>28073</v>
      </c>
      <c r="F3881" s="2">
        <v>30081089</v>
      </c>
      <c r="G3881" s="2" t="s">
        <v>27979</v>
      </c>
      <c r="H3881" s="2" t="s">
        <v>27980</v>
      </c>
      <c r="I3881" s="2" t="s">
        <v>1359</v>
      </c>
      <c r="J3881" s="2" t="s">
        <v>27981</v>
      </c>
      <c r="K3881" s="2" t="s">
        <v>12141</v>
      </c>
      <c r="L3881" s="2" t="s">
        <v>27982</v>
      </c>
      <c r="M3881" s="2" t="s">
        <v>7735</v>
      </c>
      <c r="N3881" s="4" t="s">
        <v>27983</v>
      </c>
      <c r="O3881" s="4" t="s">
        <v>27984</v>
      </c>
    </row>
    <row r="3882" spans="1:15" ht="15" hidden="1" customHeight="1" x14ac:dyDescent="0.3">
      <c r="A3882" s="2" t="s">
        <v>476</v>
      </c>
      <c r="B3882" s="2" t="s">
        <v>34344</v>
      </c>
      <c r="C3882" s="3">
        <v>37</v>
      </c>
      <c r="D3882" s="2" t="s">
        <v>1232</v>
      </c>
      <c r="E3882" s="2" t="s">
        <v>28073</v>
      </c>
      <c r="F3882" s="2">
        <v>29621555</v>
      </c>
      <c r="G3882" s="2" t="s">
        <v>28249</v>
      </c>
      <c r="H3882" s="2" t="s">
        <v>28250</v>
      </c>
      <c r="I3882" s="2" t="s">
        <v>1659</v>
      </c>
      <c r="J3882" s="2" t="s">
        <v>28251</v>
      </c>
      <c r="K3882" s="2" t="s">
        <v>18448</v>
      </c>
      <c r="L3882" s="2" t="s">
        <v>28252</v>
      </c>
      <c r="M3882" s="2" t="s">
        <v>7438</v>
      </c>
      <c r="N3882" s="4" t="s">
        <v>3438</v>
      </c>
      <c r="O3882" s="4" t="s">
        <v>28253</v>
      </c>
    </row>
    <row r="3883" spans="1:15" ht="15" hidden="1" customHeight="1" x14ac:dyDescent="0.3">
      <c r="A3883" s="2" t="s">
        <v>476</v>
      </c>
      <c r="B3883" s="2" t="s">
        <v>34344</v>
      </c>
      <c r="C3883" s="3">
        <v>37</v>
      </c>
      <c r="D3883" s="2" t="s">
        <v>1232</v>
      </c>
      <c r="E3883" s="2" t="s">
        <v>28073</v>
      </c>
      <c r="F3883" s="2">
        <v>30035313</v>
      </c>
      <c r="G3883" s="2" t="s">
        <v>28254</v>
      </c>
      <c r="H3883" s="2" t="s">
        <v>28255</v>
      </c>
      <c r="I3883" s="2" t="s">
        <v>1228</v>
      </c>
      <c r="J3883" s="2" t="s">
        <v>18094</v>
      </c>
      <c r="K3883" s="2" t="s">
        <v>28256</v>
      </c>
      <c r="L3883" s="2" t="s">
        <v>28257</v>
      </c>
      <c r="M3883" s="2" t="s">
        <v>7709</v>
      </c>
      <c r="N3883" s="4" t="s">
        <v>28258</v>
      </c>
      <c r="O3883" s="4" t="s">
        <v>28259</v>
      </c>
    </row>
    <row r="3884" spans="1:15" ht="15" hidden="1" customHeight="1" x14ac:dyDescent="0.3">
      <c r="A3884" s="2" t="s">
        <v>476</v>
      </c>
      <c r="B3884" s="2" t="s">
        <v>34344</v>
      </c>
      <c r="C3884" s="3">
        <v>37</v>
      </c>
      <c r="D3884" s="2" t="s">
        <v>1232</v>
      </c>
      <c r="E3884" s="2" t="s">
        <v>28073</v>
      </c>
      <c r="F3884" s="2">
        <v>29709555</v>
      </c>
      <c r="G3884" s="2" t="s">
        <v>28260</v>
      </c>
      <c r="H3884" s="2" t="s">
        <v>28261</v>
      </c>
      <c r="I3884" s="2" t="s">
        <v>2184</v>
      </c>
      <c r="J3884" s="2" t="s">
        <v>16782</v>
      </c>
      <c r="K3884" s="2" t="s">
        <v>11725</v>
      </c>
      <c r="L3884" s="2" t="s">
        <v>28262</v>
      </c>
      <c r="M3884" s="2" t="s">
        <v>7388</v>
      </c>
      <c r="N3884" s="4" t="s">
        <v>28263</v>
      </c>
      <c r="O3884" s="4" t="s">
        <v>28264</v>
      </c>
    </row>
    <row r="3885" spans="1:15" ht="15" hidden="1" customHeight="1" x14ac:dyDescent="0.3">
      <c r="A3885" s="2" t="s">
        <v>476</v>
      </c>
      <c r="B3885" s="2" t="s">
        <v>34344</v>
      </c>
      <c r="C3885" s="3">
        <v>37</v>
      </c>
      <c r="D3885" s="2" t="s">
        <v>1232</v>
      </c>
      <c r="E3885" s="2" t="s">
        <v>28073</v>
      </c>
      <c r="F3885" s="2">
        <v>29720448</v>
      </c>
      <c r="G3885" s="2" t="s">
        <v>28265</v>
      </c>
      <c r="H3885" s="2" t="s">
        <v>28266</v>
      </c>
      <c r="I3885" s="2" t="s">
        <v>28267</v>
      </c>
      <c r="J3885" s="2"/>
      <c r="K3885" s="2" t="s">
        <v>16118</v>
      </c>
      <c r="L3885" s="2" t="s">
        <v>28268</v>
      </c>
      <c r="M3885" s="2" t="s">
        <v>7460</v>
      </c>
      <c r="N3885" s="4" t="s">
        <v>28269</v>
      </c>
      <c r="O3885" s="4" t="s">
        <v>28270</v>
      </c>
    </row>
    <row r="3886" spans="1:15" ht="15" hidden="1" customHeight="1" x14ac:dyDescent="0.3">
      <c r="A3886" s="2" t="s">
        <v>476</v>
      </c>
      <c r="B3886" s="2" t="s">
        <v>34344</v>
      </c>
      <c r="C3886" s="3">
        <v>37</v>
      </c>
      <c r="D3886" s="2" t="s">
        <v>1232</v>
      </c>
      <c r="E3886" s="2" t="s">
        <v>28073</v>
      </c>
      <c r="F3886" s="2">
        <v>29135016</v>
      </c>
      <c r="G3886" s="2" t="s">
        <v>28271</v>
      </c>
      <c r="H3886" s="2" t="s">
        <v>28272</v>
      </c>
      <c r="I3886" s="2" t="s">
        <v>18554</v>
      </c>
      <c r="J3886" s="2"/>
      <c r="K3886" s="2" t="s">
        <v>23415</v>
      </c>
      <c r="L3886" s="2" t="s">
        <v>28273</v>
      </c>
      <c r="M3886" s="2" t="s">
        <v>7709</v>
      </c>
      <c r="N3886" s="4" t="s">
        <v>28274</v>
      </c>
      <c r="O3886" s="4" t="s">
        <v>28275</v>
      </c>
    </row>
    <row r="3887" spans="1:15" ht="15" hidden="1" customHeight="1" x14ac:dyDescent="0.3">
      <c r="A3887" s="2" t="s">
        <v>476</v>
      </c>
      <c r="B3887" s="2" t="s">
        <v>34344</v>
      </c>
      <c r="C3887" s="3">
        <v>37</v>
      </c>
      <c r="D3887" s="2" t="s">
        <v>1232</v>
      </c>
      <c r="E3887" s="2" t="s">
        <v>28073</v>
      </c>
      <c r="F3887" s="2">
        <v>29143319</v>
      </c>
      <c r="G3887" s="2" t="s">
        <v>28276</v>
      </c>
      <c r="H3887" s="2" t="s">
        <v>28277</v>
      </c>
      <c r="I3887" s="2" t="s">
        <v>3208</v>
      </c>
      <c r="J3887" s="2" t="s">
        <v>28278</v>
      </c>
      <c r="K3887" s="2" t="s">
        <v>9971</v>
      </c>
      <c r="L3887" s="2" t="s">
        <v>28279</v>
      </c>
      <c r="M3887" s="2" t="s">
        <v>7460</v>
      </c>
      <c r="N3887" s="4" t="s">
        <v>28280</v>
      </c>
      <c r="O3887" s="4" t="s">
        <v>28281</v>
      </c>
    </row>
    <row r="3888" spans="1:15" ht="15" hidden="1" customHeight="1" x14ac:dyDescent="0.3">
      <c r="A3888" s="2" t="s">
        <v>476</v>
      </c>
      <c r="B3888" s="2" t="s">
        <v>34344</v>
      </c>
      <c r="C3888" s="3">
        <v>37</v>
      </c>
      <c r="D3888" s="2" t="s">
        <v>1232</v>
      </c>
      <c r="E3888" s="2" t="s">
        <v>28073</v>
      </c>
      <c r="F3888" s="2">
        <v>28146331</v>
      </c>
      <c r="G3888" s="2" t="s">
        <v>28282</v>
      </c>
      <c r="H3888" s="2" t="s">
        <v>28283</v>
      </c>
      <c r="I3888" s="2" t="s">
        <v>1095</v>
      </c>
      <c r="J3888" s="2" t="s">
        <v>28284</v>
      </c>
      <c r="K3888" s="2" t="s">
        <v>28285</v>
      </c>
      <c r="L3888" s="2" t="s">
        <v>28286</v>
      </c>
      <c r="M3888" s="2" t="s">
        <v>7388</v>
      </c>
      <c r="N3888" s="4" t="s">
        <v>28287</v>
      </c>
      <c r="O3888" s="4" t="s">
        <v>28288</v>
      </c>
    </row>
    <row r="3889" spans="1:15" ht="15" hidden="1" customHeight="1" x14ac:dyDescent="0.3">
      <c r="A3889" s="2" t="s">
        <v>476</v>
      </c>
      <c r="B3889" s="2" t="s">
        <v>34344</v>
      </c>
      <c r="C3889" s="3">
        <v>37</v>
      </c>
      <c r="D3889" s="2" t="s">
        <v>1232</v>
      </c>
      <c r="E3889" s="2" t="s">
        <v>28073</v>
      </c>
      <c r="F3889" s="2">
        <v>28554246</v>
      </c>
      <c r="G3889" s="2" t="s">
        <v>28289</v>
      </c>
      <c r="H3889" s="2" t="s">
        <v>28290</v>
      </c>
      <c r="I3889" s="2" t="s">
        <v>1095</v>
      </c>
      <c r="J3889" s="2" t="s">
        <v>25730</v>
      </c>
      <c r="K3889" s="2" t="s">
        <v>14146</v>
      </c>
      <c r="L3889" s="2" t="s">
        <v>28291</v>
      </c>
      <c r="M3889" s="2" t="s">
        <v>7709</v>
      </c>
      <c r="N3889" s="4" t="s">
        <v>28292</v>
      </c>
      <c r="O3889" s="4" t="s">
        <v>28293</v>
      </c>
    </row>
    <row r="3890" spans="1:15" ht="15" hidden="1" customHeight="1" x14ac:dyDescent="0.3">
      <c r="A3890" s="2" t="s">
        <v>476</v>
      </c>
      <c r="B3890" s="2" t="s">
        <v>34344</v>
      </c>
      <c r="C3890" s="3">
        <v>37</v>
      </c>
      <c r="D3890" s="2" t="s">
        <v>1232</v>
      </c>
      <c r="E3890" s="2" t="s">
        <v>28073</v>
      </c>
      <c r="F3890" s="2">
        <v>29159320</v>
      </c>
      <c r="G3890" s="2" t="s">
        <v>28294</v>
      </c>
      <c r="H3890" s="2" t="s">
        <v>28295</v>
      </c>
      <c r="I3890" s="2" t="s">
        <v>1096</v>
      </c>
      <c r="J3890" s="2" t="s">
        <v>16836</v>
      </c>
      <c r="K3890" s="2" t="s">
        <v>5301</v>
      </c>
      <c r="L3890" s="2" t="s">
        <v>28296</v>
      </c>
      <c r="M3890" s="2" t="s">
        <v>7388</v>
      </c>
      <c r="N3890" s="4" t="s">
        <v>28297</v>
      </c>
      <c r="O3890" s="4" t="s">
        <v>28298</v>
      </c>
    </row>
    <row r="3891" spans="1:15" ht="15" hidden="1" customHeight="1" x14ac:dyDescent="0.3">
      <c r="A3891" s="2" t="s">
        <v>476</v>
      </c>
      <c r="B3891" s="2" t="s">
        <v>34344</v>
      </c>
      <c r="C3891" s="3">
        <v>37</v>
      </c>
      <c r="D3891" s="2" t="s">
        <v>1232</v>
      </c>
      <c r="E3891" s="2" t="s">
        <v>28073</v>
      </c>
      <c r="F3891" s="2">
        <v>28295661</v>
      </c>
      <c r="G3891" s="2" t="s">
        <v>28299</v>
      </c>
      <c r="H3891" s="2" t="s">
        <v>28300</v>
      </c>
      <c r="I3891" s="2" t="s">
        <v>2195</v>
      </c>
      <c r="J3891" s="2" t="s">
        <v>3587</v>
      </c>
      <c r="K3891" s="2" t="s">
        <v>10235</v>
      </c>
      <c r="L3891" s="2" t="s">
        <v>28301</v>
      </c>
      <c r="M3891" s="2" t="s">
        <v>7735</v>
      </c>
      <c r="N3891" s="4" t="s">
        <v>28302</v>
      </c>
      <c r="O3891" s="4" t="s">
        <v>28303</v>
      </c>
    </row>
    <row r="3892" spans="1:15" ht="15" hidden="1" customHeight="1" x14ac:dyDescent="0.3">
      <c r="A3892" s="2" t="s">
        <v>476</v>
      </c>
      <c r="B3892" s="2" t="s">
        <v>34344</v>
      </c>
      <c r="C3892" s="3">
        <v>37</v>
      </c>
      <c r="D3892" s="2" t="s">
        <v>1232</v>
      </c>
      <c r="E3892" s="2" t="s">
        <v>28073</v>
      </c>
      <c r="F3892" s="2">
        <v>28084853</v>
      </c>
      <c r="G3892" s="2" t="s">
        <v>28304</v>
      </c>
      <c r="H3892" s="2" t="s">
        <v>28305</v>
      </c>
      <c r="I3892" s="2" t="s">
        <v>2453</v>
      </c>
      <c r="J3892" s="2" t="s">
        <v>28306</v>
      </c>
      <c r="K3892" s="2" t="s">
        <v>14146</v>
      </c>
      <c r="L3892" s="2" t="s">
        <v>28307</v>
      </c>
      <c r="M3892" s="2" t="s">
        <v>28308</v>
      </c>
      <c r="N3892" s="4" t="s">
        <v>28309</v>
      </c>
      <c r="O3892" s="4" t="s">
        <v>28310</v>
      </c>
    </row>
    <row r="3893" spans="1:15" ht="15" hidden="1" customHeight="1" x14ac:dyDescent="0.3">
      <c r="A3893" s="2" t="s">
        <v>476</v>
      </c>
      <c r="B3893" s="2" t="s">
        <v>34344</v>
      </c>
      <c r="C3893" s="3">
        <v>37</v>
      </c>
      <c r="D3893" s="2" t="s">
        <v>1232</v>
      </c>
      <c r="E3893" s="2" t="s">
        <v>28073</v>
      </c>
      <c r="F3893" s="2">
        <v>28484839</v>
      </c>
      <c r="G3893" s="2" t="s">
        <v>28311</v>
      </c>
      <c r="H3893" s="2" t="s">
        <v>28312</v>
      </c>
      <c r="I3893" s="2" t="s">
        <v>7072</v>
      </c>
      <c r="J3893" s="2" t="s">
        <v>28313</v>
      </c>
      <c r="K3893" s="2" t="s">
        <v>19719</v>
      </c>
      <c r="L3893" s="2" t="s">
        <v>28314</v>
      </c>
      <c r="M3893" s="2" t="s">
        <v>7388</v>
      </c>
      <c r="N3893" s="4" t="s">
        <v>28315</v>
      </c>
      <c r="O3893" s="4" t="s">
        <v>28316</v>
      </c>
    </row>
    <row r="3894" spans="1:15" ht="15" hidden="1" customHeight="1" x14ac:dyDescent="0.3">
      <c r="A3894" s="2" t="s">
        <v>476</v>
      </c>
      <c r="B3894" s="2" t="s">
        <v>34344</v>
      </c>
      <c r="C3894" s="3">
        <v>37</v>
      </c>
      <c r="D3894" s="2" t="s">
        <v>1232</v>
      </c>
      <c r="E3894" s="2" t="s">
        <v>28073</v>
      </c>
      <c r="F3894" s="2">
        <v>26810089</v>
      </c>
      <c r="G3894" s="2" t="s">
        <v>28317</v>
      </c>
      <c r="H3894" s="2" t="s">
        <v>28318</v>
      </c>
      <c r="I3894" s="2" t="s">
        <v>1406</v>
      </c>
      <c r="J3894" s="2" t="s">
        <v>28319</v>
      </c>
      <c r="K3894" s="2" t="s">
        <v>10235</v>
      </c>
      <c r="L3894" s="2" t="s">
        <v>28320</v>
      </c>
      <c r="M3894" s="2" t="s">
        <v>7735</v>
      </c>
      <c r="N3894" s="4" t="s">
        <v>28321</v>
      </c>
      <c r="O3894" s="4" t="s">
        <v>28322</v>
      </c>
    </row>
    <row r="3895" spans="1:15" ht="15" hidden="1" customHeight="1" x14ac:dyDescent="0.3">
      <c r="A3895" s="2" t="s">
        <v>476</v>
      </c>
      <c r="B3895" s="2" t="s">
        <v>34344</v>
      </c>
      <c r="C3895" s="3">
        <v>37</v>
      </c>
      <c r="D3895" s="2" t="s">
        <v>1232</v>
      </c>
      <c r="E3895" s="2" t="s">
        <v>28073</v>
      </c>
      <c r="F3895" s="2">
        <v>27297832</v>
      </c>
      <c r="G3895" s="2" t="s">
        <v>28323</v>
      </c>
      <c r="H3895" s="2" t="s">
        <v>28324</v>
      </c>
      <c r="I3895" s="2" t="s">
        <v>1406</v>
      </c>
      <c r="J3895" s="2" t="s">
        <v>6355</v>
      </c>
      <c r="K3895" s="2" t="s">
        <v>10235</v>
      </c>
      <c r="L3895" s="2" t="s">
        <v>28325</v>
      </c>
      <c r="M3895" s="2" t="s">
        <v>7735</v>
      </c>
      <c r="N3895" s="4" t="s">
        <v>28326</v>
      </c>
      <c r="O3895" s="4" t="s">
        <v>28327</v>
      </c>
    </row>
    <row r="3896" spans="1:15" ht="15" hidden="1" customHeight="1" x14ac:dyDescent="0.3">
      <c r="A3896" s="2" t="s">
        <v>476</v>
      </c>
      <c r="B3896" s="2" t="s">
        <v>34344</v>
      </c>
      <c r="C3896" s="3">
        <v>37</v>
      </c>
      <c r="D3896" s="2" t="s">
        <v>1232</v>
      </c>
      <c r="E3896" s="2" t="s">
        <v>28073</v>
      </c>
      <c r="F3896" s="2">
        <v>27522107</v>
      </c>
      <c r="G3896" s="2" t="s">
        <v>28328</v>
      </c>
      <c r="H3896" s="2" t="s">
        <v>28329</v>
      </c>
      <c r="I3896" s="2" t="s">
        <v>3219</v>
      </c>
      <c r="J3896" s="2" t="s">
        <v>16921</v>
      </c>
      <c r="K3896" s="2" t="s">
        <v>7479</v>
      </c>
      <c r="L3896" s="2" t="s">
        <v>28330</v>
      </c>
      <c r="M3896" s="2" t="s">
        <v>7460</v>
      </c>
      <c r="N3896" s="4" t="s">
        <v>28331</v>
      </c>
      <c r="O3896" s="4" t="s">
        <v>28332</v>
      </c>
    </row>
    <row r="3897" spans="1:15" ht="15" hidden="1" customHeight="1" x14ac:dyDescent="0.3">
      <c r="A3897" s="2" t="s">
        <v>476</v>
      </c>
      <c r="B3897" s="2" t="s">
        <v>34344</v>
      </c>
      <c r="C3897" s="3">
        <v>37</v>
      </c>
      <c r="D3897" s="2" t="s">
        <v>1232</v>
      </c>
      <c r="E3897" s="2" t="s">
        <v>28073</v>
      </c>
      <c r="F3897" s="2">
        <v>27314957</v>
      </c>
      <c r="G3897" s="2" t="s">
        <v>28333</v>
      </c>
      <c r="H3897" s="2" t="s">
        <v>28334</v>
      </c>
      <c r="I3897" s="2" t="s">
        <v>7958</v>
      </c>
      <c r="J3897" s="2" t="s">
        <v>28335</v>
      </c>
      <c r="K3897" s="2" t="s">
        <v>19719</v>
      </c>
      <c r="L3897" s="2" t="s">
        <v>28336</v>
      </c>
      <c r="M3897" s="2" t="s">
        <v>26435</v>
      </c>
      <c r="N3897" s="4" t="s">
        <v>28337</v>
      </c>
      <c r="O3897" s="4" t="s">
        <v>28338</v>
      </c>
    </row>
    <row r="3898" spans="1:15" ht="15" hidden="1" customHeight="1" x14ac:dyDescent="0.3">
      <c r="A3898" s="2" t="s">
        <v>476</v>
      </c>
      <c r="B3898" s="2" t="s">
        <v>34344</v>
      </c>
      <c r="C3898" s="3">
        <v>37</v>
      </c>
      <c r="D3898" s="2" t="s">
        <v>1232</v>
      </c>
      <c r="E3898" s="2" t="s">
        <v>28073</v>
      </c>
      <c r="F3898" s="2">
        <v>27211564</v>
      </c>
      <c r="G3898" s="2" t="s">
        <v>28339</v>
      </c>
      <c r="H3898" s="2" t="s">
        <v>28340</v>
      </c>
      <c r="I3898" s="2" t="s">
        <v>1362</v>
      </c>
      <c r="J3898" s="2" t="s">
        <v>7951</v>
      </c>
      <c r="K3898" s="2" t="s">
        <v>5138</v>
      </c>
      <c r="L3898" s="2" t="s">
        <v>28341</v>
      </c>
      <c r="M3898" s="2" t="s">
        <v>7488</v>
      </c>
      <c r="N3898" s="4" t="s">
        <v>28342</v>
      </c>
      <c r="O3898" s="4" t="s">
        <v>28343</v>
      </c>
    </row>
    <row r="3899" spans="1:15" ht="15" hidden="1" customHeight="1" x14ac:dyDescent="0.3">
      <c r="A3899" s="2" t="s">
        <v>476</v>
      </c>
      <c r="B3899" s="2" t="s">
        <v>34344</v>
      </c>
      <c r="C3899" s="3">
        <v>37</v>
      </c>
      <c r="D3899" s="2" t="s">
        <v>1232</v>
      </c>
      <c r="E3899" s="2" t="s">
        <v>28073</v>
      </c>
      <c r="F3899" s="2">
        <v>26071128</v>
      </c>
      <c r="G3899" s="2" t="s">
        <v>28344</v>
      </c>
      <c r="H3899" s="2" t="s">
        <v>28345</v>
      </c>
      <c r="I3899" s="2" t="s">
        <v>1974</v>
      </c>
      <c r="J3899" s="2" t="s">
        <v>28346</v>
      </c>
      <c r="K3899" s="2" t="s">
        <v>28347</v>
      </c>
      <c r="L3899" s="2" t="s">
        <v>28348</v>
      </c>
      <c r="M3899" s="2" t="s">
        <v>7438</v>
      </c>
      <c r="N3899" s="4" t="s">
        <v>28349</v>
      </c>
      <c r="O3899" s="4" t="s">
        <v>28350</v>
      </c>
    </row>
    <row r="3900" spans="1:15" ht="15" hidden="1" customHeight="1" x14ac:dyDescent="0.3">
      <c r="A3900" s="2" t="s">
        <v>476</v>
      </c>
      <c r="B3900" s="2" t="s">
        <v>34344</v>
      </c>
      <c r="C3900" s="3">
        <v>37</v>
      </c>
      <c r="D3900" s="2" t="s">
        <v>1232</v>
      </c>
      <c r="E3900" s="2" t="s">
        <v>28073</v>
      </c>
      <c r="F3900" s="2">
        <v>26365596</v>
      </c>
      <c r="G3900" s="2" t="s">
        <v>28351</v>
      </c>
      <c r="H3900" s="2" t="s">
        <v>28352</v>
      </c>
      <c r="I3900" s="2" t="s">
        <v>2668</v>
      </c>
      <c r="J3900" s="2" t="s">
        <v>28353</v>
      </c>
      <c r="K3900" s="2" t="s">
        <v>18448</v>
      </c>
      <c r="L3900" s="2" t="s">
        <v>28354</v>
      </c>
      <c r="M3900" s="2" t="s">
        <v>7438</v>
      </c>
      <c r="N3900" s="4" t="s">
        <v>28355</v>
      </c>
      <c r="O3900" s="4" t="s">
        <v>28356</v>
      </c>
    </row>
    <row r="3901" spans="1:15" ht="15" hidden="1" customHeight="1" x14ac:dyDescent="0.3">
      <c r="A3901" s="2" t="s">
        <v>476</v>
      </c>
      <c r="B3901" s="2" t="s">
        <v>34344</v>
      </c>
      <c r="C3901" s="3">
        <v>37</v>
      </c>
      <c r="D3901" s="2" t="s">
        <v>1232</v>
      </c>
      <c r="E3901" s="2" t="s">
        <v>28073</v>
      </c>
      <c r="F3901" s="2">
        <v>25828999</v>
      </c>
      <c r="G3901" s="2" t="s">
        <v>28357</v>
      </c>
      <c r="H3901" s="2" t="s">
        <v>28358</v>
      </c>
      <c r="I3901" s="2" t="s">
        <v>4627</v>
      </c>
      <c r="J3901" s="2" t="s">
        <v>4646</v>
      </c>
      <c r="K3901" s="2" t="s">
        <v>8389</v>
      </c>
      <c r="L3901" s="2" t="s">
        <v>28359</v>
      </c>
      <c r="M3901" s="2" t="s">
        <v>7388</v>
      </c>
      <c r="N3901" s="4" t="s">
        <v>28360</v>
      </c>
      <c r="O3901" s="4" t="s">
        <v>28361</v>
      </c>
    </row>
    <row r="3902" spans="1:15" ht="15" hidden="1" customHeight="1" x14ac:dyDescent="0.3">
      <c r="A3902" s="2" t="s">
        <v>476</v>
      </c>
      <c r="B3902" s="2" t="s">
        <v>34344</v>
      </c>
      <c r="C3902" s="3">
        <v>37</v>
      </c>
      <c r="D3902" s="2" t="s">
        <v>1232</v>
      </c>
      <c r="E3902" s="2" t="s">
        <v>28073</v>
      </c>
      <c r="F3902" s="2">
        <v>25124061</v>
      </c>
      <c r="G3902" s="2" t="s">
        <v>28362</v>
      </c>
      <c r="H3902" s="2" t="s">
        <v>28363</v>
      </c>
      <c r="I3902" s="2" t="s">
        <v>28364</v>
      </c>
      <c r="J3902" s="2" t="s">
        <v>3114</v>
      </c>
      <c r="K3902" s="2" t="s">
        <v>8389</v>
      </c>
      <c r="L3902" s="2" t="s">
        <v>28365</v>
      </c>
      <c r="M3902" s="2" t="s">
        <v>7438</v>
      </c>
      <c r="N3902" s="4" t="s">
        <v>28366</v>
      </c>
      <c r="O3902" s="4" t="s">
        <v>28367</v>
      </c>
    </row>
    <row r="3903" spans="1:15" ht="15" hidden="1" customHeight="1" x14ac:dyDescent="0.3">
      <c r="A3903" s="2" t="s">
        <v>476</v>
      </c>
      <c r="B3903" s="2" t="s">
        <v>34344</v>
      </c>
      <c r="C3903" s="3">
        <v>37</v>
      </c>
      <c r="D3903" s="2" t="s">
        <v>1232</v>
      </c>
      <c r="E3903" s="2" t="s">
        <v>28073</v>
      </c>
      <c r="F3903" s="2">
        <v>23410099</v>
      </c>
      <c r="G3903" s="2" t="s">
        <v>28368</v>
      </c>
      <c r="H3903" s="2" t="s">
        <v>28369</v>
      </c>
      <c r="I3903" s="2" t="s">
        <v>15138</v>
      </c>
      <c r="J3903" s="2" t="s">
        <v>28370</v>
      </c>
      <c r="K3903" s="2" t="s">
        <v>14146</v>
      </c>
      <c r="L3903" s="2" t="s">
        <v>28371</v>
      </c>
      <c r="M3903" s="2" t="s">
        <v>7388</v>
      </c>
      <c r="N3903" s="4" t="s">
        <v>28372</v>
      </c>
      <c r="O3903" s="4" t="s">
        <v>28373</v>
      </c>
    </row>
    <row r="3904" spans="1:15" ht="15" hidden="1" customHeight="1" x14ac:dyDescent="0.3">
      <c r="A3904" s="2" t="s">
        <v>476</v>
      </c>
      <c r="B3904" s="2" t="s">
        <v>34344</v>
      </c>
      <c r="C3904" s="3">
        <v>37</v>
      </c>
      <c r="D3904" s="2" t="s">
        <v>1232</v>
      </c>
      <c r="E3904" s="2" t="s">
        <v>28073</v>
      </c>
      <c r="F3904" s="2">
        <v>23411999</v>
      </c>
      <c r="G3904" s="2" t="s">
        <v>28374</v>
      </c>
      <c r="H3904" s="2" t="s">
        <v>28375</v>
      </c>
      <c r="I3904" s="2" t="s">
        <v>2130</v>
      </c>
      <c r="J3904" s="2" t="s">
        <v>28376</v>
      </c>
      <c r="K3904" s="2" t="s">
        <v>26614</v>
      </c>
      <c r="L3904" s="2" t="s">
        <v>28377</v>
      </c>
      <c r="M3904" s="2" t="s">
        <v>7460</v>
      </c>
      <c r="N3904" s="4" t="s">
        <v>28378</v>
      </c>
      <c r="O3904" s="4" t="s">
        <v>28379</v>
      </c>
    </row>
    <row r="3905" spans="1:15" ht="15" hidden="1" customHeight="1" x14ac:dyDescent="0.3">
      <c r="A3905" s="2" t="s">
        <v>476</v>
      </c>
      <c r="B3905" s="2" t="s">
        <v>34344</v>
      </c>
      <c r="C3905" s="3">
        <v>37</v>
      </c>
      <c r="D3905" s="2" t="s">
        <v>1232</v>
      </c>
      <c r="E3905" s="2" t="s">
        <v>28073</v>
      </c>
      <c r="F3905" s="2">
        <v>22425132</v>
      </c>
      <c r="G3905" s="2" t="s">
        <v>28380</v>
      </c>
      <c r="H3905" s="2" t="s">
        <v>28381</v>
      </c>
      <c r="I3905" s="2" t="s">
        <v>970</v>
      </c>
      <c r="J3905" s="2" t="s">
        <v>28382</v>
      </c>
      <c r="K3905" s="2" t="s">
        <v>18809</v>
      </c>
      <c r="L3905" s="2" t="s">
        <v>28383</v>
      </c>
      <c r="M3905" s="2" t="s">
        <v>8828</v>
      </c>
      <c r="N3905" s="4" t="s">
        <v>28384</v>
      </c>
      <c r="O3905" s="4" t="s">
        <v>28385</v>
      </c>
    </row>
    <row r="3906" spans="1:15" ht="15" hidden="1" customHeight="1" x14ac:dyDescent="0.3">
      <c r="A3906" s="2" t="s">
        <v>476</v>
      </c>
      <c r="B3906" s="2" t="s">
        <v>34344</v>
      </c>
      <c r="C3906" s="3">
        <v>37</v>
      </c>
      <c r="D3906" s="2" t="s">
        <v>1232</v>
      </c>
      <c r="E3906" s="2" t="s">
        <v>28073</v>
      </c>
      <c r="F3906" s="2">
        <v>23286945</v>
      </c>
      <c r="G3906" s="2" t="s">
        <v>28386</v>
      </c>
      <c r="H3906" s="2" t="s">
        <v>28387</v>
      </c>
      <c r="I3906" s="2" t="s">
        <v>5379</v>
      </c>
      <c r="J3906" s="2"/>
      <c r="K3906" s="2" t="s">
        <v>7921</v>
      </c>
      <c r="L3906" s="2" t="s">
        <v>28388</v>
      </c>
      <c r="M3906" s="2" t="s">
        <v>7388</v>
      </c>
      <c r="N3906" s="4" t="s">
        <v>28389</v>
      </c>
      <c r="O3906" s="4" t="s">
        <v>28390</v>
      </c>
    </row>
    <row r="3907" spans="1:15" ht="15" hidden="1" customHeight="1" x14ac:dyDescent="0.3">
      <c r="A3907" s="2" t="s">
        <v>476</v>
      </c>
      <c r="B3907" s="2" t="s">
        <v>34344</v>
      </c>
      <c r="C3907" s="3">
        <v>37</v>
      </c>
      <c r="D3907" s="2" t="s">
        <v>1232</v>
      </c>
      <c r="E3907" s="2" t="s">
        <v>28073</v>
      </c>
      <c r="F3907" s="2">
        <v>22986767</v>
      </c>
      <c r="G3907" s="2" t="s">
        <v>28391</v>
      </c>
      <c r="H3907" s="2" t="s">
        <v>28392</v>
      </c>
      <c r="I3907" s="2" t="s">
        <v>965</v>
      </c>
      <c r="J3907" s="2" t="s">
        <v>28393</v>
      </c>
      <c r="K3907" s="2" t="s">
        <v>7472</v>
      </c>
      <c r="L3907" s="2" t="s">
        <v>28394</v>
      </c>
      <c r="M3907" s="2" t="s">
        <v>11819</v>
      </c>
      <c r="N3907" s="4" t="s">
        <v>28395</v>
      </c>
      <c r="O3907" s="4" t="s">
        <v>28396</v>
      </c>
    </row>
    <row r="3908" spans="1:15" ht="15" hidden="1" customHeight="1" x14ac:dyDescent="0.3">
      <c r="A3908" s="2" t="s">
        <v>476</v>
      </c>
      <c r="B3908" s="2" t="s">
        <v>34344</v>
      </c>
      <c r="C3908" s="3">
        <v>37</v>
      </c>
      <c r="D3908" s="2" t="s">
        <v>1232</v>
      </c>
      <c r="E3908" s="2" t="s">
        <v>28073</v>
      </c>
      <c r="F3908" s="2">
        <v>23328357</v>
      </c>
      <c r="G3908" s="2" t="s">
        <v>28397</v>
      </c>
      <c r="H3908" s="2" t="s">
        <v>28398</v>
      </c>
      <c r="I3908" s="2" t="s">
        <v>965</v>
      </c>
      <c r="J3908" s="2" t="s">
        <v>11785</v>
      </c>
      <c r="K3908" s="2" t="s">
        <v>28399</v>
      </c>
      <c r="L3908" s="2" t="s">
        <v>28400</v>
      </c>
      <c r="M3908" s="2" t="s">
        <v>11506</v>
      </c>
      <c r="N3908" s="4" t="s">
        <v>28401</v>
      </c>
      <c r="O3908" s="4" t="s">
        <v>28402</v>
      </c>
    </row>
    <row r="3909" spans="1:15" ht="15" hidden="1" customHeight="1" x14ac:dyDescent="0.3">
      <c r="A3909" s="2" t="s">
        <v>476</v>
      </c>
      <c r="B3909" s="2" t="s">
        <v>34344</v>
      </c>
      <c r="C3909" s="3">
        <v>37</v>
      </c>
      <c r="D3909" s="2" t="s">
        <v>1232</v>
      </c>
      <c r="E3909" s="2" t="s">
        <v>28073</v>
      </c>
      <c r="F3909" s="2">
        <v>22002594</v>
      </c>
      <c r="G3909" s="2" t="s">
        <v>28403</v>
      </c>
      <c r="H3909" s="2" t="s">
        <v>28404</v>
      </c>
      <c r="I3909" s="2" t="s">
        <v>2313</v>
      </c>
      <c r="J3909" s="2" t="s">
        <v>28405</v>
      </c>
      <c r="K3909" s="2" t="s">
        <v>7472</v>
      </c>
      <c r="L3909" s="2" t="s">
        <v>28406</v>
      </c>
      <c r="M3909" s="2" t="s">
        <v>8160</v>
      </c>
      <c r="N3909" s="4" t="s">
        <v>28407</v>
      </c>
      <c r="O3909" s="4" t="s">
        <v>28408</v>
      </c>
    </row>
    <row r="3910" spans="1:15" ht="15" hidden="1" customHeight="1" x14ac:dyDescent="0.3">
      <c r="A3910" s="2" t="s">
        <v>476</v>
      </c>
      <c r="B3910" s="2" t="s">
        <v>34344</v>
      </c>
      <c r="C3910" s="3">
        <v>37</v>
      </c>
      <c r="D3910" s="2" t="s">
        <v>1232</v>
      </c>
      <c r="E3910" s="2" t="s">
        <v>28073</v>
      </c>
      <c r="F3910" s="2">
        <v>21757618</v>
      </c>
      <c r="G3910" s="2" t="s">
        <v>28409</v>
      </c>
      <c r="H3910" s="2" t="s">
        <v>28410</v>
      </c>
      <c r="I3910" s="2" t="s">
        <v>28411</v>
      </c>
      <c r="J3910" s="2" t="s">
        <v>11432</v>
      </c>
      <c r="K3910" s="2" t="s">
        <v>5284</v>
      </c>
      <c r="L3910" s="2" t="s">
        <v>28412</v>
      </c>
      <c r="M3910" s="2" t="s">
        <v>7438</v>
      </c>
      <c r="N3910" s="4" t="s">
        <v>28413</v>
      </c>
      <c r="O3910" s="4" t="s">
        <v>28414</v>
      </c>
    </row>
    <row r="3911" spans="1:15" ht="15" hidden="1" customHeight="1" x14ac:dyDescent="0.3">
      <c r="A3911" s="2" t="s">
        <v>476</v>
      </c>
      <c r="B3911" s="2" t="s">
        <v>34344</v>
      </c>
      <c r="C3911" s="3">
        <v>37</v>
      </c>
      <c r="D3911" s="2" t="s">
        <v>1232</v>
      </c>
      <c r="E3911" s="2" t="s">
        <v>28073</v>
      </c>
      <c r="F3911" s="2">
        <v>20400980</v>
      </c>
      <c r="G3911" s="2" t="s">
        <v>28415</v>
      </c>
      <c r="H3911" s="2" t="s">
        <v>28416</v>
      </c>
      <c r="I3911" s="2" t="s">
        <v>2335</v>
      </c>
      <c r="J3911" s="2" t="s">
        <v>28417</v>
      </c>
      <c r="K3911" s="2" t="s">
        <v>18259</v>
      </c>
      <c r="L3911" s="2" t="s">
        <v>28418</v>
      </c>
      <c r="M3911" s="2" t="s">
        <v>7388</v>
      </c>
      <c r="N3911" s="4" t="s">
        <v>28419</v>
      </c>
      <c r="O3911" s="4" t="s">
        <v>28420</v>
      </c>
    </row>
    <row r="3912" spans="1:15" ht="15" hidden="1" customHeight="1" x14ac:dyDescent="0.3">
      <c r="A3912" s="2" t="s">
        <v>476</v>
      </c>
      <c r="B3912" s="2" t="s">
        <v>34344</v>
      </c>
      <c r="C3912" s="3">
        <v>37</v>
      </c>
      <c r="D3912" s="2" t="s">
        <v>1232</v>
      </c>
      <c r="E3912" s="2" t="s">
        <v>28073</v>
      </c>
      <c r="F3912" s="2">
        <v>21159371</v>
      </c>
      <c r="G3912" s="2" t="s">
        <v>28421</v>
      </c>
      <c r="H3912" s="2" t="s">
        <v>28422</v>
      </c>
      <c r="I3912" s="2" t="s">
        <v>2335</v>
      </c>
      <c r="J3912" s="2" t="s">
        <v>28423</v>
      </c>
      <c r="K3912" s="2" t="s">
        <v>7380</v>
      </c>
      <c r="L3912" s="2" t="s">
        <v>28424</v>
      </c>
      <c r="M3912" s="2" t="s">
        <v>8937</v>
      </c>
      <c r="N3912" s="4" t="s">
        <v>28425</v>
      </c>
      <c r="O3912" s="4" t="s">
        <v>28426</v>
      </c>
    </row>
    <row r="3913" spans="1:15" ht="15" hidden="1" customHeight="1" x14ac:dyDescent="0.3">
      <c r="A3913" s="2" t="s">
        <v>476</v>
      </c>
      <c r="B3913" s="2" t="s">
        <v>34344</v>
      </c>
      <c r="C3913" s="3">
        <v>37</v>
      </c>
      <c r="D3913" s="2" t="s">
        <v>1232</v>
      </c>
      <c r="E3913" s="2" t="s">
        <v>28073</v>
      </c>
      <c r="F3913" s="2">
        <v>21261498</v>
      </c>
      <c r="G3913" s="2" t="s">
        <v>28427</v>
      </c>
      <c r="H3913" s="2" t="s">
        <v>28428</v>
      </c>
      <c r="I3913" s="2" t="s">
        <v>2335</v>
      </c>
      <c r="J3913" s="2" t="s">
        <v>28429</v>
      </c>
      <c r="K3913" s="2" t="s">
        <v>14146</v>
      </c>
      <c r="L3913" s="2" t="s">
        <v>28430</v>
      </c>
      <c r="M3913" s="2" t="s">
        <v>7388</v>
      </c>
      <c r="N3913" s="4" t="s">
        <v>28431</v>
      </c>
      <c r="O3913" s="4" t="s">
        <v>28432</v>
      </c>
    </row>
    <row r="3914" spans="1:15" ht="15" hidden="1" customHeight="1" x14ac:dyDescent="0.3">
      <c r="A3914" s="2" t="s">
        <v>476</v>
      </c>
      <c r="B3914" s="2" t="s">
        <v>34344</v>
      </c>
      <c r="C3914" s="3">
        <v>37</v>
      </c>
      <c r="D3914" s="2" t="s">
        <v>1232</v>
      </c>
      <c r="E3914" s="2" t="s">
        <v>28073</v>
      </c>
      <c r="F3914" s="2">
        <v>19807277</v>
      </c>
      <c r="G3914" s="2" t="s">
        <v>28433</v>
      </c>
      <c r="H3914" s="2" t="s">
        <v>28434</v>
      </c>
      <c r="I3914" s="2" t="s">
        <v>28435</v>
      </c>
      <c r="J3914" s="2"/>
      <c r="K3914" s="2" t="s">
        <v>8389</v>
      </c>
      <c r="L3914" s="2" t="s">
        <v>28436</v>
      </c>
      <c r="M3914" s="2" t="s">
        <v>7460</v>
      </c>
      <c r="N3914" s="4" t="s">
        <v>28437</v>
      </c>
      <c r="O3914" s="4" t="s">
        <v>28438</v>
      </c>
    </row>
    <row r="3915" spans="1:15" ht="15" hidden="1" customHeight="1" x14ac:dyDescent="0.3">
      <c r="A3915" s="2" t="s">
        <v>476</v>
      </c>
      <c r="B3915" s="2" t="s">
        <v>34344</v>
      </c>
      <c r="C3915" s="3">
        <v>37</v>
      </c>
      <c r="D3915" s="2" t="s">
        <v>1232</v>
      </c>
      <c r="E3915" s="2" t="s">
        <v>28073</v>
      </c>
      <c r="F3915" s="2">
        <v>18419489</v>
      </c>
      <c r="G3915" s="2" t="s">
        <v>28439</v>
      </c>
      <c r="H3915" s="2" t="s">
        <v>28440</v>
      </c>
      <c r="I3915" s="2" t="s">
        <v>14573</v>
      </c>
      <c r="J3915" s="2"/>
      <c r="K3915" s="2" t="s">
        <v>8389</v>
      </c>
      <c r="L3915" s="2" t="s">
        <v>28441</v>
      </c>
      <c r="M3915" s="2" t="s">
        <v>7460</v>
      </c>
      <c r="N3915" s="4" t="s">
        <v>3429</v>
      </c>
      <c r="O3915" s="4" t="s">
        <v>28442</v>
      </c>
    </row>
    <row r="3916" spans="1:15" ht="15" hidden="1" customHeight="1" x14ac:dyDescent="0.3">
      <c r="A3916" s="2" t="s">
        <v>476</v>
      </c>
      <c r="B3916" s="2" t="s">
        <v>34344</v>
      </c>
      <c r="C3916" s="3">
        <v>37</v>
      </c>
      <c r="D3916" s="2" t="s">
        <v>1232</v>
      </c>
      <c r="E3916" s="2" t="s">
        <v>28073</v>
      </c>
      <c r="F3916" s="2">
        <v>18054123</v>
      </c>
      <c r="G3916" s="2" t="s">
        <v>28443</v>
      </c>
      <c r="H3916" s="2" t="s">
        <v>28444</v>
      </c>
      <c r="I3916" s="2" t="s">
        <v>972</v>
      </c>
      <c r="J3916" s="2" t="s">
        <v>28445</v>
      </c>
      <c r="K3916" s="2" t="s">
        <v>18809</v>
      </c>
      <c r="L3916" s="2" t="s">
        <v>28446</v>
      </c>
      <c r="M3916" s="2" t="s">
        <v>8828</v>
      </c>
      <c r="N3916" s="4" t="s">
        <v>28447</v>
      </c>
      <c r="O3916" s="4" t="s">
        <v>28448</v>
      </c>
    </row>
    <row r="3917" spans="1:15" ht="15" hidden="1" customHeight="1" x14ac:dyDescent="0.3">
      <c r="A3917" s="2" t="s">
        <v>476</v>
      </c>
      <c r="B3917" s="2" t="s">
        <v>34344</v>
      </c>
      <c r="C3917" s="3">
        <v>37</v>
      </c>
      <c r="D3917" s="2" t="s">
        <v>1232</v>
      </c>
      <c r="E3917" s="2" t="s">
        <v>28073</v>
      </c>
      <c r="F3917" s="2">
        <v>17709664</v>
      </c>
      <c r="G3917" s="2" t="s">
        <v>28449</v>
      </c>
      <c r="H3917" s="2" t="s">
        <v>28450</v>
      </c>
      <c r="I3917" s="2" t="s">
        <v>703</v>
      </c>
      <c r="J3917" s="2"/>
      <c r="K3917" s="2" t="s">
        <v>28451</v>
      </c>
      <c r="L3917" s="2" t="s">
        <v>28452</v>
      </c>
      <c r="M3917" s="2" t="s">
        <v>7388</v>
      </c>
      <c r="N3917" s="4" t="s">
        <v>28453</v>
      </c>
      <c r="O3917" s="4" t="s">
        <v>28454</v>
      </c>
    </row>
    <row r="3918" spans="1:15" ht="15" hidden="1" customHeight="1" x14ac:dyDescent="0.3">
      <c r="A3918" s="2" t="s">
        <v>476</v>
      </c>
      <c r="B3918" s="2" t="s">
        <v>34344</v>
      </c>
      <c r="C3918" s="3">
        <v>37</v>
      </c>
      <c r="D3918" s="2" t="s">
        <v>1232</v>
      </c>
      <c r="E3918" s="2" t="s">
        <v>28073</v>
      </c>
      <c r="F3918" s="2">
        <v>17223917</v>
      </c>
      <c r="G3918" s="2" t="s">
        <v>28455</v>
      </c>
      <c r="H3918" s="2" t="s">
        <v>28456</v>
      </c>
      <c r="I3918" s="2" t="s">
        <v>10774</v>
      </c>
      <c r="J3918" s="2"/>
      <c r="K3918" s="2" t="s">
        <v>9971</v>
      </c>
      <c r="L3918" s="2" t="s">
        <v>28457</v>
      </c>
      <c r="M3918" s="2" t="s">
        <v>7460</v>
      </c>
      <c r="N3918" s="4" t="s">
        <v>28458</v>
      </c>
      <c r="O3918" s="4" t="s">
        <v>28459</v>
      </c>
    </row>
    <row r="3919" spans="1:15" ht="15" hidden="1" customHeight="1" x14ac:dyDescent="0.3">
      <c r="A3919" s="2" t="s">
        <v>476</v>
      </c>
      <c r="B3919" s="2" t="s">
        <v>34344</v>
      </c>
      <c r="C3919" s="3">
        <v>37</v>
      </c>
      <c r="D3919" s="2" t="s">
        <v>1232</v>
      </c>
      <c r="E3919" s="2" t="s">
        <v>28073</v>
      </c>
      <c r="F3919" s="2">
        <v>17614065</v>
      </c>
      <c r="G3919" s="2" t="s">
        <v>28460</v>
      </c>
      <c r="H3919" s="2" t="s">
        <v>28461</v>
      </c>
      <c r="I3919" s="2" t="s">
        <v>10774</v>
      </c>
      <c r="J3919" s="2" t="s">
        <v>13656</v>
      </c>
      <c r="K3919" s="2" t="s">
        <v>28462</v>
      </c>
      <c r="L3919" s="2" t="s">
        <v>28463</v>
      </c>
      <c r="M3919" s="2" t="s">
        <v>7709</v>
      </c>
      <c r="N3919" s="4" t="s">
        <v>28464</v>
      </c>
      <c r="O3919" s="4" t="s">
        <v>28465</v>
      </c>
    </row>
    <row r="3920" spans="1:15" ht="15" hidden="1" customHeight="1" x14ac:dyDescent="0.3">
      <c r="A3920" s="2" t="s">
        <v>476</v>
      </c>
      <c r="B3920" s="2" t="s">
        <v>34344</v>
      </c>
      <c r="C3920" s="3">
        <v>37</v>
      </c>
      <c r="D3920" s="2" t="s">
        <v>1232</v>
      </c>
      <c r="E3920" s="2" t="s">
        <v>28073</v>
      </c>
      <c r="F3920" s="2">
        <v>16710162</v>
      </c>
      <c r="G3920" s="2" t="s">
        <v>28466</v>
      </c>
      <c r="H3920" s="2" t="s">
        <v>28467</v>
      </c>
      <c r="I3920" s="2" t="s">
        <v>10792</v>
      </c>
      <c r="J3920" s="2"/>
      <c r="K3920" s="2" t="s">
        <v>19046</v>
      </c>
      <c r="L3920" s="2" t="s">
        <v>28468</v>
      </c>
      <c r="M3920" s="2" t="s">
        <v>8828</v>
      </c>
      <c r="N3920" s="4" t="s">
        <v>28469</v>
      </c>
      <c r="O3920" s="4" t="s">
        <v>28470</v>
      </c>
    </row>
    <row r="3921" spans="1:15" ht="15" hidden="1" customHeight="1" x14ac:dyDescent="0.3">
      <c r="A3921" s="2" t="s">
        <v>476</v>
      </c>
      <c r="B3921" s="2" t="s">
        <v>34344</v>
      </c>
      <c r="C3921" s="3">
        <v>37</v>
      </c>
      <c r="D3921" s="2" t="s">
        <v>1232</v>
      </c>
      <c r="E3921" s="2" t="s">
        <v>28073</v>
      </c>
      <c r="F3921" s="2">
        <v>15018851</v>
      </c>
      <c r="G3921" s="2" t="s">
        <v>28471</v>
      </c>
      <c r="H3921" s="2" t="s">
        <v>28472</v>
      </c>
      <c r="I3921" s="2" t="s">
        <v>1321</v>
      </c>
      <c r="J3921" s="2"/>
      <c r="K3921" s="2" t="s">
        <v>28051</v>
      </c>
      <c r="L3921" s="2" t="s">
        <v>28473</v>
      </c>
      <c r="M3921" s="2" t="s">
        <v>7388</v>
      </c>
      <c r="N3921" s="4" t="s">
        <v>28474</v>
      </c>
      <c r="O3921" s="4" t="s">
        <v>28475</v>
      </c>
    </row>
    <row r="3922" spans="1:15" ht="15" hidden="1" customHeight="1" x14ac:dyDescent="0.3">
      <c r="A3922" s="2" t="s">
        <v>476</v>
      </c>
      <c r="B3922" s="2" t="s">
        <v>34344</v>
      </c>
      <c r="C3922" s="3">
        <v>37</v>
      </c>
      <c r="D3922" s="2" t="s">
        <v>1232</v>
      </c>
      <c r="E3922" s="2" t="s">
        <v>28073</v>
      </c>
      <c r="F3922" s="2">
        <v>14689905</v>
      </c>
      <c r="G3922" s="2" t="s">
        <v>28476</v>
      </c>
      <c r="H3922" s="2" t="s">
        <v>28477</v>
      </c>
      <c r="I3922" s="2" t="s">
        <v>28478</v>
      </c>
      <c r="J3922" s="2"/>
      <c r="K3922" s="2" t="s">
        <v>27680</v>
      </c>
      <c r="L3922" s="2" t="s">
        <v>28479</v>
      </c>
      <c r="M3922" s="2" t="s">
        <v>7438</v>
      </c>
      <c r="N3922" s="4" t="s">
        <v>28480</v>
      </c>
      <c r="O3922" s="2"/>
    </row>
    <row r="3923" spans="1:15" ht="15" hidden="1" customHeight="1" x14ac:dyDescent="0.3">
      <c r="A3923" s="2" t="s">
        <v>476</v>
      </c>
      <c r="B3923" s="2" t="s">
        <v>34344</v>
      </c>
      <c r="C3923" s="3">
        <v>37</v>
      </c>
      <c r="D3923" s="2" t="s">
        <v>1232</v>
      </c>
      <c r="E3923" s="2" t="s">
        <v>28073</v>
      </c>
      <c r="F3923" s="2">
        <v>9395899</v>
      </c>
      <c r="G3923" s="2" t="s">
        <v>28481</v>
      </c>
      <c r="H3923" s="2" t="s">
        <v>28482</v>
      </c>
      <c r="I3923" s="2" t="s">
        <v>8342</v>
      </c>
      <c r="J3923" s="2"/>
      <c r="K3923" s="2" t="s">
        <v>28483</v>
      </c>
      <c r="L3923" s="2" t="s">
        <v>28484</v>
      </c>
      <c r="M3923" s="2" t="s">
        <v>7388</v>
      </c>
      <c r="N3923" s="4" t="s">
        <v>28485</v>
      </c>
      <c r="O3923" s="2"/>
    </row>
    <row r="3924" spans="1:15" ht="15" hidden="1" customHeight="1" x14ac:dyDescent="0.3">
      <c r="A3924" s="2" t="s">
        <v>484</v>
      </c>
      <c r="B3924" s="2" t="s">
        <v>34345</v>
      </c>
      <c r="C3924" s="3">
        <v>38</v>
      </c>
      <c r="D3924" s="2" t="s">
        <v>1238</v>
      </c>
      <c r="E3924" s="2" t="s">
        <v>28486</v>
      </c>
      <c r="F3924" s="2">
        <v>40112801</v>
      </c>
      <c r="G3924" s="2" t="s">
        <v>28487</v>
      </c>
      <c r="H3924" s="2" t="s">
        <v>28488</v>
      </c>
      <c r="I3924" s="2" t="s">
        <v>28489</v>
      </c>
      <c r="J3924" s="2" t="s">
        <v>28489</v>
      </c>
      <c r="K3924" s="2" t="s">
        <v>15492</v>
      </c>
      <c r="L3924" s="2"/>
      <c r="M3924" s="2" t="s">
        <v>7388</v>
      </c>
      <c r="N3924" s="4" t="s">
        <v>28490</v>
      </c>
      <c r="O3924" s="4" t="s">
        <v>28491</v>
      </c>
    </row>
    <row r="3925" spans="1:15" ht="15" hidden="1" customHeight="1" x14ac:dyDescent="0.3">
      <c r="A3925" s="2" t="s">
        <v>484</v>
      </c>
      <c r="B3925" s="2" t="s">
        <v>34345</v>
      </c>
      <c r="C3925" s="3">
        <v>38</v>
      </c>
      <c r="D3925" s="2" t="s">
        <v>1238</v>
      </c>
      <c r="E3925" s="2" t="s">
        <v>28486</v>
      </c>
      <c r="F3925" s="2">
        <v>39919895</v>
      </c>
      <c r="G3925" s="2" t="s">
        <v>28492</v>
      </c>
      <c r="H3925" s="2" t="s">
        <v>28493</v>
      </c>
      <c r="I3925" s="2" t="s">
        <v>7393</v>
      </c>
      <c r="J3925" s="2" t="s">
        <v>28494</v>
      </c>
      <c r="K3925" s="2" t="s">
        <v>15780</v>
      </c>
      <c r="L3925" s="2" t="s">
        <v>28495</v>
      </c>
      <c r="M3925" s="2" t="s">
        <v>7388</v>
      </c>
      <c r="N3925" s="4" t="s">
        <v>28496</v>
      </c>
      <c r="O3925" s="4" t="s">
        <v>28497</v>
      </c>
    </row>
    <row r="3926" spans="1:15" ht="15" hidden="1" customHeight="1" x14ac:dyDescent="0.3">
      <c r="A3926" s="2" t="s">
        <v>484</v>
      </c>
      <c r="B3926" s="2" t="s">
        <v>34345</v>
      </c>
      <c r="C3926" s="3">
        <v>38</v>
      </c>
      <c r="D3926" s="2" t="s">
        <v>1238</v>
      </c>
      <c r="E3926" s="2" t="s">
        <v>28486</v>
      </c>
      <c r="F3926" s="2">
        <v>39630890</v>
      </c>
      <c r="G3926" s="2" t="s">
        <v>28498</v>
      </c>
      <c r="H3926" s="2" t="s">
        <v>28499</v>
      </c>
      <c r="I3926" s="2" t="s">
        <v>6543</v>
      </c>
      <c r="J3926" s="2" t="s">
        <v>6423</v>
      </c>
      <c r="K3926" s="2" t="s">
        <v>12599</v>
      </c>
      <c r="L3926" s="2" t="s">
        <v>28500</v>
      </c>
      <c r="M3926" s="2" t="s">
        <v>7388</v>
      </c>
      <c r="N3926" s="4" t="s">
        <v>28501</v>
      </c>
      <c r="O3926" s="4" t="s">
        <v>28502</v>
      </c>
    </row>
    <row r="3927" spans="1:15" ht="15" hidden="1" customHeight="1" x14ac:dyDescent="0.3">
      <c r="A3927" s="2" t="s">
        <v>484</v>
      </c>
      <c r="B3927" s="2" t="s">
        <v>34345</v>
      </c>
      <c r="C3927" s="3">
        <v>38</v>
      </c>
      <c r="D3927" s="2" t="s">
        <v>1238</v>
      </c>
      <c r="E3927" s="2" t="s">
        <v>28486</v>
      </c>
      <c r="F3927" s="2">
        <v>39702642</v>
      </c>
      <c r="G3927" s="2" t="s">
        <v>28503</v>
      </c>
      <c r="H3927" s="2" t="s">
        <v>28504</v>
      </c>
      <c r="I3927" s="2" t="s">
        <v>28505</v>
      </c>
      <c r="J3927" s="2" t="s">
        <v>28505</v>
      </c>
      <c r="K3927" s="2" t="s">
        <v>25225</v>
      </c>
      <c r="L3927" s="2" t="s">
        <v>28506</v>
      </c>
      <c r="M3927" s="2" t="s">
        <v>7388</v>
      </c>
      <c r="N3927" s="4" t="s">
        <v>28507</v>
      </c>
      <c r="O3927" s="4" t="s">
        <v>28508</v>
      </c>
    </row>
    <row r="3928" spans="1:15" ht="15" hidden="1" customHeight="1" x14ac:dyDescent="0.3">
      <c r="A3928" s="2" t="s">
        <v>484</v>
      </c>
      <c r="B3928" s="2" t="s">
        <v>34345</v>
      </c>
      <c r="C3928" s="3">
        <v>38</v>
      </c>
      <c r="D3928" s="2" t="s">
        <v>1238</v>
      </c>
      <c r="E3928" s="2" t="s">
        <v>28486</v>
      </c>
      <c r="F3928" s="2">
        <v>39627432</v>
      </c>
      <c r="G3928" s="2" t="s">
        <v>28509</v>
      </c>
      <c r="H3928" s="2" t="s">
        <v>28510</v>
      </c>
      <c r="I3928" s="2" t="s">
        <v>11899</v>
      </c>
      <c r="J3928" s="2" t="s">
        <v>5919</v>
      </c>
      <c r="K3928" s="2" t="s">
        <v>15420</v>
      </c>
      <c r="L3928" s="2" t="s">
        <v>28511</v>
      </c>
      <c r="M3928" s="2" t="s">
        <v>7388</v>
      </c>
      <c r="N3928" s="4" t="s">
        <v>3439</v>
      </c>
      <c r="O3928" s="4" t="s">
        <v>28512</v>
      </c>
    </row>
    <row r="3929" spans="1:15" ht="15" hidden="1" customHeight="1" x14ac:dyDescent="0.3">
      <c r="A3929" s="2" t="s">
        <v>484</v>
      </c>
      <c r="B3929" s="2" t="s">
        <v>34345</v>
      </c>
      <c r="C3929" s="3">
        <v>38</v>
      </c>
      <c r="D3929" s="2" t="s">
        <v>1238</v>
      </c>
      <c r="E3929" s="2" t="s">
        <v>28486</v>
      </c>
      <c r="F3929" s="2">
        <v>39613754</v>
      </c>
      <c r="G3929" s="2" t="s">
        <v>28513</v>
      </c>
      <c r="H3929" s="2" t="s">
        <v>28514</v>
      </c>
      <c r="I3929" s="2" t="s">
        <v>28515</v>
      </c>
      <c r="J3929" s="2" t="s">
        <v>28515</v>
      </c>
      <c r="K3929" s="2" t="s">
        <v>9582</v>
      </c>
      <c r="L3929" s="2" t="s">
        <v>28516</v>
      </c>
      <c r="M3929" s="2" t="s">
        <v>7388</v>
      </c>
      <c r="N3929" s="4" t="s">
        <v>28517</v>
      </c>
      <c r="O3929" s="4" t="s">
        <v>28518</v>
      </c>
    </row>
    <row r="3930" spans="1:15" ht="15" hidden="1" customHeight="1" x14ac:dyDescent="0.3">
      <c r="A3930" s="2" t="s">
        <v>484</v>
      </c>
      <c r="B3930" s="2" t="s">
        <v>34345</v>
      </c>
      <c r="C3930" s="3">
        <v>38</v>
      </c>
      <c r="D3930" s="2" t="s">
        <v>1238</v>
      </c>
      <c r="E3930" s="2" t="s">
        <v>28486</v>
      </c>
      <c r="F3930" s="2">
        <v>38652555</v>
      </c>
      <c r="G3930" s="2" t="s">
        <v>28519</v>
      </c>
      <c r="H3930" s="2" t="s">
        <v>28520</v>
      </c>
      <c r="I3930" s="2" t="s">
        <v>1393</v>
      </c>
      <c r="J3930" s="2" t="s">
        <v>19905</v>
      </c>
      <c r="K3930" s="2" t="s">
        <v>10596</v>
      </c>
      <c r="L3930" s="2" t="s">
        <v>28521</v>
      </c>
      <c r="M3930" s="2" t="s">
        <v>28522</v>
      </c>
      <c r="N3930" s="4" t="s">
        <v>28523</v>
      </c>
      <c r="O3930" s="4" t="s">
        <v>28524</v>
      </c>
    </row>
    <row r="3931" spans="1:15" ht="15" hidden="1" customHeight="1" x14ac:dyDescent="0.3">
      <c r="A3931" s="2" t="s">
        <v>484</v>
      </c>
      <c r="B3931" s="2" t="s">
        <v>34345</v>
      </c>
      <c r="C3931" s="3">
        <v>38</v>
      </c>
      <c r="D3931" s="2" t="s">
        <v>1238</v>
      </c>
      <c r="E3931" s="2" t="s">
        <v>28486</v>
      </c>
      <c r="F3931" s="2">
        <v>38963856</v>
      </c>
      <c r="G3931" s="2" t="s">
        <v>28525</v>
      </c>
      <c r="H3931" s="2" t="s">
        <v>28526</v>
      </c>
      <c r="I3931" s="2" t="s">
        <v>5968</v>
      </c>
      <c r="J3931" s="2" t="s">
        <v>5968</v>
      </c>
      <c r="K3931" s="2" t="s">
        <v>11657</v>
      </c>
      <c r="L3931" s="2" t="s">
        <v>28527</v>
      </c>
      <c r="M3931" s="2" t="s">
        <v>7388</v>
      </c>
      <c r="N3931" s="4" t="s">
        <v>28528</v>
      </c>
      <c r="O3931" s="4" t="s">
        <v>28529</v>
      </c>
    </row>
    <row r="3932" spans="1:15" ht="15" hidden="1" customHeight="1" x14ac:dyDescent="0.3">
      <c r="A3932" s="2" t="s">
        <v>484</v>
      </c>
      <c r="B3932" s="2" t="s">
        <v>34345</v>
      </c>
      <c r="C3932" s="3">
        <v>38</v>
      </c>
      <c r="D3932" s="2" t="s">
        <v>1238</v>
      </c>
      <c r="E3932" s="2" t="s">
        <v>28486</v>
      </c>
      <c r="F3932" s="2">
        <v>39037931</v>
      </c>
      <c r="G3932" s="2" t="s">
        <v>28530</v>
      </c>
      <c r="H3932" s="2" t="s">
        <v>28531</v>
      </c>
      <c r="I3932" s="2" t="s">
        <v>28532</v>
      </c>
      <c r="J3932" s="2" t="s">
        <v>28532</v>
      </c>
      <c r="K3932" s="2" t="s">
        <v>10693</v>
      </c>
      <c r="L3932" s="2"/>
      <c r="M3932" s="2" t="s">
        <v>7388</v>
      </c>
      <c r="N3932" s="4" t="s">
        <v>28533</v>
      </c>
      <c r="O3932" s="4" t="s">
        <v>28534</v>
      </c>
    </row>
    <row r="3933" spans="1:15" ht="15" hidden="1" customHeight="1" x14ac:dyDescent="0.3">
      <c r="A3933" s="2" t="s">
        <v>484</v>
      </c>
      <c r="B3933" s="2" t="s">
        <v>34345</v>
      </c>
      <c r="C3933" s="3">
        <v>38</v>
      </c>
      <c r="D3933" s="2" t="s">
        <v>1238</v>
      </c>
      <c r="E3933" s="2" t="s">
        <v>28486</v>
      </c>
      <c r="F3933" s="2">
        <v>38806455</v>
      </c>
      <c r="G3933" s="2" t="s">
        <v>28535</v>
      </c>
      <c r="H3933" s="2" t="s">
        <v>28536</v>
      </c>
      <c r="I3933" s="2" t="s">
        <v>20822</v>
      </c>
      <c r="J3933" s="2" t="s">
        <v>20822</v>
      </c>
      <c r="K3933" s="2" t="s">
        <v>9582</v>
      </c>
      <c r="L3933" s="2" t="s">
        <v>28537</v>
      </c>
      <c r="M3933" s="2" t="s">
        <v>7388</v>
      </c>
      <c r="N3933" s="4" t="s">
        <v>28538</v>
      </c>
      <c r="O3933" s="4" t="s">
        <v>28539</v>
      </c>
    </row>
    <row r="3934" spans="1:15" ht="15" hidden="1" customHeight="1" x14ac:dyDescent="0.3">
      <c r="A3934" s="2" t="s">
        <v>484</v>
      </c>
      <c r="B3934" s="2" t="s">
        <v>34345</v>
      </c>
      <c r="C3934" s="3">
        <v>38</v>
      </c>
      <c r="D3934" s="2" t="s">
        <v>1238</v>
      </c>
      <c r="E3934" s="2" t="s">
        <v>28486</v>
      </c>
      <c r="F3934" s="2">
        <v>38330141</v>
      </c>
      <c r="G3934" s="2" t="s">
        <v>28540</v>
      </c>
      <c r="H3934" s="2" t="s">
        <v>28541</v>
      </c>
      <c r="I3934" s="2" t="s">
        <v>15565</v>
      </c>
      <c r="J3934" s="2" t="s">
        <v>15565</v>
      </c>
      <c r="K3934" s="2" t="s">
        <v>9120</v>
      </c>
      <c r="L3934" s="2" t="s">
        <v>28542</v>
      </c>
      <c r="M3934" s="2" t="s">
        <v>7388</v>
      </c>
      <c r="N3934" s="4" t="s">
        <v>28543</v>
      </c>
      <c r="O3934" s="4" t="s">
        <v>28544</v>
      </c>
    </row>
    <row r="3935" spans="1:15" ht="15" hidden="1" customHeight="1" x14ac:dyDescent="0.3">
      <c r="A3935" s="2" t="s">
        <v>484</v>
      </c>
      <c r="B3935" s="2" t="s">
        <v>34345</v>
      </c>
      <c r="C3935" s="3">
        <v>38</v>
      </c>
      <c r="D3935" s="2" t="s">
        <v>1238</v>
      </c>
      <c r="E3935" s="2" t="s">
        <v>28486</v>
      </c>
      <c r="F3935" s="2">
        <v>38331990</v>
      </c>
      <c r="G3935" s="2" t="s">
        <v>28545</v>
      </c>
      <c r="H3935" s="2" t="s">
        <v>28546</v>
      </c>
      <c r="I3935" s="2" t="s">
        <v>12908</v>
      </c>
      <c r="J3935" s="2" t="s">
        <v>12908</v>
      </c>
      <c r="K3935" s="2" t="s">
        <v>9582</v>
      </c>
      <c r="L3935" s="2" t="s">
        <v>28547</v>
      </c>
      <c r="M3935" s="2" t="s">
        <v>7438</v>
      </c>
      <c r="N3935" s="4" t="s">
        <v>28548</v>
      </c>
      <c r="O3935" s="4" t="s">
        <v>28549</v>
      </c>
    </row>
    <row r="3936" spans="1:15" ht="15" hidden="1" customHeight="1" x14ac:dyDescent="0.3">
      <c r="A3936" s="2" t="s">
        <v>484</v>
      </c>
      <c r="B3936" s="2" t="s">
        <v>34345</v>
      </c>
      <c r="C3936" s="3">
        <v>38</v>
      </c>
      <c r="D3936" s="2" t="s">
        <v>1238</v>
      </c>
      <c r="E3936" s="2" t="s">
        <v>28486</v>
      </c>
      <c r="F3936" s="2">
        <v>38359789</v>
      </c>
      <c r="G3936" s="2" t="s">
        <v>28550</v>
      </c>
      <c r="H3936" s="2" t="s">
        <v>28551</v>
      </c>
      <c r="I3936" s="2" t="s">
        <v>15588</v>
      </c>
      <c r="J3936" s="2"/>
      <c r="K3936" s="2" t="s">
        <v>15347</v>
      </c>
      <c r="L3936" s="2" t="s">
        <v>28552</v>
      </c>
      <c r="M3936" s="2" t="s">
        <v>7858</v>
      </c>
      <c r="N3936" s="4" t="s">
        <v>28553</v>
      </c>
      <c r="O3936" s="4" t="s">
        <v>28554</v>
      </c>
    </row>
    <row r="3937" spans="1:15" ht="15" hidden="1" customHeight="1" x14ac:dyDescent="0.3">
      <c r="A3937" s="2" t="s">
        <v>484</v>
      </c>
      <c r="B3937" s="2" t="s">
        <v>34345</v>
      </c>
      <c r="C3937" s="3">
        <v>38</v>
      </c>
      <c r="D3937" s="2" t="s">
        <v>1238</v>
      </c>
      <c r="E3937" s="2" t="s">
        <v>28486</v>
      </c>
      <c r="F3937" s="2">
        <v>37882647</v>
      </c>
      <c r="G3937" s="2" t="s">
        <v>28555</v>
      </c>
      <c r="H3937" s="2" t="s">
        <v>28556</v>
      </c>
      <c r="I3937" s="2" t="s">
        <v>5347</v>
      </c>
      <c r="J3937" s="2" t="s">
        <v>7510</v>
      </c>
      <c r="K3937" s="2" t="s">
        <v>28557</v>
      </c>
      <c r="L3937" s="2" t="s">
        <v>28558</v>
      </c>
      <c r="M3937" s="2" t="s">
        <v>8167</v>
      </c>
      <c r="N3937" s="4" t="s">
        <v>28559</v>
      </c>
      <c r="O3937" s="4" t="s">
        <v>28560</v>
      </c>
    </row>
    <row r="3938" spans="1:15" ht="15" hidden="1" customHeight="1" x14ac:dyDescent="0.3">
      <c r="A3938" s="2" t="s">
        <v>484</v>
      </c>
      <c r="B3938" s="2" t="s">
        <v>34345</v>
      </c>
      <c r="C3938" s="3">
        <v>38</v>
      </c>
      <c r="D3938" s="2" t="s">
        <v>1238</v>
      </c>
      <c r="E3938" s="2" t="s">
        <v>28486</v>
      </c>
      <c r="F3938" s="2">
        <v>38151400</v>
      </c>
      <c r="G3938" s="2" t="s">
        <v>28561</v>
      </c>
      <c r="H3938" s="2" t="s">
        <v>28562</v>
      </c>
      <c r="I3938" s="2" t="s">
        <v>5347</v>
      </c>
      <c r="J3938" s="2" t="s">
        <v>7449</v>
      </c>
      <c r="K3938" s="2" t="s">
        <v>28563</v>
      </c>
      <c r="L3938" s="2" t="s">
        <v>28564</v>
      </c>
      <c r="M3938" s="2" t="s">
        <v>7388</v>
      </c>
      <c r="N3938" s="4" t="s">
        <v>28565</v>
      </c>
      <c r="O3938" s="4" t="s">
        <v>28566</v>
      </c>
    </row>
    <row r="3939" spans="1:15" ht="15" hidden="1" customHeight="1" x14ac:dyDescent="0.3">
      <c r="A3939" s="2" t="s">
        <v>484</v>
      </c>
      <c r="B3939" s="2" t="s">
        <v>34345</v>
      </c>
      <c r="C3939" s="3">
        <v>38</v>
      </c>
      <c r="D3939" s="2" t="s">
        <v>1238</v>
      </c>
      <c r="E3939" s="2" t="s">
        <v>28486</v>
      </c>
      <c r="F3939" s="2">
        <v>38020975</v>
      </c>
      <c r="G3939" s="2" t="s">
        <v>28550</v>
      </c>
      <c r="H3939" s="2" t="s">
        <v>28551</v>
      </c>
      <c r="I3939" s="2" t="s">
        <v>5697</v>
      </c>
      <c r="J3939" s="2" t="s">
        <v>6272</v>
      </c>
      <c r="K3939" s="2" t="s">
        <v>15347</v>
      </c>
      <c r="L3939" s="2" t="s">
        <v>28567</v>
      </c>
      <c r="M3939" s="2" t="s">
        <v>7388</v>
      </c>
      <c r="N3939" s="4" t="s">
        <v>28568</v>
      </c>
      <c r="O3939" s="4" t="s">
        <v>28569</v>
      </c>
    </row>
    <row r="3940" spans="1:15" ht="15" hidden="1" customHeight="1" x14ac:dyDescent="0.3">
      <c r="A3940" s="2" t="s">
        <v>484</v>
      </c>
      <c r="B3940" s="2" t="s">
        <v>34345</v>
      </c>
      <c r="C3940" s="3">
        <v>38</v>
      </c>
      <c r="D3940" s="2" t="s">
        <v>1238</v>
      </c>
      <c r="E3940" s="2" t="s">
        <v>28486</v>
      </c>
      <c r="F3940" s="2">
        <v>37468219</v>
      </c>
      <c r="G3940" s="2" t="s">
        <v>28570</v>
      </c>
      <c r="H3940" s="2" t="s">
        <v>28571</v>
      </c>
      <c r="I3940" s="2" t="s">
        <v>5345</v>
      </c>
      <c r="J3940" s="2" t="s">
        <v>24708</v>
      </c>
      <c r="K3940" s="2" t="s">
        <v>15780</v>
      </c>
      <c r="L3940" s="2" t="s">
        <v>28572</v>
      </c>
      <c r="M3940" s="2" t="s">
        <v>7388</v>
      </c>
      <c r="N3940" s="4" t="s">
        <v>28573</v>
      </c>
      <c r="O3940" s="4" t="s">
        <v>28574</v>
      </c>
    </row>
    <row r="3941" spans="1:15" ht="15" hidden="1" customHeight="1" x14ac:dyDescent="0.3">
      <c r="A3941" s="2" t="s">
        <v>484</v>
      </c>
      <c r="B3941" s="2" t="s">
        <v>34345</v>
      </c>
      <c r="C3941" s="3">
        <v>38</v>
      </c>
      <c r="D3941" s="2" t="s">
        <v>1238</v>
      </c>
      <c r="E3941" s="2" t="s">
        <v>28486</v>
      </c>
      <c r="F3941" s="2">
        <v>37805522</v>
      </c>
      <c r="G3941" s="2" t="s">
        <v>28575</v>
      </c>
      <c r="H3941" s="2" t="s">
        <v>28576</v>
      </c>
      <c r="I3941" s="2" t="s">
        <v>28577</v>
      </c>
      <c r="J3941" s="2" t="s">
        <v>28577</v>
      </c>
      <c r="K3941" s="2" t="s">
        <v>9582</v>
      </c>
      <c r="L3941" s="2" t="s">
        <v>28578</v>
      </c>
      <c r="M3941" s="2" t="s">
        <v>11800</v>
      </c>
      <c r="N3941" s="4" t="s">
        <v>28579</v>
      </c>
      <c r="O3941" s="4" t="s">
        <v>28580</v>
      </c>
    </row>
    <row r="3942" spans="1:15" ht="15" hidden="1" customHeight="1" x14ac:dyDescent="0.3">
      <c r="A3942" s="2" t="s">
        <v>484</v>
      </c>
      <c r="B3942" s="2" t="s">
        <v>34345</v>
      </c>
      <c r="C3942" s="3">
        <v>38</v>
      </c>
      <c r="D3942" s="2" t="s">
        <v>1238</v>
      </c>
      <c r="E3942" s="2" t="s">
        <v>28486</v>
      </c>
      <c r="F3942" s="2">
        <v>37495751</v>
      </c>
      <c r="G3942" s="2" t="s">
        <v>28581</v>
      </c>
      <c r="H3942" s="2" t="s">
        <v>28582</v>
      </c>
      <c r="I3942" s="2" t="s">
        <v>4389</v>
      </c>
      <c r="J3942" s="2" t="s">
        <v>17905</v>
      </c>
      <c r="K3942" s="2" t="s">
        <v>28583</v>
      </c>
      <c r="L3942" s="2" t="s">
        <v>28584</v>
      </c>
      <c r="M3942" s="2" t="s">
        <v>9763</v>
      </c>
      <c r="N3942" s="4" t="s">
        <v>28585</v>
      </c>
      <c r="O3942" s="4" t="s">
        <v>28586</v>
      </c>
    </row>
    <row r="3943" spans="1:15" ht="15" hidden="1" customHeight="1" x14ac:dyDescent="0.3">
      <c r="A3943" s="2" t="s">
        <v>484</v>
      </c>
      <c r="B3943" s="2" t="s">
        <v>34345</v>
      </c>
      <c r="C3943" s="3">
        <v>38</v>
      </c>
      <c r="D3943" s="2" t="s">
        <v>1238</v>
      </c>
      <c r="E3943" s="2" t="s">
        <v>28486</v>
      </c>
      <c r="F3943" s="2">
        <v>36411359</v>
      </c>
      <c r="G3943" s="2" t="s">
        <v>28587</v>
      </c>
      <c r="H3943" s="2" t="s">
        <v>28588</v>
      </c>
      <c r="I3943" s="2" t="s">
        <v>2976</v>
      </c>
      <c r="J3943" s="2" t="s">
        <v>25404</v>
      </c>
      <c r="K3943" s="2" t="s">
        <v>23802</v>
      </c>
      <c r="L3943" s="2" t="s">
        <v>28589</v>
      </c>
      <c r="M3943" s="2" t="s">
        <v>7460</v>
      </c>
      <c r="N3943" s="4" t="s">
        <v>28590</v>
      </c>
      <c r="O3943" s="4" t="s">
        <v>28591</v>
      </c>
    </row>
    <row r="3944" spans="1:15" ht="15" hidden="1" customHeight="1" x14ac:dyDescent="0.3">
      <c r="A3944" s="2" t="s">
        <v>484</v>
      </c>
      <c r="B3944" s="2" t="s">
        <v>34345</v>
      </c>
      <c r="C3944" s="3">
        <v>38</v>
      </c>
      <c r="D3944" s="2" t="s">
        <v>1238</v>
      </c>
      <c r="E3944" s="2" t="s">
        <v>28486</v>
      </c>
      <c r="F3944" s="2">
        <v>36918189</v>
      </c>
      <c r="G3944" s="2" t="s">
        <v>28592</v>
      </c>
      <c r="H3944" s="2" t="s">
        <v>28593</v>
      </c>
      <c r="I3944" s="2" t="s">
        <v>2976</v>
      </c>
      <c r="J3944" s="2" t="s">
        <v>13997</v>
      </c>
      <c r="K3944" s="2" t="s">
        <v>15780</v>
      </c>
      <c r="L3944" s="2" t="s">
        <v>28594</v>
      </c>
      <c r="M3944" s="2" t="s">
        <v>7460</v>
      </c>
      <c r="N3944" s="4" t="s">
        <v>28595</v>
      </c>
      <c r="O3944" s="4" t="s">
        <v>28596</v>
      </c>
    </row>
    <row r="3945" spans="1:15" ht="15" hidden="1" customHeight="1" x14ac:dyDescent="0.3">
      <c r="A3945" s="2" t="s">
        <v>484</v>
      </c>
      <c r="B3945" s="2" t="s">
        <v>34345</v>
      </c>
      <c r="C3945" s="3">
        <v>38</v>
      </c>
      <c r="D3945" s="2" t="s">
        <v>1238</v>
      </c>
      <c r="E3945" s="2" t="s">
        <v>28486</v>
      </c>
      <c r="F3945" s="2">
        <v>37169872</v>
      </c>
      <c r="G3945" s="2" t="s">
        <v>28597</v>
      </c>
      <c r="H3945" s="2" t="s">
        <v>28598</v>
      </c>
      <c r="I3945" s="2" t="s">
        <v>2976</v>
      </c>
      <c r="J3945" s="2" t="s">
        <v>6304</v>
      </c>
      <c r="K3945" s="2" t="s">
        <v>15420</v>
      </c>
      <c r="L3945" s="2" t="s">
        <v>28599</v>
      </c>
      <c r="M3945" s="2" t="s">
        <v>9041</v>
      </c>
      <c r="N3945" s="4" t="s">
        <v>28600</v>
      </c>
      <c r="O3945" s="4" t="s">
        <v>28601</v>
      </c>
    </row>
    <row r="3946" spans="1:15" ht="15" hidden="1" customHeight="1" x14ac:dyDescent="0.3">
      <c r="A3946" s="2" t="s">
        <v>484</v>
      </c>
      <c r="B3946" s="2" t="s">
        <v>34345</v>
      </c>
      <c r="C3946" s="3">
        <v>38</v>
      </c>
      <c r="D3946" s="2" t="s">
        <v>1238</v>
      </c>
      <c r="E3946" s="2" t="s">
        <v>28486</v>
      </c>
      <c r="F3946" s="2">
        <v>36423732</v>
      </c>
      <c r="G3946" s="2" t="s">
        <v>28602</v>
      </c>
      <c r="H3946" s="2" t="s">
        <v>28603</v>
      </c>
      <c r="I3946" s="2" t="s">
        <v>11026</v>
      </c>
      <c r="J3946" s="2" t="s">
        <v>15935</v>
      </c>
      <c r="K3946" s="2" t="s">
        <v>28604</v>
      </c>
      <c r="L3946" s="2" t="s">
        <v>28605</v>
      </c>
      <c r="M3946" s="2" t="s">
        <v>16416</v>
      </c>
      <c r="N3946" s="4" t="s">
        <v>28606</v>
      </c>
      <c r="O3946" s="4" t="s">
        <v>28607</v>
      </c>
    </row>
    <row r="3947" spans="1:15" ht="15" hidden="1" customHeight="1" x14ac:dyDescent="0.3">
      <c r="A3947" s="2" t="s">
        <v>484</v>
      </c>
      <c r="B3947" s="2" t="s">
        <v>34345</v>
      </c>
      <c r="C3947" s="3">
        <v>38</v>
      </c>
      <c r="D3947" s="2" t="s">
        <v>1238</v>
      </c>
      <c r="E3947" s="2" t="s">
        <v>28486</v>
      </c>
      <c r="F3947" s="2">
        <v>36737517</v>
      </c>
      <c r="G3947" s="2" t="s">
        <v>28608</v>
      </c>
      <c r="H3947" s="2" t="s">
        <v>28609</v>
      </c>
      <c r="I3947" s="2" t="s">
        <v>12953</v>
      </c>
      <c r="J3947" s="2" t="s">
        <v>12953</v>
      </c>
      <c r="K3947" s="2" t="s">
        <v>25225</v>
      </c>
      <c r="L3947" s="2" t="s">
        <v>28610</v>
      </c>
      <c r="M3947" s="2" t="s">
        <v>7460</v>
      </c>
      <c r="N3947" s="4" t="s">
        <v>28611</v>
      </c>
      <c r="O3947" s="4" t="s">
        <v>28612</v>
      </c>
    </row>
    <row r="3948" spans="1:15" ht="15" hidden="1" customHeight="1" x14ac:dyDescent="0.3">
      <c r="A3948" s="2" t="s">
        <v>484</v>
      </c>
      <c r="B3948" s="2" t="s">
        <v>34345</v>
      </c>
      <c r="C3948" s="3">
        <v>38</v>
      </c>
      <c r="D3948" s="2" t="s">
        <v>1238</v>
      </c>
      <c r="E3948" s="2" t="s">
        <v>28486</v>
      </c>
      <c r="F3948" s="2">
        <v>36980846</v>
      </c>
      <c r="G3948" s="2" t="s">
        <v>28613</v>
      </c>
      <c r="H3948" s="2" t="s">
        <v>28614</v>
      </c>
      <c r="I3948" s="2" t="s">
        <v>28615</v>
      </c>
      <c r="J3948" s="2" t="s">
        <v>28615</v>
      </c>
      <c r="K3948" s="2" t="s">
        <v>7612</v>
      </c>
      <c r="L3948" s="2" t="s">
        <v>28616</v>
      </c>
      <c r="M3948" s="2" t="s">
        <v>7438</v>
      </c>
      <c r="N3948" s="4" t="s">
        <v>28617</v>
      </c>
      <c r="O3948" s="4" t="s">
        <v>28618</v>
      </c>
    </row>
    <row r="3949" spans="1:15" ht="15" hidden="1" customHeight="1" x14ac:dyDescent="0.3">
      <c r="A3949" s="2" t="s">
        <v>484</v>
      </c>
      <c r="B3949" s="2" t="s">
        <v>34345</v>
      </c>
      <c r="C3949" s="3">
        <v>38</v>
      </c>
      <c r="D3949" s="2" t="s">
        <v>1238</v>
      </c>
      <c r="E3949" s="2" t="s">
        <v>28486</v>
      </c>
      <c r="F3949" s="2">
        <v>37730344</v>
      </c>
      <c r="G3949" s="2" t="s">
        <v>28619</v>
      </c>
      <c r="H3949" s="2" t="s">
        <v>28620</v>
      </c>
      <c r="I3949" s="2" t="s">
        <v>1117</v>
      </c>
      <c r="J3949" s="2"/>
      <c r="K3949" s="2" t="s">
        <v>15643</v>
      </c>
      <c r="L3949" s="2" t="s">
        <v>28621</v>
      </c>
      <c r="M3949" s="2" t="s">
        <v>7388</v>
      </c>
      <c r="N3949" s="4" t="s">
        <v>28622</v>
      </c>
      <c r="O3949" s="4" t="s">
        <v>28623</v>
      </c>
    </row>
    <row r="3950" spans="1:15" ht="15" hidden="1" customHeight="1" x14ac:dyDescent="0.3">
      <c r="A3950" s="2" t="s">
        <v>484</v>
      </c>
      <c r="B3950" s="2" t="s">
        <v>34345</v>
      </c>
      <c r="C3950" s="3">
        <v>38</v>
      </c>
      <c r="D3950" s="2" t="s">
        <v>1238</v>
      </c>
      <c r="E3950" s="2" t="s">
        <v>28486</v>
      </c>
      <c r="F3950" s="2">
        <v>36126366</v>
      </c>
      <c r="G3950" s="2" t="s">
        <v>28624</v>
      </c>
      <c r="H3950" s="2" t="s">
        <v>28625</v>
      </c>
      <c r="I3950" s="2" t="s">
        <v>1089</v>
      </c>
      <c r="J3950" s="2" t="s">
        <v>28626</v>
      </c>
      <c r="K3950" s="2" t="s">
        <v>11900</v>
      </c>
      <c r="L3950" s="2" t="s">
        <v>28627</v>
      </c>
      <c r="M3950" s="2" t="s">
        <v>7388</v>
      </c>
      <c r="N3950" s="4" t="s">
        <v>28628</v>
      </c>
      <c r="O3950" s="4" t="s">
        <v>28629</v>
      </c>
    </row>
    <row r="3951" spans="1:15" ht="15" hidden="1" customHeight="1" x14ac:dyDescent="0.3">
      <c r="A3951" s="2" t="s">
        <v>484</v>
      </c>
      <c r="B3951" s="2" t="s">
        <v>34345</v>
      </c>
      <c r="C3951" s="3">
        <v>38</v>
      </c>
      <c r="D3951" s="2" t="s">
        <v>1238</v>
      </c>
      <c r="E3951" s="2" t="s">
        <v>28486</v>
      </c>
      <c r="F3951" s="2">
        <v>36474045</v>
      </c>
      <c r="G3951" s="2" t="s">
        <v>28630</v>
      </c>
      <c r="H3951" s="2" t="s">
        <v>28631</v>
      </c>
      <c r="I3951" s="2" t="s">
        <v>1089</v>
      </c>
      <c r="J3951" s="2" t="s">
        <v>28632</v>
      </c>
      <c r="K3951" s="2" t="s">
        <v>15420</v>
      </c>
      <c r="L3951" s="2" t="s">
        <v>28633</v>
      </c>
      <c r="M3951" s="2" t="s">
        <v>28634</v>
      </c>
      <c r="N3951" s="4" t="s">
        <v>28635</v>
      </c>
      <c r="O3951" s="4" t="s">
        <v>28636</v>
      </c>
    </row>
    <row r="3952" spans="1:15" ht="15" hidden="1" customHeight="1" x14ac:dyDescent="0.3">
      <c r="A3952" s="2" t="s">
        <v>484</v>
      </c>
      <c r="B3952" s="2" t="s">
        <v>34345</v>
      </c>
      <c r="C3952" s="3">
        <v>38</v>
      </c>
      <c r="D3952" s="2" t="s">
        <v>1238</v>
      </c>
      <c r="E3952" s="2" t="s">
        <v>28486</v>
      </c>
      <c r="F3952" s="2">
        <v>36333501</v>
      </c>
      <c r="G3952" s="2" t="s">
        <v>15950</v>
      </c>
      <c r="H3952" s="2" t="s">
        <v>15951</v>
      </c>
      <c r="I3952" s="2" t="s">
        <v>10108</v>
      </c>
      <c r="J3952" s="2" t="s">
        <v>15952</v>
      </c>
      <c r="K3952" s="2" t="s">
        <v>15420</v>
      </c>
      <c r="L3952" s="2" t="s">
        <v>15953</v>
      </c>
      <c r="M3952" s="2" t="s">
        <v>15954</v>
      </c>
      <c r="N3952" s="4" t="s">
        <v>15955</v>
      </c>
      <c r="O3952" s="4" t="s">
        <v>15956</v>
      </c>
    </row>
    <row r="3953" spans="1:15" ht="15" hidden="1" customHeight="1" x14ac:dyDescent="0.3">
      <c r="A3953" s="2" t="s">
        <v>484</v>
      </c>
      <c r="B3953" s="2" t="s">
        <v>34345</v>
      </c>
      <c r="C3953" s="3">
        <v>38</v>
      </c>
      <c r="D3953" s="2" t="s">
        <v>1238</v>
      </c>
      <c r="E3953" s="2" t="s">
        <v>28486</v>
      </c>
      <c r="F3953" s="2">
        <v>35998627</v>
      </c>
      <c r="G3953" s="2" t="s">
        <v>28637</v>
      </c>
      <c r="H3953" s="2" t="s">
        <v>28638</v>
      </c>
      <c r="I3953" s="2" t="s">
        <v>14062</v>
      </c>
      <c r="J3953" s="2" t="s">
        <v>15991</v>
      </c>
      <c r="K3953" s="2" t="s">
        <v>15492</v>
      </c>
      <c r="L3953" s="2" t="s">
        <v>28639</v>
      </c>
      <c r="M3953" s="2" t="s">
        <v>7460</v>
      </c>
      <c r="N3953" s="4" t="s">
        <v>28640</v>
      </c>
      <c r="O3953" s="4" t="s">
        <v>28641</v>
      </c>
    </row>
    <row r="3954" spans="1:15" ht="15" hidden="1" customHeight="1" x14ac:dyDescent="0.3">
      <c r="A3954" s="2" t="s">
        <v>484</v>
      </c>
      <c r="B3954" s="2" t="s">
        <v>34345</v>
      </c>
      <c r="C3954" s="3">
        <v>38</v>
      </c>
      <c r="D3954" s="2" t="s">
        <v>1238</v>
      </c>
      <c r="E3954" s="2" t="s">
        <v>28486</v>
      </c>
      <c r="F3954" s="2">
        <v>36002455</v>
      </c>
      <c r="G3954" s="2" t="s">
        <v>28642</v>
      </c>
      <c r="H3954" s="2" t="s">
        <v>28643</v>
      </c>
      <c r="I3954" s="2" t="s">
        <v>28125</v>
      </c>
      <c r="J3954" s="2" t="s">
        <v>28125</v>
      </c>
      <c r="K3954" s="2" t="s">
        <v>9582</v>
      </c>
      <c r="L3954" s="2" t="s">
        <v>28644</v>
      </c>
      <c r="M3954" s="2" t="s">
        <v>7460</v>
      </c>
      <c r="N3954" s="4" t="s">
        <v>28645</v>
      </c>
      <c r="O3954" s="4" t="s">
        <v>28646</v>
      </c>
    </row>
    <row r="3955" spans="1:15" ht="15" hidden="1" customHeight="1" x14ac:dyDescent="0.3">
      <c r="A3955" s="2" t="s">
        <v>484</v>
      </c>
      <c r="B3955" s="2" t="s">
        <v>34345</v>
      </c>
      <c r="C3955" s="3">
        <v>38</v>
      </c>
      <c r="D3955" s="2" t="s">
        <v>1238</v>
      </c>
      <c r="E3955" s="2" t="s">
        <v>28486</v>
      </c>
      <c r="F3955" s="2">
        <v>35609976</v>
      </c>
      <c r="G3955" s="2" t="s">
        <v>28647</v>
      </c>
      <c r="H3955" s="2" t="s">
        <v>28648</v>
      </c>
      <c r="I3955" s="2" t="s">
        <v>15997</v>
      </c>
      <c r="J3955" s="2" t="s">
        <v>15997</v>
      </c>
      <c r="K3955" s="2" t="s">
        <v>15780</v>
      </c>
      <c r="L3955" s="2" t="s">
        <v>28649</v>
      </c>
      <c r="M3955" s="2" t="s">
        <v>7388</v>
      </c>
      <c r="N3955" s="4" t="s">
        <v>28650</v>
      </c>
      <c r="O3955" s="4" t="s">
        <v>28651</v>
      </c>
    </row>
    <row r="3956" spans="1:15" ht="15" hidden="1" customHeight="1" x14ac:dyDescent="0.3">
      <c r="A3956" s="2" t="s">
        <v>484</v>
      </c>
      <c r="B3956" s="2" t="s">
        <v>34345</v>
      </c>
      <c r="C3956" s="3">
        <v>38</v>
      </c>
      <c r="D3956" s="2" t="s">
        <v>1238</v>
      </c>
      <c r="E3956" s="2" t="s">
        <v>28486</v>
      </c>
      <c r="F3956" s="2">
        <v>35915156</v>
      </c>
      <c r="G3956" s="2" t="s">
        <v>28652</v>
      </c>
      <c r="H3956" s="2" t="s">
        <v>28653</v>
      </c>
      <c r="I3956" s="2" t="s">
        <v>4018</v>
      </c>
      <c r="J3956" s="2" t="s">
        <v>2263</v>
      </c>
      <c r="K3956" s="2" t="s">
        <v>16837</v>
      </c>
      <c r="L3956" s="2" t="s">
        <v>28654</v>
      </c>
      <c r="M3956" s="2" t="s">
        <v>20029</v>
      </c>
      <c r="N3956" s="4" t="s">
        <v>3447</v>
      </c>
      <c r="O3956" s="4" t="s">
        <v>28655</v>
      </c>
    </row>
    <row r="3957" spans="1:15" ht="15" hidden="1" customHeight="1" x14ac:dyDescent="0.3">
      <c r="A3957" s="2" t="s">
        <v>484</v>
      </c>
      <c r="B3957" s="2" t="s">
        <v>34345</v>
      </c>
      <c r="C3957" s="3">
        <v>38</v>
      </c>
      <c r="D3957" s="2" t="s">
        <v>1238</v>
      </c>
      <c r="E3957" s="2" t="s">
        <v>28486</v>
      </c>
      <c r="F3957" s="2">
        <v>35236659</v>
      </c>
      <c r="G3957" s="2" t="s">
        <v>28656</v>
      </c>
      <c r="H3957" s="2" t="s">
        <v>28657</v>
      </c>
      <c r="I3957" s="2" t="s">
        <v>2236</v>
      </c>
      <c r="J3957" s="2" t="s">
        <v>7551</v>
      </c>
      <c r="K3957" s="2" t="s">
        <v>15780</v>
      </c>
      <c r="L3957" s="2" t="s">
        <v>28658</v>
      </c>
      <c r="M3957" s="2" t="s">
        <v>7460</v>
      </c>
      <c r="N3957" s="4" t="s">
        <v>28659</v>
      </c>
      <c r="O3957" s="4" t="s">
        <v>28660</v>
      </c>
    </row>
    <row r="3958" spans="1:15" ht="15" hidden="1" customHeight="1" x14ac:dyDescent="0.3">
      <c r="A3958" s="2" t="s">
        <v>484</v>
      </c>
      <c r="B3958" s="2" t="s">
        <v>34345</v>
      </c>
      <c r="C3958" s="3">
        <v>38</v>
      </c>
      <c r="D3958" s="2" t="s">
        <v>1238</v>
      </c>
      <c r="E3958" s="2" t="s">
        <v>28486</v>
      </c>
      <c r="F3958" s="2">
        <v>35545678</v>
      </c>
      <c r="G3958" s="2" t="s">
        <v>28661</v>
      </c>
      <c r="H3958" s="2" t="s">
        <v>28662</v>
      </c>
      <c r="I3958" s="2" t="s">
        <v>2236</v>
      </c>
      <c r="J3958" s="2" t="s">
        <v>28663</v>
      </c>
      <c r="K3958" s="2" t="s">
        <v>5238</v>
      </c>
      <c r="L3958" s="2" t="s">
        <v>28664</v>
      </c>
      <c r="M3958" s="2" t="s">
        <v>7388</v>
      </c>
      <c r="N3958" s="4" t="s">
        <v>28665</v>
      </c>
      <c r="O3958" s="4" t="s">
        <v>28666</v>
      </c>
    </row>
    <row r="3959" spans="1:15" ht="15" hidden="1" customHeight="1" x14ac:dyDescent="0.3">
      <c r="A3959" s="2" t="s">
        <v>484</v>
      </c>
      <c r="B3959" s="2" t="s">
        <v>34345</v>
      </c>
      <c r="C3959" s="3">
        <v>38</v>
      </c>
      <c r="D3959" s="2" t="s">
        <v>1238</v>
      </c>
      <c r="E3959" s="2" t="s">
        <v>28486</v>
      </c>
      <c r="F3959" s="2">
        <v>35332318</v>
      </c>
      <c r="G3959" s="2" t="s">
        <v>28667</v>
      </c>
      <c r="H3959" s="2" t="s">
        <v>28668</v>
      </c>
      <c r="I3959" s="2" t="s">
        <v>1289</v>
      </c>
      <c r="J3959" s="2" t="s">
        <v>11076</v>
      </c>
      <c r="K3959" s="2" t="s">
        <v>15420</v>
      </c>
      <c r="L3959" s="2" t="s">
        <v>28669</v>
      </c>
      <c r="M3959" s="2" t="s">
        <v>9041</v>
      </c>
      <c r="N3959" s="4" t="s">
        <v>28670</v>
      </c>
      <c r="O3959" s="4" t="s">
        <v>28671</v>
      </c>
    </row>
    <row r="3960" spans="1:15" ht="15" hidden="1" customHeight="1" x14ac:dyDescent="0.3">
      <c r="A3960" s="2" t="s">
        <v>484</v>
      </c>
      <c r="B3960" s="2" t="s">
        <v>34345</v>
      </c>
      <c r="C3960" s="3">
        <v>38</v>
      </c>
      <c r="D3960" s="2" t="s">
        <v>1238</v>
      </c>
      <c r="E3960" s="2" t="s">
        <v>28486</v>
      </c>
      <c r="F3960" s="2">
        <v>35177831</v>
      </c>
      <c r="G3960" s="2" t="s">
        <v>28672</v>
      </c>
      <c r="H3960" s="2" t="s">
        <v>28673</v>
      </c>
      <c r="I3960" s="2" t="s">
        <v>1294</v>
      </c>
      <c r="J3960" s="2" t="s">
        <v>11083</v>
      </c>
      <c r="K3960" s="2" t="s">
        <v>9742</v>
      </c>
      <c r="L3960" s="2" t="s">
        <v>28674</v>
      </c>
      <c r="M3960" s="2" t="s">
        <v>7388</v>
      </c>
      <c r="N3960" s="4" t="s">
        <v>28675</v>
      </c>
      <c r="O3960" s="4" t="s">
        <v>28676</v>
      </c>
    </row>
    <row r="3961" spans="1:15" ht="15" hidden="1" customHeight="1" x14ac:dyDescent="0.3">
      <c r="A3961" s="2" t="s">
        <v>484</v>
      </c>
      <c r="B3961" s="2" t="s">
        <v>34345</v>
      </c>
      <c r="C3961" s="3">
        <v>38</v>
      </c>
      <c r="D3961" s="2" t="s">
        <v>1238</v>
      </c>
      <c r="E3961" s="2" t="s">
        <v>28486</v>
      </c>
      <c r="F3961" s="2">
        <v>34605948</v>
      </c>
      <c r="G3961" s="2" t="s">
        <v>28619</v>
      </c>
      <c r="H3961" s="2" t="s">
        <v>28677</v>
      </c>
      <c r="I3961" s="2" t="s">
        <v>659</v>
      </c>
      <c r="J3961" s="2" t="s">
        <v>18368</v>
      </c>
      <c r="K3961" s="2" t="s">
        <v>13495</v>
      </c>
      <c r="L3961" s="2" t="s">
        <v>28678</v>
      </c>
      <c r="M3961" s="2" t="s">
        <v>7438</v>
      </c>
      <c r="N3961" s="4" t="s">
        <v>28679</v>
      </c>
      <c r="O3961" s="4" t="s">
        <v>28680</v>
      </c>
    </row>
    <row r="3962" spans="1:15" ht="15" hidden="1" customHeight="1" x14ac:dyDescent="0.3">
      <c r="A3962" s="2" t="s">
        <v>484</v>
      </c>
      <c r="B3962" s="2" t="s">
        <v>34345</v>
      </c>
      <c r="C3962" s="3">
        <v>38</v>
      </c>
      <c r="D3962" s="2" t="s">
        <v>1238</v>
      </c>
      <c r="E3962" s="2" t="s">
        <v>28486</v>
      </c>
      <c r="F3962" s="2">
        <v>34594039</v>
      </c>
      <c r="G3962" s="2" t="s">
        <v>28681</v>
      </c>
      <c r="H3962" s="2" t="s">
        <v>28682</v>
      </c>
      <c r="I3962" s="2" t="s">
        <v>1206</v>
      </c>
      <c r="J3962" s="2" t="s">
        <v>2548</v>
      </c>
      <c r="K3962" s="2" t="s">
        <v>15420</v>
      </c>
      <c r="L3962" s="2" t="s">
        <v>28683</v>
      </c>
      <c r="M3962" s="2" t="s">
        <v>9041</v>
      </c>
      <c r="N3962" s="4" t="s">
        <v>3441</v>
      </c>
      <c r="O3962" s="4" t="s">
        <v>28684</v>
      </c>
    </row>
    <row r="3963" spans="1:15" ht="15" hidden="1" customHeight="1" x14ac:dyDescent="0.3">
      <c r="A3963" s="2" t="s">
        <v>484</v>
      </c>
      <c r="B3963" s="2" t="s">
        <v>34345</v>
      </c>
      <c r="C3963" s="3">
        <v>38</v>
      </c>
      <c r="D3963" s="2" t="s">
        <v>1238</v>
      </c>
      <c r="E3963" s="2" t="s">
        <v>28486</v>
      </c>
      <c r="F3963" s="2">
        <v>33455090</v>
      </c>
      <c r="G3963" s="2" t="s">
        <v>28685</v>
      </c>
      <c r="H3963" s="2" t="s">
        <v>28686</v>
      </c>
      <c r="I3963" s="2" t="s">
        <v>4040</v>
      </c>
      <c r="J3963" s="2" t="s">
        <v>5464</v>
      </c>
      <c r="K3963" s="2" t="s">
        <v>10405</v>
      </c>
      <c r="L3963" s="2" t="s">
        <v>28687</v>
      </c>
      <c r="M3963" s="2" t="s">
        <v>16416</v>
      </c>
      <c r="N3963" s="4" t="s">
        <v>28688</v>
      </c>
      <c r="O3963" s="4" t="s">
        <v>28689</v>
      </c>
    </row>
    <row r="3964" spans="1:15" ht="15" hidden="1" customHeight="1" x14ac:dyDescent="0.3">
      <c r="A3964" s="2" t="s">
        <v>484</v>
      </c>
      <c r="B3964" s="2" t="s">
        <v>34345</v>
      </c>
      <c r="C3964" s="3">
        <v>38</v>
      </c>
      <c r="D3964" s="2" t="s">
        <v>1238</v>
      </c>
      <c r="E3964" s="2" t="s">
        <v>28486</v>
      </c>
      <c r="F3964" s="2">
        <v>34031617</v>
      </c>
      <c r="G3964" s="2" t="s">
        <v>28690</v>
      </c>
      <c r="H3964" s="2" t="s">
        <v>28691</v>
      </c>
      <c r="I3964" s="2" t="s">
        <v>3061</v>
      </c>
      <c r="J3964" s="2" t="s">
        <v>9125</v>
      </c>
      <c r="K3964" s="2" t="s">
        <v>9742</v>
      </c>
      <c r="L3964" s="2" t="s">
        <v>28692</v>
      </c>
      <c r="M3964" s="2" t="s">
        <v>28693</v>
      </c>
      <c r="N3964" s="4" t="s">
        <v>28694</v>
      </c>
      <c r="O3964" s="4" t="s">
        <v>28695</v>
      </c>
    </row>
    <row r="3965" spans="1:15" ht="15" hidden="1" customHeight="1" x14ac:dyDescent="0.3">
      <c r="A3965" s="2" t="s">
        <v>484</v>
      </c>
      <c r="B3965" s="2" t="s">
        <v>34345</v>
      </c>
      <c r="C3965" s="3">
        <v>38</v>
      </c>
      <c r="D3965" s="2" t="s">
        <v>1238</v>
      </c>
      <c r="E3965" s="2" t="s">
        <v>28486</v>
      </c>
      <c r="F3965" s="2">
        <v>33930287</v>
      </c>
      <c r="G3965" s="2" t="s">
        <v>28696</v>
      </c>
      <c r="H3965" s="2" t="s">
        <v>28697</v>
      </c>
      <c r="I3965" s="2" t="s">
        <v>2740</v>
      </c>
      <c r="J3965" s="2" t="s">
        <v>4308</v>
      </c>
      <c r="K3965" s="2" t="s">
        <v>15492</v>
      </c>
      <c r="L3965" s="2" t="s">
        <v>28698</v>
      </c>
      <c r="M3965" s="2" t="s">
        <v>7460</v>
      </c>
      <c r="N3965" s="4" t="s">
        <v>28699</v>
      </c>
      <c r="O3965" s="4" t="s">
        <v>28700</v>
      </c>
    </row>
    <row r="3966" spans="1:15" ht="15" hidden="1" customHeight="1" x14ac:dyDescent="0.3">
      <c r="A3966" s="2" t="s">
        <v>484</v>
      </c>
      <c r="B3966" s="2" t="s">
        <v>34345</v>
      </c>
      <c r="C3966" s="3">
        <v>38</v>
      </c>
      <c r="D3966" s="2" t="s">
        <v>1238</v>
      </c>
      <c r="E3966" s="2" t="s">
        <v>28486</v>
      </c>
      <c r="F3966" s="2">
        <v>33272962</v>
      </c>
      <c r="G3966" s="2" t="s">
        <v>28701</v>
      </c>
      <c r="H3966" s="2" t="s">
        <v>28702</v>
      </c>
      <c r="I3966" s="2" t="s">
        <v>1331</v>
      </c>
      <c r="J3966" s="2" t="s">
        <v>5997</v>
      </c>
      <c r="K3966" s="2" t="s">
        <v>15780</v>
      </c>
      <c r="L3966" s="2" t="s">
        <v>28703</v>
      </c>
      <c r="M3966" s="2" t="s">
        <v>28634</v>
      </c>
      <c r="N3966" s="4" t="s">
        <v>3445</v>
      </c>
      <c r="O3966" s="4" t="s">
        <v>28704</v>
      </c>
    </row>
    <row r="3967" spans="1:15" ht="15" hidden="1" customHeight="1" x14ac:dyDescent="0.3">
      <c r="A3967" s="2" t="s">
        <v>484</v>
      </c>
      <c r="B3967" s="2" t="s">
        <v>34345</v>
      </c>
      <c r="C3967" s="3">
        <v>38</v>
      </c>
      <c r="D3967" s="2" t="s">
        <v>1238</v>
      </c>
      <c r="E3967" s="2" t="s">
        <v>28486</v>
      </c>
      <c r="F3967" s="2">
        <v>33139312</v>
      </c>
      <c r="G3967" s="2" t="s">
        <v>28705</v>
      </c>
      <c r="H3967" s="2" t="s">
        <v>28706</v>
      </c>
      <c r="I3967" s="2" t="s">
        <v>948</v>
      </c>
      <c r="J3967" s="2" t="s">
        <v>28177</v>
      </c>
      <c r="K3967" s="2" t="s">
        <v>15780</v>
      </c>
      <c r="L3967" s="2" t="s">
        <v>28707</v>
      </c>
      <c r="M3967" s="2" t="s">
        <v>7460</v>
      </c>
      <c r="N3967" s="4" t="s">
        <v>28708</v>
      </c>
      <c r="O3967" s="4" t="s">
        <v>28709</v>
      </c>
    </row>
    <row r="3968" spans="1:15" ht="15" hidden="1" customHeight="1" x14ac:dyDescent="0.3">
      <c r="A3968" s="2" t="s">
        <v>484</v>
      </c>
      <c r="B3968" s="2" t="s">
        <v>34345</v>
      </c>
      <c r="C3968" s="3">
        <v>38</v>
      </c>
      <c r="D3968" s="2" t="s">
        <v>1238</v>
      </c>
      <c r="E3968" s="2" t="s">
        <v>28486</v>
      </c>
      <c r="F3968" s="2">
        <v>33257898</v>
      </c>
      <c r="G3968" s="2" t="s">
        <v>28710</v>
      </c>
      <c r="H3968" s="2" t="s">
        <v>28711</v>
      </c>
      <c r="I3968" s="2" t="s">
        <v>12073</v>
      </c>
      <c r="J3968" s="2" t="s">
        <v>10328</v>
      </c>
      <c r="K3968" s="2" t="s">
        <v>15420</v>
      </c>
      <c r="L3968" s="2" t="s">
        <v>28712</v>
      </c>
      <c r="M3968" s="2" t="s">
        <v>11800</v>
      </c>
      <c r="N3968" s="4" t="s">
        <v>28713</v>
      </c>
      <c r="O3968" s="4" t="s">
        <v>28714</v>
      </c>
    </row>
    <row r="3969" spans="1:15" ht="15" hidden="1" customHeight="1" x14ac:dyDescent="0.3">
      <c r="A3969" s="2" t="s">
        <v>484</v>
      </c>
      <c r="B3969" s="2" t="s">
        <v>34345</v>
      </c>
      <c r="C3969" s="3">
        <v>38</v>
      </c>
      <c r="D3969" s="2" t="s">
        <v>1238</v>
      </c>
      <c r="E3969" s="2" t="s">
        <v>28486</v>
      </c>
      <c r="F3969" s="2">
        <v>32581364</v>
      </c>
      <c r="G3969" s="2" t="s">
        <v>28715</v>
      </c>
      <c r="H3969" s="2" t="s">
        <v>28716</v>
      </c>
      <c r="I3969" s="2" t="s">
        <v>1474</v>
      </c>
      <c r="J3969" s="2" t="s">
        <v>7771</v>
      </c>
      <c r="K3969" s="2" t="s">
        <v>5238</v>
      </c>
      <c r="L3969" s="2" t="s">
        <v>28717</v>
      </c>
      <c r="M3969" s="2" t="s">
        <v>13698</v>
      </c>
      <c r="N3969" s="4" t="s">
        <v>28718</v>
      </c>
      <c r="O3969" s="4" t="s">
        <v>28719</v>
      </c>
    </row>
    <row r="3970" spans="1:15" ht="15" hidden="1" customHeight="1" x14ac:dyDescent="0.3">
      <c r="A3970" s="2" t="s">
        <v>484</v>
      </c>
      <c r="B3970" s="2" t="s">
        <v>34345</v>
      </c>
      <c r="C3970" s="3">
        <v>38</v>
      </c>
      <c r="D3970" s="2" t="s">
        <v>1238</v>
      </c>
      <c r="E3970" s="2" t="s">
        <v>28486</v>
      </c>
      <c r="F3970" s="2">
        <v>32533944</v>
      </c>
      <c r="G3970" s="2" t="s">
        <v>28720</v>
      </c>
      <c r="H3970" s="2" t="s">
        <v>28721</v>
      </c>
      <c r="I3970" s="2" t="s">
        <v>10267</v>
      </c>
      <c r="J3970" s="2" t="s">
        <v>6137</v>
      </c>
      <c r="K3970" s="2" t="s">
        <v>19658</v>
      </c>
      <c r="L3970" s="2" t="s">
        <v>28722</v>
      </c>
      <c r="M3970" s="2" t="s">
        <v>9041</v>
      </c>
      <c r="N3970" s="4" t="s">
        <v>28723</v>
      </c>
      <c r="O3970" s="4" t="s">
        <v>28724</v>
      </c>
    </row>
    <row r="3971" spans="1:15" ht="15" hidden="1" customHeight="1" x14ac:dyDescent="0.3">
      <c r="A3971" s="2" t="s">
        <v>484</v>
      </c>
      <c r="B3971" s="2" t="s">
        <v>34345</v>
      </c>
      <c r="C3971" s="3">
        <v>38</v>
      </c>
      <c r="D3971" s="2" t="s">
        <v>1238</v>
      </c>
      <c r="E3971" s="2" t="s">
        <v>28486</v>
      </c>
      <c r="F3971" s="2">
        <v>32514122</v>
      </c>
      <c r="G3971" s="2" t="s">
        <v>28725</v>
      </c>
      <c r="H3971" s="2" t="s">
        <v>28726</v>
      </c>
      <c r="I3971" s="2" t="s">
        <v>5043</v>
      </c>
      <c r="J3971" s="2" t="s">
        <v>23592</v>
      </c>
      <c r="K3971" s="2" t="s">
        <v>15420</v>
      </c>
      <c r="L3971" s="2" t="s">
        <v>28727</v>
      </c>
      <c r="M3971" s="2" t="s">
        <v>7460</v>
      </c>
      <c r="N3971" s="4" t="s">
        <v>28728</v>
      </c>
      <c r="O3971" s="4" t="s">
        <v>28729</v>
      </c>
    </row>
    <row r="3972" spans="1:15" ht="15" hidden="1" customHeight="1" x14ac:dyDescent="0.3">
      <c r="A3972" s="2" t="s">
        <v>484</v>
      </c>
      <c r="B3972" s="2" t="s">
        <v>34345</v>
      </c>
      <c r="C3972" s="3">
        <v>38</v>
      </c>
      <c r="D3972" s="2" t="s">
        <v>1238</v>
      </c>
      <c r="E3972" s="2" t="s">
        <v>28486</v>
      </c>
      <c r="F3972" s="2">
        <v>32581250</v>
      </c>
      <c r="G3972" s="2" t="s">
        <v>28730</v>
      </c>
      <c r="H3972" s="2" t="s">
        <v>28731</v>
      </c>
      <c r="I3972" s="2" t="s">
        <v>7771</v>
      </c>
      <c r="J3972" s="2" t="s">
        <v>7771</v>
      </c>
      <c r="K3972" s="2" t="s">
        <v>9582</v>
      </c>
      <c r="L3972" s="2" t="s">
        <v>28732</v>
      </c>
      <c r="M3972" s="2" t="s">
        <v>15954</v>
      </c>
      <c r="N3972" s="4" t="s">
        <v>28733</v>
      </c>
      <c r="O3972" s="4" t="s">
        <v>28734</v>
      </c>
    </row>
    <row r="3973" spans="1:15" ht="15" hidden="1" customHeight="1" x14ac:dyDescent="0.3">
      <c r="A3973" s="2" t="s">
        <v>484</v>
      </c>
      <c r="B3973" s="2" t="s">
        <v>34345</v>
      </c>
      <c r="C3973" s="3">
        <v>38</v>
      </c>
      <c r="D3973" s="2" t="s">
        <v>1238</v>
      </c>
      <c r="E3973" s="2" t="s">
        <v>28486</v>
      </c>
      <c r="F3973" s="2">
        <v>32152314</v>
      </c>
      <c r="G3973" s="2" t="s">
        <v>28735</v>
      </c>
      <c r="H3973" s="2" t="s">
        <v>28736</v>
      </c>
      <c r="I3973" s="2" t="s">
        <v>28737</v>
      </c>
      <c r="J3973" s="2" t="s">
        <v>28737</v>
      </c>
      <c r="K3973" s="2" t="s">
        <v>9582</v>
      </c>
      <c r="L3973" s="2" t="s">
        <v>28738</v>
      </c>
      <c r="M3973" s="2" t="s">
        <v>7858</v>
      </c>
      <c r="N3973" s="4" t="s">
        <v>28739</v>
      </c>
      <c r="O3973" s="4" t="s">
        <v>28740</v>
      </c>
    </row>
    <row r="3974" spans="1:15" ht="15" hidden="1" customHeight="1" x14ac:dyDescent="0.3">
      <c r="A3974" s="2" t="s">
        <v>484</v>
      </c>
      <c r="B3974" s="2" t="s">
        <v>34345</v>
      </c>
      <c r="C3974" s="3">
        <v>38</v>
      </c>
      <c r="D3974" s="2" t="s">
        <v>1238</v>
      </c>
      <c r="E3974" s="2" t="s">
        <v>28486</v>
      </c>
      <c r="F3974" s="2">
        <v>31959922</v>
      </c>
      <c r="G3974" s="2" t="s">
        <v>28741</v>
      </c>
      <c r="H3974" s="2" t="s">
        <v>28742</v>
      </c>
      <c r="I3974" s="2" t="s">
        <v>9200</v>
      </c>
      <c r="J3974" s="2" t="s">
        <v>23221</v>
      </c>
      <c r="K3974" s="2" t="s">
        <v>28743</v>
      </c>
      <c r="L3974" s="2" t="s">
        <v>28744</v>
      </c>
      <c r="M3974" s="2" t="s">
        <v>7460</v>
      </c>
      <c r="N3974" s="4" t="s">
        <v>28745</v>
      </c>
      <c r="O3974" s="4" t="s">
        <v>28746</v>
      </c>
    </row>
    <row r="3975" spans="1:15" ht="15" hidden="1" customHeight="1" x14ac:dyDescent="0.3">
      <c r="A3975" s="2" t="s">
        <v>484</v>
      </c>
      <c r="B3975" s="2" t="s">
        <v>34345</v>
      </c>
      <c r="C3975" s="3">
        <v>38</v>
      </c>
      <c r="D3975" s="2" t="s">
        <v>1238</v>
      </c>
      <c r="E3975" s="2" t="s">
        <v>28486</v>
      </c>
      <c r="F3975" s="2">
        <v>31624269</v>
      </c>
      <c r="G3975" s="2" t="s">
        <v>28747</v>
      </c>
      <c r="H3975" s="2" t="s">
        <v>28748</v>
      </c>
      <c r="I3975" s="2" t="s">
        <v>28749</v>
      </c>
      <c r="J3975" s="2" t="s">
        <v>28749</v>
      </c>
      <c r="K3975" s="2" t="s">
        <v>9582</v>
      </c>
      <c r="L3975" s="2" t="s">
        <v>28750</v>
      </c>
      <c r="M3975" s="2" t="s">
        <v>16410</v>
      </c>
      <c r="N3975" s="4" t="s">
        <v>28751</v>
      </c>
      <c r="O3975" s="4" t="s">
        <v>28752</v>
      </c>
    </row>
    <row r="3976" spans="1:15" ht="15" hidden="1" customHeight="1" x14ac:dyDescent="0.3">
      <c r="A3976" s="2" t="s">
        <v>484</v>
      </c>
      <c r="B3976" s="2" t="s">
        <v>34345</v>
      </c>
      <c r="C3976" s="3">
        <v>38</v>
      </c>
      <c r="D3976" s="2" t="s">
        <v>1238</v>
      </c>
      <c r="E3976" s="2" t="s">
        <v>28486</v>
      </c>
      <c r="F3976" s="2">
        <v>31562340</v>
      </c>
      <c r="G3976" s="2" t="s">
        <v>28735</v>
      </c>
      <c r="H3976" s="2" t="s">
        <v>28753</v>
      </c>
      <c r="I3976" s="2" t="s">
        <v>7269</v>
      </c>
      <c r="J3976" s="2" t="s">
        <v>7269</v>
      </c>
      <c r="K3976" s="2" t="s">
        <v>9582</v>
      </c>
      <c r="L3976" s="2" t="s">
        <v>28754</v>
      </c>
      <c r="M3976" s="2" t="s">
        <v>7460</v>
      </c>
      <c r="N3976" s="4" t="s">
        <v>28755</v>
      </c>
      <c r="O3976" s="4" t="s">
        <v>28756</v>
      </c>
    </row>
    <row r="3977" spans="1:15" ht="15" hidden="1" customHeight="1" x14ac:dyDescent="0.3">
      <c r="A3977" s="2" t="s">
        <v>484</v>
      </c>
      <c r="B3977" s="2" t="s">
        <v>34345</v>
      </c>
      <c r="C3977" s="3">
        <v>38</v>
      </c>
      <c r="D3977" s="2" t="s">
        <v>1238</v>
      </c>
      <c r="E3977" s="2" t="s">
        <v>28486</v>
      </c>
      <c r="F3977" s="2">
        <v>31434886</v>
      </c>
      <c r="G3977" s="2" t="s">
        <v>28757</v>
      </c>
      <c r="H3977" s="2" t="s">
        <v>28758</v>
      </c>
      <c r="I3977" s="2" t="s">
        <v>28759</v>
      </c>
      <c r="J3977" s="2" t="s">
        <v>28759</v>
      </c>
      <c r="K3977" s="2" t="s">
        <v>9582</v>
      </c>
      <c r="L3977" s="2" t="s">
        <v>28760</v>
      </c>
      <c r="M3977" s="2" t="s">
        <v>9041</v>
      </c>
      <c r="N3977" s="4" t="s">
        <v>28761</v>
      </c>
      <c r="O3977" s="4" t="s">
        <v>28762</v>
      </c>
    </row>
    <row r="3978" spans="1:15" ht="15" hidden="1" customHeight="1" x14ac:dyDescent="0.3">
      <c r="A3978" s="2" t="s">
        <v>484</v>
      </c>
      <c r="B3978" s="2" t="s">
        <v>34345</v>
      </c>
      <c r="C3978" s="3">
        <v>38</v>
      </c>
      <c r="D3978" s="2" t="s">
        <v>1238</v>
      </c>
      <c r="E3978" s="2" t="s">
        <v>28486</v>
      </c>
      <c r="F3978" s="2">
        <v>31006511</v>
      </c>
      <c r="G3978" s="2" t="s">
        <v>28763</v>
      </c>
      <c r="H3978" s="2" t="s">
        <v>28764</v>
      </c>
      <c r="I3978" s="2" t="s">
        <v>25602</v>
      </c>
      <c r="J3978" s="2" t="s">
        <v>13248</v>
      </c>
      <c r="K3978" s="2" t="s">
        <v>19658</v>
      </c>
      <c r="L3978" s="2" t="s">
        <v>28765</v>
      </c>
      <c r="M3978" s="2" t="s">
        <v>9041</v>
      </c>
      <c r="N3978" s="4" t="s">
        <v>3443</v>
      </c>
      <c r="O3978" s="4" t="s">
        <v>28766</v>
      </c>
    </row>
    <row r="3979" spans="1:15" ht="15" hidden="1" customHeight="1" x14ac:dyDescent="0.3">
      <c r="A3979" s="2" t="s">
        <v>484</v>
      </c>
      <c r="B3979" s="2" t="s">
        <v>34345</v>
      </c>
      <c r="C3979" s="3">
        <v>38</v>
      </c>
      <c r="D3979" s="2" t="s">
        <v>1238</v>
      </c>
      <c r="E3979" s="2" t="s">
        <v>28486</v>
      </c>
      <c r="F3979" s="2">
        <v>31089300</v>
      </c>
      <c r="G3979" s="2" t="s">
        <v>28767</v>
      </c>
      <c r="H3979" s="2" t="s">
        <v>28768</v>
      </c>
      <c r="I3979" s="2" t="s">
        <v>1336</v>
      </c>
      <c r="J3979" s="2" t="s">
        <v>12107</v>
      </c>
      <c r="K3979" s="2" t="s">
        <v>28743</v>
      </c>
      <c r="L3979" s="2" t="s">
        <v>28769</v>
      </c>
      <c r="M3979" s="2" t="s">
        <v>7460</v>
      </c>
      <c r="N3979" s="4" t="s">
        <v>28770</v>
      </c>
      <c r="O3979" s="4" t="s">
        <v>28771</v>
      </c>
    </row>
    <row r="3980" spans="1:15" ht="15" hidden="1" customHeight="1" x14ac:dyDescent="0.3">
      <c r="A3980" s="2" t="s">
        <v>484</v>
      </c>
      <c r="B3980" s="2" t="s">
        <v>34345</v>
      </c>
      <c r="C3980" s="3">
        <v>38</v>
      </c>
      <c r="D3980" s="2" t="s">
        <v>1238</v>
      </c>
      <c r="E3980" s="2" t="s">
        <v>28486</v>
      </c>
      <c r="F3980" s="2">
        <v>30679154</v>
      </c>
      <c r="G3980" s="2" t="s">
        <v>28772</v>
      </c>
      <c r="H3980" s="2" t="s">
        <v>28773</v>
      </c>
      <c r="I3980" s="2" t="s">
        <v>1357</v>
      </c>
      <c r="J3980" s="2" t="s">
        <v>26467</v>
      </c>
      <c r="K3980" s="2" t="s">
        <v>15780</v>
      </c>
      <c r="L3980" s="2" t="s">
        <v>28774</v>
      </c>
      <c r="M3980" s="2" t="s">
        <v>16416</v>
      </c>
      <c r="N3980" s="4" t="s">
        <v>28775</v>
      </c>
      <c r="O3980" s="4" t="s">
        <v>28776</v>
      </c>
    </row>
    <row r="3981" spans="1:15" ht="15" hidden="1" customHeight="1" x14ac:dyDescent="0.3">
      <c r="A3981" s="2" t="s">
        <v>484</v>
      </c>
      <c r="B3981" s="2" t="s">
        <v>34345</v>
      </c>
      <c r="C3981" s="3">
        <v>38</v>
      </c>
      <c r="D3981" s="2" t="s">
        <v>1238</v>
      </c>
      <c r="E3981" s="2" t="s">
        <v>28486</v>
      </c>
      <c r="F3981" s="2">
        <v>30692682</v>
      </c>
      <c r="G3981" s="2" t="s">
        <v>28777</v>
      </c>
      <c r="H3981" s="2" t="s">
        <v>28778</v>
      </c>
      <c r="I3981" s="2" t="s">
        <v>2987</v>
      </c>
      <c r="J3981" s="2" t="s">
        <v>24915</v>
      </c>
      <c r="K3981" s="2" t="s">
        <v>15420</v>
      </c>
      <c r="L3981" s="2" t="s">
        <v>28779</v>
      </c>
      <c r="M3981" s="2" t="s">
        <v>7460</v>
      </c>
      <c r="N3981" s="4" t="s">
        <v>28780</v>
      </c>
      <c r="O3981" s="4" t="s">
        <v>28781</v>
      </c>
    </row>
    <row r="3982" spans="1:15" ht="15" hidden="1" customHeight="1" x14ac:dyDescent="0.3">
      <c r="A3982" s="2" t="s">
        <v>484</v>
      </c>
      <c r="B3982" s="2" t="s">
        <v>34345</v>
      </c>
      <c r="C3982" s="3">
        <v>38</v>
      </c>
      <c r="D3982" s="2" t="s">
        <v>1238</v>
      </c>
      <c r="E3982" s="2" t="s">
        <v>28486</v>
      </c>
      <c r="F3982" s="2">
        <v>30407537</v>
      </c>
      <c r="G3982" s="2" t="s">
        <v>16712</v>
      </c>
      <c r="H3982" s="2" t="s">
        <v>16713</v>
      </c>
      <c r="I3982" s="2" t="s">
        <v>16714</v>
      </c>
      <c r="J3982" s="2"/>
      <c r="K3982" s="2" t="s">
        <v>16715</v>
      </c>
      <c r="L3982" s="2" t="s">
        <v>16716</v>
      </c>
      <c r="M3982" s="2" t="s">
        <v>7460</v>
      </c>
      <c r="N3982" s="4" t="s">
        <v>16717</v>
      </c>
      <c r="O3982" s="4" t="s">
        <v>16718</v>
      </c>
    </row>
    <row r="3983" spans="1:15" ht="15" hidden="1" customHeight="1" x14ac:dyDescent="0.3">
      <c r="A3983" s="2" t="s">
        <v>484</v>
      </c>
      <c r="B3983" s="2" t="s">
        <v>34345</v>
      </c>
      <c r="C3983" s="3">
        <v>38</v>
      </c>
      <c r="D3983" s="2" t="s">
        <v>1238</v>
      </c>
      <c r="E3983" s="2" t="s">
        <v>28486</v>
      </c>
      <c r="F3983" s="2">
        <v>29938925</v>
      </c>
      <c r="G3983" s="2" t="s">
        <v>28782</v>
      </c>
      <c r="H3983" s="2" t="s">
        <v>28783</v>
      </c>
      <c r="I3983" s="2" t="s">
        <v>1228</v>
      </c>
      <c r="J3983" s="2"/>
      <c r="K3983" s="2" t="s">
        <v>10405</v>
      </c>
      <c r="L3983" s="2" t="s">
        <v>28784</v>
      </c>
      <c r="M3983" s="2" t="s">
        <v>9203</v>
      </c>
      <c r="N3983" s="4" t="s">
        <v>28785</v>
      </c>
      <c r="O3983" s="4" t="s">
        <v>28786</v>
      </c>
    </row>
    <row r="3984" spans="1:15" ht="15" hidden="1" customHeight="1" x14ac:dyDescent="0.3">
      <c r="A3984" s="2" t="s">
        <v>484</v>
      </c>
      <c r="B3984" s="2" t="s">
        <v>34345</v>
      </c>
      <c r="C3984" s="3">
        <v>38</v>
      </c>
      <c r="D3984" s="2" t="s">
        <v>1238</v>
      </c>
      <c r="E3984" s="2" t="s">
        <v>28486</v>
      </c>
      <c r="F3984" s="2">
        <v>29657145</v>
      </c>
      <c r="G3984" s="2" t="s">
        <v>28787</v>
      </c>
      <c r="H3984" s="2" t="s">
        <v>28788</v>
      </c>
      <c r="I3984" s="2" t="s">
        <v>2184</v>
      </c>
      <c r="J3984" s="2" t="s">
        <v>28789</v>
      </c>
      <c r="K3984" s="2" t="s">
        <v>15536</v>
      </c>
      <c r="L3984" s="2" t="s">
        <v>28790</v>
      </c>
      <c r="M3984" s="2" t="s">
        <v>7460</v>
      </c>
      <c r="N3984" s="4" t="s">
        <v>28791</v>
      </c>
      <c r="O3984" s="4" t="s">
        <v>28792</v>
      </c>
    </row>
    <row r="3985" spans="1:15" ht="15" hidden="1" customHeight="1" x14ac:dyDescent="0.3">
      <c r="A3985" s="2" t="s">
        <v>484</v>
      </c>
      <c r="B3985" s="2" t="s">
        <v>34345</v>
      </c>
      <c r="C3985" s="3">
        <v>38</v>
      </c>
      <c r="D3985" s="2" t="s">
        <v>1238</v>
      </c>
      <c r="E3985" s="2" t="s">
        <v>28486</v>
      </c>
      <c r="F3985" s="2">
        <v>29773799</v>
      </c>
      <c r="G3985" s="2" t="s">
        <v>28793</v>
      </c>
      <c r="H3985" s="2" t="s">
        <v>28794</v>
      </c>
      <c r="I3985" s="2" t="s">
        <v>5622</v>
      </c>
      <c r="J3985" s="2" t="s">
        <v>5622</v>
      </c>
      <c r="K3985" s="2" t="s">
        <v>9582</v>
      </c>
      <c r="L3985" s="2" t="s">
        <v>28795</v>
      </c>
      <c r="M3985" s="2" t="s">
        <v>13698</v>
      </c>
      <c r="N3985" s="4" t="s">
        <v>28796</v>
      </c>
      <c r="O3985" s="4" t="s">
        <v>28797</v>
      </c>
    </row>
    <row r="3986" spans="1:15" ht="15" hidden="1" customHeight="1" x14ac:dyDescent="0.3">
      <c r="A3986" s="2" t="s">
        <v>484</v>
      </c>
      <c r="B3986" s="2" t="s">
        <v>34345</v>
      </c>
      <c r="C3986" s="3">
        <v>38</v>
      </c>
      <c r="D3986" s="2" t="s">
        <v>1238</v>
      </c>
      <c r="E3986" s="2" t="s">
        <v>28486</v>
      </c>
      <c r="F3986" s="2">
        <v>29146547</v>
      </c>
      <c r="G3986" s="2" t="s">
        <v>28798</v>
      </c>
      <c r="H3986" s="2" t="s">
        <v>28799</v>
      </c>
      <c r="I3986" s="2" t="s">
        <v>5623</v>
      </c>
      <c r="J3986" s="2" t="s">
        <v>28800</v>
      </c>
      <c r="K3986" s="2" t="s">
        <v>11900</v>
      </c>
      <c r="L3986" s="2" t="s">
        <v>28801</v>
      </c>
      <c r="M3986" s="2" t="s">
        <v>7460</v>
      </c>
      <c r="N3986" s="4" t="s">
        <v>28802</v>
      </c>
      <c r="O3986" s="4" t="s">
        <v>28803</v>
      </c>
    </row>
    <row r="3987" spans="1:15" ht="15" hidden="1" customHeight="1" x14ac:dyDescent="0.3">
      <c r="A3987" s="2" t="s">
        <v>484</v>
      </c>
      <c r="B3987" s="2" t="s">
        <v>34345</v>
      </c>
      <c r="C3987" s="3">
        <v>38</v>
      </c>
      <c r="D3987" s="2" t="s">
        <v>1238</v>
      </c>
      <c r="E3987" s="2" t="s">
        <v>28486</v>
      </c>
      <c r="F3987" s="2">
        <v>29691385</v>
      </c>
      <c r="G3987" s="2" t="s">
        <v>28804</v>
      </c>
      <c r="H3987" s="2" t="s">
        <v>28805</v>
      </c>
      <c r="I3987" s="2" t="s">
        <v>28806</v>
      </c>
      <c r="J3987" s="2" t="s">
        <v>28806</v>
      </c>
      <c r="K3987" s="2" t="s">
        <v>9582</v>
      </c>
      <c r="L3987" s="2" t="s">
        <v>28807</v>
      </c>
      <c r="M3987" s="2" t="s">
        <v>16416</v>
      </c>
      <c r="N3987" s="4" t="s">
        <v>28808</v>
      </c>
      <c r="O3987" s="4" t="s">
        <v>28809</v>
      </c>
    </row>
    <row r="3988" spans="1:15" ht="15" hidden="1" customHeight="1" x14ac:dyDescent="0.3">
      <c r="A3988" s="2" t="s">
        <v>484</v>
      </c>
      <c r="B3988" s="2" t="s">
        <v>34345</v>
      </c>
      <c r="C3988" s="3">
        <v>38</v>
      </c>
      <c r="D3988" s="2" t="s">
        <v>1238</v>
      </c>
      <c r="E3988" s="2" t="s">
        <v>28486</v>
      </c>
      <c r="F3988" s="2">
        <v>29331962</v>
      </c>
      <c r="G3988" s="2" t="s">
        <v>28810</v>
      </c>
      <c r="H3988" s="2" t="s">
        <v>28811</v>
      </c>
      <c r="I3988" s="2" t="s">
        <v>875</v>
      </c>
      <c r="J3988" s="2" t="s">
        <v>28812</v>
      </c>
      <c r="K3988" s="2" t="s">
        <v>15780</v>
      </c>
      <c r="L3988" s="2" t="s">
        <v>28813</v>
      </c>
      <c r="M3988" s="2" t="s">
        <v>7460</v>
      </c>
      <c r="N3988" s="4" t="s">
        <v>28814</v>
      </c>
      <c r="O3988" s="4" t="s">
        <v>28815</v>
      </c>
    </row>
    <row r="3989" spans="1:15" ht="15" hidden="1" customHeight="1" x14ac:dyDescent="0.3">
      <c r="A3989" s="2" t="s">
        <v>484</v>
      </c>
      <c r="B3989" s="2" t="s">
        <v>34345</v>
      </c>
      <c r="C3989" s="3">
        <v>38</v>
      </c>
      <c r="D3989" s="2" t="s">
        <v>1238</v>
      </c>
      <c r="E3989" s="2" t="s">
        <v>28486</v>
      </c>
      <c r="F3989" s="2">
        <v>28867252</v>
      </c>
      <c r="G3989" s="2" t="s">
        <v>28816</v>
      </c>
      <c r="H3989" s="2" t="s">
        <v>28817</v>
      </c>
      <c r="I3989" s="2" t="s">
        <v>3208</v>
      </c>
      <c r="J3989" s="2" t="s">
        <v>4098</v>
      </c>
      <c r="K3989" s="2" t="s">
        <v>8000</v>
      </c>
      <c r="L3989" s="2" t="s">
        <v>28818</v>
      </c>
      <c r="M3989" s="2" t="s">
        <v>7438</v>
      </c>
      <c r="N3989" s="4" t="s">
        <v>28819</v>
      </c>
      <c r="O3989" s="4" t="s">
        <v>28820</v>
      </c>
    </row>
    <row r="3990" spans="1:15" ht="15" hidden="1" customHeight="1" x14ac:dyDescent="0.3">
      <c r="A3990" s="2" t="s">
        <v>484</v>
      </c>
      <c r="B3990" s="2" t="s">
        <v>34345</v>
      </c>
      <c r="C3990" s="3">
        <v>38</v>
      </c>
      <c r="D3990" s="2" t="s">
        <v>1238</v>
      </c>
      <c r="E3990" s="2" t="s">
        <v>28486</v>
      </c>
      <c r="F3990" s="2">
        <v>30410636</v>
      </c>
      <c r="G3990" s="2" t="s">
        <v>28821</v>
      </c>
      <c r="H3990" s="2" t="s">
        <v>28822</v>
      </c>
      <c r="I3990" s="2" t="s">
        <v>781</v>
      </c>
      <c r="J3990" s="2" t="s">
        <v>7908</v>
      </c>
      <c r="K3990" s="2" t="s">
        <v>15381</v>
      </c>
      <c r="L3990" s="2" t="s">
        <v>28823</v>
      </c>
      <c r="M3990" s="2" t="s">
        <v>7438</v>
      </c>
      <c r="N3990" s="4" t="s">
        <v>28824</v>
      </c>
      <c r="O3990" s="4" t="s">
        <v>28825</v>
      </c>
    </row>
    <row r="3991" spans="1:15" ht="15" hidden="1" customHeight="1" x14ac:dyDescent="0.3">
      <c r="A3991" s="2" t="s">
        <v>484</v>
      </c>
      <c r="B3991" s="2" t="s">
        <v>34345</v>
      </c>
      <c r="C3991" s="3">
        <v>38</v>
      </c>
      <c r="D3991" s="2" t="s">
        <v>1238</v>
      </c>
      <c r="E3991" s="2" t="s">
        <v>28486</v>
      </c>
      <c r="F3991" s="2">
        <v>28553958</v>
      </c>
      <c r="G3991" s="2" t="s">
        <v>28826</v>
      </c>
      <c r="H3991" s="2" t="s">
        <v>28827</v>
      </c>
      <c r="I3991" s="2" t="s">
        <v>2656</v>
      </c>
      <c r="J3991" s="2" t="s">
        <v>28828</v>
      </c>
      <c r="K3991" s="2" t="s">
        <v>15420</v>
      </c>
      <c r="L3991" s="2" t="s">
        <v>28829</v>
      </c>
      <c r="M3991" s="2" t="s">
        <v>7388</v>
      </c>
      <c r="N3991" s="4" t="s">
        <v>28830</v>
      </c>
      <c r="O3991" s="4" t="s">
        <v>28831</v>
      </c>
    </row>
    <row r="3992" spans="1:15" ht="15" hidden="1" customHeight="1" x14ac:dyDescent="0.3">
      <c r="A3992" s="2" t="s">
        <v>484</v>
      </c>
      <c r="B3992" s="2" t="s">
        <v>34345</v>
      </c>
      <c r="C3992" s="3">
        <v>38</v>
      </c>
      <c r="D3992" s="2" t="s">
        <v>1238</v>
      </c>
      <c r="E3992" s="2" t="s">
        <v>28486</v>
      </c>
      <c r="F3992" s="2">
        <v>28129738</v>
      </c>
      <c r="G3992" s="2" t="s">
        <v>28832</v>
      </c>
      <c r="H3992" s="2" t="s">
        <v>28833</v>
      </c>
      <c r="I3992" s="2" t="s">
        <v>28834</v>
      </c>
      <c r="J3992" s="2" t="s">
        <v>28834</v>
      </c>
      <c r="K3992" s="2" t="s">
        <v>28835</v>
      </c>
      <c r="L3992" s="2" t="s">
        <v>28836</v>
      </c>
      <c r="M3992" s="2" t="s">
        <v>7495</v>
      </c>
      <c r="N3992" s="4" t="s">
        <v>28837</v>
      </c>
      <c r="O3992" s="4" t="s">
        <v>28838</v>
      </c>
    </row>
    <row r="3993" spans="1:15" ht="15" hidden="1" customHeight="1" x14ac:dyDescent="0.3">
      <c r="A3993" s="2" t="s">
        <v>484</v>
      </c>
      <c r="B3993" s="2" t="s">
        <v>34345</v>
      </c>
      <c r="C3993" s="3">
        <v>38</v>
      </c>
      <c r="D3993" s="2" t="s">
        <v>1238</v>
      </c>
      <c r="E3993" s="2" t="s">
        <v>28486</v>
      </c>
      <c r="F3993" s="2">
        <v>28052118</v>
      </c>
      <c r="G3993" s="2" t="s">
        <v>28839</v>
      </c>
      <c r="H3993" s="2" t="s">
        <v>28840</v>
      </c>
      <c r="I3993" s="2" t="s">
        <v>815</v>
      </c>
      <c r="J3993" s="2" t="s">
        <v>4873</v>
      </c>
      <c r="K3993" s="2" t="s">
        <v>7933</v>
      </c>
      <c r="L3993" s="2" t="s">
        <v>28841</v>
      </c>
      <c r="M3993" s="2" t="s">
        <v>7388</v>
      </c>
      <c r="N3993" s="4" t="s">
        <v>28842</v>
      </c>
      <c r="O3993" s="4" t="s">
        <v>28843</v>
      </c>
    </row>
    <row r="3994" spans="1:15" ht="15" hidden="1" customHeight="1" x14ac:dyDescent="0.3">
      <c r="A3994" s="2" t="s">
        <v>484</v>
      </c>
      <c r="B3994" s="2" t="s">
        <v>34345</v>
      </c>
      <c r="C3994" s="3">
        <v>38</v>
      </c>
      <c r="D3994" s="2" t="s">
        <v>1238</v>
      </c>
      <c r="E3994" s="2" t="s">
        <v>28486</v>
      </c>
      <c r="F3994" s="2">
        <v>27385284</v>
      </c>
      <c r="G3994" s="2" t="s">
        <v>28844</v>
      </c>
      <c r="H3994" s="2" t="s">
        <v>28845</v>
      </c>
      <c r="I3994" s="2" t="s">
        <v>28846</v>
      </c>
      <c r="J3994" s="2" t="s">
        <v>28846</v>
      </c>
      <c r="K3994" s="2" t="s">
        <v>8943</v>
      </c>
      <c r="L3994" s="2" t="s">
        <v>28847</v>
      </c>
      <c r="M3994" s="2" t="s">
        <v>7460</v>
      </c>
      <c r="N3994" s="4" t="s">
        <v>28848</v>
      </c>
      <c r="O3994" s="4" t="s">
        <v>28849</v>
      </c>
    </row>
    <row r="3995" spans="1:15" ht="15" hidden="1" customHeight="1" x14ac:dyDescent="0.3">
      <c r="A3995" s="2" t="s">
        <v>484</v>
      </c>
      <c r="B3995" s="2" t="s">
        <v>34345</v>
      </c>
      <c r="C3995" s="3">
        <v>38</v>
      </c>
      <c r="D3995" s="2" t="s">
        <v>1238</v>
      </c>
      <c r="E3995" s="2" t="s">
        <v>28486</v>
      </c>
      <c r="F3995" s="2">
        <v>26245356</v>
      </c>
      <c r="G3995" s="2" t="s">
        <v>28850</v>
      </c>
      <c r="H3995" s="2" t="s">
        <v>28851</v>
      </c>
      <c r="I3995" s="2" t="s">
        <v>28852</v>
      </c>
      <c r="J3995" s="2" t="s">
        <v>28852</v>
      </c>
      <c r="K3995" s="2" t="s">
        <v>8943</v>
      </c>
      <c r="L3995" s="2" t="s">
        <v>28853</v>
      </c>
      <c r="M3995" s="2" t="s">
        <v>7460</v>
      </c>
      <c r="N3995" s="4" t="s">
        <v>28854</v>
      </c>
      <c r="O3995" s="4" t="s">
        <v>28855</v>
      </c>
    </row>
    <row r="3996" spans="1:15" ht="15" hidden="1" customHeight="1" x14ac:dyDescent="0.3">
      <c r="A3996" s="2" t="s">
        <v>484</v>
      </c>
      <c r="B3996" s="2" t="s">
        <v>34345</v>
      </c>
      <c r="C3996" s="3">
        <v>38</v>
      </c>
      <c r="D3996" s="2" t="s">
        <v>1238</v>
      </c>
      <c r="E3996" s="2" t="s">
        <v>28486</v>
      </c>
      <c r="F3996" s="2">
        <v>25778936</v>
      </c>
      <c r="G3996" s="2" t="s">
        <v>28856</v>
      </c>
      <c r="H3996" s="2" t="s">
        <v>28857</v>
      </c>
      <c r="I3996" s="2" t="s">
        <v>2431</v>
      </c>
      <c r="J3996" s="2"/>
      <c r="K3996" s="2" t="s">
        <v>10405</v>
      </c>
      <c r="L3996" s="2" t="s">
        <v>28858</v>
      </c>
      <c r="M3996" s="2" t="s">
        <v>7460</v>
      </c>
      <c r="N3996" s="4" t="s">
        <v>28859</v>
      </c>
      <c r="O3996" s="4" t="s">
        <v>28860</v>
      </c>
    </row>
    <row r="3997" spans="1:15" ht="15" hidden="1" customHeight="1" x14ac:dyDescent="0.3">
      <c r="A3997" s="2" t="s">
        <v>484</v>
      </c>
      <c r="B3997" s="2" t="s">
        <v>34345</v>
      </c>
      <c r="C3997" s="3">
        <v>38</v>
      </c>
      <c r="D3997" s="2" t="s">
        <v>1238</v>
      </c>
      <c r="E3997" s="2" t="s">
        <v>28486</v>
      </c>
      <c r="F3997" s="2">
        <v>23904169</v>
      </c>
      <c r="G3997" s="2" t="s">
        <v>28861</v>
      </c>
      <c r="H3997" s="2" t="s">
        <v>28862</v>
      </c>
      <c r="I3997" s="2" t="s">
        <v>12218</v>
      </c>
      <c r="J3997" s="2" t="s">
        <v>28863</v>
      </c>
      <c r="K3997" s="2" t="s">
        <v>8235</v>
      </c>
      <c r="L3997" s="2" t="s">
        <v>28864</v>
      </c>
      <c r="M3997" s="2" t="s">
        <v>7460</v>
      </c>
      <c r="N3997" s="4" t="s">
        <v>28865</v>
      </c>
      <c r="O3997" s="4" t="s">
        <v>28866</v>
      </c>
    </row>
    <row r="3998" spans="1:15" ht="15" hidden="1" customHeight="1" x14ac:dyDescent="0.3">
      <c r="A3998" s="2" t="s">
        <v>484</v>
      </c>
      <c r="B3998" s="2" t="s">
        <v>34345</v>
      </c>
      <c r="C3998" s="3">
        <v>38</v>
      </c>
      <c r="D3998" s="2" t="s">
        <v>1238</v>
      </c>
      <c r="E3998" s="2" t="s">
        <v>28486</v>
      </c>
      <c r="F3998" s="2">
        <v>23553518</v>
      </c>
      <c r="G3998" s="2" t="s">
        <v>28867</v>
      </c>
      <c r="H3998" s="2" t="s">
        <v>28868</v>
      </c>
      <c r="I3998" s="2" t="s">
        <v>2685</v>
      </c>
      <c r="J3998" s="2" t="s">
        <v>28869</v>
      </c>
      <c r="K3998" s="2" t="s">
        <v>9669</v>
      </c>
      <c r="L3998" s="2" t="s">
        <v>28870</v>
      </c>
      <c r="M3998" s="2" t="s">
        <v>7388</v>
      </c>
      <c r="N3998" s="4" t="s">
        <v>28871</v>
      </c>
      <c r="O3998" s="4" t="s">
        <v>28872</v>
      </c>
    </row>
    <row r="3999" spans="1:15" ht="15" hidden="1" customHeight="1" x14ac:dyDescent="0.3">
      <c r="A3999" s="2" t="s">
        <v>484</v>
      </c>
      <c r="B3999" s="2" t="s">
        <v>34345</v>
      </c>
      <c r="C3999" s="3">
        <v>38</v>
      </c>
      <c r="D3999" s="2" t="s">
        <v>1238</v>
      </c>
      <c r="E3999" s="2" t="s">
        <v>28486</v>
      </c>
      <c r="F3999" s="2">
        <v>23253244</v>
      </c>
      <c r="G3999" s="2" t="s">
        <v>28873</v>
      </c>
      <c r="H3999" s="2" t="s">
        <v>28874</v>
      </c>
      <c r="I3999" s="2" t="s">
        <v>880</v>
      </c>
      <c r="J3999" s="2" t="s">
        <v>28875</v>
      </c>
      <c r="K3999" s="2" t="s">
        <v>15444</v>
      </c>
      <c r="L3999" s="2" t="s">
        <v>28876</v>
      </c>
      <c r="M3999" s="2" t="s">
        <v>7735</v>
      </c>
      <c r="N3999" s="4" t="s">
        <v>28877</v>
      </c>
      <c r="O3999" s="4" t="s">
        <v>28878</v>
      </c>
    </row>
    <row r="4000" spans="1:15" ht="15" hidden="1" customHeight="1" x14ac:dyDescent="0.3">
      <c r="A4000" s="2" t="s">
        <v>484</v>
      </c>
      <c r="B4000" s="2" t="s">
        <v>34345</v>
      </c>
      <c r="C4000" s="3">
        <v>38</v>
      </c>
      <c r="D4000" s="2" t="s">
        <v>1238</v>
      </c>
      <c r="E4000" s="2" t="s">
        <v>28486</v>
      </c>
      <c r="F4000" s="2">
        <v>21632692</v>
      </c>
      <c r="G4000" s="2" t="s">
        <v>28879</v>
      </c>
      <c r="H4000" s="2" t="s">
        <v>28880</v>
      </c>
      <c r="I4000" s="2" t="s">
        <v>1949</v>
      </c>
      <c r="J4000" s="2"/>
      <c r="K4000" s="2" t="s">
        <v>15536</v>
      </c>
      <c r="L4000" s="2" t="s">
        <v>28881</v>
      </c>
      <c r="M4000" s="2" t="s">
        <v>7735</v>
      </c>
      <c r="N4000" s="4" t="s">
        <v>28882</v>
      </c>
      <c r="O4000" s="4" t="s">
        <v>28883</v>
      </c>
    </row>
    <row r="4001" spans="1:15" ht="15" hidden="1" customHeight="1" x14ac:dyDescent="0.3">
      <c r="A4001" s="2" t="s">
        <v>484</v>
      </c>
      <c r="B4001" s="2" t="s">
        <v>34345</v>
      </c>
      <c r="C4001" s="3">
        <v>38</v>
      </c>
      <c r="D4001" s="2" t="s">
        <v>1238</v>
      </c>
      <c r="E4001" s="2" t="s">
        <v>28486</v>
      </c>
      <c r="F4001" s="2">
        <v>20558947</v>
      </c>
      <c r="G4001" s="2" t="s">
        <v>28884</v>
      </c>
      <c r="H4001" s="2" t="s">
        <v>28885</v>
      </c>
      <c r="I4001" s="2" t="s">
        <v>736</v>
      </c>
      <c r="J4001" s="2" t="s">
        <v>28886</v>
      </c>
      <c r="K4001" s="2" t="s">
        <v>16200</v>
      </c>
      <c r="L4001" s="2" t="s">
        <v>28887</v>
      </c>
      <c r="M4001" s="2" t="s">
        <v>7709</v>
      </c>
      <c r="N4001" s="4" t="s">
        <v>28888</v>
      </c>
      <c r="O4001" s="4" t="s">
        <v>28889</v>
      </c>
    </row>
    <row r="4002" spans="1:15" ht="15" hidden="1" customHeight="1" x14ac:dyDescent="0.3">
      <c r="A4002" s="2" t="s">
        <v>497</v>
      </c>
      <c r="B4002" s="2" t="s">
        <v>34346</v>
      </c>
      <c r="C4002" s="3">
        <v>39</v>
      </c>
      <c r="D4002" s="2" t="s">
        <v>1266</v>
      </c>
      <c r="E4002" s="2" t="s">
        <v>28890</v>
      </c>
      <c r="F4002" s="2">
        <v>39693491</v>
      </c>
      <c r="G4002" s="2" t="s">
        <v>28891</v>
      </c>
      <c r="H4002" s="2" t="s">
        <v>28892</v>
      </c>
      <c r="I4002" s="2" t="s">
        <v>25280</v>
      </c>
      <c r="J4002" s="2" t="s">
        <v>10968</v>
      </c>
      <c r="K4002" s="2" t="s">
        <v>19220</v>
      </c>
      <c r="L4002" s="2" t="s">
        <v>28893</v>
      </c>
      <c r="M4002" s="2" t="s">
        <v>7488</v>
      </c>
      <c r="N4002" s="4" t="s">
        <v>28894</v>
      </c>
      <c r="O4002" s="4" t="s">
        <v>28895</v>
      </c>
    </row>
    <row r="4003" spans="1:15" ht="15" hidden="1" customHeight="1" x14ac:dyDescent="0.3">
      <c r="A4003" s="2" t="s">
        <v>497</v>
      </c>
      <c r="B4003" s="2" t="s">
        <v>34346</v>
      </c>
      <c r="C4003" s="3">
        <v>39</v>
      </c>
      <c r="D4003" s="2" t="s">
        <v>1266</v>
      </c>
      <c r="E4003" s="2" t="s">
        <v>28890</v>
      </c>
      <c r="F4003" s="2">
        <v>38093464</v>
      </c>
      <c r="G4003" s="2" t="s">
        <v>28896</v>
      </c>
      <c r="H4003" s="2" t="s">
        <v>28897</v>
      </c>
      <c r="I4003" s="2" t="s">
        <v>4030</v>
      </c>
      <c r="J4003" s="2" t="s">
        <v>25316</v>
      </c>
      <c r="K4003" s="2" t="s">
        <v>28898</v>
      </c>
      <c r="L4003" s="2" t="s">
        <v>28899</v>
      </c>
      <c r="M4003" s="2" t="s">
        <v>7388</v>
      </c>
      <c r="N4003" s="4" t="s">
        <v>28900</v>
      </c>
      <c r="O4003" s="4" t="s">
        <v>28901</v>
      </c>
    </row>
    <row r="4004" spans="1:15" ht="15" hidden="1" customHeight="1" x14ac:dyDescent="0.3">
      <c r="A4004" s="2" t="s">
        <v>497</v>
      </c>
      <c r="B4004" s="2" t="s">
        <v>34346</v>
      </c>
      <c r="C4004" s="3">
        <v>39</v>
      </c>
      <c r="D4004" s="2" t="s">
        <v>1266</v>
      </c>
      <c r="E4004" s="2" t="s">
        <v>28890</v>
      </c>
      <c r="F4004" s="2">
        <v>37414897</v>
      </c>
      <c r="G4004" s="2" t="s">
        <v>28902</v>
      </c>
      <c r="H4004" s="2" t="s">
        <v>28903</v>
      </c>
      <c r="I4004" s="2" t="s">
        <v>4029</v>
      </c>
      <c r="J4004" s="2" t="s">
        <v>28904</v>
      </c>
      <c r="K4004" s="2" t="s">
        <v>16837</v>
      </c>
      <c r="L4004" s="2" t="s">
        <v>28905</v>
      </c>
      <c r="M4004" s="2" t="s">
        <v>8654</v>
      </c>
      <c r="N4004" s="4" t="s">
        <v>3459</v>
      </c>
      <c r="O4004" s="4" t="s">
        <v>28906</v>
      </c>
    </row>
    <row r="4005" spans="1:15" ht="15" hidden="1" customHeight="1" x14ac:dyDescent="0.3">
      <c r="A4005" s="2" t="s">
        <v>497</v>
      </c>
      <c r="B4005" s="2" t="s">
        <v>34346</v>
      </c>
      <c r="C4005" s="3">
        <v>39</v>
      </c>
      <c r="D4005" s="2" t="s">
        <v>1266</v>
      </c>
      <c r="E4005" s="2" t="s">
        <v>28890</v>
      </c>
      <c r="F4005" s="2">
        <v>35908019</v>
      </c>
      <c r="G4005" s="2" t="s">
        <v>28907</v>
      </c>
      <c r="H4005" s="2" t="s">
        <v>28908</v>
      </c>
      <c r="I4005" s="2" t="s">
        <v>1089</v>
      </c>
      <c r="J4005" s="2" t="s">
        <v>23499</v>
      </c>
      <c r="K4005" s="2" t="s">
        <v>28909</v>
      </c>
      <c r="L4005" s="2" t="s">
        <v>28910</v>
      </c>
      <c r="M4005" s="2" t="s">
        <v>7460</v>
      </c>
      <c r="N4005" s="4" t="s">
        <v>28911</v>
      </c>
      <c r="O4005" s="4" t="s">
        <v>28912</v>
      </c>
    </row>
    <row r="4006" spans="1:15" ht="15" hidden="1" customHeight="1" x14ac:dyDescent="0.3">
      <c r="A4006" s="2" t="s">
        <v>497</v>
      </c>
      <c r="B4006" s="2" t="s">
        <v>34346</v>
      </c>
      <c r="C4006" s="3">
        <v>39</v>
      </c>
      <c r="D4006" s="2" t="s">
        <v>1266</v>
      </c>
      <c r="E4006" s="2" t="s">
        <v>28890</v>
      </c>
      <c r="F4006" s="2">
        <v>36383686</v>
      </c>
      <c r="G4006" s="2" t="s">
        <v>28913</v>
      </c>
      <c r="H4006" s="2" t="s">
        <v>28914</v>
      </c>
      <c r="I4006" s="2" t="s">
        <v>5648</v>
      </c>
      <c r="J4006" s="2" t="s">
        <v>5648</v>
      </c>
      <c r="K4006" s="2" t="s">
        <v>16118</v>
      </c>
      <c r="L4006" s="2" t="s">
        <v>28915</v>
      </c>
      <c r="M4006" s="2" t="s">
        <v>7460</v>
      </c>
      <c r="N4006" s="4" t="s">
        <v>28916</v>
      </c>
      <c r="O4006" s="4" t="s">
        <v>28917</v>
      </c>
    </row>
    <row r="4007" spans="1:15" ht="15" hidden="1" customHeight="1" x14ac:dyDescent="0.3">
      <c r="A4007" s="2" t="s">
        <v>497</v>
      </c>
      <c r="B4007" s="2" t="s">
        <v>34346</v>
      </c>
      <c r="C4007" s="3">
        <v>39</v>
      </c>
      <c r="D4007" s="2" t="s">
        <v>1266</v>
      </c>
      <c r="E4007" s="2" t="s">
        <v>28890</v>
      </c>
      <c r="F4007" s="2">
        <v>36105874</v>
      </c>
      <c r="G4007" s="2" t="s">
        <v>28918</v>
      </c>
      <c r="H4007" s="2" t="s">
        <v>28919</v>
      </c>
      <c r="I4007" s="2" t="s">
        <v>10108</v>
      </c>
      <c r="J4007" s="2" t="s">
        <v>14033</v>
      </c>
      <c r="K4007" s="2" t="s">
        <v>12435</v>
      </c>
      <c r="L4007" s="2" t="s">
        <v>28920</v>
      </c>
      <c r="M4007" s="2" t="s">
        <v>7388</v>
      </c>
      <c r="N4007" s="4" t="s">
        <v>28921</v>
      </c>
      <c r="O4007" s="4" t="s">
        <v>28922</v>
      </c>
    </row>
    <row r="4008" spans="1:15" ht="15" hidden="1" customHeight="1" x14ac:dyDescent="0.3">
      <c r="A4008" s="2" t="s">
        <v>497</v>
      </c>
      <c r="B4008" s="2" t="s">
        <v>34346</v>
      </c>
      <c r="C4008" s="3">
        <v>39</v>
      </c>
      <c r="D4008" s="2" t="s">
        <v>1266</v>
      </c>
      <c r="E4008" s="2" t="s">
        <v>28890</v>
      </c>
      <c r="F4008" s="2">
        <v>36105885</v>
      </c>
      <c r="G4008" s="2" t="s">
        <v>28923</v>
      </c>
      <c r="H4008" s="2" t="s">
        <v>28924</v>
      </c>
      <c r="I4008" s="2" t="s">
        <v>1660</v>
      </c>
      <c r="J4008" s="2" t="s">
        <v>23077</v>
      </c>
      <c r="K4008" s="2" t="s">
        <v>28925</v>
      </c>
      <c r="L4008" s="2" t="s">
        <v>28926</v>
      </c>
      <c r="M4008" s="2" t="s">
        <v>7388</v>
      </c>
      <c r="N4008" s="4" t="s">
        <v>28927</v>
      </c>
      <c r="O4008" s="4" t="s">
        <v>28928</v>
      </c>
    </row>
    <row r="4009" spans="1:15" ht="15" hidden="1" customHeight="1" x14ac:dyDescent="0.3">
      <c r="A4009" s="2" t="s">
        <v>497</v>
      </c>
      <c r="B4009" s="2" t="s">
        <v>34346</v>
      </c>
      <c r="C4009" s="3">
        <v>39</v>
      </c>
      <c r="D4009" s="2" t="s">
        <v>1266</v>
      </c>
      <c r="E4009" s="2" t="s">
        <v>28890</v>
      </c>
      <c r="F4009" s="2">
        <v>35333143</v>
      </c>
      <c r="G4009" s="2" t="s">
        <v>28929</v>
      </c>
      <c r="H4009" s="2" t="s">
        <v>28930</v>
      </c>
      <c r="I4009" s="2" t="s">
        <v>28931</v>
      </c>
      <c r="J4009" s="2"/>
      <c r="K4009" s="2" t="s">
        <v>15292</v>
      </c>
      <c r="L4009" s="2" t="s">
        <v>28932</v>
      </c>
      <c r="M4009" s="2" t="s">
        <v>8167</v>
      </c>
      <c r="N4009" s="4" t="s">
        <v>28933</v>
      </c>
      <c r="O4009" s="4" t="s">
        <v>28934</v>
      </c>
    </row>
    <row r="4010" spans="1:15" ht="15" hidden="1" customHeight="1" x14ac:dyDescent="0.3">
      <c r="A4010" s="2" t="s">
        <v>497</v>
      </c>
      <c r="B4010" s="2" t="s">
        <v>34346</v>
      </c>
      <c r="C4010" s="3">
        <v>39</v>
      </c>
      <c r="D4010" s="2" t="s">
        <v>1266</v>
      </c>
      <c r="E4010" s="2" t="s">
        <v>28890</v>
      </c>
      <c r="F4010" s="2">
        <v>35434428</v>
      </c>
      <c r="G4010" s="2" t="s">
        <v>28935</v>
      </c>
      <c r="H4010" s="2" t="s">
        <v>28936</v>
      </c>
      <c r="I4010" s="2" t="s">
        <v>2236</v>
      </c>
      <c r="J4010" s="2" t="s">
        <v>28937</v>
      </c>
      <c r="K4010" s="2" t="s">
        <v>28938</v>
      </c>
      <c r="L4010" s="2" t="s">
        <v>28939</v>
      </c>
      <c r="M4010" s="2" t="s">
        <v>7388</v>
      </c>
      <c r="N4010" s="4" t="s">
        <v>28940</v>
      </c>
      <c r="O4010" s="4" t="s">
        <v>28941</v>
      </c>
    </row>
    <row r="4011" spans="1:15" ht="15" hidden="1" customHeight="1" x14ac:dyDescent="0.3">
      <c r="A4011" s="2" t="s">
        <v>497</v>
      </c>
      <c r="B4011" s="2" t="s">
        <v>34346</v>
      </c>
      <c r="C4011" s="3">
        <v>39</v>
      </c>
      <c r="D4011" s="2" t="s">
        <v>1266</v>
      </c>
      <c r="E4011" s="2" t="s">
        <v>28890</v>
      </c>
      <c r="F4011" s="2">
        <v>35490556</v>
      </c>
      <c r="G4011" s="2" t="s">
        <v>28942</v>
      </c>
      <c r="H4011" s="2" t="s">
        <v>28943</v>
      </c>
      <c r="I4011" s="2" t="s">
        <v>656</v>
      </c>
      <c r="J4011" s="2" t="s">
        <v>5713</v>
      </c>
      <c r="K4011" s="2" t="s">
        <v>5138</v>
      </c>
      <c r="L4011" s="2" t="s">
        <v>28944</v>
      </c>
      <c r="M4011" s="2" t="s">
        <v>7388</v>
      </c>
      <c r="N4011" s="4" t="s">
        <v>28945</v>
      </c>
      <c r="O4011" s="4" t="s">
        <v>28946</v>
      </c>
    </row>
    <row r="4012" spans="1:15" ht="15" hidden="1" customHeight="1" x14ac:dyDescent="0.3">
      <c r="A4012" s="2" t="s">
        <v>497</v>
      </c>
      <c r="B4012" s="2" t="s">
        <v>34346</v>
      </c>
      <c r="C4012" s="3">
        <v>39</v>
      </c>
      <c r="D4012" s="2" t="s">
        <v>1266</v>
      </c>
      <c r="E4012" s="2" t="s">
        <v>28890</v>
      </c>
      <c r="F4012" s="2">
        <v>34473254</v>
      </c>
      <c r="G4012" s="2" t="s">
        <v>28947</v>
      </c>
      <c r="H4012" s="2" t="s">
        <v>28948</v>
      </c>
      <c r="I4012" s="2" t="s">
        <v>21886</v>
      </c>
      <c r="J4012" s="2"/>
      <c r="K4012" s="2" t="s">
        <v>20760</v>
      </c>
      <c r="L4012" s="2" t="s">
        <v>28949</v>
      </c>
      <c r="M4012" s="2" t="s">
        <v>7388</v>
      </c>
      <c r="N4012" s="4" t="s">
        <v>28950</v>
      </c>
      <c r="O4012" s="4" t="s">
        <v>28951</v>
      </c>
    </row>
    <row r="4013" spans="1:15" ht="15" hidden="1" customHeight="1" x14ac:dyDescent="0.3">
      <c r="A4013" s="2" t="s">
        <v>497</v>
      </c>
      <c r="B4013" s="2" t="s">
        <v>34346</v>
      </c>
      <c r="C4013" s="3">
        <v>39</v>
      </c>
      <c r="D4013" s="2" t="s">
        <v>1266</v>
      </c>
      <c r="E4013" s="2" t="s">
        <v>28890</v>
      </c>
      <c r="F4013" s="2">
        <v>34766331</v>
      </c>
      <c r="G4013" s="2" t="s">
        <v>28952</v>
      </c>
      <c r="H4013" s="2" t="s">
        <v>28953</v>
      </c>
      <c r="I4013" s="2" t="s">
        <v>1294</v>
      </c>
      <c r="J4013" s="2" t="s">
        <v>5989</v>
      </c>
      <c r="K4013" s="2" t="s">
        <v>9971</v>
      </c>
      <c r="L4013" s="2" t="s">
        <v>28954</v>
      </c>
      <c r="M4013" s="2" t="s">
        <v>8937</v>
      </c>
      <c r="N4013" s="4" t="s">
        <v>28955</v>
      </c>
      <c r="O4013" s="4" t="s">
        <v>28956</v>
      </c>
    </row>
    <row r="4014" spans="1:15" ht="15" hidden="1" customHeight="1" x14ac:dyDescent="0.3">
      <c r="A4014" s="2" t="s">
        <v>497</v>
      </c>
      <c r="B4014" s="2" t="s">
        <v>34346</v>
      </c>
      <c r="C4014" s="3">
        <v>39</v>
      </c>
      <c r="D4014" s="2" t="s">
        <v>1266</v>
      </c>
      <c r="E4014" s="2" t="s">
        <v>28890</v>
      </c>
      <c r="F4014" s="2">
        <v>36726970</v>
      </c>
      <c r="G4014" s="2" t="s">
        <v>28957</v>
      </c>
      <c r="H4014" s="2" t="s">
        <v>28958</v>
      </c>
      <c r="I4014" s="2" t="s">
        <v>695</v>
      </c>
      <c r="J4014" s="2" t="s">
        <v>15897</v>
      </c>
      <c r="K4014" s="2" t="s">
        <v>7410</v>
      </c>
      <c r="L4014" s="2" t="s">
        <v>28959</v>
      </c>
      <c r="M4014" s="2" t="s">
        <v>7460</v>
      </c>
      <c r="N4014" s="4" t="s">
        <v>28960</v>
      </c>
      <c r="O4014" s="4" t="s">
        <v>28961</v>
      </c>
    </row>
    <row r="4015" spans="1:15" ht="15" hidden="1" customHeight="1" x14ac:dyDescent="0.3">
      <c r="A4015" s="2" t="s">
        <v>497</v>
      </c>
      <c r="B4015" s="2" t="s">
        <v>34346</v>
      </c>
      <c r="C4015" s="3">
        <v>39</v>
      </c>
      <c r="D4015" s="2" t="s">
        <v>1266</v>
      </c>
      <c r="E4015" s="2" t="s">
        <v>28890</v>
      </c>
      <c r="F4015" s="2">
        <v>34483239</v>
      </c>
      <c r="G4015" s="2" t="s">
        <v>28962</v>
      </c>
      <c r="H4015" s="2" t="s">
        <v>28963</v>
      </c>
      <c r="I4015" s="2" t="s">
        <v>10197</v>
      </c>
      <c r="J4015" s="2"/>
      <c r="K4015" s="2" t="s">
        <v>28964</v>
      </c>
      <c r="L4015" s="2" t="s">
        <v>28965</v>
      </c>
      <c r="M4015" s="2" t="s">
        <v>7404</v>
      </c>
      <c r="N4015" s="4" t="s">
        <v>28966</v>
      </c>
      <c r="O4015" s="4" t="s">
        <v>28967</v>
      </c>
    </row>
    <row r="4016" spans="1:15" ht="15" hidden="1" customHeight="1" x14ac:dyDescent="0.3">
      <c r="A4016" s="2" t="s">
        <v>497</v>
      </c>
      <c r="B4016" s="2" t="s">
        <v>34346</v>
      </c>
      <c r="C4016" s="3">
        <v>39</v>
      </c>
      <c r="D4016" s="2" t="s">
        <v>1266</v>
      </c>
      <c r="E4016" s="2" t="s">
        <v>28890</v>
      </c>
      <c r="F4016" s="2">
        <v>34619100</v>
      </c>
      <c r="G4016" s="2" t="s">
        <v>28968</v>
      </c>
      <c r="H4016" s="2" t="s">
        <v>28969</v>
      </c>
      <c r="I4016" s="2" t="s">
        <v>27089</v>
      </c>
      <c r="J4016" s="2" t="s">
        <v>18368</v>
      </c>
      <c r="K4016" s="2" t="s">
        <v>8544</v>
      </c>
      <c r="L4016" s="2" t="s">
        <v>28970</v>
      </c>
      <c r="M4016" s="2" t="s">
        <v>7565</v>
      </c>
      <c r="N4016" s="4" t="s">
        <v>3454</v>
      </c>
      <c r="O4016" s="4" t="s">
        <v>28971</v>
      </c>
    </row>
    <row r="4017" spans="1:15" ht="15" hidden="1" customHeight="1" x14ac:dyDescent="0.3">
      <c r="A4017" s="2" t="s">
        <v>497</v>
      </c>
      <c r="B4017" s="2" t="s">
        <v>34346</v>
      </c>
      <c r="C4017" s="3">
        <v>39</v>
      </c>
      <c r="D4017" s="2" t="s">
        <v>1266</v>
      </c>
      <c r="E4017" s="2" t="s">
        <v>28972</v>
      </c>
      <c r="F4017" s="2">
        <v>33632768</v>
      </c>
      <c r="G4017" s="2" t="s">
        <v>28973</v>
      </c>
      <c r="H4017" s="2" t="s">
        <v>28974</v>
      </c>
      <c r="I4017" s="2" t="s">
        <v>1206</v>
      </c>
      <c r="J4017" s="2" t="s">
        <v>23538</v>
      </c>
      <c r="K4017" s="2" t="s">
        <v>5377</v>
      </c>
      <c r="L4017" s="2" t="s">
        <v>28975</v>
      </c>
      <c r="M4017" s="2" t="s">
        <v>7388</v>
      </c>
      <c r="N4017" s="4" t="s">
        <v>28976</v>
      </c>
      <c r="O4017" s="4" t="s">
        <v>28977</v>
      </c>
    </row>
    <row r="4018" spans="1:15" ht="15" hidden="1" customHeight="1" x14ac:dyDescent="0.3">
      <c r="A4018" s="2" t="s">
        <v>497</v>
      </c>
      <c r="B4018" s="2" t="s">
        <v>34346</v>
      </c>
      <c r="C4018" s="3">
        <v>39</v>
      </c>
      <c r="D4018" s="2" t="s">
        <v>1266</v>
      </c>
      <c r="E4018" s="2" t="s">
        <v>28890</v>
      </c>
      <c r="F4018" s="2">
        <v>34362747</v>
      </c>
      <c r="G4018" s="2" t="s">
        <v>28978</v>
      </c>
      <c r="H4018" s="2" t="s">
        <v>28979</v>
      </c>
      <c r="I4018" s="2" t="s">
        <v>1206</v>
      </c>
      <c r="J4018" s="2" t="s">
        <v>7218</v>
      </c>
      <c r="K4018" s="2" t="s">
        <v>15780</v>
      </c>
      <c r="L4018" s="2" t="s">
        <v>28980</v>
      </c>
      <c r="M4018" s="2" t="s">
        <v>7460</v>
      </c>
      <c r="N4018" s="4" t="s">
        <v>28981</v>
      </c>
      <c r="O4018" s="4" t="s">
        <v>28982</v>
      </c>
    </row>
    <row r="4019" spans="1:15" ht="15" hidden="1" customHeight="1" x14ac:dyDescent="0.3">
      <c r="A4019" s="2" t="s">
        <v>497</v>
      </c>
      <c r="B4019" s="2" t="s">
        <v>34346</v>
      </c>
      <c r="C4019" s="3">
        <v>39</v>
      </c>
      <c r="D4019" s="2" t="s">
        <v>1266</v>
      </c>
      <c r="E4019" s="2" t="s">
        <v>28972</v>
      </c>
      <c r="F4019" s="2">
        <v>34052242</v>
      </c>
      <c r="G4019" s="2" t="s">
        <v>28983</v>
      </c>
      <c r="H4019" s="2" t="s">
        <v>28984</v>
      </c>
      <c r="I4019" s="2" t="s">
        <v>2446</v>
      </c>
      <c r="J4019" s="2" t="s">
        <v>5464</v>
      </c>
      <c r="K4019" s="2" t="s">
        <v>14224</v>
      </c>
      <c r="L4019" s="2" t="s">
        <v>28985</v>
      </c>
      <c r="M4019" s="2" t="s">
        <v>7677</v>
      </c>
      <c r="N4019" s="4" t="s">
        <v>28986</v>
      </c>
      <c r="O4019" s="4" t="s">
        <v>28987</v>
      </c>
    </row>
    <row r="4020" spans="1:15" ht="15" hidden="1" customHeight="1" x14ac:dyDescent="0.3">
      <c r="A4020" s="2" t="s">
        <v>497</v>
      </c>
      <c r="B4020" s="2" t="s">
        <v>34346</v>
      </c>
      <c r="C4020" s="3">
        <v>39</v>
      </c>
      <c r="D4020" s="2" t="s">
        <v>1266</v>
      </c>
      <c r="E4020" s="2" t="s">
        <v>28890</v>
      </c>
      <c r="F4020" s="2">
        <v>34195811</v>
      </c>
      <c r="G4020" s="2" t="s">
        <v>28988</v>
      </c>
      <c r="H4020" s="2" t="s">
        <v>28989</v>
      </c>
      <c r="I4020" s="2" t="s">
        <v>28990</v>
      </c>
      <c r="J4020" s="2"/>
      <c r="K4020" s="2" t="s">
        <v>28991</v>
      </c>
      <c r="L4020" s="2" t="s">
        <v>28992</v>
      </c>
      <c r="M4020" s="2" t="s">
        <v>7388</v>
      </c>
      <c r="N4020" s="4" t="s">
        <v>28993</v>
      </c>
      <c r="O4020" s="4" t="s">
        <v>28994</v>
      </c>
    </row>
    <row r="4021" spans="1:15" ht="15" hidden="1" customHeight="1" x14ac:dyDescent="0.3">
      <c r="A4021" s="2" t="s">
        <v>497</v>
      </c>
      <c r="B4021" s="2" t="s">
        <v>34346</v>
      </c>
      <c r="C4021" s="3">
        <v>39</v>
      </c>
      <c r="D4021" s="2" t="s">
        <v>1266</v>
      </c>
      <c r="E4021" s="2" t="s">
        <v>28890</v>
      </c>
      <c r="F4021" s="2">
        <v>33774082</v>
      </c>
      <c r="G4021" s="2" t="s">
        <v>28995</v>
      </c>
      <c r="H4021" s="2" t="s">
        <v>28996</v>
      </c>
      <c r="I4021" s="2" t="s">
        <v>3061</v>
      </c>
      <c r="J4021" s="2" t="s">
        <v>21999</v>
      </c>
      <c r="K4021" s="2" t="s">
        <v>10063</v>
      </c>
      <c r="L4021" s="2" t="s">
        <v>28997</v>
      </c>
      <c r="M4021" s="2" t="s">
        <v>7460</v>
      </c>
      <c r="N4021" s="4" t="s">
        <v>28998</v>
      </c>
      <c r="O4021" s="4" t="s">
        <v>28999</v>
      </c>
    </row>
    <row r="4022" spans="1:15" ht="15" hidden="1" customHeight="1" x14ac:dyDescent="0.3">
      <c r="A4022" s="2" t="s">
        <v>497</v>
      </c>
      <c r="B4022" s="2" t="s">
        <v>34346</v>
      </c>
      <c r="C4022" s="3">
        <v>39</v>
      </c>
      <c r="D4022" s="2" t="s">
        <v>1266</v>
      </c>
      <c r="E4022" s="2" t="s">
        <v>28890</v>
      </c>
      <c r="F4022" s="2">
        <v>34063785</v>
      </c>
      <c r="G4022" s="2" t="s">
        <v>29000</v>
      </c>
      <c r="H4022" s="2" t="s">
        <v>29001</v>
      </c>
      <c r="I4022" s="2" t="s">
        <v>14835</v>
      </c>
      <c r="J4022" s="2" t="s">
        <v>14835</v>
      </c>
      <c r="K4022" s="2" t="s">
        <v>10003</v>
      </c>
      <c r="L4022" s="2" t="s">
        <v>29002</v>
      </c>
      <c r="M4022" s="2" t="s">
        <v>7438</v>
      </c>
      <c r="N4022" s="4" t="s">
        <v>29003</v>
      </c>
      <c r="O4022" s="4" t="s">
        <v>29004</v>
      </c>
    </row>
    <row r="4023" spans="1:15" ht="15" hidden="1" customHeight="1" x14ac:dyDescent="0.3">
      <c r="A4023" s="2" t="s">
        <v>497</v>
      </c>
      <c r="B4023" s="2" t="s">
        <v>34346</v>
      </c>
      <c r="C4023" s="3">
        <v>39</v>
      </c>
      <c r="D4023" s="2" t="s">
        <v>1266</v>
      </c>
      <c r="E4023" s="2" t="s">
        <v>28890</v>
      </c>
      <c r="F4023" s="2">
        <v>33615050</v>
      </c>
      <c r="G4023" s="2" t="s">
        <v>29005</v>
      </c>
      <c r="H4023" s="2" t="s">
        <v>29006</v>
      </c>
      <c r="I4023" s="2" t="s">
        <v>1331</v>
      </c>
      <c r="J4023" s="2" t="s">
        <v>27624</v>
      </c>
      <c r="K4023" s="2" t="s">
        <v>28938</v>
      </c>
      <c r="L4023" s="2" t="s">
        <v>29007</v>
      </c>
      <c r="M4023" s="2" t="s">
        <v>7388</v>
      </c>
      <c r="N4023" s="4" t="s">
        <v>3452</v>
      </c>
      <c r="O4023" s="4" t="s">
        <v>29008</v>
      </c>
    </row>
    <row r="4024" spans="1:15" ht="15" hidden="1" customHeight="1" x14ac:dyDescent="0.3">
      <c r="A4024" s="2" t="s">
        <v>497</v>
      </c>
      <c r="B4024" s="2" t="s">
        <v>34346</v>
      </c>
      <c r="C4024" s="3">
        <v>39</v>
      </c>
      <c r="D4024" s="2" t="s">
        <v>1266</v>
      </c>
      <c r="E4024" s="2" t="s">
        <v>28890</v>
      </c>
      <c r="F4024" s="2">
        <v>33351528</v>
      </c>
      <c r="G4024" s="2" t="s">
        <v>29009</v>
      </c>
      <c r="H4024" s="2" t="s">
        <v>29010</v>
      </c>
      <c r="I4024" s="2" t="s">
        <v>12610</v>
      </c>
      <c r="J4024" s="2"/>
      <c r="K4024" s="2" t="s">
        <v>29011</v>
      </c>
      <c r="L4024" s="2" t="s">
        <v>29012</v>
      </c>
      <c r="M4024" s="2" t="s">
        <v>8167</v>
      </c>
      <c r="N4024" s="4" t="s">
        <v>3456</v>
      </c>
      <c r="O4024" s="4" t="s">
        <v>29013</v>
      </c>
    </row>
    <row r="4025" spans="1:15" ht="15" hidden="1" customHeight="1" x14ac:dyDescent="0.3">
      <c r="A4025" s="2" t="s">
        <v>497</v>
      </c>
      <c r="B4025" s="2" t="s">
        <v>34346</v>
      </c>
      <c r="C4025" s="3">
        <v>39</v>
      </c>
      <c r="D4025" s="2" t="s">
        <v>1266</v>
      </c>
      <c r="E4025" s="2" t="s">
        <v>28890</v>
      </c>
      <c r="F4025" s="2">
        <v>33640037</v>
      </c>
      <c r="G4025" s="2" t="s">
        <v>29014</v>
      </c>
      <c r="H4025" s="2" t="s">
        <v>29015</v>
      </c>
      <c r="I4025" s="2" t="s">
        <v>29016</v>
      </c>
      <c r="J4025" s="2" t="s">
        <v>23538</v>
      </c>
      <c r="K4025" s="2" t="s">
        <v>8544</v>
      </c>
      <c r="L4025" s="2" t="s">
        <v>29017</v>
      </c>
      <c r="M4025" s="2" t="s">
        <v>8167</v>
      </c>
      <c r="N4025" s="4" t="s">
        <v>29018</v>
      </c>
      <c r="O4025" s="4" t="s">
        <v>29019</v>
      </c>
    </row>
    <row r="4026" spans="1:15" ht="15" hidden="1" customHeight="1" x14ac:dyDescent="0.3">
      <c r="A4026" s="2" t="s">
        <v>497</v>
      </c>
      <c r="B4026" s="2" t="s">
        <v>34346</v>
      </c>
      <c r="C4026" s="3">
        <v>39</v>
      </c>
      <c r="D4026" s="2" t="s">
        <v>1266</v>
      </c>
      <c r="E4026" s="2" t="s">
        <v>28890</v>
      </c>
      <c r="F4026" s="2">
        <v>32781048</v>
      </c>
      <c r="G4026" s="2" t="s">
        <v>29020</v>
      </c>
      <c r="H4026" s="2" t="s">
        <v>29021</v>
      </c>
      <c r="I4026" s="2" t="s">
        <v>3190</v>
      </c>
      <c r="J4026" s="2" t="s">
        <v>29022</v>
      </c>
      <c r="K4026" s="2" t="s">
        <v>7479</v>
      </c>
      <c r="L4026" s="2" t="s">
        <v>29023</v>
      </c>
      <c r="M4026" s="2" t="s">
        <v>7438</v>
      </c>
      <c r="N4026" s="4" t="s">
        <v>29024</v>
      </c>
      <c r="O4026" s="4" t="s">
        <v>29025</v>
      </c>
    </row>
    <row r="4027" spans="1:15" ht="15" hidden="1" customHeight="1" x14ac:dyDescent="0.3">
      <c r="A4027" s="2" t="s">
        <v>497</v>
      </c>
      <c r="B4027" s="2" t="s">
        <v>34346</v>
      </c>
      <c r="C4027" s="3">
        <v>39</v>
      </c>
      <c r="D4027" s="2" t="s">
        <v>1266</v>
      </c>
      <c r="E4027" s="2" t="s">
        <v>28890</v>
      </c>
      <c r="F4027" s="2">
        <v>35673545</v>
      </c>
      <c r="G4027" s="2" t="s">
        <v>29026</v>
      </c>
      <c r="H4027" s="2" t="s">
        <v>29027</v>
      </c>
      <c r="I4027" s="2" t="s">
        <v>759</v>
      </c>
      <c r="J4027" s="2" t="s">
        <v>5587</v>
      </c>
      <c r="K4027" s="2" t="s">
        <v>20972</v>
      </c>
      <c r="L4027" s="2" t="s">
        <v>9374</v>
      </c>
      <c r="M4027" s="2" t="s">
        <v>7388</v>
      </c>
      <c r="N4027" s="4" t="s">
        <v>29028</v>
      </c>
      <c r="O4027" s="4" t="s">
        <v>29029</v>
      </c>
    </row>
    <row r="4028" spans="1:15" ht="15" hidden="1" customHeight="1" x14ac:dyDescent="0.3">
      <c r="A4028" s="2" t="s">
        <v>497</v>
      </c>
      <c r="B4028" s="2" t="s">
        <v>34346</v>
      </c>
      <c r="C4028" s="3">
        <v>39</v>
      </c>
      <c r="D4028" s="2" t="s">
        <v>1266</v>
      </c>
      <c r="E4028" s="2" t="s">
        <v>28890</v>
      </c>
      <c r="F4028" s="2">
        <v>33122285</v>
      </c>
      <c r="G4028" s="2" t="s">
        <v>29030</v>
      </c>
      <c r="H4028" s="2" t="s">
        <v>29031</v>
      </c>
      <c r="I4028" s="2" t="s">
        <v>12073</v>
      </c>
      <c r="J4028" s="2" t="s">
        <v>11663</v>
      </c>
      <c r="K4028" s="2" t="s">
        <v>10486</v>
      </c>
      <c r="L4028" s="2" t="s">
        <v>29032</v>
      </c>
      <c r="M4028" s="2" t="s">
        <v>7388</v>
      </c>
      <c r="N4028" s="4" t="s">
        <v>29033</v>
      </c>
      <c r="O4028" s="4" t="s">
        <v>29034</v>
      </c>
    </row>
    <row r="4029" spans="1:15" ht="15" hidden="1" customHeight="1" x14ac:dyDescent="0.3">
      <c r="A4029" s="2" t="s">
        <v>497</v>
      </c>
      <c r="B4029" s="2" t="s">
        <v>34346</v>
      </c>
      <c r="C4029" s="3">
        <v>39</v>
      </c>
      <c r="D4029" s="2" t="s">
        <v>1266</v>
      </c>
      <c r="E4029" s="2" t="s">
        <v>28890</v>
      </c>
      <c r="F4029" s="2">
        <v>33292821</v>
      </c>
      <c r="G4029" s="2" t="s">
        <v>29035</v>
      </c>
      <c r="H4029" s="2" t="s">
        <v>29036</v>
      </c>
      <c r="I4029" s="2" t="s">
        <v>5830</v>
      </c>
      <c r="J4029" s="2" t="s">
        <v>5830</v>
      </c>
      <c r="K4029" s="2" t="s">
        <v>29037</v>
      </c>
      <c r="L4029" s="2" t="s">
        <v>29038</v>
      </c>
      <c r="M4029" s="2" t="s">
        <v>7388</v>
      </c>
      <c r="N4029" s="4" t="s">
        <v>29039</v>
      </c>
      <c r="O4029" s="4" t="s">
        <v>29040</v>
      </c>
    </row>
    <row r="4030" spans="1:15" ht="15" hidden="1" customHeight="1" x14ac:dyDescent="0.3">
      <c r="A4030" s="2" t="s">
        <v>497</v>
      </c>
      <c r="B4030" s="2" t="s">
        <v>34346</v>
      </c>
      <c r="C4030" s="3">
        <v>39</v>
      </c>
      <c r="D4030" s="2" t="s">
        <v>1266</v>
      </c>
      <c r="E4030" s="2" t="s">
        <v>28890</v>
      </c>
      <c r="F4030" s="2">
        <v>32908129</v>
      </c>
      <c r="G4030" s="2" t="s">
        <v>29041</v>
      </c>
      <c r="H4030" s="2" t="s">
        <v>29042</v>
      </c>
      <c r="I4030" s="2" t="s">
        <v>29043</v>
      </c>
      <c r="J4030" s="2" t="s">
        <v>29043</v>
      </c>
      <c r="K4030" s="2" t="s">
        <v>12768</v>
      </c>
      <c r="L4030" s="2" t="s">
        <v>29044</v>
      </c>
      <c r="M4030" s="2" t="s">
        <v>7460</v>
      </c>
      <c r="N4030" s="4" t="s">
        <v>29045</v>
      </c>
      <c r="O4030" s="4" t="s">
        <v>29046</v>
      </c>
    </row>
    <row r="4031" spans="1:15" ht="15" hidden="1" customHeight="1" x14ac:dyDescent="0.3">
      <c r="A4031" s="2" t="s">
        <v>497</v>
      </c>
      <c r="B4031" s="2" t="s">
        <v>34346</v>
      </c>
      <c r="C4031" s="3">
        <v>39</v>
      </c>
      <c r="D4031" s="2" t="s">
        <v>1266</v>
      </c>
      <c r="E4031" s="2" t="s">
        <v>28890</v>
      </c>
      <c r="F4031" s="2">
        <v>32732391</v>
      </c>
      <c r="G4031" s="2" t="s">
        <v>29047</v>
      </c>
      <c r="H4031" s="2" t="s">
        <v>29048</v>
      </c>
      <c r="I4031" s="2" t="s">
        <v>9169</v>
      </c>
      <c r="J4031" s="2" t="s">
        <v>11125</v>
      </c>
      <c r="K4031" s="2" t="s">
        <v>10486</v>
      </c>
      <c r="L4031" s="2" t="s">
        <v>29049</v>
      </c>
      <c r="M4031" s="2" t="s">
        <v>7460</v>
      </c>
      <c r="N4031" s="4" t="s">
        <v>29050</v>
      </c>
      <c r="O4031" s="4" t="s">
        <v>29051</v>
      </c>
    </row>
    <row r="4032" spans="1:15" ht="15" hidden="1" customHeight="1" x14ac:dyDescent="0.3">
      <c r="A4032" s="2" t="s">
        <v>497</v>
      </c>
      <c r="B4032" s="2" t="s">
        <v>34346</v>
      </c>
      <c r="C4032" s="3">
        <v>39</v>
      </c>
      <c r="D4032" s="2" t="s">
        <v>1266</v>
      </c>
      <c r="E4032" s="2" t="s">
        <v>28972</v>
      </c>
      <c r="F4032" s="2">
        <v>31907202</v>
      </c>
      <c r="G4032" s="2" t="s">
        <v>29052</v>
      </c>
      <c r="H4032" s="2" t="s">
        <v>29053</v>
      </c>
      <c r="I4032" s="2" t="s">
        <v>960</v>
      </c>
      <c r="J4032" s="2" t="s">
        <v>29054</v>
      </c>
      <c r="K4032" s="2" t="s">
        <v>5377</v>
      </c>
      <c r="L4032" s="2" t="s">
        <v>29055</v>
      </c>
      <c r="M4032" s="2" t="s">
        <v>7709</v>
      </c>
      <c r="N4032" s="4" t="s">
        <v>29056</v>
      </c>
      <c r="O4032" s="4" t="s">
        <v>29057</v>
      </c>
    </row>
    <row r="4033" spans="1:15" ht="15" hidden="1" customHeight="1" x14ac:dyDescent="0.3">
      <c r="A4033" s="2" t="s">
        <v>497</v>
      </c>
      <c r="B4033" s="2" t="s">
        <v>34346</v>
      </c>
      <c r="C4033" s="3">
        <v>39</v>
      </c>
      <c r="D4033" s="2" t="s">
        <v>1266</v>
      </c>
      <c r="E4033" s="2" t="s">
        <v>28890</v>
      </c>
      <c r="F4033" s="2">
        <v>31470087</v>
      </c>
      <c r="G4033" s="2" t="s">
        <v>29058</v>
      </c>
      <c r="H4033" s="2" t="s">
        <v>29059</v>
      </c>
      <c r="I4033" s="2" t="s">
        <v>2367</v>
      </c>
      <c r="J4033" s="2" t="s">
        <v>29060</v>
      </c>
      <c r="K4033" s="2" t="s">
        <v>8000</v>
      </c>
      <c r="L4033" s="2" t="s">
        <v>29061</v>
      </c>
      <c r="M4033" s="2" t="s">
        <v>7460</v>
      </c>
      <c r="N4033" s="4" t="s">
        <v>29062</v>
      </c>
      <c r="O4033" s="4" t="s">
        <v>29063</v>
      </c>
    </row>
    <row r="4034" spans="1:15" ht="15" hidden="1" customHeight="1" x14ac:dyDescent="0.3">
      <c r="A4034" s="2" t="s">
        <v>497</v>
      </c>
      <c r="B4034" s="2" t="s">
        <v>34346</v>
      </c>
      <c r="C4034" s="3">
        <v>39</v>
      </c>
      <c r="D4034" s="2" t="s">
        <v>1266</v>
      </c>
      <c r="E4034" s="2" t="s">
        <v>28890</v>
      </c>
      <c r="F4034" s="2">
        <v>30882489</v>
      </c>
      <c r="G4034" s="2" t="s">
        <v>29064</v>
      </c>
      <c r="H4034" s="2" t="s">
        <v>29065</v>
      </c>
      <c r="I4034" s="2" t="s">
        <v>4811</v>
      </c>
      <c r="J4034" s="2"/>
      <c r="K4034" s="2" t="s">
        <v>19220</v>
      </c>
      <c r="L4034" s="2" t="s">
        <v>29066</v>
      </c>
      <c r="M4034" s="2" t="s">
        <v>7388</v>
      </c>
      <c r="N4034" s="4" t="s">
        <v>29067</v>
      </c>
      <c r="O4034" s="4" t="s">
        <v>29068</v>
      </c>
    </row>
    <row r="4035" spans="1:15" ht="15" hidden="1" customHeight="1" x14ac:dyDescent="0.3">
      <c r="A4035" s="2" t="s">
        <v>497</v>
      </c>
      <c r="B4035" s="2" t="s">
        <v>34346</v>
      </c>
      <c r="C4035" s="3">
        <v>39</v>
      </c>
      <c r="D4035" s="2" t="s">
        <v>1266</v>
      </c>
      <c r="E4035" s="2" t="s">
        <v>28890</v>
      </c>
      <c r="F4035" s="2">
        <v>30905051</v>
      </c>
      <c r="G4035" s="2" t="s">
        <v>7855</v>
      </c>
      <c r="H4035" s="2" t="s">
        <v>7856</v>
      </c>
      <c r="I4035" s="2" t="s">
        <v>1346</v>
      </c>
      <c r="J4035" s="2"/>
      <c r="K4035" s="2" t="s">
        <v>7472</v>
      </c>
      <c r="L4035" s="2" t="s">
        <v>7857</v>
      </c>
      <c r="M4035" s="2" t="s">
        <v>7858</v>
      </c>
      <c r="N4035" s="4" t="s">
        <v>3262</v>
      </c>
      <c r="O4035" s="4" t="s">
        <v>7859</v>
      </c>
    </row>
    <row r="4036" spans="1:15" ht="15" hidden="1" customHeight="1" x14ac:dyDescent="0.3">
      <c r="A4036" s="2" t="s">
        <v>497</v>
      </c>
      <c r="B4036" s="2" t="s">
        <v>34346</v>
      </c>
      <c r="C4036" s="3">
        <v>39</v>
      </c>
      <c r="D4036" s="2" t="s">
        <v>1266</v>
      </c>
      <c r="E4036" s="2" t="s">
        <v>28890</v>
      </c>
      <c r="F4036" s="2">
        <v>30547383</v>
      </c>
      <c r="G4036" s="2" t="s">
        <v>7867</v>
      </c>
      <c r="H4036" s="2" t="s">
        <v>7868</v>
      </c>
      <c r="I4036" s="2" t="s">
        <v>876</v>
      </c>
      <c r="J4036" s="2" t="s">
        <v>7274</v>
      </c>
      <c r="K4036" s="2" t="s">
        <v>7472</v>
      </c>
      <c r="L4036" s="2" t="s">
        <v>7869</v>
      </c>
      <c r="M4036" s="2" t="s">
        <v>7645</v>
      </c>
      <c r="N4036" s="4" t="s">
        <v>3449</v>
      </c>
      <c r="O4036" s="4" t="s">
        <v>7870</v>
      </c>
    </row>
    <row r="4037" spans="1:15" ht="15" hidden="1" customHeight="1" x14ac:dyDescent="0.3">
      <c r="A4037" s="2" t="s">
        <v>497</v>
      </c>
      <c r="B4037" s="2" t="s">
        <v>34346</v>
      </c>
      <c r="C4037" s="3">
        <v>39</v>
      </c>
      <c r="D4037" s="2" t="s">
        <v>1266</v>
      </c>
      <c r="E4037" s="2" t="s">
        <v>28890</v>
      </c>
      <c r="F4037" s="2">
        <v>30453609</v>
      </c>
      <c r="G4037" s="2" t="s">
        <v>29069</v>
      </c>
      <c r="H4037" s="2" t="s">
        <v>29070</v>
      </c>
      <c r="I4037" s="2" t="s">
        <v>27669</v>
      </c>
      <c r="J4037" s="2" t="s">
        <v>27669</v>
      </c>
      <c r="K4037" s="2" t="s">
        <v>29071</v>
      </c>
      <c r="L4037" s="2" t="s">
        <v>29072</v>
      </c>
      <c r="M4037" s="2" t="s">
        <v>7388</v>
      </c>
      <c r="N4037" s="4" t="s">
        <v>29073</v>
      </c>
      <c r="O4037" s="4" t="s">
        <v>29074</v>
      </c>
    </row>
    <row r="4038" spans="1:15" ht="15" hidden="1" customHeight="1" x14ac:dyDescent="0.3">
      <c r="A4038" s="2" t="s">
        <v>497</v>
      </c>
      <c r="B4038" s="2" t="s">
        <v>34346</v>
      </c>
      <c r="C4038" s="3">
        <v>39</v>
      </c>
      <c r="D4038" s="2" t="s">
        <v>1266</v>
      </c>
      <c r="E4038" s="2" t="s">
        <v>28890</v>
      </c>
      <c r="F4038" s="2">
        <v>29878323</v>
      </c>
      <c r="G4038" s="2" t="s">
        <v>29075</v>
      </c>
      <c r="H4038" s="2" t="s">
        <v>29076</v>
      </c>
      <c r="I4038" s="2" t="s">
        <v>12133</v>
      </c>
      <c r="J4038" s="2"/>
      <c r="K4038" s="2" t="s">
        <v>7921</v>
      </c>
      <c r="L4038" s="2" t="s">
        <v>29077</v>
      </c>
      <c r="M4038" s="2" t="s">
        <v>7388</v>
      </c>
      <c r="N4038" s="4" t="s">
        <v>29078</v>
      </c>
      <c r="O4038" s="4" t="s">
        <v>29079</v>
      </c>
    </row>
    <row r="4039" spans="1:15" ht="15" hidden="1" customHeight="1" x14ac:dyDescent="0.3">
      <c r="A4039" s="2" t="s">
        <v>497</v>
      </c>
      <c r="B4039" s="2" t="s">
        <v>34346</v>
      </c>
      <c r="C4039" s="3">
        <v>39</v>
      </c>
      <c r="D4039" s="2" t="s">
        <v>1266</v>
      </c>
      <c r="E4039" s="2" t="s">
        <v>28890</v>
      </c>
      <c r="F4039" s="2">
        <v>29456196</v>
      </c>
      <c r="G4039" s="2" t="s">
        <v>29080</v>
      </c>
      <c r="H4039" s="2" t="s">
        <v>29081</v>
      </c>
      <c r="I4039" s="2" t="s">
        <v>5623</v>
      </c>
      <c r="J4039" s="2" t="s">
        <v>20623</v>
      </c>
      <c r="K4039" s="2" t="s">
        <v>29082</v>
      </c>
      <c r="L4039" s="2" t="s">
        <v>29083</v>
      </c>
      <c r="M4039" s="2" t="s">
        <v>7709</v>
      </c>
      <c r="N4039" s="4" t="s">
        <v>29084</v>
      </c>
      <c r="O4039" s="4" t="s">
        <v>29085</v>
      </c>
    </row>
    <row r="4040" spans="1:15" ht="15" hidden="1" customHeight="1" x14ac:dyDescent="0.3">
      <c r="A4040" s="2" t="s">
        <v>497</v>
      </c>
      <c r="B4040" s="2" t="s">
        <v>34346</v>
      </c>
      <c r="C4040" s="3">
        <v>39</v>
      </c>
      <c r="D4040" s="2" t="s">
        <v>1266</v>
      </c>
      <c r="E4040" s="2" t="s">
        <v>28890</v>
      </c>
      <c r="F4040" s="2">
        <v>29670235</v>
      </c>
      <c r="G4040" s="2" t="s">
        <v>29086</v>
      </c>
      <c r="H4040" s="2" t="s">
        <v>29087</v>
      </c>
      <c r="I4040" s="2" t="s">
        <v>5623</v>
      </c>
      <c r="J4040" s="2"/>
      <c r="K4040" s="2" t="s">
        <v>9742</v>
      </c>
      <c r="L4040" s="2" t="s">
        <v>29088</v>
      </c>
      <c r="M4040" s="2" t="s">
        <v>10877</v>
      </c>
      <c r="N4040" s="4" t="s">
        <v>29089</v>
      </c>
      <c r="O4040" s="4" t="s">
        <v>29090</v>
      </c>
    </row>
    <row r="4041" spans="1:15" ht="15" hidden="1" customHeight="1" x14ac:dyDescent="0.3">
      <c r="A4041" s="2" t="s">
        <v>497</v>
      </c>
      <c r="B4041" s="2" t="s">
        <v>34346</v>
      </c>
      <c r="C4041" s="3">
        <v>39</v>
      </c>
      <c r="D4041" s="2" t="s">
        <v>1266</v>
      </c>
      <c r="E4041" s="2" t="s">
        <v>28890</v>
      </c>
      <c r="F4041" s="2">
        <v>29206475</v>
      </c>
      <c r="G4041" s="2" t="s">
        <v>29091</v>
      </c>
      <c r="H4041" s="2" t="s">
        <v>29092</v>
      </c>
      <c r="I4041" s="2" t="s">
        <v>875</v>
      </c>
      <c r="J4041" s="2"/>
      <c r="K4041" s="2" t="s">
        <v>17211</v>
      </c>
      <c r="L4041" s="2" t="s">
        <v>29093</v>
      </c>
      <c r="M4041" s="2" t="s">
        <v>7460</v>
      </c>
      <c r="N4041" s="4" t="s">
        <v>29094</v>
      </c>
      <c r="O4041" s="4" t="s">
        <v>29095</v>
      </c>
    </row>
    <row r="4042" spans="1:15" ht="15" hidden="1" customHeight="1" x14ac:dyDescent="0.3">
      <c r="A4042" s="2" t="s">
        <v>497</v>
      </c>
      <c r="B4042" s="2" t="s">
        <v>34346</v>
      </c>
      <c r="C4042" s="3">
        <v>39</v>
      </c>
      <c r="D4042" s="2" t="s">
        <v>1266</v>
      </c>
      <c r="E4042" s="2" t="s">
        <v>28890</v>
      </c>
      <c r="F4042" s="2">
        <v>30405602</v>
      </c>
      <c r="G4042" s="2" t="s">
        <v>29096</v>
      </c>
      <c r="H4042" s="2" t="s">
        <v>29097</v>
      </c>
      <c r="I4042" s="2" t="s">
        <v>781</v>
      </c>
      <c r="J4042" s="2" t="s">
        <v>2479</v>
      </c>
      <c r="K4042" s="2" t="s">
        <v>7410</v>
      </c>
      <c r="L4042" s="2" t="s">
        <v>29098</v>
      </c>
      <c r="M4042" s="2" t="s">
        <v>7460</v>
      </c>
      <c r="N4042" s="4" t="s">
        <v>29099</v>
      </c>
      <c r="O4042" s="4" t="s">
        <v>29100</v>
      </c>
    </row>
    <row r="4043" spans="1:15" ht="15" hidden="1" customHeight="1" x14ac:dyDescent="0.3">
      <c r="A4043" s="2" t="s">
        <v>497</v>
      </c>
      <c r="B4043" s="2" t="s">
        <v>34346</v>
      </c>
      <c r="C4043" s="3">
        <v>39</v>
      </c>
      <c r="D4043" s="2" t="s">
        <v>1266</v>
      </c>
      <c r="E4043" s="2" t="s">
        <v>28890</v>
      </c>
      <c r="F4043" s="2">
        <v>28530713</v>
      </c>
      <c r="G4043" s="2" t="s">
        <v>21257</v>
      </c>
      <c r="H4043" s="2" t="s">
        <v>21258</v>
      </c>
      <c r="I4043" s="2" t="s">
        <v>2656</v>
      </c>
      <c r="J4043" s="2" t="s">
        <v>21259</v>
      </c>
      <c r="K4043" s="2" t="s">
        <v>9742</v>
      </c>
      <c r="L4043" s="2" t="s">
        <v>21260</v>
      </c>
      <c r="M4043" s="2" t="s">
        <v>7388</v>
      </c>
      <c r="N4043" s="4" t="s">
        <v>21261</v>
      </c>
      <c r="O4043" s="4" t="s">
        <v>21262</v>
      </c>
    </row>
    <row r="4044" spans="1:15" ht="15" hidden="1" customHeight="1" x14ac:dyDescent="0.3">
      <c r="A4044" s="2" t="s">
        <v>497</v>
      </c>
      <c r="B4044" s="2" t="s">
        <v>34346</v>
      </c>
      <c r="C4044" s="3">
        <v>39</v>
      </c>
      <c r="D4044" s="2" t="s">
        <v>1266</v>
      </c>
      <c r="E4044" s="2" t="s">
        <v>28890</v>
      </c>
      <c r="F4044" s="2">
        <v>28386077</v>
      </c>
      <c r="G4044" s="2" t="s">
        <v>29101</v>
      </c>
      <c r="H4044" s="2" t="s">
        <v>29102</v>
      </c>
      <c r="I4044" s="2" t="s">
        <v>15048</v>
      </c>
      <c r="J4044" s="2" t="s">
        <v>15048</v>
      </c>
      <c r="K4044" s="2" t="s">
        <v>8943</v>
      </c>
      <c r="L4044" s="2" t="s">
        <v>29103</v>
      </c>
      <c r="M4044" s="2" t="s">
        <v>7460</v>
      </c>
      <c r="N4044" s="4" t="s">
        <v>29104</v>
      </c>
      <c r="O4044" s="4" t="s">
        <v>29105</v>
      </c>
    </row>
    <row r="4045" spans="1:15" ht="15" hidden="1" customHeight="1" x14ac:dyDescent="0.3">
      <c r="A4045" s="2" t="s">
        <v>497</v>
      </c>
      <c r="B4045" s="2" t="s">
        <v>34346</v>
      </c>
      <c r="C4045" s="3">
        <v>39</v>
      </c>
      <c r="D4045" s="2" t="s">
        <v>1266</v>
      </c>
      <c r="E4045" s="2" t="s">
        <v>28890</v>
      </c>
      <c r="F4045" s="2">
        <v>27479047</v>
      </c>
      <c r="G4045" s="2" t="s">
        <v>29106</v>
      </c>
      <c r="H4045" s="2" t="s">
        <v>29107</v>
      </c>
      <c r="I4045" s="2" t="s">
        <v>13381</v>
      </c>
      <c r="J4045" s="2" t="s">
        <v>29108</v>
      </c>
      <c r="K4045" s="2" t="s">
        <v>29109</v>
      </c>
      <c r="L4045" s="2" t="s">
        <v>29110</v>
      </c>
      <c r="M4045" s="2" t="s">
        <v>7388</v>
      </c>
      <c r="N4045" s="4" t="s">
        <v>29111</v>
      </c>
      <c r="O4045" s="4" t="s">
        <v>29112</v>
      </c>
    </row>
    <row r="4046" spans="1:15" ht="15" hidden="1" customHeight="1" x14ac:dyDescent="0.3">
      <c r="A4046" s="2" t="s">
        <v>497</v>
      </c>
      <c r="B4046" s="2" t="s">
        <v>34346</v>
      </c>
      <c r="C4046" s="3">
        <v>39</v>
      </c>
      <c r="D4046" s="2" t="s">
        <v>1266</v>
      </c>
      <c r="E4046" s="2" t="s">
        <v>28890</v>
      </c>
      <c r="F4046" s="2">
        <v>26911637</v>
      </c>
      <c r="G4046" s="2" t="s">
        <v>29113</v>
      </c>
      <c r="H4046" s="2" t="s">
        <v>29114</v>
      </c>
      <c r="I4046" s="2" t="s">
        <v>29115</v>
      </c>
      <c r="J4046" s="2" t="s">
        <v>12694</v>
      </c>
      <c r="K4046" s="2" t="s">
        <v>1108</v>
      </c>
      <c r="L4046" s="2" t="s">
        <v>29116</v>
      </c>
      <c r="M4046" s="2" t="s">
        <v>7460</v>
      </c>
      <c r="N4046" s="4" t="s">
        <v>29117</v>
      </c>
      <c r="O4046" s="4" t="s">
        <v>29118</v>
      </c>
    </row>
    <row r="4047" spans="1:15" ht="15" hidden="1" customHeight="1" x14ac:dyDescent="0.3">
      <c r="A4047" s="2" t="s">
        <v>497</v>
      </c>
      <c r="B4047" s="2" t="s">
        <v>34346</v>
      </c>
      <c r="C4047" s="3">
        <v>39</v>
      </c>
      <c r="D4047" s="2" t="s">
        <v>1266</v>
      </c>
      <c r="E4047" s="2" t="s">
        <v>28890</v>
      </c>
      <c r="F4047" s="2">
        <v>25737039</v>
      </c>
      <c r="G4047" s="2" t="s">
        <v>29119</v>
      </c>
      <c r="H4047" s="2" t="s">
        <v>29120</v>
      </c>
      <c r="I4047" s="2" t="s">
        <v>1613</v>
      </c>
      <c r="J4047" s="2" t="s">
        <v>29121</v>
      </c>
      <c r="K4047" s="2" t="s">
        <v>7921</v>
      </c>
      <c r="L4047" s="2" t="s">
        <v>29122</v>
      </c>
      <c r="M4047" s="2" t="s">
        <v>7460</v>
      </c>
      <c r="N4047" s="4" t="s">
        <v>29123</v>
      </c>
      <c r="O4047" s="4" t="s">
        <v>29124</v>
      </c>
    </row>
    <row r="4048" spans="1:15" ht="15" hidden="1" customHeight="1" x14ac:dyDescent="0.3">
      <c r="A4048" s="2" t="s">
        <v>497</v>
      </c>
      <c r="B4048" s="2" t="s">
        <v>34346</v>
      </c>
      <c r="C4048" s="3">
        <v>39</v>
      </c>
      <c r="D4048" s="2" t="s">
        <v>1266</v>
      </c>
      <c r="E4048" s="2" t="s">
        <v>28890</v>
      </c>
      <c r="F4048" s="2">
        <v>25765676</v>
      </c>
      <c r="G4048" s="2" t="s">
        <v>29125</v>
      </c>
      <c r="H4048" s="2" t="s">
        <v>29126</v>
      </c>
      <c r="I4048" s="2" t="s">
        <v>2431</v>
      </c>
      <c r="J4048" s="2" t="s">
        <v>29127</v>
      </c>
      <c r="K4048" s="2" t="s">
        <v>8355</v>
      </c>
      <c r="L4048" s="2" t="s">
        <v>29128</v>
      </c>
      <c r="M4048" s="2" t="s">
        <v>7388</v>
      </c>
      <c r="N4048" s="4" t="s">
        <v>29129</v>
      </c>
      <c r="O4048" s="4" t="s">
        <v>29130</v>
      </c>
    </row>
    <row r="4049" spans="1:15" ht="15" hidden="1" customHeight="1" x14ac:dyDescent="0.3">
      <c r="A4049" s="2" t="s">
        <v>497</v>
      </c>
      <c r="B4049" s="2" t="s">
        <v>34346</v>
      </c>
      <c r="C4049" s="3">
        <v>39</v>
      </c>
      <c r="D4049" s="2" t="s">
        <v>1266</v>
      </c>
      <c r="E4049" s="2" t="s">
        <v>28972</v>
      </c>
      <c r="F4049" s="2">
        <v>24759562</v>
      </c>
      <c r="G4049" s="2" t="s">
        <v>29131</v>
      </c>
      <c r="H4049" s="2" t="s">
        <v>29132</v>
      </c>
      <c r="I4049" s="2" t="s">
        <v>1172</v>
      </c>
      <c r="J4049" s="2" t="s">
        <v>29133</v>
      </c>
      <c r="K4049" s="2" t="s">
        <v>28898</v>
      </c>
      <c r="L4049" s="2" t="s">
        <v>29134</v>
      </c>
      <c r="M4049" s="2" t="s">
        <v>7388</v>
      </c>
      <c r="N4049" s="4" t="s">
        <v>29135</v>
      </c>
      <c r="O4049" s="4" t="s">
        <v>29136</v>
      </c>
    </row>
    <row r="4050" spans="1:15" ht="15" hidden="1" customHeight="1" x14ac:dyDescent="0.3">
      <c r="A4050" s="2" t="s">
        <v>497</v>
      </c>
      <c r="B4050" s="2" t="s">
        <v>34346</v>
      </c>
      <c r="C4050" s="3">
        <v>39</v>
      </c>
      <c r="D4050" s="2" t="s">
        <v>1266</v>
      </c>
      <c r="E4050" s="2" t="s">
        <v>28890</v>
      </c>
      <c r="F4050" s="2">
        <v>25573649</v>
      </c>
      <c r="G4050" s="2" t="s">
        <v>29137</v>
      </c>
      <c r="H4050" s="2" t="s">
        <v>29138</v>
      </c>
      <c r="I4050" s="2" t="s">
        <v>632</v>
      </c>
      <c r="J4050" s="2" t="s">
        <v>18709</v>
      </c>
      <c r="K4050" s="2" t="s">
        <v>15631</v>
      </c>
      <c r="L4050" s="2" t="s">
        <v>29139</v>
      </c>
      <c r="M4050" s="2" t="s">
        <v>29140</v>
      </c>
      <c r="N4050" s="4" t="s">
        <v>29141</v>
      </c>
      <c r="O4050" s="4" t="s">
        <v>29142</v>
      </c>
    </row>
    <row r="4051" spans="1:15" ht="15" hidden="1" customHeight="1" x14ac:dyDescent="0.3">
      <c r="A4051" s="2" t="s">
        <v>497</v>
      </c>
      <c r="B4051" s="2" t="s">
        <v>34346</v>
      </c>
      <c r="C4051" s="3">
        <v>39</v>
      </c>
      <c r="D4051" s="2" t="s">
        <v>1266</v>
      </c>
      <c r="E4051" s="2" t="s">
        <v>28890</v>
      </c>
      <c r="F4051" s="2">
        <v>25314246</v>
      </c>
      <c r="G4051" s="2" t="s">
        <v>29143</v>
      </c>
      <c r="H4051" s="2" t="s">
        <v>29144</v>
      </c>
      <c r="I4051" s="2" t="s">
        <v>10564</v>
      </c>
      <c r="J4051" s="2"/>
      <c r="K4051" s="2" t="s">
        <v>29011</v>
      </c>
      <c r="L4051" s="2" t="s">
        <v>29145</v>
      </c>
      <c r="M4051" s="2" t="s">
        <v>7460</v>
      </c>
      <c r="N4051" s="4" t="s">
        <v>29146</v>
      </c>
      <c r="O4051" s="4" t="s">
        <v>29147</v>
      </c>
    </row>
    <row r="4052" spans="1:15" ht="15" hidden="1" customHeight="1" x14ac:dyDescent="0.3">
      <c r="A4052" s="2" t="s">
        <v>497</v>
      </c>
      <c r="B4052" s="2" t="s">
        <v>34346</v>
      </c>
      <c r="C4052" s="3">
        <v>39</v>
      </c>
      <c r="D4052" s="2" t="s">
        <v>1266</v>
      </c>
      <c r="E4052" s="2" t="s">
        <v>28890</v>
      </c>
      <c r="F4052" s="2">
        <v>25222526</v>
      </c>
      <c r="G4052" s="2" t="s">
        <v>29148</v>
      </c>
      <c r="H4052" s="2" t="s">
        <v>29149</v>
      </c>
      <c r="I4052" s="2" t="s">
        <v>29150</v>
      </c>
      <c r="J4052" s="2"/>
      <c r="K4052" s="2" t="s">
        <v>19220</v>
      </c>
      <c r="L4052" s="2" t="s">
        <v>29151</v>
      </c>
      <c r="M4052" s="2" t="s">
        <v>7460</v>
      </c>
      <c r="N4052" s="4" t="s">
        <v>29152</v>
      </c>
      <c r="O4052" s="4" t="s">
        <v>29153</v>
      </c>
    </row>
    <row r="4053" spans="1:15" ht="15" hidden="1" customHeight="1" x14ac:dyDescent="0.3">
      <c r="A4053" s="2" t="s">
        <v>497</v>
      </c>
      <c r="B4053" s="2" t="s">
        <v>34346</v>
      </c>
      <c r="C4053" s="3">
        <v>39</v>
      </c>
      <c r="D4053" s="2" t="s">
        <v>1266</v>
      </c>
      <c r="E4053" s="2" t="s">
        <v>28890</v>
      </c>
      <c r="F4053" s="2">
        <v>24911351</v>
      </c>
      <c r="G4053" s="2" t="s">
        <v>29154</v>
      </c>
      <c r="H4053" s="2" t="s">
        <v>29155</v>
      </c>
      <c r="I4053" s="2" t="s">
        <v>29156</v>
      </c>
      <c r="J4053" s="2"/>
      <c r="K4053" s="2" t="s">
        <v>19220</v>
      </c>
      <c r="L4053" s="2" t="s">
        <v>29157</v>
      </c>
      <c r="M4053" s="2" t="s">
        <v>7460</v>
      </c>
      <c r="N4053" s="4" t="s">
        <v>29158</v>
      </c>
      <c r="O4053" s="4" t="s">
        <v>29159</v>
      </c>
    </row>
    <row r="4054" spans="1:15" ht="15" hidden="1" customHeight="1" x14ac:dyDescent="0.3">
      <c r="A4054" s="2" t="s">
        <v>497</v>
      </c>
      <c r="B4054" s="2" t="s">
        <v>34346</v>
      </c>
      <c r="C4054" s="3">
        <v>39</v>
      </c>
      <c r="D4054" s="2" t="s">
        <v>1266</v>
      </c>
      <c r="E4054" s="2" t="s">
        <v>28890</v>
      </c>
      <c r="F4054" s="2">
        <v>24505475</v>
      </c>
      <c r="G4054" s="2" t="s">
        <v>29160</v>
      </c>
      <c r="H4054" s="2" t="s">
        <v>29161</v>
      </c>
      <c r="I4054" s="2" t="s">
        <v>1043</v>
      </c>
      <c r="J4054" s="2" t="s">
        <v>29162</v>
      </c>
      <c r="K4054" s="2" t="s">
        <v>7933</v>
      </c>
      <c r="L4054" s="2" t="s">
        <v>29163</v>
      </c>
      <c r="M4054" s="2" t="s">
        <v>7460</v>
      </c>
      <c r="N4054" s="4" t="s">
        <v>29164</v>
      </c>
      <c r="O4054" s="4" t="s">
        <v>29165</v>
      </c>
    </row>
    <row r="4055" spans="1:15" ht="15" hidden="1" customHeight="1" x14ac:dyDescent="0.3">
      <c r="A4055" s="2" t="s">
        <v>497</v>
      </c>
      <c r="B4055" s="2" t="s">
        <v>34346</v>
      </c>
      <c r="C4055" s="3">
        <v>39</v>
      </c>
      <c r="D4055" s="2" t="s">
        <v>1266</v>
      </c>
      <c r="E4055" s="2" t="s">
        <v>28890</v>
      </c>
      <c r="F4055" s="2">
        <v>25289689</v>
      </c>
      <c r="G4055" s="2" t="s">
        <v>29166</v>
      </c>
      <c r="H4055" s="2" t="s">
        <v>29167</v>
      </c>
      <c r="I4055" s="2" t="s">
        <v>1043</v>
      </c>
      <c r="J4055" s="2" t="s">
        <v>29168</v>
      </c>
      <c r="K4055" s="2" t="s">
        <v>7933</v>
      </c>
      <c r="L4055" s="2" t="s">
        <v>29169</v>
      </c>
      <c r="M4055" s="2" t="s">
        <v>7481</v>
      </c>
      <c r="N4055" s="4" t="s">
        <v>29170</v>
      </c>
      <c r="O4055" s="4" t="s">
        <v>29171</v>
      </c>
    </row>
    <row r="4056" spans="1:15" ht="15" hidden="1" customHeight="1" x14ac:dyDescent="0.3">
      <c r="A4056" s="2" t="s">
        <v>497</v>
      </c>
      <c r="B4056" s="2" t="s">
        <v>34346</v>
      </c>
      <c r="C4056" s="3">
        <v>39</v>
      </c>
      <c r="D4056" s="2" t="s">
        <v>1266</v>
      </c>
      <c r="E4056" s="2" t="s">
        <v>28890</v>
      </c>
      <c r="F4056" s="2">
        <v>23719297</v>
      </c>
      <c r="G4056" s="2" t="s">
        <v>29172</v>
      </c>
      <c r="H4056" s="2" t="s">
        <v>29173</v>
      </c>
      <c r="I4056" s="2" t="s">
        <v>29174</v>
      </c>
      <c r="J4056" s="2" t="s">
        <v>29175</v>
      </c>
      <c r="K4056" s="2" t="s">
        <v>5284</v>
      </c>
      <c r="L4056" s="2" t="s">
        <v>29176</v>
      </c>
      <c r="M4056" s="2" t="s">
        <v>7460</v>
      </c>
      <c r="N4056" s="4" t="s">
        <v>29177</v>
      </c>
      <c r="O4056" s="4" t="s">
        <v>29178</v>
      </c>
    </row>
    <row r="4057" spans="1:15" ht="15" hidden="1" customHeight="1" x14ac:dyDescent="0.3">
      <c r="A4057" s="2" t="s">
        <v>497</v>
      </c>
      <c r="B4057" s="2" t="s">
        <v>34346</v>
      </c>
      <c r="C4057" s="3">
        <v>39</v>
      </c>
      <c r="D4057" s="2" t="s">
        <v>1266</v>
      </c>
      <c r="E4057" s="2" t="s">
        <v>28972</v>
      </c>
      <c r="F4057" s="2">
        <v>23540877</v>
      </c>
      <c r="G4057" s="2" t="s">
        <v>29179</v>
      </c>
      <c r="H4057" s="2" t="s">
        <v>29180</v>
      </c>
      <c r="I4057" s="2" t="s">
        <v>3875</v>
      </c>
      <c r="J4057" s="2"/>
      <c r="K4057" s="2" t="s">
        <v>15292</v>
      </c>
      <c r="L4057" s="2" t="s">
        <v>29181</v>
      </c>
      <c r="M4057" s="2" t="s">
        <v>8909</v>
      </c>
      <c r="N4057" s="4" t="s">
        <v>29182</v>
      </c>
      <c r="O4057" s="4" t="s">
        <v>29183</v>
      </c>
    </row>
    <row r="4058" spans="1:15" ht="15" hidden="1" customHeight="1" x14ac:dyDescent="0.3">
      <c r="A4058" s="2" t="s">
        <v>497</v>
      </c>
      <c r="B4058" s="2" t="s">
        <v>34346</v>
      </c>
      <c r="C4058" s="3">
        <v>39</v>
      </c>
      <c r="D4058" s="2" t="s">
        <v>1266</v>
      </c>
      <c r="E4058" s="2" t="s">
        <v>28890</v>
      </c>
      <c r="F4058" s="2">
        <v>23259400</v>
      </c>
      <c r="G4058" s="2" t="s">
        <v>29184</v>
      </c>
      <c r="H4058" s="2" t="s">
        <v>29185</v>
      </c>
      <c r="I4058" s="2" t="s">
        <v>1293</v>
      </c>
      <c r="J4058" s="2" t="s">
        <v>29186</v>
      </c>
      <c r="K4058" s="2" t="s">
        <v>24403</v>
      </c>
      <c r="L4058" s="2" t="s">
        <v>29187</v>
      </c>
      <c r="M4058" s="2" t="s">
        <v>7460</v>
      </c>
      <c r="N4058" s="4" t="s">
        <v>29188</v>
      </c>
      <c r="O4058" s="4" t="s">
        <v>29189</v>
      </c>
    </row>
    <row r="4059" spans="1:15" ht="15" hidden="1" customHeight="1" x14ac:dyDescent="0.3">
      <c r="A4059" s="2" t="s">
        <v>497</v>
      </c>
      <c r="B4059" s="2" t="s">
        <v>34346</v>
      </c>
      <c r="C4059" s="3">
        <v>39</v>
      </c>
      <c r="D4059" s="2" t="s">
        <v>1266</v>
      </c>
      <c r="E4059" s="2" t="s">
        <v>28890</v>
      </c>
      <c r="F4059" s="2">
        <v>23378460</v>
      </c>
      <c r="G4059" s="2" t="s">
        <v>29190</v>
      </c>
      <c r="H4059" s="2" t="s">
        <v>29191</v>
      </c>
      <c r="I4059" s="2" t="s">
        <v>1293</v>
      </c>
      <c r="J4059" s="2" t="s">
        <v>29192</v>
      </c>
      <c r="K4059" s="2" t="s">
        <v>15536</v>
      </c>
      <c r="L4059" s="2" t="s">
        <v>29193</v>
      </c>
      <c r="M4059" s="2" t="s">
        <v>7460</v>
      </c>
      <c r="N4059" s="4" t="s">
        <v>29194</v>
      </c>
      <c r="O4059" s="4" t="s">
        <v>29195</v>
      </c>
    </row>
    <row r="4060" spans="1:15" ht="15" hidden="1" customHeight="1" x14ac:dyDescent="0.3">
      <c r="A4060" s="2" t="s">
        <v>497</v>
      </c>
      <c r="B4060" s="2" t="s">
        <v>34346</v>
      </c>
      <c r="C4060" s="3">
        <v>39</v>
      </c>
      <c r="D4060" s="2" t="s">
        <v>1266</v>
      </c>
      <c r="E4060" s="2" t="s">
        <v>28890</v>
      </c>
      <c r="F4060" s="2">
        <v>23039892</v>
      </c>
      <c r="G4060" s="2" t="s">
        <v>29196</v>
      </c>
      <c r="H4060" s="2" t="s">
        <v>29197</v>
      </c>
      <c r="I4060" s="2" t="s">
        <v>2694</v>
      </c>
      <c r="J4060" s="2"/>
      <c r="K4060" s="2" t="s">
        <v>7921</v>
      </c>
      <c r="L4060" s="2" t="s">
        <v>29198</v>
      </c>
      <c r="M4060" s="2" t="s">
        <v>7460</v>
      </c>
      <c r="N4060" s="4" t="s">
        <v>29199</v>
      </c>
      <c r="O4060" s="4" t="s">
        <v>29200</v>
      </c>
    </row>
    <row r="4061" spans="1:15" ht="15" hidden="1" customHeight="1" x14ac:dyDescent="0.3">
      <c r="A4061" s="2" t="s">
        <v>497</v>
      </c>
      <c r="B4061" s="2" t="s">
        <v>34346</v>
      </c>
      <c r="C4061" s="3">
        <v>39</v>
      </c>
      <c r="D4061" s="2" t="s">
        <v>1266</v>
      </c>
      <c r="E4061" s="2" t="s">
        <v>28890</v>
      </c>
      <c r="F4061" s="2">
        <v>22538377</v>
      </c>
      <c r="G4061" s="2" t="s">
        <v>29201</v>
      </c>
      <c r="H4061" s="2" t="s">
        <v>29202</v>
      </c>
      <c r="I4061" s="2" t="s">
        <v>898</v>
      </c>
      <c r="J4061" s="2"/>
      <c r="K4061" s="2" t="s">
        <v>29203</v>
      </c>
      <c r="L4061" s="2" t="s">
        <v>29204</v>
      </c>
      <c r="M4061" s="2" t="s">
        <v>7709</v>
      </c>
      <c r="N4061" s="4" t="s">
        <v>29205</v>
      </c>
      <c r="O4061" s="4" t="s">
        <v>29206</v>
      </c>
    </row>
    <row r="4062" spans="1:15" ht="15" hidden="1" customHeight="1" x14ac:dyDescent="0.3">
      <c r="A4062" s="2" t="s">
        <v>497</v>
      </c>
      <c r="B4062" s="2" t="s">
        <v>34346</v>
      </c>
      <c r="C4062" s="3">
        <v>39</v>
      </c>
      <c r="D4062" s="2" t="s">
        <v>1266</v>
      </c>
      <c r="E4062" s="2" t="s">
        <v>28890</v>
      </c>
      <c r="F4062" s="2">
        <v>21918438</v>
      </c>
      <c r="G4062" s="2" t="s">
        <v>29207</v>
      </c>
      <c r="H4062" s="2" t="s">
        <v>29208</v>
      </c>
      <c r="I4062" s="2" t="s">
        <v>10648</v>
      </c>
      <c r="J4062" s="2"/>
      <c r="K4062" s="2" t="s">
        <v>29209</v>
      </c>
      <c r="L4062" s="2" t="s">
        <v>29210</v>
      </c>
      <c r="M4062" s="2" t="s">
        <v>7600</v>
      </c>
      <c r="N4062" s="4" t="s">
        <v>29211</v>
      </c>
      <c r="O4062" s="4" t="s">
        <v>29212</v>
      </c>
    </row>
    <row r="4063" spans="1:15" ht="15" hidden="1" customHeight="1" x14ac:dyDescent="0.3">
      <c r="A4063" s="2" t="s">
        <v>497</v>
      </c>
      <c r="B4063" s="2" t="s">
        <v>34346</v>
      </c>
      <c r="C4063" s="3">
        <v>39</v>
      </c>
      <c r="D4063" s="2" t="s">
        <v>1266</v>
      </c>
      <c r="E4063" s="2" t="s">
        <v>28890</v>
      </c>
      <c r="F4063" s="2">
        <v>21408163</v>
      </c>
      <c r="G4063" s="2" t="s">
        <v>29213</v>
      </c>
      <c r="H4063" s="2" t="s">
        <v>29214</v>
      </c>
      <c r="I4063" s="2" t="s">
        <v>29215</v>
      </c>
      <c r="J4063" s="2" t="s">
        <v>29215</v>
      </c>
      <c r="K4063" s="2" t="s">
        <v>7933</v>
      </c>
      <c r="L4063" s="2" t="s">
        <v>29216</v>
      </c>
      <c r="M4063" s="2" t="s">
        <v>7460</v>
      </c>
      <c r="N4063" s="4" t="s">
        <v>29217</v>
      </c>
      <c r="O4063" s="4" t="s">
        <v>29218</v>
      </c>
    </row>
    <row r="4064" spans="1:15" ht="15" hidden="1" customHeight="1" x14ac:dyDescent="0.3">
      <c r="A4064" s="2" t="s">
        <v>497</v>
      </c>
      <c r="B4064" s="2" t="s">
        <v>34346</v>
      </c>
      <c r="C4064" s="3">
        <v>39</v>
      </c>
      <c r="D4064" s="2" t="s">
        <v>1266</v>
      </c>
      <c r="E4064" s="2" t="s">
        <v>28890</v>
      </c>
      <c r="F4064" s="2">
        <v>20971824</v>
      </c>
      <c r="G4064" s="2" t="s">
        <v>29219</v>
      </c>
      <c r="H4064" s="2" t="s">
        <v>29220</v>
      </c>
      <c r="I4064" s="2" t="s">
        <v>2335</v>
      </c>
      <c r="J4064" s="2" t="s">
        <v>29221</v>
      </c>
      <c r="K4064" s="2" t="s">
        <v>12176</v>
      </c>
      <c r="L4064" s="2" t="s">
        <v>29222</v>
      </c>
      <c r="M4064" s="2" t="s">
        <v>8160</v>
      </c>
      <c r="N4064" s="4" t="s">
        <v>29223</v>
      </c>
      <c r="O4064" s="4" t="s">
        <v>29224</v>
      </c>
    </row>
    <row r="4065" spans="1:15" ht="15" hidden="1" customHeight="1" x14ac:dyDescent="0.3">
      <c r="A4065" s="2" t="s">
        <v>497</v>
      </c>
      <c r="B4065" s="2" t="s">
        <v>34346</v>
      </c>
      <c r="C4065" s="3">
        <v>39</v>
      </c>
      <c r="D4065" s="2" t="s">
        <v>1266</v>
      </c>
      <c r="E4065" s="2" t="s">
        <v>28890</v>
      </c>
      <c r="F4065" s="2">
        <v>21180231</v>
      </c>
      <c r="G4065" s="2" t="s">
        <v>28988</v>
      </c>
      <c r="H4065" s="2" t="s">
        <v>29225</v>
      </c>
      <c r="I4065" s="2" t="s">
        <v>665</v>
      </c>
      <c r="J4065" s="2"/>
      <c r="K4065" s="2" t="s">
        <v>29226</v>
      </c>
      <c r="L4065" s="2" t="s">
        <v>29227</v>
      </c>
      <c r="M4065" s="2" t="s">
        <v>7388</v>
      </c>
      <c r="N4065" s="4" t="s">
        <v>29228</v>
      </c>
      <c r="O4065" s="2"/>
    </row>
    <row r="4066" spans="1:15" ht="15" hidden="1" customHeight="1" x14ac:dyDescent="0.3">
      <c r="A4066" s="2" t="s">
        <v>497</v>
      </c>
      <c r="B4066" s="2" t="s">
        <v>34346</v>
      </c>
      <c r="C4066" s="3">
        <v>39</v>
      </c>
      <c r="D4066" s="2" t="s">
        <v>1266</v>
      </c>
      <c r="E4066" s="2" t="s">
        <v>28890</v>
      </c>
      <c r="F4066" s="2">
        <v>19541722</v>
      </c>
      <c r="G4066" s="2" t="s">
        <v>29229</v>
      </c>
      <c r="H4066" s="2" t="s">
        <v>29230</v>
      </c>
      <c r="I4066" s="2" t="s">
        <v>2699</v>
      </c>
      <c r="J4066" s="2" t="s">
        <v>29231</v>
      </c>
      <c r="K4066" s="2" t="s">
        <v>9920</v>
      </c>
      <c r="L4066" s="2" t="s">
        <v>29232</v>
      </c>
      <c r="M4066" s="2" t="s">
        <v>7388</v>
      </c>
      <c r="N4066" s="4" t="s">
        <v>29233</v>
      </c>
      <c r="O4066" s="4" t="s">
        <v>29234</v>
      </c>
    </row>
    <row r="4067" spans="1:15" ht="15" hidden="1" customHeight="1" x14ac:dyDescent="0.3">
      <c r="A4067" s="2" t="s">
        <v>497</v>
      </c>
      <c r="B4067" s="2" t="s">
        <v>34346</v>
      </c>
      <c r="C4067" s="3">
        <v>39</v>
      </c>
      <c r="D4067" s="2" t="s">
        <v>1266</v>
      </c>
      <c r="E4067" s="2" t="s">
        <v>28890</v>
      </c>
      <c r="F4067" s="2">
        <v>22112252</v>
      </c>
      <c r="G4067" s="2" t="s">
        <v>28988</v>
      </c>
      <c r="H4067" s="2" t="s">
        <v>29235</v>
      </c>
      <c r="I4067" s="2" t="s">
        <v>19622</v>
      </c>
      <c r="J4067" s="2"/>
      <c r="K4067" s="2" t="s">
        <v>29236</v>
      </c>
      <c r="L4067" s="2" t="s">
        <v>29237</v>
      </c>
      <c r="M4067" s="2" t="s">
        <v>7388</v>
      </c>
      <c r="N4067" s="4" t="s">
        <v>29238</v>
      </c>
      <c r="O4067" s="4" t="s">
        <v>29239</v>
      </c>
    </row>
    <row r="4068" spans="1:15" ht="15" hidden="1" customHeight="1" x14ac:dyDescent="0.3">
      <c r="A4068" s="2" t="s">
        <v>497</v>
      </c>
      <c r="B4068" s="2" t="s">
        <v>34346</v>
      </c>
      <c r="C4068" s="3">
        <v>39</v>
      </c>
      <c r="D4068" s="2" t="s">
        <v>1266</v>
      </c>
      <c r="E4068" s="2" t="s">
        <v>28890</v>
      </c>
      <c r="F4068" s="2">
        <v>19419334</v>
      </c>
      <c r="G4068" s="2" t="s">
        <v>29240</v>
      </c>
      <c r="H4068" s="2" t="s">
        <v>29241</v>
      </c>
      <c r="I4068" s="2" t="s">
        <v>29242</v>
      </c>
      <c r="J4068" s="2"/>
      <c r="K4068" s="2" t="s">
        <v>7552</v>
      </c>
      <c r="L4068" s="2" t="s">
        <v>29243</v>
      </c>
      <c r="M4068" s="2" t="s">
        <v>7460</v>
      </c>
      <c r="N4068" s="4" t="s">
        <v>29244</v>
      </c>
      <c r="O4068" s="4" t="s">
        <v>29245</v>
      </c>
    </row>
    <row r="4069" spans="1:15" ht="15" hidden="1" customHeight="1" x14ac:dyDescent="0.3">
      <c r="A4069" s="2" t="s">
        <v>497</v>
      </c>
      <c r="B4069" s="2" t="s">
        <v>34346</v>
      </c>
      <c r="C4069" s="3">
        <v>39</v>
      </c>
      <c r="D4069" s="2" t="s">
        <v>1266</v>
      </c>
      <c r="E4069" s="2" t="s">
        <v>28890</v>
      </c>
      <c r="F4069" s="2">
        <v>19224759</v>
      </c>
      <c r="G4069" s="2" t="s">
        <v>29246</v>
      </c>
      <c r="H4069" s="2" t="s">
        <v>29247</v>
      </c>
      <c r="I4069" s="2" t="s">
        <v>29248</v>
      </c>
      <c r="J4069" s="2" t="s">
        <v>29249</v>
      </c>
      <c r="K4069" s="2" t="s">
        <v>5284</v>
      </c>
      <c r="L4069" s="2" t="s">
        <v>29250</v>
      </c>
      <c r="M4069" s="2" t="s">
        <v>7460</v>
      </c>
      <c r="N4069" s="4" t="s">
        <v>29251</v>
      </c>
      <c r="O4069" s="4" t="s">
        <v>29252</v>
      </c>
    </row>
    <row r="4070" spans="1:15" ht="15" hidden="1" customHeight="1" x14ac:dyDescent="0.3">
      <c r="A4070" s="2" t="s">
        <v>497</v>
      </c>
      <c r="B4070" s="2" t="s">
        <v>34346</v>
      </c>
      <c r="C4070" s="3">
        <v>39</v>
      </c>
      <c r="D4070" s="2" t="s">
        <v>1266</v>
      </c>
      <c r="E4070" s="2" t="s">
        <v>28890</v>
      </c>
      <c r="F4070" s="2">
        <v>19222502</v>
      </c>
      <c r="G4070" s="2" t="s">
        <v>29253</v>
      </c>
      <c r="H4070" s="2" t="s">
        <v>29254</v>
      </c>
      <c r="I4070" s="2" t="s">
        <v>698</v>
      </c>
      <c r="J4070" s="2"/>
      <c r="K4070" s="2" t="s">
        <v>7921</v>
      </c>
      <c r="L4070" s="2" t="s">
        <v>29255</v>
      </c>
      <c r="M4070" s="2" t="s">
        <v>7460</v>
      </c>
      <c r="N4070" s="4" t="s">
        <v>29256</v>
      </c>
      <c r="O4070" s="4" t="s">
        <v>29257</v>
      </c>
    </row>
    <row r="4071" spans="1:15" ht="15" hidden="1" customHeight="1" x14ac:dyDescent="0.3">
      <c r="A4071" s="2" t="s">
        <v>497</v>
      </c>
      <c r="B4071" s="2" t="s">
        <v>34346</v>
      </c>
      <c r="C4071" s="3">
        <v>39</v>
      </c>
      <c r="D4071" s="2" t="s">
        <v>1266</v>
      </c>
      <c r="E4071" s="2" t="s">
        <v>28890</v>
      </c>
      <c r="F4071" s="2">
        <v>19418656</v>
      </c>
      <c r="G4071" s="2" t="s">
        <v>28988</v>
      </c>
      <c r="H4071" s="2" t="s">
        <v>29258</v>
      </c>
      <c r="I4071" s="2" t="s">
        <v>698</v>
      </c>
      <c r="J4071" s="2"/>
      <c r="K4071" s="2" t="s">
        <v>29226</v>
      </c>
      <c r="L4071" s="2" t="s">
        <v>29259</v>
      </c>
      <c r="M4071" s="2" t="s">
        <v>7438</v>
      </c>
      <c r="N4071" s="4" t="s">
        <v>29260</v>
      </c>
      <c r="O4071" s="2"/>
    </row>
    <row r="4072" spans="1:15" ht="15" hidden="1" customHeight="1" x14ac:dyDescent="0.3">
      <c r="A4072" s="2" t="s">
        <v>497</v>
      </c>
      <c r="B4072" s="2" t="s">
        <v>34346</v>
      </c>
      <c r="C4072" s="3">
        <v>39</v>
      </c>
      <c r="D4072" s="2" t="s">
        <v>1266</v>
      </c>
      <c r="E4072" s="2" t="s">
        <v>28890</v>
      </c>
      <c r="F4072" s="2">
        <v>18564333</v>
      </c>
      <c r="G4072" s="2" t="s">
        <v>29261</v>
      </c>
      <c r="H4072" s="2" t="s">
        <v>29262</v>
      </c>
      <c r="I4072" s="2" t="s">
        <v>2708</v>
      </c>
      <c r="J4072" s="2"/>
      <c r="K4072" s="2" t="s">
        <v>10981</v>
      </c>
      <c r="L4072" s="2" t="s">
        <v>29263</v>
      </c>
      <c r="M4072" s="2" t="s">
        <v>7460</v>
      </c>
      <c r="N4072" s="4" t="s">
        <v>29264</v>
      </c>
      <c r="O4072" s="4" t="s">
        <v>29265</v>
      </c>
    </row>
    <row r="4073" spans="1:15" ht="15" hidden="1" customHeight="1" x14ac:dyDescent="0.3">
      <c r="A4073" s="2" t="s">
        <v>497</v>
      </c>
      <c r="B4073" s="2" t="s">
        <v>34346</v>
      </c>
      <c r="C4073" s="3">
        <v>39</v>
      </c>
      <c r="D4073" s="2" t="s">
        <v>1266</v>
      </c>
      <c r="E4073" s="2" t="s">
        <v>28890</v>
      </c>
      <c r="F4073" s="2">
        <v>18257774</v>
      </c>
      <c r="G4073" s="2" t="s">
        <v>29266</v>
      </c>
      <c r="H4073" s="2" t="s">
        <v>29267</v>
      </c>
      <c r="I4073" s="2" t="s">
        <v>9816</v>
      </c>
      <c r="J4073" s="2"/>
      <c r="K4073" s="2" t="s">
        <v>29268</v>
      </c>
      <c r="L4073" s="2" t="s">
        <v>29269</v>
      </c>
      <c r="M4073" s="2" t="s">
        <v>7460</v>
      </c>
      <c r="N4073" s="4" t="s">
        <v>29270</v>
      </c>
      <c r="O4073" s="4" t="s">
        <v>29271</v>
      </c>
    </row>
    <row r="4074" spans="1:15" ht="15" hidden="1" customHeight="1" x14ac:dyDescent="0.3">
      <c r="A4074" s="2" t="s">
        <v>497</v>
      </c>
      <c r="B4074" s="2" t="s">
        <v>34346</v>
      </c>
      <c r="C4074" s="3">
        <v>39</v>
      </c>
      <c r="D4074" s="2" t="s">
        <v>1266</v>
      </c>
      <c r="E4074" s="2" t="s">
        <v>28890</v>
      </c>
      <c r="F4074" s="2">
        <v>17672869</v>
      </c>
      <c r="G4074" s="2" t="s">
        <v>29272</v>
      </c>
      <c r="H4074" s="2" t="s">
        <v>29273</v>
      </c>
      <c r="I4074" s="2" t="s">
        <v>15284</v>
      </c>
      <c r="J4074" s="2" t="s">
        <v>29274</v>
      </c>
      <c r="K4074" s="2" t="s">
        <v>7921</v>
      </c>
      <c r="L4074" s="2" t="s">
        <v>29275</v>
      </c>
      <c r="M4074" s="2" t="s">
        <v>8114</v>
      </c>
      <c r="N4074" s="4" t="s">
        <v>29276</v>
      </c>
      <c r="O4074" s="4" t="s">
        <v>29277</v>
      </c>
    </row>
    <row r="4075" spans="1:15" ht="15" hidden="1" customHeight="1" x14ac:dyDescent="0.3">
      <c r="A4075" s="2" t="s">
        <v>497</v>
      </c>
      <c r="B4075" s="2" t="s">
        <v>34346</v>
      </c>
      <c r="C4075" s="3">
        <v>39</v>
      </c>
      <c r="D4075" s="2" t="s">
        <v>1266</v>
      </c>
      <c r="E4075" s="2" t="s">
        <v>28890</v>
      </c>
      <c r="F4075" s="2">
        <v>17548660</v>
      </c>
      <c r="G4075" s="2" t="s">
        <v>29278</v>
      </c>
      <c r="H4075" s="2" t="s">
        <v>29279</v>
      </c>
      <c r="I4075" s="2" t="s">
        <v>29280</v>
      </c>
      <c r="J4075" s="2"/>
      <c r="K4075" s="2" t="s">
        <v>8235</v>
      </c>
      <c r="L4075" s="2" t="s">
        <v>29281</v>
      </c>
      <c r="M4075" s="2" t="s">
        <v>7460</v>
      </c>
      <c r="N4075" s="4" t="s">
        <v>29282</v>
      </c>
      <c r="O4075" s="4" t="s">
        <v>29283</v>
      </c>
    </row>
    <row r="4076" spans="1:15" ht="15" hidden="1" customHeight="1" x14ac:dyDescent="0.3">
      <c r="A4076" s="2" t="s">
        <v>497</v>
      </c>
      <c r="B4076" s="2" t="s">
        <v>34346</v>
      </c>
      <c r="C4076" s="3">
        <v>39</v>
      </c>
      <c r="D4076" s="2" t="s">
        <v>1266</v>
      </c>
      <c r="E4076" s="2" t="s">
        <v>28890</v>
      </c>
      <c r="F4076" s="2">
        <v>17926652</v>
      </c>
      <c r="G4076" s="2" t="s">
        <v>29284</v>
      </c>
      <c r="H4076" s="2" t="s">
        <v>29285</v>
      </c>
      <c r="I4076" s="2" t="s">
        <v>790</v>
      </c>
      <c r="J4076" s="2"/>
      <c r="K4076" s="2" t="s">
        <v>29286</v>
      </c>
      <c r="L4076" s="2" t="s">
        <v>29287</v>
      </c>
      <c r="M4076" s="2" t="s">
        <v>7460</v>
      </c>
      <c r="N4076" s="4" t="s">
        <v>29288</v>
      </c>
      <c r="O4076" s="2"/>
    </row>
    <row r="4077" spans="1:15" ht="15" hidden="1" customHeight="1" x14ac:dyDescent="0.3">
      <c r="A4077" s="2" t="s">
        <v>497</v>
      </c>
      <c r="B4077" s="2" t="s">
        <v>34346</v>
      </c>
      <c r="C4077" s="3">
        <v>39</v>
      </c>
      <c r="D4077" s="2" t="s">
        <v>1266</v>
      </c>
      <c r="E4077" s="2" t="s">
        <v>28890</v>
      </c>
      <c r="F4077" s="2">
        <v>16868456</v>
      </c>
      <c r="G4077" s="2" t="s">
        <v>29289</v>
      </c>
      <c r="H4077" s="2" t="s">
        <v>29290</v>
      </c>
      <c r="I4077" s="2" t="s">
        <v>3700</v>
      </c>
      <c r="J4077" s="2"/>
      <c r="K4077" s="2" t="s">
        <v>19220</v>
      </c>
      <c r="L4077" s="2" t="s">
        <v>29291</v>
      </c>
      <c r="M4077" s="2" t="s">
        <v>7735</v>
      </c>
      <c r="N4077" s="4" t="s">
        <v>29292</v>
      </c>
      <c r="O4077" s="4" t="s">
        <v>29293</v>
      </c>
    </row>
    <row r="4078" spans="1:15" ht="15" hidden="1" customHeight="1" x14ac:dyDescent="0.3">
      <c r="A4078" s="2" t="s">
        <v>497</v>
      </c>
      <c r="B4078" s="2" t="s">
        <v>34346</v>
      </c>
      <c r="C4078" s="3">
        <v>39</v>
      </c>
      <c r="D4078" s="2" t="s">
        <v>1266</v>
      </c>
      <c r="E4078" s="2" t="s">
        <v>28890</v>
      </c>
      <c r="F4078" s="2">
        <v>16772392</v>
      </c>
      <c r="G4078" s="2" t="s">
        <v>29294</v>
      </c>
      <c r="H4078" s="2" t="s">
        <v>29295</v>
      </c>
      <c r="I4078" s="2" t="s">
        <v>17638</v>
      </c>
      <c r="J4078" s="2"/>
      <c r="K4078" s="2" t="s">
        <v>9920</v>
      </c>
      <c r="L4078" s="2" t="s">
        <v>29296</v>
      </c>
      <c r="M4078" s="2" t="s">
        <v>7495</v>
      </c>
      <c r="N4078" s="4" t="s">
        <v>29297</v>
      </c>
      <c r="O4078" s="4" t="s">
        <v>29298</v>
      </c>
    </row>
    <row r="4079" spans="1:15" ht="15" hidden="1" customHeight="1" x14ac:dyDescent="0.3">
      <c r="A4079" s="2" t="s">
        <v>497</v>
      </c>
      <c r="B4079" s="2" t="s">
        <v>34346</v>
      </c>
      <c r="C4079" s="3">
        <v>39</v>
      </c>
      <c r="D4079" s="2" t="s">
        <v>1266</v>
      </c>
      <c r="E4079" s="2" t="s">
        <v>28890</v>
      </c>
      <c r="F4079" s="2">
        <v>15944329</v>
      </c>
      <c r="G4079" s="2" t="s">
        <v>29299</v>
      </c>
      <c r="H4079" s="2" t="s">
        <v>29300</v>
      </c>
      <c r="I4079" s="2" t="s">
        <v>21553</v>
      </c>
      <c r="J4079" s="2"/>
      <c r="K4079" s="2" t="s">
        <v>8235</v>
      </c>
      <c r="L4079" s="2" t="s">
        <v>29301</v>
      </c>
      <c r="M4079" s="2" t="s">
        <v>7460</v>
      </c>
      <c r="N4079" s="4" t="s">
        <v>29302</v>
      </c>
      <c r="O4079" s="4" t="s">
        <v>29303</v>
      </c>
    </row>
    <row r="4080" spans="1:15" ht="15" hidden="1" customHeight="1" x14ac:dyDescent="0.3">
      <c r="A4080" s="2" t="s">
        <v>497</v>
      </c>
      <c r="B4080" s="2" t="s">
        <v>34346</v>
      </c>
      <c r="C4080" s="3">
        <v>39</v>
      </c>
      <c r="D4080" s="2" t="s">
        <v>1266</v>
      </c>
      <c r="E4080" s="2" t="s">
        <v>28890</v>
      </c>
      <c r="F4080" s="2">
        <v>15258981</v>
      </c>
      <c r="G4080" s="2" t="s">
        <v>29304</v>
      </c>
      <c r="H4080" s="2" t="s">
        <v>29305</v>
      </c>
      <c r="I4080" s="2" t="s">
        <v>3018</v>
      </c>
      <c r="J4080" s="2"/>
      <c r="K4080" s="2" t="s">
        <v>8307</v>
      </c>
      <c r="L4080" s="2" t="s">
        <v>29306</v>
      </c>
      <c r="M4080" s="2" t="s">
        <v>7460</v>
      </c>
      <c r="N4080" s="4" t="s">
        <v>29307</v>
      </c>
      <c r="O4080" s="4" t="s">
        <v>29308</v>
      </c>
    </row>
    <row r="4081" spans="1:15" ht="15" hidden="1" customHeight="1" x14ac:dyDescent="0.3">
      <c r="A4081" s="2" t="s">
        <v>497</v>
      </c>
      <c r="B4081" s="2" t="s">
        <v>34346</v>
      </c>
      <c r="C4081" s="3">
        <v>39</v>
      </c>
      <c r="D4081" s="2" t="s">
        <v>1266</v>
      </c>
      <c r="E4081" s="2" t="s">
        <v>28890</v>
      </c>
      <c r="F4081" s="2">
        <v>15306584</v>
      </c>
      <c r="G4081" s="2" t="s">
        <v>29309</v>
      </c>
      <c r="H4081" s="2" t="s">
        <v>29310</v>
      </c>
      <c r="I4081" s="2" t="s">
        <v>3018</v>
      </c>
      <c r="J4081" s="2"/>
      <c r="K4081" s="2" t="s">
        <v>5276</v>
      </c>
      <c r="L4081" s="2" t="s">
        <v>29311</v>
      </c>
      <c r="M4081" s="2" t="s">
        <v>7388</v>
      </c>
      <c r="N4081" s="4" t="s">
        <v>29312</v>
      </c>
      <c r="O4081" s="4" t="s">
        <v>29313</v>
      </c>
    </row>
    <row r="4082" spans="1:15" ht="15" hidden="1" customHeight="1" x14ac:dyDescent="0.3">
      <c r="A4082" s="2" t="s">
        <v>497</v>
      </c>
      <c r="B4082" s="2" t="s">
        <v>34346</v>
      </c>
      <c r="C4082" s="3">
        <v>39</v>
      </c>
      <c r="D4082" s="2" t="s">
        <v>1266</v>
      </c>
      <c r="E4082" s="2" t="s">
        <v>28890</v>
      </c>
      <c r="F4082" s="2">
        <v>14724314</v>
      </c>
      <c r="G4082" s="2" t="s">
        <v>28988</v>
      </c>
      <c r="H4082" s="2" t="s">
        <v>29314</v>
      </c>
      <c r="I4082" s="2" t="s">
        <v>29315</v>
      </c>
      <c r="J4082" s="2"/>
      <c r="K4082" s="2" t="s">
        <v>8336</v>
      </c>
      <c r="L4082" s="2" t="s">
        <v>29316</v>
      </c>
      <c r="M4082" s="2" t="s">
        <v>7565</v>
      </c>
      <c r="N4082" s="4" t="s">
        <v>29317</v>
      </c>
      <c r="O4082" s="4" t="s">
        <v>29318</v>
      </c>
    </row>
    <row r="4083" spans="1:15" ht="15" hidden="1" customHeight="1" x14ac:dyDescent="0.3">
      <c r="A4083" s="2" t="s">
        <v>497</v>
      </c>
      <c r="B4083" s="2" t="s">
        <v>34346</v>
      </c>
      <c r="C4083" s="3">
        <v>39</v>
      </c>
      <c r="D4083" s="2" t="s">
        <v>1266</v>
      </c>
      <c r="E4083" s="2" t="s">
        <v>28890</v>
      </c>
      <c r="F4083" s="2">
        <v>12715326</v>
      </c>
      <c r="G4083" s="2" t="s">
        <v>29319</v>
      </c>
      <c r="H4083" s="2" t="s">
        <v>29320</v>
      </c>
      <c r="I4083" s="2" t="s">
        <v>29321</v>
      </c>
      <c r="J4083" s="2" t="s">
        <v>29322</v>
      </c>
      <c r="K4083" s="2" t="s">
        <v>8389</v>
      </c>
      <c r="L4083" s="2" t="s">
        <v>29323</v>
      </c>
      <c r="M4083" s="2" t="s">
        <v>7495</v>
      </c>
      <c r="N4083" s="4" t="s">
        <v>29324</v>
      </c>
      <c r="O4083" s="4" t="s">
        <v>29325</v>
      </c>
    </row>
    <row r="4084" spans="1:15" ht="15" hidden="1" customHeight="1" x14ac:dyDescent="0.3">
      <c r="A4084" s="2" t="s">
        <v>497</v>
      </c>
      <c r="B4084" s="2" t="s">
        <v>34346</v>
      </c>
      <c r="C4084" s="3">
        <v>39</v>
      </c>
      <c r="D4084" s="2" t="s">
        <v>1266</v>
      </c>
      <c r="E4084" s="2" t="s">
        <v>28890</v>
      </c>
      <c r="F4084" s="2">
        <v>12499426</v>
      </c>
      <c r="G4084" s="2" t="s">
        <v>29326</v>
      </c>
      <c r="H4084" s="2" t="s">
        <v>29327</v>
      </c>
      <c r="I4084" s="2" t="s">
        <v>29328</v>
      </c>
      <c r="J4084" s="2"/>
      <c r="K4084" s="2" t="s">
        <v>29329</v>
      </c>
      <c r="L4084" s="2" t="s">
        <v>29330</v>
      </c>
      <c r="M4084" s="2" t="s">
        <v>7438</v>
      </c>
      <c r="N4084" s="4" t="s">
        <v>29331</v>
      </c>
      <c r="O4084" s="4" t="s">
        <v>29332</v>
      </c>
    </row>
    <row r="4085" spans="1:15" ht="15" hidden="1" customHeight="1" x14ac:dyDescent="0.3">
      <c r="A4085" s="2" t="s">
        <v>497</v>
      </c>
      <c r="B4085" s="2" t="s">
        <v>34346</v>
      </c>
      <c r="C4085" s="3">
        <v>39</v>
      </c>
      <c r="D4085" s="2" t="s">
        <v>1266</v>
      </c>
      <c r="E4085" s="2" t="s">
        <v>28890</v>
      </c>
      <c r="F4085" s="2">
        <v>12438480</v>
      </c>
      <c r="G4085" s="2" t="s">
        <v>29333</v>
      </c>
      <c r="H4085" s="2" t="s">
        <v>29334</v>
      </c>
      <c r="I4085" s="2" t="s">
        <v>13825</v>
      </c>
      <c r="J4085" s="2"/>
      <c r="K4085" s="2" t="s">
        <v>29335</v>
      </c>
      <c r="L4085" s="2" t="s">
        <v>29336</v>
      </c>
      <c r="M4085" s="2" t="s">
        <v>7709</v>
      </c>
      <c r="N4085" s="4" t="s">
        <v>29337</v>
      </c>
      <c r="O4085" s="4" t="s">
        <v>29338</v>
      </c>
    </row>
    <row r="4086" spans="1:15" ht="15" hidden="1" customHeight="1" x14ac:dyDescent="0.3">
      <c r="A4086" s="2" t="s">
        <v>497</v>
      </c>
      <c r="B4086" s="2" t="s">
        <v>34346</v>
      </c>
      <c r="C4086" s="3">
        <v>39</v>
      </c>
      <c r="D4086" s="2" t="s">
        <v>1266</v>
      </c>
      <c r="E4086" s="2" t="s">
        <v>28890</v>
      </c>
      <c r="F4086" s="2">
        <v>21374279</v>
      </c>
      <c r="G4086" s="2" t="s">
        <v>28988</v>
      </c>
      <c r="H4086" s="2" t="s">
        <v>29339</v>
      </c>
      <c r="I4086" s="2" t="s">
        <v>635</v>
      </c>
      <c r="J4086" s="2"/>
      <c r="K4086" s="2" t="s">
        <v>29340</v>
      </c>
      <c r="L4086" s="2" t="s">
        <v>29341</v>
      </c>
      <c r="M4086" s="2" t="s">
        <v>7388</v>
      </c>
      <c r="N4086" s="4" t="s">
        <v>29342</v>
      </c>
      <c r="O4086" s="2"/>
    </row>
    <row r="4087" spans="1:15" ht="15" hidden="1" customHeight="1" x14ac:dyDescent="0.3">
      <c r="A4087" s="2" t="s">
        <v>497</v>
      </c>
      <c r="B4087" s="2" t="s">
        <v>34346</v>
      </c>
      <c r="C4087" s="3">
        <v>39</v>
      </c>
      <c r="D4087" s="2" t="s">
        <v>1266</v>
      </c>
      <c r="E4087" s="2" t="s">
        <v>28890</v>
      </c>
      <c r="F4087" s="2">
        <v>10427994</v>
      </c>
      <c r="G4087" s="2" t="s">
        <v>29343</v>
      </c>
      <c r="H4087" s="2" t="s">
        <v>29344</v>
      </c>
      <c r="I4087" s="2" t="s">
        <v>724</v>
      </c>
      <c r="J4087" s="2"/>
      <c r="K4087" s="2" t="s">
        <v>8179</v>
      </c>
      <c r="L4087" s="2" t="s">
        <v>29345</v>
      </c>
      <c r="M4087" s="2" t="s">
        <v>7388</v>
      </c>
      <c r="N4087" s="4" t="s">
        <v>29346</v>
      </c>
      <c r="O4087" s="4" t="s">
        <v>29347</v>
      </c>
    </row>
    <row r="4088" spans="1:15" ht="15" hidden="1" customHeight="1" x14ac:dyDescent="0.3">
      <c r="A4088" s="2" t="s">
        <v>497</v>
      </c>
      <c r="B4088" s="2" t="s">
        <v>34346</v>
      </c>
      <c r="C4088" s="3">
        <v>39</v>
      </c>
      <c r="D4088" s="2" t="s">
        <v>1266</v>
      </c>
      <c r="E4088" s="2" t="s">
        <v>28890</v>
      </c>
      <c r="F4088" s="2">
        <v>10065627</v>
      </c>
      <c r="G4088" s="2" t="s">
        <v>29348</v>
      </c>
      <c r="H4088" s="2" t="s">
        <v>29349</v>
      </c>
      <c r="I4088" s="2" t="s">
        <v>2377</v>
      </c>
      <c r="J4088" s="2"/>
      <c r="K4088" s="2" t="s">
        <v>9896</v>
      </c>
      <c r="L4088" s="2" t="s">
        <v>29350</v>
      </c>
      <c r="M4088" s="2" t="s">
        <v>7388</v>
      </c>
      <c r="N4088" s="4" t="s">
        <v>29351</v>
      </c>
      <c r="O4088" s="4" t="s">
        <v>29352</v>
      </c>
    </row>
    <row r="4089" spans="1:15" ht="15" hidden="1" customHeight="1" x14ac:dyDescent="0.3">
      <c r="A4089" s="2" t="s">
        <v>497</v>
      </c>
      <c r="B4089" s="2" t="s">
        <v>34346</v>
      </c>
      <c r="C4089" s="3">
        <v>39</v>
      </c>
      <c r="D4089" s="2" t="s">
        <v>1266</v>
      </c>
      <c r="E4089" s="2" t="s">
        <v>28890</v>
      </c>
      <c r="F4089" s="2">
        <v>9678755</v>
      </c>
      <c r="G4089" s="2" t="s">
        <v>29353</v>
      </c>
      <c r="H4089" s="2" t="s">
        <v>29354</v>
      </c>
      <c r="I4089" s="2" t="s">
        <v>711</v>
      </c>
      <c r="J4089" s="2"/>
      <c r="K4089" s="2" t="s">
        <v>10907</v>
      </c>
      <c r="L4089" s="2" t="s">
        <v>29355</v>
      </c>
      <c r="M4089" s="2" t="s">
        <v>7388</v>
      </c>
      <c r="N4089" s="4" t="s">
        <v>29356</v>
      </c>
      <c r="O4089" s="4" t="s">
        <v>29357</v>
      </c>
    </row>
    <row r="4090" spans="1:15" ht="15" hidden="1" customHeight="1" x14ac:dyDescent="0.3">
      <c r="A4090" s="2" t="s">
        <v>497</v>
      </c>
      <c r="B4090" s="2" t="s">
        <v>34346</v>
      </c>
      <c r="C4090" s="3">
        <v>39</v>
      </c>
      <c r="D4090" s="2" t="s">
        <v>1266</v>
      </c>
      <c r="E4090" s="2" t="s">
        <v>28890</v>
      </c>
      <c r="F4090" s="2">
        <v>9156112</v>
      </c>
      <c r="G4090" s="2" t="s">
        <v>29358</v>
      </c>
      <c r="H4090" s="2" t="s">
        <v>29359</v>
      </c>
      <c r="I4090" s="2" t="s">
        <v>831</v>
      </c>
      <c r="J4090" s="2"/>
      <c r="K4090" s="2" t="s">
        <v>29360</v>
      </c>
      <c r="L4090" s="2" t="s">
        <v>29361</v>
      </c>
      <c r="M4090" s="2" t="s">
        <v>7388</v>
      </c>
      <c r="N4090" s="4" t="s">
        <v>29362</v>
      </c>
      <c r="O4090" s="4" t="s">
        <v>29363</v>
      </c>
    </row>
    <row r="4091" spans="1:15" ht="15" hidden="1" customHeight="1" x14ac:dyDescent="0.3">
      <c r="A4091" s="2" t="s">
        <v>497</v>
      </c>
      <c r="B4091" s="2" t="s">
        <v>34346</v>
      </c>
      <c r="C4091" s="3">
        <v>39</v>
      </c>
      <c r="D4091" s="2" t="s">
        <v>1266</v>
      </c>
      <c r="E4091" s="2" t="s">
        <v>28890</v>
      </c>
      <c r="F4091" s="2">
        <v>9038637</v>
      </c>
      <c r="G4091" s="2" t="s">
        <v>29364</v>
      </c>
      <c r="H4091" s="2" t="s">
        <v>29365</v>
      </c>
      <c r="I4091" s="2" t="s">
        <v>27456</v>
      </c>
      <c r="J4091" s="2"/>
      <c r="K4091" s="2" t="s">
        <v>29366</v>
      </c>
      <c r="L4091" s="2" t="s">
        <v>29367</v>
      </c>
      <c r="M4091" s="2" t="s">
        <v>7388</v>
      </c>
      <c r="N4091" s="4" t="s">
        <v>29368</v>
      </c>
      <c r="O4091" s="4" t="s">
        <v>29369</v>
      </c>
    </row>
    <row r="4092" spans="1:15" ht="15" hidden="1" customHeight="1" x14ac:dyDescent="0.3">
      <c r="A4092" s="2" t="s">
        <v>497</v>
      </c>
      <c r="B4092" s="2" t="s">
        <v>34346</v>
      </c>
      <c r="C4092" s="3">
        <v>39</v>
      </c>
      <c r="D4092" s="2" t="s">
        <v>1266</v>
      </c>
      <c r="E4092" s="2" t="s">
        <v>28890</v>
      </c>
      <c r="F4092" s="2">
        <v>8707317</v>
      </c>
      <c r="G4092" s="2" t="s">
        <v>29370</v>
      </c>
      <c r="H4092" s="2" t="s">
        <v>29371</v>
      </c>
      <c r="I4092" s="2" t="s">
        <v>11568</v>
      </c>
      <c r="J4092" s="2"/>
      <c r="K4092" s="2" t="s">
        <v>29366</v>
      </c>
      <c r="L4092" s="2" t="s">
        <v>29372</v>
      </c>
      <c r="M4092" s="2" t="s">
        <v>7709</v>
      </c>
      <c r="N4092" s="4" t="s">
        <v>29373</v>
      </c>
      <c r="O4092" s="4" t="s">
        <v>29374</v>
      </c>
    </row>
    <row r="4093" spans="1:15" ht="15" hidden="1" customHeight="1" x14ac:dyDescent="0.3">
      <c r="A4093" s="2" t="s">
        <v>497</v>
      </c>
      <c r="B4093" s="2" t="s">
        <v>34346</v>
      </c>
      <c r="C4093" s="3">
        <v>39</v>
      </c>
      <c r="D4093" s="2" t="s">
        <v>1266</v>
      </c>
      <c r="E4093" s="2" t="s">
        <v>28890</v>
      </c>
      <c r="F4093" s="2">
        <v>8708375</v>
      </c>
      <c r="G4093" s="2" t="s">
        <v>29375</v>
      </c>
      <c r="H4093" s="2" t="s">
        <v>29376</v>
      </c>
      <c r="I4093" s="2" t="s">
        <v>1985</v>
      </c>
      <c r="J4093" s="2"/>
      <c r="K4093" s="2" t="s">
        <v>14224</v>
      </c>
      <c r="L4093" s="2" t="s">
        <v>29377</v>
      </c>
      <c r="M4093" s="2" t="s">
        <v>7709</v>
      </c>
      <c r="N4093" s="4" t="s">
        <v>29378</v>
      </c>
      <c r="O4093" s="4" t="s">
        <v>29379</v>
      </c>
    </row>
    <row r="4094" spans="1:15" ht="15" hidden="1" customHeight="1" x14ac:dyDescent="0.3">
      <c r="A4094" s="2" t="s">
        <v>510</v>
      </c>
      <c r="B4094" s="2" t="s">
        <v>25</v>
      </c>
      <c r="C4094" s="3">
        <v>40</v>
      </c>
      <c r="D4094" s="2" t="s">
        <v>1286</v>
      </c>
      <c r="E4094" s="2" t="s">
        <v>29380</v>
      </c>
      <c r="F4094" s="2">
        <v>39797383</v>
      </c>
      <c r="G4094" s="2" t="s">
        <v>29381</v>
      </c>
      <c r="H4094" s="2" t="s">
        <v>29382</v>
      </c>
      <c r="I4094" s="2" t="s">
        <v>4760</v>
      </c>
      <c r="J4094" s="2" t="s">
        <v>14682</v>
      </c>
      <c r="K4094" s="2" t="s">
        <v>20750</v>
      </c>
      <c r="L4094" s="2" t="s">
        <v>29383</v>
      </c>
      <c r="M4094" s="2" t="s">
        <v>7444</v>
      </c>
      <c r="N4094" s="4" t="s">
        <v>29384</v>
      </c>
      <c r="O4094" s="4" t="s">
        <v>29385</v>
      </c>
    </row>
    <row r="4095" spans="1:15" ht="15" hidden="1" customHeight="1" x14ac:dyDescent="0.3">
      <c r="A4095" s="2" t="s">
        <v>510</v>
      </c>
      <c r="B4095" s="2" t="s">
        <v>25</v>
      </c>
      <c r="C4095" s="3">
        <v>40</v>
      </c>
      <c r="D4095" s="2" t="s">
        <v>1286</v>
      </c>
      <c r="E4095" s="2" t="s">
        <v>29380</v>
      </c>
      <c r="F4095" s="2">
        <v>39894450</v>
      </c>
      <c r="G4095" s="2" t="s">
        <v>29386</v>
      </c>
      <c r="H4095" s="2" t="s">
        <v>29387</v>
      </c>
      <c r="I4095" s="2" t="s">
        <v>15370</v>
      </c>
      <c r="J4095" s="2" t="s">
        <v>15370</v>
      </c>
      <c r="K4095" s="2" t="s">
        <v>29388</v>
      </c>
      <c r="L4095" s="2"/>
      <c r="M4095" s="2" t="s">
        <v>7388</v>
      </c>
      <c r="N4095" s="4" t="s">
        <v>29389</v>
      </c>
      <c r="O4095" s="4" t="s">
        <v>29390</v>
      </c>
    </row>
    <row r="4096" spans="1:15" ht="15" hidden="1" customHeight="1" x14ac:dyDescent="0.3">
      <c r="A4096" s="2" t="s">
        <v>510</v>
      </c>
      <c r="B4096" s="2" t="s">
        <v>25</v>
      </c>
      <c r="C4096" s="3">
        <v>40</v>
      </c>
      <c r="D4096" s="2" t="s">
        <v>1286</v>
      </c>
      <c r="E4096" s="2" t="s">
        <v>29380</v>
      </c>
      <c r="F4096" s="2">
        <v>40016440</v>
      </c>
      <c r="G4096" s="2" t="s">
        <v>29391</v>
      </c>
      <c r="H4096" s="2" t="s">
        <v>29392</v>
      </c>
      <c r="I4096" s="2" t="s">
        <v>4282</v>
      </c>
      <c r="J4096" s="2" t="s">
        <v>4282</v>
      </c>
      <c r="K4096" s="2" t="s">
        <v>29393</v>
      </c>
      <c r="L4096" s="2"/>
      <c r="M4096" s="2" t="s">
        <v>7388</v>
      </c>
      <c r="N4096" s="4" t="s">
        <v>29394</v>
      </c>
      <c r="O4096" s="4" t="s">
        <v>29395</v>
      </c>
    </row>
    <row r="4097" spans="1:15" ht="15" hidden="1" customHeight="1" x14ac:dyDescent="0.3">
      <c r="A4097" s="2" t="s">
        <v>510</v>
      </c>
      <c r="B4097" s="2" t="s">
        <v>25</v>
      </c>
      <c r="C4097" s="3">
        <v>40</v>
      </c>
      <c r="D4097" s="2" t="s">
        <v>1286</v>
      </c>
      <c r="E4097" s="2" t="s">
        <v>29380</v>
      </c>
      <c r="F4097" s="2">
        <v>39641226</v>
      </c>
      <c r="G4097" s="2" t="s">
        <v>29396</v>
      </c>
      <c r="H4097" s="2" t="s">
        <v>29397</v>
      </c>
      <c r="I4097" s="2" t="s">
        <v>7393</v>
      </c>
      <c r="J4097" s="2" t="s">
        <v>6543</v>
      </c>
      <c r="K4097" s="2" t="s">
        <v>20750</v>
      </c>
      <c r="L4097" s="2" t="s">
        <v>29398</v>
      </c>
      <c r="M4097" s="2" t="s">
        <v>7388</v>
      </c>
      <c r="N4097" s="4" t="s">
        <v>29399</v>
      </c>
      <c r="O4097" s="4" t="s">
        <v>29400</v>
      </c>
    </row>
    <row r="4098" spans="1:15" ht="15" hidden="1" customHeight="1" x14ac:dyDescent="0.3">
      <c r="A4098" s="2" t="s">
        <v>510</v>
      </c>
      <c r="B4098" s="2" t="s">
        <v>25</v>
      </c>
      <c r="C4098" s="3">
        <v>40</v>
      </c>
      <c r="D4098" s="2" t="s">
        <v>1286</v>
      </c>
      <c r="E4098" s="2" t="s">
        <v>29380</v>
      </c>
      <c r="F4098" s="2">
        <v>39818201</v>
      </c>
      <c r="G4098" s="2" t="s">
        <v>29401</v>
      </c>
      <c r="H4098" s="2" t="s">
        <v>29402</v>
      </c>
      <c r="I4098" s="2" t="s">
        <v>17829</v>
      </c>
      <c r="J4098" s="2" t="s">
        <v>17829</v>
      </c>
      <c r="K4098" s="2" t="s">
        <v>29388</v>
      </c>
      <c r="L4098" s="2"/>
      <c r="M4098" s="2" t="s">
        <v>7388</v>
      </c>
      <c r="N4098" s="4" t="s">
        <v>29403</v>
      </c>
      <c r="O4098" s="4" t="s">
        <v>29404</v>
      </c>
    </row>
    <row r="4099" spans="1:15" ht="15" hidden="1" customHeight="1" x14ac:dyDescent="0.3">
      <c r="A4099" s="2" t="s">
        <v>510</v>
      </c>
      <c r="B4099" s="2" t="s">
        <v>25</v>
      </c>
      <c r="C4099" s="3">
        <v>40</v>
      </c>
      <c r="D4099" s="2" t="s">
        <v>1286</v>
      </c>
      <c r="E4099" s="2" t="s">
        <v>29380</v>
      </c>
      <c r="F4099" s="2">
        <v>39718666</v>
      </c>
      <c r="G4099" s="2" t="s">
        <v>29415</v>
      </c>
      <c r="H4099" s="2" t="s">
        <v>29416</v>
      </c>
      <c r="I4099" s="2" t="s">
        <v>25158</v>
      </c>
      <c r="J4099" s="2" t="s">
        <v>25158</v>
      </c>
      <c r="K4099" s="2" t="s">
        <v>12896</v>
      </c>
      <c r="L4099" s="2" t="s">
        <v>29417</v>
      </c>
      <c r="M4099" s="2" t="s">
        <v>7388</v>
      </c>
      <c r="N4099" s="4" t="s">
        <v>29418</v>
      </c>
      <c r="O4099" s="4" t="s">
        <v>29419</v>
      </c>
    </row>
    <row r="4100" spans="1:15" ht="15" hidden="1" customHeight="1" x14ac:dyDescent="0.3">
      <c r="A4100" s="2" t="s">
        <v>510</v>
      </c>
      <c r="B4100" s="2" t="s">
        <v>25</v>
      </c>
      <c r="C4100" s="3">
        <v>40</v>
      </c>
      <c r="D4100" s="2" t="s">
        <v>1286</v>
      </c>
      <c r="E4100" s="2" t="s">
        <v>29380</v>
      </c>
      <c r="F4100" s="2">
        <v>39694212</v>
      </c>
      <c r="G4100" s="2" t="s">
        <v>29420</v>
      </c>
      <c r="H4100" s="2" t="s">
        <v>29421</v>
      </c>
      <c r="I4100" s="2" t="s">
        <v>10968</v>
      </c>
      <c r="J4100" s="2" t="s">
        <v>10968</v>
      </c>
      <c r="K4100" s="2" t="s">
        <v>10793</v>
      </c>
      <c r="L4100" s="2"/>
      <c r="M4100" s="2" t="s">
        <v>7388</v>
      </c>
      <c r="N4100" s="4" t="s">
        <v>29422</v>
      </c>
      <c r="O4100" s="4" t="s">
        <v>29423</v>
      </c>
    </row>
    <row r="4101" spans="1:15" ht="15" hidden="1" customHeight="1" x14ac:dyDescent="0.3">
      <c r="A4101" s="2" t="s">
        <v>510</v>
      </c>
      <c r="B4101" s="2" t="s">
        <v>25</v>
      </c>
      <c r="C4101" s="3">
        <v>40</v>
      </c>
      <c r="D4101" s="2" t="s">
        <v>1286</v>
      </c>
      <c r="E4101" s="2" t="s">
        <v>29380</v>
      </c>
      <c r="F4101" s="2">
        <v>39681225</v>
      </c>
      <c r="G4101" s="2" t="s">
        <v>29424</v>
      </c>
      <c r="H4101" s="2" t="s">
        <v>29425</v>
      </c>
      <c r="I4101" s="2" t="s">
        <v>29426</v>
      </c>
      <c r="J4101" s="2" t="s">
        <v>29426</v>
      </c>
      <c r="K4101" s="2" t="s">
        <v>10793</v>
      </c>
      <c r="L4101" s="2"/>
      <c r="M4101" s="2" t="s">
        <v>7388</v>
      </c>
      <c r="N4101" s="4" t="s">
        <v>29427</v>
      </c>
      <c r="O4101" s="4" t="s">
        <v>29428</v>
      </c>
    </row>
    <row r="4102" spans="1:15" ht="15" hidden="1" customHeight="1" x14ac:dyDescent="0.3">
      <c r="A4102" s="2" t="s">
        <v>510</v>
      </c>
      <c r="B4102" s="2" t="s">
        <v>25</v>
      </c>
      <c r="C4102" s="3">
        <v>40</v>
      </c>
      <c r="D4102" s="2" t="s">
        <v>1286</v>
      </c>
      <c r="E4102" s="2" t="s">
        <v>29380</v>
      </c>
      <c r="F4102" s="2">
        <v>38298887</v>
      </c>
      <c r="G4102" s="2" t="s">
        <v>29429</v>
      </c>
      <c r="H4102" s="2" t="s">
        <v>29430</v>
      </c>
      <c r="I4102" s="2" t="s">
        <v>11899</v>
      </c>
      <c r="J4102" s="2" t="s">
        <v>27823</v>
      </c>
      <c r="K4102" s="2" t="s">
        <v>29431</v>
      </c>
      <c r="L4102" s="2" t="s">
        <v>29432</v>
      </c>
      <c r="M4102" s="2" t="s">
        <v>7388</v>
      </c>
      <c r="N4102" s="4" t="s">
        <v>29433</v>
      </c>
      <c r="O4102" s="4" t="s">
        <v>29434</v>
      </c>
    </row>
    <row r="4103" spans="1:15" ht="15" hidden="1" customHeight="1" x14ac:dyDescent="0.3">
      <c r="A4103" s="2" t="s">
        <v>510</v>
      </c>
      <c r="B4103" s="2" t="s">
        <v>25</v>
      </c>
      <c r="C4103" s="3">
        <v>40</v>
      </c>
      <c r="D4103" s="2" t="s">
        <v>1286</v>
      </c>
      <c r="E4103" s="2" t="s">
        <v>29380</v>
      </c>
      <c r="F4103" s="2">
        <v>39535492</v>
      </c>
      <c r="G4103" s="2" t="s">
        <v>29435</v>
      </c>
      <c r="H4103" s="2" t="s">
        <v>29436</v>
      </c>
      <c r="I4103" s="2" t="s">
        <v>11899</v>
      </c>
      <c r="J4103" s="2" t="s">
        <v>5957</v>
      </c>
      <c r="K4103" s="2" t="s">
        <v>29437</v>
      </c>
      <c r="L4103" s="2" t="s">
        <v>29438</v>
      </c>
      <c r="M4103" s="2" t="s">
        <v>29439</v>
      </c>
      <c r="N4103" s="4" t="s">
        <v>29440</v>
      </c>
      <c r="O4103" s="4" t="s">
        <v>29441</v>
      </c>
    </row>
    <row r="4104" spans="1:15" ht="15" hidden="1" customHeight="1" x14ac:dyDescent="0.3">
      <c r="A4104" s="2" t="s">
        <v>510</v>
      </c>
      <c r="B4104" s="2" t="s">
        <v>25</v>
      </c>
      <c r="C4104" s="3">
        <v>40</v>
      </c>
      <c r="D4104" s="2" t="s">
        <v>1286</v>
      </c>
      <c r="E4104" s="2" t="s">
        <v>29380</v>
      </c>
      <c r="F4104" s="2">
        <v>39563684</v>
      </c>
      <c r="G4104" s="2" t="s">
        <v>29442</v>
      </c>
      <c r="H4104" s="2" t="s">
        <v>29443</v>
      </c>
      <c r="I4104" s="2" t="s">
        <v>11899</v>
      </c>
      <c r="J4104" s="2" t="s">
        <v>29444</v>
      </c>
      <c r="K4104" s="2" t="s">
        <v>29431</v>
      </c>
      <c r="L4104" s="2" t="s">
        <v>29445</v>
      </c>
      <c r="M4104" s="2" t="s">
        <v>7388</v>
      </c>
      <c r="N4104" s="4" t="s">
        <v>29446</v>
      </c>
      <c r="O4104" s="4" t="s">
        <v>29447</v>
      </c>
    </row>
    <row r="4105" spans="1:15" ht="15" hidden="1" customHeight="1" x14ac:dyDescent="0.3">
      <c r="A4105" s="2" t="s">
        <v>510</v>
      </c>
      <c r="B4105" s="2" t="s">
        <v>25</v>
      </c>
      <c r="C4105" s="3">
        <v>40</v>
      </c>
      <c r="D4105" s="2" t="s">
        <v>1286</v>
      </c>
      <c r="E4105" s="2" t="s">
        <v>29380</v>
      </c>
      <c r="F4105" s="2">
        <v>39566399</v>
      </c>
      <c r="G4105" s="2" t="s">
        <v>29448</v>
      </c>
      <c r="H4105" s="2" t="s">
        <v>29449</v>
      </c>
      <c r="I4105" s="2" t="s">
        <v>11899</v>
      </c>
      <c r="J4105" s="2" t="s">
        <v>3131</v>
      </c>
      <c r="K4105" s="2" t="s">
        <v>5138</v>
      </c>
      <c r="L4105" s="2" t="s">
        <v>29450</v>
      </c>
      <c r="M4105" s="2" t="s">
        <v>7388</v>
      </c>
      <c r="N4105" s="4" t="s">
        <v>3478</v>
      </c>
      <c r="O4105" s="4" t="s">
        <v>29451</v>
      </c>
    </row>
    <row r="4106" spans="1:15" ht="15" hidden="1" customHeight="1" x14ac:dyDescent="0.3">
      <c r="A4106" s="2" t="s">
        <v>510</v>
      </c>
      <c r="B4106" s="2" t="s">
        <v>25</v>
      </c>
      <c r="C4106" s="3">
        <v>40</v>
      </c>
      <c r="D4106" s="2" t="s">
        <v>1286</v>
      </c>
      <c r="E4106" s="2" t="s">
        <v>29380</v>
      </c>
      <c r="F4106" s="2">
        <v>39521091</v>
      </c>
      <c r="G4106" s="2" t="s">
        <v>29452</v>
      </c>
      <c r="H4106" s="2" t="s">
        <v>29453</v>
      </c>
      <c r="I4106" s="2" t="s">
        <v>5556</v>
      </c>
      <c r="J4106" s="2" t="s">
        <v>5556</v>
      </c>
      <c r="K4106" s="2" t="s">
        <v>22740</v>
      </c>
      <c r="L4106" s="2"/>
      <c r="M4106" s="2" t="s">
        <v>7388</v>
      </c>
      <c r="N4106" s="4" t="s">
        <v>3463</v>
      </c>
      <c r="O4106" s="4" t="s">
        <v>29454</v>
      </c>
    </row>
    <row r="4107" spans="1:15" ht="15" hidden="1" customHeight="1" x14ac:dyDescent="0.3">
      <c r="A4107" s="2" t="s">
        <v>510</v>
      </c>
      <c r="B4107" s="2" t="s">
        <v>25</v>
      </c>
      <c r="C4107" s="3">
        <v>40</v>
      </c>
      <c r="D4107" s="2" t="s">
        <v>1286</v>
      </c>
      <c r="E4107" s="2" t="s">
        <v>29380</v>
      </c>
      <c r="F4107" s="2">
        <v>39367753</v>
      </c>
      <c r="G4107" s="2" t="s">
        <v>29455</v>
      </c>
      <c r="H4107" s="2" t="s">
        <v>29456</v>
      </c>
      <c r="I4107" s="2" t="s">
        <v>5010</v>
      </c>
      <c r="J4107" s="2" t="s">
        <v>29457</v>
      </c>
      <c r="K4107" s="2" t="s">
        <v>29437</v>
      </c>
      <c r="L4107" s="2" t="s">
        <v>29458</v>
      </c>
      <c r="M4107" s="2" t="s">
        <v>29459</v>
      </c>
      <c r="N4107" s="4" t="s">
        <v>29460</v>
      </c>
      <c r="O4107" s="4" t="s">
        <v>29461</v>
      </c>
    </row>
    <row r="4108" spans="1:15" ht="15" hidden="1" customHeight="1" x14ac:dyDescent="0.3">
      <c r="A4108" s="2" t="s">
        <v>510</v>
      </c>
      <c r="B4108" s="2" t="s">
        <v>25</v>
      </c>
      <c r="C4108" s="3">
        <v>40</v>
      </c>
      <c r="D4108" s="2" t="s">
        <v>1286</v>
      </c>
      <c r="E4108" s="2" t="s">
        <v>29380</v>
      </c>
      <c r="F4108" s="2">
        <v>39448057</v>
      </c>
      <c r="G4108" s="2" t="s">
        <v>29462</v>
      </c>
      <c r="H4108" s="2" t="s">
        <v>29463</v>
      </c>
      <c r="I4108" s="2" t="s">
        <v>29464</v>
      </c>
      <c r="J4108" s="2" t="s">
        <v>29464</v>
      </c>
      <c r="K4108" s="2" t="s">
        <v>10700</v>
      </c>
      <c r="L4108" s="2"/>
      <c r="M4108" s="2" t="s">
        <v>7388</v>
      </c>
      <c r="N4108" s="4" t="s">
        <v>29465</v>
      </c>
      <c r="O4108" s="4" t="s">
        <v>29466</v>
      </c>
    </row>
    <row r="4109" spans="1:15" ht="15" hidden="1" customHeight="1" x14ac:dyDescent="0.3">
      <c r="A4109" s="2" t="s">
        <v>510</v>
      </c>
      <c r="B4109" s="2" t="s">
        <v>25</v>
      </c>
      <c r="C4109" s="3">
        <v>40</v>
      </c>
      <c r="D4109" s="2" t="s">
        <v>1286</v>
      </c>
      <c r="E4109" s="2" t="s">
        <v>29380</v>
      </c>
      <c r="F4109" s="2">
        <v>39397286</v>
      </c>
      <c r="G4109" s="2" t="s">
        <v>29467</v>
      </c>
      <c r="H4109" s="2" t="s">
        <v>29468</v>
      </c>
      <c r="I4109" s="2" t="s">
        <v>29444</v>
      </c>
      <c r="J4109" s="2" t="s">
        <v>29444</v>
      </c>
      <c r="K4109" s="2" t="s">
        <v>29388</v>
      </c>
      <c r="L4109" s="2"/>
      <c r="M4109" s="2" t="s">
        <v>7388</v>
      </c>
      <c r="N4109" s="4" t="s">
        <v>29469</v>
      </c>
      <c r="O4109" s="4" t="s">
        <v>29470</v>
      </c>
    </row>
    <row r="4110" spans="1:15" ht="15" hidden="1" customHeight="1" x14ac:dyDescent="0.3">
      <c r="A4110" s="2" t="s">
        <v>510</v>
      </c>
      <c r="B4110" s="2" t="s">
        <v>25</v>
      </c>
      <c r="C4110" s="3">
        <v>40</v>
      </c>
      <c r="D4110" s="2" t="s">
        <v>1286</v>
      </c>
      <c r="E4110" s="2" t="s">
        <v>29380</v>
      </c>
      <c r="F4110" s="2">
        <v>38835140</v>
      </c>
      <c r="G4110" s="2" t="s">
        <v>29471</v>
      </c>
      <c r="H4110" s="2" t="s">
        <v>29472</v>
      </c>
      <c r="I4110" s="2" t="s">
        <v>850</v>
      </c>
      <c r="J4110" s="2" t="s">
        <v>5860</v>
      </c>
      <c r="K4110" s="2" t="s">
        <v>29388</v>
      </c>
      <c r="L4110" s="2" t="s">
        <v>29473</v>
      </c>
      <c r="M4110" s="2" t="s">
        <v>7388</v>
      </c>
      <c r="N4110" s="4" t="s">
        <v>29474</v>
      </c>
      <c r="O4110" s="4" t="s">
        <v>29475</v>
      </c>
    </row>
    <row r="4111" spans="1:15" ht="15" hidden="1" customHeight="1" x14ac:dyDescent="0.3">
      <c r="A4111" s="2" t="s">
        <v>510</v>
      </c>
      <c r="B4111" s="2" t="s">
        <v>25</v>
      </c>
      <c r="C4111" s="3">
        <v>40</v>
      </c>
      <c r="D4111" s="2" t="s">
        <v>1286</v>
      </c>
      <c r="E4111" s="2" t="s">
        <v>29380</v>
      </c>
      <c r="F4111" s="2">
        <v>38782847</v>
      </c>
      <c r="G4111" s="2" t="s">
        <v>29476</v>
      </c>
      <c r="H4111" s="2" t="s">
        <v>29477</v>
      </c>
      <c r="I4111" s="2" t="s">
        <v>1031</v>
      </c>
      <c r="J4111" s="2" t="s">
        <v>6223</v>
      </c>
      <c r="K4111" s="2" t="s">
        <v>29478</v>
      </c>
      <c r="L4111" s="2" t="s">
        <v>29479</v>
      </c>
      <c r="M4111" s="2" t="s">
        <v>7709</v>
      </c>
      <c r="N4111" s="4" t="s">
        <v>29480</v>
      </c>
      <c r="O4111" s="4" t="s">
        <v>29481</v>
      </c>
    </row>
    <row r="4112" spans="1:15" ht="15" hidden="1" customHeight="1" x14ac:dyDescent="0.3">
      <c r="A4112" s="2" t="s">
        <v>510</v>
      </c>
      <c r="B4112" s="2" t="s">
        <v>25</v>
      </c>
      <c r="C4112" s="3">
        <v>40</v>
      </c>
      <c r="D4112" s="2" t="s">
        <v>1286</v>
      </c>
      <c r="E4112" s="2" t="s">
        <v>29380</v>
      </c>
      <c r="F4112" s="2">
        <v>39004512</v>
      </c>
      <c r="G4112" s="2" t="s">
        <v>29482</v>
      </c>
      <c r="H4112" s="2" t="s">
        <v>29483</v>
      </c>
      <c r="I4112" s="2" t="s">
        <v>12870</v>
      </c>
      <c r="J4112" s="2" t="s">
        <v>12870</v>
      </c>
      <c r="K4112" s="2" t="s">
        <v>29388</v>
      </c>
      <c r="L4112" s="2"/>
      <c r="M4112" s="2" t="s">
        <v>7388</v>
      </c>
      <c r="N4112" s="4" t="s">
        <v>29484</v>
      </c>
      <c r="O4112" s="4" t="s">
        <v>29485</v>
      </c>
    </row>
    <row r="4113" spans="1:15" ht="15" hidden="1" customHeight="1" x14ac:dyDescent="0.3">
      <c r="A4113" s="2" t="s">
        <v>510</v>
      </c>
      <c r="B4113" s="2" t="s">
        <v>25</v>
      </c>
      <c r="C4113" s="3">
        <v>40</v>
      </c>
      <c r="D4113" s="2" t="s">
        <v>1286</v>
      </c>
      <c r="E4113" s="2" t="s">
        <v>29380</v>
      </c>
      <c r="F4113" s="2">
        <v>38814336</v>
      </c>
      <c r="G4113" s="2" t="s">
        <v>29486</v>
      </c>
      <c r="H4113" s="2" t="s">
        <v>29487</v>
      </c>
      <c r="I4113" s="2" t="s">
        <v>20376</v>
      </c>
      <c r="J4113" s="2"/>
      <c r="K4113" s="2" t="s">
        <v>29488</v>
      </c>
      <c r="L4113" s="2" t="s">
        <v>29489</v>
      </c>
      <c r="M4113" s="2" t="s">
        <v>7858</v>
      </c>
      <c r="N4113" s="4" t="s">
        <v>29490</v>
      </c>
      <c r="O4113" s="4" t="s">
        <v>29491</v>
      </c>
    </row>
    <row r="4114" spans="1:15" ht="15" hidden="1" customHeight="1" x14ac:dyDescent="0.3">
      <c r="A4114" s="2" t="s">
        <v>510</v>
      </c>
      <c r="B4114" s="2" t="s">
        <v>25</v>
      </c>
      <c r="C4114" s="3">
        <v>40</v>
      </c>
      <c r="D4114" s="2" t="s">
        <v>1286</v>
      </c>
      <c r="E4114" s="2" t="s">
        <v>29380</v>
      </c>
      <c r="F4114" s="2">
        <v>37549104</v>
      </c>
      <c r="G4114" s="2" t="s">
        <v>29492</v>
      </c>
      <c r="H4114" s="2" t="s">
        <v>29493</v>
      </c>
      <c r="I4114" s="2" t="s">
        <v>5425</v>
      </c>
      <c r="J4114" s="2"/>
      <c r="K4114" s="2" t="s">
        <v>10700</v>
      </c>
      <c r="L4114" s="2" t="s">
        <v>29494</v>
      </c>
      <c r="M4114" s="2" t="s">
        <v>9183</v>
      </c>
      <c r="N4114" s="4" t="s">
        <v>29495</v>
      </c>
      <c r="O4114" s="4" t="s">
        <v>29496</v>
      </c>
    </row>
    <row r="4115" spans="1:15" ht="15" hidden="1" customHeight="1" x14ac:dyDescent="0.3">
      <c r="A4115" s="2" t="s">
        <v>510</v>
      </c>
      <c r="B4115" s="2" t="s">
        <v>25</v>
      </c>
      <c r="C4115" s="3">
        <v>40</v>
      </c>
      <c r="D4115" s="2" t="s">
        <v>1286</v>
      </c>
      <c r="E4115" s="2" t="s">
        <v>29380</v>
      </c>
      <c r="F4115" s="2">
        <v>37951297</v>
      </c>
      <c r="G4115" s="2" t="s">
        <v>29497</v>
      </c>
      <c r="H4115" s="2" t="s">
        <v>29498</v>
      </c>
      <c r="I4115" s="2" t="s">
        <v>5425</v>
      </c>
      <c r="J4115" s="2"/>
      <c r="K4115" s="2" t="s">
        <v>10700</v>
      </c>
      <c r="L4115" s="2" t="s">
        <v>29499</v>
      </c>
      <c r="M4115" s="2" t="s">
        <v>7460</v>
      </c>
      <c r="N4115" s="4" t="s">
        <v>29500</v>
      </c>
      <c r="O4115" s="4" t="s">
        <v>29501</v>
      </c>
    </row>
    <row r="4116" spans="1:15" ht="15" hidden="1" customHeight="1" x14ac:dyDescent="0.3">
      <c r="A4116" s="2" t="s">
        <v>510</v>
      </c>
      <c r="B4116" s="2" t="s">
        <v>25</v>
      </c>
      <c r="C4116" s="3">
        <v>40</v>
      </c>
      <c r="D4116" s="2" t="s">
        <v>1286</v>
      </c>
      <c r="E4116" s="2" t="s">
        <v>29380</v>
      </c>
      <c r="F4116" s="2">
        <v>38643502</v>
      </c>
      <c r="G4116" s="2" t="s">
        <v>29502</v>
      </c>
      <c r="H4116" s="2" t="s">
        <v>29503</v>
      </c>
      <c r="I4116" s="2" t="s">
        <v>2415</v>
      </c>
      <c r="J4116" s="2" t="s">
        <v>6558</v>
      </c>
      <c r="K4116" s="2" t="s">
        <v>20750</v>
      </c>
      <c r="L4116" s="2" t="s">
        <v>29504</v>
      </c>
      <c r="M4116" s="2" t="s">
        <v>8909</v>
      </c>
      <c r="N4116" s="4" t="s">
        <v>29505</v>
      </c>
      <c r="O4116" s="4" t="s">
        <v>29506</v>
      </c>
    </row>
    <row r="4117" spans="1:15" ht="15" hidden="1" customHeight="1" x14ac:dyDescent="0.3">
      <c r="A4117" s="2" t="s">
        <v>510</v>
      </c>
      <c r="B4117" s="2" t="s">
        <v>25</v>
      </c>
      <c r="C4117" s="3">
        <v>40</v>
      </c>
      <c r="D4117" s="2" t="s">
        <v>1286</v>
      </c>
      <c r="E4117" s="2" t="s">
        <v>29380</v>
      </c>
      <c r="F4117" s="2">
        <v>37690125</v>
      </c>
      <c r="G4117" s="2" t="s">
        <v>29507</v>
      </c>
      <c r="H4117" s="2" t="s">
        <v>29508</v>
      </c>
      <c r="I4117" s="2" t="s">
        <v>4998</v>
      </c>
      <c r="J4117" s="2" t="s">
        <v>15673</v>
      </c>
      <c r="K4117" s="2" t="s">
        <v>29509</v>
      </c>
      <c r="L4117" s="2" t="s">
        <v>29510</v>
      </c>
      <c r="M4117" s="2" t="s">
        <v>7388</v>
      </c>
      <c r="N4117" s="4" t="s">
        <v>29511</v>
      </c>
      <c r="O4117" s="4" t="s">
        <v>29512</v>
      </c>
    </row>
    <row r="4118" spans="1:15" ht="15" hidden="1" customHeight="1" x14ac:dyDescent="0.3">
      <c r="A4118" s="2" t="s">
        <v>510</v>
      </c>
      <c r="B4118" s="2" t="s">
        <v>25</v>
      </c>
      <c r="C4118" s="3">
        <v>40</v>
      </c>
      <c r="D4118" s="2" t="s">
        <v>1286</v>
      </c>
      <c r="E4118" s="2" t="s">
        <v>29380</v>
      </c>
      <c r="F4118" s="2">
        <v>38417060</v>
      </c>
      <c r="G4118" s="2" t="s">
        <v>29513</v>
      </c>
      <c r="H4118" s="2" t="s">
        <v>29514</v>
      </c>
      <c r="I4118" s="2" t="s">
        <v>4459</v>
      </c>
      <c r="J4118" s="2" t="s">
        <v>29515</v>
      </c>
      <c r="K4118" s="2" t="s">
        <v>21604</v>
      </c>
      <c r="L4118" s="2" t="s">
        <v>29516</v>
      </c>
      <c r="M4118" s="2" t="s">
        <v>7388</v>
      </c>
      <c r="N4118" s="4" t="s">
        <v>29517</v>
      </c>
      <c r="O4118" s="4" t="s">
        <v>29518</v>
      </c>
    </row>
    <row r="4119" spans="1:15" ht="15" hidden="1" customHeight="1" x14ac:dyDescent="0.3">
      <c r="A4119" s="2" t="s">
        <v>510</v>
      </c>
      <c r="B4119" s="2" t="s">
        <v>25</v>
      </c>
      <c r="C4119" s="3">
        <v>40</v>
      </c>
      <c r="D4119" s="2" t="s">
        <v>1286</v>
      </c>
      <c r="E4119" s="2" t="s">
        <v>29380</v>
      </c>
      <c r="F4119" s="2">
        <v>38277006</v>
      </c>
      <c r="G4119" s="2" t="s">
        <v>29519</v>
      </c>
      <c r="H4119" s="2" t="s">
        <v>29520</v>
      </c>
      <c r="I4119" s="2" t="s">
        <v>4025</v>
      </c>
      <c r="J4119" s="2" t="s">
        <v>29521</v>
      </c>
      <c r="K4119" s="2" t="s">
        <v>29488</v>
      </c>
      <c r="L4119" s="2" t="s">
        <v>29522</v>
      </c>
      <c r="M4119" s="2" t="s">
        <v>7460</v>
      </c>
      <c r="N4119" s="4" t="s">
        <v>29523</v>
      </c>
      <c r="O4119" s="4" t="s">
        <v>29524</v>
      </c>
    </row>
    <row r="4120" spans="1:15" ht="15" hidden="1" customHeight="1" x14ac:dyDescent="0.3">
      <c r="A4120" s="2" t="s">
        <v>510</v>
      </c>
      <c r="B4120" s="2" t="s">
        <v>25</v>
      </c>
      <c r="C4120" s="3">
        <v>40</v>
      </c>
      <c r="D4120" s="2" t="s">
        <v>1286</v>
      </c>
      <c r="E4120" s="2" t="s">
        <v>29380</v>
      </c>
      <c r="F4120" s="2">
        <v>38523122</v>
      </c>
      <c r="G4120" s="2" t="s">
        <v>29525</v>
      </c>
      <c r="H4120" s="2" t="s">
        <v>29526</v>
      </c>
      <c r="I4120" s="2" t="s">
        <v>4025</v>
      </c>
      <c r="J4120" s="2"/>
      <c r="K4120" s="2" t="s">
        <v>20750</v>
      </c>
      <c r="L4120" s="2" t="s">
        <v>29527</v>
      </c>
      <c r="M4120" s="2" t="s">
        <v>7565</v>
      </c>
      <c r="N4120" s="4" t="s">
        <v>29528</v>
      </c>
      <c r="O4120" s="4" t="s">
        <v>29529</v>
      </c>
    </row>
    <row r="4121" spans="1:15" ht="15" hidden="1" customHeight="1" x14ac:dyDescent="0.3">
      <c r="A4121" s="2" t="s">
        <v>510</v>
      </c>
      <c r="B4121" s="2" t="s">
        <v>25</v>
      </c>
      <c r="C4121" s="3">
        <v>40</v>
      </c>
      <c r="D4121" s="2" t="s">
        <v>1286</v>
      </c>
      <c r="E4121" s="2" t="s">
        <v>29380</v>
      </c>
      <c r="F4121" s="2">
        <v>38720466</v>
      </c>
      <c r="G4121" s="2" t="s">
        <v>29530</v>
      </c>
      <c r="H4121" s="2" t="s">
        <v>29531</v>
      </c>
      <c r="I4121" s="2" t="s">
        <v>4025</v>
      </c>
      <c r="J4121" s="2" t="s">
        <v>10988</v>
      </c>
      <c r="K4121" s="2" t="s">
        <v>29388</v>
      </c>
      <c r="L4121" s="2" t="s">
        <v>29532</v>
      </c>
      <c r="M4121" s="2" t="s">
        <v>7388</v>
      </c>
      <c r="N4121" s="4" t="s">
        <v>29533</v>
      </c>
      <c r="O4121" s="4" t="s">
        <v>29534</v>
      </c>
    </row>
    <row r="4122" spans="1:15" ht="15" hidden="1" customHeight="1" x14ac:dyDescent="0.3">
      <c r="A4122" s="2" t="s">
        <v>510</v>
      </c>
      <c r="B4122" s="2" t="s">
        <v>25</v>
      </c>
      <c r="C4122" s="3">
        <v>40</v>
      </c>
      <c r="D4122" s="2" t="s">
        <v>1286</v>
      </c>
      <c r="E4122" s="2" t="s">
        <v>29380</v>
      </c>
      <c r="F4122" s="2">
        <v>38246006</v>
      </c>
      <c r="G4122" s="2" t="s">
        <v>29535</v>
      </c>
      <c r="H4122" s="2" t="s">
        <v>29536</v>
      </c>
      <c r="I4122" s="2" t="s">
        <v>21755</v>
      </c>
      <c r="J4122" s="2" t="s">
        <v>5925</v>
      </c>
      <c r="K4122" s="2" t="s">
        <v>22544</v>
      </c>
      <c r="L4122" s="2" t="s">
        <v>29537</v>
      </c>
      <c r="M4122" s="2" t="s">
        <v>7388</v>
      </c>
      <c r="N4122" s="4" t="s">
        <v>29538</v>
      </c>
      <c r="O4122" s="4" t="s">
        <v>29539</v>
      </c>
    </row>
    <row r="4123" spans="1:15" ht="15" hidden="1" customHeight="1" x14ac:dyDescent="0.3">
      <c r="A4123" s="2" t="s">
        <v>510</v>
      </c>
      <c r="B4123" s="2" t="s">
        <v>25</v>
      </c>
      <c r="C4123" s="3">
        <v>40</v>
      </c>
      <c r="D4123" s="2" t="s">
        <v>1286</v>
      </c>
      <c r="E4123" s="2" t="s">
        <v>29380</v>
      </c>
      <c r="F4123" s="2">
        <v>38247151</v>
      </c>
      <c r="G4123" s="2" t="s">
        <v>29540</v>
      </c>
      <c r="H4123" s="2" t="s">
        <v>29541</v>
      </c>
      <c r="I4123" s="2" t="s">
        <v>5347</v>
      </c>
      <c r="J4123" s="2"/>
      <c r="K4123" s="2" t="s">
        <v>20750</v>
      </c>
      <c r="L4123" s="2" t="s">
        <v>29542</v>
      </c>
      <c r="M4123" s="2" t="s">
        <v>8909</v>
      </c>
      <c r="N4123" s="4" t="s">
        <v>29543</v>
      </c>
      <c r="O4123" s="4" t="s">
        <v>29544</v>
      </c>
    </row>
    <row r="4124" spans="1:15" ht="15" hidden="1" customHeight="1" x14ac:dyDescent="0.3">
      <c r="A4124" s="2" t="s">
        <v>510</v>
      </c>
      <c r="B4124" s="2" t="s">
        <v>25</v>
      </c>
      <c r="C4124" s="3">
        <v>40</v>
      </c>
      <c r="D4124" s="2" t="s">
        <v>1286</v>
      </c>
      <c r="E4124" s="2" t="s">
        <v>29380</v>
      </c>
      <c r="F4124" s="2">
        <v>38509826</v>
      </c>
      <c r="G4124" s="2" t="s">
        <v>29545</v>
      </c>
      <c r="H4124" s="2" t="s">
        <v>29546</v>
      </c>
      <c r="I4124" s="2" t="s">
        <v>5347</v>
      </c>
      <c r="J4124" s="2" t="s">
        <v>20393</v>
      </c>
      <c r="K4124" s="2" t="s">
        <v>23170</v>
      </c>
      <c r="L4124" s="2" t="s">
        <v>29547</v>
      </c>
      <c r="M4124" s="2" t="s">
        <v>7438</v>
      </c>
      <c r="N4124" s="4" t="s">
        <v>29548</v>
      </c>
      <c r="O4124" s="4" t="s">
        <v>29549</v>
      </c>
    </row>
    <row r="4125" spans="1:15" ht="15" hidden="1" customHeight="1" x14ac:dyDescent="0.3">
      <c r="A4125" s="2" t="s">
        <v>510</v>
      </c>
      <c r="B4125" s="2" t="s">
        <v>25</v>
      </c>
      <c r="C4125" s="3">
        <v>40</v>
      </c>
      <c r="D4125" s="2" t="s">
        <v>1286</v>
      </c>
      <c r="E4125" s="2" t="s">
        <v>29380</v>
      </c>
      <c r="F4125" s="2">
        <v>37716619</v>
      </c>
      <c r="G4125" s="2" t="s">
        <v>29550</v>
      </c>
      <c r="H4125" s="2" t="s">
        <v>29551</v>
      </c>
      <c r="I4125" s="2" t="s">
        <v>10995</v>
      </c>
      <c r="J4125" s="2" t="s">
        <v>29552</v>
      </c>
      <c r="K4125" s="2" t="s">
        <v>10793</v>
      </c>
      <c r="L4125" s="2" t="s">
        <v>29553</v>
      </c>
      <c r="M4125" s="2" t="s">
        <v>29554</v>
      </c>
      <c r="N4125" s="4" t="s">
        <v>29555</v>
      </c>
      <c r="O4125" s="4" t="s">
        <v>29556</v>
      </c>
    </row>
    <row r="4126" spans="1:15" ht="15" hidden="1" customHeight="1" x14ac:dyDescent="0.3">
      <c r="A4126" s="2" t="s">
        <v>510</v>
      </c>
      <c r="B4126" s="2" t="s">
        <v>25</v>
      </c>
      <c r="C4126" s="3">
        <v>40</v>
      </c>
      <c r="D4126" s="2" t="s">
        <v>1286</v>
      </c>
      <c r="E4126" s="2" t="s">
        <v>29380</v>
      </c>
      <c r="F4126" s="2">
        <v>37823425</v>
      </c>
      <c r="G4126" s="2" t="s">
        <v>29557</v>
      </c>
      <c r="H4126" s="2" t="s">
        <v>29558</v>
      </c>
      <c r="I4126" s="2" t="s">
        <v>10995</v>
      </c>
      <c r="J4126" s="2" t="s">
        <v>15661</v>
      </c>
      <c r="K4126" s="2" t="s">
        <v>29559</v>
      </c>
      <c r="L4126" s="2" t="s">
        <v>29560</v>
      </c>
      <c r="M4126" s="2" t="s">
        <v>7488</v>
      </c>
      <c r="N4126" s="4" t="s">
        <v>29561</v>
      </c>
      <c r="O4126" s="4" t="s">
        <v>29562</v>
      </c>
    </row>
    <row r="4127" spans="1:15" ht="15" hidden="1" customHeight="1" x14ac:dyDescent="0.3">
      <c r="A4127" s="2" t="s">
        <v>510</v>
      </c>
      <c r="B4127" s="2" t="s">
        <v>25</v>
      </c>
      <c r="C4127" s="3">
        <v>40</v>
      </c>
      <c r="D4127" s="2" t="s">
        <v>1286</v>
      </c>
      <c r="E4127" s="2" t="s">
        <v>29380</v>
      </c>
      <c r="F4127" s="2">
        <v>39034943</v>
      </c>
      <c r="G4127" s="2" t="s">
        <v>29563</v>
      </c>
      <c r="H4127" s="2" t="s">
        <v>29564</v>
      </c>
      <c r="I4127" s="2" t="s">
        <v>945</v>
      </c>
      <c r="J4127" s="2" t="s">
        <v>5974</v>
      </c>
      <c r="K4127" s="2" t="s">
        <v>29565</v>
      </c>
      <c r="L4127" s="2" t="s">
        <v>29566</v>
      </c>
      <c r="M4127" s="2" t="s">
        <v>7388</v>
      </c>
      <c r="N4127" s="4" t="s">
        <v>29567</v>
      </c>
      <c r="O4127" s="4" t="s">
        <v>29568</v>
      </c>
    </row>
    <row r="4128" spans="1:15" ht="15" hidden="1" customHeight="1" x14ac:dyDescent="0.3">
      <c r="A4128" s="2" t="s">
        <v>510</v>
      </c>
      <c r="B4128" s="2" t="s">
        <v>25</v>
      </c>
      <c r="C4128" s="3">
        <v>40</v>
      </c>
      <c r="D4128" s="2" t="s">
        <v>1286</v>
      </c>
      <c r="E4128" s="2" t="s">
        <v>29380</v>
      </c>
      <c r="F4128" s="2">
        <v>37450892</v>
      </c>
      <c r="G4128" s="2" t="s">
        <v>29569</v>
      </c>
      <c r="H4128" s="2" t="s">
        <v>29570</v>
      </c>
      <c r="I4128" s="2" t="s">
        <v>29571</v>
      </c>
      <c r="J4128" s="2"/>
      <c r="K4128" s="2" t="s">
        <v>20760</v>
      </c>
      <c r="L4128" s="2" t="s">
        <v>29572</v>
      </c>
      <c r="M4128" s="2" t="s">
        <v>7388</v>
      </c>
      <c r="N4128" s="4" t="s">
        <v>29573</v>
      </c>
      <c r="O4128" s="4" t="s">
        <v>29574</v>
      </c>
    </row>
    <row r="4129" spans="1:15" ht="15" hidden="1" customHeight="1" x14ac:dyDescent="0.3">
      <c r="A4129" s="2" t="s">
        <v>510</v>
      </c>
      <c r="B4129" s="2" t="s">
        <v>25</v>
      </c>
      <c r="C4129" s="3">
        <v>40</v>
      </c>
      <c r="D4129" s="2" t="s">
        <v>1286</v>
      </c>
      <c r="E4129" s="2" t="s">
        <v>29380</v>
      </c>
      <c r="F4129" s="2">
        <v>37404381</v>
      </c>
      <c r="G4129" s="2" t="s">
        <v>29575</v>
      </c>
      <c r="H4129" s="2" t="s">
        <v>29576</v>
      </c>
      <c r="I4129" s="2" t="s">
        <v>5906</v>
      </c>
      <c r="J4129" s="2" t="s">
        <v>6304</v>
      </c>
      <c r="K4129" s="2" t="s">
        <v>29431</v>
      </c>
      <c r="L4129" s="2" t="s">
        <v>29577</v>
      </c>
      <c r="M4129" s="2" t="s">
        <v>7388</v>
      </c>
      <c r="N4129" s="4" t="s">
        <v>29578</v>
      </c>
      <c r="O4129" s="4" t="s">
        <v>29579</v>
      </c>
    </row>
    <row r="4130" spans="1:15" ht="15" hidden="1" customHeight="1" x14ac:dyDescent="0.3">
      <c r="A4130" s="2" t="s">
        <v>510</v>
      </c>
      <c r="B4130" s="2" t="s">
        <v>25</v>
      </c>
      <c r="C4130" s="3">
        <v>40</v>
      </c>
      <c r="D4130" s="2" t="s">
        <v>1286</v>
      </c>
      <c r="E4130" s="2" t="s">
        <v>29380</v>
      </c>
      <c r="F4130" s="2">
        <v>37831183</v>
      </c>
      <c r="G4130" s="2" t="s">
        <v>29580</v>
      </c>
      <c r="H4130" s="2" t="s">
        <v>29581</v>
      </c>
      <c r="I4130" s="2" t="s">
        <v>5906</v>
      </c>
      <c r="J4130" s="2" t="s">
        <v>25181</v>
      </c>
      <c r="K4130" s="2" t="s">
        <v>29488</v>
      </c>
      <c r="L4130" s="2" t="s">
        <v>29582</v>
      </c>
      <c r="M4130" s="2" t="s">
        <v>7852</v>
      </c>
      <c r="N4130" s="4" t="s">
        <v>3475</v>
      </c>
      <c r="O4130" s="4" t="s">
        <v>29583</v>
      </c>
    </row>
    <row r="4131" spans="1:15" ht="15" hidden="1" customHeight="1" x14ac:dyDescent="0.3">
      <c r="A4131" s="2" t="s">
        <v>510</v>
      </c>
      <c r="B4131" s="2" t="s">
        <v>25</v>
      </c>
      <c r="C4131" s="3">
        <v>40</v>
      </c>
      <c r="D4131" s="2" t="s">
        <v>1286</v>
      </c>
      <c r="E4131" s="2" t="s">
        <v>29380</v>
      </c>
      <c r="F4131" s="2">
        <v>38098495</v>
      </c>
      <c r="G4131" s="2" t="s">
        <v>29584</v>
      </c>
      <c r="H4131" s="2" t="s">
        <v>29585</v>
      </c>
      <c r="I4131" s="2" t="s">
        <v>5906</v>
      </c>
      <c r="J4131" s="2" t="s">
        <v>17905</v>
      </c>
      <c r="K4131" s="2" t="s">
        <v>29431</v>
      </c>
      <c r="L4131" s="2" t="s">
        <v>29586</v>
      </c>
      <c r="M4131" s="2" t="s">
        <v>7388</v>
      </c>
      <c r="N4131" s="4" t="s">
        <v>29587</v>
      </c>
      <c r="O4131" s="4" t="s">
        <v>29588</v>
      </c>
    </row>
    <row r="4132" spans="1:15" ht="15" hidden="1" customHeight="1" x14ac:dyDescent="0.3">
      <c r="A4132" s="2" t="s">
        <v>510</v>
      </c>
      <c r="B4132" s="2" t="s">
        <v>25</v>
      </c>
      <c r="C4132" s="3">
        <v>40</v>
      </c>
      <c r="D4132" s="2" t="s">
        <v>1286</v>
      </c>
      <c r="E4132" s="2" t="s">
        <v>29380</v>
      </c>
      <c r="F4132" s="2">
        <v>37834994</v>
      </c>
      <c r="G4132" s="2" t="s">
        <v>29589</v>
      </c>
      <c r="H4132" s="2" t="s">
        <v>29590</v>
      </c>
      <c r="I4132" s="2" t="s">
        <v>20843</v>
      </c>
      <c r="J4132" s="2" t="s">
        <v>20843</v>
      </c>
      <c r="K4132" s="2" t="s">
        <v>7450</v>
      </c>
      <c r="L4132" s="2" t="s">
        <v>29591</v>
      </c>
      <c r="M4132" s="2" t="s">
        <v>7388</v>
      </c>
      <c r="N4132" s="4" t="s">
        <v>29592</v>
      </c>
      <c r="O4132" s="4" t="s">
        <v>29593</v>
      </c>
    </row>
    <row r="4133" spans="1:15" ht="15" hidden="1" customHeight="1" x14ac:dyDescent="0.3">
      <c r="A4133" s="2" t="s">
        <v>510</v>
      </c>
      <c r="B4133" s="2" t="s">
        <v>25</v>
      </c>
      <c r="C4133" s="3">
        <v>40</v>
      </c>
      <c r="D4133" s="2" t="s">
        <v>1286</v>
      </c>
      <c r="E4133" s="2" t="s">
        <v>29380</v>
      </c>
      <c r="F4133" s="2">
        <v>37561155</v>
      </c>
      <c r="G4133" s="2" t="s">
        <v>29594</v>
      </c>
      <c r="H4133" s="2" t="s">
        <v>29595</v>
      </c>
      <c r="I4133" s="2" t="s">
        <v>2891</v>
      </c>
      <c r="J4133" s="2" t="s">
        <v>7254</v>
      </c>
      <c r="K4133" s="2" t="s">
        <v>29488</v>
      </c>
      <c r="L4133" s="2" t="s">
        <v>29596</v>
      </c>
      <c r="M4133" s="2" t="s">
        <v>7645</v>
      </c>
      <c r="N4133" s="4" t="s">
        <v>3473</v>
      </c>
      <c r="O4133" s="4" t="s">
        <v>29597</v>
      </c>
    </row>
    <row r="4134" spans="1:15" ht="15" hidden="1" customHeight="1" x14ac:dyDescent="0.3">
      <c r="A4134" s="2" t="s">
        <v>510</v>
      </c>
      <c r="B4134" s="2" t="s">
        <v>25</v>
      </c>
      <c r="C4134" s="3">
        <v>40</v>
      </c>
      <c r="D4134" s="2" t="s">
        <v>1286</v>
      </c>
      <c r="E4134" s="2" t="s">
        <v>29380</v>
      </c>
      <c r="F4134" s="2">
        <v>37768292</v>
      </c>
      <c r="G4134" s="2" t="s">
        <v>29598</v>
      </c>
      <c r="H4134" s="2" t="s">
        <v>29599</v>
      </c>
      <c r="I4134" s="2" t="s">
        <v>2891</v>
      </c>
      <c r="J4134" s="2"/>
      <c r="K4134" s="2" t="s">
        <v>20750</v>
      </c>
      <c r="L4134" s="2" t="s">
        <v>29600</v>
      </c>
      <c r="M4134" s="2" t="s">
        <v>7677</v>
      </c>
      <c r="N4134" s="4" t="s">
        <v>29601</v>
      </c>
      <c r="O4134" s="2"/>
    </row>
    <row r="4135" spans="1:15" ht="15" hidden="1" customHeight="1" x14ac:dyDescent="0.3">
      <c r="A4135" s="2" t="s">
        <v>510</v>
      </c>
      <c r="B4135" s="2" t="s">
        <v>25</v>
      </c>
      <c r="C4135" s="3">
        <v>40</v>
      </c>
      <c r="D4135" s="2" t="s">
        <v>1286</v>
      </c>
      <c r="E4135" s="2" t="s">
        <v>29380</v>
      </c>
      <c r="F4135" s="2">
        <v>36869815</v>
      </c>
      <c r="G4135" s="2" t="s">
        <v>29602</v>
      </c>
      <c r="H4135" s="2" t="s">
        <v>29603</v>
      </c>
      <c r="I4135" s="2" t="s">
        <v>3040</v>
      </c>
      <c r="J4135" s="2"/>
      <c r="K4135" s="2" t="s">
        <v>20760</v>
      </c>
      <c r="L4135" s="2" t="s">
        <v>29604</v>
      </c>
      <c r="M4135" s="2" t="s">
        <v>7388</v>
      </c>
      <c r="N4135" s="4" t="s">
        <v>3466</v>
      </c>
      <c r="O4135" s="4" t="s">
        <v>29605</v>
      </c>
    </row>
    <row r="4136" spans="1:15" ht="15" hidden="1" customHeight="1" x14ac:dyDescent="0.3">
      <c r="A4136" s="2" t="s">
        <v>510</v>
      </c>
      <c r="B4136" s="2" t="s">
        <v>25</v>
      </c>
      <c r="C4136" s="3">
        <v>40</v>
      </c>
      <c r="D4136" s="2" t="s">
        <v>1286</v>
      </c>
      <c r="E4136" s="2" t="s">
        <v>29380</v>
      </c>
      <c r="F4136" s="2">
        <v>37351647</v>
      </c>
      <c r="G4136" s="2" t="s">
        <v>29486</v>
      </c>
      <c r="H4136" s="2" t="s">
        <v>29606</v>
      </c>
      <c r="I4136" s="2" t="s">
        <v>2931</v>
      </c>
      <c r="J4136" s="2" t="s">
        <v>6014</v>
      </c>
      <c r="K4136" s="2" t="s">
        <v>29488</v>
      </c>
      <c r="L4136" s="2" t="s">
        <v>29607</v>
      </c>
      <c r="M4136" s="2" t="s">
        <v>7488</v>
      </c>
      <c r="N4136" s="4" t="s">
        <v>29608</v>
      </c>
      <c r="O4136" s="4" t="s">
        <v>29609</v>
      </c>
    </row>
    <row r="4137" spans="1:15" ht="15" hidden="1" customHeight="1" x14ac:dyDescent="0.3">
      <c r="A4137" s="2" t="s">
        <v>510</v>
      </c>
      <c r="B4137" s="2" t="s">
        <v>25</v>
      </c>
      <c r="C4137" s="3">
        <v>40</v>
      </c>
      <c r="D4137" s="2" t="s">
        <v>1286</v>
      </c>
      <c r="E4137" s="2" t="s">
        <v>29380</v>
      </c>
      <c r="F4137" s="2">
        <v>37507482</v>
      </c>
      <c r="G4137" s="2" t="s">
        <v>29610</v>
      </c>
      <c r="H4137" s="2" t="s">
        <v>29611</v>
      </c>
      <c r="I4137" s="2" t="s">
        <v>8926</v>
      </c>
      <c r="J4137" s="2" t="s">
        <v>8926</v>
      </c>
      <c r="K4137" s="2" t="s">
        <v>8943</v>
      </c>
      <c r="L4137" s="2" t="s">
        <v>29612</v>
      </c>
      <c r="M4137" s="2" t="s">
        <v>7460</v>
      </c>
      <c r="N4137" s="4" t="s">
        <v>29613</v>
      </c>
      <c r="O4137" s="4" t="s">
        <v>29614</v>
      </c>
    </row>
    <row r="4138" spans="1:15" ht="15" hidden="1" customHeight="1" x14ac:dyDescent="0.3">
      <c r="A4138" s="2" t="s">
        <v>510</v>
      </c>
      <c r="B4138" s="2" t="s">
        <v>25</v>
      </c>
      <c r="C4138" s="3">
        <v>40</v>
      </c>
      <c r="D4138" s="2" t="s">
        <v>1286</v>
      </c>
      <c r="E4138" s="2" t="s">
        <v>29380</v>
      </c>
      <c r="F4138" s="2">
        <v>37145253</v>
      </c>
      <c r="G4138" s="2" t="s">
        <v>29615</v>
      </c>
      <c r="H4138" s="2" t="s">
        <v>29616</v>
      </c>
      <c r="I4138" s="2" t="s">
        <v>2976</v>
      </c>
      <c r="J4138" s="2"/>
      <c r="K4138" s="2" t="s">
        <v>29488</v>
      </c>
      <c r="L4138" s="2" t="s">
        <v>29617</v>
      </c>
      <c r="M4138" s="2" t="s">
        <v>7858</v>
      </c>
      <c r="N4138" s="4" t="s">
        <v>29618</v>
      </c>
      <c r="O4138" s="4" t="s">
        <v>29619</v>
      </c>
    </row>
    <row r="4139" spans="1:15" ht="15" hidden="1" customHeight="1" x14ac:dyDescent="0.3">
      <c r="A4139" s="2" t="s">
        <v>510</v>
      </c>
      <c r="B4139" s="2" t="s">
        <v>25</v>
      </c>
      <c r="C4139" s="3">
        <v>40</v>
      </c>
      <c r="D4139" s="2" t="s">
        <v>1286</v>
      </c>
      <c r="E4139" s="2" t="s">
        <v>29380</v>
      </c>
      <c r="F4139" s="2">
        <v>36884164</v>
      </c>
      <c r="G4139" s="2" t="s">
        <v>29620</v>
      </c>
      <c r="H4139" s="2" t="s">
        <v>29621</v>
      </c>
      <c r="I4139" s="2" t="s">
        <v>5580</v>
      </c>
      <c r="J4139" s="2" t="s">
        <v>29622</v>
      </c>
      <c r="K4139" s="2" t="s">
        <v>29623</v>
      </c>
      <c r="L4139" s="2" t="s">
        <v>29624</v>
      </c>
      <c r="M4139" s="2" t="s">
        <v>7819</v>
      </c>
      <c r="N4139" s="4" t="s">
        <v>29625</v>
      </c>
      <c r="O4139" s="4" t="s">
        <v>29626</v>
      </c>
    </row>
    <row r="4140" spans="1:15" ht="15" hidden="1" customHeight="1" x14ac:dyDescent="0.3">
      <c r="A4140" s="2" t="s">
        <v>510</v>
      </c>
      <c r="B4140" s="2" t="s">
        <v>25</v>
      </c>
      <c r="C4140" s="3">
        <v>40</v>
      </c>
      <c r="D4140" s="2" t="s">
        <v>1286</v>
      </c>
      <c r="E4140" s="2" t="s">
        <v>29380</v>
      </c>
      <c r="F4140" s="2">
        <v>36516820</v>
      </c>
      <c r="G4140" s="2" t="s">
        <v>29627</v>
      </c>
      <c r="H4140" s="2" t="s">
        <v>29628</v>
      </c>
      <c r="I4140" s="2" t="s">
        <v>11026</v>
      </c>
      <c r="J4140" s="2" t="s">
        <v>6199</v>
      </c>
      <c r="K4140" s="2" t="s">
        <v>29388</v>
      </c>
      <c r="L4140" s="2" t="s">
        <v>29629</v>
      </c>
      <c r="M4140" s="2" t="s">
        <v>7388</v>
      </c>
      <c r="N4140" s="4" t="s">
        <v>29630</v>
      </c>
      <c r="O4140" s="4" t="s">
        <v>29631</v>
      </c>
    </row>
    <row r="4141" spans="1:15" ht="15" hidden="1" customHeight="1" x14ac:dyDescent="0.3">
      <c r="A4141" s="2" t="s">
        <v>510</v>
      </c>
      <c r="B4141" s="2" t="s">
        <v>25</v>
      </c>
      <c r="C4141" s="3">
        <v>40</v>
      </c>
      <c r="D4141" s="2" t="s">
        <v>1286</v>
      </c>
      <c r="E4141" s="2" t="s">
        <v>29380</v>
      </c>
      <c r="F4141" s="2">
        <v>36773075</v>
      </c>
      <c r="G4141" s="2" t="s">
        <v>29632</v>
      </c>
      <c r="H4141" s="2" t="s">
        <v>29633</v>
      </c>
      <c r="I4141" s="2" t="s">
        <v>11026</v>
      </c>
      <c r="J4141" s="2" t="s">
        <v>11033</v>
      </c>
      <c r="K4141" s="2" t="s">
        <v>29488</v>
      </c>
      <c r="L4141" s="2" t="s">
        <v>29634</v>
      </c>
      <c r="M4141" s="2" t="s">
        <v>7600</v>
      </c>
      <c r="N4141" s="4" t="s">
        <v>3482</v>
      </c>
      <c r="O4141" s="4" t="s">
        <v>29635</v>
      </c>
    </row>
    <row r="4142" spans="1:15" ht="15" hidden="1" customHeight="1" x14ac:dyDescent="0.3">
      <c r="A4142" s="2" t="s">
        <v>510</v>
      </c>
      <c r="B4142" s="2" t="s">
        <v>25</v>
      </c>
      <c r="C4142" s="3">
        <v>40</v>
      </c>
      <c r="D4142" s="2" t="s">
        <v>1286</v>
      </c>
      <c r="E4142" s="2" t="s">
        <v>29380</v>
      </c>
      <c r="F4142" s="2">
        <v>36375794</v>
      </c>
      <c r="G4142" s="2" t="s">
        <v>29636</v>
      </c>
      <c r="H4142" s="2" t="s">
        <v>29637</v>
      </c>
      <c r="I4142" s="2" t="s">
        <v>2500</v>
      </c>
      <c r="J4142" s="2" t="s">
        <v>6629</v>
      </c>
      <c r="K4142" s="2" t="s">
        <v>29638</v>
      </c>
      <c r="L4142" s="2" t="s">
        <v>29639</v>
      </c>
      <c r="M4142" s="2" t="s">
        <v>7438</v>
      </c>
      <c r="N4142" s="4" t="s">
        <v>29640</v>
      </c>
      <c r="O4142" s="4" t="s">
        <v>29641</v>
      </c>
    </row>
    <row r="4143" spans="1:15" ht="15" hidden="1" customHeight="1" x14ac:dyDescent="0.3">
      <c r="A4143" s="2" t="s">
        <v>510</v>
      </c>
      <c r="B4143" s="2" t="s">
        <v>25</v>
      </c>
      <c r="C4143" s="3">
        <v>40</v>
      </c>
      <c r="D4143" s="2" t="s">
        <v>1286</v>
      </c>
      <c r="E4143" s="2" t="s">
        <v>29380</v>
      </c>
      <c r="F4143" s="2">
        <v>36717709</v>
      </c>
      <c r="G4143" s="2" t="s">
        <v>29642</v>
      </c>
      <c r="H4143" s="2" t="s">
        <v>29643</v>
      </c>
      <c r="I4143" s="2" t="s">
        <v>4393</v>
      </c>
      <c r="J4143" s="2"/>
      <c r="K4143" s="2" t="s">
        <v>20774</v>
      </c>
      <c r="L4143" s="2" t="s">
        <v>29644</v>
      </c>
      <c r="M4143" s="2" t="s">
        <v>7858</v>
      </c>
      <c r="N4143" s="4" t="s">
        <v>29645</v>
      </c>
      <c r="O4143" s="4" t="s">
        <v>29646</v>
      </c>
    </row>
    <row r="4144" spans="1:15" ht="15" hidden="1" customHeight="1" x14ac:dyDescent="0.3">
      <c r="A4144" s="2" t="s">
        <v>510</v>
      </c>
      <c r="B4144" s="2" t="s">
        <v>25</v>
      </c>
      <c r="C4144" s="3">
        <v>40</v>
      </c>
      <c r="D4144" s="2" t="s">
        <v>1286</v>
      </c>
      <c r="E4144" s="2" t="s">
        <v>29380</v>
      </c>
      <c r="F4144" s="2">
        <v>37064537</v>
      </c>
      <c r="G4144" s="2" t="s">
        <v>29647</v>
      </c>
      <c r="H4144" s="2" t="s">
        <v>29648</v>
      </c>
      <c r="I4144" s="2" t="s">
        <v>4393</v>
      </c>
      <c r="J4144" s="2" t="s">
        <v>29649</v>
      </c>
      <c r="K4144" s="2" t="s">
        <v>29431</v>
      </c>
      <c r="L4144" s="2" t="s">
        <v>29650</v>
      </c>
      <c r="M4144" s="2" t="s">
        <v>7388</v>
      </c>
      <c r="N4144" s="4" t="s">
        <v>29651</v>
      </c>
      <c r="O4144" s="4" t="s">
        <v>29652</v>
      </c>
    </row>
    <row r="4145" spans="1:15" ht="15" hidden="1" customHeight="1" x14ac:dyDescent="0.3">
      <c r="A4145" s="2" t="s">
        <v>510</v>
      </c>
      <c r="B4145" s="2" t="s">
        <v>25</v>
      </c>
      <c r="C4145" s="3">
        <v>40</v>
      </c>
      <c r="D4145" s="2" t="s">
        <v>1286</v>
      </c>
      <c r="E4145" s="2" t="s">
        <v>29380</v>
      </c>
      <c r="F4145" s="2">
        <v>36757761</v>
      </c>
      <c r="G4145" s="2" t="s">
        <v>29653</v>
      </c>
      <c r="H4145" s="2" t="s">
        <v>29654</v>
      </c>
      <c r="I4145" s="2" t="s">
        <v>7297</v>
      </c>
      <c r="J4145" s="2" t="s">
        <v>7297</v>
      </c>
      <c r="K4145" s="2" t="s">
        <v>29655</v>
      </c>
      <c r="L4145" s="2" t="s">
        <v>29656</v>
      </c>
      <c r="M4145" s="2" t="s">
        <v>7388</v>
      </c>
      <c r="N4145" s="4" t="s">
        <v>29657</v>
      </c>
      <c r="O4145" s="4" t="s">
        <v>29658</v>
      </c>
    </row>
    <row r="4146" spans="1:15" ht="15" hidden="1" customHeight="1" x14ac:dyDescent="0.3">
      <c r="A4146" s="2" t="s">
        <v>510</v>
      </c>
      <c r="B4146" s="2" t="s">
        <v>25</v>
      </c>
      <c r="C4146" s="3">
        <v>40</v>
      </c>
      <c r="D4146" s="2" t="s">
        <v>1286</v>
      </c>
      <c r="E4146" s="2" t="s">
        <v>29380</v>
      </c>
      <c r="F4146" s="2">
        <v>36769791</v>
      </c>
      <c r="G4146" s="2" t="s">
        <v>29659</v>
      </c>
      <c r="H4146" s="2" t="s">
        <v>29660</v>
      </c>
      <c r="I4146" s="2" t="s">
        <v>3839</v>
      </c>
      <c r="J4146" s="2" t="s">
        <v>3839</v>
      </c>
      <c r="K4146" s="2" t="s">
        <v>7450</v>
      </c>
      <c r="L4146" s="2" t="s">
        <v>29661</v>
      </c>
      <c r="M4146" s="2" t="s">
        <v>7438</v>
      </c>
      <c r="N4146" s="4" t="s">
        <v>29662</v>
      </c>
      <c r="O4146" s="4" t="s">
        <v>29663</v>
      </c>
    </row>
    <row r="4147" spans="1:15" ht="15" hidden="1" customHeight="1" x14ac:dyDescent="0.3">
      <c r="A4147" s="2" t="s">
        <v>510</v>
      </c>
      <c r="B4147" s="2" t="s">
        <v>25</v>
      </c>
      <c r="C4147" s="3">
        <v>40</v>
      </c>
      <c r="D4147" s="2" t="s">
        <v>1286</v>
      </c>
      <c r="E4147" s="2" t="s">
        <v>29380</v>
      </c>
      <c r="F4147" s="2">
        <v>36635556</v>
      </c>
      <c r="G4147" s="2" t="s">
        <v>29642</v>
      </c>
      <c r="H4147" s="2" t="s">
        <v>29664</v>
      </c>
      <c r="I4147" s="2" t="s">
        <v>806</v>
      </c>
      <c r="J4147" s="2"/>
      <c r="K4147" s="2" t="s">
        <v>20774</v>
      </c>
      <c r="L4147" s="2" t="s">
        <v>29665</v>
      </c>
      <c r="M4147" s="2" t="s">
        <v>7388</v>
      </c>
      <c r="N4147" s="4" t="s">
        <v>29666</v>
      </c>
      <c r="O4147" s="4" t="s">
        <v>29667</v>
      </c>
    </row>
    <row r="4148" spans="1:15" ht="15" hidden="1" customHeight="1" x14ac:dyDescent="0.3">
      <c r="A4148" s="2" t="s">
        <v>510</v>
      </c>
      <c r="B4148" s="2" t="s">
        <v>25</v>
      </c>
      <c r="C4148" s="3">
        <v>40</v>
      </c>
      <c r="D4148" s="2" t="s">
        <v>1286</v>
      </c>
      <c r="E4148" s="2" t="s">
        <v>29380</v>
      </c>
      <c r="F4148" s="2">
        <v>36676807</v>
      </c>
      <c r="G4148" s="2" t="s">
        <v>29668</v>
      </c>
      <c r="H4148" s="2" t="s">
        <v>29669</v>
      </c>
      <c r="I4148" s="2" t="s">
        <v>15897</v>
      </c>
      <c r="J4148" s="2" t="s">
        <v>15897</v>
      </c>
      <c r="K4148" s="2" t="s">
        <v>29670</v>
      </c>
      <c r="L4148" s="2" t="s">
        <v>29671</v>
      </c>
      <c r="M4148" s="2" t="s">
        <v>29459</v>
      </c>
      <c r="N4148" s="4" t="s">
        <v>29672</v>
      </c>
      <c r="O4148" s="4" t="s">
        <v>29673</v>
      </c>
    </row>
    <row r="4149" spans="1:15" ht="15" hidden="1" customHeight="1" x14ac:dyDescent="0.3">
      <c r="A4149" s="2" t="s">
        <v>510</v>
      </c>
      <c r="B4149" s="2" t="s">
        <v>25</v>
      </c>
      <c r="C4149" s="3">
        <v>40</v>
      </c>
      <c r="D4149" s="2" t="s">
        <v>1286</v>
      </c>
      <c r="E4149" s="2" t="s">
        <v>29380</v>
      </c>
      <c r="F4149" s="2">
        <v>35263963</v>
      </c>
      <c r="G4149" s="2" t="s">
        <v>29674</v>
      </c>
      <c r="H4149" s="2" t="s">
        <v>29675</v>
      </c>
      <c r="I4149" s="2" t="s">
        <v>3185</v>
      </c>
      <c r="J4149" s="2" t="s">
        <v>13038</v>
      </c>
      <c r="K4149" s="2" t="s">
        <v>29388</v>
      </c>
      <c r="L4149" s="2" t="s">
        <v>29676</v>
      </c>
      <c r="M4149" s="2" t="s">
        <v>7388</v>
      </c>
      <c r="N4149" s="4" t="s">
        <v>29677</v>
      </c>
      <c r="O4149" s="4" t="s">
        <v>29678</v>
      </c>
    </row>
    <row r="4150" spans="1:15" ht="15" hidden="1" customHeight="1" x14ac:dyDescent="0.3">
      <c r="A4150" s="2" t="s">
        <v>510</v>
      </c>
      <c r="B4150" s="2" t="s">
        <v>25</v>
      </c>
      <c r="C4150" s="3">
        <v>40</v>
      </c>
      <c r="D4150" s="2" t="s">
        <v>1286</v>
      </c>
      <c r="E4150" s="2" t="s">
        <v>29380</v>
      </c>
      <c r="F4150" s="2">
        <v>36450267</v>
      </c>
      <c r="G4150" s="2" t="s">
        <v>29636</v>
      </c>
      <c r="H4150" s="2" t="s">
        <v>29679</v>
      </c>
      <c r="I4150" s="2" t="s">
        <v>1117</v>
      </c>
      <c r="J4150" s="2" t="s">
        <v>15911</v>
      </c>
      <c r="K4150" s="2" t="s">
        <v>21299</v>
      </c>
      <c r="L4150" s="2" t="s">
        <v>29680</v>
      </c>
      <c r="M4150" s="2" t="s">
        <v>7438</v>
      </c>
      <c r="N4150" s="4" t="s">
        <v>29681</v>
      </c>
      <c r="O4150" s="4" t="s">
        <v>29682</v>
      </c>
    </row>
    <row r="4151" spans="1:15" ht="15" hidden="1" customHeight="1" x14ac:dyDescent="0.3">
      <c r="A4151" s="2" t="s">
        <v>510</v>
      </c>
      <c r="B4151" s="2" t="s">
        <v>25</v>
      </c>
      <c r="C4151" s="3">
        <v>40</v>
      </c>
      <c r="D4151" s="2" t="s">
        <v>1286</v>
      </c>
      <c r="E4151" s="2" t="s">
        <v>29380</v>
      </c>
      <c r="F4151" s="2">
        <v>35930087</v>
      </c>
      <c r="G4151" s="2" t="s">
        <v>29615</v>
      </c>
      <c r="H4151" s="2" t="s">
        <v>29683</v>
      </c>
      <c r="I4151" s="2" t="s">
        <v>10108</v>
      </c>
      <c r="J4151" s="2" t="s">
        <v>29684</v>
      </c>
      <c r="K4151" s="2" t="s">
        <v>29488</v>
      </c>
      <c r="L4151" s="2" t="s">
        <v>29685</v>
      </c>
      <c r="M4151" s="2" t="s">
        <v>7481</v>
      </c>
      <c r="N4151" s="4" t="s">
        <v>29686</v>
      </c>
      <c r="O4151" s="4" t="s">
        <v>29687</v>
      </c>
    </row>
    <row r="4152" spans="1:15" ht="15" hidden="1" customHeight="1" x14ac:dyDescent="0.3">
      <c r="A4152" s="2" t="s">
        <v>510</v>
      </c>
      <c r="B4152" s="2" t="s">
        <v>25</v>
      </c>
      <c r="C4152" s="3">
        <v>40</v>
      </c>
      <c r="D4152" s="2" t="s">
        <v>1286</v>
      </c>
      <c r="E4152" s="2" t="s">
        <v>29380</v>
      </c>
      <c r="F4152" s="2">
        <v>35928696</v>
      </c>
      <c r="G4152" s="2" t="s">
        <v>29688</v>
      </c>
      <c r="H4152" s="2" t="s">
        <v>29689</v>
      </c>
      <c r="I4152" s="2" t="s">
        <v>4018</v>
      </c>
      <c r="J4152" s="2" t="s">
        <v>2077</v>
      </c>
      <c r="K4152" s="2" t="s">
        <v>29690</v>
      </c>
      <c r="L4152" s="2" t="s">
        <v>29691</v>
      </c>
      <c r="M4152" s="2" t="s">
        <v>7388</v>
      </c>
      <c r="N4152" s="4" t="s">
        <v>29692</v>
      </c>
      <c r="O4152" s="4" t="s">
        <v>29693</v>
      </c>
    </row>
    <row r="4153" spans="1:15" ht="15" hidden="1" customHeight="1" x14ac:dyDescent="0.3">
      <c r="A4153" s="2" t="s">
        <v>510</v>
      </c>
      <c r="B4153" s="2" t="s">
        <v>25</v>
      </c>
      <c r="C4153" s="3">
        <v>40</v>
      </c>
      <c r="D4153" s="2" t="s">
        <v>1286</v>
      </c>
      <c r="E4153" s="2" t="s">
        <v>29380</v>
      </c>
      <c r="F4153" s="2">
        <v>35771590</v>
      </c>
      <c r="G4153" s="2" t="s">
        <v>29694</v>
      </c>
      <c r="H4153" s="2" t="s">
        <v>29695</v>
      </c>
      <c r="I4153" s="2" t="s">
        <v>16194</v>
      </c>
      <c r="J4153" s="2" t="s">
        <v>16194</v>
      </c>
      <c r="K4153" s="2" t="s">
        <v>29696</v>
      </c>
      <c r="L4153" s="2" t="s">
        <v>29697</v>
      </c>
      <c r="M4153" s="2" t="s">
        <v>29459</v>
      </c>
      <c r="N4153" s="4" t="s">
        <v>29698</v>
      </c>
      <c r="O4153" s="4" t="s">
        <v>29699</v>
      </c>
    </row>
    <row r="4154" spans="1:15" ht="15" hidden="1" customHeight="1" x14ac:dyDescent="0.3">
      <c r="A4154" s="2" t="s">
        <v>510</v>
      </c>
      <c r="B4154" s="2" t="s">
        <v>25</v>
      </c>
      <c r="C4154" s="3">
        <v>40</v>
      </c>
      <c r="D4154" s="2" t="s">
        <v>1286</v>
      </c>
      <c r="E4154" s="2" t="s">
        <v>29380</v>
      </c>
      <c r="F4154" s="2">
        <v>34776491</v>
      </c>
      <c r="G4154" s="2" t="s">
        <v>29700</v>
      </c>
      <c r="H4154" s="2" t="s">
        <v>29701</v>
      </c>
      <c r="I4154" s="2" t="s">
        <v>28931</v>
      </c>
      <c r="J4154" s="2" t="s">
        <v>20961</v>
      </c>
      <c r="K4154" s="2" t="s">
        <v>16200</v>
      </c>
      <c r="L4154" s="2" t="s">
        <v>29702</v>
      </c>
      <c r="M4154" s="2" t="s">
        <v>7388</v>
      </c>
      <c r="N4154" s="4" t="s">
        <v>29703</v>
      </c>
      <c r="O4154" s="4" t="s">
        <v>29704</v>
      </c>
    </row>
    <row r="4155" spans="1:15" ht="15" hidden="1" customHeight="1" x14ac:dyDescent="0.3">
      <c r="A4155" s="2" t="s">
        <v>510</v>
      </c>
      <c r="B4155" s="2" t="s">
        <v>25</v>
      </c>
      <c r="C4155" s="3">
        <v>40</v>
      </c>
      <c r="D4155" s="2" t="s">
        <v>1286</v>
      </c>
      <c r="E4155" s="2" t="s">
        <v>29380</v>
      </c>
      <c r="F4155" s="2">
        <v>35274323</v>
      </c>
      <c r="G4155" s="2" t="s">
        <v>29705</v>
      </c>
      <c r="H4155" s="2" t="s">
        <v>29706</v>
      </c>
      <c r="I4155" s="2" t="s">
        <v>2236</v>
      </c>
      <c r="J4155" s="2" t="s">
        <v>13038</v>
      </c>
      <c r="K4155" s="2" t="s">
        <v>20750</v>
      </c>
      <c r="L4155" s="2" t="s">
        <v>29707</v>
      </c>
      <c r="M4155" s="2" t="s">
        <v>7645</v>
      </c>
      <c r="N4155" s="4" t="s">
        <v>3469</v>
      </c>
      <c r="O4155" s="4" t="s">
        <v>29708</v>
      </c>
    </row>
    <row r="4156" spans="1:15" ht="15" hidden="1" customHeight="1" x14ac:dyDescent="0.3">
      <c r="A4156" s="2" t="s">
        <v>510</v>
      </c>
      <c r="B4156" s="2" t="s">
        <v>25</v>
      </c>
      <c r="C4156" s="3">
        <v>40</v>
      </c>
      <c r="D4156" s="2" t="s">
        <v>1286</v>
      </c>
      <c r="E4156" s="2" t="s">
        <v>29380</v>
      </c>
      <c r="F4156" s="2">
        <v>35218038</v>
      </c>
      <c r="G4156" s="2" t="s">
        <v>29709</v>
      </c>
      <c r="H4156" s="2" t="s">
        <v>29710</v>
      </c>
      <c r="I4156" s="2" t="s">
        <v>656</v>
      </c>
      <c r="J4156" s="2" t="s">
        <v>6310</v>
      </c>
      <c r="K4156" s="2" t="s">
        <v>20750</v>
      </c>
      <c r="L4156" s="2" t="s">
        <v>29711</v>
      </c>
      <c r="M4156" s="2" t="s">
        <v>7460</v>
      </c>
      <c r="N4156" s="4" t="s">
        <v>29712</v>
      </c>
      <c r="O4156" s="4" t="s">
        <v>29713</v>
      </c>
    </row>
    <row r="4157" spans="1:15" ht="15" hidden="1" customHeight="1" x14ac:dyDescent="0.3">
      <c r="A4157" s="2" t="s">
        <v>510</v>
      </c>
      <c r="B4157" s="2" t="s">
        <v>25</v>
      </c>
      <c r="C4157" s="3">
        <v>40</v>
      </c>
      <c r="D4157" s="2" t="s">
        <v>1286</v>
      </c>
      <c r="E4157" s="2" t="s">
        <v>29380</v>
      </c>
      <c r="F4157" s="2">
        <v>35429023</v>
      </c>
      <c r="G4157" s="2" t="s">
        <v>29540</v>
      </c>
      <c r="H4157" s="2" t="s">
        <v>29714</v>
      </c>
      <c r="I4157" s="2" t="s">
        <v>656</v>
      </c>
      <c r="J4157" s="2"/>
      <c r="K4157" s="2" t="s">
        <v>20750</v>
      </c>
      <c r="L4157" s="2" t="s">
        <v>29715</v>
      </c>
      <c r="M4157" s="2" t="s">
        <v>8909</v>
      </c>
      <c r="N4157" s="4" t="s">
        <v>29716</v>
      </c>
      <c r="O4157" s="2"/>
    </row>
    <row r="4158" spans="1:15" ht="15" hidden="1" customHeight="1" x14ac:dyDescent="0.3">
      <c r="A4158" s="2" t="s">
        <v>510</v>
      </c>
      <c r="B4158" s="2" t="s">
        <v>25</v>
      </c>
      <c r="C4158" s="3">
        <v>40</v>
      </c>
      <c r="D4158" s="2" t="s">
        <v>1286</v>
      </c>
      <c r="E4158" s="2" t="s">
        <v>29380</v>
      </c>
      <c r="F4158" s="2">
        <v>35472177</v>
      </c>
      <c r="G4158" s="2" t="s">
        <v>29717</v>
      </c>
      <c r="H4158" s="2" t="s">
        <v>29718</v>
      </c>
      <c r="I4158" s="2" t="s">
        <v>656</v>
      </c>
      <c r="J4158" s="2"/>
      <c r="K4158" s="2" t="s">
        <v>20750</v>
      </c>
      <c r="L4158" s="2" t="s">
        <v>29719</v>
      </c>
      <c r="M4158" s="2" t="s">
        <v>8909</v>
      </c>
      <c r="N4158" s="4" t="s">
        <v>29720</v>
      </c>
      <c r="O4158" s="2"/>
    </row>
    <row r="4159" spans="1:15" ht="15" hidden="1" customHeight="1" x14ac:dyDescent="0.3">
      <c r="A4159" s="2" t="s">
        <v>510</v>
      </c>
      <c r="B4159" s="2" t="s">
        <v>25</v>
      </c>
      <c r="C4159" s="3">
        <v>40</v>
      </c>
      <c r="D4159" s="2" t="s">
        <v>1286</v>
      </c>
      <c r="E4159" s="2" t="s">
        <v>29380</v>
      </c>
      <c r="F4159" s="2">
        <v>34379849</v>
      </c>
      <c r="G4159" s="2" t="s">
        <v>29721</v>
      </c>
      <c r="H4159" s="2" t="s">
        <v>29722</v>
      </c>
      <c r="I4159" s="2" t="s">
        <v>1294</v>
      </c>
      <c r="J4159" s="2" t="s">
        <v>29723</v>
      </c>
      <c r="K4159" s="2" t="s">
        <v>29509</v>
      </c>
      <c r="L4159" s="2" t="s">
        <v>29724</v>
      </c>
      <c r="M4159" s="2" t="s">
        <v>7488</v>
      </c>
      <c r="N4159" s="4" t="s">
        <v>29725</v>
      </c>
      <c r="O4159" s="4" t="s">
        <v>29726</v>
      </c>
    </row>
    <row r="4160" spans="1:15" ht="15" hidden="1" customHeight="1" x14ac:dyDescent="0.3">
      <c r="A4160" s="2" t="s">
        <v>510</v>
      </c>
      <c r="B4160" s="2" t="s">
        <v>25</v>
      </c>
      <c r="C4160" s="3">
        <v>40</v>
      </c>
      <c r="D4160" s="2" t="s">
        <v>1286</v>
      </c>
      <c r="E4160" s="2" t="s">
        <v>29380</v>
      </c>
      <c r="F4160" s="2">
        <v>34738649</v>
      </c>
      <c r="G4160" s="2" t="s">
        <v>29727</v>
      </c>
      <c r="H4160" s="2" t="s">
        <v>29728</v>
      </c>
      <c r="I4160" s="2" t="s">
        <v>1294</v>
      </c>
      <c r="J4160" s="2" t="s">
        <v>6436</v>
      </c>
      <c r="K4160" s="2" t="s">
        <v>29559</v>
      </c>
      <c r="L4160" s="2" t="s">
        <v>29729</v>
      </c>
      <c r="M4160" s="2" t="s">
        <v>7388</v>
      </c>
      <c r="N4160" s="4" t="s">
        <v>29730</v>
      </c>
      <c r="O4160" s="4" t="s">
        <v>29731</v>
      </c>
    </row>
    <row r="4161" spans="1:15" ht="15" hidden="1" customHeight="1" x14ac:dyDescent="0.3">
      <c r="A4161" s="2" t="s">
        <v>510</v>
      </c>
      <c r="B4161" s="2" t="s">
        <v>25</v>
      </c>
      <c r="C4161" s="3">
        <v>40</v>
      </c>
      <c r="D4161" s="2" t="s">
        <v>1286</v>
      </c>
      <c r="E4161" s="2" t="s">
        <v>29380</v>
      </c>
      <c r="F4161" s="2">
        <v>33847348</v>
      </c>
      <c r="G4161" s="2" t="s">
        <v>29732</v>
      </c>
      <c r="H4161" s="2" t="s">
        <v>29733</v>
      </c>
      <c r="I4161" s="2" t="s">
        <v>2816</v>
      </c>
      <c r="J4161" s="2"/>
      <c r="K4161" s="2" t="s">
        <v>10700</v>
      </c>
      <c r="L4161" s="2" t="s">
        <v>29734</v>
      </c>
      <c r="M4161" s="2" t="s">
        <v>7388</v>
      </c>
      <c r="N4161" s="4" t="s">
        <v>29735</v>
      </c>
      <c r="O4161" s="4" t="s">
        <v>29736</v>
      </c>
    </row>
    <row r="4162" spans="1:15" ht="15" hidden="1" customHeight="1" x14ac:dyDescent="0.3">
      <c r="A4162" s="2" t="s">
        <v>510</v>
      </c>
      <c r="B4162" s="2" t="s">
        <v>25</v>
      </c>
      <c r="C4162" s="3">
        <v>40</v>
      </c>
      <c r="D4162" s="2" t="s">
        <v>1286</v>
      </c>
      <c r="E4162" s="2" t="s">
        <v>29380</v>
      </c>
      <c r="F4162" s="2">
        <v>34757139</v>
      </c>
      <c r="G4162" s="2" t="s">
        <v>29737</v>
      </c>
      <c r="H4162" s="2" t="s">
        <v>29738</v>
      </c>
      <c r="I4162" s="2" t="s">
        <v>5380</v>
      </c>
      <c r="J4162" s="2" t="s">
        <v>10204</v>
      </c>
      <c r="K4162" s="2" t="s">
        <v>1291</v>
      </c>
      <c r="L4162" s="2" t="s">
        <v>29739</v>
      </c>
      <c r="M4162" s="2" t="s">
        <v>7819</v>
      </c>
      <c r="N4162" s="4" t="s">
        <v>29740</v>
      </c>
      <c r="O4162" s="4" t="s">
        <v>29741</v>
      </c>
    </row>
    <row r="4163" spans="1:15" ht="15" hidden="1" customHeight="1" x14ac:dyDescent="0.3">
      <c r="A4163" s="2" t="s">
        <v>510</v>
      </c>
      <c r="B4163" s="2" t="s">
        <v>25</v>
      </c>
      <c r="C4163" s="3">
        <v>40</v>
      </c>
      <c r="D4163" s="2" t="s">
        <v>1286</v>
      </c>
      <c r="E4163" s="2" t="s">
        <v>29380</v>
      </c>
      <c r="F4163" s="2">
        <v>35026171</v>
      </c>
      <c r="G4163" s="2" t="s">
        <v>29742</v>
      </c>
      <c r="H4163" s="2" t="s">
        <v>29743</v>
      </c>
      <c r="I4163" s="2" t="s">
        <v>5380</v>
      </c>
      <c r="J4163" s="2"/>
      <c r="K4163" s="2" t="s">
        <v>29744</v>
      </c>
      <c r="L4163" s="2" t="s">
        <v>29745</v>
      </c>
      <c r="M4163" s="2" t="s">
        <v>9763</v>
      </c>
      <c r="N4163" s="4" t="s">
        <v>3471</v>
      </c>
      <c r="O4163" s="4" t="s">
        <v>29746</v>
      </c>
    </row>
    <row r="4164" spans="1:15" ht="15" hidden="1" customHeight="1" x14ac:dyDescent="0.3">
      <c r="A4164" s="2" t="s">
        <v>510</v>
      </c>
      <c r="B4164" s="2" t="s">
        <v>25</v>
      </c>
      <c r="C4164" s="3">
        <v>40</v>
      </c>
      <c r="D4164" s="2" t="s">
        <v>1286</v>
      </c>
      <c r="E4164" s="2" t="s">
        <v>29380</v>
      </c>
      <c r="F4164" s="2">
        <v>33501934</v>
      </c>
      <c r="G4164" s="2" t="s">
        <v>29747</v>
      </c>
      <c r="H4164" s="2" t="s">
        <v>29748</v>
      </c>
      <c r="I4164" s="2" t="s">
        <v>12999</v>
      </c>
      <c r="J4164" s="2"/>
      <c r="K4164" s="2" t="s">
        <v>10700</v>
      </c>
      <c r="L4164" s="2" t="s">
        <v>29749</v>
      </c>
      <c r="M4164" s="2" t="s">
        <v>16416</v>
      </c>
      <c r="N4164" s="4" t="s">
        <v>29750</v>
      </c>
      <c r="O4164" s="4" t="s">
        <v>29751</v>
      </c>
    </row>
    <row r="4165" spans="1:15" ht="15" hidden="1" customHeight="1" x14ac:dyDescent="0.3">
      <c r="A4165" s="2" t="s">
        <v>510</v>
      </c>
      <c r="B4165" s="2" t="s">
        <v>25</v>
      </c>
      <c r="C4165" s="3">
        <v>40</v>
      </c>
      <c r="D4165" s="2" t="s">
        <v>1286</v>
      </c>
      <c r="E4165" s="2" t="s">
        <v>29380</v>
      </c>
      <c r="F4165" s="2">
        <v>35224019</v>
      </c>
      <c r="G4165" s="2" t="s">
        <v>29752</v>
      </c>
      <c r="H4165" s="2" t="s">
        <v>29753</v>
      </c>
      <c r="I4165" s="2" t="s">
        <v>659</v>
      </c>
      <c r="J4165" s="2" t="s">
        <v>13111</v>
      </c>
      <c r="K4165" s="2" t="s">
        <v>29431</v>
      </c>
      <c r="L4165" s="2" t="s">
        <v>29754</v>
      </c>
      <c r="M4165" s="2" t="s">
        <v>7438</v>
      </c>
      <c r="N4165" s="4" t="s">
        <v>29755</v>
      </c>
      <c r="O4165" s="4" t="s">
        <v>29756</v>
      </c>
    </row>
    <row r="4166" spans="1:15" ht="15" hidden="1" customHeight="1" x14ac:dyDescent="0.3">
      <c r="A4166" s="2" t="s">
        <v>510</v>
      </c>
      <c r="B4166" s="2" t="s">
        <v>25</v>
      </c>
      <c r="C4166" s="3">
        <v>40</v>
      </c>
      <c r="D4166" s="2" t="s">
        <v>1286</v>
      </c>
      <c r="E4166" s="2" t="s">
        <v>29380</v>
      </c>
      <c r="F4166" s="2">
        <v>34983046</v>
      </c>
      <c r="G4166" s="2" t="s">
        <v>29757</v>
      </c>
      <c r="H4166" s="2" t="s">
        <v>29758</v>
      </c>
      <c r="I4166" s="2" t="s">
        <v>695</v>
      </c>
      <c r="J4166" s="2" t="s">
        <v>9021</v>
      </c>
      <c r="K4166" s="2" t="s">
        <v>21299</v>
      </c>
      <c r="L4166" s="2" t="s">
        <v>29759</v>
      </c>
      <c r="M4166" s="2" t="s">
        <v>11078</v>
      </c>
      <c r="N4166" s="4" t="s">
        <v>29760</v>
      </c>
      <c r="O4166" s="4" t="s">
        <v>29761</v>
      </c>
    </row>
    <row r="4167" spans="1:15" ht="15" hidden="1" customHeight="1" x14ac:dyDescent="0.3">
      <c r="A4167" s="2" t="s">
        <v>510</v>
      </c>
      <c r="B4167" s="2" t="s">
        <v>25</v>
      </c>
      <c r="C4167" s="3">
        <v>40</v>
      </c>
      <c r="D4167" s="2" t="s">
        <v>1286</v>
      </c>
      <c r="E4167" s="2" t="s">
        <v>29380</v>
      </c>
      <c r="F4167" s="2">
        <v>34611740</v>
      </c>
      <c r="G4167" s="2" t="s">
        <v>29762</v>
      </c>
      <c r="H4167" s="2" t="s">
        <v>29763</v>
      </c>
      <c r="I4167" s="2" t="s">
        <v>5032</v>
      </c>
      <c r="J4167" s="2" t="s">
        <v>2863</v>
      </c>
      <c r="K4167" s="2" t="s">
        <v>29488</v>
      </c>
      <c r="L4167" s="2" t="s">
        <v>29764</v>
      </c>
      <c r="M4167" s="2" t="s">
        <v>7388</v>
      </c>
      <c r="N4167" s="4" t="s">
        <v>29765</v>
      </c>
      <c r="O4167" s="4" t="s">
        <v>29766</v>
      </c>
    </row>
    <row r="4168" spans="1:15" ht="15" hidden="1" customHeight="1" x14ac:dyDescent="0.3">
      <c r="A4168" s="2" t="s">
        <v>510</v>
      </c>
      <c r="B4168" s="2" t="s">
        <v>25</v>
      </c>
      <c r="C4168" s="3">
        <v>40</v>
      </c>
      <c r="D4168" s="2" t="s">
        <v>1286</v>
      </c>
      <c r="E4168" s="2" t="s">
        <v>29380</v>
      </c>
      <c r="F4168" s="2">
        <v>35083284</v>
      </c>
      <c r="G4168" s="2" t="s">
        <v>29767</v>
      </c>
      <c r="H4168" s="2" t="s">
        <v>29768</v>
      </c>
      <c r="I4168" s="2" t="s">
        <v>5032</v>
      </c>
      <c r="J4168" s="2" t="s">
        <v>16227</v>
      </c>
      <c r="K4168" s="2" t="s">
        <v>29431</v>
      </c>
      <c r="L4168" s="2" t="s">
        <v>29769</v>
      </c>
      <c r="M4168" s="2" t="s">
        <v>7388</v>
      </c>
      <c r="N4168" s="4" t="s">
        <v>29770</v>
      </c>
      <c r="O4168" s="4" t="s">
        <v>29771</v>
      </c>
    </row>
    <row r="4169" spans="1:15" ht="15" hidden="1" customHeight="1" x14ac:dyDescent="0.3">
      <c r="A4169" s="2" t="s">
        <v>510</v>
      </c>
      <c r="B4169" s="2" t="s">
        <v>25</v>
      </c>
      <c r="C4169" s="3">
        <v>40</v>
      </c>
      <c r="D4169" s="2" t="s">
        <v>1286</v>
      </c>
      <c r="E4169" s="2" t="s">
        <v>29380</v>
      </c>
      <c r="F4169" s="2">
        <v>34480209</v>
      </c>
      <c r="G4169" s="2" t="s">
        <v>29772</v>
      </c>
      <c r="H4169" s="2" t="s">
        <v>29773</v>
      </c>
      <c r="I4169" s="2" t="s">
        <v>1162</v>
      </c>
      <c r="J4169" s="2" t="s">
        <v>7637</v>
      </c>
      <c r="K4169" s="2" t="s">
        <v>29488</v>
      </c>
      <c r="L4169" s="2" t="s">
        <v>29774</v>
      </c>
      <c r="M4169" s="2" t="s">
        <v>7388</v>
      </c>
      <c r="N4169" s="4" t="s">
        <v>29775</v>
      </c>
      <c r="O4169" s="4" t="s">
        <v>29776</v>
      </c>
    </row>
    <row r="4170" spans="1:15" ht="15" hidden="1" customHeight="1" x14ac:dyDescent="0.3">
      <c r="A4170" s="2" t="s">
        <v>510</v>
      </c>
      <c r="B4170" s="2" t="s">
        <v>25</v>
      </c>
      <c r="C4170" s="3">
        <v>40</v>
      </c>
      <c r="D4170" s="2" t="s">
        <v>1286</v>
      </c>
      <c r="E4170" s="2" t="s">
        <v>29380</v>
      </c>
      <c r="F4170" s="2">
        <v>32806876</v>
      </c>
      <c r="G4170" s="2" t="s">
        <v>29777</v>
      </c>
      <c r="H4170" s="2" t="s">
        <v>29778</v>
      </c>
      <c r="I4170" s="2" t="s">
        <v>1206</v>
      </c>
      <c r="J4170" s="2" t="s">
        <v>7188</v>
      </c>
      <c r="K4170" s="2" t="s">
        <v>29388</v>
      </c>
      <c r="L4170" s="2" t="s">
        <v>29779</v>
      </c>
      <c r="M4170" s="2" t="s">
        <v>7388</v>
      </c>
      <c r="N4170" s="4" t="s">
        <v>29780</v>
      </c>
      <c r="O4170" s="4" t="s">
        <v>29781</v>
      </c>
    </row>
    <row r="4171" spans="1:15" ht="15" hidden="1" customHeight="1" x14ac:dyDescent="0.3">
      <c r="A4171" s="2" t="s">
        <v>510</v>
      </c>
      <c r="B4171" s="2" t="s">
        <v>25</v>
      </c>
      <c r="C4171" s="3">
        <v>40</v>
      </c>
      <c r="D4171" s="2" t="s">
        <v>1286</v>
      </c>
      <c r="E4171" s="2" t="s">
        <v>29380</v>
      </c>
      <c r="F4171" s="2">
        <v>34391518</v>
      </c>
      <c r="G4171" s="2" t="s">
        <v>29752</v>
      </c>
      <c r="H4171" s="2" t="s">
        <v>29782</v>
      </c>
      <c r="I4171" s="2" t="s">
        <v>2275</v>
      </c>
      <c r="J4171" s="2"/>
      <c r="K4171" s="2" t="s">
        <v>29744</v>
      </c>
      <c r="L4171" s="2" t="s">
        <v>29783</v>
      </c>
      <c r="M4171" s="2" t="s">
        <v>7565</v>
      </c>
      <c r="N4171" s="4" t="s">
        <v>29784</v>
      </c>
      <c r="O4171" s="4" t="s">
        <v>29785</v>
      </c>
    </row>
    <row r="4172" spans="1:15" ht="15" hidden="1" customHeight="1" x14ac:dyDescent="0.3">
      <c r="A4172" s="2" t="s">
        <v>510</v>
      </c>
      <c r="B4172" s="2" t="s">
        <v>25</v>
      </c>
      <c r="C4172" s="3">
        <v>40</v>
      </c>
      <c r="D4172" s="2" t="s">
        <v>1286</v>
      </c>
      <c r="E4172" s="2" t="s">
        <v>29380</v>
      </c>
      <c r="F4172" s="2">
        <v>34391522</v>
      </c>
      <c r="G4172" s="2" t="s">
        <v>29786</v>
      </c>
      <c r="H4172" s="2" t="s">
        <v>29787</v>
      </c>
      <c r="I4172" s="2" t="s">
        <v>2275</v>
      </c>
      <c r="J4172" s="2"/>
      <c r="K4172" s="2" t="s">
        <v>29744</v>
      </c>
      <c r="L4172" s="2" t="s">
        <v>29788</v>
      </c>
      <c r="M4172" s="2" t="s">
        <v>7565</v>
      </c>
      <c r="N4172" s="4" t="s">
        <v>29789</v>
      </c>
      <c r="O4172" s="4" t="s">
        <v>29790</v>
      </c>
    </row>
    <row r="4173" spans="1:15" ht="15" hidden="1" customHeight="1" x14ac:dyDescent="0.3">
      <c r="A4173" s="2" t="s">
        <v>510</v>
      </c>
      <c r="B4173" s="2" t="s">
        <v>25</v>
      </c>
      <c r="C4173" s="3">
        <v>40</v>
      </c>
      <c r="D4173" s="2" t="s">
        <v>1286</v>
      </c>
      <c r="E4173" s="2" t="s">
        <v>29380</v>
      </c>
      <c r="F4173" s="2">
        <v>33470487</v>
      </c>
      <c r="G4173" s="2" t="s">
        <v>29791</v>
      </c>
      <c r="H4173" s="2" t="s">
        <v>29792</v>
      </c>
      <c r="I4173" s="2" t="s">
        <v>2446</v>
      </c>
      <c r="J4173" s="2" t="s">
        <v>16266</v>
      </c>
      <c r="K4173" s="2" t="s">
        <v>29559</v>
      </c>
      <c r="L4173" s="2" t="s">
        <v>29793</v>
      </c>
      <c r="M4173" s="2" t="s">
        <v>7388</v>
      </c>
      <c r="N4173" s="4" t="s">
        <v>29794</v>
      </c>
      <c r="O4173" s="4" t="s">
        <v>29795</v>
      </c>
    </row>
    <row r="4174" spans="1:15" ht="15" hidden="1" customHeight="1" x14ac:dyDescent="0.3">
      <c r="A4174" s="2" t="s">
        <v>510</v>
      </c>
      <c r="B4174" s="2" t="s">
        <v>25</v>
      </c>
      <c r="C4174" s="3">
        <v>40</v>
      </c>
      <c r="D4174" s="2" t="s">
        <v>1286</v>
      </c>
      <c r="E4174" s="2" t="s">
        <v>29380</v>
      </c>
      <c r="F4174" s="2">
        <v>33450096</v>
      </c>
      <c r="G4174" s="2" t="s">
        <v>29796</v>
      </c>
      <c r="H4174" s="2" t="s">
        <v>29797</v>
      </c>
      <c r="I4174" s="2" t="s">
        <v>4040</v>
      </c>
      <c r="J4174" s="2" t="s">
        <v>13174</v>
      </c>
      <c r="K4174" s="2" t="s">
        <v>29559</v>
      </c>
      <c r="L4174" s="2" t="s">
        <v>29798</v>
      </c>
      <c r="M4174" s="2" t="s">
        <v>16229</v>
      </c>
      <c r="N4174" s="4" t="s">
        <v>29799</v>
      </c>
      <c r="O4174" s="4" t="s">
        <v>29800</v>
      </c>
    </row>
    <row r="4175" spans="1:15" ht="15" hidden="1" customHeight="1" x14ac:dyDescent="0.3">
      <c r="A4175" s="2" t="s">
        <v>510</v>
      </c>
      <c r="B4175" s="2" t="s">
        <v>25</v>
      </c>
      <c r="C4175" s="3">
        <v>40</v>
      </c>
      <c r="D4175" s="2" t="s">
        <v>1286</v>
      </c>
      <c r="E4175" s="2" t="s">
        <v>29380</v>
      </c>
      <c r="F4175" s="2">
        <v>33942166</v>
      </c>
      <c r="G4175" s="2" t="s">
        <v>29801</v>
      </c>
      <c r="H4175" s="2" t="s">
        <v>29802</v>
      </c>
      <c r="I4175" s="2" t="s">
        <v>3061</v>
      </c>
      <c r="J4175" s="2" t="s">
        <v>29803</v>
      </c>
      <c r="K4175" s="2" t="s">
        <v>29488</v>
      </c>
      <c r="L4175" s="2" t="s">
        <v>29804</v>
      </c>
      <c r="M4175" s="2" t="s">
        <v>7382</v>
      </c>
      <c r="N4175" s="4" t="s">
        <v>29805</v>
      </c>
      <c r="O4175" s="4" t="s">
        <v>29806</v>
      </c>
    </row>
    <row r="4176" spans="1:15" ht="15" hidden="1" customHeight="1" x14ac:dyDescent="0.3">
      <c r="A4176" s="2" t="s">
        <v>510</v>
      </c>
      <c r="B4176" s="2" t="s">
        <v>25</v>
      </c>
      <c r="C4176" s="3">
        <v>40</v>
      </c>
      <c r="D4176" s="2" t="s">
        <v>1286</v>
      </c>
      <c r="E4176" s="2" t="s">
        <v>29380</v>
      </c>
      <c r="F4176" s="2">
        <v>34067285</v>
      </c>
      <c r="G4176" s="2" t="s">
        <v>29807</v>
      </c>
      <c r="H4176" s="2" t="s">
        <v>29808</v>
      </c>
      <c r="I4176" s="2" t="s">
        <v>27903</v>
      </c>
      <c r="J4176" s="2" t="s">
        <v>27903</v>
      </c>
      <c r="K4176" s="2" t="s">
        <v>5204</v>
      </c>
      <c r="L4176" s="2" t="s">
        <v>29809</v>
      </c>
      <c r="M4176" s="2" t="s">
        <v>7438</v>
      </c>
      <c r="N4176" s="4" t="s">
        <v>29810</v>
      </c>
      <c r="O4176" s="4" t="s">
        <v>29811</v>
      </c>
    </row>
    <row r="4177" spans="1:15" ht="15" hidden="1" customHeight="1" x14ac:dyDescent="0.3">
      <c r="A4177" s="2" t="s">
        <v>510</v>
      </c>
      <c r="B4177" s="2" t="s">
        <v>25</v>
      </c>
      <c r="C4177" s="3">
        <v>40</v>
      </c>
      <c r="D4177" s="2" t="s">
        <v>1286</v>
      </c>
      <c r="E4177" s="2" t="s">
        <v>29380</v>
      </c>
      <c r="F4177" s="2">
        <v>32777549</v>
      </c>
      <c r="G4177" s="2" t="s">
        <v>29812</v>
      </c>
      <c r="H4177" s="2" t="s">
        <v>29813</v>
      </c>
      <c r="I4177" s="2" t="s">
        <v>1331</v>
      </c>
      <c r="J4177" s="2" t="s">
        <v>23193</v>
      </c>
      <c r="K4177" s="2" t="s">
        <v>10793</v>
      </c>
      <c r="L4177" s="2" t="s">
        <v>29814</v>
      </c>
      <c r="M4177" s="2" t="s">
        <v>9479</v>
      </c>
      <c r="N4177" s="4" t="s">
        <v>29815</v>
      </c>
      <c r="O4177" s="4" t="s">
        <v>29816</v>
      </c>
    </row>
    <row r="4178" spans="1:15" ht="15" hidden="1" customHeight="1" x14ac:dyDescent="0.3">
      <c r="A4178" s="2" t="s">
        <v>510</v>
      </c>
      <c r="B4178" s="2" t="s">
        <v>25</v>
      </c>
      <c r="C4178" s="3">
        <v>40</v>
      </c>
      <c r="D4178" s="2" t="s">
        <v>1286</v>
      </c>
      <c r="E4178" s="2" t="s">
        <v>29380</v>
      </c>
      <c r="F4178" s="2">
        <v>32805065</v>
      </c>
      <c r="G4178" s="2" t="s">
        <v>29817</v>
      </c>
      <c r="H4178" s="2" t="s">
        <v>29818</v>
      </c>
      <c r="I4178" s="2" t="s">
        <v>948</v>
      </c>
      <c r="J4178" s="2" t="s">
        <v>10273</v>
      </c>
      <c r="K4178" s="2" t="s">
        <v>29559</v>
      </c>
      <c r="L4178" s="2" t="s">
        <v>29819</v>
      </c>
      <c r="M4178" s="2" t="s">
        <v>7388</v>
      </c>
      <c r="N4178" s="4" t="s">
        <v>29820</v>
      </c>
      <c r="O4178" s="4" t="s">
        <v>29821</v>
      </c>
    </row>
    <row r="4179" spans="1:15" ht="15" hidden="1" customHeight="1" x14ac:dyDescent="0.3">
      <c r="A4179" s="2" t="s">
        <v>510</v>
      </c>
      <c r="B4179" s="2" t="s">
        <v>25</v>
      </c>
      <c r="C4179" s="3">
        <v>40</v>
      </c>
      <c r="D4179" s="2" t="s">
        <v>1286</v>
      </c>
      <c r="E4179" s="2" t="s">
        <v>29380</v>
      </c>
      <c r="F4179" s="2">
        <v>33002235</v>
      </c>
      <c r="G4179" s="2" t="s">
        <v>29822</v>
      </c>
      <c r="H4179" s="2" t="s">
        <v>29823</v>
      </c>
      <c r="I4179" s="2" t="s">
        <v>948</v>
      </c>
      <c r="J4179" s="2" t="s">
        <v>5470</v>
      </c>
      <c r="K4179" s="2" t="s">
        <v>29559</v>
      </c>
      <c r="L4179" s="2" t="s">
        <v>29824</v>
      </c>
      <c r="M4179" s="2" t="s">
        <v>16229</v>
      </c>
      <c r="N4179" s="4" t="s">
        <v>29825</v>
      </c>
      <c r="O4179" s="4" t="s">
        <v>29826</v>
      </c>
    </row>
    <row r="4180" spans="1:15" ht="15" hidden="1" customHeight="1" x14ac:dyDescent="0.3">
      <c r="A4180" s="2" t="s">
        <v>510</v>
      </c>
      <c r="B4180" s="2" t="s">
        <v>25</v>
      </c>
      <c r="C4180" s="3">
        <v>40</v>
      </c>
      <c r="D4180" s="2" t="s">
        <v>1286</v>
      </c>
      <c r="E4180" s="2" t="s">
        <v>29380</v>
      </c>
      <c r="F4180" s="2">
        <v>32956176</v>
      </c>
      <c r="G4180" s="2" t="s">
        <v>29827</v>
      </c>
      <c r="H4180" s="2" t="s">
        <v>29828</v>
      </c>
      <c r="I4180" s="2" t="s">
        <v>4313</v>
      </c>
      <c r="J4180" s="2"/>
      <c r="K4180" s="2" t="s">
        <v>21604</v>
      </c>
      <c r="L4180" s="2" t="s">
        <v>29829</v>
      </c>
      <c r="M4180" s="2" t="s">
        <v>7388</v>
      </c>
      <c r="N4180" s="4" t="s">
        <v>29830</v>
      </c>
      <c r="O4180" s="4" t="s">
        <v>29831</v>
      </c>
    </row>
    <row r="4181" spans="1:15" ht="15" hidden="1" customHeight="1" x14ac:dyDescent="0.3">
      <c r="A4181" s="2" t="s">
        <v>510</v>
      </c>
      <c r="B4181" s="2" t="s">
        <v>25</v>
      </c>
      <c r="C4181" s="3">
        <v>40</v>
      </c>
      <c r="D4181" s="2" t="s">
        <v>1286</v>
      </c>
      <c r="E4181" s="2" t="s">
        <v>29380</v>
      </c>
      <c r="F4181" s="2">
        <v>32249373</v>
      </c>
      <c r="G4181" s="2" t="s">
        <v>29832</v>
      </c>
      <c r="H4181" s="2" t="s">
        <v>29833</v>
      </c>
      <c r="I4181" s="2" t="s">
        <v>2101</v>
      </c>
      <c r="J4181" s="2" t="s">
        <v>29834</v>
      </c>
      <c r="K4181" s="2" t="s">
        <v>8343</v>
      </c>
      <c r="L4181" s="2" t="s">
        <v>29835</v>
      </c>
      <c r="M4181" s="2" t="s">
        <v>7852</v>
      </c>
      <c r="N4181" s="4" t="s">
        <v>29836</v>
      </c>
      <c r="O4181" s="4" t="s">
        <v>29837</v>
      </c>
    </row>
    <row r="4182" spans="1:15" ht="15" hidden="1" customHeight="1" x14ac:dyDescent="0.3">
      <c r="A4182" s="2" t="s">
        <v>510</v>
      </c>
      <c r="B4182" s="2" t="s">
        <v>25</v>
      </c>
      <c r="C4182" s="3">
        <v>40</v>
      </c>
      <c r="D4182" s="2" t="s">
        <v>1286</v>
      </c>
      <c r="E4182" s="2" t="s">
        <v>29380</v>
      </c>
      <c r="F4182" s="2">
        <v>32865278</v>
      </c>
      <c r="G4182" s="2" t="s">
        <v>29822</v>
      </c>
      <c r="H4182" s="2" t="s">
        <v>29838</v>
      </c>
      <c r="I4182" s="2" t="s">
        <v>2101</v>
      </c>
      <c r="J4182" s="2" t="s">
        <v>12366</v>
      </c>
      <c r="K4182" s="2" t="s">
        <v>29559</v>
      </c>
      <c r="L4182" s="2" t="s">
        <v>29839</v>
      </c>
      <c r="M4182" s="2" t="s">
        <v>16229</v>
      </c>
      <c r="N4182" s="4" t="s">
        <v>29840</v>
      </c>
      <c r="O4182" s="4" t="s">
        <v>29841</v>
      </c>
    </row>
    <row r="4183" spans="1:15" ht="15" hidden="1" customHeight="1" x14ac:dyDescent="0.3">
      <c r="A4183" s="2" t="s">
        <v>510</v>
      </c>
      <c r="B4183" s="2" t="s">
        <v>25</v>
      </c>
      <c r="C4183" s="3">
        <v>40</v>
      </c>
      <c r="D4183" s="2" t="s">
        <v>1286</v>
      </c>
      <c r="E4183" s="2" t="s">
        <v>29380</v>
      </c>
      <c r="F4183" s="2">
        <v>33692256</v>
      </c>
      <c r="G4183" s="2" t="s">
        <v>29752</v>
      </c>
      <c r="H4183" s="2" t="s">
        <v>29842</v>
      </c>
      <c r="I4183" s="2" t="s">
        <v>759</v>
      </c>
      <c r="J4183" s="2"/>
      <c r="K4183" s="2" t="s">
        <v>29843</v>
      </c>
      <c r="L4183" s="2" t="s">
        <v>29844</v>
      </c>
      <c r="M4183" s="2" t="s">
        <v>7388</v>
      </c>
      <c r="N4183" s="4" t="s">
        <v>29845</v>
      </c>
      <c r="O4183" s="4" t="s">
        <v>29846</v>
      </c>
    </row>
    <row r="4184" spans="1:15" ht="15" hidden="1" customHeight="1" x14ac:dyDescent="0.3">
      <c r="A4184" s="2" t="s">
        <v>510</v>
      </c>
      <c r="B4184" s="2" t="s">
        <v>25</v>
      </c>
      <c r="C4184" s="3">
        <v>40</v>
      </c>
      <c r="D4184" s="2" t="s">
        <v>1286</v>
      </c>
      <c r="E4184" s="2" t="s">
        <v>29380</v>
      </c>
      <c r="F4184" s="2">
        <v>34644342</v>
      </c>
      <c r="G4184" s="2" t="s">
        <v>29847</v>
      </c>
      <c r="H4184" s="2" t="s">
        <v>29848</v>
      </c>
      <c r="I4184" s="2" t="s">
        <v>759</v>
      </c>
      <c r="J4184" s="2" t="s">
        <v>5542</v>
      </c>
      <c r="K4184" s="2" t="s">
        <v>7933</v>
      </c>
      <c r="L4184" s="2" t="s">
        <v>29849</v>
      </c>
      <c r="M4184" s="2" t="s">
        <v>7460</v>
      </c>
      <c r="N4184" s="4" t="s">
        <v>29850</v>
      </c>
      <c r="O4184" s="4" t="s">
        <v>29851</v>
      </c>
    </row>
    <row r="4185" spans="1:15" ht="15" hidden="1" customHeight="1" x14ac:dyDescent="0.3">
      <c r="A4185" s="2" t="s">
        <v>510</v>
      </c>
      <c r="B4185" s="2" t="s">
        <v>25</v>
      </c>
      <c r="C4185" s="3">
        <v>40</v>
      </c>
      <c r="D4185" s="2" t="s">
        <v>1286</v>
      </c>
      <c r="E4185" s="2" t="s">
        <v>29380</v>
      </c>
      <c r="F4185" s="2">
        <v>32913180</v>
      </c>
      <c r="G4185" s="2" t="s">
        <v>29852</v>
      </c>
      <c r="H4185" s="2" t="s">
        <v>29853</v>
      </c>
      <c r="I4185" s="2" t="s">
        <v>2790</v>
      </c>
      <c r="J4185" s="2" t="s">
        <v>2790</v>
      </c>
      <c r="K4185" s="2" t="s">
        <v>10102</v>
      </c>
      <c r="L4185" s="2" t="s">
        <v>29854</v>
      </c>
      <c r="M4185" s="2" t="s">
        <v>7600</v>
      </c>
      <c r="N4185" s="4" t="s">
        <v>29855</v>
      </c>
      <c r="O4185" s="4" t="s">
        <v>29856</v>
      </c>
    </row>
    <row r="4186" spans="1:15" ht="15" hidden="1" customHeight="1" x14ac:dyDescent="0.3">
      <c r="A4186" s="2" t="s">
        <v>510</v>
      </c>
      <c r="B4186" s="2" t="s">
        <v>25</v>
      </c>
      <c r="C4186" s="3">
        <v>40</v>
      </c>
      <c r="D4186" s="2" t="s">
        <v>1286</v>
      </c>
      <c r="E4186" s="2" t="s">
        <v>29380</v>
      </c>
      <c r="F4186" s="2">
        <v>32592256</v>
      </c>
      <c r="G4186" s="2" t="s">
        <v>29857</v>
      </c>
      <c r="H4186" s="2" t="s">
        <v>29858</v>
      </c>
      <c r="I4186" s="2" t="s">
        <v>5043</v>
      </c>
      <c r="J4186" s="2"/>
      <c r="K4186" s="2" t="s">
        <v>20750</v>
      </c>
      <c r="L4186" s="2" t="s">
        <v>29859</v>
      </c>
      <c r="M4186" s="2" t="s">
        <v>8909</v>
      </c>
      <c r="N4186" s="4" t="s">
        <v>29860</v>
      </c>
      <c r="O4186" s="2"/>
    </row>
    <row r="4187" spans="1:15" ht="15" hidden="1" customHeight="1" x14ac:dyDescent="0.3">
      <c r="A4187" s="2" t="s">
        <v>510</v>
      </c>
      <c r="B4187" s="2" t="s">
        <v>25</v>
      </c>
      <c r="C4187" s="3">
        <v>40</v>
      </c>
      <c r="D4187" s="2" t="s">
        <v>1286</v>
      </c>
      <c r="E4187" s="2" t="s">
        <v>29380</v>
      </c>
      <c r="F4187" s="2">
        <v>32623876</v>
      </c>
      <c r="G4187" s="2" t="s">
        <v>29861</v>
      </c>
      <c r="H4187" s="2" t="s">
        <v>29862</v>
      </c>
      <c r="I4187" s="2" t="s">
        <v>5043</v>
      </c>
      <c r="J4187" s="2" t="s">
        <v>29863</v>
      </c>
      <c r="K4187" s="2" t="s">
        <v>29388</v>
      </c>
      <c r="L4187" s="2" t="s">
        <v>29864</v>
      </c>
      <c r="M4187" s="2" t="s">
        <v>7438</v>
      </c>
      <c r="N4187" s="4" t="s">
        <v>29865</v>
      </c>
      <c r="O4187" s="4" t="s">
        <v>29866</v>
      </c>
    </row>
    <row r="4188" spans="1:15" ht="15" hidden="1" customHeight="1" x14ac:dyDescent="0.3">
      <c r="A4188" s="2" t="s">
        <v>510</v>
      </c>
      <c r="B4188" s="2" t="s">
        <v>25</v>
      </c>
      <c r="C4188" s="3">
        <v>40</v>
      </c>
      <c r="D4188" s="2" t="s">
        <v>1286</v>
      </c>
      <c r="E4188" s="2" t="s">
        <v>29380</v>
      </c>
      <c r="F4188" s="2">
        <v>32713171</v>
      </c>
      <c r="G4188" s="2" t="s">
        <v>29867</v>
      </c>
      <c r="H4188" s="2" t="s">
        <v>29868</v>
      </c>
      <c r="I4188" s="2" t="s">
        <v>5043</v>
      </c>
      <c r="J4188" s="2" t="s">
        <v>29869</v>
      </c>
      <c r="K4188" s="2" t="s">
        <v>29388</v>
      </c>
      <c r="L4188" s="2" t="s">
        <v>29870</v>
      </c>
      <c r="M4188" s="2" t="s">
        <v>7903</v>
      </c>
      <c r="N4188" s="4" t="s">
        <v>29871</v>
      </c>
      <c r="O4188" s="4" t="s">
        <v>29872</v>
      </c>
    </row>
    <row r="4189" spans="1:15" ht="15" hidden="1" customHeight="1" x14ac:dyDescent="0.3">
      <c r="A4189" s="2" t="s">
        <v>510</v>
      </c>
      <c r="B4189" s="2" t="s">
        <v>25</v>
      </c>
      <c r="C4189" s="3">
        <v>40</v>
      </c>
      <c r="D4189" s="2" t="s">
        <v>1286</v>
      </c>
      <c r="E4189" s="2" t="s">
        <v>29380</v>
      </c>
      <c r="F4189" s="2">
        <v>31867632</v>
      </c>
      <c r="G4189" s="2" t="s">
        <v>29873</v>
      </c>
      <c r="H4189" s="2" t="s">
        <v>29874</v>
      </c>
      <c r="I4189" s="2" t="s">
        <v>18047</v>
      </c>
      <c r="J4189" s="2"/>
      <c r="K4189" s="2" t="s">
        <v>20760</v>
      </c>
      <c r="L4189" s="2" t="s">
        <v>29875</v>
      </c>
      <c r="M4189" s="2" t="s">
        <v>7388</v>
      </c>
      <c r="N4189" s="4" t="s">
        <v>29876</v>
      </c>
      <c r="O4189" s="4" t="s">
        <v>29877</v>
      </c>
    </row>
    <row r="4190" spans="1:15" ht="15" hidden="1" customHeight="1" x14ac:dyDescent="0.3">
      <c r="A4190" s="2" t="s">
        <v>510</v>
      </c>
      <c r="B4190" s="2" t="s">
        <v>25</v>
      </c>
      <c r="C4190" s="3">
        <v>40</v>
      </c>
      <c r="D4190" s="2" t="s">
        <v>1286</v>
      </c>
      <c r="E4190" s="2" t="s">
        <v>29380</v>
      </c>
      <c r="F4190" s="2">
        <v>31989252</v>
      </c>
      <c r="G4190" s="2" t="s">
        <v>29878</v>
      </c>
      <c r="H4190" s="2" t="s">
        <v>29879</v>
      </c>
      <c r="I4190" s="2" t="s">
        <v>7740</v>
      </c>
      <c r="J4190" s="2" t="s">
        <v>25532</v>
      </c>
      <c r="K4190" s="2" t="s">
        <v>29488</v>
      </c>
      <c r="L4190" s="2" t="s">
        <v>29880</v>
      </c>
      <c r="M4190" s="2" t="s">
        <v>7488</v>
      </c>
      <c r="N4190" s="4" t="s">
        <v>29881</v>
      </c>
      <c r="O4190" s="4" t="s">
        <v>29882</v>
      </c>
    </row>
    <row r="4191" spans="1:15" ht="15" hidden="1" customHeight="1" x14ac:dyDescent="0.3">
      <c r="A4191" s="2" t="s">
        <v>510</v>
      </c>
      <c r="B4191" s="2" t="s">
        <v>25</v>
      </c>
      <c r="C4191" s="3">
        <v>40</v>
      </c>
      <c r="D4191" s="2" t="s">
        <v>1286</v>
      </c>
      <c r="E4191" s="2" t="s">
        <v>29380</v>
      </c>
      <c r="F4191" s="2">
        <v>32383166</v>
      </c>
      <c r="G4191" s="2" t="s">
        <v>29883</v>
      </c>
      <c r="H4191" s="2" t="s">
        <v>29884</v>
      </c>
      <c r="I4191" s="2" t="s">
        <v>7740</v>
      </c>
      <c r="J4191" s="2" t="s">
        <v>20145</v>
      </c>
      <c r="K4191" s="2" t="s">
        <v>20750</v>
      </c>
      <c r="L4191" s="2" t="s">
        <v>29885</v>
      </c>
      <c r="M4191" s="2" t="s">
        <v>12815</v>
      </c>
      <c r="N4191" s="4" t="s">
        <v>29886</v>
      </c>
      <c r="O4191" s="4" t="s">
        <v>29887</v>
      </c>
    </row>
    <row r="4192" spans="1:15" ht="15" hidden="1" customHeight="1" x14ac:dyDescent="0.3">
      <c r="A4192" s="2" t="s">
        <v>510</v>
      </c>
      <c r="B4192" s="2" t="s">
        <v>25</v>
      </c>
      <c r="C4192" s="3">
        <v>40</v>
      </c>
      <c r="D4192" s="2" t="s">
        <v>1286</v>
      </c>
      <c r="E4192" s="2" t="s">
        <v>29380</v>
      </c>
      <c r="F4192" s="2">
        <v>32596258</v>
      </c>
      <c r="G4192" s="2" t="s">
        <v>29888</v>
      </c>
      <c r="H4192" s="2" t="s">
        <v>29889</v>
      </c>
      <c r="I4192" s="2" t="s">
        <v>7740</v>
      </c>
      <c r="J4192" s="2" t="s">
        <v>29890</v>
      </c>
      <c r="K4192" s="2" t="s">
        <v>29431</v>
      </c>
      <c r="L4192" s="2" t="s">
        <v>29891</v>
      </c>
      <c r="M4192" s="2" t="s">
        <v>7388</v>
      </c>
      <c r="N4192" s="4" t="s">
        <v>29892</v>
      </c>
      <c r="O4192" s="4" t="s">
        <v>29893</v>
      </c>
    </row>
    <row r="4193" spans="1:15" ht="15" hidden="1" customHeight="1" x14ac:dyDescent="0.3">
      <c r="A4193" s="2" t="s">
        <v>510</v>
      </c>
      <c r="B4193" s="2" t="s">
        <v>25</v>
      </c>
      <c r="C4193" s="3">
        <v>40</v>
      </c>
      <c r="D4193" s="2" t="s">
        <v>1286</v>
      </c>
      <c r="E4193" s="2" t="s">
        <v>29380</v>
      </c>
      <c r="F4193" s="2">
        <v>31394288</v>
      </c>
      <c r="G4193" s="2" t="s">
        <v>29894</v>
      </c>
      <c r="H4193" s="2" t="s">
        <v>29895</v>
      </c>
      <c r="I4193" s="2" t="s">
        <v>1347</v>
      </c>
      <c r="J4193" s="2" t="s">
        <v>27246</v>
      </c>
      <c r="K4193" s="2" t="s">
        <v>10793</v>
      </c>
      <c r="L4193" s="2" t="s">
        <v>29896</v>
      </c>
      <c r="M4193" s="2" t="s">
        <v>29897</v>
      </c>
      <c r="N4193" s="4" t="s">
        <v>29898</v>
      </c>
      <c r="O4193" s="4" t="s">
        <v>29899</v>
      </c>
    </row>
    <row r="4194" spans="1:15" ht="15" hidden="1" customHeight="1" x14ac:dyDescent="0.3">
      <c r="A4194" s="2" t="s">
        <v>510</v>
      </c>
      <c r="B4194" s="2" t="s">
        <v>25</v>
      </c>
      <c r="C4194" s="3">
        <v>40</v>
      </c>
      <c r="D4194" s="2" t="s">
        <v>1286</v>
      </c>
      <c r="E4194" s="2" t="s">
        <v>29380</v>
      </c>
      <c r="F4194" s="2">
        <v>31397010</v>
      </c>
      <c r="G4194" s="2" t="s">
        <v>29900</v>
      </c>
      <c r="H4194" s="2" t="s">
        <v>29901</v>
      </c>
      <c r="I4194" s="2" t="s">
        <v>960</v>
      </c>
      <c r="J4194" s="2" t="s">
        <v>9238</v>
      </c>
      <c r="K4194" s="2" t="s">
        <v>29559</v>
      </c>
      <c r="L4194" s="2" t="s">
        <v>29902</v>
      </c>
      <c r="M4194" s="2" t="s">
        <v>7388</v>
      </c>
      <c r="N4194" s="4" t="s">
        <v>29903</v>
      </c>
      <c r="O4194" s="4" t="s">
        <v>29904</v>
      </c>
    </row>
    <row r="4195" spans="1:15" ht="15" hidden="1" customHeight="1" x14ac:dyDescent="0.3">
      <c r="A4195" s="2" t="s">
        <v>510</v>
      </c>
      <c r="B4195" s="2" t="s">
        <v>25</v>
      </c>
      <c r="C4195" s="3">
        <v>40</v>
      </c>
      <c r="D4195" s="2" t="s">
        <v>1286</v>
      </c>
      <c r="E4195" s="2" t="s">
        <v>29380</v>
      </c>
      <c r="F4195" s="2">
        <v>32232052</v>
      </c>
      <c r="G4195" s="2" t="s">
        <v>29905</v>
      </c>
      <c r="H4195" s="2" t="s">
        <v>29906</v>
      </c>
      <c r="I4195" s="2" t="s">
        <v>960</v>
      </c>
      <c r="J4195" s="2" t="s">
        <v>16454</v>
      </c>
      <c r="K4195" s="2" t="s">
        <v>29431</v>
      </c>
      <c r="L4195" s="2" t="s">
        <v>29907</v>
      </c>
      <c r="M4195" s="2" t="s">
        <v>7388</v>
      </c>
      <c r="N4195" s="4" t="s">
        <v>29908</v>
      </c>
      <c r="O4195" s="4" t="s">
        <v>29909</v>
      </c>
    </row>
    <row r="4196" spans="1:15" ht="15" hidden="1" customHeight="1" x14ac:dyDescent="0.3">
      <c r="A4196" s="2" t="s">
        <v>510</v>
      </c>
      <c r="B4196" s="2" t="s">
        <v>25</v>
      </c>
      <c r="C4196" s="3">
        <v>40</v>
      </c>
      <c r="D4196" s="2" t="s">
        <v>1286</v>
      </c>
      <c r="E4196" s="2" t="s">
        <v>29380</v>
      </c>
      <c r="F4196" s="2">
        <v>32002471</v>
      </c>
      <c r="G4196" s="2" t="s">
        <v>29910</v>
      </c>
      <c r="H4196" s="2" t="s">
        <v>29911</v>
      </c>
      <c r="I4196" s="2" t="s">
        <v>1123</v>
      </c>
      <c r="J4196" s="2" t="s">
        <v>9194</v>
      </c>
      <c r="K4196" s="2" t="s">
        <v>29912</v>
      </c>
      <c r="L4196" s="2" t="s">
        <v>29913</v>
      </c>
      <c r="M4196" s="2" t="s">
        <v>7438</v>
      </c>
      <c r="N4196" s="4" t="s">
        <v>29914</v>
      </c>
      <c r="O4196" s="4" t="s">
        <v>29915</v>
      </c>
    </row>
    <row r="4197" spans="1:15" ht="15" hidden="1" customHeight="1" x14ac:dyDescent="0.3">
      <c r="A4197" s="2" t="s">
        <v>510</v>
      </c>
      <c r="B4197" s="2" t="s">
        <v>25</v>
      </c>
      <c r="C4197" s="3">
        <v>40</v>
      </c>
      <c r="D4197" s="2" t="s">
        <v>1286</v>
      </c>
      <c r="E4197" s="2" t="s">
        <v>29380</v>
      </c>
      <c r="F4197" s="2">
        <v>31422647</v>
      </c>
      <c r="G4197" s="2" t="s">
        <v>29916</v>
      </c>
      <c r="H4197" s="2" t="s">
        <v>29917</v>
      </c>
      <c r="I4197" s="2" t="s">
        <v>3199</v>
      </c>
      <c r="J4197" s="2" t="s">
        <v>28210</v>
      </c>
      <c r="K4197" s="2" t="s">
        <v>29388</v>
      </c>
      <c r="L4197" s="2" t="s">
        <v>29918</v>
      </c>
      <c r="M4197" s="2" t="s">
        <v>7388</v>
      </c>
      <c r="N4197" s="4" t="s">
        <v>29919</v>
      </c>
      <c r="O4197" s="4" t="s">
        <v>29920</v>
      </c>
    </row>
    <row r="4198" spans="1:15" ht="15" hidden="1" customHeight="1" x14ac:dyDescent="0.3">
      <c r="A4198" s="2" t="s">
        <v>510</v>
      </c>
      <c r="B4198" s="2" t="s">
        <v>25</v>
      </c>
      <c r="C4198" s="3">
        <v>40</v>
      </c>
      <c r="D4198" s="2" t="s">
        <v>1286</v>
      </c>
      <c r="E4198" s="2" t="s">
        <v>29380</v>
      </c>
      <c r="F4198" s="2">
        <v>31546615</v>
      </c>
      <c r="G4198" s="2" t="s">
        <v>29921</v>
      </c>
      <c r="H4198" s="2" t="s">
        <v>29922</v>
      </c>
      <c r="I4198" s="2" t="s">
        <v>29923</v>
      </c>
      <c r="J4198" s="2" t="s">
        <v>29923</v>
      </c>
      <c r="K4198" s="2" t="s">
        <v>7528</v>
      </c>
      <c r="L4198" s="2" t="s">
        <v>29924</v>
      </c>
      <c r="M4198" s="2" t="s">
        <v>11800</v>
      </c>
      <c r="N4198" s="4" t="s">
        <v>29925</v>
      </c>
      <c r="O4198" s="4" t="s">
        <v>29926</v>
      </c>
    </row>
    <row r="4199" spans="1:15" ht="15" hidden="1" customHeight="1" x14ac:dyDescent="0.3">
      <c r="A4199" s="2" t="s">
        <v>510</v>
      </c>
      <c r="B4199" s="2" t="s">
        <v>25</v>
      </c>
      <c r="C4199" s="3">
        <v>40</v>
      </c>
      <c r="D4199" s="2" t="s">
        <v>1286</v>
      </c>
      <c r="E4199" s="2" t="s">
        <v>29380</v>
      </c>
      <c r="F4199" s="2">
        <v>31476018</v>
      </c>
      <c r="G4199" s="2" t="s">
        <v>29927</v>
      </c>
      <c r="H4199" s="2" t="s">
        <v>29928</v>
      </c>
      <c r="I4199" s="2" t="s">
        <v>29929</v>
      </c>
      <c r="J4199" s="2" t="s">
        <v>29929</v>
      </c>
      <c r="K4199" s="2" t="s">
        <v>29696</v>
      </c>
      <c r="L4199" s="2" t="s">
        <v>29930</v>
      </c>
      <c r="M4199" s="2" t="s">
        <v>9183</v>
      </c>
      <c r="N4199" s="4" t="s">
        <v>29931</v>
      </c>
      <c r="O4199" s="4" t="s">
        <v>29932</v>
      </c>
    </row>
    <row r="4200" spans="1:15" ht="15" hidden="1" customHeight="1" x14ac:dyDescent="0.3">
      <c r="A4200" s="2" t="s">
        <v>510</v>
      </c>
      <c r="B4200" s="2" t="s">
        <v>25</v>
      </c>
      <c r="C4200" s="3">
        <v>40</v>
      </c>
      <c r="D4200" s="2" t="s">
        <v>1286</v>
      </c>
      <c r="E4200" s="2" t="s">
        <v>29380</v>
      </c>
      <c r="F4200" s="2">
        <v>31559260</v>
      </c>
      <c r="G4200" s="2" t="s">
        <v>29933</v>
      </c>
      <c r="H4200" s="2" t="s">
        <v>29934</v>
      </c>
      <c r="I4200" s="2" t="s">
        <v>1916</v>
      </c>
      <c r="J4200" s="2" t="s">
        <v>7824</v>
      </c>
      <c r="K4200" s="2" t="s">
        <v>29431</v>
      </c>
      <c r="L4200" s="2" t="s">
        <v>29935</v>
      </c>
      <c r="M4200" s="2" t="s">
        <v>7438</v>
      </c>
      <c r="N4200" s="4" t="s">
        <v>29936</v>
      </c>
      <c r="O4200" s="4" t="s">
        <v>29937</v>
      </c>
    </row>
    <row r="4201" spans="1:15" ht="15" hidden="1" customHeight="1" x14ac:dyDescent="0.3">
      <c r="A4201" s="2" t="s">
        <v>510</v>
      </c>
      <c r="B4201" s="2" t="s">
        <v>25</v>
      </c>
      <c r="C4201" s="3">
        <v>40</v>
      </c>
      <c r="D4201" s="2" t="s">
        <v>1286</v>
      </c>
      <c r="E4201" s="2" t="s">
        <v>29380</v>
      </c>
      <c r="F4201" s="2">
        <v>30704156</v>
      </c>
      <c r="G4201" s="2" t="s">
        <v>29938</v>
      </c>
      <c r="H4201" s="2" t="s">
        <v>29939</v>
      </c>
      <c r="I4201" s="2" t="s">
        <v>1357</v>
      </c>
      <c r="J4201" s="2" t="s">
        <v>29940</v>
      </c>
      <c r="K4201" s="2" t="s">
        <v>29388</v>
      </c>
      <c r="L4201" s="2" t="s">
        <v>29941</v>
      </c>
      <c r="M4201" s="2" t="s">
        <v>7388</v>
      </c>
      <c r="N4201" s="4" t="s">
        <v>29942</v>
      </c>
      <c r="O4201" s="4" t="s">
        <v>29943</v>
      </c>
    </row>
    <row r="4202" spans="1:15" ht="15" hidden="1" customHeight="1" x14ac:dyDescent="0.3">
      <c r="A4202" s="2" t="s">
        <v>510</v>
      </c>
      <c r="B4202" s="2" t="s">
        <v>25</v>
      </c>
      <c r="C4202" s="3">
        <v>40</v>
      </c>
      <c r="D4202" s="2" t="s">
        <v>1286</v>
      </c>
      <c r="E4202" s="2" t="s">
        <v>29380</v>
      </c>
      <c r="F4202" s="2">
        <v>31111032</v>
      </c>
      <c r="G4202" s="2" t="s">
        <v>29944</v>
      </c>
      <c r="H4202" s="2" t="s">
        <v>29945</v>
      </c>
      <c r="I4202" s="2" t="s">
        <v>1357</v>
      </c>
      <c r="J4202" s="2" t="s">
        <v>16657</v>
      </c>
      <c r="K4202" s="2" t="s">
        <v>29431</v>
      </c>
      <c r="L4202" s="2" t="s">
        <v>29946</v>
      </c>
      <c r="M4202" s="2" t="s">
        <v>7388</v>
      </c>
      <c r="N4202" s="4" t="s">
        <v>29947</v>
      </c>
      <c r="O4202" s="4" t="s">
        <v>29948</v>
      </c>
    </row>
    <row r="4203" spans="1:15" ht="15" hidden="1" customHeight="1" x14ac:dyDescent="0.3">
      <c r="A4203" s="2" t="s">
        <v>510</v>
      </c>
      <c r="B4203" s="2" t="s">
        <v>25</v>
      </c>
      <c r="C4203" s="3">
        <v>40</v>
      </c>
      <c r="D4203" s="2" t="s">
        <v>1286</v>
      </c>
      <c r="E4203" s="2" t="s">
        <v>29380</v>
      </c>
      <c r="F4203" s="2">
        <v>30782731</v>
      </c>
      <c r="G4203" s="2" t="s">
        <v>29949</v>
      </c>
      <c r="H4203" s="2" t="s">
        <v>29950</v>
      </c>
      <c r="I4203" s="2" t="s">
        <v>6524</v>
      </c>
      <c r="J4203" s="2" t="s">
        <v>6524</v>
      </c>
      <c r="K4203" s="2" t="s">
        <v>29951</v>
      </c>
      <c r="L4203" s="2" t="s">
        <v>29952</v>
      </c>
      <c r="M4203" s="2" t="s">
        <v>7460</v>
      </c>
      <c r="N4203" s="4" t="s">
        <v>29953</v>
      </c>
      <c r="O4203" s="4" t="s">
        <v>29954</v>
      </c>
    </row>
    <row r="4204" spans="1:15" ht="15" hidden="1" customHeight="1" x14ac:dyDescent="0.3">
      <c r="A4204" s="2" t="s">
        <v>510</v>
      </c>
      <c r="B4204" s="2" t="s">
        <v>25</v>
      </c>
      <c r="C4204" s="3">
        <v>40</v>
      </c>
      <c r="D4204" s="2" t="s">
        <v>1286</v>
      </c>
      <c r="E4204" s="2" t="s">
        <v>29380</v>
      </c>
      <c r="F4204" s="2">
        <v>30541227</v>
      </c>
      <c r="G4204" s="2" t="s">
        <v>29867</v>
      </c>
      <c r="H4204" s="2" t="s">
        <v>29955</v>
      </c>
      <c r="I4204" s="2" t="s">
        <v>876</v>
      </c>
      <c r="J4204" s="2" t="s">
        <v>16714</v>
      </c>
      <c r="K4204" s="2" t="s">
        <v>29388</v>
      </c>
      <c r="L4204" s="2" t="s">
        <v>29956</v>
      </c>
      <c r="M4204" s="2" t="s">
        <v>7388</v>
      </c>
      <c r="N4204" s="4" t="s">
        <v>29957</v>
      </c>
      <c r="O4204" s="4" t="s">
        <v>29958</v>
      </c>
    </row>
    <row r="4205" spans="1:15" ht="15" hidden="1" customHeight="1" x14ac:dyDescent="0.3">
      <c r="A4205" s="2" t="s">
        <v>510</v>
      </c>
      <c r="B4205" s="2" t="s">
        <v>25</v>
      </c>
      <c r="C4205" s="3">
        <v>40</v>
      </c>
      <c r="D4205" s="2" t="s">
        <v>1286</v>
      </c>
      <c r="E4205" s="2" t="s">
        <v>29380</v>
      </c>
      <c r="F4205" s="2">
        <v>30785943</v>
      </c>
      <c r="G4205" s="2" t="s">
        <v>29959</v>
      </c>
      <c r="H4205" s="2" t="s">
        <v>29960</v>
      </c>
      <c r="I4205" s="2" t="s">
        <v>1125</v>
      </c>
      <c r="J4205" s="2" t="s">
        <v>7817</v>
      </c>
      <c r="K4205" s="2" t="s">
        <v>7933</v>
      </c>
      <c r="L4205" s="2" t="s">
        <v>29961</v>
      </c>
      <c r="M4205" s="2" t="s">
        <v>7388</v>
      </c>
      <c r="N4205" s="4" t="s">
        <v>29962</v>
      </c>
      <c r="O4205" s="4" t="s">
        <v>29963</v>
      </c>
    </row>
    <row r="4206" spans="1:15" ht="15" hidden="1" customHeight="1" x14ac:dyDescent="0.3">
      <c r="A4206" s="2" t="s">
        <v>510</v>
      </c>
      <c r="B4206" s="2" t="s">
        <v>25</v>
      </c>
      <c r="C4206" s="3">
        <v>40</v>
      </c>
      <c r="D4206" s="2" t="s">
        <v>1286</v>
      </c>
      <c r="E4206" s="2" t="s">
        <v>29380</v>
      </c>
      <c r="F4206" s="2">
        <v>29846579</v>
      </c>
      <c r="G4206" s="2" t="s">
        <v>29964</v>
      </c>
      <c r="H4206" s="2" t="s">
        <v>29965</v>
      </c>
      <c r="I4206" s="2" t="s">
        <v>7275</v>
      </c>
      <c r="J4206" s="2"/>
      <c r="K4206" s="2" t="s">
        <v>10700</v>
      </c>
      <c r="L4206" s="2" t="s">
        <v>29966</v>
      </c>
      <c r="M4206" s="2" t="s">
        <v>29967</v>
      </c>
      <c r="N4206" s="4" t="s">
        <v>29968</v>
      </c>
      <c r="O4206" s="4" t="s">
        <v>29969</v>
      </c>
    </row>
    <row r="4207" spans="1:15" ht="15" hidden="1" customHeight="1" x14ac:dyDescent="0.3">
      <c r="A4207" s="2" t="s">
        <v>510</v>
      </c>
      <c r="B4207" s="2" t="s">
        <v>25</v>
      </c>
      <c r="C4207" s="3">
        <v>40</v>
      </c>
      <c r="D4207" s="2" t="s">
        <v>1286</v>
      </c>
      <c r="E4207" s="2" t="s">
        <v>29380</v>
      </c>
      <c r="F4207" s="2">
        <v>29939231</v>
      </c>
      <c r="G4207" s="2" t="s">
        <v>29970</v>
      </c>
      <c r="H4207" s="2" t="s">
        <v>29971</v>
      </c>
      <c r="I4207" s="2" t="s">
        <v>29972</v>
      </c>
      <c r="J4207" s="2"/>
      <c r="K4207" s="2" t="s">
        <v>20760</v>
      </c>
      <c r="L4207" s="2" t="s">
        <v>29973</v>
      </c>
      <c r="M4207" s="2" t="s">
        <v>7388</v>
      </c>
      <c r="N4207" s="4" t="s">
        <v>29974</v>
      </c>
      <c r="O4207" s="4" t="s">
        <v>29975</v>
      </c>
    </row>
    <row r="4208" spans="1:15" ht="15" hidden="1" customHeight="1" x14ac:dyDescent="0.3">
      <c r="A4208" s="2" t="s">
        <v>510</v>
      </c>
      <c r="B4208" s="2" t="s">
        <v>25</v>
      </c>
      <c r="C4208" s="3">
        <v>40</v>
      </c>
      <c r="D4208" s="2" t="s">
        <v>1286</v>
      </c>
      <c r="E4208" s="2" t="s">
        <v>29380</v>
      </c>
      <c r="F4208" s="2">
        <v>30505836</v>
      </c>
      <c r="G4208" s="2" t="s">
        <v>29857</v>
      </c>
      <c r="H4208" s="2" t="s">
        <v>29976</v>
      </c>
      <c r="I4208" s="2" t="s">
        <v>1659</v>
      </c>
      <c r="J4208" s="2" t="s">
        <v>7844</v>
      </c>
      <c r="K4208" s="2" t="s">
        <v>29431</v>
      </c>
      <c r="L4208" s="2" t="s">
        <v>22482</v>
      </c>
      <c r="M4208" s="2" t="s">
        <v>7438</v>
      </c>
      <c r="N4208" s="4" t="s">
        <v>29977</v>
      </c>
      <c r="O4208" s="4" t="s">
        <v>29978</v>
      </c>
    </row>
    <row r="4209" spans="1:15" ht="15" hidden="1" customHeight="1" x14ac:dyDescent="0.3">
      <c r="A4209" s="2" t="s">
        <v>510</v>
      </c>
      <c r="B4209" s="2" t="s">
        <v>25</v>
      </c>
      <c r="C4209" s="3">
        <v>40</v>
      </c>
      <c r="D4209" s="2" t="s">
        <v>1286</v>
      </c>
      <c r="E4209" s="2" t="s">
        <v>29380</v>
      </c>
      <c r="F4209" s="2">
        <v>30505839</v>
      </c>
      <c r="G4209" s="2" t="s">
        <v>29910</v>
      </c>
      <c r="H4209" s="2" t="s">
        <v>29979</v>
      </c>
      <c r="I4209" s="2" t="s">
        <v>1659</v>
      </c>
      <c r="J4209" s="2" t="s">
        <v>14934</v>
      </c>
      <c r="K4209" s="2" t="s">
        <v>29431</v>
      </c>
      <c r="L4209" s="2" t="s">
        <v>29980</v>
      </c>
      <c r="M4209" s="2" t="s">
        <v>7388</v>
      </c>
      <c r="N4209" s="4" t="s">
        <v>29981</v>
      </c>
      <c r="O4209" s="4" t="s">
        <v>29982</v>
      </c>
    </row>
    <row r="4210" spans="1:15" ht="15" hidden="1" customHeight="1" x14ac:dyDescent="0.3">
      <c r="A4210" s="2" t="s">
        <v>510</v>
      </c>
      <c r="B4210" s="2" t="s">
        <v>25</v>
      </c>
      <c r="C4210" s="3">
        <v>40</v>
      </c>
      <c r="D4210" s="2" t="s">
        <v>1286</v>
      </c>
      <c r="E4210" s="2" t="s">
        <v>29380</v>
      </c>
      <c r="F4210" s="2">
        <v>29718414</v>
      </c>
      <c r="G4210" s="2" t="s">
        <v>29983</v>
      </c>
      <c r="H4210" s="2" t="s">
        <v>29984</v>
      </c>
      <c r="I4210" s="2" t="s">
        <v>11295</v>
      </c>
      <c r="J4210" s="2"/>
      <c r="K4210" s="2" t="s">
        <v>10700</v>
      </c>
      <c r="L4210" s="2" t="s">
        <v>29985</v>
      </c>
      <c r="M4210" s="2" t="s">
        <v>7460</v>
      </c>
      <c r="N4210" s="4" t="s">
        <v>29986</v>
      </c>
      <c r="O4210" s="4" t="s">
        <v>29987</v>
      </c>
    </row>
    <row r="4211" spans="1:15" ht="15" hidden="1" customHeight="1" x14ac:dyDescent="0.3">
      <c r="A4211" s="2" t="s">
        <v>510</v>
      </c>
      <c r="B4211" s="2" t="s">
        <v>25</v>
      </c>
      <c r="C4211" s="3">
        <v>40</v>
      </c>
      <c r="D4211" s="2" t="s">
        <v>1286</v>
      </c>
      <c r="E4211" s="2" t="s">
        <v>29380</v>
      </c>
      <c r="F4211" s="2">
        <v>30301329</v>
      </c>
      <c r="G4211" s="2" t="s">
        <v>29988</v>
      </c>
      <c r="H4211" s="2" t="s">
        <v>29989</v>
      </c>
      <c r="I4211" s="2" t="s">
        <v>1228</v>
      </c>
      <c r="J4211" s="2" t="s">
        <v>29990</v>
      </c>
      <c r="K4211" s="2" t="s">
        <v>29388</v>
      </c>
      <c r="L4211" s="2" t="s">
        <v>29991</v>
      </c>
      <c r="M4211" s="2" t="s">
        <v>7388</v>
      </c>
      <c r="N4211" s="4" t="s">
        <v>29992</v>
      </c>
      <c r="O4211" s="4" t="s">
        <v>29993</v>
      </c>
    </row>
    <row r="4212" spans="1:15" ht="15" hidden="1" customHeight="1" x14ac:dyDescent="0.3">
      <c r="A4212" s="2" t="s">
        <v>510</v>
      </c>
      <c r="B4212" s="2" t="s">
        <v>25</v>
      </c>
      <c r="C4212" s="3">
        <v>40</v>
      </c>
      <c r="D4212" s="2" t="s">
        <v>1286</v>
      </c>
      <c r="E4212" s="2" t="s">
        <v>29380</v>
      </c>
      <c r="F4212" s="2">
        <v>29923122</v>
      </c>
      <c r="G4212" s="2" t="s">
        <v>29994</v>
      </c>
      <c r="H4212" s="2" t="s">
        <v>29995</v>
      </c>
      <c r="I4212" s="2" t="s">
        <v>1364</v>
      </c>
      <c r="J4212" s="2" t="s">
        <v>29996</v>
      </c>
      <c r="K4212" s="2" t="s">
        <v>29488</v>
      </c>
      <c r="L4212" s="2" t="s">
        <v>29997</v>
      </c>
      <c r="M4212" s="2" t="s">
        <v>7488</v>
      </c>
      <c r="N4212" s="4" t="s">
        <v>3480</v>
      </c>
      <c r="O4212" s="4" t="s">
        <v>29998</v>
      </c>
    </row>
    <row r="4213" spans="1:15" ht="15" hidden="1" customHeight="1" x14ac:dyDescent="0.3">
      <c r="A4213" s="2" t="s">
        <v>510</v>
      </c>
      <c r="B4213" s="2" t="s">
        <v>25</v>
      </c>
      <c r="C4213" s="3">
        <v>40</v>
      </c>
      <c r="D4213" s="2" t="s">
        <v>1286</v>
      </c>
      <c r="E4213" s="2" t="s">
        <v>29380</v>
      </c>
      <c r="F4213" s="2">
        <v>29406567</v>
      </c>
      <c r="G4213" s="2" t="s">
        <v>29999</v>
      </c>
      <c r="H4213" s="2" t="s">
        <v>30000</v>
      </c>
      <c r="I4213" s="2" t="s">
        <v>4039</v>
      </c>
      <c r="J4213" s="2" t="s">
        <v>30001</v>
      </c>
      <c r="K4213" s="2" t="s">
        <v>29559</v>
      </c>
      <c r="L4213" s="2" t="s">
        <v>30002</v>
      </c>
      <c r="M4213" s="2" t="s">
        <v>7404</v>
      </c>
      <c r="N4213" s="4" t="s">
        <v>30003</v>
      </c>
      <c r="O4213" s="4" t="s">
        <v>30004</v>
      </c>
    </row>
    <row r="4214" spans="1:15" ht="15" hidden="1" customHeight="1" x14ac:dyDescent="0.3">
      <c r="A4214" s="2" t="s">
        <v>510</v>
      </c>
      <c r="B4214" s="2" t="s">
        <v>25</v>
      </c>
      <c r="C4214" s="3">
        <v>40</v>
      </c>
      <c r="D4214" s="2" t="s">
        <v>1286</v>
      </c>
      <c r="E4214" s="2" t="s">
        <v>29380</v>
      </c>
      <c r="F4214" s="2">
        <v>29087616</v>
      </c>
      <c r="G4214" s="2" t="s">
        <v>30005</v>
      </c>
      <c r="H4214" s="2" t="s">
        <v>30006</v>
      </c>
      <c r="I4214" s="2" t="s">
        <v>5623</v>
      </c>
      <c r="J4214" s="2" t="s">
        <v>16794</v>
      </c>
      <c r="K4214" s="2" t="s">
        <v>29559</v>
      </c>
      <c r="L4214" s="2" t="s">
        <v>30007</v>
      </c>
      <c r="M4214" s="2" t="s">
        <v>7488</v>
      </c>
      <c r="N4214" s="4" t="s">
        <v>3461</v>
      </c>
      <c r="O4214" s="4" t="s">
        <v>30008</v>
      </c>
    </row>
    <row r="4215" spans="1:15" ht="15" hidden="1" customHeight="1" x14ac:dyDescent="0.3">
      <c r="A4215" s="2" t="s">
        <v>510</v>
      </c>
      <c r="B4215" s="2" t="s">
        <v>25</v>
      </c>
      <c r="C4215" s="3">
        <v>40</v>
      </c>
      <c r="D4215" s="2" t="s">
        <v>1286</v>
      </c>
      <c r="E4215" s="2" t="s">
        <v>29380</v>
      </c>
      <c r="F4215" s="2">
        <v>29743830</v>
      </c>
      <c r="G4215" s="2" t="s">
        <v>30009</v>
      </c>
      <c r="H4215" s="2" t="s">
        <v>30010</v>
      </c>
      <c r="I4215" s="2" t="s">
        <v>875</v>
      </c>
      <c r="J4215" s="2" t="s">
        <v>4602</v>
      </c>
      <c r="K4215" s="2" t="s">
        <v>29388</v>
      </c>
      <c r="L4215" s="2" t="s">
        <v>30011</v>
      </c>
      <c r="M4215" s="2" t="s">
        <v>7438</v>
      </c>
      <c r="N4215" s="4" t="s">
        <v>30012</v>
      </c>
      <c r="O4215" s="4" t="s">
        <v>30013</v>
      </c>
    </row>
    <row r="4216" spans="1:15" ht="15" hidden="1" customHeight="1" x14ac:dyDescent="0.3">
      <c r="A4216" s="2" t="s">
        <v>510</v>
      </c>
      <c r="B4216" s="2" t="s">
        <v>25</v>
      </c>
      <c r="C4216" s="3">
        <v>40</v>
      </c>
      <c r="D4216" s="2" t="s">
        <v>1286</v>
      </c>
      <c r="E4216" s="2" t="s">
        <v>29380</v>
      </c>
      <c r="F4216" s="2">
        <v>28597225</v>
      </c>
      <c r="G4216" s="2" t="s">
        <v>30014</v>
      </c>
      <c r="H4216" s="2" t="s">
        <v>30015</v>
      </c>
      <c r="I4216" s="2" t="s">
        <v>813</v>
      </c>
      <c r="J4216" s="2" t="s">
        <v>30016</v>
      </c>
      <c r="K4216" s="2" t="s">
        <v>29488</v>
      </c>
      <c r="L4216" s="2" t="s">
        <v>30017</v>
      </c>
      <c r="M4216" s="2" t="s">
        <v>7382</v>
      </c>
      <c r="N4216" s="4" t="s">
        <v>30018</v>
      </c>
      <c r="O4216" s="4" t="s">
        <v>30019</v>
      </c>
    </row>
    <row r="4217" spans="1:15" ht="15" hidden="1" customHeight="1" x14ac:dyDescent="0.3">
      <c r="A4217" s="2" t="s">
        <v>510</v>
      </c>
      <c r="B4217" s="2" t="s">
        <v>25</v>
      </c>
      <c r="C4217" s="3">
        <v>40</v>
      </c>
      <c r="D4217" s="2" t="s">
        <v>1286</v>
      </c>
      <c r="E4217" s="2" t="s">
        <v>29380</v>
      </c>
      <c r="F4217" s="2">
        <v>29290521</v>
      </c>
      <c r="G4217" s="2" t="s">
        <v>30020</v>
      </c>
      <c r="H4217" s="2" t="s">
        <v>30021</v>
      </c>
      <c r="I4217" s="2" t="s">
        <v>1352</v>
      </c>
      <c r="J4217" s="2" t="s">
        <v>30022</v>
      </c>
      <c r="K4217" s="2" t="s">
        <v>11900</v>
      </c>
      <c r="L4217" s="2" t="s">
        <v>30023</v>
      </c>
      <c r="M4217" s="2" t="s">
        <v>7600</v>
      </c>
      <c r="N4217" s="4" t="s">
        <v>30024</v>
      </c>
      <c r="O4217" s="4" t="s">
        <v>30025</v>
      </c>
    </row>
    <row r="4218" spans="1:15" ht="15" hidden="1" customHeight="1" x14ac:dyDescent="0.3">
      <c r="A4218" s="2" t="s">
        <v>510</v>
      </c>
      <c r="B4218" s="2" t="s">
        <v>25</v>
      </c>
      <c r="C4218" s="3">
        <v>40</v>
      </c>
      <c r="D4218" s="2" t="s">
        <v>1286</v>
      </c>
      <c r="E4218" s="2" t="s">
        <v>29380</v>
      </c>
      <c r="F4218" s="2">
        <v>30416161</v>
      </c>
      <c r="G4218" s="2" t="s">
        <v>30026</v>
      </c>
      <c r="H4218" s="2" t="s">
        <v>30027</v>
      </c>
      <c r="I4218" s="2" t="s">
        <v>781</v>
      </c>
      <c r="J4218" s="2"/>
      <c r="K4218" s="2" t="s">
        <v>29843</v>
      </c>
      <c r="L4218" s="2" t="s">
        <v>30028</v>
      </c>
      <c r="M4218" s="2" t="s">
        <v>7709</v>
      </c>
      <c r="N4218" s="4" t="s">
        <v>30029</v>
      </c>
      <c r="O4218" s="4" t="s">
        <v>30030</v>
      </c>
    </row>
    <row r="4219" spans="1:15" ht="15" hidden="1" customHeight="1" x14ac:dyDescent="0.3">
      <c r="A4219" s="2" t="s">
        <v>510</v>
      </c>
      <c r="B4219" s="2" t="s">
        <v>25</v>
      </c>
      <c r="C4219" s="3">
        <v>40</v>
      </c>
      <c r="D4219" s="2" t="s">
        <v>1286</v>
      </c>
      <c r="E4219" s="2" t="s">
        <v>29380</v>
      </c>
      <c r="F4219" s="2">
        <v>29084079</v>
      </c>
      <c r="G4219" s="2" t="s">
        <v>30031</v>
      </c>
      <c r="H4219" s="2" t="s">
        <v>30032</v>
      </c>
      <c r="I4219" s="2" t="s">
        <v>1095</v>
      </c>
      <c r="J4219" s="2"/>
      <c r="K4219" s="2" t="s">
        <v>10700</v>
      </c>
      <c r="L4219" s="2" t="s">
        <v>30033</v>
      </c>
      <c r="M4219" s="2" t="s">
        <v>7488</v>
      </c>
      <c r="N4219" s="4" t="s">
        <v>30034</v>
      </c>
      <c r="O4219" s="4" t="s">
        <v>30035</v>
      </c>
    </row>
    <row r="4220" spans="1:15" ht="15" hidden="1" customHeight="1" x14ac:dyDescent="0.3">
      <c r="A4220" s="2" t="s">
        <v>510</v>
      </c>
      <c r="B4220" s="2" t="s">
        <v>25</v>
      </c>
      <c r="C4220" s="3">
        <v>40</v>
      </c>
      <c r="D4220" s="2" t="s">
        <v>1286</v>
      </c>
      <c r="E4220" s="2" t="s">
        <v>29380</v>
      </c>
      <c r="F4220" s="2">
        <v>29142523</v>
      </c>
      <c r="G4220" s="2" t="s">
        <v>30036</v>
      </c>
      <c r="H4220" s="2" t="s">
        <v>30037</v>
      </c>
      <c r="I4220" s="2" t="s">
        <v>1363</v>
      </c>
      <c r="J4220" s="2" t="s">
        <v>30038</v>
      </c>
      <c r="K4220" s="2" t="s">
        <v>29388</v>
      </c>
      <c r="L4220" s="2" t="s">
        <v>30039</v>
      </c>
      <c r="M4220" s="2" t="s">
        <v>7388</v>
      </c>
      <c r="N4220" s="4" t="s">
        <v>30040</v>
      </c>
      <c r="O4220" s="4" t="s">
        <v>30041</v>
      </c>
    </row>
    <row r="4221" spans="1:15" ht="15" hidden="1" customHeight="1" x14ac:dyDescent="0.3">
      <c r="A4221" s="2" t="s">
        <v>510</v>
      </c>
      <c r="B4221" s="2" t="s">
        <v>25</v>
      </c>
      <c r="C4221" s="3">
        <v>40</v>
      </c>
      <c r="D4221" s="2" t="s">
        <v>1286</v>
      </c>
      <c r="E4221" s="2" t="s">
        <v>29380</v>
      </c>
      <c r="F4221" s="2">
        <v>28472831</v>
      </c>
      <c r="G4221" s="2" t="s">
        <v>30042</v>
      </c>
      <c r="H4221" s="2" t="s">
        <v>30043</v>
      </c>
      <c r="I4221" s="2" t="s">
        <v>7072</v>
      </c>
      <c r="J4221" s="2" t="s">
        <v>10449</v>
      </c>
      <c r="K4221" s="2" t="s">
        <v>28462</v>
      </c>
      <c r="L4221" s="2" t="s">
        <v>30044</v>
      </c>
      <c r="M4221" s="2" t="s">
        <v>7388</v>
      </c>
      <c r="N4221" s="4" t="s">
        <v>30045</v>
      </c>
      <c r="O4221" s="4" t="s">
        <v>30046</v>
      </c>
    </row>
    <row r="4222" spans="1:15" ht="15" hidden="1" customHeight="1" x14ac:dyDescent="0.3">
      <c r="A4222" s="2" t="s">
        <v>510</v>
      </c>
      <c r="B4222" s="2" t="s">
        <v>25</v>
      </c>
      <c r="C4222" s="3">
        <v>40</v>
      </c>
      <c r="D4222" s="2" t="s">
        <v>1286</v>
      </c>
      <c r="E4222" s="2" t="s">
        <v>29380</v>
      </c>
      <c r="F4222" s="2">
        <v>27220772</v>
      </c>
      <c r="G4222" s="2" t="s">
        <v>30047</v>
      </c>
      <c r="H4222" s="2" t="s">
        <v>30048</v>
      </c>
      <c r="I4222" s="2" t="s">
        <v>889</v>
      </c>
      <c r="J4222" s="2" t="s">
        <v>6532</v>
      </c>
      <c r="K4222" s="2" t="s">
        <v>29488</v>
      </c>
      <c r="L4222" s="2" t="s">
        <v>30049</v>
      </c>
      <c r="M4222" s="2" t="s">
        <v>7388</v>
      </c>
      <c r="N4222" s="4" t="s">
        <v>30050</v>
      </c>
      <c r="O4222" s="4" t="s">
        <v>30051</v>
      </c>
    </row>
    <row r="4223" spans="1:15" ht="15" hidden="1" customHeight="1" x14ac:dyDescent="0.3">
      <c r="A4223" s="2" t="s">
        <v>510</v>
      </c>
      <c r="B4223" s="2" t="s">
        <v>25</v>
      </c>
      <c r="C4223" s="3">
        <v>40</v>
      </c>
      <c r="D4223" s="2" t="s">
        <v>1286</v>
      </c>
      <c r="E4223" s="2" t="s">
        <v>29380</v>
      </c>
      <c r="F4223" s="2">
        <v>30566775</v>
      </c>
      <c r="G4223" s="2" t="s">
        <v>30052</v>
      </c>
      <c r="H4223" s="2" t="s">
        <v>30053</v>
      </c>
      <c r="I4223" s="2" t="s">
        <v>889</v>
      </c>
      <c r="J4223" s="2"/>
      <c r="K4223" s="2" t="s">
        <v>17335</v>
      </c>
      <c r="L4223" s="2" t="s">
        <v>30054</v>
      </c>
      <c r="M4223" s="2" t="s">
        <v>7388</v>
      </c>
      <c r="N4223" s="4" t="s">
        <v>30055</v>
      </c>
      <c r="O4223" s="4" t="s">
        <v>30056</v>
      </c>
    </row>
    <row r="4224" spans="1:15" ht="15" hidden="1" customHeight="1" x14ac:dyDescent="0.3">
      <c r="A4224" s="2" t="s">
        <v>510</v>
      </c>
      <c r="B4224" s="2" t="s">
        <v>25</v>
      </c>
      <c r="C4224" s="3">
        <v>40</v>
      </c>
      <c r="D4224" s="2" t="s">
        <v>1286</v>
      </c>
      <c r="E4224" s="2" t="s">
        <v>29380</v>
      </c>
      <c r="F4224" s="2">
        <v>28163288</v>
      </c>
      <c r="G4224" s="2" t="s">
        <v>30057</v>
      </c>
      <c r="H4224" s="2" t="s">
        <v>30058</v>
      </c>
      <c r="I4224" s="2" t="s">
        <v>815</v>
      </c>
      <c r="J4224" s="2"/>
      <c r="K4224" s="2" t="s">
        <v>29843</v>
      </c>
      <c r="L4224" s="2" t="s">
        <v>30059</v>
      </c>
      <c r="M4224" s="2" t="s">
        <v>7388</v>
      </c>
      <c r="N4224" s="4" t="s">
        <v>30060</v>
      </c>
      <c r="O4224" s="4" t="s">
        <v>30061</v>
      </c>
    </row>
    <row r="4225" spans="1:15" ht="15" hidden="1" customHeight="1" x14ac:dyDescent="0.3">
      <c r="A4225" s="2" t="s">
        <v>510</v>
      </c>
      <c r="B4225" s="2" t="s">
        <v>25</v>
      </c>
      <c r="C4225" s="3">
        <v>40</v>
      </c>
      <c r="D4225" s="2" t="s">
        <v>1286</v>
      </c>
      <c r="E4225" s="2" t="s">
        <v>29380</v>
      </c>
      <c r="F4225" s="2">
        <v>28934315</v>
      </c>
      <c r="G4225" s="2" t="s">
        <v>30062</v>
      </c>
      <c r="H4225" s="2" t="s">
        <v>30063</v>
      </c>
      <c r="I4225" s="2" t="s">
        <v>815</v>
      </c>
      <c r="J4225" s="2" t="s">
        <v>9412</v>
      </c>
      <c r="K4225" s="2" t="s">
        <v>7933</v>
      </c>
      <c r="L4225" s="2" t="s">
        <v>30064</v>
      </c>
      <c r="M4225" s="2" t="s">
        <v>7404</v>
      </c>
      <c r="N4225" s="4" t="s">
        <v>30065</v>
      </c>
      <c r="O4225" s="4" t="s">
        <v>30066</v>
      </c>
    </row>
    <row r="4226" spans="1:15" ht="15" hidden="1" customHeight="1" x14ac:dyDescent="0.3">
      <c r="A4226" s="2" t="s">
        <v>510</v>
      </c>
      <c r="B4226" s="2" t="s">
        <v>25</v>
      </c>
      <c r="C4226" s="3">
        <v>40</v>
      </c>
      <c r="D4226" s="2" t="s">
        <v>1286</v>
      </c>
      <c r="E4226" s="2" t="s">
        <v>29380</v>
      </c>
      <c r="F4226" s="2">
        <v>27734904</v>
      </c>
      <c r="G4226" s="2" t="s">
        <v>30067</v>
      </c>
      <c r="H4226" s="2" t="s">
        <v>30068</v>
      </c>
      <c r="I4226" s="2" t="s">
        <v>6292</v>
      </c>
      <c r="J4226" s="2" t="s">
        <v>6292</v>
      </c>
      <c r="K4226" s="2" t="s">
        <v>8943</v>
      </c>
      <c r="L4226" s="2" t="s">
        <v>30069</v>
      </c>
      <c r="M4226" s="2" t="s">
        <v>7460</v>
      </c>
      <c r="N4226" s="4" t="s">
        <v>30070</v>
      </c>
      <c r="O4226" s="4" t="s">
        <v>30071</v>
      </c>
    </row>
    <row r="4227" spans="1:15" ht="15" hidden="1" customHeight="1" x14ac:dyDescent="0.3">
      <c r="A4227" s="2" t="s">
        <v>510</v>
      </c>
      <c r="B4227" s="2" t="s">
        <v>25</v>
      </c>
      <c r="C4227" s="3">
        <v>40</v>
      </c>
      <c r="D4227" s="2" t="s">
        <v>1286</v>
      </c>
      <c r="E4227" s="2" t="s">
        <v>29380</v>
      </c>
      <c r="F4227" s="2">
        <v>27498934</v>
      </c>
      <c r="G4227" s="2" t="s">
        <v>30072</v>
      </c>
      <c r="H4227" s="2" t="s">
        <v>30073</v>
      </c>
      <c r="I4227" s="2" t="s">
        <v>2459</v>
      </c>
      <c r="J4227" s="2"/>
      <c r="K4227" s="2" t="s">
        <v>29843</v>
      </c>
      <c r="L4227" s="2" t="s">
        <v>30074</v>
      </c>
      <c r="M4227" s="2" t="s">
        <v>7388</v>
      </c>
      <c r="N4227" s="4" t="s">
        <v>30075</v>
      </c>
      <c r="O4227" s="4" t="s">
        <v>30076</v>
      </c>
    </row>
    <row r="4228" spans="1:15" ht="15" hidden="1" customHeight="1" x14ac:dyDescent="0.3">
      <c r="A4228" s="2" t="s">
        <v>510</v>
      </c>
      <c r="B4228" s="2" t="s">
        <v>25</v>
      </c>
      <c r="C4228" s="3">
        <v>40</v>
      </c>
      <c r="D4228" s="2" t="s">
        <v>1286</v>
      </c>
      <c r="E4228" s="2" t="s">
        <v>29380</v>
      </c>
      <c r="F4228" s="2">
        <v>26346360</v>
      </c>
      <c r="G4228" s="2" t="s">
        <v>30077</v>
      </c>
      <c r="H4228" s="2" t="s">
        <v>30078</v>
      </c>
      <c r="I4228" s="2" t="s">
        <v>632</v>
      </c>
      <c r="J4228" s="2"/>
      <c r="K4228" s="2" t="s">
        <v>29843</v>
      </c>
      <c r="L4228" s="2" t="s">
        <v>30079</v>
      </c>
      <c r="M4228" s="2" t="s">
        <v>11819</v>
      </c>
      <c r="N4228" s="4" t="s">
        <v>30080</v>
      </c>
      <c r="O4228" s="4" t="s">
        <v>30081</v>
      </c>
    </row>
    <row r="4229" spans="1:15" ht="15" hidden="1" customHeight="1" x14ac:dyDescent="0.3">
      <c r="A4229" s="2" t="s">
        <v>510</v>
      </c>
      <c r="B4229" s="2" t="s">
        <v>25</v>
      </c>
      <c r="C4229" s="3">
        <v>40</v>
      </c>
      <c r="D4229" s="2" t="s">
        <v>1286</v>
      </c>
      <c r="E4229" s="2" t="s">
        <v>29380</v>
      </c>
      <c r="F4229" s="2">
        <v>24666340</v>
      </c>
      <c r="G4229" s="2" t="s">
        <v>30082</v>
      </c>
      <c r="H4229" s="2" t="s">
        <v>30083</v>
      </c>
      <c r="I4229" s="2" t="s">
        <v>3082</v>
      </c>
      <c r="J4229" s="2" t="s">
        <v>17176</v>
      </c>
      <c r="K4229" s="2" t="s">
        <v>29509</v>
      </c>
      <c r="L4229" s="2" t="s">
        <v>30084</v>
      </c>
      <c r="M4229" s="2" t="s">
        <v>7460</v>
      </c>
      <c r="N4229" s="4" t="s">
        <v>30085</v>
      </c>
      <c r="O4229" s="4" t="s">
        <v>30086</v>
      </c>
    </row>
    <row r="4230" spans="1:15" ht="15" hidden="1" customHeight="1" x14ac:dyDescent="0.3">
      <c r="A4230" s="2" t="s">
        <v>510</v>
      </c>
      <c r="B4230" s="2" t="s">
        <v>25</v>
      </c>
      <c r="C4230" s="3">
        <v>40</v>
      </c>
      <c r="D4230" s="2" t="s">
        <v>1286</v>
      </c>
      <c r="E4230" s="2" t="s">
        <v>29380</v>
      </c>
      <c r="F4230" s="2">
        <v>24594913</v>
      </c>
      <c r="G4230" s="2" t="s">
        <v>29642</v>
      </c>
      <c r="H4230" s="2" t="s">
        <v>30087</v>
      </c>
      <c r="I4230" s="2" t="s">
        <v>3121</v>
      </c>
      <c r="J4230" s="2" t="s">
        <v>30088</v>
      </c>
      <c r="K4230" s="2" t="s">
        <v>20774</v>
      </c>
      <c r="L4230" s="2" t="s">
        <v>30089</v>
      </c>
      <c r="M4230" s="2" t="s">
        <v>10877</v>
      </c>
      <c r="N4230" s="4" t="s">
        <v>30090</v>
      </c>
      <c r="O4230" s="4" t="s">
        <v>30091</v>
      </c>
    </row>
    <row r="4231" spans="1:15" ht="15" hidden="1" customHeight="1" x14ac:dyDescent="0.3">
      <c r="A4231" s="2" t="s">
        <v>510</v>
      </c>
      <c r="B4231" s="2" t="s">
        <v>25</v>
      </c>
      <c r="C4231" s="3">
        <v>40</v>
      </c>
      <c r="D4231" s="2" t="s">
        <v>1286</v>
      </c>
      <c r="E4231" s="2" t="s">
        <v>29380</v>
      </c>
      <c r="F4231" s="2">
        <v>24634494</v>
      </c>
      <c r="G4231" s="2" t="s">
        <v>30092</v>
      </c>
      <c r="H4231" s="2" t="s">
        <v>30093</v>
      </c>
      <c r="I4231" s="2" t="s">
        <v>30094</v>
      </c>
      <c r="J4231" s="2" t="s">
        <v>30095</v>
      </c>
      <c r="K4231" s="2" t="s">
        <v>8235</v>
      </c>
      <c r="L4231" s="2" t="s">
        <v>30096</v>
      </c>
      <c r="M4231" s="2" t="s">
        <v>11800</v>
      </c>
      <c r="N4231" s="4" t="s">
        <v>30097</v>
      </c>
      <c r="O4231" s="4" t="s">
        <v>30098</v>
      </c>
    </row>
    <row r="4232" spans="1:15" ht="15" hidden="1" customHeight="1" x14ac:dyDescent="0.3">
      <c r="A4232" s="2" t="s">
        <v>510</v>
      </c>
      <c r="B4232" s="2" t="s">
        <v>25</v>
      </c>
      <c r="C4232" s="3">
        <v>40</v>
      </c>
      <c r="D4232" s="2" t="s">
        <v>1286</v>
      </c>
      <c r="E4232" s="2" t="s">
        <v>29380</v>
      </c>
      <c r="F4232" s="2">
        <v>24442434</v>
      </c>
      <c r="G4232" s="2" t="s">
        <v>30099</v>
      </c>
      <c r="H4232" s="2" t="s">
        <v>30100</v>
      </c>
      <c r="I4232" s="2" t="s">
        <v>30101</v>
      </c>
      <c r="J4232" s="2" t="s">
        <v>30102</v>
      </c>
      <c r="K4232" s="2" t="s">
        <v>8235</v>
      </c>
      <c r="L4232" s="2" t="s">
        <v>30103</v>
      </c>
      <c r="M4232" s="2" t="s">
        <v>9041</v>
      </c>
      <c r="N4232" s="4" t="s">
        <v>30104</v>
      </c>
      <c r="O4232" s="4" t="s">
        <v>30105</v>
      </c>
    </row>
    <row r="4233" spans="1:15" ht="15" hidden="1" customHeight="1" x14ac:dyDescent="0.3">
      <c r="A4233" s="2" t="s">
        <v>510</v>
      </c>
      <c r="B4233" s="2" t="s">
        <v>25</v>
      </c>
      <c r="C4233" s="3">
        <v>40</v>
      </c>
      <c r="D4233" s="2" t="s">
        <v>1286</v>
      </c>
      <c r="E4233" s="2" t="s">
        <v>29380</v>
      </c>
      <c r="F4233" s="2">
        <v>23266559</v>
      </c>
      <c r="G4233" s="2" t="s">
        <v>30106</v>
      </c>
      <c r="H4233" s="2" t="s">
        <v>30107</v>
      </c>
      <c r="I4233" s="2" t="s">
        <v>1293</v>
      </c>
      <c r="J4233" s="2" t="s">
        <v>30108</v>
      </c>
      <c r="K4233" s="2" t="s">
        <v>1291</v>
      </c>
      <c r="L4233" s="2" t="s">
        <v>30109</v>
      </c>
      <c r="M4233" s="2" t="s">
        <v>13698</v>
      </c>
      <c r="N4233" s="4" t="s">
        <v>30110</v>
      </c>
      <c r="O4233" s="4" t="s">
        <v>30111</v>
      </c>
    </row>
    <row r="4234" spans="1:15" ht="15" hidden="1" customHeight="1" x14ac:dyDescent="0.3">
      <c r="A4234" s="2" t="s">
        <v>510</v>
      </c>
      <c r="B4234" s="2" t="s">
        <v>25</v>
      </c>
      <c r="C4234" s="3">
        <v>40</v>
      </c>
      <c r="D4234" s="2" t="s">
        <v>1286</v>
      </c>
      <c r="E4234" s="2" t="s">
        <v>29380</v>
      </c>
      <c r="F4234" s="2">
        <v>23287897</v>
      </c>
      <c r="G4234" s="2" t="s">
        <v>30112</v>
      </c>
      <c r="H4234" s="2" t="s">
        <v>30113</v>
      </c>
      <c r="I4234" s="2" t="s">
        <v>5379</v>
      </c>
      <c r="J4234" s="2"/>
      <c r="K4234" s="2" t="s">
        <v>10700</v>
      </c>
      <c r="L4234" s="2" t="s">
        <v>30114</v>
      </c>
      <c r="M4234" s="2" t="s">
        <v>9433</v>
      </c>
      <c r="N4234" s="4" t="s">
        <v>30115</v>
      </c>
      <c r="O4234" s="4" t="s">
        <v>30116</v>
      </c>
    </row>
    <row r="4235" spans="1:15" ht="15" hidden="1" customHeight="1" x14ac:dyDescent="0.3">
      <c r="A4235" s="2" t="s">
        <v>510</v>
      </c>
      <c r="B4235" s="2" t="s">
        <v>25</v>
      </c>
      <c r="C4235" s="3">
        <v>40</v>
      </c>
      <c r="D4235" s="2" t="s">
        <v>1286</v>
      </c>
      <c r="E4235" s="2" t="s">
        <v>29380</v>
      </c>
      <c r="F4235" s="2">
        <v>23196806</v>
      </c>
      <c r="G4235" s="2" t="s">
        <v>30117</v>
      </c>
      <c r="H4235" s="2" t="s">
        <v>30118</v>
      </c>
      <c r="I4235" s="2" t="s">
        <v>965</v>
      </c>
      <c r="J4235" s="2" t="s">
        <v>30119</v>
      </c>
      <c r="K4235" s="2" t="s">
        <v>30120</v>
      </c>
      <c r="L4235" s="2" t="s">
        <v>30121</v>
      </c>
      <c r="M4235" s="2" t="s">
        <v>7388</v>
      </c>
      <c r="N4235" s="4" t="s">
        <v>30122</v>
      </c>
      <c r="O4235" s="4" t="s">
        <v>30123</v>
      </c>
    </row>
    <row r="4236" spans="1:15" ht="15" hidden="1" customHeight="1" x14ac:dyDescent="0.3">
      <c r="A4236" s="2" t="s">
        <v>510</v>
      </c>
      <c r="B4236" s="2" t="s">
        <v>25</v>
      </c>
      <c r="C4236" s="3">
        <v>40</v>
      </c>
      <c r="D4236" s="2" t="s">
        <v>1286</v>
      </c>
      <c r="E4236" s="2" t="s">
        <v>29380</v>
      </c>
      <c r="F4236" s="2">
        <v>23209314</v>
      </c>
      <c r="G4236" s="2" t="s">
        <v>30124</v>
      </c>
      <c r="H4236" s="2" t="s">
        <v>30125</v>
      </c>
      <c r="I4236" s="2" t="s">
        <v>30126</v>
      </c>
      <c r="J4236" s="2" t="s">
        <v>30127</v>
      </c>
      <c r="K4236" s="2" t="s">
        <v>8300</v>
      </c>
      <c r="L4236" s="2" t="s">
        <v>30128</v>
      </c>
      <c r="M4236" s="2" t="s">
        <v>9041</v>
      </c>
      <c r="N4236" s="4" t="s">
        <v>30129</v>
      </c>
      <c r="O4236" s="4" t="s">
        <v>30130</v>
      </c>
    </row>
    <row r="4237" spans="1:15" ht="15" hidden="1" customHeight="1" x14ac:dyDescent="0.3">
      <c r="A4237" s="2" t="s">
        <v>510</v>
      </c>
      <c r="B4237" s="2" t="s">
        <v>25</v>
      </c>
      <c r="C4237" s="3">
        <v>40</v>
      </c>
      <c r="D4237" s="2" t="s">
        <v>1286</v>
      </c>
      <c r="E4237" s="2" t="s">
        <v>29380</v>
      </c>
      <c r="F4237" s="2">
        <v>22374925</v>
      </c>
      <c r="G4237" s="2" t="s">
        <v>30131</v>
      </c>
      <c r="H4237" s="2" t="s">
        <v>30132</v>
      </c>
      <c r="I4237" s="2" t="s">
        <v>2694</v>
      </c>
      <c r="J4237" s="2" t="s">
        <v>30133</v>
      </c>
      <c r="K4237" s="2" t="s">
        <v>10700</v>
      </c>
      <c r="L4237" s="2" t="s">
        <v>30134</v>
      </c>
      <c r="M4237" s="2" t="s">
        <v>8160</v>
      </c>
      <c r="N4237" s="4" t="s">
        <v>30135</v>
      </c>
      <c r="O4237" s="4" t="s">
        <v>30136</v>
      </c>
    </row>
    <row r="4238" spans="1:15" ht="15" hidden="1" customHeight="1" x14ac:dyDescent="0.3">
      <c r="A4238" s="2" t="s">
        <v>510</v>
      </c>
      <c r="B4238" s="2" t="s">
        <v>25</v>
      </c>
      <c r="C4238" s="3">
        <v>40</v>
      </c>
      <c r="D4238" s="2" t="s">
        <v>1286</v>
      </c>
      <c r="E4238" s="2" t="s">
        <v>29380</v>
      </c>
      <c r="F4238" s="2">
        <v>22786766</v>
      </c>
      <c r="G4238" s="2" t="s">
        <v>30137</v>
      </c>
      <c r="H4238" s="2" t="s">
        <v>30138</v>
      </c>
      <c r="I4238" s="2" t="s">
        <v>30139</v>
      </c>
      <c r="J4238" s="2" t="s">
        <v>30140</v>
      </c>
      <c r="K4238" s="2" t="s">
        <v>8235</v>
      </c>
      <c r="L4238" s="2" t="s">
        <v>30141</v>
      </c>
      <c r="M4238" s="2" t="s">
        <v>9041</v>
      </c>
      <c r="N4238" s="4" t="s">
        <v>30142</v>
      </c>
      <c r="O4238" s="4" t="s">
        <v>30143</v>
      </c>
    </row>
    <row r="4239" spans="1:15" ht="15" hidden="1" customHeight="1" x14ac:dyDescent="0.3">
      <c r="A4239" s="2" t="s">
        <v>510</v>
      </c>
      <c r="B4239" s="2" t="s">
        <v>25</v>
      </c>
      <c r="C4239" s="3">
        <v>40</v>
      </c>
      <c r="D4239" s="2" t="s">
        <v>1286</v>
      </c>
      <c r="E4239" s="2" t="s">
        <v>29380</v>
      </c>
      <c r="F4239" s="2">
        <v>22479554</v>
      </c>
      <c r="G4239" s="2" t="s">
        <v>30144</v>
      </c>
      <c r="H4239" s="2" t="s">
        <v>30145</v>
      </c>
      <c r="I4239" s="2" t="s">
        <v>932</v>
      </c>
      <c r="J4239" s="2" t="s">
        <v>30146</v>
      </c>
      <c r="K4239" s="2" t="s">
        <v>7933</v>
      </c>
      <c r="L4239" s="2" t="s">
        <v>30147</v>
      </c>
      <c r="M4239" s="2" t="s">
        <v>9041</v>
      </c>
      <c r="N4239" s="4" t="s">
        <v>30148</v>
      </c>
      <c r="O4239" s="4" t="s">
        <v>30149</v>
      </c>
    </row>
    <row r="4240" spans="1:15" ht="15" hidden="1" customHeight="1" x14ac:dyDescent="0.3">
      <c r="A4240" s="2" t="s">
        <v>510</v>
      </c>
      <c r="B4240" s="2" t="s">
        <v>25</v>
      </c>
      <c r="C4240" s="3">
        <v>40</v>
      </c>
      <c r="D4240" s="2" t="s">
        <v>1286</v>
      </c>
      <c r="E4240" s="2" t="s">
        <v>29380</v>
      </c>
      <c r="F4240" s="2">
        <v>21805068</v>
      </c>
      <c r="G4240" s="2" t="s">
        <v>30150</v>
      </c>
      <c r="H4240" s="2" t="s">
        <v>30151</v>
      </c>
      <c r="I4240" s="2" t="s">
        <v>905</v>
      </c>
      <c r="J4240" s="2" t="s">
        <v>30152</v>
      </c>
      <c r="K4240" s="2" t="s">
        <v>29488</v>
      </c>
      <c r="L4240" s="2" t="s">
        <v>30153</v>
      </c>
      <c r="M4240" s="2" t="s">
        <v>8133</v>
      </c>
      <c r="N4240" s="4" t="s">
        <v>30154</v>
      </c>
      <c r="O4240" s="4" t="s">
        <v>30155</v>
      </c>
    </row>
    <row r="4241" spans="1:15" ht="15" hidden="1" customHeight="1" x14ac:dyDescent="0.3">
      <c r="A4241" s="2" t="s">
        <v>510</v>
      </c>
      <c r="B4241" s="2" t="s">
        <v>25</v>
      </c>
      <c r="C4241" s="3">
        <v>40</v>
      </c>
      <c r="D4241" s="2" t="s">
        <v>1286</v>
      </c>
      <c r="E4241" s="2" t="s">
        <v>29380</v>
      </c>
      <c r="F4241" s="2">
        <v>21444764</v>
      </c>
      <c r="G4241" s="2" t="s">
        <v>30156</v>
      </c>
      <c r="H4241" s="2" t="s">
        <v>30157</v>
      </c>
      <c r="I4241" s="2" t="s">
        <v>3631</v>
      </c>
      <c r="J4241" s="2" t="s">
        <v>30158</v>
      </c>
      <c r="K4241" s="2" t="s">
        <v>8235</v>
      </c>
      <c r="L4241" s="2" t="s">
        <v>30159</v>
      </c>
      <c r="M4241" s="2" t="s">
        <v>9041</v>
      </c>
      <c r="N4241" s="4" t="s">
        <v>30160</v>
      </c>
      <c r="O4241" s="4" t="s">
        <v>30161</v>
      </c>
    </row>
    <row r="4242" spans="1:15" ht="15" hidden="1" customHeight="1" x14ac:dyDescent="0.3">
      <c r="A4242" s="2" t="s">
        <v>510</v>
      </c>
      <c r="B4242" s="2" t="s">
        <v>25</v>
      </c>
      <c r="C4242" s="3">
        <v>40</v>
      </c>
      <c r="D4242" s="2" t="s">
        <v>1286</v>
      </c>
      <c r="E4242" s="2" t="s">
        <v>29380</v>
      </c>
      <c r="F4242" s="2">
        <v>21383239</v>
      </c>
      <c r="G4242" s="2" t="s">
        <v>30162</v>
      </c>
      <c r="H4242" s="2" t="s">
        <v>30163</v>
      </c>
      <c r="I4242" s="2" t="s">
        <v>4911</v>
      </c>
      <c r="J4242" s="2" t="s">
        <v>30164</v>
      </c>
      <c r="K4242" s="2" t="s">
        <v>8235</v>
      </c>
      <c r="L4242" s="2" t="s">
        <v>30165</v>
      </c>
      <c r="M4242" s="2" t="s">
        <v>9041</v>
      </c>
      <c r="N4242" s="4" t="s">
        <v>30166</v>
      </c>
      <c r="O4242" s="4" t="s">
        <v>30167</v>
      </c>
    </row>
    <row r="4243" spans="1:15" ht="15" hidden="1" customHeight="1" x14ac:dyDescent="0.3">
      <c r="A4243" s="2" t="s">
        <v>510</v>
      </c>
      <c r="B4243" s="2" t="s">
        <v>25</v>
      </c>
      <c r="C4243" s="3">
        <v>40</v>
      </c>
      <c r="D4243" s="2" t="s">
        <v>1286</v>
      </c>
      <c r="E4243" s="2" t="s">
        <v>29380</v>
      </c>
      <c r="F4243" s="2">
        <v>21097874</v>
      </c>
      <c r="G4243" s="2" t="s">
        <v>30168</v>
      </c>
      <c r="H4243" s="2" t="s">
        <v>30169</v>
      </c>
      <c r="I4243" s="2" t="s">
        <v>30170</v>
      </c>
      <c r="J4243" s="2" t="s">
        <v>30171</v>
      </c>
      <c r="K4243" s="2" t="s">
        <v>17265</v>
      </c>
      <c r="L4243" s="2" t="s">
        <v>30172</v>
      </c>
      <c r="M4243" s="2" t="s">
        <v>9041</v>
      </c>
      <c r="N4243" s="4" t="s">
        <v>30173</v>
      </c>
      <c r="O4243" s="4" t="s">
        <v>30174</v>
      </c>
    </row>
    <row r="4244" spans="1:15" ht="15" hidden="1" customHeight="1" x14ac:dyDescent="0.3">
      <c r="A4244" s="2" t="s">
        <v>510</v>
      </c>
      <c r="B4244" s="2" t="s">
        <v>25</v>
      </c>
      <c r="C4244" s="3">
        <v>40</v>
      </c>
      <c r="D4244" s="2" t="s">
        <v>1286</v>
      </c>
      <c r="E4244" s="2" t="s">
        <v>29380</v>
      </c>
      <c r="F4244" s="2">
        <v>20614157</v>
      </c>
      <c r="G4244" s="2" t="s">
        <v>30175</v>
      </c>
      <c r="H4244" s="2" t="s">
        <v>30176</v>
      </c>
      <c r="I4244" s="2" t="s">
        <v>10699</v>
      </c>
      <c r="J4244" s="2" t="s">
        <v>30177</v>
      </c>
      <c r="K4244" s="2" t="s">
        <v>29488</v>
      </c>
      <c r="L4244" s="2" t="s">
        <v>30178</v>
      </c>
      <c r="M4244" s="2" t="s">
        <v>7388</v>
      </c>
      <c r="N4244" s="4" t="s">
        <v>30179</v>
      </c>
      <c r="O4244" s="4" t="s">
        <v>30180</v>
      </c>
    </row>
    <row r="4245" spans="1:15" ht="15" hidden="1" customHeight="1" x14ac:dyDescent="0.3">
      <c r="A4245" s="2" t="s">
        <v>510</v>
      </c>
      <c r="B4245" s="2" t="s">
        <v>25</v>
      </c>
      <c r="C4245" s="3">
        <v>40</v>
      </c>
      <c r="D4245" s="2" t="s">
        <v>1286</v>
      </c>
      <c r="E4245" s="2" t="s">
        <v>29380</v>
      </c>
      <c r="F4245" s="2">
        <v>20637203</v>
      </c>
      <c r="G4245" s="2" t="s">
        <v>30181</v>
      </c>
      <c r="H4245" s="2" t="s">
        <v>30182</v>
      </c>
      <c r="I4245" s="2" t="s">
        <v>10699</v>
      </c>
      <c r="J4245" s="2" t="s">
        <v>26102</v>
      </c>
      <c r="K4245" s="2" t="s">
        <v>1291</v>
      </c>
      <c r="L4245" s="2" t="s">
        <v>30183</v>
      </c>
      <c r="M4245" s="2" t="s">
        <v>13698</v>
      </c>
      <c r="N4245" s="4" t="s">
        <v>30184</v>
      </c>
      <c r="O4245" s="4" t="s">
        <v>30185</v>
      </c>
    </row>
    <row r="4246" spans="1:15" ht="15" hidden="1" customHeight="1" x14ac:dyDescent="0.3">
      <c r="A4246" s="2" t="s">
        <v>510</v>
      </c>
      <c r="B4246" s="2" t="s">
        <v>25</v>
      </c>
      <c r="C4246" s="3">
        <v>40</v>
      </c>
      <c r="D4246" s="2" t="s">
        <v>1286</v>
      </c>
      <c r="E4246" s="2" t="s">
        <v>29380</v>
      </c>
      <c r="F4246" s="2">
        <v>20401498</v>
      </c>
      <c r="G4246" s="2" t="s">
        <v>30186</v>
      </c>
      <c r="H4246" s="2" t="s">
        <v>30187</v>
      </c>
      <c r="I4246" s="2" t="s">
        <v>911</v>
      </c>
      <c r="J4246" s="2" t="s">
        <v>30188</v>
      </c>
      <c r="K4246" s="2" t="s">
        <v>29488</v>
      </c>
      <c r="L4246" s="2" t="s">
        <v>30189</v>
      </c>
      <c r="M4246" s="2" t="s">
        <v>7388</v>
      </c>
      <c r="N4246" s="4" t="s">
        <v>30190</v>
      </c>
      <c r="O4246" s="4" t="s">
        <v>30191</v>
      </c>
    </row>
    <row r="4247" spans="1:15" ht="15" hidden="1" customHeight="1" x14ac:dyDescent="0.3">
      <c r="A4247" s="2" t="s">
        <v>510</v>
      </c>
      <c r="B4247" s="2" t="s">
        <v>25</v>
      </c>
      <c r="C4247" s="3">
        <v>40</v>
      </c>
      <c r="D4247" s="2" t="s">
        <v>1286</v>
      </c>
      <c r="E4247" s="2" t="s">
        <v>29380</v>
      </c>
      <c r="F4247" s="2">
        <v>20579647</v>
      </c>
      <c r="G4247" s="2" t="s">
        <v>30192</v>
      </c>
      <c r="H4247" s="2" t="s">
        <v>30193</v>
      </c>
      <c r="I4247" s="2" t="s">
        <v>911</v>
      </c>
      <c r="J4247" s="2" t="s">
        <v>30194</v>
      </c>
      <c r="K4247" s="2" t="s">
        <v>22740</v>
      </c>
      <c r="L4247" s="2" t="s">
        <v>30195</v>
      </c>
      <c r="M4247" s="2" t="s">
        <v>7709</v>
      </c>
      <c r="N4247" s="4" t="s">
        <v>30196</v>
      </c>
      <c r="O4247" s="4" t="s">
        <v>30197</v>
      </c>
    </row>
    <row r="4248" spans="1:15" ht="15" hidden="1" customHeight="1" x14ac:dyDescent="0.3">
      <c r="A4248" s="2" t="s">
        <v>510</v>
      </c>
      <c r="B4248" s="2" t="s">
        <v>25</v>
      </c>
      <c r="C4248" s="3">
        <v>40</v>
      </c>
      <c r="D4248" s="2" t="s">
        <v>1286</v>
      </c>
      <c r="E4248" s="2" t="s">
        <v>29380</v>
      </c>
      <c r="F4248" s="2">
        <v>19834969</v>
      </c>
      <c r="G4248" s="2" t="s">
        <v>30198</v>
      </c>
      <c r="H4248" s="2" t="s">
        <v>30199</v>
      </c>
      <c r="I4248" s="2" t="s">
        <v>6988</v>
      </c>
      <c r="J4248" s="2"/>
      <c r="K4248" s="2" t="s">
        <v>10700</v>
      </c>
      <c r="L4248" s="2" t="s">
        <v>30200</v>
      </c>
      <c r="M4248" s="2" t="s">
        <v>7460</v>
      </c>
      <c r="N4248" s="4" t="s">
        <v>30201</v>
      </c>
      <c r="O4248" s="4" t="s">
        <v>30202</v>
      </c>
    </row>
    <row r="4249" spans="1:15" ht="15" hidden="1" customHeight="1" x14ac:dyDescent="0.3">
      <c r="A4249" s="2" t="s">
        <v>510</v>
      </c>
      <c r="B4249" s="2" t="s">
        <v>25</v>
      </c>
      <c r="C4249" s="3">
        <v>40</v>
      </c>
      <c r="D4249" s="2" t="s">
        <v>1286</v>
      </c>
      <c r="E4249" s="2" t="s">
        <v>29380</v>
      </c>
      <c r="F4249" s="2">
        <v>20107182</v>
      </c>
      <c r="G4249" s="2" t="s">
        <v>30203</v>
      </c>
      <c r="H4249" s="2" t="s">
        <v>30204</v>
      </c>
      <c r="I4249" s="2" t="s">
        <v>22666</v>
      </c>
      <c r="J4249" s="2" t="s">
        <v>13560</v>
      </c>
      <c r="K4249" s="2" t="s">
        <v>8235</v>
      </c>
      <c r="L4249" s="2" t="s">
        <v>30205</v>
      </c>
      <c r="M4249" s="2" t="s">
        <v>7460</v>
      </c>
      <c r="N4249" s="4" t="s">
        <v>30206</v>
      </c>
      <c r="O4249" s="4" t="s">
        <v>30207</v>
      </c>
    </row>
    <row r="4250" spans="1:15" ht="15" hidden="1" customHeight="1" x14ac:dyDescent="0.3">
      <c r="A4250" s="2" t="s">
        <v>510</v>
      </c>
      <c r="B4250" s="2" t="s">
        <v>25</v>
      </c>
      <c r="C4250" s="3">
        <v>40</v>
      </c>
      <c r="D4250" s="2" t="s">
        <v>1286</v>
      </c>
      <c r="E4250" s="2" t="s">
        <v>29380</v>
      </c>
      <c r="F4250" s="2">
        <v>19592647</v>
      </c>
      <c r="G4250" s="2" t="s">
        <v>30208</v>
      </c>
      <c r="H4250" s="2" t="s">
        <v>30209</v>
      </c>
      <c r="I4250" s="2" t="s">
        <v>26123</v>
      </c>
      <c r="J4250" s="2" t="s">
        <v>26124</v>
      </c>
      <c r="K4250" s="2" t="s">
        <v>8235</v>
      </c>
      <c r="L4250" s="2" t="s">
        <v>30210</v>
      </c>
      <c r="M4250" s="2" t="s">
        <v>7460</v>
      </c>
      <c r="N4250" s="4" t="s">
        <v>30211</v>
      </c>
      <c r="O4250" s="4" t="s">
        <v>30212</v>
      </c>
    </row>
    <row r="4251" spans="1:15" ht="15" hidden="1" customHeight="1" x14ac:dyDescent="0.3">
      <c r="A4251" s="2" t="s">
        <v>510</v>
      </c>
      <c r="B4251" s="2" t="s">
        <v>25</v>
      </c>
      <c r="C4251" s="3">
        <v>40</v>
      </c>
      <c r="D4251" s="2" t="s">
        <v>1286</v>
      </c>
      <c r="E4251" s="2" t="s">
        <v>29380</v>
      </c>
      <c r="F4251" s="2">
        <v>19027739</v>
      </c>
      <c r="G4251" s="2" t="s">
        <v>30213</v>
      </c>
      <c r="H4251" s="2" t="s">
        <v>30214</v>
      </c>
      <c r="I4251" s="2" t="s">
        <v>879</v>
      </c>
      <c r="J4251" s="2" t="s">
        <v>30215</v>
      </c>
      <c r="K4251" s="2" t="s">
        <v>1291</v>
      </c>
      <c r="L4251" s="2" t="s">
        <v>30216</v>
      </c>
      <c r="M4251" s="2" t="s">
        <v>7460</v>
      </c>
      <c r="N4251" s="4" t="s">
        <v>30217</v>
      </c>
      <c r="O4251" s="4" t="s">
        <v>30218</v>
      </c>
    </row>
    <row r="4252" spans="1:15" ht="15" hidden="1" customHeight="1" x14ac:dyDescent="0.3">
      <c r="A4252" s="2" t="s">
        <v>510</v>
      </c>
      <c r="B4252" s="2" t="s">
        <v>25</v>
      </c>
      <c r="C4252" s="3">
        <v>40</v>
      </c>
      <c r="D4252" s="2" t="s">
        <v>1286</v>
      </c>
      <c r="E4252" s="2" t="s">
        <v>29380</v>
      </c>
      <c r="F4252" s="2">
        <v>19330966</v>
      </c>
      <c r="G4252" s="2" t="s">
        <v>29642</v>
      </c>
      <c r="H4252" s="2" t="s">
        <v>30219</v>
      </c>
      <c r="I4252" s="2" t="s">
        <v>30220</v>
      </c>
      <c r="J4252" s="2"/>
      <c r="K4252" s="2" t="s">
        <v>16983</v>
      </c>
      <c r="L4252" s="2" t="s">
        <v>30221</v>
      </c>
      <c r="M4252" s="2" t="s">
        <v>7388</v>
      </c>
      <c r="N4252" s="4" t="s">
        <v>30222</v>
      </c>
      <c r="O4252" s="2"/>
    </row>
    <row r="4253" spans="1:15" ht="15" hidden="1" customHeight="1" x14ac:dyDescent="0.3">
      <c r="A4253" s="2" t="s">
        <v>510</v>
      </c>
      <c r="B4253" s="2" t="s">
        <v>25</v>
      </c>
      <c r="C4253" s="3">
        <v>40</v>
      </c>
      <c r="D4253" s="2" t="s">
        <v>1286</v>
      </c>
      <c r="E4253" s="2" t="s">
        <v>29380</v>
      </c>
      <c r="F4253" s="2">
        <v>18618633</v>
      </c>
      <c r="G4253" s="2" t="s">
        <v>30223</v>
      </c>
      <c r="H4253" s="2" t="s">
        <v>30224</v>
      </c>
      <c r="I4253" s="2" t="s">
        <v>2140</v>
      </c>
      <c r="J4253" s="2"/>
      <c r="K4253" s="2" t="s">
        <v>10700</v>
      </c>
      <c r="L4253" s="2" t="s">
        <v>30225</v>
      </c>
      <c r="M4253" s="2" t="s">
        <v>8160</v>
      </c>
      <c r="N4253" s="4" t="s">
        <v>30226</v>
      </c>
      <c r="O4253" s="4" t="s">
        <v>30227</v>
      </c>
    </row>
    <row r="4254" spans="1:15" ht="15" hidden="1" customHeight="1" x14ac:dyDescent="0.3">
      <c r="A4254" s="2" t="s">
        <v>510</v>
      </c>
      <c r="B4254" s="2" t="s">
        <v>25</v>
      </c>
      <c r="C4254" s="3">
        <v>40</v>
      </c>
      <c r="D4254" s="2" t="s">
        <v>1286</v>
      </c>
      <c r="E4254" s="2" t="s">
        <v>29380</v>
      </c>
      <c r="F4254" s="2">
        <v>18497880</v>
      </c>
      <c r="G4254" s="2" t="s">
        <v>30228</v>
      </c>
      <c r="H4254" s="2" t="s">
        <v>30229</v>
      </c>
      <c r="I4254" s="2" t="s">
        <v>777</v>
      </c>
      <c r="J4254" s="2"/>
      <c r="K4254" s="2" t="s">
        <v>9464</v>
      </c>
      <c r="L4254" s="2" t="s">
        <v>30230</v>
      </c>
      <c r="M4254" s="2" t="s">
        <v>7460</v>
      </c>
      <c r="N4254" s="4" t="s">
        <v>30231</v>
      </c>
      <c r="O4254" s="4" t="s">
        <v>30232</v>
      </c>
    </row>
    <row r="4255" spans="1:15" ht="15" hidden="1" customHeight="1" x14ac:dyDescent="0.3">
      <c r="A4255" s="2" t="s">
        <v>510</v>
      </c>
      <c r="B4255" s="2" t="s">
        <v>25</v>
      </c>
      <c r="C4255" s="3">
        <v>40</v>
      </c>
      <c r="D4255" s="2" t="s">
        <v>1286</v>
      </c>
      <c r="E4255" s="2" t="s">
        <v>29380</v>
      </c>
      <c r="F4255" s="2">
        <v>17681176</v>
      </c>
      <c r="G4255" s="2" t="s">
        <v>30233</v>
      </c>
      <c r="H4255" s="2" t="s">
        <v>30234</v>
      </c>
      <c r="I4255" s="2" t="s">
        <v>703</v>
      </c>
      <c r="J4255" s="2" t="s">
        <v>30235</v>
      </c>
      <c r="K4255" s="2" t="s">
        <v>1291</v>
      </c>
      <c r="L4255" s="2" t="s">
        <v>30236</v>
      </c>
      <c r="M4255" s="2" t="s">
        <v>7460</v>
      </c>
      <c r="N4255" s="4" t="s">
        <v>30237</v>
      </c>
      <c r="O4255" s="4" t="s">
        <v>30238</v>
      </c>
    </row>
    <row r="4256" spans="1:15" ht="15" hidden="1" customHeight="1" x14ac:dyDescent="0.3">
      <c r="A4256" s="2" t="s">
        <v>510</v>
      </c>
      <c r="B4256" s="2" t="s">
        <v>25</v>
      </c>
      <c r="C4256" s="3">
        <v>40</v>
      </c>
      <c r="D4256" s="2" t="s">
        <v>1286</v>
      </c>
      <c r="E4256" s="2" t="s">
        <v>29380</v>
      </c>
      <c r="F4256" s="2">
        <v>17285595</v>
      </c>
      <c r="G4256" s="2" t="s">
        <v>30239</v>
      </c>
      <c r="H4256" s="2" t="s">
        <v>30240</v>
      </c>
      <c r="I4256" s="2" t="s">
        <v>670</v>
      </c>
      <c r="J4256" s="2"/>
      <c r="K4256" s="2" t="s">
        <v>10700</v>
      </c>
      <c r="L4256" s="2" t="s">
        <v>30241</v>
      </c>
      <c r="M4256" s="2" t="s">
        <v>7388</v>
      </c>
      <c r="N4256" s="4" t="s">
        <v>30242</v>
      </c>
      <c r="O4256" s="4" t="s">
        <v>30243</v>
      </c>
    </row>
    <row r="4257" spans="1:15" ht="15" hidden="1" customHeight="1" x14ac:dyDescent="0.3">
      <c r="A4257" s="2" t="s">
        <v>510</v>
      </c>
      <c r="B4257" s="2" t="s">
        <v>25</v>
      </c>
      <c r="C4257" s="3">
        <v>40</v>
      </c>
      <c r="D4257" s="2" t="s">
        <v>1286</v>
      </c>
      <c r="E4257" s="2" t="s">
        <v>29380</v>
      </c>
      <c r="F4257" s="2">
        <v>15870978</v>
      </c>
      <c r="G4257" s="2" t="s">
        <v>30244</v>
      </c>
      <c r="H4257" s="2" t="s">
        <v>30245</v>
      </c>
      <c r="I4257" s="2" t="s">
        <v>7000</v>
      </c>
      <c r="J4257" s="2"/>
      <c r="K4257" s="2" t="s">
        <v>29488</v>
      </c>
      <c r="L4257" s="2" t="s">
        <v>30246</v>
      </c>
      <c r="M4257" s="2" t="s">
        <v>7709</v>
      </c>
      <c r="N4257" s="4" t="s">
        <v>30247</v>
      </c>
      <c r="O4257" s="4" t="s">
        <v>30248</v>
      </c>
    </row>
    <row r="4258" spans="1:15" ht="15" hidden="1" customHeight="1" x14ac:dyDescent="0.3">
      <c r="A4258" s="2" t="s">
        <v>510</v>
      </c>
      <c r="B4258" s="2" t="s">
        <v>25</v>
      </c>
      <c r="C4258" s="3">
        <v>40</v>
      </c>
      <c r="D4258" s="2" t="s">
        <v>1286</v>
      </c>
      <c r="E4258" s="2" t="s">
        <v>29380</v>
      </c>
      <c r="F4258" s="2">
        <v>15293727</v>
      </c>
      <c r="G4258" s="2" t="s">
        <v>30249</v>
      </c>
      <c r="H4258" s="2" t="s">
        <v>30250</v>
      </c>
      <c r="I4258" s="2" t="s">
        <v>13790</v>
      </c>
      <c r="J4258" s="2"/>
      <c r="K4258" s="2" t="s">
        <v>29843</v>
      </c>
      <c r="L4258" s="2" t="s">
        <v>30251</v>
      </c>
      <c r="M4258" s="2" t="s">
        <v>7709</v>
      </c>
      <c r="N4258" s="4" t="s">
        <v>30252</v>
      </c>
      <c r="O4258" s="4" t="s">
        <v>30253</v>
      </c>
    </row>
    <row r="4259" spans="1:15" ht="15" hidden="1" customHeight="1" x14ac:dyDescent="0.3">
      <c r="A4259" s="2" t="s">
        <v>510</v>
      </c>
      <c r="B4259" s="2" t="s">
        <v>25</v>
      </c>
      <c r="C4259" s="3">
        <v>40</v>
      </c>
      <c r="D4259" s="2" t="s">
        <v>1286</v>
      </c>
      <c r="E4259" s="2" t="s">
        <v>29380</v>
      </c>
      <c r="F4259" s="2">
        <v>12229164</v>
      </c>
      <c r="G4259" s="2" t="s">
        <v>30254</v>
      </c>
      <c r="H4259" s="2" t="s">
        <v>30255</v>
      </c>
      <c r="I4259" s="2" t="s">
        <v>716</v>
      </c>
      <c r="J4259" s="2"/>
      <c r="K4259" s="2" t="s">
        <v>29843</v>
      </c>
      <c r="L4259" s="2" t="s">
        <v>30256</v>
      </c>
      <c r="M4259" s="2" t="s">
        <v>11506</v>
      </c>
      <c r="N4259" s="4" t="s">
        <v>30257</v>
      </c>
      <c r="O4259" s="4" t="s">
        <v>30258</v>
      </c>
    </row>
    <row r="4260" spans="1:15" ht="15" hidden="1" customHeight="1" x14ac:dyDescent="0.3">
      <c r="A4260" s="2" t="s">
        <v>510</v>
      </c>
      <c r="B4260" s="2" t="s">
        <v>25</v>
      </c>
      <c r="C4260" s="3">
        <v>40</v>
      </c>
      <c r="D4260" s="2" t="s">
        <v>1286</v>
      </c>
      <c r="E4260" s="2" t="s">
        <v>29380</v>
      </c>
      <c r="F4260" s="2">
        <v>39026439</v>
      </c>
      <c r="G4260" s="2" t="s">
        <v>29405</v>
      </c>
      <c r="H4260" s="2" t="s">
        <v>29406</v>
      </c>
      <c r="I4260" s="2" t="s">
        <v>2086</v>
      </c>
      <c r="J4260" s="2" t="s">
        <v>6441</v>
      </c>
      <c r="K4260" s="2" t="s">
        <v>29388</v>
      </c>
      <c r="L4260" s="2" t="s">
        <v>29407</v>
      </c>
      <c r="M4260" s="2" t="s">
        <v>7388</v>
      </c>
      <c r="N4260" s="4" t="s">
        <v>29408</v>
      </c>
      <c r="O4260" s="4" t="s">
        <v>29409</v>
      </c>
    </row>
    <row r="4261" spans="1:15" ht="15" hidden="1" customHeight="1" x14ac:dyDescent="0.3">
      <c r="A4261" s="2" t="s">
        <v>510</v>
      </c>
      <c r="B4261" s="2" t="s">
        <v>25</v>
      </c>
      <c r="C4261" s="3">
        <v>40</v>
      </c>
      <c r="D4261" s="2" t="s">
        <v>1286</v>
      </c>
      <c r="E4261" s="2" t="s">
        <v>29380</v>
      </c>
      <c r="F4261" s="2">
        <v>39492666</v>
      </c>
      <c r="G4261" s="2" t="s">
        <v>29410</v>
      </c>
      <c r="H4261" s="2" t="s">
        <v>29411</v>
      </c>
      <c r="I4261" s="2" t="s">
        <v>2086</v>
      </c>
      <c r="J4261" s="2" t="s">
        <v>5555</v>
      </c>
      <c r="K4261" s="2" t="s">
        <v>29388</v>
      </c>
      <c r="L4261" s="2" t="s">
        <v>29412</v>
      </c>
      <c r="M4261" s="2" t="s">
        <v>7438</v>
      </c>
      <c r="N4261" s="4" t="s">
        <v>29413</v>
      </c>
      <c r="O4261" s="4" t="s">
        <v>29414</v>
      </c>
    </row>
    <row r="4262" spans="1:15" ht="15" hidden="1" customHeight="1" x14ac:dyDescent="0.3">
      <c r="A4262" s="2" t="s">
        <v>520</v>
      </c>
      <c r="B4262" s="2" t="s">
        <v>34347</v>
      </c>
      <c r="C4262" s="3">
        <v>41</v>
      </c>
      <c r="D4262" s="2" t="s">
        <v>1302</v>
      </c>
      <c r="E4262" s="2" t="s">
        <v>30259</v>
      </c>
      <c r="F4262" s="2">
        <v>33991404</v>
      </c>
      <c r="G4262" s="2" t="s">
        <v>30260</v>
      </c>
      <c r="H4262" s="2" t="s">
        <v>30261</v>
      </c>
      <c r="I4262" s="2" t="s">
        <v>4040</v>
      </c>
      <c r="J4262" s="2" t="s">
        <v>6324</v>
      </c>
      <c r="K4262" s="2" t="s">
        <v>9176</v>
      </c>
      <c r="L4262" s="2" t="s">
        <v>30262</v>
      </c>
      <c r="M4262" s="2" t="s">
        <v>7460</v>
      </c>
      <c r="N4262" s="4" t="s">
        <v>30263</v>
      </c>
      <c r="O4262" s="4" t="s">
        <v>30264</v>
      </c>
    </row>
    <row r="4263" spans="1:15" ht="15" hidden="1" customHeight="1" x14ac:dyDescent="0.3">
      <c r="A4263" s="2" t="s">
        <v>520</v>
      </c>
      <c r="B4263" s="2" t="s">
        <v>34347</v>
      </c>
      <c r="C4263" s="3">
        <v>41</v>
      </c>
      <c r="D4263" s="2" t="s">
        <v>1302</v>
      </c>
      <c r="E4263" s="2" t="s">
        <v>30265</v>
      </c>
      <c r="F4263" s="2">
        <v>28940244</v>
      </c>
      <c r="G4263" s="2" t="s">
        <v>30266</v>
      </c>
      <c r="H4263" s="2" t="s">
        <v>30267</v>
      </c>
      <c r="I4263" s="2" t="s">
        <v>1096</v>
      </c>
      <c r="J4263" s="2" t="s">
        <v>9412</v>
      </c>
      <c r="K4263" s="2" t="s">
        <v>22355</v>
      </c>
      <c r="L4263" s="2" t="s">
        <v>30268</v>
      </c>
      <c r="M4263" s="2" t="s">
        <v>7709</v>
      </c>
      <c r="N4263" s="4" t="s">
        <v>30269</v>
      </c>
      <c r="O4263" s="4" t="s">
        <v>30270</v>
      </c>
    </row>
    <row r="4264" spans="1:15" ht="15" hidden="1" customHeight="1" x14ac:dyDescent="0.3">
      <c r="A4264" s="2" t="s">
        <v>520</v>
      </c>
      <c r="B4264" s="2" t="s">
        <v>34347</v>
      </c>
      <c r="C4264" s="3">
        <v>41</v>
      </c>
      <c r="D4264" s="2" t="s">
        <v>1302</v>
      </c>
      <c r="E4264" s="2" t="s">
        <v>30265</v>
      </c>
      <c r="F4264" s="2">
        <v>27981225</v>
      </c>
      <c r="G4264" s="2" t="s">
        <v>30271</v>
      </c>
      <c r="H4264" s="2" t="s">
        <v>30272</v>
      </c>
      <c r="I4264" s="2" t="s">
        <v>1227</v>
      </c>
      <c r="J4264" s="2" t="s">
        <v>9451</v>
      </c>
      <c r="K4264" s="2" t="s">
        <v>30273</v>
      </c>
      <c r="L4264" s="2" t="s">
        <v>30274</v>
      </c>
      <c r="M4264" s="2" t="s">
        <v>7709</v>
      </c>
      <c r="N4264" s="4" t="s">
        <v>30275</v>
      </c>
      <c r="O4264" s="4" t="s">
        <v>30276</v>
      </c>
    </row>
    <row r="4265" spans="1:15" ht="15" hidden="1" customHeight="1" x14ac:dyDescent="0.3">
      <c r="A4265" s="2" t="s">
        <v>532</v>
      </c>
      <c r="B4265" s="2" t="s">
        <v>34348</v>
      </c>
      <c r="C4265" s="3">
        <v>42</v>
      </c>
      <c r="D4265" s="2" t="s">
        <v>1309</v>
      </c>
      <c r="E4265" s="2" t="s">
        <v>30277</v>
      </c>
      <c r="F4265" s="2">
        <v>39270847</v>
      </c>
      <c r="G4265" s="2" t="s">
        <v>30278</v>
      </c>
      <c r="H4265" s="2" t="s">
        <v>30279</v>
      </c>
      <c r="I4265" s="2" t="s">
        <v>7393</v>
      </c>
      <c r="J4265" s="2" t="s">
        <v>6566</v>
      </c>
      <c r="K4265" s="2" t="s">
        <v>15815</v>
      </c>
      <c r="L4265" s="2" t="s">
        <v>30280</v>
      </c>
      <c r="M4265" s="2" t="s">
        <v>7709</v>
      </c>
      <c r="N4265" s="4" t="s">
        <v>30281</v>
      </c>
      <c r="O4265" s="4" t="s">
        <v>30282</v>
      </c>
    </row>
    <row r="4266" spans="1:15" ht="15" hidden="1" customHeight="1" x14ac:dyDescent="0.3">
      <c r="A4266" s="2" t="s">
        <v>532</v>
      </c>
      <c r="B4266" s="2" t="s">
        <v>34348</v>
      </c>
      <c r="C4266" s="3">
        <v>42</v>
      </c>
      <c r="D4266" s="2" t="s">
        <v>1309</v>
      </c>
      <c r="E4266" s="2" t="s">
        <v>30277</v>
      </c>
      <c r="F4266" s="2">
        <v>39872566</v>
      </c>
      <c r="G4266" s="2" t="s">
        <v>30283</v>
      </c>
      <c r="H4266" s="2" t="s">
        <v>30284</v>
      </c>
      <c r="I4266" s="2" t="s">
        <v>11899</v>
      </c>
      <c r="J4266" s="2" t="s">
        <v>30285</v>
      </c>
      <c r="K4266" s="2" t="s">
        <v>27479</v>
      </c>
      <c r="L4266" s="2" t="s">
        <v>30286</v>
      </c>
      <c r="M4266" s="2" t="s">
        <v>7388</v>
      </c>
      <c r="N4266" s="4" t="s">
        <v>30287</v>
      </c>
      <c r="O4266" s="4" t="s">
        <v>30288</v>
      </c>
    </row>
    <row r="4267" spans="1:15" ht="15" hidden="1" customHeight="1" x14ac:dyDescent="0.3">
      <c r="A4267" s="2" t="s">
        <v>532</v>
      </c>
      <c r="B4267" s="2" t="s">
        <v>34348</v>
      </c>
      <c r="C4267" s="3">
        <v>42</v>
      </c>
      <c r="D4267" s="2" t="s">
        <v>1309</v>
      </c>
      <c r="E4267" s="2" t="s">
        <v>30277</v>
      </c>
      <c r="F4267" s="2">
        <v>39351981</v>
      </c>
      <c r="G4267" s="2" t="s">
        <v>30289</v>
      </c>
      <c r="H4267" s="2" t="s">
        <v>30290</v>
      </c>
      <c r="I4267" s="2" t="s">
        <v>5555</v>
      </c>
      <c r="J4267" s="2"/>
      <c r="K4267" s="2" t="s">
        <v>30291</v>
      </c>
      <c r="L4267" s="2" t="s">
        <v>30292</v>
      </c>
      <c r="M4267" s="2" t="s">
        <v>8909</v>
      </c>
      <c r="N4267" s="4" t="s">
        <v>30293</v>
      </c>
      <c r="O4267" s="4" t="s">
        <v>30294</v>
      </c>
    </row>
    <row r="4268" spans="1:15" ht="15" hidden="1" customHeight="1" x14ac:dyDescent="0.3">
      <c r="A4268" s="2" t="s">
        <v>532</v>
      </c>
      <c r="B4268" s="2" t="s">
        <v>34348</v>
      </c>
      <c r="C4268" s="3">
        <v>42</v>
      </c>
      <c r="D4268" s="2" t="s">
        <v>1309</v>
      </c>
      <c r="E4268" s="2" t="s">
        <v>30277</v>
      </c>
      <c r="F4268" s="2">
        <v>39009112</v>
      </c>
      <c r="G4268" s="2" t="s">
        <v>30295</v>
      </c>
      <c r="H4268" s="2" t="s">
        <v>30296</v>
      </c>
      <c r="I4268" s="2" t="s">
        <v>850</v>
      </c>
      <c r="J4268" s="2" t="s">
        <v>30297</v>
      </c>
      <c r="K4268" s="2" t="s">
        <v>9015</v>
      </c>
      <c r="L4268" s="2" t="s">
        <v>30298</v>
      </c>
      <c r="M4268" s="2" t="s">
        <v>11819</v>
      </c>
      <c r="N4268" s="4" t="s">
        <v>30299</v>
      </c>
      <c r="O4268" s="4" t="s">
        <v>30300</v>
      </c>
    </row>
    <row r="4269" spans="1:15" ht="15" hidden="1" customHeight="1" x14ac:dyDescent="0.3">
      <c r="A4269" s="2" t="s">
        <v>532</v>
      </c>
      <c r="B4269" s="2" t="s">
        <v>34348</v>
      </c>
      <c r="C4269" s="3">
        <v>42</v>
      </c>
      <c r="D4269" s="2" t="s">
        <v>1309</v>
      </c>
      <c r="E4269" s="2" t="s">
        <v>30277</v>
      </c>
      <c r="F4269" s="2">
        <v>38839648</v>
      </c>
      <c r="G4269" s="2" t="s">
        <v>30301</v>
      </c>
      <c r="H4269" s="2" t="s">
        <v>30302</v>
      </c>
      <c r="I4269" s="2" t="s">
        <v>1031</v>
      </c>
      <c r="J4269" s="2" t="s">
        <v>5860</v>
      </c>
      <c r="K4269" s="2" t="s">
        <v>29478</v>
      </c>
      <c r="L4269" s="2" t="s">
        <v>30303</v>
      </c>
      <c r="M4269" s="2" t="s">
        <v>7677</v>
      </c>
      <c r="N4269" s="4" t="s">
        <v>30304</v>
      </c>
      <c r="O4269" s="4" t="s">
        <v>30305</v>
      </c>
    </row>
    <row r="4270" spans="1:15" ht="15" hidden="1" customHeight="1" x14ac:dyDescent="0.3">
      <c r="A4270" s="2" t="s">
        <v>532</v>
      </c>
      <c r="B4270" s="2" t="s">
        <v>34348</v>
      </c>
      <c r="C4270" s="3">
        <v>42</v>
      </c>
      <c r="D4270" s="2" t="s">
        <v>1309</v>
      </c>
      <c r="E4270" s="2" t="s">
        <v>30277</v>
      </c>
      <c r="F4270" s="2">
        <v>38906483</v>
      </c>
      <c r="G4270" s="2" t="s">
        <v>30306</v>
      </c>
      <c r="H4270" s="2" t="s">
        <v>30307</v>
      </c>
      <c r="I4270" s="2" t="s">
        <v>1031</v>
      </c>
      <c r="J4270" s="2" t="s">
        <v>17848</v>
      </c>
      <c r="K4270" s="2" t="s">
        <v>18130</v>
      </c>
      <c r="L4270" s="2" t="s">
        <v>30308</v>
      </c>
      <c r="M4270" s="2" t="s">
        <v>7677</v>
      </c>
      <c r="N4270" s="4" t="s">
        <v>30309</v>
      </c>
      <c r="O4270" s="4" t="s">
        <v>30310</v>
      </c>
    </row>
    <row r="4271" spans="1:15" ht="15" hidden="1" customHeight="1" x14ac:dyDescent="0.3">
      <c r="A4271" s="2" t="s">
        <v>532</v>
      </c>
      <c r="B4271" s="2" t="s">
        <v>34348</v>
      </c>
      <c r="C4271" s="3">
        <v>42</v>
      </c>
      <c r="D4271" s="2" t="s">
        <v>1309</v>
      </c>
      <c r="E4271" s="2" t="s">
        <v>30277</v>
      </c>
      <c r="F4271" s="2">
        <v>37690521</v>
      </c>
      <c r="G4271" s="2" t="s">
        <v>30311</v>
      </c>
      <c r="H4271" s="2" t="s">
        <v>30312</v>
      </c>
      <c r="I4271" s="2" t="s">
        <v>5347</v>
      </c>
      <c r="J4271" s="2" t="s">
        <v>6415</v>
      </c>
      <c r="K4271" s="2" t="s">
        <v>15815</v>
      </c>
      <c r="L4271" s="2" t="s">
        <v>30313</v>
      </c>
      <c r="M4271" s="2" t="s">
        <v>7709</v>
      </c>
      <c r="N4271" s="4" t="s">
        <v>30314</v>
      </c>
      <c r="O4271" s="4" t="s">
        <v>30315</v>
      </c>
    </row>
    <row r="4272" spans="1:15" ht="15" hidden="1" customHeight="1" x14ac:dyDescent="0.3">
      <c r="A4272" s="2" t="s">
        <v>532</v>
      </c>
      <c r="B4272" s="2" t="s">
        <v>34348</v>
      </c>
      <c r="C4272" s="3">
        <v>42</v>
      </c>
      <c r="D4272" s="2" t="s">
        <v>1309</v>
      </c>
      <c r="E4272" s="2" t="s">
        <v>30277</v>
      </c>
      <c r="F4272" s="2">
        <v>38681076</v>
      </c>
      <c r="G4272" s="2" t="s">
        <v>30316</v>
      </c>
      <c r="H4272" s="2" t="s">
        <v>30317</v>
      </c>
      <c r="I4272" s="2" t="s">
        <v>945</v>
      </c>
      <c r="J4272" s="2" t="s">
        <v>21738</v>
      </c>
      <c r="K4272" s="2" t="s">
        <v>30318</v>
      </c>
      <c r="L4272" s="2" t="s">
        <v>30319</v>
      </c>
      <c r="M4272" s="2" t="s">
        <v>7388</v>
      </c>
      <c r="N4272" s="4" t="s">
        <v>30320</v>
      </c>
      <c r="O4272" s="4" t="s">
        <v>30321</v>
      </c>
    </row>
    <row r="4273" spans="1:15" ht="15" hidden="1" customHeight="1" x14ac:dyDescent="0.3">
      <c r="A4273" s="2" t="s">
        <v>532</v>
      </c>
      <c r="B4273" s="2" t="s">
        <v>34348</v>
      </c>
      <c r="C4273" s="3">
        <v>42</v>
      </c>
      <c r="D4273" s="2" t="s">
        <v>1309</v>
      </c>
      <c r="E4273" s="2" t="s">
        <v>30277</v>
      </c>
      <c r="F4273" s="2">
        <v>39403200</v>
      </c>
      <c r="G4273" s="2" t="s">
        <v>30322</v>
      </c>
      <c r="H4273" s="2" t="s">
        <v>30323</v>
      </c>
      <c r="I4273" s="2" t="s">
        <v>945</v>
      </c>
      <c r="J4273" s="2" t="s">
        <v>4812</v>
      </c>
      <c r="K4273" s="2" t="s">
        <v>7429</v>
      </c>
      <c r="L4273" s="2" t="s">
        <v>30324</v>
      </c>
      <c r="M4273" s="2" t="s">
        <v>7388</v>
      </c>
      <c r="N4273" s="4" t="s">
        <v>30325</v>
      </c>
      <c r="O4273" s="4" t="s">
        <v>30326</v>
      </c>
    </row>
    <row r="4274" spans="1:15" ht="15" hidden="1" customHeight="1" x14ac:dyDescent="0.3">
      <c r="A4274" s="2" t="s">
        <v>532</v>
      </c>
      <c r="B4274" s="2" t="s">
        <v>34348</v>
      </c>
      <c r="C4274" s="3">
        <v>42</v>
      </c>
      <c r="D4274" s="2" t="s">
        <v>1309</v>
      </c>
      <c r="E4274" s="2" t="s">
        <v>30277</v>
      </c>
      <c r="F4274" s="2">
        <v>37675575</v>
      </c>
      <c r="G4274" s="2" t="s">
        <v>30327</v>
      </c>
      <c r="H4274" s="2" t="s">
        <v>30328</v>
      </c>
      <c r="I4274" s="2" t="s">
        <v>5345</v>
      </c>
      <c r="J4274" s="2" t="s">
        <v>30329</v>
      </c>
      <c r="K4274" s="2" t="s">
        <v>30330</v>
      </c>
      <c r="L4274" s="2" t="s">
        <v>30331</v>
      </c>
      <c r="M4274" s="2" t="s">
        <v>7388</v>
      </c>
      <c r="N4274" s="4" t="s">
        <v>30332</v>
      </c>
      <c r="O4274" s="4" t="s">
        <v>30333</v>
      </c>
    </row>
    <row r="4275" spans="1:15" ht="15" hidden="1" customHeight="1" x14ac:dyDescent="0.3">
      <c r="A4275" s="2" t="s">
        <v>532</v>
      </c>
      <c r="B4275" s="2" t="s">
        <v>34348</v>
      </c>
      <c r="C4275" s="3">
        <v>42</v>
      </c>
      <c r="D4275" s="2" t="s">
        <v>1309</v>
      </c>
      <c r="E4275" s="2" t="s">
        <v>30277</v>
      </c>
      <c r="F4275" s="2">
        <v>37941692</v>
      </c>
      <c r="G4275" s="2" t="s">
        <v>30334</v>
      </c>
      <c r="H4275" s="2" t="s">
        <v>30335</v>
      </c>
      <c r="I4275" s="2" t="s">
        <v>6272</v>
      </c>
      <c r="J4275" s="2" t="s">
        <v>22993</v>
      </c>
      <c r="K4275" s="2" t="s">
        <v>30336</v>
      </c>
      <c r="L4275" s="2" t="s">
        <v>30337</v>
      </c>
      <c r="M4275" s="2" t="s">
        <v>7388</v>
      </c>
      <c r="N4275" s="4" t="s">
        <v>30338</v>
      </c>
      <c r="O4275" s="4" t="s">
        <v>30339</v>
      </c>
    </row>
    <row r="4276" spans="1:15" ht="15" hidden="1" customHeight="1" x14ac:dyDescent="0.3">
      <c r="A4276" s="2" t="s">
        <v>532</v>
      </c>
      <c r="B4276" s="2" t="s">
        <v>34348</v>
      </c>
      <c r="C4276" s="3">
        <v>42</v>
      </c>
      <c r="D4276" s="2" t="s">
        <v>1309</v>
      </c>
      <c r="E4276" s="2" t="s">
        <v>30277</v>
      </c>
      <c r="F4276" s="2">
        <v>37773103</v>
      </c>
      <c r="G4276" s="2" t="s">
        <v>30340</v>
      </c>
      <c r="H4276" s="2" t="s">
        <v>30341</v>
      </c>
      <c r="I4276" s="2" t="s">
        <v>27478</v>
      </c>
      <c r="J4276" s="2" t="s">
        <v>27478</v>
      </c>
      <c r="K4276" s="2" t="s">
        <v>28835</v>
      </c>
      <c r="L4276" s="2" t="s">
        <v>30342</v>
      </c>
      <c r="M4276" s="2" t="s">
        <v>7495</v>
      </c>
      <c r="N4276" s="4" t="s">
        <v>30343</v>
      </c>
      <c r="O4276" s="4" t="s">
        <v>30344</v>
      </c>
    </row>
    <row r="4277" spans="1:15" ht="15" hidden="1" customHeight="1" x14ac:dyDescent="0.3">
      <c r="A4277" s="2" t="s">
        <v>532</v>
      </c>
      <c r="B4277" s="2" t="s">
        <v>34348</v>
      </c>
      <c r="C4277" s="3">
        <v>42</v>
      </c>
      <c r="D4277" s="2" t="s">
        <v>1309</v>
      </c>
      <c r="E4277" s="2" t="s">
        <v>30277</v>
      </c>
      <c r="F4277" s="2">
        <v>37339710</v>
      </c>
      <c r="G4277" s="2" t="s">
        <v>30306</v>
      </c>
      <c r="H4277" s="2" t="s">
        <v>30345</v>
      </c>
      <c r="I4277" s="2" t="s">
        <v>2931</v>
      </c>
      <c r="J4277" s="2" t="s">
        <v>30346</v>
      </c>
      <c r="K4277" s="2" t="s">
        <v>18130</v>
      </c>
      <c r="L4277" s="2" t="s">
        <v>30347</v>
      </c>
      <c r="M4277" s="2" t="s">
        <v>9183</v>
      </c>
      <c r="N4277" s="4" t="s">
        <v>30348</v>
      </c>
      <c r="O4277" s="4" t="s">
        <v>30349</v>
      </c>
    </row>
    <row r="4278" spans="1:15" ht="15" hidden="1" customHeight="1" x14ac:dyDescent="0.3">
      <c r="A4278" s="2" t="s">
        <v>532</v>
      </c>
      <c r="B4278" s="2" t="s">
        <v>34348</v>
      </c>
      <c r="C4278" s="3">
        <v>42</v>
      </c>
      <c r="D4278" s="2" t="s">
        <v>1309</v>
      </c>
      <c r="E4278" s="2" t="s">
        <v>30277</v>
      </c>
      <c r="F4278" s="2">
        <v>37393368</v>
      </c>
      <c r="G4278" s="2" t="s">
        <v>30350</v>
      </c>
      <c r="H4278" s="2" t="s">
        <v>30351</v>
      </c>
      <c r="I4278" s="2" t="s">
        <v>4285</v>
      </c>
      <c r="J4278" s="2" t="s">
        <v>4285</v>
      </c>
      <c r="K4278" s="2" t="s">
        <v>8943</v>
      </c>
      <c r="L4278" s="2" t="s">
        <v>30352</v>
      </c>
      <c r="M4278" s="2" t="s">
        <v>7460</v>
      </c>
      <c r="N4278" s="4" t="s">
        <v>30353</v>
      </c>
      <c r="O4278" s="4" t="s">
        <v>30354</v>
      </c>
    </row>
    <row r="4279" spans="1:15" ht="15" hidden="1" customHeight="1" x14ac:dyDescent="0.3">
      <c r="A4279" s="2" t="s">
        <v>532</v>
      </c>
      <c r="B4279" s="2" t="s">
        <v>34348</v>
      </c>
      <c r="C4279" s="3">
        <v>42</v>
      </c>
      <c r="D4279" s="2" t="s">
        <v>1309</v>
      </c>
      <c r="E4279" s="2" t="s">
        <v>30277</v>
      </c>
      <c r="F4279" s="2">
        <v>37361132</v>
      </c>
      <c r="G4279" s="2" t="s">
        <v>30355</v>
      </c>
      <c r="H4279" s="2" t="s">
        <v>30356</v>
      </c>
      <c r="I4279" s="2" t="s">
        <v>7185</v>
      </c>
      <c r="J4279" s="2" t="s">
        <v>7185</v>
      </c>
      <c r="K4279" s="2" t="s">
        <v>5301</v>
      </c>
      <c r="L4279" s="2" t="s">
        <v>30357</v>
      </c>
      <c r="M4279" s="2" t="s">
        <v>7388</v>
      </c>
      <c r="N4279" s="4" t="s">
        <v>30358</v>
      </c>
      <c r="O4279" s="4" t="s">
        <v>30359</v>
      </c>
    </row>
    <row r="4280" spans="1:15" ht="15" hidden="1" customHeight="1" x14ac:dyDescent="0.3">
      <c r="A4280" s="2" t="s">
        <v>532</v>
      </c>
      <c r="B4280" s="2" t="s">
        <v>34348</v>
      </c>
      <c r="C4280" s="3">
        <v>42</v>
      </c>
      <c r="D4280" s="2" t="s">
        <v>1309</v>
      </c>
      <c r="E4280" s="2" t="s">
        <v>30277</v>
      </c>
      <c r="F4280" s="2">
        <v>37818161</v>
      </c>
      <c r="G4280" s="2" t="s">
        <v>30360</v>
      </c>
      <c r="H4280" s="2" t="s">
        <v>30361</v>
      </c>
      <c r="I4280" s="2" t="s">
        <v>2976</v>
      </c>
      <c r="J4280" s="2" t="s">
        <v>30362</v>
      </c>
      <c r="K4280" s="2" t="s">
        <v>30363</v>
      </c>
      <c r="L4280" s="2" t="s">
        <v>30364</v>
      </c>
      <c r="M4280" s="2" t="s">
        <v>7388</v>
      </c>
      <c r="N4280" s="4" t="s">
        <v>30365</v>
      </c>
      <c r="O4280" s="4" t="s">
        <v>30366</v>
      </c>
    </row>
    <row r="4281" spans="1:15" ht="15" hidden="1" customHeight="1" x14ac:dyDescent="0.3">
      <c r="A4281" s="2" t="s">
        <v>532</v>
      </c>
      <c r="B4281" s="2" t="s">
        <v>34348</v>
      </c>
      <c r="C4281" s="3">
        <v>42</v>
      </c>
      <c r="D4281" s="2" t="s">
        <v>1309</v>
      </c>
      <c r="E4281" s="2" t="s">
        <v>30277</v>
      </c>
      <c r="F4281" s="2">
        <v>36690911</v>
      </c>
      <c r="G4281" s="2" t="s">
        <v>30301</v>
      </c>
      <c r="H4281" s="2" t="s">
        <v>30367</v>
      </c>
      <c r="I4281" s="2" t="s">
        <v>11026</v>
      </c>
      <c r="J4281" s="2" t="s">
        <v>15874</v>
      </c>
      <c r="K4281" s="2" t="s">
        <v>29478</v>
      </c>
      <c r="L4281" s="2" t="s">
        <v>30368</v>
      </c>
      <c r="M4281" s="2" t="s">
        <v>7709</v>
      </c>
      <c r="N4281" s="4" t="s">
        <v>30369</v>
      </c>
      <c r="O4281" s="4" t="s">
        <v>30370</v>
      </c>
    </row>
    <row r="4282" spans="1:15" ht="15" hidden="1" customHeight="1" x14ac:dyDescent="0.3">
      <c r="A4282" s="2" t="s">
        <v>532</v>
      </c>
      <c r="B4282" s="2" t="s">
        <v>34348</v>
      </c>
      <c r="C4282" s="3">
        <v>42</v>
      </c>
      <c r="D4282" s="2" t="s">
        <v>1309</v>
      </c>
      <c r="E4282" s="2" t="s">
        <v>30277</v>
      </c>
      <c r="F4282" s="2">
        <v>36184399</v>
      </c>
      <c r="G4282" s="2" t="s">
        <v>30371</v>
      </c>
      <c r="H4282" s="2" t="s">
        <v>30372</v>
      </c>
      <c r="I4282" s="2" t="s">
        <v>15874</v>
      </c>
      <c r="J4282" s="2" t="s">
        <v>20010</v>
      </c>
      <c r="K4282" s="2" t="s">
        <v>30373</v>
      </c>
      <c r="L4282" s="2" t="s">
        <v>30374</v>
      </c>
      <c r="M4282" s="2" t="s">
        <v>7388</v>
      </c>
      <c r="N4282" s="4" t="s">
        <v>30375</v>
      </c>
      <c r="O4282" s="4" t="s">
        <v>30376</v>
      </c>
    </row>
    <row r="4283" spans="1:15" ht="15" hidden="1" customHeight="1" x14ac:dyDescent="0.3">
      <c r="A4283" s="2" t="s">
        <v>532</v>
      </c>
      <c r="B4283" s="2" t="s">
        <v>34348</v>
      </c>
      <c r="C4283" s="3">
        <v>42</v>
      </c>
      <c r="D4283" s="2" t="s">
        <v>1309</v>
      </c>
      <c r="E4283" s="2" t="s">
        <v>30277</v>
      </c>
      <c r="F4283" s="2">
        <v>37181897</v>
      </c>
      <c r="G4283" s="2" t="s">
        <v>30322</v>
      </c>
      <c r="H4283" s="2" t="s">
        <v>30377</v>
      </c>
      <c r="I4283" s="2" t="s">
        <v>1117</v>
      </c>
      <c r="J4283" s="2" t="s">
        <v>2223</v>
      </c>
      <c r="K4283" s="2" t="s">
        <v>30378</v>
      </c>
      <c r="L4283" s="2" t="s">
        <v>30379</v>
      </c>
      <c r="M4283" s="2" t="s">
        <v>7388</v>
      </c>
      <c r="N4283" s="4" t="s">
        <v>30380</v>
      </c>
      <c r="O4283" s="4" t="s">
        <v>30381</v>
      </c>
    </row>
    <row r="4284" spans="1:15" ht="15" hidden="1" customHeight="1" x14ac:dyDescent="0.3">
      <c r="A4284" s="2" t="s">
        <v>532</v>
      </c>
      <c r="B4284" s="2" t="s">
        <v>34348</v>
      </c>
      <c r="C4284" s="3">
        <v>42</v>
      </c>
      <c r="D4284" s="2" t="s">
        <v>1309</v>
      </c>
      <c r="E4284" s="2" t="s">
        <v>30277</v>
      </c>
      <c r="F4284" s="2">
        <v>37608951</v>
      </c>
      <c r="G4284" s="2" t="s">
        <v>30322</v>
      </c>
      <c r="H4284" s="2" t="s">
        <v>30382</v>
      </c>
      <c r="I4284" s="2" t="s">
        <v>1117</v>
      </c>
      <c r="J4284" s="2" t="s">
        <v>11929</v>
      </c>
      <c r="K4284" s="2" t="s">
        <v>10512</v>
      </c>
      <c r="L4284" s="2" t="s">
        <v>30383</v>
      </c>
      <c r="M4284" s="2" t="s">
        <v>7388</v>
      </c>
      <c r="N4284" s="4" t="s">
        <v>30384</v>
      </c>
      <c r="O4284" s="4" t="s">
        <v>30385</v>
      </c>
    </row>
    <row r="4285" spans="1:15" ht="15" hidden="1" customHeight="1" x14ac:dyDescent="0.3">
      <c r="A4285" s="2" t="s">
        <v>532</v>
      </c>
      <c r="B4285" s="2" t="s">
        <v>34348</v>
      </c>
      <c r="C4285" s="3">
        <v>42</v>
      </c>
      <c r="D4285" s="2" t="s">
        <v>1309</v>
      </c>
      <c r="E4285" s="2" t="s">
        <v>30277</v>
      </c>
      <c r="F4285" s="2">
        <v>38076460</v>
      </c>
      <c r="G4285" s="2" t="s">
        <v>30322</v>
      </c>
      <c r="H4285" s="2" t="s">
        <v>30386</v>
      </c>
      <c r="I4285" s="2" t="s">
        <v>1117</v>
      </c>
      <c r="J4285" s="2" t="s">
        <v>26923</v>
      </c>
      <c r="K4285" s="2" t="s">
        <v>7429</v>
      </c>
      <c r="L4285" s="2" t="s">
        <v>30387</v>
      </c>
      <c r="M4285" s="2" t="s">
        <v>7388</v>
      </c>
      <c r="N4285" s="4" t="s">
        <v>30388</v>
      </c>
      <c r="O4285" s="4" t="s">
        <v>30389</v>
      </c>
    </row>
    <row r="4286" spans="1:15" ht="15" hidden="1" customHeight="1" x14ac:dyDescent="0.3">
      <c r="A4286" s="2" t="s">
        <v>532</v>
      </c>
      <c r="B4286" s="2" t="s">
        <v>34348</v>
      </c>
      <c r="C4286" s="3">
        <v>42</v>
      </c>
      <c r="D4286" s="2" t="s">
        <v>1309</v>
      </c>
      <c r="E4286" s="2" t="s">
        <v>30277</v>
      </c>
      <c r="F4286" s="2">
        <v>36156177</v>
      </c>
      <c r="G4286" s="2" t="s">
        <v>30390</v>
      </c>
      <c r="H4286" s="2" t="s">
        <v>30391</v>
      </c>
      <c r="I4286" s="2" t="s">
        <v>10108</v>
      </c>
      <c r="J4286" s="2" t="s">
        <v>27839</v>
      </c>
      <c r="K4286" s="2" t="s">
        <v>9477</v>
      </c>
      <c r="L4286" s="2" t="s">
        <v>30392</v>
      </c>
      <c r="M4286" s="2" t="s">
        <v>7388</v>
      </c>
      <c r="N4286" s="4" t="s">
        <v>30393</v>
      </c>
      <c r="O4286" s="4" t="s">
        <v>30394</v>
      </c>
    </row>
    <row r="4287" spans="1:15" ht="15" hidden="1" customHeight="1" x14ac:dyDescent="0.3">
      <c r="A4287" s="2" t="s">
        <v>532</v>
      </c>
      <c r="B4287" s="2" t="s">
        <v>34348</v>
      </c>
      <c r="C4287" s="3">
        <v>42</v>
      </c>
      <c r="D4287" s="2" t="s">
        <v>1309</v>
      </c>
      <c r="E4287" s="2" t="s">
        <v>30277</v>
      </c>
      <c r="F4287" s="2">
        <v>35993701</v>
      </c>
      <c r="G4287" s="2" t="s">
        <v>30322</v>
      </c>
      <c r="H4287" s="2" t="s">
        <v>30395</v>
      </c>
      <c r="I4287" s="2" t="s">
        <v>12293</v>
      </c>
      <c r="J4287" s="2" t="s">
        <v>15991</v>
      </c>
      <c r="K4287" s="2" t="s">
        <v>30396</v>
      </c>
      <c r="L4287" s="2" t="s">
        <v>30397</v>
      </c>
      <c r="M4287" s="2" t="s">
        <v>7565</v>
      </c>
      <c r="N4287" s="4" t="s">
        <v>30398</v>
      </c>
      <c r="O4287" s="4" t="s">
        <v>30399</v>
      </c>
    </row>
    <row r="4288" spans="1:15" ht="15" hidden="1" customHeight="1" x14ac:dyDescent="0.3">
      <c r="A4288" s="2" t="s">
        <v>532</v>
      </c>
      <c r="B4288" s="2" t="s">
        <v>34348</v>
      </c>
      <c r="C4288" s="3">
        <v>42</v>
      </c>
      <c r="D4288" s="2" t="s">
        <v>1309</v>
      </c>
      <c r="E4288" s="2" t="s">
        <v>30277</v>
      </c>
      <c r="F4288" s="2">
        <v>35314551</v>
      </c>
      <c r="G4288" s="2" t="s">
        <v>30400</v>
      </c>
      <c r="H4288" s="2" t="s">
        <v>30401</v>
      </c>
      <c r="I4288" s="2" t="s">
        <v>5447</v>
      </c>
      <c r="J4288" s="2" t="s">
        <v>9002</v>
      </c>
      <c r="K4288" s="2" t="s">
        <v>16200</v>
      </c>
      <c r="L4288" s="2" t="s">
        <v>30402</v>
      </c>
      <c r="M4288" s="2" t="s">
        <v>7488</v>
      </c>
      <c r="N4288" s="4" t="s">
        <v>30403</v>
      </c>
      <c r="O4288" s="4" t="s">
        <v>30404</v>
      </c>
    </row>
    <row r="4289" spans="1:15" ht="15" hidden="1" customHeight="1" x14ac:dyDescent="0.3">
      <c r="A4289" s="2" t="s">
        <v>532</v>
      </c>
      <c r="B4289" s="2" t="s">
        <v>34348</v>
      </c>
      <c r="C4289" s="3">
        <v>42</v>
      </c>
      <c r="D4289" s="2" t="s">
        <v>1309</v>
      </c>
      <c r="E4289" s="2" t="s">
        <v>30277</v>
      </c>
      <c r="F4289" s="2">
        <v>35228415</v>
      </c>
      <c r="G4289" s="2" t="s">
        <v>30405</v>
      </c>
      <c r="H4289" s="2" t="s">
        <v>30406</v>
      </c>
      <c r="I4289" s="2" t="s">
        <v>8975</v>
      </c>
      <c r="J4289" s="2" t="s">
        <v>30407</v>
      </c>
      <c r="K4289" s="2" t="s">
        <v>16200</v>
      </c>
      <c r="L4289" s="2" t="s">
        <v>30408</v>
      </c>
      <c r="M4289" s="2" t="s">
        <v>7709</v>
      </c>
      <c r="N4289" s="4" t="s">
        <v>30409</v>
      </c>
      <c r="O4289" s="4" t="s">
        <v>30410</v>
      </c>
    </row>
    <row r="4290" spans="1:15" ht="15" hidden="1" customHeight="1" x14ac:dyDescent="0.3">
      <c r="A4290" s="2" t="s">
        <v>532</v>
      </c>
      <c r="B4290" s="2" t="s">
        <v>34348</v>
      </c>
      <c r="C4290" s="3">
        <v>42</v>
      </c>
      <c r="D4290" s="2" t="s">
        <v>1309</v>
      </c>
      <c r="E4290" s="2" t="s">
        <v>30277</v>
      </c>
      <c r="F4290" s="2">
        <v>35856278</v>
      </c>
      <c r="G4290" s="2" t="s">
        <v>30327</v>
      </c>
      <c r="H4290" s="2" t="s">
        <v>30411</v>
      </c>
      <c r="I4290" s="2" t="s">
        <v>2722</v>
      </c>
      <c r="J4290" s="2" t="s">
        <v>30412</v>
      </c>
      <c r="K4290" s="2" t="s">
        <v>30330</v>
      </c>
      <c r="L4290" s="2" t="s">
        <v>30413</v>
      </c>
      <c r="M4290" s="2" t="s">
        <v>7388</v>
      </c>
      <c r="N4290" s="4" t="s">
        <v>30414</v>
      </c>
      <c r="O4290" s="4" t="s">
        <v>30415</v>
      </c>
    </row>
    <row r="4291" spans="1:15" ht="15" hidden="1" customHeight="1" x14ac:dyDescent="0.3">
      <c r="A4291" s="2" t="s">
        <v>532</v>
      </c>
      <c r="B4291" s="2" t="s">
        <v>34348</v>
      </c>
      <c r="C4291" s="3">
        <v>42</v>
      </c>
      <c r="D4291" s="2" t="s">
        <v>1309</v>
      </c>
      <c r="E4291" s="2" t="s">
        <v>30277</v>
      </c>
      <c r="F4291" s="2">
        <v>35620530</v>
      </c>
      <c r="G4291" s="2" t="s">
        <v>30416</v>
      </c>
      <c r="H4291" s="2" t="s">
        <v>30417</v>
      </c>
      <c r="I4291" s="2" t="s">
        <v>1475</v>
      </c>
      <c r="J4291" s="2" t="s">
        <v>5662</v>
      </c>
      <c r="K4291" s="2" t="s">
        <v>30418</v>
      </c>
      <c r="L4291" s="2" t="s">
        <v>30419</v>
      </c>
      <c r="M4291" s="2" t="s">
        <v>7388</v>
      </c>
      <c r="N4291" s="4" t="s">
        <v>30420</v>
      </c>
      <c r="O4291" s="4" t="s">
        <v>30421</v>
      </c>
    </row>
    <row r="4292" spans="1:15" ht="15" hidden="1" customHeight="1" x14ac:dyDescent="0.3">
      <c r="A4292" s="2" t="s">
        <v>532</v>
      </c>
      <c r="B4292" s="2" t="s">
        <v>34348</v>
      </c>
      <c r="C4292" s="3">
        <v>42</v>
      </c>
      <c r="D4292" s="2" t="s">
        <v>1309</v>
      </c>
      <c r="E4292" s="2" t="s">
        <v>30277</v>
      </c>
      <c r="F4292" s="2">
        <v>35429667</v>
      </c>
      <c r="G4292" s="2" t="s">
        <v>30422</v>
      </c>
      <c r="H4292" s="2" t="s">
        <v>30423</v>
      </c>
      <c r="I4292" s="2" t="s">
        <v>2236</v>
      </c>
      <c r="J4292" s="2" t="s">
        <v>28937</v>
      </c>
      <c r="K4292" s="2" t="s">
        <v>30424</v>
      </c>
      <c r="L4292" s="2" t="s">
        <v>30425</v>
      </c>
      <c r="M4292" s="2" t="s">
        <v>7481</v>
      </c>
      <c r="N4292" s="4" t="s">
        <v>30426</v>
      </c>
      <c r="O4292" s="4" t="s">
        <v>30427</v>
      </c>
    </row>
    <row r="4293" spans="1:15" ht="15" hidden="1" customHeight="1" x14ac:dyDescent="0.3">
      <c r="A4293" s="2" t="s">
        <v>532</v>
      </c>
      <c r="B4293" s="2" t="s">
        <v>34348</v>
      </c>
      <c r="C4293" s="3">
        <v>42</v>
      </c>
      <c r="D4293" s="2" t="s">
        <v>1309</v>
      </c>
      <c r="E4293" s="2" t="s">
        <v>30277</v>
      </c>
      <c r="F4293" s="2">
        <v>35094140</v>
      </c>
      <c r="G4293" s="2" t="s">
        <v>30428</v>
      </c>
      <c r="H4293" s="2" t="s">
        <v>30429</v>
      </c>
      <c r="I4293" s="2" t="s">
        <v>656</v>
      </c>
      <c r="J4293" s="2" t="s">
        <v>30430</v>
      </c>
      <c r="K4293" s="2" t="s">
        <v>26614</v>
      </c>
      <c r="L4293" s="2" t="s">
        <v>30431</v>
      </c>
      <c r="M4293" s="2" t="s">
        <v>7388</v>
      </c>
      <c r="N4293" s="4" t="s">
        <v>30432</v>
      </c>
      <c r="O4293" s="4" t="s">
        <v>30433</v>
      </c>
    </row>
    <row r="4294" spans="1:15" ht="15" hidden="1" customHeight="1" x14ac:dyDescent="0.3">
      <c r="A4294" s="2" t="s">
        <v>532</v>
      </c>
      <c r="B4294" s="2" t="s">
        <v>34348</v>
      </c>
      <c r="C4294" s="3">
        <v>42</v>
      </c>
      <c r="D4294" s="2" t="s">
        <v>1309</v>
      </c>
      <c r="E4294" s="2" t="s">
        <v>30277</v>
      </c>
      <c r="F4294" s="2">
        <v>34627706</v>
      </c>
      <c r="G4294" s="2" t="s">
        <v>30434</v>
      </c>
      <c r="H4294" s="2" t="s">
        <v>30435</v>
      </c>
      <c r="I4294" s="2" t="s">
        <v>659</v>
      </c>
      <c r="J4294" s="2" t="s">
        <v>30436</v>
      </c>
      <c r="K4294" s="2" t="s">
        <v>15815</v>
      </c>
      <c r="L4294" s="2" t="s">
        <v>30437</v>
      </c>
      <c r="M4294" s="2" t="s">
        <v>7388</v>
      </c>
      <c r="N4294" s="4" t="s">
        <v>30438</v>
      </c>
      <c r="O4294" s="4" t="s">
        <v>30439</v>
      </c>
    </row>
    <row r="4295" spans="1:15" ht="15" hidden="1" customHeight="1" x14ac:dyDescent="0.3">
      <c r="A4295" s="2" t="s">
        <v>532</v>
      </c>
      <c r="B4295" s="2" t="s">
        <v>34348</v>
      </c>
      <c r="C4295" s="3">
        <v>42</v>
      </c>
      <c r="D4295" s="2" t="s">
        <v>1309</v>
      </c>
      <c r="E4295" s="2" t="s">
        <v>30277</v>
      </c>
      <c r="F4295" s="2">
        <v>34921186</v>
      </c>
      <c r="G4295" s="2" t="s">
        <v>30440</v>
      </c>
      <c r="H4295" s="2" t="s">
        <v>30441</v>
      </c>
      <c r="I4295" s="2" t="s">
        <v>16381</v>
      </c>
      <c r="J4295" s="2" t="s">
        <v>16381</v>
      </c>
      <c r="K4295" s="2" t="s">
        <v>8943</v>
      </c>
      <c r="L4295" s="2" t="s">
        <v>30442</v>
      </c>
      <c r="M4295" s="2" t="s">
        <v>7460</v>
      </c>
      <c r="N4295" s="4" t="s">
        <v>30443</v>
      </c>
      <c r="O4295" s="4" t="s">
        <v>30444</v>
      </c>
    </row>
    <row r="4296" spans="1:15" ht="15" hidden="1" customHeight="1" x14ac:dyDescent="0.3">
      <c r="A4296" s="2" t="s">
        <v>532</v>
      </c>
      <c r="B4296" s="2" t="s">
        <v>34348</v>
      </c>
      <c r="C4296" s="3">
        <v>42</v>
      </c>
      <c r="D4296" s="2" t="s">
        <v>1309</v>
      </c>
      <c r="E4296" s="2" t="s">
        <v>30277</v>
      </c>
      <c r="F4296" s="2">
        <v>34008079</v>
      </c>
      <c r="G4296" s="2" t="s">
        <v>30428</v>
      </c>
      <c r="H4296" s="2" t="s">
        <v>30445</v>
      </c>
      <c r="I4296" s="2" t="s">
        <v>1162</v>
      </c>
      <c r="J4296" s="2" t="s">
        <v>13077</v>
      </c>
      <c r="K4296" s="2" t="s">
        <v>26614</v>
      </c>
      <c r="L4296" s="2" t="s">
        <v>30446</v>
      </c>
      <c r="M4296" s="2" t="s">
        <v>7388</v>
      </c>
      <c r="N4296" s="4" t="s">
        <v>30447</v>
      </c>
      <c r="O4296" s="4" t="s">
        <v>30448</v>
      </c>
    </row>
    <row r="4297" spans="1:15" ht="15" hidden="1" customHeight="1" x14ac:dyDescent="0.3">
      <c r="A4297" s="2" t="s">
        <v>532</v>
      </c>
      <c r="B4297" s="2" t="s">
        <v>34348</v>
      </c>
      <c r="C4297" s="3">
        <v>42</v>
      </c>
      <c r="D4297" s="2" t="s">
        <v>1309</v>
      </c>
      <c r="E4297" s="2" t="s">
        <v>30277</v>
      </c>
      <c r="F4297" s="2">
        <v>34826374</v>
      </c>
      <c r="G4297" s="2" t="s">
        <v>30449</v>
      </c>
      <c r="H4297" s="2" t="s">
        <v>30450</v>
      </c>
      <c r="I4297" s="2" t="s">
        <v>1162</v>
      </c>
      <c r="J4297" s="2"/>
      <c r="K4297" s="2" t="s">
        <v>30451</v>
      </c>
      <c r="L4297" s="2" t="s">
        <v>30452</v>
      </c>
      <c r="M4297" s="2" t="s">
        <v>7388</v>
      </c>
      <c r="N4297" s="4" t="s">
        <v>30453</v>
      </c>
      <c r="O4297" s="4" t="s">
        <v>30454</v>
      </c>
    </row>
    <row r="4298" spans="1:15" ht="15" hidden="1" customHeight="1" x14ac:dyDescent="0.3">
      <c r="A4298" s="2" t="s">
        <v>532</v>
      </c>
      <c r="B4298" s="2" t="s">
        <v>34348</v>
      </c>
      <c r="C4298" s="3">
        <v>42</v>
      </c>
      <c r="D4298" s="2" t="s">
        <v>1309</v>
      </c>
      <c r="E4298" s="2" t="s">
        <v>30277</v>
      </c>
      <c r="F4298" s="2">
        <v>34622884</v>
      </c>
      <c r="G4298" s="2" t="s">
        <v>30455</v>
      </c>
      <c r="H4298" s="2" t="s">
        <v>30456</v>
      </c>
      <c r="I4298" s="2" t="s">
        <v>18386</v>
      </c>
      <c r="J4298" s="2"/>
      <c r="K4298" s="2" t="s">
        <v>811</v>
      </c>
      <c r="L4298" s="2" t="s">
        <v>30457</v>
      </c>
      <c r="M4298" s="2" t="s">
        <v>7388</v>
      </c>
      <c r="N4298" s="4" t="s">
        <v>30458</v>
      </c>
      <c r="O4298" s="4" t="s">
        <v>30459</v>
      </c>
    </row>
    <row r="4299" spans="1:15" ht="15" hidden="1" customHeight="1" x14ac:dyDescent="0.3">
      <c r="A4299" s="2" t="s">
        <v>532</v>
      </c>
      <c r="B4299" s="2" t="s">
        <v>34348</v>
      </c>
      <c r="C4299" s="3">
        <v>42</v>
      </c>
      <c r="D4299" s="2" t="s">
        <v>1309</v>
      </c>
      <c r="E4299" s="2" t="s">
        <v>30277</v>
      </c>
      <c r="F4299" s="2">
        <v>32974835</v>
      </c>
      <c r="G4299" s="2" t="s">
        <v>30460</v>
      </c>
      <c r="H4299" s="2" t="s">
        <v>30461</v>
      </c>
      <c r="I4299" s="2" t="s">
        <v>3061</v>
      </c>
      <c r="J4299" s="2" t="s">
        <v>7662</v>
      </c>
      <c r="K4299" s="2" t="s">
        <v>16267</v>
      </c>
      <c r="L4299" s="2" t="s">
        <v>30462</v>
      </c>
      <c r="M4299" s="2" t="s">
        <v>11819</v>
      </c>
      <c r="N4299" s="4" t="s">
        <v>30463</v>
      </c>
      <c r="O4299" s="4" t="s">
        <v>30464</v>
      </c>
    </row>
    <row r="4300" spans="1:15" ht="15" hidden="1" customHeight="1" x14ac:dyDescent="0.3">
      <c r="A4300" s="2" t="s">
        <v>532</v>
      </c>
      <c r="B4300" s="2" t="s">
        <v>34348</v>
      </c>
      <c r="C4300" s="3">
        <v>42</v>
      </c>
      <c r="D4300" s="2" t="s">
        <v>1309</v>
      </c>
      <c r="E4300" s="2" t="s">
        <v>30277</v>
      </c>
      <c r="F4300" s="2">
        <v>33491340</v>
      </c>
      <c r="G4300" s="2" t="s">
        <v>30465</v>
      </c>
      <c r="H4300" s="2" t="s">
        <v>30466</v>
      </c>
      <c r="I4300" s="2" t="s">
        <v>948</v>
      </c>
      <c r="J4300" s="2" t="s">
        <v>16301</v>
      </c>
      <c r="K4300" s="2" t="s">
        <v>30467</v>
      </c>
      <c r="L4300" s="2" t="s">
        <v>30468</v>
      </c>
      <c r="M4300" s="2" t="s">
        <v>7438</v>
      </c>
      <c r="N4300" s="4" t="s">
        <v>30469</v>
      </c>
      <c r="O4300" s="4" t="s">
        <v>30470</v>
      </c>
    </row>
    <row r="4301" spans="1:15" ht="15" hidden="1" customHeight="1" x14ac:dyDescent="0.3">
      <c r="A4301" s="2" t="s">
        <v>532</v>
      </c>
      <c r="B4301" s="2" t="s">
        <v>34348</v>
      </c>
      <c r="C4301" s="3">
        <v>42</v>
      </c>
      <c r="D4301" s="2" t="s">
        <v>1309</v>
      </c>
      <c r="E4301" s="2" t="s">
        <v>30277</v>
      </c>
      <c r="F4301" s="2">
        <v>33389484</v>
      </c>
      <c r="G4301" s="2" t="s">
        <v>30471</v>
      </c>
      <c r="H4301" s="2" t="s">
        <v>30472</v>
      </c>
      <c r="I4301" s="2" t="s">
        <v>12040</v>
      </c>
      <c r="J4301" s="2" t="s">
        <v>27214</v>
      </c>
      <c r="K4301" s="2" t="s">
        <v>30473</v>
      </c>
      <c r="L4301" s="2" t="s">
        <v>30474</v>
      </c>
      <c r="M4301" s="2" t="s">
        <v>7709</v>
      </c>
      <c r="N4301" s="4" t="s">
        <v>30475</v>
      </c>
      <c r="O4301" s="4" t="s">
        <v>30476</v>
      </c>
    </row>
    <row r="4302" spans="1:15" ht="15" hidden="1" customHeight="1" x14ac:dyDescent="0.3">
      <c r="A4302" s="2" t="s">
        <v>532</v>
      </c>
      <c r="B4302" s="2" t="s">
        <v>34348</v>
      </c>
      <c r="C4302" s="3">
        <v>42</v>
      </c>
      <c r="D4302" s="2" t="s">
        <v>1309</v>
      </c>
      <c r="E4302" s="2" t="s">
        <v>30277</v>
      </c>
      <c r="F4302" s="2">
        <v>33548395</v>
      </c>
      <c r="G4302" s="2" t="s">
        <v>30477</v>
      </c>
      <c r="H4302" s="2" t="s">
        <v>30478</v>
      </c>
      <c r="I4302" s="2" t="s">
        <v>12040</v>
      </c>
      <c r="J4302" s="2" t="s">
        <v>30479</v>
      </c>
      <c r="K4302" s="2" t="s">
        <v>30480</v>
      </c>
      <c r="L4302" s="2" t="s">
        <v>30481</v>
      </c>
      <c r="M4302" s="2" t="s">
        <v>7388</v>
      </c>
      <c r="N4302" s="4" t="s">
        <v>30482</v>
      </c>
      <c r="O4302" s="4" t="s">
        <v>30483</v>
      </c>
    </row>
    <row r="4303" spans="1:15" ht="15" hidden="1" customHeight="1" x14ac:dyDescent="0.3">
      <c r="A4303" s="2" t="s">
        <v>532</v>
      </c>
      <c r="B4303" s="2" t="s">
        <v>34348</v>
      </c>
      <c r="C4303" s="3">
        <v>42</v>
      </c>
      <c r="D4303" s="2" t="s">
        <v>1309</v>
      </c>
      <c r="E4303" s="2" t="s">
        <v>30277</v>
      </c>
      <c r="F4303" s="2">
        <v>33500119</v>
      </c>
      <c r="G4303" s="2" t="s">
        <v>30484</v>
      </c>
      <c r="H4303" s="2" t="s">
        <v>30485</v>
      </c>
      <c r="I4303" s="2" t="s">
        <v>2101</v>
      </c>
      <c r="J4303" s="2" t="s">
        <v>14236</v>
      </c>
      <c r="K4303" s="2" t="s">
        <v>15815</v>
      </c>
      <c r="L4303" s="2" t="s">
        <v>30486</v>
      </c>
      <c r="M4303" s="2" t="s">
        <v>7388</v>
      </c>
      <c r="N4303" s="4" t="s">
        <v>30487</v>
      </c>
      <c r="O4303" s="4" t="s">
        <v>30488</v>
      </c>
    </row>
    <row r="4304" spans="1:15" ht="15" hidden="1" customHeight="1" x14ac:dyDescent="0.3">
      <c r="A4304" s="2" t="s">
        <v>532</v>
      </c>
      <c r="B4304" s="2" t="s">
        <v>34348</v>
      </c>
      <c r="C4304" s="3">
        <v>42</v>
      </c>
      <c r="D4304" s="2" t="s">
        <v>1309</v>
      </c>
      <c r="E4304" s="2" t="s">
        <v>30277</v>
      </c>
      <c r="F4304" s="2">
        <v>32687976</v>
      </c>
      <c r="G4304" s="2" t="s">
        <v>30489</v>
      </c>
      <c r="H4304" s="2" t="s">
        <v>30490</v>
      </c>
      <c r="I4304" s="2" t="s">
        <v>3190</v>
      </c>
      <c r="J4304" s="2" t="s">
        <v>30491</v>
      </c>
      <c r="K4304" s="2" t="s">
        <v>30492</v>
      </c>
      <c r="L4304" s="2" t="s">
        <v>30493</v>
      </c>
      <c r="M4304" s="2" t="s">
        <v>7460</v>
      </c>
      <c r="N4304" s="4" t="s">
        <v>30494</v>
      </c>
      <c r="O4304" s="4" t="s">
        <v>30495</v>
      </c>
    </row>
    <row r="4305" spans="1:15" ht="15" hidden="1" customHeight="1" x14ac:dyDescent="0.3">
      <c r="A4305" s="2" t="s">
        <v>532</v>
      </c>
      <c r="B4305" s="2" t="s">
        <v>34348</v>
      </c>
      <c r="C4305" s="3">
        <v>42</v>
      </c>
      <c r="D4305" s="2" t="s">
        <v>1309</v>
      </c>
      <c r="E4305" s="2" t="s">
        <v>30277</v>
      </c>
      <c r="F4305" s="2">
        <v>32007386</v>
      </c>
      <c r="G4305" s="2" t="s">
        <v>30496</v>
      </c>
      <c r="H4305" s="2" t="s">
        <v>30497</v>
      </c>
      <c r="I4305" s="2" t="s">
        <v>7740</v>
      </c>
      <c r="J4305" s="2" t="s">
        <v>9194</v>
      </c>
      <c r="K4305" s="2" t="s">
        <v>15815</v>
      </c>
      <c r="L4305" s="2" t="s">
        <v>30498</v>
      </c>
      <c r="M4305" s="2" t="s">
        <v>7388</v>
      </c>
      <c r="N4305" s="4" t="s">
        <v>30499</v>
      </c>
      <c r="O4305" s="4" t="s">
        <v>30500</v>
      </c>
    </row>
    <row r="4306" spans="1:15" ht="15" hidden="1" customHeight="1" x14ac:dyDescent="0.3">
      <c r="A4306" s="2" t="s">
        <v>532</v>
      </c>
      <c r="B4306" s="2" t="s">
        <v>34348</v>
      </c>
      <c r="C4306" s="3">
        <v>42</v>
      </c>
      <c r="D4306" s="2" t="s">
        <v>1309</v>
      </c>
      <c r="E4306" s="2" t="s">
        <v>30277</v>
      </c>
      <c r="F4306" s="2">
        <v>32381752</v>
      </c>
      <c r="G4306" s="2" t="s">
        <v>30501</v>
      </c>
      <c r="H4306" s="2" t="s">
        <v>30502</v>
      </c>
      <c r="I4306" s="2" t="s">
        <v>1347</v>
      </c>
      <c r="J4306" s="2"/>
      <c r="K4306" s="2" t="s">
        <v>30503</v>
      </c>
      <c r="L4306" s="2" t="s">
        <v>30504</v>
      </c>
      <c r="M4306" s="2" t="s">
        <v>7709</v>
      </c>
      <c r="N4306" s="4" t="s">
        <v>30505</v>
      </c>
      <c r="O4306" s="4" t="s">
        <v>30506</v>
      </c>
    </row>
    <row r="4307" spans="1:15" ht="15" hidden="1" customHeight="1" x14ac:dyDescent="0.3">
      <c r="A4307" s="2" t="s">
        <v>532</v>
      </c>
      <c r="B4307" s="2" t="s">
        <v>34348</v>
      </c>
      <c r="C4307" s="3">
        <v>42</v>
      </c>
      <c r="D4307" s="2" t="s">
        <v>1309</v>
      </c>
      <c r="E4307" s="2" t="s">
        <v>30277</v>
      </c>
      <c r="F4307" s="2">
        <v>32312826</v>
      </c>
      <c r="G4307" s="2" t="s">
        <v>30507</v>
      </c>
      <c r="H4307" s="2" t="s">
        <v>30508</v>
      </c>
      <c r="I4307" s="2" t="s">
        <v>22068</v>
      </c>
      <c r="J4307" s="2"/>
      <c r="K4307" s="2" t="s">
        <v>14656</v>
      </c>
      <c r="L4307" s="2" t="s">
        <v>30509</v>
      </c>
      <c r="M4307" s="2" t="s">
        <v>7709</v>
      </c>
      <c r="N4307" s="4" t="s">
        <v>30510</v>
      </c>
      <c r="O4307" s="4" t="s">
        <v>30511</v>
      </c>
    </row>
    <row r="4308" spans="1:15" ht="15" hidden="1" customHeight="1" x14ac:dyDescent="0.3">
      <c r="A4308" s="2" t="s">
        <v>532</v>
      </c>
      <c r="B4308" s="2" t="s">
        <v>34348</v>
      </c>
      <c r="C4308" s="3">
        <v>42</v>
      </c>
      <c r="D4308" s="2" t="s">
        <v>1309</v>
      </c>
      <c r="E4308" s="2" t="s">
        <v>30277</v>
      </c>
      <c r="F4308" s="2">
        <v>32766308</v>
      </c>
      <c r="G4308" s="2" t="s">
        <v>30512</v>
      </c>
      <c r="H4308" s="2" t="s">
        <v>30513</v>
      </c>
      <c r="I4308" s="2" t="s">
        <v>1123</v>
      </c>
      <c r="J4308" s="2" t="s">
        <v>29869</v>
      </c>
      <c r="K4308" s="2" t="s">
        <v>23387</v>
      </c>
      <c r="L4308" s="2" t="s">
        <v>30514</v>
      </c>
      <c r="M4308" s="2" t="s">
        <v>9035</v>
      </c>
      <c r="N4308" s="4" t="s">
        <v>30515</v>
      </c>
      <c r="O4308" s="4" t="s">
        <v>30516</v>
      </c>
    </row>
    <row r="4309" spans="1:15" ht="15" hidden="1" customHeight="1" x14ac:dyDescent="0.3">
      <c r="A4309" s="2" t="s">
        <v>532</v>
      </c>
      <c r="B4309" s="2" t="s">
        <v>34348</v>
      </c>
      <c r="C4309" s="3">
        <v>42</v>
      </c>
      <c r="D4309" s="2" t="s">
        <v>1309</v>
      </c>
      <c r="E4309" s="2" t="s">
        <v>30277</v>
      </c>
      <c r="F4309" s="2">
        <v>31239193</v>
      </c>
      <c r="G4309" s="2" t="s">
        <v>30517</v>
      </c>
      <c r="H4309" s="2" t="s">
        <v>30518</v>
      </c>
      <c r="I4309" s="2" t="s">
        <v>2367</v>
      </c>
      <c r="J4309" s="2" t="s">
        <v>30519</v>
      </c>
      <c r="K4309" s="2" t="s">
        <v>15815</v>
      </c>
      <c r="L4309" s="2" t="s">
        <v>30520</v>
      </c>
      <c r="M4309" s="2" t="s">
        <v>7388</v>
      </c>
      <c r="N4309" s="4" t="s">
        <v>30521</v>
      </c>
      <c r="O4309" s="4" t="s">
        <v>30522</v>
      </c>
    </row>
    <row r="4310" spans="1:15" ht="15" hidden="1" customHeight="1" x14ac:dyDescent="0.3">
      <c r="A4310" s="2" t="s">
        <v>532</v>
      </c>
      <c r="B4310" s="2" t="s">
        <v>34348</v>
      </c>
      <c r="C4310" s="3">
        <v>42</v>
      </c>
      <c r="D4310" s="2" t="s">
        <v>1309</v>
      </c>
      <c r="E4310" s="2" t="s">
        <v>30277</v>
      </c>
      <c r="F4310" s="2">
        <v>30822604</v>
      </c>
      <c r="G4310" s="2" t="s">
        <v>30523</v>
      </c>
      <c r="H4310" s="2" t="s">
        <v>30524</v>
      </c>
      <c r="I4310" s="2" t="s">
        <v>3938</v>
      </c>
      <c r="J4310" s="2" t="s">
        <v>10424</v>
      </c>
      <c r="K4310" s="2" t="s">
        <v>23066</v>
      </c>
      <c r="L4310" s="2" t="s">
        <v>30525</v>
      </c>
      <c r="M4310" s="2" t="s">
        <v>7735</v>
      </c>
      <c r="N4310" s="4" t="s">
        <v>30526</v>
      </c>
      <c r="O4310" s="4" t="s">
        <v>30527</v>
      </c>
    </row>
    <row r="4311" spans="1:15" ht="15" hidden="1" customHeight="1" x14ac:dyDescent="0.3">
      <c r="A4311" s="2" t="s">
        <v>532</v>
      </c>
      <c r="B4311" s="2" t="s">
        <v>34348</v>
      </c>
      <c r="C4311" s="3">
        <v>42</v>
      </c>
      <c r="D4311" s="2" t="s">
        <v>1309</v>
      </c>
      <c r="E4311" s="2" t="s">
        <v>30277</v>
      </c>
      <c r="F4311" s="2">
        <v>30855746</v>
      </c>
      <c r="G4311" s="2" t="s">
        <v>30507</v>
      </c>
      <c r="H4311" s="2" t="s">
        <v>30528</v>
      </c>
      <c r="I4311" s="2" t="s">
        <v>13211</v>
      </c>
      <c r="J4311" s="2"/>
      <c r="K4311" s="2" t="s">
        <v>8336</v>
      </c>
      <c r="L4311" s="2" t="s">
        <v>30529</v>
      </c>
      <c r="M4311" s="2" t="s">
        <v>7709</v>
      </c>
      <c r="N4311" s="4" t="s">
        <v>30530</v>
      </c>
      <c r="O4311" s="4" t="s">
        <v>30531</v>
      </c>
    </row>
    <row r="4312" spans="1:15" ht="15" hidden="1" customHeight="1" x14ac:dyDescent="0.3">
      <c r="A4312" s="2" t="s">
        <v>532</v>
      </c>
      <c r="B4312" s="2" t="s">
        <v>34348</v>
      </c>
      <c r="C4312" s="3">
        <v>42</v>
      </c>
      <c r="D4312" s="2" t="s">
        <v>1309</v>
      </c>
      <c r="E4312" s="2" t="s">
        <v>30277</v>
      </c>
      <c r="F4312" s="2">
        <v>30383650</v>
      </c>
      <c r="G4312" s="2" t="s">
        <v>30532</v>
      </c>
      <c r="H4312" s="2" t="s">
        <v>30533</v>
      </c>
      <c r="I4312" s="2" t="s">
        <v>1659</v>
      </c>
      <c r="J4312" s="2"/>
      <c r="K4312" s="2" t="s">
        <v>811</v>
      </c>
      <c r="L4312" s="2" t="s">
        <v>30534</v>
      </c>
      <c r="M4312" s="2" t="s">
        <v>7404</v>
      </c>
      <c r="N4312" s="4" t="s">
        <v>30535</v>
      </c>
      <c r="O4312" s="4" t="s">
        <v>30536</v>
      </c>
    </row>
    <row r="4313" spans="1:15" ht="15" hidden="1" customHeight="1" x14ac:dyDescent="0.3">
      <c r="A4313" s="2" t="s">
        <v>532</v>
      </c>
      <c r="B4313" s="2" t="s">
        <v>34348</v>
      </c>
      <c r="C4313" s="3">
        <v>42</v>
      </c>
      <c r="D4313" s="2" t="s">
        <v>1309</v>
      </c>
      <c r="E4313" s="2" t="s">
        <v>30277</v>
      </c>
      <c r="F4313" s="2">
        <v>28529887</v>
      </c>
      <c r="G4313" s="2" t="s">
        <v>30507</v>
      </c>
      <c r="H4313" s="2" t="s">
        <v>30537</v>
      </c>
      <c r="I4313" s="2" t="s">
        <v>815</v>
      </c>
      <c r="J4313" s="2" t="s">
        <v>6341</v>
      </c>
      <c r="K4313" s="2" t="s">
        <v>30318</v>
      </c>
      <c r="L4313" s="2" t="s">
        <v>30538</v>
      </c>
      <c r="M4313" s="2" t="s">
        <v>7388</v>
      </c>
      <c r="N4313" s="4" t="s">
        <v>30539</v>
      </c>
      <c r="O4313" s="4" t="s">
        <v>30540</v>
      </c>
    </row>
    <row r="4314" spans="1:15" ht="15" hidden="1" customHeight="1" x14ac:dyDescent="0.3">
      <c r="A4314" s="2" t="s">
        <v>532</v>
      </c>
      <c r="B4314" s="2" t="s">
        <v>34348</v>
      </c>
      <c r="C4314" s="3">
        <v>42</v>
      </c>
      <c r="D4314" s="2" t="s">
        <v>1309</v>
      </c>
      <c r="E4314" s="2" t="s">
        <v>30277</v>
      </c>
      <c r="F4314" s="2">
        <v>28875124</v>
      </c>
      <c r="G4314" s="2" t="s">
        <v>30507</v>
      </c>
      <c r="H4314" s="2" t="s">
        <v>30541</v>
      </c>
      <c r="I4314" s="2" t="s">
        <v>815</v>
      </c>
      <c r="J4314" s="2" t="s">
        <v>16854</v>
      </c>
      <c r="K4314" s="2" t="s">
        <v>30318</v>
      </c>
      <c r="L4314" s="2" t="s">
        <v>30542</v>
      </c>
      <c r="M4314" s="2" t="s">
        <v>7388</v>
      </c>
      <c r="N4314" s="4" t="s">
        <v>30543</v>
      </c>
      <c r="O4314" s="4" t="s">
        <v>30544</v>
      </c>
    </row>
    <row r="4315" spans="1:15" ht="15" hidden="1" customHeight="1" x14ac:dyDescent="0.3">
      <c r="A4315" s="2" t="s">
        <v>532</v>
      </c>
      <c r="B4315" s="2" t="s">
        <v>34348</v>
      </c>
      <c r="C4315" s="3">
        <v>42</v>
      </c>
      <c r="D4315" s="2" t="s">
        <v>1309</v>
      </c>
      <c r="E4315" s="2" t="s">
        <v>30277</v>
      </c>
      <c r="F4315" s="2">
        <v>30226946</v>
      </c>
      <c r="G4315" s="2" t="s">
        <v>30545</v>
      </c>
      <c r="H4315" s="2" t="s">
        <v>30546</v>
      </c>
      <c r="I4315" s="2" t="s">
        <v>1366</v>
      </c>
      <c r="J4315" s="2"/>
      <c r="K4315" s="2" t="s">
        <v>30547</v>
      </c>
      <c r="L4315" s="2" t="s">
        <v>30548</v>
      </c>
      <c r="M4315" s="2" t="s">
        <v>7388</v>
      </c>
      <c r="N4315" s="4" t="s">
        <v>3486</v>
      </c>
      <c r="O4315" s="2"/>
    </row>
    <row r="4316" spans="1:15" ht="15" hidden="1" customHeight="1" x14ac:dyDescent="0.3">
      <c r="A4316" s="2" t="s">
        <v>532</v>
      </c>
      <c r="B4316" s="2" t="s">
        <v>34348</v>
      </c>
      <c r="C4316" s="3">
        <v>42</v>
      </c>
      <c r="D4316" s="2" t="s">
        <v>1309</v>
      </c>
      <c r="E4316" s="2" t="s">
        <v>30277</v>
      </c>
      <c r="F4316" s="2">
        <v>27085336</v>
      </c>
      <c r="G4316" s="2" t="s">
        <v>30549</v>
      </c>
      <c r="H4316" s="2" t="s">
        <v>30550</v>
      </c>
      <c r="I4316" s="2" t="s">
        <v>3105</v>
      </c>
      <c r="J4316" s="2" t="s">
        <v>30551</v>
      </c>
      <c r="K4316" s="2" t="s">
        <v>30552</v>
      </c>
      <c r="L4316" s="2" t="s">
        <v>30553</v>
      </c>
      <c r="M4316" s="2" t="s">
        <v>7388</v>
      </c>
      <c r="N4316" s="4" t="s">
        <v>30554</v>
      </c>
      <c r="O4316" s="4" t="s">
        <v>30555</v>
      </c>
    </row>
    <row r="4317" spans="1:15" ht="15" hidden="1" customHeight="1" x14ac:dyDescent="0.3">
      <c r="A4317" s="2" t="s">
        <v>532</v>
      </c>
      <c r="B4317" s="2" t="s">
        <v>34348</v>
      </c>
      <c r="C4317" s="3">
        <v>42</v>
      </c>
      <c r="D4317" s="2" t="s">
        <v>1309</v>
      </c>
      <c r="E4317" s="2" t="s">
        <v>30277</v>
      </c>
      <c r="F4317" s="2">
        <v>26518357</v>
      </c>
      <c r="G4317" s="2" t="s">
        <v>30556</v>
      </c>
      <c r="H4317" s="2" t="s">
        <v>30557</v>
      </c>
      <c r="I4317" s="2" t="s">
        <v>5072</v>
      </c>
      <c r="J4317" s="2" t="s">
        <v>26537</v>
      </c>
      <c r="K4317" s="2" t="s">
        <v>30558</v>
      </c>
      <c r="L4317" s="2" t="s">
        <v>30559</v>
      </c>
      <c r="M4317" s="2" t="s">
        <v>8528</v>
      </c>
      <c r="N4317" s="4" t="s">
        <v>30560</v>
      </c>
      <c r="O4317" s="4" t="s">
        <v>30561</v>
      </c>
    </row>
    <row r="4318" spans="1:15" ht="15" hidden="1" customHeight="1" x14ac:dyDescent="0.3">
      <c r="A4318" s="2" t="s">
        <v>532</v>
      </c>
      <c r="B4318" s="2" t="s">
        <v>34348</v>
      </c>
      <c r="C4318" s="3">
        <v>42</v>
      </c>
      <c r="D4318" s="2" t="s">
        <v>1309</v>
      </c>
      <c r="E4318" s="2" t="s">
        <v>30277</v>
      </c>
      <c r="F4318" s="2">
        <v>25727788</v>
      </c>
      <c r="G4318" s="2" t="s">
        <v>30562</v>
      </c>
      <c r="H4318" s="2" t="s">
        <v>30563</v>
      </c>
      <c r="I4318" s="2" t="s">
        <v>2908</v>
      </c>
      <c r="J4318" s="2" t="s">
        <v>30564</v>
      </c>
      <c r="K4318" s="2" t="s">
        <v>30565</v>
      </c>
      <c r="L4318" s="2" t="s">
        <v>30566</v>
      </c>
      <c r="M4318" s="2" t="s">
        <v>7481</v>
      </c>
      <c r="N4318" s="4" t="s">
        <v>30567</v>
      </c>
      <c r="O4318" s="4" t="s">
        <v>30568</v>
      </c>
    </row>
    <row r="4319" spans="1:15" ht="15" hidden="1" customHeight="1" x14ac:dyDescent="0.3">
      <c r="A4319" s="2" t="s">
        <v>532</v>
      </c>
      <c r="B4319" s="2" t="s">
        <v>34348</v>
      </c>
      <c r="C4319" s="3">
        <v>42</v>
      </c>
      <c r="D4319" s="2" t="s">
        <v>1309</v>
      </c>
      <c r="E4319" s="2" t="s">
        <v>30277</v>
      </c>
      <c r="F4319" s="2">
        <v>29124230</v>
      </c>
      <c r="G4319" s="2" t="s">
        <v>30569</v>
      </c>
      <c r="H4319" s="2" t="s">
        <v>30570</v>
      </c>
      <c r="I4319" s="2" t="s">
        <v>1974</v>
      </c>
      <c r="J4319" s="2" t="s">
        <v>30571</v>
      </c>
      <c r="K4319" s="2" t="s">
        <v>30572</v>
      </c>
      <c r="L4319" s="2" t="s">
        <v>30573</v>
      </c>
      <c r="M4319" s="2" t="s">
        <v>7388</v>
      </c>
      <c r="N4319" s="4" t="s">
        <v>30574</v>
      </c>
      <c r="O4319" s="4" t="s">
        <v>30575</v>
      </c>
    </row>
    <row r="4320" spans="1:15" ht="15" hidden="1" customHeight="1" x14ac:dyDescent="0.3">
      <c r="A4320" s="2" t="s">
        <v>532</v>
      </c>
      <c r="B4320" s="2" t="s">
        <v>34348</v>
      </c>
      <c r="C4320" s="3">
        <v>42</v>
      </c>
      <c r="D4320" s="2" t="s">
        <v>1309</v>
      </c>
      <c r="E4320" s="2" t="s">
        <v>30277</v>
      </c>
      <c r="F4320" s="2">
        <v>24974738</v>
      </c>
      <c r="G4320" s="2" t="s">
        <v>30576</v>
      </c>
      <c r="H4320" s="2" t="s">
        <v>30577</v>
      </c>
      <c r="I4320" s="2" t="s">
        <v>1928</v>
      </c>
      <c r="J4320" s="2" t="s">
        <v>30578</v>
      </c>
      <c r="K4320" s="2" t="s">
        <v>30579</v>
      </c>
      <c r="L4320" s="2" t="s">
        <v>30580</v>
      </c>
      <c r="M4320" s="2" t="s">
        <v>7709</v>
      </c>
      <c r="N4320" s="4" t="s">
        <v>30581</v>
      </c>
      <c r="O4320" s="4" t="s">
        <v>30582</v>
      </c>
    </row>
    <row r="4321" spans="1:15" ht="15" hidden="1" customHeight="1" x14ac:dyDescent="0.3">
      <c r="A4321" s="2" t="s">
        <v>532</v>
      </c>
      <c r="B4321" s="2" t="s">
        <v>34348</v>
      </c>
      <c r="C4321" s="3">
        <v>42</v>
      </c>
      <c r="D4321" s="2" t="s">
        <v>1309</v>
      </c>
      <c r="E4321" s="2" t="s">
        <v>30277</v>
      </c>
      <c r="F4321" s="2">
        <v>26137024</v>
      </c>
      <c r="G4321" s="2" t="s">
        <v>30583</v>
      </c>
      <c r="H4321" s="2" t="s">
        <v>30584</v>
      </c>
      <c r="I4321" s="2" t="s">
        <v>2431</v>
      </c>
      <c r="J4321" s="2" t="s">
        <v>30585</v>
      </c>
      <c r="K4321" s="2" t="s">
        <v>30586</v>
      </c>
      <c r="L4321" s="2" t="s">
        <v>30587</v>
      </c>
      <c r="M4321" s="2" t="s">
        <v>7388</v>
      </c>
      <c r="N4321" s="4" t="s">
        <v>30588</v>
      </c>
      <c r="O4321" s="4" t="s">
        <v>30589</v>
      </c>
    </row>
    <row r="4322" spans="1:15" ht="15" hidden="1" customHeight="1" x14ac:dyDescent="0.3">
      <c r="A4322" s="2" t="s">
        <v>532</v>
      </c>
      <c r="B4322" s="2" t="s">
        <v>34348</v>
      </c>
      <c r="C4322" s="3">
        <v>42</v>
      </c>
      <c r="D4322" s="2" t="s">
        <v>1309</v>
      </c>
      <c r="E4322" s="2" t="s">
        <v>30277</v>
      </c>
      <c r="F4322" s="2">
        <v>25621059</v>
      </c>
      <c r="G4322" s="2" t="s">
        <v>30590</v>
      </c>
      <c r="H4322" s="2" t="s">
        <v>30591</v>
      </c>
      <c r="I4322" s="2" t="s">
        <v>1172</v>
      </c>
      <c r="J4322" s="2" t="s">
        <v>30592</v>
      </c>
      <c r="K4322" s="2" t="s">
        <v>30586</v>
      </c>
      <c r="L4322" s="2" t="s">
        <v>30593</v>
      </c>
      <c r="M4322" s="2" t="s">
        <v>7388</v>
      </c>
      <c r="N4322" s="4" t="s">
        <v>30594</v>
      </c>
      <c r="O4322" s="4" t="s">
        <v>30595</v>
      </c>
    </row>
    <row r="4323" spans="1:15" ht="15" hidden="1" customHeight="1" x14ac:dyDescent="0.3">
      <c r="A4323" s="2" t="s">
        <v>532</v>
      </c>
      <c r="B4323" s="2" t="s">
        <v>34348</v>
      </c>
      <c r="C4323" s="3">
        <v>42</v>
      </c>
      <c r="D4323" s="2" t="s">
        <v>1309</v>
      </c>
      <c r="E4323" s="2" t="s">
        <v>30277</v>
      </c>
      <c r="F4323" s="2">
        <v>25503162</v>
      </c>
      <c r="G4323" s="2" t="s">
        <v>30596</v>
      </c>
      <c r="H4323" s="2" t="s">
        <v>30597</v>
      </c>
      <c r="I4323" s="2" t="s">
        <v>2126</v>
      </c>
      <c r="J4323" s="2"/>
      <c r="K4323" s="2" t="s">
        <v>15364</v>
      </c>
      <c r="L4323" s="2" t="s">
        <v>30598</v>
      </c>
      <c r="M4323" s="2" t="s">
        <v>7460</v>
      </c>
      <c r="N4323" s="4" t="s">
        <v>30599</v>
      </c>
      <c r="O4323" s="4" t="s">
        <v>30600</v>
      </c>
    </row>
    <row r="4324" spans="1:15" ht="15" hidden="1" customHeight="1" x14ac:dyDescent="0.3">
      <c r="A4324" s="2" t="s">
        <v>532</v>
      </c>
      <c r="B4324" s="2" t="s">
        <v>34348</v>
      </c>
      <c r="C4324" s="3">
        <v>42</v>
      </c>
      <c r="D4324" s="2" t="s">
        <v>1309</v>
      </c>
      <c r="E4324" s="2" t="s">
        <v>30277</v>
      </c>
      <c r="F4324" s="2">
        <v>25202361</v>
      </c>
      <c r="G4324" s="2" t="s">
        <v>30601</v>
      </c>
      <c r="H4324" s="2" t="s">
        <v>30602</v>
      </c>
      <c r="I4324" s="2" t="s">
        <v>4053</v>
      </c>
      <c r="J4324" s="2" t="s">
        <v>30603</v>
      </c>
      <c r="K4324" s="2" t="s">
        <v>30586</v>
      </c>
      <c r="L4324" s="2" t="s">
        <v>30604</v>
      </c>
      <c r="M4324" s="2" t="s">
        <v>7388</v>
      </c>
      <c r="N4324" s="4" t="s">
        <v>30605</v>
      </c>
      <c r="O4324" s="4" t="s">
        <v>30606</v>
      </c>
    </row>
    <row r="4325" spans="1:15" ht="15" hidden="1" customHeight="1" x14ac:dyDescent="0.3">
      <c r="A4325" s="2" t="s">
        <v>532</v>
      </c>
      <c r="B4325" s="2" t="s">
        <v>34348</v>
      </c>
      <c r="C4325" s="3">
        <v>42</v>
      </c>
      <c r="D4325" s="2" t="s">
        <v>1309</v>
      </c>
      <c r="E4325" s="2" t="s">
        <v>30277</v>
      </c>
      <c r="F4325" s="2">
        <v>25275066</v>
      </c>
      <c r="G4325" s="2" t="s">
        <v>30607</v>
      </c>
      <c r="H4325" s="2" t="s">
        <v>30608</v>
      </c>
      <c r="I4325" s="2" t="s">
        <v>4053</v>
      </c>
      <c r="J4325" s="2"/>
      <c r="K4325" s="2" t="s">
        <v>15364</v>
      </c>
      <c r="L4325" s="2" t="s">
        <v>30609</v>
      </c>
      <c r="M4325" s="2" t="s">
        <v>7388</v>
      </c>
      <c r="N4325" s="4" t="s">
        <v>30610</v>
      </c>
      <c r="O4325" s="4" t="s">
        <v>30611</v>
      </c>
    </row>
    <row r="4326" spans="1:15" ht="15" hidden="1" customHeight="1" x14ac:dyDescent="0.3">
      <c r="A4326" s="2" t="s">
        <v>532</v>
      </c>
      <c r="B4326" s="2" t="s">
        <v>34348</v>
      </c>
      <c r="C4326" s="3">
        <v>42</v>
      </c>
      <c r="D4326" s="2" t="s">
        <v>1309</v>
      </c>
      <c r="E4326" s="2" t="s">
        <v>30277</v>
      </c>
      <c r="F4326" s="2">
        <v>25179328</v>
      </c>
      <c r="G4326" s="2" t="s">
        <v>30612</v>
      </c>
      <c r="H4326" s="2" t="s">
        <v>30613</v>
      </c>
      <c r="I4326" s="2" t="s">
        <v>3082</v>
      </c>
      <c r="J4326" s="2"/>
      <c r="K4326" s="2" t="s">
        <v>14787</v>
      </c>
      <c r="L4326" s="2" t="s">
        <v>30614</v>
      </c>
      <c r="M4326" s="2" t="s">
        <v>7388</v>
      </c>
      <c r="N4326" s="4" t="s">
        <v>30615</v>
      </c>
      <c r="O4326" s="4" t="s">
        <v>30616</v>
      </c>
    </row>
    <row r="4327" spans="1:15" ht="15" hidden="1" customHeight="1" x14ac:dyDescent="0.3">
      <c r="A4327" s="2" t="s">
        <v>532</v>
      </c>
      <c r="B4327" s="2" t="s">
        <v>34348</v>
      </c>
      <c r="C4327" s="3">
        <v>42</v>
      </c>
      <c r="D4327" s="2" t="s">
        <v>1309</v>
      </c>
      <c r="E4327" s="2" t="s">
        <v>30277</v>
      </c>
      <c r="F4327" s="2">
        <v>24852692</v>
      </c>
      <c r="G4327" s="2" t="s">
        <v>30617</v>
      </c>
      <c r="H4327" s="2" t="s">
        <v>30618</v>
      </c>
      <c r="I4327" s="2" t="s">
        <v>2667</v>
      </c>
      <c r="J4327" s="2" t="s">
        <v>15121</v>
      </c>
      <c r="K4327" s="2" t="s">
        <v>30552</v>
      </c>
      <c r="L4327" s="2" t="s">
        <v>30619</v>
      </c>
      <c r="M4327" s="2" t="s">
        <v>7460</v>
      </c>
      <c r="N4327" s="4" t="s">
        <v>30620</v>
      </c>
      <c r="O4327" s="4" t="s">
        <v>30621</v>
      </c>
    </row>
    <row r="4328" spans="1:15" ht="15" hidden="1" customHeight="1" x14ac:dyDescent="0.3">
      <c r="A4328" s="2" t="s">
        <v>532</v>
      </c>
      <c r="B4328" s="2" t="s">
        <v>34348</v>
      </c>
      <c r="C4328" s="3">
        <v>42</v>
      </c>
      <c r="D4328" s="2" t="s">
        <v>1309</v>
      </c>
      <c r="E4328" s="2" t="s">
        <v>30277</v>
      </c>
      <c r="F4328" s="2">
        <v>24671792</v>
      </c>
      <c r="G4328" s="2" t="s">
        <v>30622</v>
      </c>
      <c r="H4328" s="2" t="s">
        <v>30623</v>
      </c>
      <c r="I4328" s="2" t="s">
        <v>4877</v>
      </c>
      <c r="J4328" s="2" t="s">
        <v>17176</v>
      </c>
      <c r="K4328" s="2" t="s">
        <v>8480</v>
      </c>
      <c r="L4328" s="2" t="s">
        <v>30624</v>
      </c>
      <c r="M4328" s="2" t="s">
        <v>8160</v>
      </c>
      <c r="N4328" s="4" t="s">
        <v>30625</v>
      </c>
      <c r="O4328" s="4" t="s">
        <v>30626</v>
      </c>
    </row>
    <row r="4329" spans="1:15" ht="15" hidden="1" customHeight="1" x14ac:dyDescent="0.3">
      <c r="A4329" s="2" t="s">
        <v>532</v>
      </c>
      <c r="B4329" s="2" t="s">
        <v>34348</v>
      </c>
      <c r="C4329" s="3">
        <v>42</v>
      </c>
      <c r="D4329" s="2" t="s">
        <v>1309</v>
      </c>
      <c r="E4329" s="2" t="s">
        <v>30277</v>
      </c>
      <c r="F4329" s="2">
        <v>24743212</v>
      </c>
      <c r="G4329" s="2" t="s">
        <v>30627</v>
      </c>
      <c r="H4329" s="2" t="s">
        <v>30628</v>
      </c>
      <c r="I4329" s="2" t="s">
        <v>4049</v>
      </c>
      <c r="J4329" s="2"/>
      <c r="K4329" s="2" t="s">
        <v>30629</v>
      </c>
      <c r="L4329" s="2" t="s">
        <v>30630</v>
      </c>
      <c r="M4329" s="2" t="s">
        <v>11506</v>
      </c>
      <c r="N4329" s="4" t="s">
        <v>30631</v>
      </c>
      <c r="O4329" s="4" t="s">
        <v>30632</v>
      </c>
    </row>
    <row r="4330" spans="1:15" ht="15" hidden="1" customHeight="1" x14ac:dyDescent="0.3">
      <c r="A4330" s="2" t="s">
        <v>532</v>
      </c>
      <c r="B4330" s="2" t="s">
        <v>34348</v>
      </c>
      <c r="C4330" s="3">
        <v>42</v>
      </c>
      <c r="D4330" s="2" t="s">
        <v>1309</v>
      </c>
      <c r="E4330" s="2" t="s">
        <v>30277</v>
      </c>
      <c r="F4330" s="2">
        <v>24475758</v>
      </c>
      <c r="G4330" s="2" t="s">
        <v>30633</v>
      </c>
      <c r="H4330" s="2" t="s">
        <v>30634</v>
      </c>
      <c r="I4330" s="2" t="s">
        <v>30635</v>
      </c>
      <c r="J4330" s="2" t="s">
        <v>30635</v>
      </c>
      <c r="K4330" s="2" t="s">
        <v>30636</v>
      </c>
      <c r="L4330" s="2" t="s">
        <v>30637</v>
      </c>
      <c r="M4330" s="2" t="s">
        <v>7709</v>
      </c>
      <c r="N4330" s="4" t="s">
        <v>30638</v>
      </c>
      <c r="O4330" s="4" t="s">
        <v>30639</v>
      </c>
    </row>
    <row r="4331" spans="1:15" ht="15" hidden="1" customHeight="1" x14ac:dyDescent="0.3">
      <c r="A4331" s="2" t="s">
        <v>532</v>
      </c>
      <c r="B4331" s="2" t="s">
        <v>34348</v>
      </c>
      <c r="C4331" s="3">
        <v>42</v>
      </c>
      <c r="D4331" s="2" t="s">
        <v>1309</v>
      </c>
      <c r="E4331" s="2" t="s">
        <v>30277</v>
      </c>
      <c r="F4331" s="2">
        <v>24023333</v>
      </c>
      <c r="G4331" s="2" t="s">
        <v>30640</v>
      </c>
      <c r="H4331" s="2" t="s">
        <v>30641</v>
      </c>
      <c r="I4331" s="2" t="s">
        <v>2685</v>
      </c>
      <c r="J4331" s="2"/>
      <c r="K4331" s="2" t="s">
        <v>15364</v>
      </c>
      <c r="L4331" s="2" t="s">
        <v>30642</v>
      </c>
      <c r="M4331" s="2" t="s">
        <v>7388</v>
      </c>
      <c r="N4331" s="4" t="s">
        <v>30643</v>
      </c>
      <c r="O4331" s="4" t="s">
        <v>30644</v>
      </c>
    </row>
    <row r="4332" spans="1:15" ht="15" hidden="1" customHeight="1" x14ac:dyDescent="0.3">
      <c r="A4332" s="2" t="s">
        <v>532</v>
      </c>
      <c r="B4332" s="2" t="s">
        <v>34348</v>
      </c>
      <c r="C4332" s="3">
        <v>42</v>
      </c>
      <c r="D4332" s="2" t="s">
        <v>1309</v>
      </c>
      <c r="E4332" s="2" t="s">
        <v>30277</v>
      </c>
      <c r="F4332" s="2">
        <v>23898100</v>
      </c>
      <c r="G4332" s="2" t="s">
        <v>30645</v>
      </c>
      <c r="H4332" s="2" t="s">
        <v>30646</v>
      </c>
      <c r="I4332" s="2" t="s">
        <v>1612</v>
      </c>
      <c r="J4332" s="2"/>
      <c r="K4332" s="2" t="s">
        <v>15364</v>
      </c>
      <c r="L4332" s="2" t="s">
        <v>30647</v>
      </c>
      <c r="M4332" s="2" t="s">
        <v>7388</v>
      </c>
      <c r="N4332" s="4" t="s">
        <v>30648</v>
      </c>
      <c r="O4332" s="4" t="s">
        <v>30649</v>
      </c>
    </row>
    <row r="4333" spans="1:15" ht="15" hidden="1" customHeight="1" x14ac:dyDescent="0.3">
      <c r="A4333" s="2" t="s">
        <v>532</v>
      </c>
      <c r="B4333" s="2" t="s">
        <v>34348</v>
      </c>
      <c r="C4333" s="3">
        <v>42</v>
      </c>
      <c r="D4333" s="2" t="s">
        <v>1309</v>
      </c>
      <c r="E4333" s="2" t="s">
        <v>30277</v>
      </c>
      <c r="F4333" s="2">
        <v>23589529</v>
      </c>
      <c r="G4333" s="2" t="s">
        <v>30650</v>
      </c>
      <c r="H4333" s="2" t="s">
        <v>30651</v>
      </c>
      <c r="I4333" s="2" t="s">
        <v>3120</v>
      </c>
      <c r="J4333" s="2" t="s">
        <v>30652</v>
      </c>
      <c r="K4333" s="2" t="s">
        <v>9188</v>
      </c>
      <c r="L4333" s="2" t="s">
        <v>30653</v>
      </c>
      <c r="M4333" s="2" t="s">
        <v>7495</v>
      </c>
      <c r="N4333" s="4" t="s">
        <v>30654</v>
      </c>
      <c r="O4333" s="4" t="s">
        <v>30655</v>
      </c>
    </row>
    <row r="4334" spans="1:15" ht="15" hidden="1" customHeight="1" x14ac:dyDescent="0.3">
      <c r="A4334" s="2" t="s">
        <v>532</v>
      </c>
      <c r="B4334" s="2" t="s">
        <v>34348</v>
      </c>
      <c r="C4334" s="3">
        <v>42</v>
      </c>
      <c r="D4334" s="2" t="s">
        <v>1309</v>
      </c>
      <c r="E4334" s="2" t="s">
        <v>30277</v>
      </c>
      <c r="F4334" s="2">
        <v>23228627</v>
      </c>
      <c r="G4334" s="2" t="s">
        <v>30656</v>
      </c>
      <c r="H4334" s="2" t="s">
        <v>30657</v>
      </c>
      <c r="I4334" s="2" t="s">
        <v>1293</v>
      </c>
      <c r="J4334" s="2" t="s">
        <v>30658</v>
      </c>
      <c r="K4334" s="2" t="s">
        <v>9015</v>
      </c>
      <c r="L4334" s="2" t="s">
        <v>30659</v>
      </c>
      <c r="M4334" s="2" t="s">
        <v>7460</v>
      </c>
      <c r="N4334" s="4" t="s">
        <v>30660</v>
      </c>
      <c r="O4334" s="4" t="s">
        <v>30661</v>
      </c>
    </row>
    <row r="4335" spans="1:15" ht="15" hidden="1" customHeight="1" x14ac:dyDescent="0.3">
      <c r="A4335" s="2" t="s">
        <v>532</v>
      </c>
      <c r="B4335" s="2" t="s">
        <v>34348</v>
      </c>
      <c r="C4335" s="3">
        <v>42</v>
      </c>
      <c r="D4335" s="2" t="s">
        <v>1309</v>
      </c>
      <c r="E4335" s="2" t="s">
        <v>30277</v>
      </c>
      <c r="F4335" s="2">
        <v>23108365</v>
      </c>
      <c r="G4335" s="2" t="s">
        <v>30662</v>
      </c>
      <c r="H4335" s="2" t="s">
        <v>30663</v>
      </c>
      <c r="I4335" s="2" t="s">
        <v>5379</v>
      </c>
      <c r="J4335" s="2" t="s">
        <v>30664</v>
      </c>
      <c r="K4335" s="2" t="s">
        <v>30492</v>
      </c>
      <c r="L4335" s="2" t="s">
        <v>30665</v>
      </c>
      <c r="M4335" s="2" t="s">
        <v>7388</v>
      </c>
      <c r="N4335" s="4" t="s">
        <v>30666</v>
      </c>
      <c r="O4335" s="4" t="s">
        <v>30667</v>
      </c>
    </row>
    <row r="4336" spans="1:15" ht="15" hidden="1" customHeight="1" x14ac:dyDescent="0.3">
      <c r="A4336" s="2" t="s">
        <v>532</v>
      </c>
      <c r="B4336" s="2" t="s">
        <v>34348</v>
      </c>
      <c r="C4336" s="3">
        <v>42</v>
      </c>
      <c r="D4336" s="2" t="s">
        <v>1309</v>
      </c>
      <c r="E4336" s="2" t="s">
        <v>30277</v>
      </c>
      <c r="F4336" s="2">
        <v>22933602</v>
      </c>
      <c r="G4336" s="2" t="s">
        <v>30668</v>
      </c>
      <c r="H4336" s="2" t="s">
        <v>30669</v>
      </c>
      <c r="I4336" s="2" t="s">
        <v>2694</v>
      </c>
      <c r="J4336" s="2" t="s">
        <v>30670</v>
      </c>
      <c r="K4336" s="2" t="s">
        <v>8480</v>
      </c>
      <c r="L4336" s="2" t="s">
        <v>30671</v>
      </c>
      <c r="M4336" s="2" t="s">
        <v>14581</v>
      </c>
      <c r="N4336" s="4" t="s">
        <v>30672</v>
      </c>
      <c r="O4336" s="4" t="s">
        <v>30673</v>
      </c>
    </row>
    <row r="4337" spans="1:15" ht="15" hidden="1" customHeight="1" x14ac:dyDescent="0.3">
      <c r="A4337" s="2" t="s">
        <v>532</v>
      </c>
      <c r="B4337" s="2" t="s">
        <v>34348</v>
      </c>
      <c r="C4337" s="3">
        <v>42</v>
      </c>
      <c r="D4337" s="2" t="s">
        <v>1309</v>
      </c>
      <c r="E4337" s="2" t="s">
        <v>30277</v>
      </c>
      <c r="F4337" s="2">
        <v>23155278</v>
      </c>
      <c r="G4337" s="2" t="s">
        <v>30674</v>
      </c>
      <c r="H4337" s="2" t="s">
        <v>30675</v>
      </c>
      <c r="I4337" s="2" t="s">
        <v>2694</v>
      </c>
      <c r="J4337" s="2"/>
      <c r="K4337" s="2" t="s">
        <v>15364</v>
      </c>
      <c r="L4337" s="2" t="s">
        <v>30676</v>
      </c>
      <c r="M4337" s="2" t="s">
        <v>7388</v>
      </c>
      <c r="N4337" s="4" t="s">
        <v>30677</v>
      </c>
      <c r="O4337" s="4" t="s">
        <v>30678</v>
      </c>
    </row>
    <row r="4338" spans="1:15" ht="15" hidden="1" customHeight="1" x14ac:dyDescent="0.3">
      <c r="A4338" s="2" t="s">
        <v>532</v>
      </c>
      <c r="B4338" s="2" t="s">
        <v>34348</v>
      </c>
      <c r="C4338" s="3">
        <v>42</v>
      </c>
      <c r="D4338" s="2" t="s">
        <v>1309</v>
      </c>
      <c r="E4338" s="2" t="s">
        <v>30277</v>
      </c>
      <c r="F4338" s="2">
        <v>22173051</v>
      </c>
      <c r="G4338" s="2" t="s">
        <v>30679</v>
      </c>
      <c r="H4338" s="2" t="s">
        <v>30680</v>
      </c>
      <c r="I4338" s="2" t="s">
        <v>898</v>
      </c>
      <c r="J4338" s="2"/>
      <c r="K4338" s="2" t="s">
        <v>30681</v>
      </c>
      <c r="L4338" s="2" t="s">
        <v>30682</v>
      </c>
      <c r="M4338" s="2" t="s">
        <v>7709</v>
      </c>
      <c r="N4338" s="4" t="s">
        <v>30683</v>
      </c>
      <c r="O4338" s="4" t="s">
        <v>30684</v>
      </c>
    </row>
    <row r="4339" spans="1:15" ht="15" hidden="1" customHeight="1" x14ac:dyDescent="0.3">
      <c r="A4339" s="2" t="s">
        <v>532</v>
      </c>
      <c r="B4339" s="2" t="s">
        <v>34348</v>
      </c>
      <c r="C4339" s="3">
        <v>42</v>
      </c>
      <c r="D4339" s="2" t="s">
        <v>1309</v>
      </c>
      <c r="E4339" s="2" t="s">
        <v>30277</v>
      </c>
      <c r="F4339" s="2">
        <v>21948264</v>
      </c>
      <c r="G4339" s="2" t="s">
        <v>30685</v>
      </c>
      <c r="H4339" s="2" t="s">
        <v>30686</v>
      </c>
      <c r="I4339" s="2" t="s">
        <v>905</v>
      </c>
      <c r="J4339" s="2" t="s">
        <v>30687</v>
      </c>
      <c r="K4339" s="2" t="s">
        <v>23876</v>
      </c>
      <c r="L4339" s="2" t="s">
        <v>30688</v>
      </c>
      <c r="M4339" s="2" t="s">
        <v>7388</v>
      </c>
      <c r="N4339" s="4" t="s">
        <v>30689</v>
      </c>
      <c r="O4339" s="4" t="s">
        <v>30690</v>
      </c>
    </row>
    <row r="4340" spans="1:15" ht="15" hidden="1" customHeight="1" x14ac:dyDescent="0.3">
      <c r="A4340" s="2" t="s">
        <v>532</v>
      </c>
      <c r="B4340" s="2" t="s">
        <v>34348</v>
      </c>
      <c r="C4340" s="3">
        <v>42</v>
      </c>
      <c r="D4340" s="2" t="s">
        <v>1309</v>
      </c>
      <c r="E4340" s="2" t="s">
        <v>30277</v>
      </c>
      <c r="F4340" s="2">
        <v>22937304</v>
      </c>
      <c r="G4340" s="2" t="s">
        <v>30691</v>
      </c>
      <c r="H4340" s="2" t="s">
        <v>30692</v>
      </c>
      <c r="I4340" s="2" t="s">
        <v>776</v>
      </c>
      <c r="J4340" s="2" t="s">
        <v>30693</v>
      </c>
      <c r="K4340" s="2" t="s">
        <v>30694</v>
      </c>
      <c r="L4340" s="2" t="s">
        <v>30695</v>
      </c>
      <c r="M4340" s="2" t="s">
        <v>7709</v>
      </c>
      <c r="N4340" s="4" t="s">
        <v>30696</v>
      </c>
      <c r="O4340" s="4" t="s">
        <v>30697</v>
      </c>
    </row>
    <row r="4341" spans="1:15" ht="15" hidden="1" customHeight="1" x14ac:dyDescent="0.3">
      <c r="A4341" s="2" t="s">
        <v>532</v>
      </c>
      <c r="B4341" s="2" t="s">
        <v>34348</v>
      </c>
      <c r="C4341" s="3">
        <v>42</v>
      </c>
      <c r="D4341" s="2" t="s">
        <v>1309</v>
      </c>
      <c r="E4341" s="2" t="s">
        <v>30277</v>
      </c>
      <c r="F4341" s="2">
        <v>20622485</v>
      </c>
      <c r="G4341" s="2" t="s">
        <v>30698</v>
      </c>
      <c r="H4341" s="2" t="s">
        <v>30699</v>
      </c>
      <c r="I4341" s="2" t="s">
        <v>849</v>
      </c>
      <c r="J4341" s="2"/>
      <c r="K4341" s="2" t="s">
        <v>17455</v>
      </c>
      <c r="L4341" s="2" t="s">
        <v>30700</v>
      </c>
      <c r="M4341" s="2" t="s">
        <v>8667</v>
      </c>
      <c r="N4341" s="4" t="s">
        <v>30701</v>
      </c>
      <c r="O4341" s="4" t="s">
        <v>30702</v>
      </c>
    </row>
    <row r="4342" spans="1:15" ht="15" hidden="1" customHeight="1" x14ac:dyDescent="0.3">
      <c r="A4342" s="2" t="s">
        <v>532</v>
      </c>
      <c r="B4342" s="2" t="s">
        <v>34348</v>
      </c>
      <c r="C4342" s="3">
        <v>42</v>
      </c>
      <c r="D4342" s="2" t="s">
        <v>1309</v>
      </c>
      <c r="E4342" s="2" t="s">
        <v>30277</v>
      </c>
      <c r="F4342" s="2">
        <v>19699129</v>
      </c>
      <c r="G4342" s="2" t="s">
        <v>30703</v>
      </c>
      <c r="H4342" s="2" t="s">
        <v>30704</v>
      </c>
      <c r="I4342" s="2" t="s">
        <v>6988</v>
      </c>
      <c r="J4342" s="2" t="s">
        <v>4681</v>
      </c>
      <c r="K4342" s="2" t="s">
        <v>9015</v>
      </c>
      <c r="L4342" s="2" t="s">
        <v>30705</v>
      </c>
      <c r="M4342" s="2" t="s">
        <v>7460</v>
      </c>
      <c r="N4342" s="4" t="s">
        <v>30706</v>
      </c>
      <c r="O4342" s="4" t="s">
        <v>30707</v>
      </c>
    </row>
    <row r="4343" spans="1:15" ht="15" hidden="1" customHeight="1" x14ac:dyDescent="0.3">
      <c r="A4343" s="2" t="s">
        <v>532</v>
      </c>
      <c r="B4343" s="2" t="s">
        <v>34348</v>
      </c>
      <c r="C4343" s="3">
        <v>42</v>
      </c>
      <c r="D4343" s="2" t="s">
        <v>1309</v>
      </c>
      <c r="E4343" s="2" t="s">
        <v>30277</v>
      </c>
      <c r="F4343" s="2">
        <v>19428333</v>
      </c>
      <c r="G4343" s="2" t="s">
        <v>30708</v>
      </c>
      <c r="H4343" s="2" t="s">
        <v>30709</v>
      </c>
      <c r="I4343" s="2" t="s">
        <v>29242</v>
      </c>
      <c r="J4343" s="2" t="s">
        <v>30710</v>
      </c>
      <c r="K4343" s="2" t="s">
        <v>30711</v>
      </c>
      <c r="L4343" s="2" t="s">
        <v>30712</v>
      </c>
      <c r="M4343" s="2" t="s">
        <v>7460</v>
      </c>
      <c r="N4343" s="4" t="s">
        <v>30713</v>
      </c>
      <c r="O4343" s="4" t="s">
        <v>30714</v>
      </c>
    </row>
    <row r="4344" spans="1:15" ht="15" hidden="1" customHeight="1" x14ac:dyDescent="0.3">
      <c r="A4344" s="2" t="s">
        <v>532</v>
      </c>
      <c r="B4344" s="2" t="s">
        <v>34348</v>
      </c>
      <c r="C4344" s="3">
        <v>42</v>
      </c>
      <c r="D4344" s="2" t="s">
        <v>1309</v>
      </c>
      <c r="E4344" s="2" t="s">
        <v>30277</v>
      </c>
      <c r="F4344" s="2">
        <v>18577164</v>
      </c>
      <c r="G4344" s="2" t="s">
        <v>30715</v>
      </c>
      <c r="H4344" s="2" t="s">
        <v>30716</v>
      </c>
      <c r="I4344" s="2" t="s">
        <v>777</v>
      </c>
      <c r="J4344" s="2"/>
      <c r="K4344" s="2" t="s">
        <v>30717</v>
      </c>
      <c r="L4344" s="2" t="s">
        <v>30718</v>
      </c>
      <c r="M4344" s="2" t="s">
        <v>7460</v>
      </c>
      <c r="N4344" s="4" t="s">
        <v>30719</v>
      </c>
      <c r="O4344" s="4" t="s">
        <v>30720</v>
      </c>
    </row>
    <row r="4345" spans="1:15" ht="15" hidden="1" customHeight="1" x14ac:dyDescent="0.3">
      <c r="A4345" s="2" t="s">
        <v>532</v>
      </c>
      <c r="B4345" s="2" t="s">
        <v>34348</v>
      </c>
      <c r="C4345" s="3">
        <v>42</v>
      </c>
      <c r="D4345" s="2" t="s">
        <v>1309</v>
      </c>
      <c r="E4345" s="2" t="s">
        <v>30277</v>
      </c>
      <c r="F4345" s="2">
        <v>17988988</v>
      </c>
      <c r="G4345" s="2" t="s">
        <v>30721</v>
      </c>
      <c r="H4345" s="2" t="s">
        <v>30722</v>
      </c>
      <c r="I4345" s="2" t="s">
        <v>1092</v>
      </c>
      <c r="J4345" s="2"/>
      <c r="K4345" s="2" t="s">
        <v>23876</v>
      </c>
      <c r="L4345" s="2" t="s">
        <v>30723</v>
      </c>
      <c r="M4345" s="2" t="s">
        <v>7460</v>
      </c>
      <c r="N4345" s="4" t="s">
        <v>30724</v>
      </c>
      <c r="O4345" s="2"/>
    </row>
    <row r="4346" spans="1:15" ht="15" hidden="1" customHeight="1" x14ac:dyDescent="0.3">
      <c r="A4346" s="2" t="s">
        <v>532</v>
      </c>
      <c r="B4346" s="2" t="s">
        <v>34348</v>
      </c>
      <c r="C4346" s="3">
        <v>42</v>
      </c>
      <c r="D4346" s="2" t="s">
        <v>1309</v>
      </c>
      <c r="E4346" s="2" t="s">
        <v>30277</v>
      </c>
      <c r="F4346" s="2">
        <v>17321987</v>
      </c>
      <c r="G4346" s="2" t="s">
        <v>30725</v>
      </c>
      <c r="H4346" s="2" t="s">
        <v>30726</v>
      </c>
      <c r="I4346" s="2" t="s">
        <v>10774</v>
      </c>
      <c r="J4346" s="2"/>
      <c r="K4346" s="2" t="s">
        <v>23876</v>
      </c>
      <c r="L4346" s="2" t="s">
        <v>30727</v>
      </c>
      <c r="M4346" s="2" t="s">
        <v>7460</v>
      </c>
      <c r="N4346" s="4" t="s">
        <v>30728</v>
      </c>
      <c r="O4346" s="2"/>
    </row>
    <row r="4347" spans="1:15" ht="15" hidden="1" customHeight="1" x14ac:dyDescent="0.3">
      <c r="A4347" s="2" t="s">
        <v>532</v>
      </c>
      <c r="B4347" s="2" t="s">
        <v>34348</v>
      </c>
      <c r="C4347" s="3">
        <v>42</v>
      </c>
      <c r="D4347" s="2" t="s">
        <v>1309</v>
      </c>
      <c r="E4347" s="2" t="s">
        <v>30277</v>
      </c>
      <c r="F4347" s="2">
        <v>17002923</v>
      </c>
      <c r="G4347" s="2" t="s">
        <v>30729</v>
      </c>
      <c r="H4347" s="2" t="s">
        <v>30730</v>
      </c>
      <c r="I4347" s="2" t="s">
        <v>18212</v>
      </c>
      <c r="J4347" s="2"/>
      <c r="K4347" s="2" t="s">
        <v>30492</v>
      </c>
      <c r="L4347" s="2" t="s">
        <v>30731</v>
      </c>
      <c r="M4347" s="2" t="s">
        <v>7460</v>
      </c>
      <c r="N4347" s="4" t="s">
        <v>30732</v>
      </c>
      <c r="O4347" s="4" t="s">
        <v>30733</v>
      </c>
    </row>
    <row r="4348" spans="1:15" ht="15" hidden="1" customHeight="1" x14ac:dyDescent="0.3">
      <c r="A4348" s="2" t="s">
        <v>532</v>
      </c>
      <c r="B4348" s="2" t="s">
        <v>34348</v>
      </c>
      <c r="C4348" s="3">
        <v>42</v>
      </c>
      <c r="D4348" s="2" t="s">
        <v>1309</v>
      </c>
      <c r="E4348" s="2" t="s">
        <v>30277</v>
      </c>
      <c r="F4348" s="2">
        <v>16339544</v>
      </c>
      <c r="G4348" s="2" t="s">
        <v>30734</v>
      </c>
      <c r="H4348" s="2" t="s">
        <v>30735</v>
      </c>
      <c r="I4348" s="2" t="s">
        <v>13715</v>
      </c>
      <c r="J4348" s="2"/>
      <c r="K4348" s="2" t="s">
        <v>8235</v>
      </c>
      <c r="L4348" s="2" t="s">
        <v>30736</v>
      </c>
      <c r="M4348" s="2" t="s">
        <v>7460</v>
      </c>
      <c r="N4348" s="4" t="s">
        <v>30737</v>
      </c>
      <c r="O4348" s="4" t="s">
        <v>30738</v>
      </c>
    </row>
    <row r="4349" spans="1:15" ht="15" hidden="1" customHeight="1" x14ac:dyDescent="0.3">
      <c r="A4349" s="2" t="s">
        <v>532</v>
      </c>
      <c r="B4349" s="2" t="s">
        <v>34348</v>
      </c>
      <c r="C4349" s="3">
        <v>42</v>
      </c>
      <c r="D4349" s="2" t="s">
        <v>1309</v>
      </c>
      <c r="E4349" s="2" t="s">
        <v>30277</v>
      </c>
      <c r="F4349" s="2">
        <v>15871017</v>
      </c>
      <c r="G4349" s="2" t="s">
        <v>30739</v>
      </c>
      <c r="H4349" s="2" t="s">
        <v>30740</v>
      </c>
      <c r="I4349" s="2" t="s">
        <v>10823</v>
      </c>
      <c r="J4349" s="2" t="s">
        <v>30741</v>
      </c>
      <c r="K4349" s="2" t="s">
        <v>18156</v>
      </c>
      <c r="L4349" s="2" t="s">
        <v>30742</v>
      </c>
      <c r="M4349" s="2" t="s">
        <v>7735</v>
      </c>
      <c r="N4349" s="4" t="s">
        <v>30743</v>
      </c>
      <c r="O4349" s="4" t="s">
        <v>30744</v>
      </c>
    </row>
    <row r="4350" spans="1:15" ht="15" hidden="1" customHeight="1" x14ac:dyDescent="0.3">
      <c r="A4350" s="2" t="s">
        <v>532</v>
      </c>
      <c r="B4350" s="2" t="s">
        <v>34348</v>
      </c>
      <c r="C4350" s="3">
        <v>42</v>
      </c>
      <c r="D4350" s="2" t="s">
        <v>1309</v>
      </c>
      <c r="E4350" s="2" t="s">
        <v>30277</v>
      </c>
      <c r="F4350" s="2">
        <v>15103906</v>
      </c>
      <c r="G4350" s="2" t="s">
        <v>30745</v>
      </c>
      <c r="H4350" s="2" t="s">
        <v>30746</v>
      </c>
      <c r="I4350" s="2" t="s">
        <v>7085</v>
      </c>
      <c r="J4350" s="2"/>
      <c r="K4350" s="2" t="s">
        <v>30747</v>
      </c>
      <c r="L4350" s="2" t="s">
        <v>30748</v>
      </c>
      <c r="M4350" s="2" t="s">
        <v>8667</v>
      </c>
      <c r="N4350" s="4" t="s">
        <v>30749</v>
      </c>
      <c r="O4350" s="2"/>
    </row>
    <row r="4351" spans="1:15" ht="15" hidden="1" customHeight="1" x14ac:dyDescent="0.3">
      <c r="A4351" s="2" t="s">
        <v>532</v>
      </c>
      <c r="B4351" s="2" t="s">
        <v>34348</v>
      </c>
      <c r="C4351" s="3">
        <v>42</v>
      </c>
      <c r="D4351" s="2" t="s">
        <v>1309</v>
      </c>
      <c r="E4351" s="2" t="s">
        <v>30277</v>
      </c>
      <c r="F4351" s="2">
        <v>15370674</v>
      </c>
      <c r="G4351" s="2" t="s">
        <v>30750</v>
      </c>
      <c r="H4351" s="2" t="s">
        <v>30751</v>
      </c>
      <c r="I4351" s="2" t="s">
        <v>851</v>
      </c>
      <c r="J4351" s="2"/>
      <c r="K4351" s="2" t="s">
        <v>30752</v>
      </c>
      <c r="L4351" s="2" t="s">
        <v>30753</v>
      </c>
      <c r="M4351" s="2" t="s">
        <v>8160</v>
      </c>
      <c r="N4351" s="4" t="s">
        <v>30754</v>
      </c>
      <c r="O4351" s="4" t="s">
        <v>30755</v>
      </c>
    </row>
    <row r="4352" spans="1:15" ht="15" hidden="1" customHeight="1" x14ac:dyDescent="0.3">
      <c r="A4352" s="2" t="s">
        <v>532</v>
      </c>
      <c r="B4352" s="2" t="s">
        <v>34348</v>
      </c>
      <c r="C4352" s="3">
        <v>42</v>
      </c>
      <c r="D4352" s="2" t="s">
        <v>1309</v>
      </c>
      <c r="E4352" s="2" t="s">
        <v>30277</v>
      </c>
      <c r="F4352" s="2">
        <v>12960242</v>
      </c>
      <c r="G4352" s="2" t="s">
        <v>30756</v>
      </c>
      <c r="H4352" s="2" t="s">
        <v>30757</v>
      </c>
      <c r="I4352" s="2" t="s">
        <v>19074</v>
      </c>
      <c r="J4352" s="2" t="s">
        <v>1597</v>
      </c>
      <c r="K4352" s="2" t="s">
        <v>8355</v>
      </c>
      <c r="L4352" s="2" t="s">
        <v>30758</v>
      </c>
      <c r="M4352" s="2" t="s">
        <v>7460</v>
      </c>
      <c r="N4352" s="4" t="s">
        <v>30759</v>
      </c>
      <c r="O4352" s="4" t="s">
        <v>30760</v>
      </c>
    </row>
    <row r="4353" spans="1:15" ht="15" hidden="1" customHeight="1" x14ac:dyDescent="0.3">
      <c r="A4353" s="2" t="s">
        <v>532</v>
      </c>
      <c r="B4353" s="2" t="s">
        <v>34348</v>
      </c>
      <c r="C4353" s="3">
        <v>42</v>
      </c>
      <c r="D4353" s="2" t="s">
        <v>1309</v>
      </c>
      <c r="E4353" s="2" t="s">
        <v>30277</v>
      </c>
      <c r="F4353" s="2">
        <v>12774931</v>
      </c>
      <c r="G4353" s="2" t="s">
        <v>30761</v>
      </c>
      <c r="H4353" s="2" t="s">
        <v>30762</v>
      </c>
      <c r="I4353" s="2" t="s">
        <v>30763</v>
      </c>
      <c r="J4353" s="2"/>
      <c r="K4353" s="2" t="s">
        <v>23876</v>
      </c>
      <c r="L4353" s="2" t="s">
        <v>30764</v>
      </c>
      <c r="M4353" s="2" t="s">
        <v>7709</v>
      </c>
      <c r="N4353" s="4" t="s">
        <v>30765</v>
      </c>
      <c r="O4353" s="4" t="s">
        <v>30766</v>
      </c>
    </row>
    <row r="4354" spans="1:15" ht="15" hidden="1" customHeight="1" x14ac:dyDescent="0.3">
      <c r="A4354" s="2" t="s">
        <v>532</v>
      </c>
      <c r="B4354" s="2" t="s">
        <v>34348</v>
      </c>
      <c r="C4354" s="3">
        <v>42</v>
      </c>
      <c r="D4354" s="2" t="s">
        <v>1309</v>
      </c>
      <c r="E4354" s="2" t="s">
        <v>30277</v>
      </c>
      <c r="F4354" s="2">
        <v>12579303</v>
      </c>
      <c r="G4354" s="2" t="s">
        <v>30767</v>
      </c>
      <c r="H4354" s="2" t="s">
        <v>30768</v>
      </c>
      <c r="I4354" s="2" t="s">
        <v>678</v>
      </c>
      <c r="J4354" s="2"/>
      <c r="K4354" s="2" t="s">
        <v>18547</v>
      </c>
      <c r="L4354" s="2" t="s">
        <v>30769</v>
      </c>
      <c r="M4354" s="2" t="s">
        <v>7460</v>
      </c>
      <c r="N4354" s="4" t="s">
        <v>30770</v>
      </c>
      <c r="O4354" s="4" t="s">
        <v>30771</v>
      </c>
    </row>
    <row r="4355" spans="1:15" ht="15" hidden="1" customHeight="1" x14ac:dyDescent="0.3">
      <c r="A4355" s="2" t="s">
        <v>532</v>
      </c>
      <c r="B4355" s="2" t="s">
        <v>34348</v>
      </c>
      <c r="C4355" s="3">
        <v>42</v>
      </c>
      <c r="D4355" s="2" t="s">
        <v>1309</v>
      </c>
      <c r="E4355" s="2" t="s">
        <v>30277</v>
      </c>
      <c r="F4355" s="2">
        <v>12601299</v>
      </c>
      <c r="G4355" s="2" t="s">
        <v>30772</v>
      </c>
      <c r="H4355" s="2" t="s">
        <v>30773</v>
      </c>
      <c r="I4355" s="2" t="s">
        <v>8306</v>
      </c>
      <c r="J4355" s="2"/>
      <c r="K4355" s="2" t="s">
        <v>30774</v>
      </c>
      <c r="L4355" s="2" t="s">
        <v>30775</v>
      </c>
      <c r="M4355" s="2" t="s">
        <v>12815</v>
      </c>
      <c r="N4355" s="4" t="s">
        <v>30776</v>
      </c>
      <c r="O4355" s="4" t="s">
        <v>30777</v>
      </c>
    </row>
    <row r="4356" spans="1:15" ht="15" hidden="1" customHeight="1" x14ac:dyDescent="0.3">
      <c r="A4356" s="2" t="s">
        <v>532</v>
      </c>
      <c r="B4356" s="2" t="s">
        <v>34348</v>
      </c>
      <c r="C4356" s="3">
        <v>42</v>
      </c>
      <c r="D4356" s="2" t="s">
        <v>1309</v>
      </c>
      <c r="E4356" s="2" t="s">
        <v>30277</v>
      </c>
      <c r="F4356" s="2">
        <v>12486404</v>
      </c>
      <c r="G4356" s="2" t="s">
        <v>30778</v>
      </c>
      <c r="H4356" s="2" t="s">
        <v>30779</v>
      </c>
      <c r="I4356" s="2" t="s">
        <v>13825</v>
      </c>
      <c r="J4356" s="2"/>
      <c r="K4356" s="2" t="s">
        <v>30780</v>
      </c>
      <c r="L4356" s="2" t="s">
        <v>30781</v>
      </c>
      <c r="M4356" s="2" t="s">
        <v>7460</v>
      </c>
      <c r="N4356" s="4" t="s">
        <v>30782</v>
      </c>
      <c r="O4356" s="4" t="s">
        <v>30783</v>
      </c>
    </row>
    <row r="4357" spans="1:15" ht="15" hidden="1" customHeight="1" x14ac:dyDescent="0.3">
      <c r="A4357" s="2" t="s">
        <v>532</v>
      </c>
      <c r="B4357" s="2" t="s">
        <v>34348</v>
      </c>
      <c r="C4357" s="3">
        <v>42</v>
      </c>
      <c r="D4357" s="2" t="s">
        <v>1309</v>
      </c>
      <c r="E4357" s="2" t="s">
        <v>30277</v>
      </c>
      <c r="F4357" s="2">
        <v>12391196</v>
      </c>
      <c r="G4357" s="2" t="s">
        <v>30784</v>
      </c>
      <c r="H4357" s="2" t="s">
        <v>30785</v>
      </c>
      <c r="I4357" s="2" t="s">
        <v>30786</v>
      </c>
      <c r="J4357" s="2"/>
      <c r="K4357" s="2" t="s">
        <v>8235</v>
      </c>
      <c r="L4357" s="2" t="s">
        <v>30787</v>
      </c>
      <c r="M4357" s="2" t="s">
        <v>7460</v>
      </c>
      <c r="N4357" s="4" t="s">
        <v>30788</v>
      </c>
      <c r="O4357" s="4" t="s">
        <v>30789</v>
      </c>
    </row>
    <row r="4358" spans="1:15" ht="15" hidden="1" customHeight="1" x14ac:dyDescent="0.3">
      <c r="A4358" s="2" t="s">
        <v>532</v>
      </c>
      <c r="B4358" s="2" t="s">
        <v>34348</v>
      </c>
      <c r="C4358" s="3">
        <v>42</v>
      </c>
      <c r="D4358" s="2" t="s">
        <v>1309</v>
      </c>
      <c r="E4358" s="2" t="s">
        <v>30277</v>
      </c>
      <c r="F4358" s="2">
        <v>12429724</v>
      </c>
      <c r="G4358" s="2" t="s">
        <v>30790</v>
      </c>
      <c r="H4358" s="2" t="s">
        <v>30791</v>
      </c>
      <c r="I4358" s="2" t="s">
        <v>19718</v>
      </c>
      <c r="J4358" s="2"/>
      <c r="K4358" s="2" t="s">
        <v>8355</v>
      </c>
      <c r="L4358" s="2" t="s">
        <v>30792</v>
      </c>
      <c r="M4358" s="2" t="s">
        <v>7460</v>
      </c>
      <c r="N4358" s="4" t="s">
        <v>30793</v>
      </c>
      <c r="O4358" s="4" t="s">
        <v>30794</v>
      </c>
    </row>
    <row r="4359" spans="1:15" ht="15" hidden="1" customHeight="1" x14ac:dyDescent="0.3">
      <c r="A4359" s="2" t="s">
        <v>532</v>
      </c>
      <c r="B4359" s="2" t="s">
        <v>34348</v>
      </c>
      <c r="C4359" s="3">
        <v>42</v>
      </c>
      <c r="D4359" s="2" t="s">
        <v>1309</v>
      </c>
      <c r="E4359" s="2" t="s">
        <v>30277</v>
      </c>
      <c r="F4359" s="2">
        <v>11957129</v>
      </c>
      <c r="G4359" s="2" t="s">
        <v>30795</v>
      </c>
      <c r="H4359" s="2" t="s">
        <v>30796</v>
      </c>
      <c r="I4359" s="2" t="s">
        <v>1454</v>
      </c>
      <c r="J4359" s="2"/>
      <c r="K4359" s="2" t="s">
        <v>15815</v>
      </c>
      <c r="L4359" s="2" t="s">
        <v>30797</v>
      </c>
      <c r="M4359" s="2" t="s">
        <v>7709</v>
      </c>
      <c r="N4359" s="4" t="s">
        <v>30798</v>
      </c>
      <c r="O4359" s="4" t="s">
        <v>30799</v>
      </c>
    </row>
    <row r="4360" spans="1:15" ht="15" hidden="1" customHeight="1" x14ac:dyDescent="0.3">
      <c r="A4360" s="2" t="s">
        <v>532</v>
      </c>
      <c r="B4360" s="2" t="s">
        <v>34348</v>
      </c>
      <c r="C4360" s="3">
        <v>42</v>
      </c>
      <c r="D4360" s="2" t="s">
        <v>1309</v>
      </c>
      <c r="E4360" s="2" t="s">
        <v>30277</v>
      </c>
      <c r="F4360" s="2">
        <v>12160164</v>
      </c>
      <c r="G4360" s="2" t="s">
        <v>30800</v>
      </c>
      <c r="H4360" s="2" t="s">
        <v>30801</v>
      </c>
      <c r="I4360" s="2" t="s">
        <v>639</v>
      </c>
      <c r="J4360" s="2"/>
      <c r="K4360" s="2" t="s">
        <v>30752</v>
      </c>
      <c r="L4360" s="2" t="s">
        <v>30802</v>
      </c>
      <c r="M4360" s="2" t="s">
        <v>7709</v>
      </c>
      <c r="N4360" s="4" t="s">
        <v>30803</v>
      </c>
      <c r="O4360" s="4" t="s">
        <v>30804</v>
      </c>
    </row>
    <row r="4361" spans="1:15" ht="15" hidden="1" customHeight="1" x14ac:dyDescent="0.3">
      <c r="A4361" s="2" t="s">
        <v>543</v>
      </c>
      <c r="B4361" s="2" t="s">
        <v>34349</v>
      </c>
      <c r="C4361" s="3">
        <v>43</v>
      </c>
      <c r="D4361" s="2" t="s">
        <v>1326</v>
      </c>
      <c r="E4361" s="2" t="s">
        <v>30805</v>
      </c>
      <c r="F4361" s="2">
        <v>39477027</v>
      </c>
      <c r="G4361" s="2" t="s">
        <v>30806</v>
      </c>
      <c r="H4361" s="2" t="s">
        <v>30807</v>
      </c>
      <c r="I4361" s="2" t="s">
        <v>4760</v>
      </c>
      <c r="J4361" s="2" t="s">
        <v>15480</v>
      </c>
      <c r="K4361" s="2" t="s">
        <v>1291</v>
      </c>
      <c r="L4361" s="2" t="s">
        <v>30808</v>
      </c>
      <c r="M4361" s="2" t="s">
        <v>7388</v>
      </c>
      <c r="N4361" s="4" t="s">
        <v>30809</v>
      </c>
      <c r="O4361" s="4" t="s">
        <v>30810</v>
      </c>
    </row>
    <row r="4362" spans="1:15" ht="15" hidden="1" customHeight="1" x14ac:dyDescent="0.3">
      <c r="A4362" s="2" t="s">
        <v>543</v>
      </c>
      <c r="B4362" s="2" t="s">
        <v>34349</v>
      </c>
      <c r="C4362" s="3">
        <v>43</v>
      </c>
      <c r="D4362" s="2" t="s">
        <v>1326</v>
      </c>
      <c r="E4362" s="2" t="s">
        <v>30805</v>
      </c>
      <c r="F4362" s="2">
        <v>39560731</v>
      </c>
      <c r="G4362" s="2" t="s">
        <v>30811</v>
      </c>
      <c r="H4362" s="2" t="s">
        <v>30812</v>
      </c>
      <c r="I4362" s="2" t="s">
        <v>11899</v>
      </c>
      <c r="J4362" s="2" t="s">
        <v>3131</v>
      </c>
      <c r="K4362" s="2" t="s">
        <v>20330</v>
      </c>
      <c r="L4362" s="2" t="s">
        <v>30813</v>
      </c>
      <c r="M4362" s="2" t="s">
        <v>7460</v>
      </c>
      <c r="N4362" s="4" t="s">
        <v>30814</v>
      </c>
      <c r="O4362" s="4" t="s">
        <v>30815</v>
      </c>
    </row>
    <row r="4363" spans="1:15" ht="15" hidden="1" customHeight="1" x14ac:dyDescent="0.3">
      <c r="A4363" s="2" t="s">
        <v>543</v>
      </c>
      <c r="B4363" s="2" t="s">
        <v>34349</v>
      </c>
      <c r="C4363" s="3">
        <v>43</v>
      </c>
      <c r="D4363" s="2" t="s">
        <v>1326</v>
      </c>
      <c r="E4363" s="2" t="s">
        <v>30805</v>
      </c>
      <c r="F4363" s="2">
        <v>37995912</v>
      </c>
      <c r="G4363" s="2" t="s">
        <v>30816</v>
      </c>
      <c r="H4363" s="2" t="s">
        <v>30817</v>
      </c>
      <c r="I4363" s="2" t="s">
        <v>5347</v>
      </c>
      <c r="J4363" s="2" t="s">
        <v>7449</v>
      </c>
      <c r="K4363" s="2" t="s">
        <v>10714</v>
      </c>
      <c r="L4363" s="2" t="s">
        <v>30818</v>
      </c>
      <c r="M4363" s="2" t="s">
        <v>7388</v>
      </c>
      <c r="N4363" s="4" t="s">
        <v>30819</v>
      </c>
      <c r="O4363" s="4" t="s">
        <v>30820</v>
      </c>
    </row>
    <row r="4364" spans="1:15" ht="15" hidden="1" customHeight="1" x14ac:dyDescent="0.3">
      <c r="A4364" s="2" t="s">
        <v>543</v>
      </c>
      <c r="B4364" s="2" t="s">
        <v>34349</v>
      </c>
      <c r="C4364" s="3">
        <v>43</v>
      </c>
      <c r="D4364" s="2" t="s">
        <v>1326</v>
      </c>
      <c r="E4364" s="2" t="s">
        <v>30821</v>
      </c>
      <c r="F4364" s="2">
        <v>37541682</v>
      </c>
      <c r="G4364" s="2" t="s">
        <v>30822</v>
      </c>
      <c r="H4364" s="2" t="s">
        <v>30823</v>
      </c>
      <c r="I4364" s="2" t="s">
        <v>5906</v>
      </c>
      <c r="J4364" s="2" t="s">
        <v>30824</v>
      </c>
      <c r="K4364" s="2" t="s">
        <v>12492</v>
      </c>
      <c r="L4364" s="2" t="s">
        <v>30825</v>
      </c>
      <c r="M4364" s="2" t="s">
        <v>7388</v>
      </c>
      <c r="N4364" s="4" t="s">
        <v>30826</v>
      </c>
      <c r="O4364" s="4" t="s">
        <v>30827</v>
      </c>
    </row>
    <row r="4365" spans="1:15" ht="15" hidden="1" customHeight="1" x14ac:dyDescent="0.3">
      <c r="A4365" s="2" t="s">
        <v>543</v>
      </c>
      <c r="B4365" s="2" t="s">
        <v>34349</v>
      </c>
      <c r="C4365" s="3">
        <v>43</v>
      </c>
      <c r="D4365" s="2" t="s">
        <v>1326</v>
      </c>
      <c r="E4365" s="2" t="s">
        <v>30805</v>
      </c>
      <c r="F4365" s="2">
        <v>37789059</v>
      </c>
      <c r="G4365" s="2" t="s">
        <v>20841</v>
      </c>
      <c r="H4365" s="2" t="s">
        <v>20842</v>
      </c>
      <c r="I4365" s="2" t="s">
        <v>5906</v>
      </c>
      <c r="J4365" s="2" t="s">
        <v>20843</v>
      </c>
      <c r="K4365" s="2" t="s">
        <v>20774</v>
      </c>
      <c r="L4365" s="2" t="s">
        <v>20844</v>
      </c>
      <c r="M4365" s="2" t="s">
        <v>7438</v>
      </c>
      <c r="N4365" s="4" t="s">
        <v>20845</v>
      </c>
      <c r="O4365" s="4" t="s">
        <v>20846</v>
      </c>
    </row>
    <row r="4366" spans="1:15" ht="15" hidden="1" customHeight="1" x14ac:dyDescent="0.3">
      <c r="A4366" s="2" t="s">
        <v>543</v>
      </c>
      <c r="B4366" s="2" t="s">
        <v>34349</v>
      </c>
      <c r="C4366" s="3">
        <v>43</v>
      </c>
      <c r="D4366" s="2" t="s">
        <v>1326</v>
      </c>
      <c r="E4366" s="2" t="s">
        <v>30821</v>
      </c>
      <c r="F4366" s="2">
        <v>35761107</v>
      </c>
      <c r="G4366" s="2" t="s">
        <v>20873</v>
      </c>
      <c r="H4366" s="2" t="s">
        <v>20874</v>
      </c>
      <c r="I4366" s="2" t="s">
        <v>5580</v>
      </c>
      <c r="J4366" s="2" t="s">
        <v>20875</v>
      </c>
      <c r="K4366" s="2" t="s">
        <v>20876</v>
      </c>
      <c r="L4366" s="2" t="s">
        <v>20877</v>
      </c>
      <c r="M4366" s="2" t="s">
        <v>7438</v>
      </c>
      <c r="N4366" s="4" t="s">
        <v>20878</v>
      </c>
      <c r="O4366" s="4" t="s">
        <v>20879</v>
      </c>
    </row>
    <row r="4367" spans="1:15" ht="15" hidden="1" customHeight="1" x14ac:dyDescent="0.3">
      <c r="A4367" s="2" t="s">
        <v>543</v>
      </c>
      <c r="B4367" s="2" t="s">
        <v>34349</v>
      </c>
      <c r="C4367" s="3">
        <v>43</v>
      </c>
      <c r="D4367" s="2" t="s">
        <v>1326</v>
      </c>
      <c r="E4367" s="2" t="s">
        <v>30821</v>
      </c>
      <c r="F4367" s="2">
        <v>36773065</v>
      </c>
      <c r="G4367" s="2" t="s">
        <v>20880</v>
      </c>
      <c r="H4367" s="2" t="s">
        <v>20881</v>
      </c>
      <c r="I4367" s="2" t="s">
        <v>5580</v>
      </c>
      <c r="J4367" s="2" t="s">
        <v>11033</v>
      </c>
      <c r="K4367" s="2" t="s">
        <v>20876</v>
      </c>
      <c r="L4367" s="2" t="s">
        <v>20882</v>
      </c>
      <c r="M4367" s="2" t="s">
        <v>7388</v>
      </c>
      <c r="N4367" s="4" t="s">
        <v>20883</v>
      </c>
      <c r="O4367" s="4" t="s">
        <v>20884</v>
      </c>
    </row>
    <row r="4368" spans="1:15" ht="15" hidden="1" customHeight="1" x14ac:dyDescent="0.3">
      <c r="A4368" s="2" t="s">
        <v>543</v>
      </c>
      <c r="B4368" s="2" t="s">
        <v>34349</v>
      </c>
      <c r="C4368" s="3">
        <v>43</v>
      </c>
      <c r="D4368" s="2" t="s">
        <v>1326</v>
      </c>
      <c r="E4368" s="2" t="s">
        <v>30821</v>
      </c>
      <c r="F4368" s="2">
        <v>35907265</v>
      </c>
      <c r="G4368" s="2" t="s">
        <v>20906</v>
      </c>
      <c r="H4368" s="2" t="s">
        <v>20907</v>
      </c>
      <c r="I4368" s="2" t="s">
        <v>20908</v>
      </c>
      <c r="J4368" s="2"/>
      <c r="K4368" s="2" t="s">
        <v>20760</v>
      </c>
      <c r="L4368" s="2" t="s">
        <v>20909</v>
      </c>
      <c r="M4368" s="2" t="s">
        <v>16229</v>
      </c>
      <c r="N4368" s="4" t="s">
        <v>20910</v>
      </c>
      <c r="O4368" s="4" t="s">
        <v>20911</v>
      </c>
    </row>
    <row r="4369" spans="1:15" ht="15" hidden="1" customHeight="1" x14ac:dyDescent="0.3">
      <c r="A4369" s="2" t="s">
        <v>543</v>
      </c>
      <c r="B4369" s="2" t="s">
        <v>34349</v>
      </c>
      <c r="C4369" s="3">
        <v>43</v>
      </c>
      <c r="D4369" s="2" t="s">
        <v>1326</v>
      </c>
      <c r="E4369" s="2" t="s">
        <v>30821</v>
      </c>
      <c r="F4369" s="2">
        <v>36039036</v>
      </c>
      <c r="G4369" s="2" t="s">
        <v>30828</v>
      </c>
      <c r="H4369" s="2" t="s">
        <v>30829</v>
      </c>
      <c r="I4369" s="2" t="s">
        <v>1660</v>
      </c>
      <c r="J4369" s="2" t="s">
        <v>15946</v>
      </c>
      <c r="K4369" s="2" t="s">
        <v>20750</v>
      </c>
      <c r="L4369" s="2" t="s">
        <v>30830</v>
      </c>
      <c r="M4369" s="2" t="s">
        <v>7460</v>
      </c>
      <c r="N4369" s="4" t="s">
        <v>3489</v>
      </c>
      <c r="O4369" s="4" t="s">
        <v>30831</v>
      </c>
    </row>
    <row r="4370" spans="1:15" ht="15" hidden="1" customHeight="1" x14ac:dyDescent="0.3">
      <c r="A4370" s="2" t="s">
        <v>543</v>
      </c>
      <c r="B4370" s="2" t="s">
        <v>34349</v>
      </c>
      <c r="C4370" s="3">
        <v>43</v>
      </c>
      <c r="D4370" s="2" t="s">
        <v>1326</v>
      </c>
      <c r="E4370" s="2" t="s">
        <v>30805</v>
      </c>
      <c r="F4370" s="2">
        <v>36415883</v>
      </c>
      <c r="G4370" s="2" t="s">
        <v>20976</v>
      </c>
      <c r="H4370" s="2" t="s">
        <v>20977</v>
      </c>
      <c r="I4370" s="2" t="s">
        <v>695</v>
      </c>
      <c r="J4370" s="2" t="s">
        <v>10101</v>
      </c>
      <c r="K4370" s="2" t="s">
        <v>20978</v>
      </c>
      <c r="L4370" s="2" t="s">
        <v>20979</v>
      </c>
      <c r="M4370" s="2" t="s">
        <v>7388</v>
      </c>
      <c r="N4370" s="4" t="s">
        <v>20980</v>
      </c>
      <c r="O4370" s="4" t="s">
        <v>20981</v>
      </c>
    </row>
    <row r="4371" spans="1:15" ht="15" hidden="1" customHeight="1" x14ac:dyDescent="0.3">
      <c r="A4371" s="2" t="s">
        <v>543</v>
      </c>
      <c r="B4371" s="2" t="s">
        <v>34349</v>
      </c>
      <c r="C4371" s="3">
        <v>43</v>
      </c>
      <c r="D4371" s="2" t="s">
        <v>1326</v>
      </c>
      <c r="E4371" s="2" t="s">
        <v>30821</v>
      </c>
      <c r="F4371" s="2">
        <v>34373208</v>
      </c>
      <c r="G4371" s="2" t="s">
        <v>30832</v>
      </c>
      <c r="H4371" s="2" t="s">
        <v>30833</v>
      </c>
      <c r="I4371" s="2" t="s">
        <v>2275</v>
      </c>
      <c r="J4371" s="2" t="s">
        <v>7218</v>
      </c>
      <c r="K4371" s="2" t="s">
        <v>17401</v>
      </c>
      <c r="L4371" s="2" t="s">
        <v>30834</v>
      </c>
      <c r="M4371" s="2" t="s">
        <v>7600</v>
      </c>
      <c r="N4371" s="4" t="s">
        <v>30835</v>
      </c>
      <c r="O4371" s="4" t="s">
        <v>30836</v>
      </c>
    </row>
    <row r="4372" spans="1:15" ht="15" hidden="1" customHeight="1" x14ac:dyDescent="0.3">
      <c r="A4372" s="2" t="s">
        <v>543</v>
      </c>
      <c r="B4372" s="2" t="s">
        <v>34349</v>
      </c>
      <c r="C4372" s="3">
        <v>43</v>
      </c>
      <c r="D4372" s="2" t="s">
        <v>1326</v>
      </c>
      <c r="E4372" s="2" t="s">
        <v>30805</v>
      </c>
      <c r="F4372" s="2">
        <v>29945481</v>
      </c>
      <c r="G4372" s="2" t="s">
        <v>30837</v>
      </c>
      <c r="H4372" s="2" t="s">
        <v>30838</v>
      </c>
      <c r="I4372" s="2" t="s">
        <v>960</v>
      </c>
      <c r="J4372" s="2" t="s">
        <v>10385</v>
      </c>
      <c r="K4372" s="2" t="s">
        <v>30839</v>
      </c>
      <c r="L4372" s="2" t="s">
        <v>30840</v>
      </c>
      <c r="M4372" s="2" t="s">
        <v>7382</v>
      </c>
      <c r="N4372" s="4" t="s">
        <v>30841</v>
      </c>
      <c r="O4372" s="4" t="s">
        <v>30842</v>
      </c>
    </row>
    <row r="4373" spans="1:15" ht="15" hidden="1" customHeight="1" x14ac:dyDescent="0.3">
      <c r="A4373" s="2" t="s">
        <v>543</v>
      </c>
      <c r="B4373" s="2" t="s">
        <v>34349</v>
      </c>
      <c r="C4373" s="3">
        <v>43</v>
      </c>
      <c r="D4373" s="2" t="s">
        <v>1326</v>
      </c>
      <c r="E4373" s="2" t="s">
        <v>30821</v>
      </c>
      <c r="F4373" s="2">
        <v>31417545</v>
      </c>
      <c r="G4373" s="2" t="s">
        <v>30843</v>
      </c>
      <c r="H4373" s="2" t="s">
        <v>30844</v>
      </c>
      <c r="I4373" s="2" t="s">
        <v>1125</v>
      </c>
      <c r="J4373" s="2" t="s">
        <v>18071</v>
      </c>
      <c r="K4373" s="2" t="s">
        <v>7410</v>
      </c>
      <c r="L4373" s="2" t="s">
        <v>30845</v>
      </c>
      <c r="M4373" s="2" t="s">
        <v>7600</v>
      </c>
      <c r="N4373" s="4" t="s">
        <v>30846</v>
      </c>
      <c r="O4373" s="4" t="s">
        <v>30847</v>
      </c>
    </row>
    <row r="4374" spans="1:15" ht="15" hidden="1" customHeight="1" x14ac:dyDescent="0.3">
      <c r="A4374" s="2" t="s">
        <v>543</v>
      </c>
      <c r="B4374" s="2" t="s">
        <v>34349</v>
      </c>
      <c r="C4374" s="3">
        <v>43</v>
      </c>
      <c r="D4374" s="2" t="s">
        <v>1326</v>
      </c>
      <c r="E4374" s="2" t="s">
        <v>30821</v>
      </c>
      <c r="F4374" s="2">
        <v>28470840</v>
      </c>
      <c r="G4374" s="2" t="s">
        <v>30848</v>
      </c>
      <c r="H4374" s="2" t="s">
        <v>30849</v>
      </c>
      <c r="I4374" s="2" t="s">
        <v>3208</v>
      </c>
      <c r="J4374" s="2" t="s">
        <v>6342</v>
      </c>
      <c r="K4374" s="2" t="s">
        <v>30850</v>
      </c>
      <c r="L4374" s="2" t="s">
        <v>30851</v>
      </c>
      <c r="M4374" s="2" t="s">
        <v>7460</v>
      </c>
      <c r="N4374" s="4" t="s">
        <v>30852</v>
      </c>
      <c r="O4374" s="4" t="s">
        <v>30853</v>
      </c>
    </row>
    <row r="4375" spans="1:15" ht="15" hidden="1" customHeight="1" x14ac:dyDescent="0.3">
      <c r="A4375" s="2" t="s">
        <v>543</v>
      </c>
      <c r="B4375" s="2" t="s">
        <v>34349</v>
      </c>
      <c r="C4375" s="3">
        <v>43</v>
      </c>
      <c r="D4375" s="2" t="s">
        <v>1326</v>
      </c>
      <c r="E4375" s="2" t="s">
        <v>30805</v>
      </c>
      <c r="F4375" s="2">
        <v>28731901</v>
      </c>
      <c r="G4375" s="2" t="s">
        <v>30854</v>
      </c>
      <c r="H4375" s="2" t="s">
        <v>30855</v>
      </c>
      <c r="I4375" s="2" t="s">
        <v>1096</v>
      </c>
      <c r="J4375" s="2"/>
      <c r="K4375" s="2" t="s">
        <v>8443</v>
      </c>
      <c r="L4375" s="2" t="s">
        <v>30856</v>
      </c>
      <c r="M4375" s="2" t="s">
        <v>7388</v>
      </c>
      <c r="N4375" s="4" t="s">
        <v>30857</v>
      </c>
      <c r="O4375" s="4" t="s">
        <v>30858</v>
      </c>
    </row>
    <row r="4376" spans="1:15" ht="15" hidden="1" customHeight="1" x14ac:dyDescent="0.3">
      <c r="A4376" s="2" t="s">
        <v>543</v>
      </c>
      <c r="B4376" s="2" t="s">
        <v>34349</v>
      </c>
      <c r="C4376" s="3">
        <v>43</v>
      </c>
      <c r="D4376" s="2" t="s">
        <v>1326</v>
      </c>
      <c r="E4376" s="2" t="s">
        <v>30821</v>
      </c>
      <c r="F4376" s="2">
        <v>28931391</v>
      </c>
      <c r="G4376" s="2" t="s">
        <v>30859</v>
      </c>
      <c r="H4376" s="2" t="s">
        <v>30860</v>
      </c>
      <c r="I4376" s="2" t="s">
        <v>4923</v>
      </c>
      <c r="J4376" s="2" t="s">
        <v>4923</v>
      </c>
      <c r="K4376" s="2" t="s">
        <v>12304</v>
      </c>
      <c r="L4376" s="2" t="s">
        <v>30861</v>
      </c>
      <c r="M4376" s="2" t="s">
        <v>7388</v>
      </c>
      <c r="N4376" s="4" t="s">
        <v>30862</v>
      </c>
      <c r="O4376" s="4" t="s">
        <v>30863</v>
      </c>
    </row>
    <row r="4377" spans="1:15" ht="15" hidden="1" customHeight="1" x14ac:dyDescent="0.3">
      <c r="A4377" s="2" t="s">
        <v>543</v>
      </c>
      <c r="B4377" s="2" t="s">
        <v>34349</v>
      </c>
      <c r="C4377" s="3">
        <v>43</v>
      </c>
      <c r="D4377" s="2" t="s">
        <v>1326</v>
      </c>
      <c r="E4377" s="2" t="s">
        <v>30805</v>
      </c>
      <c r="F4377" s="2">
        <v>28787002</v>
      </c>
      <c r="G4377" s="2" t="s">
        <v>30864</v>
      </c>
      <c r="H4377" s="2" t="s">
        <v>30865</v>
      </c>
      <c r="I4377" s="2" t="s">
        <v>815</v>
      </c>
      <c r="J4377" s="2" t="s">
        <v>12682</v>
      </c>
      <c r="K4377" s="2" t="s">
        <v>7933</v>
      </c>
      <c r="L4377" s="2" t="s">
        <v>30866</v>
      </c>
      <c r="M4377" s="2" t="s">
        <v>7388</v>
      </c>
      <c r="N4377" s="4" t="s">
        <v>30867</v>
      </c>
      <c r="O4377" s="4" t="s">
        <v>30868</v>
      </c>
    </row>
    <row r="4378" spans="1:15" ht="15" hidden="1" customHeight="1" x14ac:dyDescent="0.3">
      <c r="A4378" s="2" t="s">
        <v>543</v>
      </c>
      <c r="B4378" s="2" t="s">
        <v>34349</v>
      </c>
      <c r="C4378" s="3">
        <v>43</v>
      </c>
      <c r="D4378" s="2" t="s">
        <v>1326</v>
      </c>
      <c r="E4378" s="2" t="s">
        <v>30805</v>
      </c>
      <c r="F4378" s="2">
        <v>27080372</v>
      </c>
      <c r="G4378" s="2" t="s">
        <v>30869</v>
      </c>
      <c r="H4378" s="2" t="s">
        <v>30870</v>
      </c>
      <c r="I4378" s="2" t="s">
        <v>9502</v>
      </c>
      <c r="J4378" s="2" t="s">
        <v>29115</v>
      </c>
      <c r="K4378" s="2" t="s">
        <v>30871</v>
      </c>
      <c r="L4378" s="2" t="s">
        <v>30872</v>
      </c>
      <c r="M4378" s="2" t="s">
        <v>7438</v>
      </c>
      <c r="N4378" s="4" t="s">
        <v>30873</v>
      </c>
      <c r="O4378" s="4" t="s">
        <v>30874</v>
      </c>
    </row>
    <row r="4379" spans="1:15" ht="15" hidden="1" customHeight="1" x14ac:dyDescent="0.3">
      <c r="A4379" s="2" t="s">
        <v>543</v>
      </c>
      <c r="B4379" s="2" t="s">
        <v>34349</v>
      </c>
      <c r="C4379" s="3">
        <v>43</v>
      </c>
      <c r="D4379" s="2" t="s">
        <v>1326</v>
      </c>
      <c r="E4379" s="2" t="s">
        <v>30805</v>
      </c>
      <c r="F4379" s="2">
        <v>25980919</v>
      </c>
      <c r="G4379" s="2" t="s">
        <v>30875</v>
      </c>
      <c r="H4379" s="2" t="s">
        <v>30876</v>
      </c>
      <c r="I4379" s="2" t="s">
        <v>25908</v>
      </c>
      <c r="J4379" s="2" t="s">
        <v>25908</v>
      </c>
      <c r="K4379" s="2" t="s">
        <v>30877</v>
      </c>
      <c r="L4379" s="2" t="s">
        <v>30878</v>
      </c>
      <c r="M4379" s="2" t="s">
        <v>20855</v>
      </c>
      <c r="N4379" s="4" t="s">
        <v>30879</v>
      </c>
      <c r="O4379" s="4" t="s">
        <v>30880</v>
      </c>
    </row>
    <row r="4380" spans="1:15" ht="15" hidden="1" customHeight="1" x14ac:dyDescent="0.3">
      <c r="A4380" s="2" t="s">
        <v>543</v>
      </c>
      <c r="B4380" s="2" t="s">
        <v>34349</v>
      </c>
      <c r="C4380" s="3">
        <v>43</v>
      </c>
      <c r="D4380" s="2" t="s">
        <v>1326</v>
      </c>
      <c r="E4380" s="2" t="s">
        <v>30805</v>
      </c>
      <c r="F4380" s="2">
        <v>25902619</v>
      </c>
      <c r="G4380" s="2" t="s">
        <v>30881</v>
      </c>
      <c r="H4380" s="2" t="s">
        <v>30882</v>
      </c>
      <c r="I4380" s="2" t="s">
        <v>1515</v>
      </c>
      <c r="J4380" s="2"/>
      <c r="K4380" s="2" t="s">
        <v>30883</v>
      </c>
      <c r="L4380" s="2" t="s">
        <v>30884</v>
      </c>
      <c r="M4380" s="2" t="s">
        <v>7438</v>
      </c>
      <c r="N4380" s="4" t="s">
        <v>30885</v>
      </c>
      <c r="O4380" s="4" t="s">
        <v>30886</v>
      </c>
    </row>
    <row r="4381" spans="1:15" ht="15" hidden="1" customHeight="1" x14ac:dyDescent="0.3">
      <c r="A4381" s="2" t="s">
        <v>543</v>
      </c>
      <c r="B4381" s="2" t="s">
        <v>34349</v>
      </c>
      <c r="C4381" s="3">
        <v>43</v>
      </c>
      <c r="D4381" s="2" t="s">
        <v>1326</v>
      </c>
      <c r="E4381" s="2" t="s">
        <v>30805</v>
      </c>
      <c r="F4381" s="2">
        <v>25475887</v>
      </c>
      <c r="G4381" s="2" t="s">
        <v>30887</v>
      </c>
      <c r="H4381" s="2" t="s">
        <v>30888</v>
      </c>
      <c r="I4381" s="2" t="s">
        <v>2126</v>
      </c>
      <c r="J4381" s="2"/>
      <c r="K4381" s="2" t="s">
        <v>30889</v>
      </c>
      <c r="L4381" s="2" t="s">
        <v>30890</v>
      </c>
      <c r="M4381" s="2" t="s">
        <v>7600</v>
      </c>
      <c r="N4381" s="4" t="s">
        <v>30891</v>
      </c>
      <c r="O4381" s="4" t="s">
        <v>30892</v>
      </c>
    </row>
    <row r="4382" spans="1:15" ht="15" hidden="1" customHeight="1" x14ac:dyDescent="0.3">
      <c r="A4382" s="2" t="s">
        <v>543</v>
      </c>
      <c r="B4382" s="2" t="s">
        <v>34349</v>
      </c>
      <c r="C4382" s="3">
        <v>43</v>
      </c>
      <c r="D4382" s="2" t="s">
        <v>1326</v>
      </c>
      <c r="E4382" s="2" t="s">
        <v>30805</v>
      </c>
      <c r="F4382" s="2">
        <v>24941180</v>
      </c>
      <c r="G4382" s="2" t="s">
        <v>30893</v>
      </c>
      <c r="H4382" s="2" t="s">
        <v>30894</v>
      </c>
      <c r="I4382" s="2" t="s">
        <v>30895</v>
      </c>
      <c r="J4382" s="2"/>
      <c r="K4382" s="2" t="s">
        <v>8336</v>
      </c>
      <c r="L4382" s="2" t="s">
        <v>30896</v>
      </c>
      <c r="M4382" s="2" t="s">
        <v>7709</v>
      </c>
      <c r="N4382" s="4" t="s">
        <v>30897</v>
      </c>
      <c r="O4382" s="4" t="s">
        <v>30898</v>
      </c>
    </row>
    <row r="4383" spans="1:15" ht="15" hidden="1" customHeight="1" x14ac:dyDescent="0.3">
      <c r="A4383" s="2" t="s">
        <v>543</v>
      </c>
      <c r="B4383" s="2" t="s">
        <v>34349</v>
      </c>
      <c r="C4383" s="3">
        <v>43</v>
      </c>
      <c r="D4383" s="2" t="s">
        <v>1326</v>
      </c>
      <c r="E4383" s="2" t="s">
        <v>30805</v>
      </c>
      <c r="F4383" s="2">
        <v>25069296</v>
      </c>
      <c r="G4383" s="2" t="s">
        <v>30899</v>
      </c>
      <c r="H4383" s="2" t="s">
        <v>30900</v>
      </c>
      <c r="I4383" s="2" t="s">
        <v>4877</v>
      </c>
      <c r="J4383" s="2"/>
      <c r="K4383" s="2" t="s">
        <v>30883</v>
      </c>
      <c r="L4383" s="2" t="s">
        <v>30901</v>
      </c>
      <c r="M4383" s="2" t="s">
        <v>7600</v>
      </c>
      <c r="N4383" s="4" t="s">
        <v>30902</v>
      </c>
      <c r="O4383" s="4" t="s">
        <v>30903</v>
      </c>
    </row>
    <row r="4384" spans="1:15" ht="15" hidden="1" customHeight="1" x14ac:dyDescent="0.3">
      <c r="A4384" s="2" t="s">
        <v>543</v>
      </c>
      <c r="B4384" s="2" t="s">
        <v>34349</v>
      </c>
      <c r="C4384" s="3">
        <v>43</v>
      </c>
      <c r="D4384" s="2" t="s">
        <v>1326</v>
      </c>
      <c r="E4384" s="2" t="s">
        <v>30805</v>
      </c>
      <c r="F4384" s="2">
        <v>23901082</v>
      </c>
      <c r="G4384" s="2" t="s">
        <v>30904</v>
      </c>
      <c r="H4384" s="2" t="s">
        <v>30905</v>
      </c>
      <c r="I4384" s="2" t="s">
        <v>30906</v>
      </c>
      <c r="J4384" s="2" t="s">
        <v>30907</v>
      </c>
      <c r="K4384" s="2" t="s">
        <v>7552</v>
      </c>
      <c r="L4384" s="2" t="s">
        <v>30908</v>
      </c>
      <c r="M4384" s="2" t="s">
        <v>7460</v>
      </c>
      <c r="N4384" s="4" t="s">
        <v>30909</v>
      </c>
      <c r="O4384" s="4" t="s">
        <v>30910</v>
      </c>
    </row>
    <row r="4385" spans="1:15" ht="15" hidden="1" customHeight="1" x14ac:dyDescent="0.3">
      <c r="A4385" s="2" t="s">
        <v>543</v>
      </c>
      <c r="B4385" s="2" t="s">
        <v>34349</v>
      </c>
      <c r="C4385" s="3">
        <v>43</v>
      </c>
      <c r="D4385" s="2" t="s">
        <v>1326</v>
      </c>
      <c r="E4385" s="2" t="s">
        <v>30805</v>
      </c>
      <c r="F4385" s="2">
        <v>21102362</v>
      </c>
      <c r="G4385" s="2" t="s">
        <v>30911</v>
      </c>
      <c r="H4385" s="2" t="s">
        <v>30912</v>
      </c>
      <c r="I4385" s="2" t="s">
        <v>9735</v>
      </c>
      <c r="J4385" s="2"/>
      <c r="K4385" s="2" t="s">
        <v>8443</v>
      </c>
      <c r="L4385" s="2" t="s">
        <v>30913</v>
      </c>
      <c r="M4385" s="2" t="s">
        <v>7460</v>
      </c>
      <c r="N4385" s="4" t="s">
        <v>30914</v>
      </c>
      <c r="O4385" s="4" t="s">
        <v>30915</v>
      </c>
    </row>
    <row r="4386" spans="1:15" ht="15" hidden="1" customHeight="1" x14ac:dyDescent="0.3">
      <c r="A4386" s="2" t="s">
        <v>543</v>
      </c>
      <c r="B4386" s="2" t="s">
        <v>34349</v>
      </c>
      <c r="C4386" s="3">
        <v>43</v>
      </c>
      <c r="D4386" s="2" t="s">
        <v>1326</v>
      </c>
      <c r="E4386" s="2" t="s">
        <v>30805</v>
      </c>
      <c r="F4386" s="2">
        <v>21342333</v>
      </c>
      <c r="G4386" s="2" t="s">
        <v>30916</v>
      </c>
      <c r="H4386" s="2" t="s">
        <v>30917</v>
      </c>
      <c r="I4386" s="2" t="s">
        <v>2335</v>
      </c>
      <c r="J4386" s="2"/>
      <c r="K4386" s="2" t="s">
        <v>26289</v>
      </c>
      <c r="L4386" s="2" t="s">
        <v>30918</v>
      </c>
      <c r="M4386" s="2" t="s">
        <v>7495</v>
      </c>
      <c r="N4386" s="4" t="s">
        <v>30919</v>
      </c>
      <c r="O4386" s="4" t="s">
        <v>30920</v>
      </c>
    </row>
    <row r="4387" spans="1:15" ht="15" hidden="1" customHeight="1" x14ac:dyDescent="0.3">
      <c r="A4387" s="2" t="s">
        <v>543</v>
      </c>
      <c r="B4387" s="2" t="s">
        <v>34349</v>
      </c>
      <c r="C4387" s="3">
        <v>43</v>
      </c>
      <c r="D4387" s="2" t="s">
        <v>1326</v>
      </c>
      <c r="E4387" s="2" t="s">
        <v>30805</v>
      </c>
      <c r="F4387" s="2">
        <v>19958317</v>
      </c>
      <c r="G4387" s="2" t="s">
        <v>30921</v>
      </c>
      <c r="H4387" s="2" t="s">
        <v>30922</v>
      </c>
      <c r="I4387" s="2" t="s">
        <v>1380</v>
      </c>
      <c r="J4387" s="2" t="s">
        <v>12236</v>
      </c>
      <c r="K4387" s="2" t="s">
        <v>1194</v>
      </c>
      <c r="L4387" s="2" t="s">
        <v>30923</v>
      </c>
      <c r="M4387" s="2" t="s">
        <v>7709</v>
      </c>
      <c r="N4387" s="4" t="s">
        <v>30924</v>
      </c>
      <c r="O4387" s="4" t="s">
        <v>30925</v>
      </c>
    </row>
    <row r="4388" spans="1:15" ht="15" hidden="1" customHeight="1" x14ac:dyDescent="0.3">
      <c r="A4388" s="2" t="s">
        <v>543</v>
      </c>
      <c r="B4388" s="2" t="s">
        <v>34349</v>
      </c>
      <c r="C4388" s="3">
        <v>43</v>
      </c>
      <c r="D4388" s="2" t="s">
        <v>1326</v>
      </c>
      <c r="E4388" s="2" t="s">
        <v>30805</v>
      </c>
      <c r="F4388" s="2">
        <v>20337968</v>
      </c>
      <c r="G4388" s="2" t="s">
        <v>30926</v>
      </c>
      <c r="H4388" s="2" t="s">
        <v>30927</v>
      </c>
      <c r="I4388" s="2" t="s">
        <v>849</v>
      </c>
      <c r="J4388" s="2" t="s">
        <v>30928</v>
      </c>
      <c r="K4388" s="2" t="s">
        <v>8833</v>
      </c>
      <c r="L4388" s="2" t="s">
        <v>30929</v>
      </c>
      <c r="M4388" s="2" t="s">
        <v>7600</v>
      </c>
      <c r="N4388" s="4" t="s">
        <v>30930</v>
      </c>
      <c r="O4388" s="4" t="s">
        <v>30931</v>
      </c>
    </row>
    <row r="4389" spans="1:15" ht="15" hidden="1" customHeight="1" x14ac:dyDescent="0.3">
      <c r="A4389" s="2" t="s">
        <v>543</v>
      </c>
      <c r="B4389" s="2" t="s">
        <v>34349</v>
      </c>
      <c r="C4389" s="3">
        <v>43</v>
      </c>
      <c r="D4389" s="2" t="s">
        <v>1326</v>
      </c>
      <c r="E4389" s="2" t="s">
        <v>30805</v>
      </c>
      <c r="F4389" s="2">
        <v>18829657</v>
      </c>
      <c r="G4389" s="2" t="s">
        <v>30932</v>
      </c>
      <c r="H4389" s="2" t="s">
        <v>30933</v>
      </c>
      <c r="I4389" s="2" t="s">
        <v>30934</v>
      </c>
      <c r="J4389" s="2" t="s">
        <v>30934</v>
      </c>
      <c r="K4389" s="2" t="s">
        <v>8462</v>
      </c>
      <c r="L4389" s="2" t="s">
        <v>30935</v>
      </c>
      <c r="M4389" s="2" t="s">
        <v>7565</v>
      </c>
      <c r="N4389" s="4" t="s">
        <v>30936</v>
      </c>
      <c r="O4389" s="4" t="s">
        <v>30937</v>
      </c>
    </row>
    <row r="4390" spans="1:15" ht="15" hidden="1" customHeight="1" x14ac:dyDescent="0.3">
      <c r="A4390" s="2" t="s">
        <v>543</v>
      </c>
      <c r="B4390" s="2" t="s">
        <v>34349</v>
      </c>
      <c r="C4390" s="3">
        <v>43</v>
      </c>
      <c r="D4390" s="2" t="s">
        <v>1326</v>
      </c>
      <c r="E4390" s="2" t="s">
        <v>30805</v>
      </c>
      <c r="F4390" s="2">
        <v>18340050</v>
      </c>
      <c r="G4390" s="2" t="s">
        <v>30938</v>
      </c>
      <c r="H4390" s="2" t="s">
        <v>30939</v>
      </c>
      <c r="I4390" s="2" t="s">
        <v>30940</v>
      </c>
      <c r="J4390" s="2"/>
      <c r="K4390" s="2" t="s">
        <v>8462</v>
      </c>
      <c r="L4390" s="2" t="s">
        <v>30941</v>
      </c>
      <c r="M4390" s="2" t="s">
        <v>7565</v>
      </c>
      <c r="N4390" s="4" t="s">
        <v>30942</v>
      </c>
      <c r="O4390" s="4" t="s">
        <v>30943</v>
      </c>
    </row>
    <row r="4391" spans="1:15" ht="15" hidden="1" customHeight="1" x14ac:dyDescent="0.3">
      <c r="A4391" s="2" t="s">
        <v>543</v>
      </c>
      <c r="B4391" s="2" t="s">
        <v>34349</v>
      </c>
      <c r="C4391" s="3">
        <v>43</v>
      </c>
      <c r="D4391" s="2" t="s">
        <v>1326</v>
      </c>
      <c r="E4391" s="2" t="s">
        <v>30805</v>
      </c>
      <c r="F4391" s="2">
        <v>18243260</v>
      </c>
      <c r="G4391" s="2" t="s">
        <v>30944</v>
      </c>
      <c r="H4391" s="2" t="s">
        <v>30945</v>
      </c>
      <c r="I4391" s="2" t="s">
        <v>818</v>
      </c>
      <c r="J4391" s="2"/>
      <c r="K4391" s="2" t="s">
        <v>11857</v>
      </c>
      <c r="L4391" s="2" t="s">
        <v>30946</v>
      </c>
      <c r="M4391" s="2" t="s">
        <v>7438</v>
      </c>
      <c r="N4391" s="4" t="s">
        <v>30947</v>
      </c>
      <c r="O4391" s="4" t="s">
        <v>30948</v>
      </c>
    </row>
    <row r="4392" spans="1:15" ht="15" hidden="1" customHeight="1" x14ac:dyDescent="0.3">
      <c r="A4392" s="2" t="s">
        <v>557</v>
      </c>
      <c r="B4392" s="2" t="s">
        <v>34350</v>
      </c>
      <c r="C4392" s="3">
        <v>44</v>
      </c>
      <c r="D4392" s="2" t="s">
        <v>1329</v>
      </c>
      <c r="E4392" s="2" t="s">
        <v>30949</v>
      </c>
      <c r="F4392" s="2">
        <v>38605126</v>
      </c>
      <c r="G4392" s="2" t="s">
        <v>30950</v>
      </c>
      <c r="H4392" s="2" t="s">
        <v>30951</v>
      </c>
      <c r="I4392" s="2" t="s">
        <v>4382</v>
      </c>
      <c r="J4392" s="2" t="s">
        <v>6617</v>
      </c>
      <c r="K4392" s="2" t="s">
        <v>9386</v>
      </c>
      <c r="L4392" s="2" t="s">
        <v>30952</v>
      </c>
      <c r="M4392" s="2" t="s">
        <v>7388</v>
      </c>
      <c r="N4392" s="4" t="s">
        <v>30953</v>
      </c>
      <c r="O4392" s="4" t="s">
        <v>30954</v>
      </c>
    </row>
    <row r="4393" spans="1:15" ht="15" hidden="1" customHeight="1" x14ac:dyDescent="0.3">
      <c r="A4393" s="2" t="s">
        <v>557</v>
      </c>
      <c r="B4393" s="2" t="s">
        <v>34350</v>
      </c>
      <c r="C4393" s="3">
        <v>44</v>
      </c>
      <c r="D4393" s="2" t="s">
        <v>1329</v>
      </c>
      <c r="E4393" s="2" t="s">
        <v>30955</v>
      </c>
      <c r="F4393" s="2">
        <v>38387208</v>
      </c>
      <c r="G4393" s="2" t="s">
        <v>30956</v>
      </c>
      <c r="H4393" s="2" t="s">
        <v>30957</v>
      </c>
      <c r="I4393" s="2" t="s">
        <v>10995</v>
      </c>
      <c r="J4393" s="2" t="s">
        <v>5924</v>
      </c>
      <c r="K4393" s="2" t="s">
        <v>30958</v>
      </c>
      <c r="L4393" s="2" t="s">
        <v>30959</v>
      </c>
      <c r="M4393" s="2" t="s">
        <v>7438</v>
      </c>
      <c r="N4393" s="4" t="s">
        <v>30960</v>
      </c>
      <c r="O4393" s="4" t="s">
        <v>30961</v>
      </c>
    </row>
    <row r="4394" spans="1:15" ht="15" hidden="1" customHeight="1" x14ac:dyDescent="0.3">
      <c r="A4394" s="2" t="s">
        <v>557</v>
      </c>
      <c r="B4394" s="2" t="s">
        <v>34350</v>
      </c>
      <c r="C4394" s="3">
        <v>44</v>
      </c>
      <c r="D4394" s="2" t="s">
        <v>1329</v>
      </c>
      <c r="E4394" s="2" t="s">
        <v>30955</v>
      </c>
      <c r="F4394" s="2">
        <v>37643008</v>
      </c>
      <c r="G4394" s="2" t="s">
        <v>30962</v>
      </c>
      <c r="H4394" s="2" t="s">
        <v>30963</v>
      </c>
      <c r="I4394" s="2" t="s">
        <v>27557</v>
      </c>
      <c r="J4394" s="2" t="s">
        <v>17865</v>
      </c>
      <c r="K4394" s="2" t="s">
        <v>9636</v>
      </c>
      <c r="L4394" s="2" t="s">
        <v>30964</v>
      </c>
      <c r="M4394" s="2" t="s">
        <v>7460</v>
      </c>
      <c r="N4394" s="4" t="s">
        <v>30965</v>
      </c>
      <c r="O4394" s="4" t="s">
        <v>30966</v>
      </c>
    </row>
    <row r="4395" spans="1:15" ht="15" hidden="1" customHeight="1" x14ac:dyDescent="0.3">
      <c r="A4395" s="2" t="s">
        <v>557</v>
      </c>
      <c r="B4395" s="2" t="s">
        <v>34350</v>
      </c>
      <c r="C4395" s="3">
        <v>44</v>
      </c>
      <c r="D4395" s="2" t="s">
        <v>1329</v>
      </c>
      <c r="E4395" s="2" t="s">
        <v>30955</v>
      </c>
      <c r="F4395" s="2">
        <v>36675794</v>
      </c>
      <c r="G4395" s="2" t="s">
        <v>30967</v>
      </c>
      <c r="H4395" s="2" t="s">
        <v>30968</v>
      </c>
      <c r="I4395" s="2" t="s">
        <v>11977</v>
      </c>
      <c r="J4395" s="2" t="s">
        <v>11977</v>
      </c>
      <c r="K4395" s="2" t="s">
        <v>30969</v>
      </c>
      <c r="L4395" s="2" t="s">
        <v>30970</v>
      </c>
      <c r="M4395" s="2" t="s">
        <v>7438</v>
      </c>
      <c r="N4395" s="4" t="s">
        <v>30971</v>
      </c>
      <c r="O4395" s="4" t="s">
        <v>30972</v>
      </c>
    </row>
    <row r="4396" spans="1:15" ht="15" hidden="1" customHeight="1" x14ac:dyDescent="0.3">
      <c r="A4396" s="2" t="s">
        <v>557</v>
      </c>
      <c r="B4396" s="2" t="s">
        <v>34350</v>
      </c>
      <c r="C4396" s="3">
        <v>44</v>
      </c>
      <c r="D4396" s="2" t="s">
        <v>1329</v>
      </c>
      <c r="E4396" s="2" t="s">
        <v>30973</v>
      </c>
      <c r="F4396" s="2">
        <v>35383282</v>
      </c>
      <c r="G4396" s="2" t="s">
        <v>30974</v>
      </c>
      <c r="H4396" s="2" t="s">
        <v>30975</v>
      </c>
      <c r="I4396" s="2" t="s">
        <v>2243</v>
      </c>
      <c r="J4396" s="2" t="s">
        <v>2243</v>
      </c>
      <c r="K4396" s="2" t="s">
        <v>8943</v>
      </c>
      <c r="L4396" s="2" t="s">
        <v>30976</v>
      </c>
      <c r="M4396" s="2" t="s">
        <v>7858</v>
      </c>
      <c r="N4396" s="4" t="s">
        <v>30977</v>
      </c>
      <c r="O4396" s="4" t="s">
        <v>30978</v>
      </c>
    </row>
    <row r="4397" spans="1:15" ht="15" hidden="1" customHeight="1" x14ac:dyDescent="0.3">
      <c r="A4397" s="2" t="s">
        <v>557</v>
      </c>
      <c r="B4397" s="2" t="s">
        <v>34350</v>
      </c>
      <c r="C4397" s="3">
        <v>44</v>
      </c>
      <c r="D4397" s="2" t="s">
        <v>1329</v>
      </c>
      <c r="E4397" s="2" t="s">
        <v>30973</v>
      </c>
      <c r="F4397" s="2">
        <v>35256717</v>
      </c>
      <c r="G4397" s="2" t="s">
        <v>30974</v>
      </c>
      <c r="H4397" s="2" t="s">
        <v>30979</v>
      </c>
      <c r="I4397" s="2" t="s">
        <v>30980</v>
      </c>
      <c r="J4397" s="2" t="s">
        <v>30980</v>
      </c>
      <c r="K4397" s="2" t="s">
        <v>8943</v>
      </c>
      <c r="L4397" s="2" t="s">
        <v>30981</v>
      </c>
      <c r="M4397" s="2" t="s">
        <v>7460</v>
      </c>
      <c r="N4397" s="4" t="s">
        <v>30982</v>
      </c>
      <c r="O4397" s="4" t="s">
        <v>30983</v>
      </c>
    </row>
    <row r="4398" spans="1:15" ht="15" hidden="1" customHeight="1" x14ac:dyDescent="0.3">
      <c r="A4398" s="2" t="s">
        <v>557</v>
      </c>
      <c r="B4398" s="2" t="s">
        <v>34350</v>
      </c>
      <c r="C4398" s="3">
        <v>44</v>
      </c>
      <c r="D4398" s="2" t="s">
        <v>1329</v>
      </c>
      <c r="E4398" s="2" t="s">
        <v>30955</v>
      </c>
      <c r="F4398" s="2">
        <v>35176948</v>
      </c>
      <c r="G4398" s="2" t="s">
        <v>30984</v>
      </c>
      <c r="H4398" s="2" t="s">
        <v>30985</v>
      </c>
      <c r="I4398" s="2" t="s">
        <v>1294</v>
      </c>
      <c r="J4398" s="2" t="s">
        <v>14099</v>
      </c>
      <c r="K4398" s="2" t="s">
        <v>7805</v>
      </c>
      <c r="L4398" s="2" t="s">
        <v>30986</v>
      </c>
      <c r="M4398" s="2" t="s">
        <v>14128</v>
      </c>
      <c r="N4398" s="4" t="s">
        <v>30987</v>
      </c>
      <c r="O4398" s="4" t="s">
        <v>30988</v>
      </c>
    </row>
    <row r="4399" spans="1:15" ht="15" hidden="1" customHeight="1" x14ac:dyDescent="0.3">
      <c r="A4399" s="2" t="s">
        <v>557</v>
      </c>
      <c r="B4399" s="2" t="s">
        <v>34350</v>
      </c>
      <c r="C4399" s="3">
        <v>44</v>
      </c>
      <c r="D4399" s="2" t="s">
        <v>1329</v>
      </c>
      <c r="E4399" s="2" t="s">
        <v>30955</v>
      </c>
      <c r="F4399" s="2">
        <v>34449068</v>
      </c>
      <c r="G4399" s="2" t="s">
        <v>30989</v>
      </c>
      <c r="H4399" s="2" t="s">
        <v>30990</v>
      </c>
      <c r="I4399" s="2" t="s">
        <v>5032</v>
      </c>
      <c r="J4399" s="2" t="s">
        <v>7706</v>
      </c>
      <c r="K4399" s="2" t="s">
        <v>23310</v>
      </c>
      <c r="L4399" s="2" t="s">
        <v>30991</v>
      </c>
      <c r="M4399" s="2" t="s">
        <v>7438</v>
      </c>
      <c r="N4399" s="4" t="s">
        <v>30992</v>
      </c>
      <c r="O4399" s="4" t="s">
        <v>30993</v>
      </c>
    </row>
    <row r="4400" spans="1:15" ht="15" hidden="1" customHeight="1" x14ac:dyDescent="0.3">
      <c r="A4400" s="2" t="s">
        <v>557</v>
      </c>
      <c r="B4400" s="2" t="s">
        <v>34350</v>
      </c>
      <c r="C4400" s="3">
        <v>44</v>
      </c>
      <c r="D4400" s="2" t="s">
        <v>1329</v>
      </c>
      <c r="E4400" s="2" t="s">
        <v>30955</v>
      </c>
      <c r="F4400" s="2">
        <v>34570346</v>
      </c>
      <c r="G4400" s="2" t="s">
        <v>30994</v>
      </c>
      <c r="H4400" s="2" t="s">
        <v>30995</v>
      </c>
      <c r="I4400" s="2" t="s">
        <v>5032</v>
      </c>
      <c r="J4400" s="2"/>
      <c r="K4400" s="2" t="s">
        <v>23310</v>
      </c>
      <c r="L4400" s="2" t="s">
        <v>30996</v>
      </c>
      <c r="M4400" s="2" t="s">
        <v>7858</v>
      </c>
      <c r="N4400" s="4" t="s">
        <v>30997</v>
      </c>
      <c r="O4400" s="4" t="s">
        <v>30998</v>
      </c>
    </row>
    <row r="4401" spans="1:15" ht="15" hidden="1" customHeight="1" x14ac:dyDescent="0.3">
      <c r="A4401" s="2" t="s">
        <v>557</v>
      </c>
      <c r="B4401" s="2" t="s">
        <v>34350</v>
      </c>
      <c r="C4401" s="3">
        <v>44</v>
      </c>
      <c r="D4401" s="2" t="s">
        <v>1329</v>
      </c>
      <c r="E4401" s="2" t="s">
        <v>30955</v>
      </c>
      <c r="F4401" s="2">
        <v>34261179</v>
      </c>
      <c r="G4401" s="2" t="s">
        <v>30999</v>
      </c>
      <c r="H4401" s="2" t="s">
        <v>31000</v>
      </c>
      <c r="I4401" s="2" t="s">
        <v>2446</v>
      </c>
      <c r="J4401" s="2" t="s">
        <v>23555</v>
      </c>
      <c r="K4401" s="2" t="s">
        <v>31001</v>
      </c>
      <c r="L4401" s="2" t="s">
        <v>31002</v>
      </c>
      <c r="M4401" s="2" t="s">
        <v>7388</v>
      </c>
      <c r="N4401" s="4" t="s">
        <v>31003</v>
      </c>
      <c r="O4401" s="4" t="s">
        <v>31004</v>
      </c>
    </row>
    <row r="4402" spans="1:15" ht="15" hidden="1" customHeight="1" x14ac:dyDescent="0.3">
      <c r="A4402" s="2" t="s">
        <v>557</v>
      </c>
      <c r="B4402" s="2" t="s">
        <v>34350</v>
      </c>
      <c r="C4402" s="3">
        <v>44</v>
      </c>
      <c r="D4402" s="2" t="s">
        <v>1329</v>
      </c>
      <c r="E4402" s="2" t="s">
        <v>30955</v>
      </c>
      <c r="F4402" s="2">
        <v>34063785</v>
      </c>
      <c r="G4402" s="2" t="s">
        <v>29000</v>
      </c>
      <c r="H4402" s="2" t="s">
        <v>29001</v>
      </c>
      <c r="I4402" s="2" t="s">
        <v>14835</v>
      </c>
      <c r="J4402" s="2" t="s">
        <v>14835</v>
      </c>
      <c r="K4402" s="2" t="s">
        <v>10003</v>
      </c>
      <c r="L4402" s="2" t="s">
        <v>29002</v>
      </c>
      <c r="M4402" s="2" t="s">
        <v>7438</v>
      </c>
      <c r="N4402" s="4" t="s">
        <v>29003</v>
      </c>
      <c r="O4402" s="4" t="s">
        <v>29004</v>
      </c>
    </row>
    <row r="4403" spans="1:15" ht="15" hidden="1" customHeight="1" x14ac:dyDescent="0.3">
      <c r="A4403" s="2" t="s">
        <v>557</v>
      </c>
      <c r="B4403" s="2" t="s">
        <v>34350</v>
      </c>
      <c r="C4403" s="3">
        <v>44</v>
      </c>
      <c r="D4403" s="2" t="s">
        <v>1329</v>
      </c>
      <c r="E4403" s="2" t="s">
        <v>30955</v>
      </c>
      <c r="F4403" s="2">
        <v>34484188</v>
      </c>
      <c r="G4403" s="2" t="s">
        <v>31005</v>
      </c>
      <c r="H4403" s="2" t="s">
        <v>31006</v>
      </c>
      <c r="I4403" s="2" t="s">
        <v>759</v>
      </c>
      <c r="J4403" s="2" t="s">
        <v>31007</v>
      </c>
      <c r="K4403" s="2" t="s">
        <v>7410</v>
      </c>
      <c r="L4403" s="2" t="s">
        <v>31008</v>
      </c>
      <c r="M4403" s="2" t="s">
        <v>7460</v>
      </c>
      <c r="N4403" s="4" t="s">
        <v>31009</v>
      </c>
      <c r="O4403" s="4" t="s">
        <v>31010</v>
      </c>
    </row>
    <row r="4404" spans="1:15" ht="15" hidden="1" customHeight="1" x14ac:dyDescent="0.3">
      <c r="A4404" s="2" t="s">
        <v>557</v>
      </c>
      <c r="B4404" s="2" t="s">
        <v>34350</v>
      </c>
      <c r="C4404" s="3">
        <v>44</v>
      </c>
      <c r="D4404" s="2" t="s">
        <v>1329</v>
      </c>
      <c r="E4404" s="2" t="s">
        <v>30955</v>
      </c>
      <c r="F4404" s="2">
        <v>34880844</v>
      </c>
      <c r="G4404" s="2" t="s">
        <v>31011</v>
      </c>
      <c r="H4404" s="2" t="s">
        <v>31012</v>
      </c>
      <c r="I4404" s="2" t="s">
        <v>759</v>
      </c>
      <c r="J4404" s="2" t="s">
        <v>7611</v>
      </c>
      <c r="K4404" s="2" t="s">
        <v>10512</v>
      </c>
      <c r="L4404" s="2" t="s">
        <v>31013</v>
      </c>
      <c r="M4404" s="2" t="s">
        <v>7388</v>
      </c>
      <c r="N4404" s="4" t="s">
        <v>31014</v>
      </c>
      <c r="O4404" s="4" t="s">
        <v>31015</v>
      </c>
    </row>
    <row r="4405" spans="1:15" ht="15" hidden="1" customHeight="1" x14ac:dyDescent="0.3">
      <c r="A4405" s="2" t="s">
        <v>557</v>
      </c>
      <c r="B4405" s="2" t="s">
        <v>34350</v>
      </c>
      <c r="C4405" s="3">
        <v>44</v>
      </c>
      <c r="D4405" s="2" t="s">
        <v>1329</v>
      </c>
      <c r="E4405" s="2" t="s">
        <v>30955</v>
      </c>
      <c r="F4405" s="2">
        <v>33054432</v>
      </c>
      <c r="G4405" s="2" t="s">
        <v>31016</v>
      </c>
      <c r="H4405" s="2" t="s">
        <v>31017</v>
      </c>
      <c r="I4405" s="2" t="s">
        <v>12073</v>
      </c>
      <c r="J4405" s="2" t="s">
        <v>6406</v>
      </c>
      <c r="K4405" s="2" t="s">
        <v>7805</v>
      </c>
      <c r="L4405" s="2" t="s">
        <v>31018</v>
      </c>
      <c r="M4405" s="2" t="s">
        <v>7444</v>
      </c>
      <c r="N4405" s="4" t="s">
        <v>31019</v>
      </c>
      <c r="O4405" s="4" t="s">
        <v>31020</v>
      </c>
    </row>
    <row r="4406" spans="1:15" ht="15" hidden="1" customHeight="1" x14ac:dyDescent="0.3">
      <c r="A4406" s="2" t="s">
        <v>557</v>
      </c>
      <c r="B4406" s="2" t="s">
        <v>34350</v>
      </c>
      <c r="C4406" s="3">
        <v>44</v>
      </c>
      <c r="D4406" s="2" t="s">
        <v>1329</v>
      </c>
      <c r="E4406" s="2" t="s">
        <v>30955</v>
      </c>
      <c r="F4406" s="2">
        <v>33004529</v>
      </c>
      <c r="G4406" s="2" t="s">
        <v>31021</v>
      </c>
      <c r="H4406" s="2" t="s">
        <v>31022</v>
      </c>
      <c r="I4406" s="2" t="s">
        <v>12366</v>
      </c>
      <c r="J4406" s="2" t="s">
        <v>14873</v>
      </c>
      <c r="K4406" s="2" t="s">
        <v>12121</v>
      </c>
      <c r="L4406" s="2" t="s">
        <v>31023</v>
      </c>
      <c r="M4406" s="2" t="s">
        <v>7438</v>
      </c>
      <c r="N4406" s="4" t="s">
        <v>31024</v>
      </c>
      <c r="O4406" s="4" t="s">
        <v>31025</v>
      </c>
    </row>
    <row r="4407" spans="1:15" ht="15" hidden="1" customHeight="1" x14ac:dyDescent="0.3">
      <c r="A4407" s="2" t="s">
        <v>557</v>
      </c>
      <c r="B4407" s="2" t="s">
        <v>34350</v>
      </c>
      <c r="C4407" s="3">
        <v>44</v>
      </c>
      <c r="D4407" s="2" t="s">
        <v>1329</v>
      </c>
      <c r="E4407" s="2" t="s">
        <v>30955</v>
      </c>
      <c r="F4407" s="2">
        <v>32294322</v>
      </c>
      <c r="G4407" s="2" t="s">
        <v>31026</v>
      </c>
      <c r="H4407" s="2" t="s">
        <v>31027</v>
      </c>
      <c r="I4407" s="2" t="s">
        <v>7740</v>
      </c>
      <c r="J4407" s="2"/>
      <c r="K4407" s="2" t="s">
        <v>31028</v>
      </c>
      <c r="L4407" s="2" t="s">
        <v>31029</v>
      </c>
      <c r="M4407" s="2" t="s">
        <v>7565</v>
      </c>
      <c r="N4407" s="4" t="s">
        <v>31030</v>
      </c>
      <c r="O4407" s="4" t="s">
        <v>31031</v>
      </c>
    </row>
    <row r="4408" spans="1:15" ht="15" hidden="1" customHeight="1" x14ac:dyDescent="0.3">
      <c r="A4408" s="2" t="s">
        <v>557</v>
      </c>
      <c r="B4408" s="2" t="s">
        <v>34350</v>
      </c>
      <c r="C4408" s="3">
        <v>44</v>
      </c>
      <c r="D4408" s="2" t="s">
        <v>1329</v>
      </c>
      <c r="E4408" s="2" t="s">
        <v>30955</v>
      </c>
      <c r="F4408" s="2">
        <v>32353251</v>
      </c>
      <c r="G4408" s="2" t="s">
        <v>31026</v>
      </c>
      <c r="H4408" s="2" t="s">
        <v>31032</v>
      </c>
      <c r="I4408" s="2" t="s">
        <v>7740</v>
      </c>
      <c r="J4408" s="2" t="s">
        <v>11198</v>
      </c>
      <c r="K4408" s="2" t="s">
        <v>17966</v>
      </c>
      <c r="L4408" s="2" t="s">
        <v>31033</v>
      </c>
      <c r="M4408" s="2" t="s">
        <v>7677</v>
      </c>
      <c r="N4408" s="4" t="s">
        <v>31034</v>
      </c>
      <c r="O4408" s="4" t="s">
        <v>31035</v>
      </c>
    </row>
    <row r="4409" spans="1:15" ht="15" hidden="1" customHeight="1" x14ac:dyDescent="0.3">
      <c r="A4409" s="2" t="s">
        <v>557</v>
      </c>
      <c r="B4409" s="2" t="s">
        <v>34350</v>
      </c>
      <c r="C4409" s="3">
        <v>44</v>
      </c>
      <c r="D4409" s="2" t="s">
        <v>1329</v>
      </c>
      <c r="E4409" s="2" t="s">
        <v>30955</v>
      </c>
      <c r="F4409" s="2">
        <v>32390758</v>
      </c>
      <c r="G4409" s="2" t="s">
        <v>31036</v>
      </c>
      <c r="H4409" s="2" t="s">
        <v>31037</v>
      </c>
      <c r="I4409" s="2" t="s">
        <v>7740</v>
      </c>
      <c r="J4409" s="2" t="s">
        <v>4818</v>
      </c>
      <c r="K4409" s="2" t="s">
        <v>31038</v>
      </c>
      <c r="L4409" s="2" t="s">
        <v>31039</v>
      </c>
      <c r="M4409" s="2" t="s">
        <v>7438</v>
      </c>
      <c r="N4409" s="4" t="s">
        <v>31040</v>
      </c>
      <c r="O4409" s="4" t="s">
        <v>31041</v>
      </c>
    </row>
    <row r="4410" spans="1:15" ht="15" hidden="1" customHeight="1" x14ac:dyDescent="0.3">
      <c r="A4410" s="2" t="s">
        <v>557</v>
      </c>
      <c r="B4410" s="2" t="s">
        <v>34350</v>
      </c>
      <c r="C4410" s="3">
        <v>44</v>
      </c>
      <c r="D4410" s="2" t="s">
        <v>1329</v>
      </c>
      <c r="E4410" s="2" t="s">
        <v>30973</v>
      </c>
      <c r="F4410" s="2">
        <v>32220663</v>
      </c>
      <c r="G4410" s="2" t="s">
        <v>31042</v>
      </c>
      <c r="H4410" s="2" t="s">
        <v>31043</v>
      </c>
      <c r="I4410" s="2" t="s">
        <v>1347</v>
      </c>
      <c r="J4410" s="2" t="s">
        <v>31044</v>
      </c>
      <c r="K4410" s="2" t="s">
        <v>17966</v>
      </c>
      <c r="L4410" s="2" t="s">
        <v>31045</v>
      </c>
      <c r="M4410" s="2" t="s">
        <v>7388</v>
      </c>
      <c r="N4410" s="4" t="s">
        <v>31046</v>
      </c>
      <c r="O4410" s="4" t="s">
        <v>31047</v>
      </c>
    </row>
    <row r="4411" spans="1:15" ht="15" hidden="1" customHeight="1" x14ac:dyDescent="0.3">
      <c r="A4411" s="2" t="s">
        <v>557</v>
      </c>
      <c r="B4411" s="2" t="s">
        <v>34350</v>
      </c>
      <c r="C4411" s="3">
        <v>44</v>
      </c>
      <c r="D4411" s="2" t="s">
        <v>1329</v>
      </c>
      <c r="E4411" s="2" t="s">
        <v>30955</v>
      </c>
      <c r="F4411" s="2">
        <v>32494576</v>
      </c>
      <c r="G4411" s="2" t="s">
        <v>31048</v>
      </c>
      <c r="H4411" s="2" t="s">
        <v>31049</v>
      </c>
      <c r="I4411" s="2" t="s">
        <v>5046</v>
      </c>
      <c r="J4411" s="2" t="s">
        <v>14880</v>
      </c>
      <c r="K4411" s="2" t="s">
        <v>7631</v>
      </c>
      <c r="L4411" s="2" t="s">
        <v>31050</v>
      </c>
      <c r="M4411" s="2" t="s">
        <v>7388</v>
      </c>
      <c r="N4411" s="4" t="s">
        <v>31051</v>
      </c>
      <c r="O4411" s="4" t="s">
        <v>31052</v>
      </c>
    </row>
    <row r="4412" spans="1:15" ht="15" hidden="1" customHeight="1" x14ac:dyDescent="0.3">
      <c r="A4412" s="2" t="s">
        <v>557</v>
      </c>
      <c r="B4412" s="2" t="s">
        <v>34350</v>
      </c>
      <c r="C4412" s="3">
        <v>44</v>
      </c>
      <c r="D4412" s="2" t="s">
        <v>1329</v>
      </c>
      <c r="E4412" s="2" t="s">
        <v>30955</v>
      </c>
      <c r="F4412" s="2">
        <v>31720297</v>
      </c>
      <c r="G4412" s="2" t="s">
        <v>31053</v>
      </c>
      <c r="H4412" s="2" t="s">
        <v>31054</v>
      </c>
      <c r="I4412" s="2" t="s">
        <v>3199</v>
      </c>
      <c r="J4412" s="2" t="s">
        <v>6109</v>
      </c>
      <c r="K4412" s="2" t="s">
        <v>7631</v>
      </c>
      <c r="L4412" s="2" t="s">
        <v>31055</v>
      </c>
      <c r="M4412" s="2" t="s">
        <v>7388</v>
      </c>
      <c r="N4412" s="4" t="s">
        <v>31056</v>
      </c>
      <c r="O4412" s="4" t="s">
        <v>31057</v>
      </c>
    </row>
    <row r="4413" spans="1:15" ht="15" hidden="1" customHeight="1" x14ac:dyDescent="0.3">
      <c r="A4413" s="2" t="s">
        <v>557</v>
      </c>
      <c r="B4413" s="2" t="s">
        <v>34350</v>
      </c>
      <c r="C4413" s="3">
        <v>44</v>
      </c>
      <c r="D4413" s="2" t="s">
        <v>1329</v>
      </c>
      <c r="E4413" s="2" t="s">
        <v>30955</v>
      </c>
      <c r="F4413" s="2">
        <v>29555811</v>
      </c>
      <c r="G4413" s="2" t="s">
        <v>31058</v>
      </c>
      <c r="H4413" s="2" t="s">
        <v>31059</v>
      </c>
      <c r="I4413" s="2" t="s">
        <v>31060</v>
      </c>
      <c r="J4413" s="2" t="s">
        <v>31060</v>
      </c>
      <c r="K4413" s="2" t="s">
        <v>8462</v>
      </c>
      <c r="L4413" s="2" t="s">
        <v>31061</v>
      </c>
      <c r="M4413" s="2" t="s">
        <v>7565</v>
      </c>
      <c r="N4413" s="4" t="s">
        <v>31062</v>
      </c>
      <c r="O4413" s="4" t="s">
        <v>31063</v>
      </c>
    </row>
    <row r="4414" spans="1:15" ht="15" hidden="1" customHeight="1" x14ac:dyDescent="0.3">
      <c r="A4414" s="2" t="s">
        <v>557</v>
      </c>
      <c r="B4414" s="2" t="s">
        <v>34350</v>
      </c>
      <c r="C4414" s="3">
        <v>44</v>
      </c>
      <c r="D4414" s="2" t="s">
        <v>1329</v>
      </c>
      <c r="E4414" s="2" t="s">
        <v>30949</v>
      </c>
      <c r="F4414" s="2">
        <v>28556850</v>
      </c>
      <c r="G4414" s="2" t="s">
        <v>31064</v>
      </c>
      <c r="H4414" s="2" t="s">
        <v>31065</v>
      </c>
      <c r="I4414" s="2" t="s">
        <v>31066</v>
      </c>
      <c r="J4414" s="2" t="s">
        <v>16873</v>
      </c>
      <c r="K4414" s="2" t="s">
        <v>31067</v>
      </c>
      <c r="L4414" s="2" t="s">
        <v>31068</v>
      </c>
      <c r="M4414" s="2" t="s">
        <v>7404</v>
      </c>
      <c r="N4414" s="4" t="s">
        <v>31069</v>
      </c>
      <c r="O4414" s="4" t="s">
        <v>31070</v>
      </c>
    </row>
    <row r="4415" spans="1:15" ht="15" hidden="1" customHeight="1" x14ac:dyDescent="0.3">
      <c r="A4415" s="2" t="s">
        <v>557</v>
      </c>
      <c r="B4415" s="2" t="s">
        <v>34350</v>
      </c>
      <c r="C4415" s="3">
        <v>44</v>
      </c>
      <c r="D4415" s="2" t="s">
        <v>1329</v>
      </c>
      <c r="E4415" s="2" t="s">
        <v>30955</v>
      </c>
      <c r="F4415" s="2">
        <v>28473505</v>
      </c>
      <c r="G4415" s="2" t="s">
        <v>31071</v>
      </c>
      <c r="H4415" s="2" t="s">
        <v>31072</v>
      </c>
      <c r="I4415" s="2" t="s">
        <v>2656</v>
      </c>
      <c r="J4415" s="2" t="s">
        <v>10449</v>
      </c>
      <c r="K4415" s="2" t="s">
        <v>5377</v>
      </c>
      <c r="L4415" s="2" t="s">
        <v>31073</v>
      </c>
      <c r="M4415" s="2" t="s">
        <v>7417</v>
      </c>
      <c r="N4415" s="4" t="s">
        <v>31074</v>
      </c>
      <c r="O4415" s="4" t="s">
        <v>31075</v>
      </c>
    </row>
    <row r="4416" spans="1:15" ht="15" hidden="1" customHeight="1" x14ac:dyDescent="0.3">
      <c r="A4416" s="2" t="s">
        <v>557</v>
      </c>
      <c r="B4416" s="2" t="s">
        <v>34350</v>
      </c>
      <c r="C4416" s="3">
        <v>44</v>
      </c>
      <c r="D4416" s="2" t="s">
        <v>1329</v>
      </c>
      <c r="E4416" s="2" t="s">
        <v>30955</v>
      </c>
      <c r="F4416" s="2">
        <v>28198725</v>
      </c>
      <c r="G4416" s="2" t="s">
        <v>31076</v>
      </c>
      <c r="H4416" s="2" t="s">
        <v>31077</v>
      </c>
      <c r="I4416" s="2" t="s">
        <v>4024</v>
      </c>
      <c r="J4416" s="2"/>
      <c r="K4416" s="2" t="s">
        <v>7656</v>
      </c>
      <c r="L4416" s="2" t="s">
        <v>31078</v>
      </c>
      <c r="M4416" s="2" t="s">
        <v>7438</v>
      </c>
      <c r="N4416" s="4" t="s">
        <v>31079</v>
      </c>
      <c r="O4416" s="4" t="s">
        <v>31080</v>
      </c>
    </row>
    <row r="4417" spans="1:15" ht="15" hidden="1" customHeight="1" x14ac:dyDescent="0.3">
      <c r="A4417" s="2" t="s">
        <v>557</v>
      </c>
      <c r="B4417" s="2" t="s">
        <v>34350</v>
      </c>
      <c r="C4417" s="3">
        <v>44</v>
      </c>
      <c r="D4417" s="2" t="s">
        <v>1329</v>
      </c>
      <c r="E4417" s="2" t="s">
        <v>30955</v>
      </c>
      <c r="F4417" s="2">
        <v>28365636</v>
      </c>
      <c r="G4417" s="2" t="s">
        <v>31081</v>
      </c>
      <c r="H4417" s="2" t="s">
        <v>31082</v>
      </c>
      <c r="I4417" s="2" t="s">
        <v>9419</v>
      </c>
      <c r="J4417" s="2"/>
      <c r="K4417" s="2" t="s">
        <v>30958</v>
      </c>
      <c r="L4417" s="2" t="s">
        <v>31083</v>
      </c>
      <c r="M4417" s="2" t="s">
        <v>7709</v>
      </c>
      <c r="N4417" s="4" t="s">
        <v>31084</v>
      </c>
      <c r="O4417" s="4" t="s">
        <v>31085</v>
      </c>
    </row>
    <row r="4418" spans="1:15" ht="15" hidden="1" customHeight="1" x14ac:dyDescent="0.3">
      <c r="A4418" s="2" t="s">
        <v>557</v>
      </c>
      <c r="B4418" s="2" t="s">
        <v>34350</v>
      </c>
      <c r="C4418" s="3">
        <v>44</v>
      </c>
      <c r="D4418" s="2" t="s">
        <v>1329</v>
      </c>
      <c r="E4418" s="2" t="s">
        <v>30955</v>
      </c>
      <c r="F4418" s="2">
        <v>28273179</v>
      </c>
      <c r="G4418" s="2" t="s">
        <v>31086</v>
      </c>
      <c r="H4418" s="2" t="s">
        <v>31087</v>
      </c>
      <c r="I4418" s="2" t="s">
        <v>889</v>
      </c>
      <c r="J4418" s="2" t="s">
        <v>31088</v>
      </c>
      <c r="K4418" s="2" t="s">
        <v>9399</v>
      </c>
      <c r="L4418" s="2" t="s">
        <v>31089</v>
      </c>
      <c r="M4418" s="2" t="s">
        <v>7858</v>
      </c>
      <c r="N4418" s="4" t="s">
        <v>31090</v>
      </c>
      <c r="O4418" s="4" t="s">
        <v>31091</v>
      </c>
    </row>
    <row r="4419" spans="1:15" ht="15" hidden="1" customHeight="1" x14ac:dyDescent="0.3">
      <c r="A4419" s="2" t="s">
        <v>557</v>
      </c>
      <c r="B4419" s="2" t="s">
        <v>34350</v>
      </c>
      <c r="C4419" s="3">
        <v>44</v>
      </c>
      <c r="D4419" s="2" t="s">
        <v>1329</v>
      </c>
      <c r="E4419" s="2" t="s">
        <v>30955</v>
      </c>
      <c r="F4419" s="2">
        <v>27496101</v>
      </c>
      <c r="G4419" s="2" t="s">
        <v>31092</v>
      </c>
      <c r="H4419" s="2" t="s">
        <v>31093</v>
      </c>
      <c r="I4419" s="2" t="s">
        <v>1406</v>
      </c>
      <c r="J4419" s="2" t="s">
        <v>31094</v>
      </c>
      <c r="K4419" s="2" t="s">
        <v>5377</v>
      </c>
      <c r="L4419" s="2" t="s">
        <v>31095</v>
      </c>
      <c r="M4419" s="2" t="s">
        <v>7388</v>
      </c>
      <c r="N4419" s="4" t="s">
        <v>31096</v>
      </c>
      <c r="O4419" s="4" t="s">
        <v>31097</v>
      </c>
    </row>
    <row r="4420" spans="1:15" ht="15" hidden="1" customHeight="1" x14ac:dyDescent="0.3">
      <c r="A4420" s="2" t="s">
        <v>557</v>
      </c>
      <c r="B4420" s="2" t="s">
        <v>34350</v>
      </c>
      <c r="C4420" s="3">
        <v>44</v>
      </c>
      <c r="D4420" s="2" t="s">
        <v>1329</v>
      </c>
      <c r="E4420" s="2" t="s">
        <v>30955</v>
      </c>
      <c r="F4420" s="2">
        <v>28135322</v>
      </c>
      <c r="G4420" s="2" t="s">
        <v>31086</v>
      </c>
      <c r="H4420" s="2" t="s">
        <v>31098</v>
      </c>
      <c r="I4420" s="2" t="s">
        <v>1406</v>
      </c>
      <c r="J4420" s="2" t="s">
        <v>19426</v>
      </c>
      <c r="K4420" s="2" t="s">
        <v>9399</v>
      </c>
      <c r="L4420" s="2" t="s">
        <v>31099</v>
      </c>
      <c r="M4420" s="2" t="s">
        <v>7460</v>
      </c>
      <c r="N4420" s="4" t="s">
        <v>31100</v>
      </c>
      <c r="O4420" s="4" t="s">
        <v>31101</v>
      </c>
    </row>
    <row r="4421" spans="1:15" ht="15" hidden="1" customHeight="1" x14ac:dyDescent="0.3">
      <c r="A4421" s="2" t="s">
        <v>557</v>
      </c>
      <c r="B4421" s="2" t="s">
        <v>34350</v>
      </c>
      <c r="C4421" s="3">
        <v>44</v>
      </c>
      <c r="D4421" s="2" t="s">
        <v>1329</v>
      </c>
      <c r="E4421" s="2" t="s">
        <v>30955</v>
      </c>
      <c r="F4421" s="2">
        <v>27723388</v>
      </c>
      <c r="G4421" s="2" t="s">
        <v>31102</v>
      </c>
      <c r="H4421" s="2" t="s">
        <v>31103</v>
      </c>
      <c r="I4421" s="2" t="s">
        <v>1366</v>
      </c>
      <c r="J4421" s="2"/>
      <c r="K4421" s="2" t="s">
        <v>31104</v>
      </c>
      <c r="L4421" s="2" t="s">
        <v>31105</v>
      </c>
      <c r="M4421" s="2" t="s">
        <v>7709</v>
      </c>
      <c r="N4421" s="4" t="s">
        <v>31106</v>
      </c>
      <c r="O4421" s="4" t="s">
        <v>31107</v>
      </c>
    </row>
    <row r="4422" spans="1:15" ht="15" hidden="1" customHeight="1" x14ac:dyDescent="0.3">
      <c r="A4422" s="2" t="s">
        <v>557</v>
      </c>
      <c r="B4422" s="2" t="s">
        <v>34350</v>
      </c>
      <c r="C4422" s="3">
        <v>44</v>
      </c>
      <c r="D4422" s="2" t="s">
        <v>1329</v>
      </c>
      <c r="E4422" s="2" t="s">
        <v>30955</v>
      </c>
      <c r="F4422" s="2">
        <v>27581406</v>
      </c>
      <c r="G4422" s="2" t="s">
        <v>31076</v>
      </c>
      <c r="H4422" s="2" t="s">
        <v>31108</v>
      </c>
      <c r="I4422" s="2" t="s">
        <v>7958</v>
      </c>
      <c r="J4422" s="2"/>
      <c r="K4422" s="2" t="s">
        <v>9920</v>
      </c>
      <c r="L4422" s="2" t="s">
        <v>31109</v>
      </c>
      <c r="M4422" s="2" t="s">
        <v>8909</v>
      </c>
      <c r="N4422" s="4" t="s">
        <v>31110</v>
      </c>
      <c r="O4422" s="4" t="s">
        <v>31111</v>
      </c>
    </row>
    <row r="4423" spans="1:15" ht="15" hidden="1" customHeight="1" x14ac:dyDescent="0.3">
      <c r="A4423" s="2" t="s">
        <v>557</v>
      </c>
      <c r="B4423" s="2" t="s">
        <v>34350</v>
      </c>
      <c r="C4423" s="3">
        <v>44</v>
      </c>
      <c r="D4423" s="2" t="s">
        <v>1329</v>
      </c>
      <c r="E4423" s="2" t="s">
        <v>30955</v>
      </c>
      <c r="F4423" s="2">
        <v>27015800</v>
      </c>
      <c r="G4423" s="2" t="s">
        <v>31112</v>
      </c>
      <c r="H4423" s="2" t="s">
        <v>31113</v>
      </c>
      <c r="I4423" s="2" t="s">
        <v>9502</v>
      </c>
      <c r="J4423" s="2" t="s">
        <v>31114</v>
      </c>
      <c r="K4423" s="2" t="s">
        <v>5377</v>
      </c>
      <c r="L4423" s="2" t="s">
        <v>31115</v>
      </c>
      <c r="M4423" s="2" t="s">
        <v>7417</v>
      </c>
      <c r="N4423" s="4" t="s">
        <v>31116</v>
      </c>
      <c r="O4423" s="4" t="s">
        <v>31117</v>
      </c>
    </row>
    <row r="4424" spans="1:15" ht="15" hidden="1" customHeight="1" x14ac:dyDescent="0.3">
      <c r="A4424" s="2" t="s">
        <v>557</v>
      </c>
      <c r="B4424" s="2" t="s">
        <v>34350</v>
      </c>
      <c r="C4424" s="3">
        <v>44</v>
      </c>
      <c r="D4424" s="2" t="s">
        <v>1329</v>
      </c>
      <c r="E4424" s="2" t="s">
        <v>30955</v>
      </c>
      <c r="F4424" s="2">
        <v>27133217</v>
      </c>
      <c r="G4424" s="2" t="s">
        <v>31118</v>
      </c>
      <c r="H4424" s="2" t="s">
        <v>31119</v>
      </c>
      <c r="I4424" s="2" t="s">
        <v>9502</v>
      </c>
      <c r="J4424" s="2" t="s">
        <v>31120</v>
      </c>
      <c r="K4424" s="2" t="s">
        <v>17966</v>
      </c>
      <c r="L4424" s="2" t="s">
        <v>31121</v>
      </c>
      <c r="M4424" s="2" t="s">
        <v>7565</v>
      </c>
      <c r="N4424" s="4" t="s">
        <v>31122</v>
      </c>
      <c r="O4424" s="4" t="s">
        <v>31123</v>
      </c>
    </row>
    <row r="4425" spans="1:15" ht="15" hidden="1" customHeight="1" x14ac:dyDescent="0.3">
      <c r="A4425" s="2" t="s">
        <v>557</v>
      </c>
      <c r="B4425" s="2" t="s">
        <v>34350</v>
      </c>
      <c r="C4425" s="3">
        <v>44</v>
      </c>
      <c r="D4425" s="2" t="s">
        <v>1329</v>
      </c>
      <c r="E4425" s="2" t="s">
        <v>30955</v>
      </c>
      <c r="F4425" s="2">
        <v>32288579</v>
      </c>
      <c r="G4425" s="2" t="s">
        <v>31076</v>
      </c>
      <c r="H4425" s="2" t="s">
        <v>31037</v>
      </c>
      <c r="I4425" s="2" t="s">
        <v>9502</v>
      </c>
      <c r="J4425" s="2" t="s">
        <v>31124</v>
      </c>
      <c r="K4425" s="2" t="s">
        <v>31038</v>
      </c>
      <c r="L4425" s="2" t="s">
        <v>31125</v>
      </c>
      <c r="M4425" s="2" t="s">
        <v>7438</v>
      </c>
      <c r="N4425" s="4" t="s">
        <v>31126</v>
      </c>
      <c r="O4425" s="4" t="s">
        <v>31127</v>
      </c>
    </row>
    <row r="4426" spans="1:15" ht="15" hidden="1" customHeight="1" x14ac:dyDescent="0.3">
      <c r="A4426" s="2" t="s">
        <v>557</v>
      </c>
      <c r="B4426" s="2" t="s">
        <v>34350</v>
      </c>
      <c r="C4426" s="3">
        <v>44</v>
      </c>
      <c r="D4426" s="2" t="s">
        <v>1329</v>
      </c>
      <c r="E4426" s="2" t="s">
        <v>30955</v>
      </c>
      <c r="F4426" s="2">
        <v>26277596</v>
      </c>
      <c r="G4426" s="2" t="s">
        <v>31128</v>
      </c>
      <c r="H4426" s="2" t="s">
        <v>31129</v>
      </c>
      <c r="I4426" s="2" t="s">
        <v>7985</v>
      </c>
      <c r="J4426" s="2" t="s">
        <v>18651</v>
      </c>
      <c r="K4426" s="2" t="s">
        <v>7380</v>
      </c>
      <c r="L4426" s="2" t="s">
        <v>31130</v>
      </c>
      <c r="M4426" s="2" t="s">
        <v>7460</v>
      </c>
      <c r="N4426" s="4" t="s">
        <v>31131</v>
      </c>
      <c r="O4426" s="4" t="s">
        <v>31132</v>
      </c>
    </row>
    <row r="4427" spans="1:15" ht="15" hidden="1" customHeight="1" x14ac:dyDescent="0.3">
      <c r="A4427" s="2" t="s">
        <v>557</v>
      </c>
      <c r="B4427" s="2" t="s">
        <v>34350</v>
      </c>
      <c r="C4427" s="3">
        <v>44</v>
      </c>
      <c r="D4427" s="2" t="s">
        <v>1329</v>
      </c>
      <c r="E4427" s="2" t="s">
        <v>30955</v>
      </c>
      <c r="F4427" s="2">
        <v>26833533</v>
      </c>
      <c r="G4427" s="2" t="s">
        <v>31133</v>
      </c>
      <c r="H4427" s="2" t="s">
        <v>31134</v>
      </c>
      <c r="I4427" s="2" t="s">
        <v>7985</v>
      </c>
      <c r="J4427" s="2"/>
      <c r="K4427" s="2" t="s">
        <v>30958</v>
      </c>
      <c r="L4427" s="2" t="s">
        <v>31135</v>
      </c>
      <c r="M4427" s="2" t="s">
        <v>10877</v>
      </c>
      <c r="N4427" s="4" t="s">
        <v>31136</v>
      </c>
      <c r="O4427" s="4" t="s">
        <v>31137</v>
      </c>
    </row>
    <row r="4428" spans="1:15" ht="15" hidden="1" customHeight="1" x14ac:dyDescent="0.3">
      <c r="A4428" s="2" t="s">
        <v>557</v>
      </c>
      <c r="B4428" s="2" t="s">
        <v>34350</v>
      </c>
      <c r="C4428" s="3">
        <v>44</v>
      </c>
      <c r="D4428" s="2" t="s">
        <v>1329</v>
      </c>
      <c r="E4428" s="2" t="s">
        <v>30955</v>
      </c>
      <c r="F4428" s="2">
        <v>26403371</v>
      </c>
      <c r="G4428" s="2" t="s">
        <v>31138</v>
      </c>
      <c r="H4428" s="2" t="s">
        <v>31139</v>
      </c>
      <c r="I4428" s="2" t="s">
        <v>1609</v>
      </c>
      <c r="J4428" s="2" t="s">
        <v>1609</v>
      </c>
      <c r="K4428" s="2" t="s">
        <v>8462</v>
      </c>
      <c r="L4428" s="2" t="s">
        <v>31140</v>
      </c>
      <c r="M4428" s="2" t="s">
        <v>7677</v>
      </c>
      <c r="N4428" s="4" t="s">
        <v>31141</v>
      </c>
      <c r="O4428" s="4" t="s">
        <v>31142</v>
      </c>
    </row>
    <row r="4429" spans="1:15" ht="15" hidden="1" customHeight="1" x14ac:dyDescent="0.3">
      <c r="A4429" s="2" t="s">
        <v>557</v>
      </c>
      <c r="B4429" s="2" t="s">
        <v>34350</v>
      </c>
      <c r="C4429" s="3">
        <v>44</v>
      </c>
      <c r="D4429" s="2" t="s">
        <v>1329</v>
      </c>
      <c r="E4429" s="2" t="s">
        <v>30955</v>
      </c>
      <c r="F4429" s="2">
        <v>25948816</v>
      </c>
      <c r="G4429" s="2" t="s">
        <v>31143</v>
      </c>
      <c r="H4429" s="2" t="s">
        <v>31144</v>
      </c>
      <c r="I4429" s="2" t="s">
        <v>31145</v>
      </c>
      <c r="J4429" s="2" t="s">
        <v>29121</v>
      </c>
      <c r="K4429" s="2" t="s">
        <v>8235</v>
      </c>
      <c r="L4429" s="2" t="s">
        <v>31146</v>
      </c>
      <c r="M4429" s="2" t="s">
        <v>7460</v>
      </c>
      <c r="N4429" s="4" t="s">
        <v>31147</v>
      </c>
      <c r="O4429" s="4" t="s">
        <v>31148</v>
      </c>
    </row>
    <row r="4430" spans="1:15" ht="15" hidden="1" customHeight="1" x14ac:dyDescent="0.3">
      <c r="A4430" s="2" t="s">
        <v>557</v>
      </c>
      <c r="B4430" s="2" t="s">
        <v>34350</v>
      </c>
      <c r="C4430" s="3">
        <v>44</v>
      </c>
      <c r="D4430" s="2" t="s">
        <v>1329</v>
      </c>
      <c r="E4430" s="2" t="s">
        <v>30955</v>
      </c>
      <c r="F4430" s="2">
        <v>25775050</v>
      </c>
      <c r="G4430" s="2" t="s">
        <v>31036</v>
      </c>
      <c r="H4430" s="2" t="s">
        <v>31149</v>
      </c>
      <c r="I4430" s="2" t="s">
        <v>2431</v>
      </c>
      <c r="J4430" s="2"/>
      <c r="K4430" s="2" t="s">
        <v>7656</v>
      </c>
      <c r="L4430" s="2" t="s">
        <v>31150</v>
      </c>
      <c r="M4430" s="2" t="s">
        <v>7600</v>
      </c>
      <c r="N4430" s="4" t="s">
        <v>31151</v>
      </c>
      <c r="O4430" s="4" t="s">
        <v>31152</v>
      </c>
    </row>
    <row r="4431" spans="1:15" ht="15" hidden="1" customHeight="1" x14ac:dyDescent="0.3">
      <c r="A4431" s="2" t="s">
        <v>557</v>
      </c>
      <c r="B4431" s="2" t="s">
        <v>34350</v>
      </c>
      <c r="C4431" s="3">
        <v>44</v>
      </c>
      <c r="D4431" s="2" t="s">
        <v>1329</v>
      </c>
      <c r="E4431" s="2" t="s">
        <v>30955</v>
      </c>
      <c r="F4431" s="2">
        <v>25712213</v>
      </c>
      <c r="G4431" s="2" t="s">
        <v>31153</v>
      </c>
      <c r="H4431" s="2" t="s">
        <v>31154</v>
      </c>
      <c r="I4431" s="2" t="s">
        <v>3868</v>
      </c>
      <c r="J4431" s="2" t="s">
        <v>31155</v>
      </c>
      <c r="K4431" s="2" t="s">
        <v>8235</v>
      </c>
      <c r="L4431" s="2" t="s">
        <v>31156</v>
      </c>
      <c r="M4431" s="2" t="s">
        <v>7460</v>
      </c>
      <c r="N4431" s="4" t="s">
        <v>31157</v>
      </c>
      <c r="O4431" s="4" t="s">
        <v>31158</v>
      </c>
    </row>
    <row r="4432" spans="1:15" ht="15" hidden="1" customHeight="1" x14ac:dyDescent="0.3">
      <c r="A4432" s="2" t="s">
        <v>557</v>
      </c>
      <c r="B4432" s="2" t="s">
        <v>34350</v>
      </c>
      <c r="C4432" s="3">
        <v>44</v>
      </c>
      <c r="D4432" s="2" t="s">
        <v>1329</v>
      </c>
      <c r="E4432" s="2" t="s">
        <v>30955</v>
      </c>
      <c r="F4432" s="2">
        <v>25595646</v>
      </c>
      <c r="G4432" s="2" t="s">
        <v>31159</v>
      </c>
      <c r="H4432" s="2" t="s">
        <v>31160</v>
      </c>
      <c r="I4432" s="2" t="s">
        <v>31161</v>
      </c>
      <c r="J4432" s="2" t="s">
        <v>31162</v>
      </c>
      <c r="K4432" s="2" t="s">
        <v>9636</v>
      </c>
      <c r="L4432" s="2" t="s">
        <v>31163</v>
      </c>
      <c r="M4432" s="2" t="s">
        <v>7460</v>
      </c>
      <c r="N4432" s="4" t="s">
        <v>31164</v>
      </c>
      <c r="O4432" s="4" t="s">
        <v>31165</v>
      </c>
    </row>
    <row r="4433" spans="1:15" ht="15" hidden="1" customHeight="1" x14ac:dyDescent="0.3">
      <c r="A4433" s="2" t="s">
        <v>557</v>
      </c>
      <c r="B4433" s="2" t="s">
        <v>34350</v>
      </c>
      <c r="C4433" s="3">
        <v>44</v>
      </c>
      <c r="D4433" s="2" t="s">
        <v>1329</v>
      </c>
      <c r="E4433" s="2" t="s">
        <v>30973</v>
      </c>
      <c r="F4433" s="2">
        <v>25583525</v>
      </c>
      <c r="G4433" s="2" t="s">
        <v>31166</v>
      </c>
      <c r="H4433" s="2" t="s">
        <v>31167</v>
      </c>
      <c r="I4433" s="2" t="s">
        <v>1515</v>
      </c>
      <c r="J4433" s="2" t="s">
        <v>31168</v>
      </c>
      <c r="K4433" s="2" t="s">
        <v>8396</v>
      </c>
      <c r="L4433" s="2" t="s">
        <v>31169</v>
      </c>
      <c r="M4433" s="2" t="s">
        <v>7460</v>
      </c>
      <c r="N4433" s="4" t="s">
        <v>31170</v>
      </c>
      <c r="O4433" s="4" t="s">
        <v>31171</v>
      </c>
    </row>
    <row r="4434" spans="1:15" ht="15" hidden="1" customHeight="1" x14ac:dyDescent="0.3">
      <c r="A4434" s="2" t="s">
        <v>557</v>
      </c>
      <c r="B4434" s="2" t="s">
        <v>34350</v>
      </c>
      <c r="C4434" s="3">
        <v>44</v>
      </c>
      <c r="D4434" s="2" t="s">
        <v>1329</v>
      </c>
      <c r="E4434" s="2" t="s">
        <v>30955</v>
      </c>
      <c r="F4434" s="2">
        <v>25688162</v>
      </c>
      <c r="G4434" s="2" t="s">
        <v>31172</v>
      </c>
      <c r="H4434" s="2" t="s">
        <v>31173</v>
      </c>
      <c r="I4434" s="2" t="s">
        <v>1515</v>
      </c>
      <c r="J4434" s="2"/>
      <c r="K4434" s="2" t="s">
        <v>5377</v>
      </c>
      <c r="L4434" s="2" t="s">
        <v>31174</v>
      </c>
      <c r="M4434" s="2" t="s">
        <v>7417</v>
      </c>
      <c r="N4434" s="4" t="s">
        <v>31175</v>
      </c>
      <c r="O4434" s="4" t="s">
        <v>31176</v>
      </c>
    </row>
    <row r="4435" spans="1:15" ht="15" hidden="1" customHeight="1" x14ac:dyDescent="0.3">
      <c r="A4435" s="2" t="s">
        <v>557</v>
      </c>
      <c r="B4435" s="2" t="s">
        <v>34350</v>
      </c>
      <c r="C4435" s="3">
        <v>44</v>
      </c>
      <c r="D4435" s="2" t="s">
        <v>1329</v>
      </c>
      <c r="E4435" s="2" t="s">
        <v>30973</v>
      </c>
      <c r="F4435" s="2">
        <v>26312874</v>
      </c>
      <c r="G4435" s="2" t="s">
        <v>31177</v>
      </c>
      <c r="H4435" s="2" t="s">
        <v>31178</v>
      </c>
      <c r="I4435" s="2" t="s">
        <v>31179</v>
      </c>
      <c r="J4435" s="2"/>
      <c r="K4435" s="2" t="s">
        <v>8544</v>
      </c>
      <c r="L4435" s="2" t="s">
        <v>31180</v>
      </c>
      <c r="M4435" s="2" t="s">
        <v>7388</v>
      </c>
      <c r="N4435" s="4" t="s">
        <v>31181</v>
      </c>
      <c r="O4435" s="4" t="s">
        <v>31182</v>
      </c>
    </row>
    <row r="4436" spans="1:15" ht="15" hidden="1" customHeight="1" x14ac:dyDescent="0.3">
      <c r="A4436" s="2" t="s">
        <v>557</v>
      </c>
      <c r="B4436" s="2" t="s">
        <v>34350</v>
      </c>
      <c r="C4436" s="3">
        <v>44</v>
      </c>
      <c r="D4436" s="2" t="s">
        <v>1329</v>
      </c>
      <c r="E4436" s="2" t="s">
        <v>30949</v>
      </c>
      <c r="F4436" s="2">
        <v>31641581</v>
      </c>
      <c r="G4436" s="2" t="s">
        <v>31183</v>
      </c>
      <c r="H4436" s="2" t="s">
        <v>31184</v>
      </c>
      <c r="I4436" s="2" t="s">
        <v>632</v>
      </c>
      <c r="J4436" s="2" t="s">
        <v>21349</v>
      </c>
      <c r="K4436" s="2" t="s">
        <v>13916</v>
      </c>
      <c r="L4436" s="2" t="s">
        <v>31185</v>
      </c>
      <c r="M4436" s="2" t="s">
        <v>7388</v>
      </c>
      <c r="N4436" s="4" t="s">
        <v>31186</v>
      </c>
      <c r="O4436" s="4" t="s">
        <v>31187</v>
      </c>
    </row>
    <row r="4437" spans="1:15" ht="15" hidden="1" customHeight="1" x14ac:dyDescent="0.3">
      <c r="A4437" s="2" t="s">
        <v>557</v>
      </c>
      <c r="B4437" s="2" t="s">
        <v>34350</v>
      </c>
      <c r="C4437" s="3">
        <v>44</v>
      </c>
      <c r="D4437" s="2" t="s">
        <v>1329</v>
      </c>
      <c r="E4437" s="2" t="s">
        <v>30955</v>
      </c>
      <c r="F4437" s="2">
        <v>25488531</v>
      </c>
      <c r="G4437" s="2" t="s">
        <v>31188</v>
      </c>
      <c r="H4437" s="2" t="s">
        <v>31189</v>
      </c>
      <c r="I4437" s="2" t="s">
        <v>2126</v>
      </c>
      <c r="J4437" s="2"/>
      <c r="K4437" s="2" t="s">
        <v>31104</v>
      </c>
      <c r="L4437" s="2" t="s">
        <v>31190</v>
      </c>
      <c r="M4437" s="2" t="s">
        <v>7438</v>
      </c>
      <c r="N4437" s="4" t="s">
        <v>31191</v>
      </c>
      <c r="O4437" s="4" t="s">
        <v>31192</v>
      </c>
    </row>
    <row r="4438" spans="1:15" ht="15" hidden="1" customHeight="1" x14ac:dyDescent="0.3">
      <c r="A4438" s="2" t="s">
        <v>557</v>
      </c>
      <c r="B4438" s="2" t="s">
        <v>34350</v>
      </c>
      <c r="C4438" s="3">
        <v>44</v>
      </c>
      <c r="D4438" s="2" t="s">
        <v>1329</v>
      </c>
      <c r="E4438" s="2" t="s">
        <v>30955</v>
      </c>
      <c r="F4438" s="2">
        <v>25488532</v>
      </c>
      <c r="G4438" s="2" t="s">
        <v>31193</v>
      </c>
      <c r="H4438" s="2" t="s">
        <v>31194</v>
      </c>
      <c r="I4438" s="2" t="s">
        <v>2126</v>
      </c>
      <c r="J4438" s="2"/>
      <c r="K4438" s="2" t="s">
        <v>31104</v>
      </c>
      <c r="L4438" s="2" t="s">
        <v>31195</v>
      </c>
      <c r="M4438" s="2" t="s">
        <v>7438</v>
      </c>
      <c r="N4438" s="4" t="s">
        <v>31196</v>
      </c>
      <c r="O4438" s="4" t="s">
        <v>31197</v>
      </c>
    </row>
    <row r="4439" spans="1:15" ht="15" hidden="1" customHeight="1" x14ac:dyDescent="0.3">
      <c r="A4439" s="2" t="s">
        <v>557</v>
      </c>
      <c r="B4439" s="2" t="s">
        <v>34350</v>
      </c>
      <c r="C4439" s="3">
        <v>44</v>
      </c>
      <c r="D4439" s="2" t="s">
        <v>1329</v>
      </c>
      <c r="E4439" s="2" t="s">
        <v>30955</v>
      </c>
      <c r="F4439" s="2">
        <v>25289486</v>
      </c>
      <c r="G4439" s="2" t="s">
        <v>31076</v>
      </c>
      <c r="H4439" s="2" t="s">
        <v>1871</v>
      </c>
      <c r="I4439" s="2" t="s">
        <v>4053</v>
      </c>
      <c r="J4439" s="2"/>
      <c r="K4439" s="2" t="s">
        <v>31104</v>
      </c>
      <c r="L4439" s="2" t="s">
        <v>31198</v>
      </c>
      <c r="M4439" s="2" t="s">
        <v>7388</v>
      </c>
      <c r="N4439" s="4" t="s">
        <v>31199</v>
      </c>
      <c r="O4439" s="4" t="s">
        <v>31200</v>
      </c>
    </row>
    <row r="4440" spans="1:15" ht="15" hidden="1" customHeight="1" x14ac:dyDescent="0.3">
      <c r="A4440" s="2" t="s">
        <v>557</v>
      </c>
      <c r="B4440" s="2" t="s">
        <v>34350</v>
      </c>
      <c r="C4440" s="3">
        <v>44</v>
      </c>
      <c r="D4440" s="2" t="s">
        <v>1329</v>
      </c>
      <c r="E4440" s="2" t="s">
        <v>30955</v>
      </c>
      <c r="F4440" s="2">
        <v>24958712</v>
      </c>
      <c r="G4440" s="2" t="s">
        <v>31201</v>
      </c>
      <c r="H4440" s="2" t="s">
        <v>31202</v>
      </c>
      <c r="I4440" s="2" t="s">
        <v>3082</v>
      </c>
      <c r="J4440" s="2" t="s">
        <v>23386</v>
      </c>
      <c r="K4440" s="2" t="s">
        <v>8396</v>
      </c>
      <c r="L4440" s="2" t="s">
        <v>31203</v>
      </c>
      <c r="M4440" s="2" t="s">
        <v>7460</v>
      </c>
      <c r="N4440" s="4" t="s">
        <v>31204</v>
      </c>
      <c r="O4440" s="4" t="s">
        <v>31205</v>
      </c>
    </row>
    <row r="4441" spans="1:15" ht="15" hidden="1" customHeight="1" x14ac:dyDescent="0.3">
      <c r="A4441" s="2" t="s">
        <v>557</v>
      </c>
      <c r="B4441" s="2" t="s">
        <v>34350</v>
      </c>
      <c r="C4441" s="3">
        <v>44</v>
      </c>
      <c r="D4441" s="2" t="s">
        <v>1329</v>
      </c>
      <c r="E4441" s="2" t="s">
        <v>30955</v>
      </c>
      <c r="F4441" s="2">
        <v>24785119</v>
      </c>
      <c r="G4441" s="2" t="s">
        <v>31206</v>
      </c>
      <c r="H4441" s="2" t="s">
        <v>31207</v>
      </c>
      <c r="I4441" s="2" t="s">
        <v>8063</v>
      </c>
      <c r="J4441" s="2"/>
      <c r="K4441" s="2" t="s">
        <v>31208</v>
      </c>
      <c r="L4441" s="2" t="s">
        <v>31209</v>
      </c>
      <c r="M4441" s="2" t="s">
        <v>7438</v>
      </c>
      <c r="N4441" s="4" t="s">
        <v>31210</v>
      </c>
      <c r="O4441" s="4" t="s">
        <v>31211</v>
      </c>
    </row>
    <row r="4442" spans="1:15" ht="15" hidden="1" customHeight="1" x14ac:dyDescent="0.3">
      <c r="A4442" s="2" t="s">
        <v>557</v>
      </c>
      <c r="B4442" s="2" t="s">
        <v>34350</v>
      </c>
      <c r="C4442" s="3">
        <v>44</v>
      </c>
      <c r="D4442" s="2" t="s">
        <v>1329</v>
      </c>
      <c r="E4442" s="2" t="s">
        <v>30955</v>
      </c>
      <c r="F4442" s="2">
        <v>24609894</v>
      </c>
      <c r="G4442" s="2" t="s">
        <v>31212</v>
      </c>
      <c r="H4442" s="2" t="s">
        <v>31213</v>
      </c>
      <c r="I4442" s="2" t="s">
        <v>1171</v>
      </c>
      <c r="J4442" s="2"/>
      <c r="K4442" s="2" t="s">
        <v>5377</v>
      </c>
      <c r="L4442" s="2" t="s">
        <v>31214</v>
      </c>
      <c r="M4442" s="2" t="s">
        <v>7438</v>
      </c>
      <c r="N4442" s="4" t="s">
        <v>31215</v>
      </c>
      <c r="O4442" s="4" t="s">
        <v>31216</v>
      </c>
    </row>
    <row r="4443" spans="1:15" ht="15" hidden="1" customHeight="1" x14ac:dyDescent="0.3">
      <c r="A4443" s="2" t="s">
        <v>557</v>
      </c>
      <c r="B4443" s="2" t="s">
        <v>34350</v>
      </c>
      <c r="C4443" s="3">
        <v>44</v>
      </c>
      <c r="D4443" s="2" t="s">
        <v>1329</v>
      </c>
      <c r="E4443" s="2" t="s">
        <v>30955</v>
      </c>
      <c r="F4443" s="2">
        <v>24186921</v>
      </c>
      <c r="G4443" s="2" t="s">
        <v>31217</v>
      </c>
      <c r="H4443" s="2" t="s">
        <v>31218</v>
      </c>
      <c r="I4443" s="2" t="s">
        <v>4049</v>
      </c>
      <c r="J4443" s="2" t="s">
        <v>3596</v>
      </c>
      <c r="K4443" s="2" t="s">
        <v>5377</v>
      </c>
      <c r="L4443" s="2" t="s">
        <v>31219</v>
      </c>
      <c r="M4443" s="2" t="s">
        <v>7460</v>
      </c>
      <c r="N4443" s="4" t="s">
        <v>31220</v>
      </c>
      <c r="O4443" s="4" t="s">
        <v>31221</v>
      </c>
    </row>
    <row r="4444" spans="1:15" ht="15" hidden="1" customHeight="1" x14ac:dyDescent="0.3">
      <c r="A4444" s="2" t="s">
        <v>557</v>
      </c>
      <c r="B4444" s="2" t="s">
        <v>34350</v>
      </c>
      <c r="C4444" s="3">
        <v>44</v>
      </c>
      <c r="D4444" s="2" t="s">
        <v>1329</v>
      </c>
      <c r="E4444" s="2" t="s">
        <v>30955</v>
      </c>
      <c r="F4444" s="2">
        <v>23972264</v>
      </c>
      <c r="G4444" s="2" t="s">
        <v>31222</v>
      </c>
      <c r="H4444" s="2" t="s">
        <v>31223</v>
      </c>
      <c r="I4444" s="2" t="s">
        <v>9605</v>
      </c>
      <c r="J4444" s="2"/>
      <c r="K4444" s="2" t="s">
        <v>17211</v>
      </c>
      <c r="L4444" s="2" t="s">
        <v>31224</v>
      </c>
      <c r="M4444" s="2" t="s">
        <v>7460</v>
      </c>
      <c r="N4444" s="4" t="s">
        <v>31225</v>
      </c>
      <c r="O4444" s="4" t="s">
        <v>31226</v>
      </c>
    </row>
    <row r="4445" spans="1:15" ht="15" hidden="1" customHeight="1" x14ac:dyDescent="0.3">
      <c r="A4445" s="2" t="s">
        <v>557</v>
      </c>
      <c r="B4445" s="2" t="s">
        <v>34350</v>
      </c>
      <c r="C4445" s="3">
        <v>44</v>
      </c>
      <c r="D4445" s="2" t="s">
        <v>1329</v>
      </c>
      <c r="E4445" s="2" t="s">
        <v>30955</v>
      </c>
      <c r="F4445" s="2">
        <v>22952350</v>
      </c>
      <c r="G4445" s="2" t="s">
        <v>31227</v>
      </c>
      <c r="H4445" s="2" t="s">
        <v>31228</v>
      </c>
      <c r="I4445" s="2" t="s">
        <v>1612</v>
      </c>
      <c r="J4445" s="2" t="s">
        <v>31229</v>
      </c>
      <c r="K4445" s="2" t="s">
        <v>15542</v>
      </c>
      <c r="L4445" s="2" t="s">
        <v>31230</v>
      </c>
      <c r="M4445" s="2" t="s">
        <v>7709</v>
      </c>
      <c r="N4445" s="4" t="s">
        <v>31231</v>
      </c>
      <c r="O4445" s="4" t="s">
        <v>31232</v>
      </c>
    </row>
    <row r="4446" spans="1:15" ht="15" hidden="1" customHeight="1" x14ac:dyDescent="0.3">
      <c r="A4446" s="2" t="s">
        <v>557</v>
      </c>
      <c r="B4446" s="2" t="s">
        <v>34350</v>
      </c>
      <c r="C4446" s="3">
        <v>44</v>
      </c>
      <c r="D4446" s="2" t="s">
        <v>1329</v>
      </c>
      <c r="E4446" s="2" t="s">
        <v>30955</v>
      </c>
      <c r="F4446" s="2">
        <v>23728864</v>
      </c>
      <c r="G4446" s="2" t="s">
        <v>31206</v>
      </c>
      <c r="H4446" s="2" t="s">
        <v>31233</v>
      </c>
      <c r="I4446" s="2" t="s">
        <v>4660</v>
      </c>
      <c r="J4446" s="2"/>
      <c r="K4446" s="2" t="s">
        <v>12121</v>
      </c>
      <c r="L4446" s="2" t="s">
        <v>31234</v>
      </c>
      <c r="M4446" s="2" t="s">
        <v>7438</v>
      </c>
      <c r="N4446" s="4" t="s">
        <v>31235</v>
      </c>
      <c r="O4446" s="4" t="s">
        <v>31236</v>
      </c>
    </row>
    <row r="4447" spans="1:15" ht="15" hidden="1" customHeight="1" x14ac:dyDescent="0.3">
      <c r="A4447" s="2" t="s">
        <v>557</v>
      </c>
      <c r="B4447" s="2" t="s">
        <v>34350</v>
      </c>
      <c r="C4447" s="3">
        <v>44</v>
      </c>
      <c r="D4447" s="2" t="s">
        <v>1329</v>
      </c>
      <c r="E4447" s="2" t="s">
        <v>30955</v>
      </c>
      <c r="F4447" s="2">
        <v>23571315</v>
      </c>
      <c r="G4447" s="2" t="s">
        <v>31237</v>
      </c>
      <c r="H4447" s="2" t="s">
        <v>1773</v>
      </c>
      <c r="I4447" s="2" t="s">
        <v>1293</v>
      </c>
      <c r="J4447" s="2"/>
      <c r="K4447" s="2" t="s">
        <v>31104</v>
      </c>
      <c r="L4447" s="2" t="s">
        <v>31238</v>
      </c>
      <c r="M4447" s="2" t="s">
        <v>7438</v>
      </c>
      <c r="N4447" s="4" t="s">
        <v>31239</v>
      </c>
      <c r="O4447" s="4" t="s">
        <v>31240</v>
      </c>
    </row>
    <row r="4448" spans="1:15" ht="15" hidden="1" customHeight="1" x14ac:dyDescent="0.3">
      <c r="A4448" s="2" t="s">
        <v>557</v>
      </c>
      <c r="B4448" s="2" t="s">
        <v>34350</v>
      </c>
      <c r="C4448" s="3">
        <v>44</v>
      </c>
      <c r="D4448" s="2" t="s">
        <v>1329</v>
      </c>
      <c r="E4448" s="2" t="s">
        <v>30955</v>
      </c>
      <c r="F4448" s="2">
        <v>32288572</v>
      </c>
      <c r="G4448" s="2" t="s">
        <v>31076</v>
      </c>
      <c r="H4448" s="2" t="s">
        <v>31241</v>
      </c>
      <c r="I4448" s="2" t="s">
        <v>886</v>
      </c>
      <c r="J4448" s="2" t="s">
        <v>31242</v>
      </c>
      <c r="K4448" s="2" t="s">
        <v>31038</v>
      </c>
      <c r="L4448" s="2" t="s">
        <v>31243</v>
      </c>
      <c r="M4448" s="2" t="s">
        <v>7438</v>
      </c>
      <c r="N4448" s="4" t="s">
        <v>31244</v>
      </c>
      <c r="O4448" s="4" t="s">
        <v>31245</v>
      </c>
    </row>
    <row r="4449" spans="1:15" ht="15" hidden="1" customHeight="1" x14ac:dyDescent="0.3">
      <c r="A4449" s="2" t="s">
        <v>557</v>
      </c>
      <c r="B4449" s="2" t="s">
        <v>34350</v>
      </c>
      <c r="C4449" s="3">
        <v>44</v>
      </c>
      <c r="D4449" s="2" t="s">
        <v>1329</v>
      </c>
      <c r="E4449" s="2" t="s">
        <v>30955</v>
      </c>
      <c r="F4449" s="2">
        <v>22474162</v>
      </c>
      <c r="G4449" s="2" t="s">
        <v>31246</v>
      </c>
      <c r="H4449" s="2" t="s">
        <v>31247</v>
      </c>
      <c r="I4449" s="2" t="s">
        <v>805</v>
      </c>
      <c r="J4449" s="2"/>
      <c r="K4449" s="2" t="s">
        <v>5193</v>
      </c>
      <c r="L4449" s="2" t="s">
        <v>31248</v>
      </c>
      <c r="M4449" s="2" t="s">
        <v>7565</v>
      </c>
      <c r="N4449" s="4" t="s">
        <v>31249</v>
      </c>
      <c r="O4449" s="4" t="s">
        <v>31250</v>
      </c>
    </row>
    <row r="4450" spans="1:15" ht="15" hidden="1" customHeight="1" x14ac:dyDescent="0.3">
      <c r="A4450" s="2" t="s">
        <v>557</v>
      </c>
      <c r="B4450" s="2" t="s">
        <v>34350</v>
      </c>
      <c r="C4450" s="3">
        <v>44</v>
      </c>
      <c r="D4450" s="2" t="s">
        <v>1329</v>
      </c>
      <c r="E4450" s="2" t="s">
        <v>30949</v>
      </c>
      <c r="F4450" s="2">
        <v>22118132</v>
      </c>
      <c r="G4450" s="2" t="s">
        <v>31251</v>
      </c>
      <c r="H4450" s="2" t="s">
        <v>31252</v>
      </c>
      <c r="I4450" s="2" t="s">
        <v>905</v>
      </c>
      <c r="J4450" s="2"/>
      <c r="K4450" s="2" t="s">
        <v>31253</v>
      </c>
      <c r="L4450" s="2" t="s">
        <v>31254</v>
      </c>
      <c r="M4450" s="2" t="s">
        <v>11506</v>
      </c>
      <c r="N4450" s="4" t="s">
        <v>31255</v>
      </c>
      <c r="O4450" s="4" t="s">
        <v>31256</v>
      </c>
    </row>
    <row r="4451" spans="1:15" ht="15" hidden="1" customHeight="1" x14ac:dyDescent="0.3">
      <c r="A4451" s="2" t="s">
        <v>557</v>
      </c>
      <c r="B4451" s="2" t="s">
        <v>34350</v>
      </c>
      <c r="C4451" s="3">
        <v>44</v>
      </c>
      <c r="D4451" s="2" t="s">
        <v>1329</v>
      </c>
      <c r="E4451" s="2" t="s">
        <v>30955</v>
      </c>
      <c r="F4451" s="2">
        <v>21642291</v>
      </c>
      <c r="G4451" s="2" t="s">
        <v>31257</v>
      </c>
      <c r="H4451" s="2" t="s">
        <v>31258</v>
      </c>
      <c r="I4451" s="2" t="s">
        <v>2040</v>
      </c>
      <c r="J4451" s="2" t="s">
        <v>31259</v>
      </c>
      <c r="K4451" s="2" t="s">
        <v>30291</v>
      </c>
      <c r="L4451" s="2" t="s">
        <v>31260</v>
      </c>
      <c r="M4451" s="2" t="s">
        <v>7645</v>
      </c>
      <c r="N4451" s="4" t="s">
        <v>31261</v>
      </c>
      <c r="O4451" s="4" t="s">
        <v>31262</v>
      </c>
    </row>
    <row r="4452" spans="1:15" ht="15" hidden="1" customHeight="1" x14ac:dyDescent="0.3">
      <c r="A4452" s="2" t="s">
        <v>557</v>
      </c>
      <c r="B4452" s="2" t="s">
        <v>34350</v>
      </c>
      <c r="C4452" s="3">
        <v>44</v>
      </c>
      <c r="D4452" s="2" t="s">
        <v>1329</v>
      </c>
      <c r="E4452" s="2" t="s">
        <v>30955</v>
      </c>
      <c r="F4452" s="2">
        <v>20645677</v>
      </c>
      <c r="G4452" s="2" t="s">
        <v>31263</v>
      </c>
      <c r="H4452" s="2" t="s">
        <v>31264</v>
      </c>
      <c r="I4452" s="2" t="s">
        <v>978</v>
      </c>
      <c r="J4452" s="2" t="s">
        <v>31265</v>
      </c>
      <c r="K4452" s="2" t="s">
        <v>31266</v>
      </c>
      <c r="L4452" s="2" t="s">
        <v>31267</v>
      </c>
      <c r="M4452" s="2" t="s">
        <v>7709</v>
      </c>
      <c r="N4452" s="4" t="s">
        <v>31268</v>
      </c>
      <c r="O4452" s="2"/>
    </row>
    <row r="4453" spans="1:15" ht="15" hidden="1" customHeight="1" x14ac:dyDescent="0.3">
      <c r="A4453" s="2" t="s">
        <v>557</v>
      </c>
      <c r="B4453" s="2" t="s">
        <v>34350</v>
      </c>
      <c r="C4453" s="3">
        <v>44</v>
      </c>
      <c r="D4453" s="2" t="s">
        <v>1329</v>
      </c>
      <c r="E4453" s="2" t="s">
        <v>30955</v>
      </c>
      <c r="F4453" s="2">
        <v>20965640</v>
      </c>
      <c r="G4453" s="2" t="s">
        <v>31269</v>
      </c>
      <c r="H4453" s="2" t="s">
        <v>31270</v>
      </c>
      <c r="I4453" s="2" t="s">
        <v>978</v>
      </c>
      <c r="J4453" s="2" t="s">
        <v>31271</v>
      </c>
      <c r="K4453" s="2" t="s">
        <v>31272</v>
      </c>
      <c r="L4453" s="2" t="s">
        <v>31273</v>
      </c>
      <c r="M4453" s="2" t="s">
        <v>7565</v>
      </c>
      <c r="N4453" s="4" t="s">
        <v>31274</v>
      </c>
      <c r="O4453" s="4" t="s">
        <v>31275</v>
      </c>
    </row>
    <row r="4454" spans="1:15" ht="15" hidden="1" customHeight="1" x14ac:dyDescent="0.3">
      <c r="A4454" s="2" t="s">
        <v>557</v>
      </c>
      <c r="B4454" s="2" t="s">
        <v>34350</v>
      </c>
      <c r="C4454" s="3">
        <v>44</v>
      </c>
      <c r="D4454" s="2" t="s">
        <v>1329</v>
      </c>
      <c r="E4454" s="2" t="s">
        <v>30955</v>
      </c>
      <c r="F4454" s="2">
        <v>19756331</v>
      </c>
      <c r="G4454" s="2" t="s">
        <v>31276</v>
      </c>
      <c r="H4454" s="2" t="s">
        <v>31277</v>
      </c>
      <c r="I4454" s="2" t="s">
        <v>849</v>
      </c>
      <c r="J4454" s="2"/>
      <c r="K4454" s="2" t="s">
        <v>31278</v>
      </c>
      <c r="L4454" s="2" t="s">
        <v>31279</v>
      </c>
      <c r="M4454" s="2" t="s">
        <v>7388</v>
      </c>
      <c r="N4454" s="4" t="s">
        <v>31280</v>
      </c>
      <c r="O4454" s="4" t="s">
        <v>31281</v>
      </c>
    </row>
    <row r="4455" spans="1:15" ht="15" hidden="1" customHeight="1" x14ac:dyDescent="0.3">
      <c r="A4455" s="2" t="s">
        <v>557</v>
      </c>
      <c r="B4455" s="2" t="s">
        <v>34350</v>
      </c>
      <c r="C4455" s="3">
        <v>44</v>
      </c>
      <c r="D4455" s="2" t="s">
        <v>1329</v>
      </c>
      <c r="E4455" s="2" t="s">
        <v>30955</v>
      </c>
      <c r="F4455" s="2">
        <v>19796117</v>
      </c>
      <c r="G4455" s="2" t="s">
        <v>31282</v>
      </c>
      <c r="H4455" s="2" t="s">
        <v>31283</v>
      </c>
      <c r="I4455" s="2" t="s">
        <v>1379</v>
      </c>
      <c r="J4455" s="2"/>
      <c r="K4455" s="2" t="s">
        <v>31284</v>
      </c>
      <c r="L4455" s="2" t="s">
        <v>31285</v>
      </c>
      <c r="M4455" s="2" t="s">
        <v>7565</v>
      </c>
      <c r="N4455" s="4" t="s">
        <v>31286</v>
      </c>
      <c r="O4455" s="4" t="s">
        <v>31287</v>
      </c>
    </row>
    <row r="4456" spans="1:15" ht="15" hidden="1" customHeight="1" x14ac:dyDescent="0.3">
      <c r="A4456" s="2" t="s">
        <v>557</v>
      </c>
      <c r="B4456" s="2" t="s">
        <v>34350</v>
      </c>
      <c r="C4456" s="3">
        <v>44</v>
      </c>
      <c r="D4456" s="2" t="s">
        <v>1329</v>
      </c>
      <c r="E4456" s="2" t="s">
        <v>30955</v>
      </c>
      <c r="F4456" s="2">
        <v>19604617</v>
      </c>
      <c r="G4456" s="2" t="s">
        <v>31138</v>
      </c>
      <c r="H4456" s="2" t="s">
        <v>31288</v>
      </c>
      <c r="I4456" s="2" t="s">
        <v>977</v>
      </c>
      <c r="J4456" s="2" t="s">
        <v>12786</v>
      </c>
      <c r="K4456" s="2" t="s">
        <v>31272</v>
      </c>
      <c r="L4456" s="2" t="s">
        <v>31289</v>
      </c>
      <c r="M4456" s="2" t="s">
        <v>7565</v>
      </c>
      <c r="N4456" s="4" t="s">
        <v>31290</v>
      </c>
      <c r="O4456" s="4" t="s">
        <v>31291</v>
      </c>
    </row>
    <row r="4457" spans="1:15" ht="15" hidden="1" customHeight="1" x14ac:dyDescent="0.3">
      <c r="A4457" s="2" t="s">
        <v>557</v>
      </c>
      <c r="B4457" s="2" t="s">
        <v>34350</v>
      </c>
      <c r="C4457" s="3">
        <v>44</v>
      </c>
      <c r="D4457" s="2" t="s">
        <v>1329</v>
      </c>
      <c r="E4457" s="2" t="s">
        <v>30955</v>
      </c>
      <c r="F4457" s="2">
        <v>18538008</v>
      </c>
      <c r="G4457" s="2" t="s">
        <v>31292</v>
      </c>
      <c r="H4457" s="2" t="s">
        <v>31293</v>
      </c>
      <c r="I4457" s="2" t="s">
        <v>17590</v>
      </c>
      <c r="J4457" s="2" t="s">
        <v>17590</v>
      </c>
      <c r="K4457" s="2" t="s">
        <v>31294</v>
      </c>
      <c r="L4457" s="2" t="s">
        <v>31295</v>
      </c>
      <c r="M4457" s="2" t="s">
        <v>7388</v>
      </c>
      <c r="N4457" s="4" t="s">
        <v>31296</v>
      </c>
      <c r="O4457" s="4" t="s">
        <v>31297</v>
      </c>
    </row>
    <row r="4458" spans="1:15" ht="15" hidden="1" customHeight="1" x14ac:dyDescent="0.3">
      <c r="A4458" s="2" t="s">
        <v>557</v>
      </c>
      <c r="B4458" s="2" t="s">
        <v>34350</v>
      </c>
      <c r="C4458" s="3">
        <v>44</v>
      </c>
      <c r="D4458" s="2" t="s">
        <v>1329</v>
      </c>
      <c r="E4458" s="2" t="s">
        <v>30949</v>
      </c>
      <c r="F4458" s="2">
        <v>17823230</v>
      </c>
      <c r="G4458" s="2" t="s">
        <v>31298</v>
      </c>
      <c r="H4458" s="2" t="s">
        <v>31299</v>
      </c>
      <c r="I4458" s="2" t="s">
        <v>1452</v>
      </c>
      <c r="J4458" s="2"/>
      <c r="K4458" s="2" t="s">
        <v>31300</v>
      </c>
      <c r="L4458" s="2" t="s">
        <v>31301</v>
      </c>
      <c r="M4458" s="2" t="s">
        <v>7388</v>
      </c>
      <c r="N4458" s="4" t="s">
        <v>31302</v>
      </c>
      <c r="O4458" s="4" t="s">
        <v>31303</v>
      </c>
    </row>
    <row r="4459" spans="1:15" ht="15" hidden="1" customHeight="1" x14ac:dyDescent="0.3">
      <c r="A4459" s="2" t="s">
        <v>570</v>
      </c>
      <c r="B4459" s="2" t="s">
        <v>34351</v>
      </c>
      <c r="C4459" s="3">
        <v>45</v>
      </c>
      <c r="D4459" s="2" t="s">
        <v>1381</v>
      </c>
      <c r="E4459" s="2" t="s">
        <v>31304</v>
      </c>
      <c r="F4459" s="2">
        <v>39783775</v>
      </c>
      <c r="G4459" s="2" t="s">
        <v>31305</v>
      </c>
      <c r="H4459" s="2" t="s">
        <v>31306</v>
      </c>
      <c r="I4459" s="2" t="s">
        <v>4760</v>
      </c>
      <c r="J4459" s="2" t="s">
        <v>2926</v>
      </c>
      <c r="K4459" s="2" t="s">
        <v>20731</v>
      </c>
      <c r="L4459" s="2" t="s">
        <v>31307</v>
      </c>
      <c r="M4459" s="2" t="s">
        <v>7388</v>
      </c>
      <c r="N4459" s="4" t="s">
        <v>31308</v>
      </c>
      <c r="O4459" s="4" t="s">
        <v>31309</v>
      </c>
    </row>
    <row r="4460" spans="1:15" ht="15" hidden="1" customHeight="1" x14ac:dyDescent="0.3">
      <c r="A4460" s="2" t="s">
        <v>570</v>
      </c>
      <c r="B4460" s="2" t="s">
        <v>34351</v>
      </c>
      <c r="C4460" s="3">
        <v>45</v>
      </c>
      <c r="D4460" s="2" t="s">
        <v>1381</v>
      </c>
      <c r="E4460" s="2" t="s">
        <v>31304</v>
      </c>
      <c r="F4460" s="2">
        <v>39732356</v>
      </c>
      <c r="G4460" s="2" t="s">
        <v>31310</v>
      </c>
      <c r="H4460" s="2" t="s">
        <v>31311</v>
      </c>
      <c r="I4460" s="2" t="s">
        <v>31312</v>
      </c>
      <c r="J4460" s="2" t="s">
        <v>31312</v>
      </c>
      <c r="K4460" s="2" t="s">
        <v>10793</v>
      </c>
      <c r="L4460" s="2"/>
      <c r="M4460" s="2" t="s">
        <v>7388</v>
      </c>
      <c r="N4460" s="4" t="s">
        <v>31313</v>
      </c>
      <c r="O4460" s="4" t="s">
        <v>31314</v>
      </c>
    </row>
    <row r="4461" spans="1:15" ht="15" hidden="1" customHeight="1" x14ac:dyDescent="0.3">
      <c r="A4461" s="2" t="s">
        <v>570</v>
      </c>
      <c r="B4461" s="2" t="s">
        <v>34351</v>
      </c>
      <c r="C4461" s="3">
        <v>45</v>
      </c>
      <c r="D4461" s="2" t="s">
        <v>1381</v>
      </c>
      <c r="E4461" s="2" t="s">
        <v>31304</v>
      </c>
      <c r="F4461" s="2">
        <v>39008661</v>
      </c>
      <c r="G4461" s="2" t="s">
        <v>31315</v>
      </c>
      <c r="H4461" s="2" t="s">
        <v>31316</v>
      </c>
      <c r="I4461" s="2" t="s">
        <v>11893</v>
      </c>
      <c r="J4461" s="2" t="s">
        <v>2878</v>
      </c>
      <c r="K4461" s="2" t="s">
        <v>11694</v>
      </c>
      <c r="L4461" s="2" t="s">
        <v>31317</v>
      </c>
      <c r="M4461" s="2" t="s">
        <v>22308</v>
      </c>
      <c r="N4461" s="4" t="s">
        <v>31318</v>
      </c>
      <c r="O4461" s="4" t="s">
        <v>31319</v>
      </c>
    </row>
    <row r="4462" spans="1:15" ht="15" hidden="1" customHeight="1" x14ac:dyDescent="0.3">
      <c r="A4462" s="2" t="s">
        <v>570</v>
      </c>
      <c r="B4462" s="2" t="s">
        <v>34351</v>
      </c>
      <c r="C4462" s="3">
        <v>45</v>
      </c>
      <c r="D4462" s="2" t="s">
        <v>1381</v>
      </c>
      <c r="E4462" s="2" t="s">
        <v>31304</v>
      </c>
      <c r="F4462" s="2">
        <v>37978895</v>
      </c>
      <c r="G4462" s="2" t="s">
        <v>31320</v>
      </c>
      <c r="H4462" s="2" t="s">
        <v>31321</v>
      </c>
      <c r="I4462" s="2" t="s">
        <v>24657</v>
      </c>
      <c r="J4462" s="2"/>
      <c r="K4462" s="2" t="s">
        <v>10700</v>
      </c>
      <c r="L4462" s="2" t="s">
        <v>31322</v>
      </c>
      <c r="M4462" s="2" t="s">
        <v>7600</v>
      </c>
      <c r="N4462" s="4" t="s">
        <v>31323</v>
      </c>
      <c r="O4462" s="4" t="s">
        <v>31324</v>
      </c>
    </row>
    <row r="4463" spans="1:15" ht="15" hidden="1" customHeight="1" x14ac:dyDescent="0.3">
      <c r="A4463" s="2" t="s">
        <v>570</v>
      </c>
      <c r="B4463" s="2" t="s">
        <v>34351</v>
      </c>
      <c r="C4463" s="3">
        <v>45</v>
      </c>
      <c r="D4463" s="2" t="s">
        <v>1381</v>
      </c>
      <c r="E4463" s="2" t="s">
        <v>31304</v>
      </c>
      <c r="F4463" s="2">
        <v>39279748</v>
      </c>
      <c r="G4463" s="2" t="s">
        <v>31325</v>
      </c>
      <c r="H4463" s="2" t="s">
        <v>31326</v>
      </c>
      <c r="I4463" s="2" t="s">
        <v>20780</v>
      </c>
      <c r="J4463" s="2"/>
      <c r="K4463" s="2" t="s">
        <v>31327</v>
      </c>
      <c r="L4463" s="2" t="s">
        <v>31328</v>
      </c>
      <c r="M4463" s="2" t="s">
        <v>8667</v>
      </c>
      <c r="N4463" s="4" t="s">
        <v>31329</v>
      </c>
      <c r="O4463" s="4" t="s">
        <v>31330</v>
      </c>
    </row>
    <row r="4464" spans="1:15" ht="15" hidden="1" customHeight="1" x14ac:dyDescent="0.3">
      <c r="A4464" s="2" t="s">
        <v>570</v>
      </c>
      <c r="B4464" s="2" t="s">
        <v>34351</v>
      </c>
      <c r="C4464" s="3">
        <v>45</v>
      </c>
      <c r="D4464" s="2" t="s">
        <v>1381</v>
      </c>
      <c r="E4464" s="2" t="s">
        <v>31304</v>
      </c>
      <c r="F4464" s="2">
        <v>39072850</v>
      </c>
      <c r="G4464" s="2" t="s">
        <v>31331</v>
      </c>
      <c r="H4464" s="2" t="s">
        <v>31332</v>
      </c>
      <c r="I4464" s="2" t="s">
        <v>4382</v>
      </c>
      <c r="J4464" s="2" t="s">
        <v>31333</v>
      </c>
      <c r="K4464" s="2" t="s">
        <v>20731</v>
      </c>
      <c r="L4464" s="2" t="s">
        <v>31334</v>
      </c>
      <c r="M4464" s="2" t="s">
        <v>7488</v>
      </c>
      <c r="N4464" s="4" t="s">
        <v>3493</v>
      </c>
      <c r="O4464" s="4" t="s">
        <v>31335</v>
      </c>
    </row>
    <row r="4465" spans="1:15" ht="15" hidden="1" customHeight="1" x14ac:dyDescent="0.3">
      <c r="A4465" s="2" t="s">
        <v>570</v>
      </c>
      <c r="B4465" s="2" t="s">
        <v>34351</v>
      </c>
      <c r="C4465" s="3">
        <v>45</v>
      </c>
      <c r="D4465" s="2" t="s">
        <v>1381</v>
      </c>
      <c r="E4465" s="2" t="s">
        <v>31304</v>
      </c>
      <c r="F4465" s="2">
        <v>38700692</v>
      </c>
      <c r="G4465" s="2" t="s">
        <v>31336</v>
      </c>
      <c r="H4465" s="2" t="s">
        <v>31337</v>
      </c>
      <c r="I4465" s="2" t="s">
        <v>1031</v>
      </c>
      <c r="J4465" s="2" t="s">
        <v>6067</v>
      </c>
      <c r="K4465" s="2" t="s">
        <v>23912</v>
      </c>
      <c r="L4465" s="2" t="s">
        <v>31338</v>
      </c>
      <c r="M4465" s="2" t="s">
        <v>7488</v>
      </c>
      <c r="N4465" s="4" t="s">
        <v>31339</v>
      </c>
      <c r="O4465" s="4" t="s">
        <v>31340</v>
      </c>
    </row>
    <row r="4466" spans="1:15" ht="15" hidden="1" customHeight="1" x14ac:dyDescent="0.3">
      <c r="A4466" s="2" t="s">
        <v>570</v>
      </c>
      <c r="B4466" s="2" t="s">
        <v>34351</v>
      </c>
      <c r="C4466" s="3">
        <v>45</v>
      </c>
      <c r="D4466" s="2" t="s">
        <v>1381</v>
      </c>
      <c r="E4466" s="2" t="s">
        <v>31304</v>
      </c>
      <c r="F4466" s="2">
        <v>38771373</v>
      </c>
      <c r="G4466" s="2" t="s">
        <v>31341</v>
      </c>
      <c r="H4466" s="2" t="s">
        <v>31342</v>
      </c>
      <c r="I4466" s="2" t="s">
        <v>1031</v>
      </c>
      <c r="J4466" s="2" t="s">
        <v>20806</v>
      </c>
      <c r="K4466" s="2" t="s">
        <v>23912</v>
      </c>
      <c r="L4466" s="2" t="s">
        <v>31343</v>
      </c>
      <c r="M4466" s="2" t="s">
        <v>22308</v>
      </c>
      <c r="N4466" s="4" t="s">
        <v>31344</v>
      </c>
      <c r="O4466" s="4" t="s">
        <v>31345</v>
      </c>
    </row>
    <row r="4467" spans="1:15" ht="15" hidden="1" customHeight="1" x14ac:dyDescent="0.3">
      <c r="A4467" s="2" t="s">
        <v>570</v>
      </c>
      <c r="B4467" s="2" t="s">
        <v>34351</v>
      </c>
      <c r="C4467" s="3">
        <v>45</v>
      </c>
      <c r="D4467" s="2" t="s">
        <v>1381</v>
      </c>
      <c r="E4467" s="2" t="s">
        <v>31304</v>
      </c>
      <c r="F4467" s="2">
        <v>37042978</v>
      </c>
      <c r="G4467" s="2" t="s">
        <v>31346</v>
      </c>
      <c r="H4467" s="2" t="s">
        <v>31347</v>
      </c>
      <c r="I4467" s="2" t="s">
        <v>22958</v>
      </c>
      <c r="J4467" s="2"/>
      <c r="K4467" s="2" t="s">
        <v>10700</v>
      </c>
      <c r="L4467" s="2" t="s">
        <v>31348</v>
      </c>
      <c r="M4467" s="2" t="s">
        <v>31349</v>
      </c>
      <c r="N4467" s="4" t="s">
        <v>31350</v>
      </c>
      <c r="O4467" s="4" t="s">
        <v>31351</v>
      </c>
    </row>
    <row r="4468" spans="1:15" ht="15" hidden="1" customHeight="1" x14ac:dyDescent="0.3">
      <c r="A4468" s="2" t="s">
        <v>570</v>
      </c>
      <c r="B4468" s="2" t="s">
        <v>34351</v>
      </c>
      <c r="C4468" s="3">
        <v>45</v>
      </c>
      <c r="D4468" s="2" t="s">
        <v>1381</v>
      </c>
      <c r="E4468" s="2" t="s">
        <v>31304</v>
      </c>
      <c r="F4468" s="2">
        <v>37510928</v>
      </c>
      <c r="G4468" s="2" t="s">
        <v>31352</v>
      </c>
      <c r="H4468" s="2" t="s">
        <v>31353</v>
      </c>
      <c r="I4468" s="2" t="s">
        <v>31354</v>
      </c>
      <c r="J4468" s="2" t="s">
        <v>31354</v>
      </c>
      <c r="K4468" s="2" t="s">
        <v>7450</v>
      </c>
      <c r="L4468" s="2" t="s">
        <v>31355</v>
      </c>
      <c r="M4468" s="2" t="s">
        <v>7388</v>
      </c>
      <c r="N4468" s="4" t="s">
        <v>31356</v>
      </c>
      <c r="O4468" s="4" t="s">
        <v>31357</v>
      </c>
    </row>
    <row r="4469" spans="1:15" ht="15" hidden="1" customHeight="1" x14ac:dyDescent="0.3">
      <c r="A4469" s="2" t="s">
        <v>570</v>
      </c>
      <c r="B4469" s="2" t="s">
        <v>34351</v>
      </c>
      <c r="C4469" s="3">
        <v>45</v>
      </c>
      <c r="D4469" s="2" t="s">
        <v>1381</v>
      </c>
      <c r="E4469" s="2" t="s">
        <v>31304</v>
      </c>
      <c r="F4469" s="2">
        <v>37386458</v>
      </c>
      <c r="G4469" s="2" t="s">
        <v>31358</v>
      </c>
      <c r="H4469" s="2" t="s">
        <v>31359</v>
      </c>
      <c r="I4469" s="2" t="s">
        <v>3045</v>
      </c>
      <c r="J4469" s="2" t="s">
        <v>3045</v>
      </c>
      <c r="K4469" s="2" t="s">
        <v>20571</v>
      </c>
      <c r="L4469" s="2" t="s">
        <v>31360</v>
      </c>
      <c r="M4469" s="2" t="s">
        <v>7709</v>
      </c>
      <c r="N4469" s="4" t="s">
        <v>31361</v>
      </c>
      <c r="O4469" s="4" t="s">
        <v>31362</v>
      </c>
    </row>
    <row r="4470" spans="1:15" ht="15" hidden="1" customHeight="1" x14ac:dyDescent="0.3">
      <c r="A4470" s="2" t="s">
        <v>570</v>
      </c>
      <c r="B4470" s="2" t="s">
        <v>34351</v>
      </c>
      <c r="C4470" s="3">
        <v>45</v>
      </c>
      <c r="D4470" s="2" t="s">
        <v>1381</v>
      </c>
      <c r="E4470" s="2" t="s">
        <v>31304</v>
      </c>
      <c r="F4470" s="2">
        <v>36763993</v>
      </c>
      <c r="G4470" s="2" t="s">
        <v>31363</v>
      </c>
      <c r="H4470" s="2" t="s">
        <v>31364</v>
      </c>
      <c r="I4470" s="2" t="s">
        <v>4289</v>
      </c>
      <c r="J4470" s="2" t="s">
        <v>7297</v>
      </c>
      <c r="K4470" s="2" t="s">
        <v>20731</v>
      </c>
      <c r="L4470" s="2" t="s">
        <v>31365</v>
      </c>
      <c r="M4470" s="2" t="s">
        <v>7388</v>
      </c>
      <c r="N4470" s="4" t="s">
        <v>31366</v>
      </c>
      <c r="O4470" s="4" t="s">
        <v>31367</v>
      </c>
    </row>
    <row r="4471" spans="1:15" ht="15" hidden="1" customHeight="1" x14ac:dyDescent="0.3">
      <c r="A4471" s="2" t="s">
        <v>570</v>
      </c>
      <c r="B4471" s="2" t="s">
        <v>34351</v>
      </c>
      <c r="C4471" s="3">
        <v>45</v>
      </c>
      <c r="D4471" s="2" t="s">
        <v>1381</v>
      </c>
      <c r="E4471" s="2" t="s">
        <v>31304</v>
      </c>
      <c r="F4471" s="2">
        <v>36947000</v>
      </c>
      <c r="G4471" s="2" t="s">
        <v>31368</v>
      </c>
      <c r="H4471" s="2" t="s">
        <v>31369</v>
      </c>
      <c r="I4471" s="2" t="s">
        <v>3919</v>
      </c>
      <c r="J4471" s="2" t="s">
        <v>15804</v>
      </c>
      <c r="K4471" s="2" t="s">
        <v>20731</v>
      </c>
      <c r="L4471" s="2" t="s">
        <v>31370</v>
      </c>
      <c r="M4471" s="2" t="s">
        <v>7438</v>
      </c>
      <c r="N4471" s="4" t="s">
        <v>31371</v>
      </c>
      <c r="O4471" s="4" t="s">
        <v>31372</v>
      </c>
    </row>
    <row r="4472" spans="1:15" ht="15" hidden="1" customHeight="1" x14ac:dyDescent="0.3">
      <c r="A4472" s="2" t="s">
        <v>570</v>
      </c>
      <c r="B4472" s="2" t="s">
        <v>34351</v>
      </c>
      <c r="C4472" s="3">
        <v>45</v>
      </c>
      <c r="D4472" s="2" t="s">
        <v>1381</v>
      </c>
      <c r="E4472" s="2" t="s">
        <v>31304</v>
      </c>
      <c r="F4472" s="2">
        <v>36335186</v>
      </c>
      <c r="G4472" s="2" t="s">
        <v>31373</v>
      </c>
      <c r="H4472" s="2" t="s">
        <v>31374</v>
      </c>
      <c r="I4472" s="2" t="s">
        <v>3185</v>
      </c>
      <c r="J4472" s="2" t="s">
        <v>31375</v>
      </c>
      <c r="K4472" s="2" t="s">
        <v>23912</v>
      </c>
      <c r="L4472" s="2" t="s">
        <v>31376</v>
      </c>
      <c r="M4472" s="2" t="s">
        <v>7488</v>
      </c>
      <c r="N4472" s="4" t="s">
        <v>31377</v>
      </c>
      <c r="O4472" s="4" t="s">
        <v>31378</v>
      </c>
    </row>
    <row r="4473" spans="1:15" ht="15" hidden="1" customHeight="1" x14ac:dyDescent="0.3">
      <c r="A4473" s="2" t="s">
        <v>570</v>
      </c>
      <c r="B4473" s="2" t="s">
        <v>34351</v>
      </c>
      <c r="C4473" s="3">
        <v>45</v>
      </c>
      <c r="D4473" s="2" t="s">
        <v>1381</v>
      </c>
      <c r="E4473" s="2" t="s">
        <v>31304</v>
      </c>
      <c r="F4473" s="2">
        <v>38034829</v>
      </c>
      <c r="G4473" s="2" t="s">
        <v>31379</v>
      </c>
      <c r="H4473" s="2" t="s">
        <v>31380</v>
      </c>
      <c r="I4473" s="2" t="s">
        <v>1117</v>
      </c>
      <c r="J4473" s="2" t="s">
        <v>7288</v>
      </c>
      <c r="K4473" s="2" t="s">
        <v>7707</v>
      </c>
      <c r="L4473" s="2" t="s">
        <v>31381</v>
      </c>
      <c r="M4473" s="2" t="s">
        <v>7388</v>
      </c>
      <c r="N4473" s="4" t="s">
        <v>31382</v>
      </c>
      <c r="O4473" s="4" t="s">
        <v>31383</v>
      </c>
    </row>
    <row r="4474" spans="1:15" ht="15" hidden="1" customHeight="1" x14ac:dyDescent="0.3">
      <c r="A4474" s="2" t="s">
        <v>570</v>
      </c>
      <c r="B4474" s="2" t="s">
        <v>34351</v>
      </c>
      <c r="C4474" s="3">
        <v>45</v>
      </c>
      <c r="D4474" s="2" t="s">
        <v>1381</v>
      </c>
      <c r="E4474" s="2" t="s">
        <v>31304</v>
      </c>
      <c r="F4474" s="2">
        <v>36084231</v>
      </c>
      <c r="G4474" s="2" t="s">
        <v>31384</v>
      </c>
      <c r="H4474" s="2" t="s">
        <v>31385</v>
      </c>
      <c r="I4474" s="2" t="s">
        <v>14032</v>
      </c>
      <c r="J4474" s="2" t="s">
        <v>31386</v>
      </c>
      <c r="K4474" s="2" t="s">
        <v>20731</v>
      </c>
      <c r="L4474" s="2" t="s">
        <v>31387</v>
      </c>
      <c r="M4474" s="2" t="s">
        <v>7488</v>
      </c>
      <c r="N4474" s="4" t="s">
        <v>31388</v>
      </c>
      <c r="O4474" s="4" t="s">
        <v>31389</v>
      </c>
    </row>
    <row r="4475" spans="1:15" ht="15" hidden="1" customHeight="1" x14ac:dyDescent="0.3">
      <c r="A4475" s="2" t="s">
        <v>570</v>
      </c>
      <c r="B4475" s="2" t="s">
        <v>34351</v>
      </c>
      <c r="C4475" s="3">
        <v>45</v>
      </c>
      <c r="D4475" s="2" t="s">
        <v>1381</v>
      </c>
      <c r="E4475" s="2" t="s">
        <v>31304</v>
      </c>
      <c r="F4475" s="2">
        <v>35608932</v>
      </c>
      <c r="G4475" s="2" t="s">
        <v>31390</v>
      </c>
      <c r="H4475" s="2" t="s">
        <v>31391</v>
      </c>
      <c r="I4475" s="2" t="s">
        <v>31392</v>
      </c>
      <c r="J4475" s="2"/>
      <c r="K4475" s="2" t="s">
        <v>20760</v>
      </c>
      <c r="L4475" s="2" t="s">
        <v>31393</v>
      </c>
      <c r="M4475" s="2" t="s">
        <v>7388</v>
      </c>
      <c r="N4475" s="4" t="s">
        <v>31394</v>
      </c>
      <c r="O4475" s="4" t="s">
        <v>31395</v>
      </c>
    </row>
    <row r="4476" spans="1:15" ht="15" hidden="1" customHeight="1" x14ac:dyDescent="0.3">
      <c r="A4476" s="2" t="s">
        <v>570</v>
      </c>
      <c r="B4476" s="2" t="s">
        <v>34351</v>
      </c>
      <c r="C4476" s="3">
        <v>45</v>
      </c>
      <c r="D4476" s="2" t="s">
        <v>1381</v>
      </c>
      <c r="E4476" s="2" t="s">
        <v>31304</v>
      </c>
      <c r="F4476" s="2">
        <v>35872072</v>
      </c>
      <c r="G4476" s="2" t="s">
        <v>31396</v>
      </c>
      <c r="H4476" s="2" t="s">
        <v>31397</v>
      </c>
      <c r="I4476" s="2" t="s">
        <v>10108</v>
      </c>
      <c r="J4476" s="2" t="s">
        <v>18342</v>
      </c>
      <c r="K4476" s="2" t="s">
        <v>1291</v>
      </c>
      <c r="L4476" s="2" t="s">
        <v>31398</v>
      </c>
      <c r="M4476" s="2" t="s">
        <v>23235</v>
      </c>
      <c r="N4476" s="4" t="s">
        <v>31399</v>
      </c>
      <c r="O4476" s="4" t="s">
        <v>31400</v>
      </c>
    </row>
    <row r="4477" spans="1:15" ht="15" hidden="1" customHeight="1" x14ac:dyDescent="0.3">
      <c r="A4477" s="2" t="s">
        <v>570</v>
      </c>
      <c r="B4477" s="2" t="s">
        <v>34351</v>
      </c>
      <c r="C4477" s="3">
        <v>45</v>
      </c>
      <c r="D4477" s="2" t="s">
        <v>1381</v>
      </c>
      <c r="E4477" s="2" t="s">
        <v>31304</v>
      </c>
      <c r="F4477" s="2">
        <v>34942279</v>
      </c>
      <c r="G4477" s="2" t="s">
        <v>31401</v>
      </c>
      <c r="H4477" s="2" t="s">
        <v>31402</v>
      </c>
      <c r="I4477" s="2" t="s">
        <v>1660</v>
      </c>
      <c r="J4477" s="2" t="s">
        <v>7592</v>
      </c>
      <c r="K4477" s="2" t="s">
        <v>31403</v>
      </c>
      <c r="L4477" s="2" t="s">
        <v>31404</v>
      </c>
      <c r="M4477" s="2" t="s">
        <v>7388</v>
      </c>
      <c r="N4477" s="4" t="s">
        <v>31405</v>
      </c>
      <c r="O4477" s="4" t="s">
        <v>31406</v>
      </c>
    </row>
    <row r="4478" spans="1:15" ht="15" hidden="1" customHeight="1" x14ac:dyDescent="0.3">
      <c r="A4478" s="2" t="s">
        <v>570</v>
      </c>
      <c r="B4478" s="2" t="s">
        <v>34351</v>
      </c>
      <c r="C4478" s="3">
        <v>45</v>
      </c>
      <c r="D4478" s="2" t="s">
        <v>1381</v>
      </c>
      <c r="E4478" s="2" t="s">
        <v>31304</v>
      </c>
      <c r="F4478" s="2">
        <v>35706093</v>
      </c>
      <c r="G4478" s="2" t="s">
        <v>31407</v>
      </c>
      <c r="H4478" s="2" t="s">
        <v>31408</v>
      </c>
      <c r="I4478" s="2" t="s">
        <v>14062</v>
      </c>
      <c r="J4478" s="2" t="s">
        <v>31409</v>
      </c>
      <c r="K4478" s="2" t="s">
        <v>20731</v>
      </c>
      <c r="L4478" s="2" t="s">
        <v>31410</v>
      </c>
      <c r="M4478" s="2" t="s">
        <v>9183</v>
      </c>
      <c r="N4478" s="4" t="s">
        <v>31411</v>
      </c>
      <c r="O4478" s="4" t="s">
        <v>31412</v>
      </c>
    </row>
    <row r="4479" spans="1:15" ht="15" hidden="1" customHeight="1" x14ac:dyDescent="0.3">
      <c r="A4479" s="2" t="s">
        <v>570</v>
      </c>
      <c r="B4479" s="2" t="s">
        <v>34351</v>
      </c>
      <c r="C4479" s="3">
        <v>45</v>
      </c>
      <c r="D4479" s="2" t="s">
        <v>1381</v>
      </c>
      <c r="E4479" s="2" t="s">
        <v>31304</v>
      </c>
      <c r="F4479" s="2">
        <v>35735987</v>
      </c>
      <c r="G4479" s="2" t="s">
        <v>31413</v>
      </c>
      <c r="H4479" s="2" t="s">
        <v>31414</v>
      </c>
      <c r="I4479" s="2" t="s">
        <v>2722</v>
      </c>
      <c r="J4479" s="2" t="s">
        <v>31415</v>
      </c>
      <c r="K4479" s="2" t="s">
        <v>20750</v>
      </c>
      <c r="L4479" s="2" t="s">
        <v>31416</v>
      </c>
      <c r="M4479" s="2" t="s">
        <v>7460</v>
      </c>
      <c r="N4479" s="4" t="s">
        <v>31417</v>
      </c>
      <c r="O4479" s="4" t="s">
        <v>31418</v>
      </c>
    </row>
    <row r="4480" spans="1:15" ht="15" hidden="1" customHeight="1" x14ac:dyDescent="0.3">
      <c r="A4480" s="2" t="s">
        <v>570</v>
      </c>
      <c r="B4480" s="2" t="s">
        <v>34351</v>
      </c>
      <c r="C4480" s="3">
        <v>45</v>
      </c>
      <c r="D4480" s="2" t="s">
        <v>1381</v>
      </c>
      <c r="E4480" s="2" t="s">
        <v>31304</v>
      </c>
      <c r="F4480" s="2">
        <v>35175996</v>
      </c>
      <c r="G4480" s="2" t="s">
        <v>31419</v>
      </c>
      <c r="H4480" s="2" t="s">
        <v>31420</v>
      </c>
      <c r="I4480" s="2" t="s">
        <v>4298</v>
      </c>
      <c r="J4480" s="2" t="s">
        <v>6090</v>
      </c>
      <c r="K4480" s="2" t="s">
        <v>20731</v>
      </c>
      <c r="L4480" s="2" t="s">
        <v>31421</v>
      </c>
      <c r="M4480" s="2" t="s">
        <v>9183</v>
      </c>
      <c r="N4480" s="4" t="s">
        <v>31422</v>
      </c>
      <c r="O4480" s="4" t="s">
        <v>31423</v>
      </c>
    </row>
    <row r="4481" spans="1:15" ht="15" hidden="1" customHeight="1" x14ac:dyDescent="0.3">
      <c r="A4481" s="2" t="s">
        <v>570</v>
      </c>
      <c r="B4481" s="2" t="s">
        <v>34351</v>
      </c>
      <c r="C4481" s="3">
        <v>45</v>
      </c>
      <c r="D4481" s="2" t="s">
        <v>1381</v>
      </c>
      <c r="E4481" s="2" t="s">
        <v>31304</v>
      </c>
      <c r="F4481" s="2">
        <v>34292218</v>
      </c>
      <c r="G4481" s="2" t="s">
        <v>31424</v>
      </c>
      <c r="H4481" s="2" t="s">
        <v>31425</v>
      </c>
      <c r="I4481" s="2" t="s">
        <v>4076</v>
      </c>
      <c r="J4481" s="2"/>
      <c r="K4481" s="2" t="s">
        <v>20731</v>
      </c>
      <c r="L4481" s="2" t="s">
        <v>31426</v>
      </c>
      <c r="M4481" s="2" t="s">
        <v>7388</v>
      </c>
      <c r="N4481" s="4" t="s">
        <v>31427</v>
      </c>
      <c r="O4481" s="4" t="s">
        <v>31428</v>
      </c>
    </row>
    <row r="4482" spans="1:15" ht="15" hidden="1" customHeight="1" x14ac:dyDescent="0.3">
      <c r="A4482" s="2" t="s">
        <v>570</v>
      </c>
      <c r="B4482" s="2" t="s">
        <v>34351</v>
      </c>
      <c r="C4482" s="3">
        <v>45</v>
      </c>
      <c r="D4482" s="2" t="s">
        <v>1381</v>
      </c>
      <c r="E4482" s="2" t="s">
        <v>31304</v>
      </c>
      <c r="F4482" s="2">
        <v>33880650</v>
      </c>
      <c r="G4482" s="2" t="s">
        <v>31429</v>
      </c>
      <c r="H4482" s="2" t="s">
        <v>31430</v>
      </c>
      <c r="I4482" s="2" t="s">
        <v>2275</v>
      </c>
      <c r="J4482" s="2" t="s">
        <v>20112</v>
      </c>
      <c r="K4482" s="2" t="s">
        <v>23912</v>
      </c>
      <c r="L4482" s="2" t="s">
        <v>31431</v>
      </c>
      <c r="M4482" s="2" t="s">
        <v>7382</v>
      </c>
      <c r="N4482" s="4" t="s">
        <v>31432</v>
      </c>
      <c r="O4482" s="4" t="s">
        <v>31433</v>
      </c>
    </row>
    <row r="4483" spans="1:15" ht="15" hidden="1" customHeight="1" x14ac:dyDescent="0.3">
      <c r="A4483" s="2" t="s">
        <v>570</v>
      </c>
      <c r="B4483" s="2" t="s">
        <v>34351</v>
      </c>
      <c r="C4483" s="3">
        <v>45</v>
      </c>
      <c r="D4483" s="2" t="s">
        <v>1381</v>
      </c>
      <c r="E4483" s="2" t="s">
        <v>31304</v>
      </c>
      <c r="F4483" s="2">
        <v>34115894</v>
      </c>
      <c r="G4483" s="2" t="s">
        <v>31434</v>
      </c>
      <c r="H4483" s="2" t="s">
        <v>31435</v>
      </c>
      <c r="I4483" s="2" t="s">
        <v>4040</v>
      </c>
      <c r="J4483" s="2" t="s">
        <v>5826</v>
      </c>
      <c r="K4483" s="2" t="s">
        <v>20750</v>
      </c>
      <c r="L4483" s="2" t="s">
        <v>31436</v>
      </c>
      <c r="M4483" s="2" t="s">
        <v>31437</v>
      </c>
      <c r="N4483" s="4" t="s">
        <v>31438</v>
      </c>
      <c r="O4483" s="4" t="s">
        <v>31439</v>
      </c>
    </row>
    <row r="4484" spans="1:15" ht="15" hidden="1" customHeight="1" x14ac:dyDescent="0.3">
      <c r="A4484" s="2" t="s">
        <v>570</v>
      </c>
      <c r="B4484" s="2" t="s">
        <v>34351</v>
      </c>
      <c r="C4484" s="3">
        <v>45</v>
      </c>
      <c r="D4484" s="2" t="s">
        <v>1381</v>
      </c>
      <c r="E4484" s="2" t="s">
        <v>31304</v>
      </c>
      <c r="F4484" s="2">
        <v>34158835</v>
      </c>
      <c r="G4484" s="2" t="s">
        <v>31440</v>
      </c>
      <c r="H4484" s="2" t="s">
        <v>31441</v>
      </c>
      <c r="I4484" s="2" t="s">
        <v>31442</v>
      </c>
      <c r="J4484" s="2" t="s">
        <v>759</v>
      </c>
      <c r="K4484" s="2" t="s">
        <v>31443</v>
      </c>
      <c r="L4484" s="2" t="s">
        <v>31444</v>
      </c>
      <c r="M4484" s="2" t="s">
        <v>7388</v>
      </c>
      <c r="N4484" s="4" t="s">
        <v>31445</v>
      </c>
      <c r="O4484" s="4" t="s">
        <v>31446</v>
      </c>
    </row>
    <row r="4485" spans="1:15" ht="15" hidden="1" customHeight="1" x14ac:dyDescent="0.3">
      <c r="A4485" s="2" t="s">
        <v>570</v>
      </c>
      <c r="B4485" s="2" t="s">
        <v>34351</v>
      </c>
      <c r="C4485" s="3">
        <v>45</v>
      </c>
      <c r="D4485" s="2" t="s">
        <v>1381</v>
      </c>
      <c r="E4485" s="2" t="s">
        <v>31304</v>
      </c>
      <c r="F4485" s="2">
        <v>32430216</v>
      </c>
      <c r="G4485" s="2" t="s">
        <v>31447</v>
      </c>
      <c r="H4485" s="2" t="s">
        <v>31448</v>
      </c>
      <c r="I4485" s="2" t="s">
        <v>948</v>
      </c>
      <c r="J4485" s="2" t="s">
        <v>31449</v>
      </c>
      <c r="K4485" s="2" t="s">
        <v>31450</v>
      </c>
      <c r="L4485" s="2" t="s">
        <v>31451</v>
      </c>
      <c r="M4485" s="2" t="s">
        <v>7709</v>
      </c>
      <c r="N4485" s="4" t="s">
        <v>31452</v>
      </c>
      <c r="O4485" s="4" t="s">
        <v>31453</v>
      </c>
    </row>
    <row r="4486" spans="1:15" ht="15" hidden="1" customHeight="1" x14ac:dyDescent="0.3">
      <c r="A4486" s="2" t="s">
        <v>570</v>
      </c>
      <c r="B4486" s="2" t="s">
        <v>34351</v>
      </c>
      <c r="C4486" s="3">
        <v>45</v>
      </c>
      <c r="D4486" s="2" t="s">
        <v>1381</v>
      </c>
      <c r="E4486" s="2" t="s">
        <v>31304</v>
      </c>
      <c r="F4486" s="2">
        <v>33230071</v>
      </c>
      <c r="G4486" s="2" t="s">
        <v>31454</v>
      </c>
      <c r="H4486" s="2" t="s">
        <v>31455</v>
      </c>
      <c r="I4486" s="2" t="s">
        <v>2049</v>
      </c>
      <c r="J4486" s="2"/>
      <c r="K4486" s="2" t="s">
        <v>20731</v>
      </c>
      <c r="L4486" s="2" t="s">
        <v>31456</v>
      </c>
      <c r="M4486" s="2" t="s">
        <v>7565</v>
      </c>
      <c r="N4486" s="4" t="s">
        <v>31457</v>
      </c>
      <c r="O4486" s="4" t="s">
        <v>31458</v>
      </c>
    </row>
    <row r="4487" spans="1:15" ht="15" hidden="1" customHeight="1" x14ac:dyDescent="0.3">
      <c r="A4487" s="2" t="s">
        <v>570</v>
      </c>
      <c r="B4487" s="2" t="s">
        <v>34351</v>
      </c>
      <c r="C4487" s="3">
        <v>45</v>
      </c>
      <c r="D4487" s="2" t="s">
        <v>1381</v>
      </c>
      <c r="E4487" s="2" t="s">
        <v>31304</v>
      </c>
      <c r="F4487" s="2">
        <v>32993304</v>
      </c>
      <c r="G4487" s="2" t="s">
        <v>31459</v>
      </c>
      <c r="H4487" s="2" t="s">
        <v>31460</v>
      </c>
      <c r="I4487" s="2" t="s">
        <v>31461</v>
      </c>
      <c r="J4487" s="2"/>
      <c r="K4487" s="2" t="s">
        <v>31327</v>
      </c>
      <c r="L4487" s="2" t="s">
        <v>31462</v>
      </c>
      <c r="M4487" s="2" t="s">
        <v>7388</v>
      </c>
      <c r="N4487" s="4" t="s">
        <v>31463</v>
      </c>
      <c r="O4487" s="2"/>
    </row>
    <row r="4488" spans="1:15" ht="15" hidden="1" customHeight="1" x14ac:dyDescent="0.3">
      <c r="A4488" s="2" t="s">
        <v>570</v>
      </c>
      <c r="B4488" s="2" t="s">
        <v>34351</v>
      </c>
      <c r="C4488" s="3">
        <v>45</v>
      </c>
      <c r="D4488" s="2" t="s">
        <v>1381</v>
      </c>
      <c r="E4488" s="2" t="s">
        <v>31304</v>
      </c>
      <c r="F4488" s="2">
        <v>32976826</v>
      </c>
      <c r="G4488" s="2" t="s">
        <v>31464</v>
      </c>
      <c r="H4488" s="2" t="s">
        <v>31465</v>
      </c>
      <c r="I4488" s="2" t="s">
        <v>3190</v>
      </c>
      <c r="J4488" s="2" t="s">
        <v>31466</v>
      </c>
      <c r="K4488" s="2" t="s">
        <v>1291</v>
      </c>
      <c r="L4488" s="2" t="s">
        <v>31467</v>
      </c>
      <c r="M4488" s="2" t="s">
        <v>7819</v>
      </c>
      <c r="N4488" s="4" t="s">
        <v>31468</v>
      </c>
      <c r="O4488" s="4" t="s">
        <v>31469</v>
      </c>
    </row>
    <row r="4489" spans="1:15" ht="15" hidden="1" customHeight="1" x14ac:dyDescent="0.3">
      <c r="A4489" s="2" t="s">
        <v>570</v>
      </c>
      <c r="B4489" s="2" t="s">
        <v>34351</v>
      </c>
      <c r="C4489" s="3">
        <v>45</v>
      </c>
      <c r="D4489" s="2" t="s">
        <v>1381</v>
      </c>
      <c r="E4489" s="2" t="s">
        <v>31304</v>
      </c>
      <c r="F4489" s="2">
        <v>32979356</v>
      </c>
      <c r="G4489" s="2" t="s">
        <v>31470</v>
      </c>
      <c r="H4489" s="2" t="s">
        <v>31471</v>
      </c>
      <c r="I4489" s="2" t="s">
        <v>3190</v>
      </c>
      <c r="J4489" s="2" t="s">
        <v>31466</v>
      </c>
      <c r="K4489" s="2" t="s">
        <v>1291</v>
      </c>
      <c r="L4489" s="2" t="s">
        <v>31472</v>
      </c>
      <c r="M4489" s="2" t="s">
        <v>7819</v>
      </c>
      <c r="N4489" s="4" t="s">
        <v>3495</v>
      </c>
      <c r="O4489" s="4" t="s">
        <v>31473</v>
      </c>
    </row>
    <row r="4490" spans="1:15" ht="15" hidden="1" customHeight="1" x14ac:dyDescent="0.3">
      <c r="A4490" s="2" t="s">
        <v>570</v>
      </c>
      <c r="B4490" s="2" t="s">
        <v>34351</v>
      </c>
      <c r="C4490" s="3">
        <v>45</v>
      </c>
      <c r="D4490" s="2" t="s">
        <v>1381</v>
      </c>
      <c r="E4490" s="2" t="s">
        <v>31304</v>
      </c>
      <c r="F4490" s="2">
        <v>32443020</v>
      </c>
      <c r="G4490" s="2" t="s">
        <v>21088</v>
      </c>
      <c r="H4490" s="2" t="s">
        <v>21089</v>
      </c>
      <c r="I4490" s="2" t="s">
        <v>7740</v>
      </c>
      <c r="J4490" s="2"/>
      <c r="K4490" s="2" t="s">
        <v>20731</v>
      </c>
      <c r="L4490" s="2" t="s">
        <v>21090</v>
      </c>
      <c r="M4490" s="2" t="s">
        <v>7388</v>
      </c>
      <c r="N4490" s="4" t="s">
        <v>21091</v>
      </c>
      <c r="O4490" s="4" t="s">
        <v>21092</v>
      </c>
    </row>
    <row r="4491" spans="1:15" ht="15" hidden="1" customHeight="1" x14ac:dyDescent="0.3">
      <c r="A4491" s="2" t="s">
        <v>570</v>
      </c>
      <c r="B4491" s="2" t="s">
        <v>34351</v>
      </c>
      <c r="C4491" s="3">
        <v>45</v>
      </c>
      <c r="D4491" s="2" t="s">
        <v>1381</v>
      </c>
      <c r="E4491" s="2" t="s">
        <v>31304</v>
      </c>
      <c r="F4491" s="2">
        <v>31883747</v>
      </c>
      <c r="G4491" s="2" t="s">
        <v>31474</v>
      </c>
      <c r="H4491" s="2" t="s">
        <v>31475</v>
      </c>
      <c r="I4491" s="2" t="s">
        <v>5046</v>
      </c>
      <c r="J4491" s="2" t="s">
        <v>31476</v>
      </c>
      <c r="K4491" s="2" t="s">
        <v>31450</v>
      </c>
      <c r="L4491" s="2" t="s">
        <v>31477</v>
      </c>
      <c r="M4491" s="2" t="s">
        <v>7438</v>
      </c>
      <c r="N4491" s="4" t="s">
        <v>31478</v>
      </c>
      <c r="O4491" s="4" t="s">
        <v>31479</v>
      </c>
    </row>
    <row r="4492" spans="1:15" ht="15" hidden="1" customHeight="1" x14ac:dyDescent="0.3">
      <c r="A4492" s="2" t="s">
        <v>570</v>
      </c>
      <c r="B4492" s="2" t="s">
        <v>34351</v>
      </c>
      <c r="C4492" s="3">
        <v>45</v>
      </c>
      <c r="D4492" s="2" t="s">
        <v>1381</v>
      </c>
      <c r="E4492" s="2" t="s">
        <v>31304</v>
      </c>
      <c r="F4492" s="2">
        <v>32199062</v>
      </c>
      <c r="G4492" s="2" t="s">
        <v>31480</v>
      </c>
      <c r="H4492" s="2" t="s">
        <v>31481</v>
      </c>
      <c r="I4492" s="2" t="s">
        <v>5046</v>
      </c>
      <c r="J4492" s="2"/>
      <c r="K4492" s="2" t="s">
        <v>11694</v>
      </c>
      <c r="L4492" s="2" t="s">
        <v>31482</v>
      </c>
      <c r="M4492" s="2" t="s">
        <v>7709</v>
      </c>
      <c r="N4492" s="4" t="s">
        <v>31483</v>
      </c>
      <c r="O4492" s="4" t="s">
        <v>31484</v>
      </c>
    </row>
    <row r="4493" spans="1:15" ht="15" hidden="1" customHeight="1" x14ac:dyDescent="0.3">
      <c r="A4493" s="2" t="s">
        <v>570</v>
      </c>
      <c r="B4493" s="2" t="s">
        <v>34351</v>
      </c>
      <c r="C4493" s="3">
        <v>45</v>
      </c>
      <c r="D4493" s="2" t="s">
        <v>1381</v>
      </c>
      <c r="E4493" s="2" t="s">
        <v>31304</v>
      </c>
      <c r="F4493" s="2">
        <v>31162532</v>
      </c>
      <c r="G4493" s="2" t="s">
        <v>31485</v>
      </c>
      <c r="H4493" s="2" t="s">
        <v>31486</v>
      </c>
      <c r="I4493" s="2" t="s">
        <v>4087</v>
      </c>
      <c r="J4493" s="2"/>
      <c r="K4493" s="2" t="s">
        <v>20760</v>
      </c>
      <c r="L4493" s="2" t="s">
        <v>31487</v>
      </c>
      <c r="M4493" s="2" t="s">
        <v>7388</v>
      </c>
      <c r="N4493" s="4" t="s">
        <v>31488</v>
      </c>
      <c r="O4493" s="4" t="s">
        <v>31489</v>
      </c>
    </row>
    <row r="4494" spans="1:15" ht="15" hidden="1" customHeight="1" x14ac:dyDescent="0.3">
      <c r="A4494" s="2" t="s">
        <v>570</v>
      </c>
      <c r="B4494" s="2" t="s">
        <v>34351</v>
      </c>
      <c r="C4494" s="3">
        <v>45</v>
      </c>
      <c r="D4494" s="2" t="s">
        <v>1381</v>
      </c>
      <c r="E4494" s="2" t="s">
        <v>31304</v>
      </c>
      <c r="F4494" s="2">
        <v>30981008</v>
      </c>
      <c r="G4494" s="2" t="s">
        <v>31490</v>
      </c>
      <c r="H4494" s="2" t="s">
        <v>31491</v>
      </c>
      <c r="I4494" s="2" t="s">
        <v>975</v>
      </c>
      <c r="J4494" s="2" t="s">
        <v>12645</v>
      </c>
      <c r="K4494" s="2" t="s">
        <v>10793</v>
      </c>
      <c r="L4494" s="2" t="s">
        <v>31492</v>
      </c>
      <c r="M4494" s="2" t="s">
        <v>29967</v>
      </c>
      <c r="N4494" s="4" t="s">
        <v>31493</v>
      </c>
      <c r="O4494" s="4" t="s">
        <v>31494</v>
      </c>
    </row>
    <row r="4495" spans="1:15" ht="15" hidden="1" customHeight="1" x14ac:dyDescent="0.3">
      <c r="A4495" s="2" t="s">
        <v>570</v>
      </c>
      <c r="B4495" s="2" t="s">
        <v>34351</v>
      </c>
      <c r="C4495" s="3">
        <v>45</v>
      </c>
      <c r="D4495" s="2" t="s">
        <v>1381</v>
      </c>
      <c r="E4495" s="2" t="s">
        <v>31304</v>
      </c>
      <c r="F4495" s="2">
        <v>31697430</v>
      </c>
      <c r="G4495" s="2" t="s">
        <v>31495</v>
      </c>
      <c r="H4495" s="2" t="s">
        <v>31496</v>
      </c>
      <c r="I4495" s="2" t="s">
        <v>975</v>
      </c>
      <c r="J4495" s="2" t="s">
        <v>16556</v>
      </c>
      <c r="K4495" s="2" t="s">
        <v>31497</v>
      </c>
      <c r="L4495" s="2" t="s">
        <v>31498</v>
      </c>
      <c r="M4495" s="2" t="s">
        <v>7404</v>
      </c>
      <c r="N4495" s="4" t="s">
        <v>31499</v>
      </c>
      <c r="O4495" s="4" t="s">
        <v>31500</v>
      </c>
    </row>
    <row r="4496" spans="1:15" ht="15" hidden="1" customHeight="1" x14ac:dyDescent="0.3">
      <c r="A4496" s="2" t="s">
        <v>570</v>
      </c>
      <c r="B4496" s="2" t="s">
        <v>34351</v>
      </c>
      <c r="C4496" s="3">
        <v>45</v>
      </c>
      <c r="D4496" s="2" t="s">
        <v>1381</v>
      </c>
      <c r="E4496" s="2" t="s">
        <v>31304</v>
      </c>
      <c r="F4496" s="2">
        <v>33178654</v>
      </c>
      <c r="G4496" s="2" t="s">
        <v>31501</v>
      </c>
      <c r="H4496" s="2" t="s">
        <v>31502</v>
      </c>
      <c r="I4496" s="2" t="s">
        <v>1123</v>
      </c>
      <c r="J4496" s="2" t="s">
        <v>6406</v>
      </c>
      <c r="K4496" s="2" t="s">
        <v>7707</v>
      </c>
      <c r="L4496" s="2" t="s">
        <v>31503</v>
      </c>
      <c r="M4496" s="2" t="s">
        <v>7388</v>
      </c>
      <c r="N4496" s="4" t="s">
        <v>31504</v>
      </c>
      <c r="O4496" s="4" t="s">
        <v>31505</v>
      </c>
    </row>
    <row r="4497" spans="1:15" ht="15" hidden="1" customHeight="1" x14ac:dyDescent="0.3">
      <c r="A4497" s="2" t="s">
        <v>570</v>
      </c>
      <c r="B4497" s="2" t="s">
        <v>34351</v>
      </c>
      <c r="C4497" s="3">
        <v>45</v>
      </c>
      <c r="D4497" s="2" t="s">
        <v>1381</v>
      </c>
      <c r="E4497" s="2" t="s">
        <v>31304</v>
      </c>
      <c r="F4497" s="2">
        <v>31120524</v>
      </c>
      <c r="G4497" s="2" t="s">
        <v>31506</v>
      </c>
      <c r="H4497" s="2" t="s">
        <v>31507</v>
      </c>
      <c r="I4497" s="2" t="s">
        <v>16550</v>
      </c>
      <c r="J4497" s="2"/>
      <c r="K4497" s="2" t="s">
        <v>20760</v>
      </c>
      <c r="L4497" s="2" t="s">
        <v>31508</v>
      </c>
      <c r="M4497" s="2" t="s">
        <v>7388</v>
      </c>
      <c r="N4497" s="4" t="s">
        <v>31509</v>
      </c>
      <c r="O4497" s="4" t="s">
        <v>31510</v>
      </c>
    </row>
    <row r="4498" spans="1:15" ht="15" hidden="1" customHeight="1" x14ac:dyDescent="0.3">
      <c r="A4498" s="2" t="s">
        <v>570</v>
      </c>
      <c r="B4498" s="2" t="s">
        <v>34351</v>
      </c>
      <c r="C4498" s="3">
        <v>45</v>
      </c>
      <c r="D4498" s="2" t="s">
        <v>1381</v>
      </c>
      <c r="E4498" s="2" t="s">
        <v>31304</v>
      </c>
      <c r="F4498" s="2">
        <v>30928421</v>
      </c>
      <c r="G4498" s="2" t="s">
        <v>31511</v>
      </c>
      <c r="H4498" s="2" t="s">
        <v>31512</v>
      </c>
      <c r="I4498" s="2" t="s">
        <v>1141</v>
      </c>
      <c r="J4498" s="2" t="s">
        <v>31513</v>
      </c>
      <c r="K4498" s="2" t="s">
        <v>31514</v>
      </c>
      <c r="L4498" s="2" t="s">
        <v>31515</v>
      </c>
      <c r="M4498" s="2" t="s">
        <v>22308</v>
      </c>
      <c r="N4498" s="4" t="s">
        <v>31516</v>
      </c>
      <c r="O4498" s="4" t="s">
        <v>31517</v>
      </c>
    </row>
    <row r="4499" spans="1:15" ht="15" hidden="1" customHeight="1" x14ac:dyDescent="0.3">
      <c r="A4499" s="2" t="s">
        <v>570</v>
      </c>
      <c r="B4499" s="2" t="s">
        <v>34351</v>
      </c>
      <c r="C4499" s="3">
        <v>45</v>
      </c>
      <c r="D4499" s="2" t="s">
        <v>1381</v>
      </c>
      <c r="E4499" s="2" t="s">
        <v>31304</v>
      </c>
      <c r="F4499" s="2">
        <v>31317762</v>
      </c>
      <c r="G4499" s="2" t="s">
        <v>31518</v>
      </c>
      <c r="H4499" s="2" t="s">
        <v>31519</v>
      </c>
      <c r="I4499" s="2" t="s">
        <v>1916</v>
      </c>
      <c r="J4499" s="2"/>
      <c r="K4499" s="2" t="s">
        <v>31520</v>
      </c>
      <c r="L4499" s="2" t="s">
        <v>31521</v>
      </c>
      <c r="M4499" s="2" t="s">
        <v>9433</v>
      </c>
      <c r="N4499" s="4" t="s">
        <v>31522</v>
      </c>
      <c r="O4499" s="4" t="s">
        <v>31523</v>
      </c>
    </row>
    <row r="4500" spans="1:15" ht="15" hidden="1" customHeight="1" x14ac:dyDescent="0.3">
      <c r="A4500" s="2" t="s">
        <v>570</v>
      </c>
      <c r="B4500" s="2" t="s">
        <v>34351</v>
      </c>
      <c r="C4500" s="3">
        <v>45</v>
      </c>
      <c r="D4500" s="2" t="s">
        <v>1381</v>
      </c>
      <c r="E4500" s="2" t="s">
        <v>31304</v>
      </c>
      <c r="F4500" s="2">
        <v>30888408</v>
      </c>
      <c r="G4500" s="2" t="s">
        <v>31524</v>
      </c>
      <c r="H4500" s="2" t="s">
        <v>31525</v>
      </c>
      <c r="I4500" s="2" t="s">
        <v>4332</v>
      </c>
      <c r="J4500" s="2"/>
      <c r="K4500" s="2" t="s">
        <v>27425</v>
      </c>
      <c r="L4500" s="2" t="s">
        <v>31526</v>
      </c>
      <c r="M4500" s="2" t="s">
        <v>7388</v>
      </c>
      <c r="N4500" s="4" t="s">
        <v>31527</v>
      </c>
      <c r="O4500" s="4" t="s">
        <v>31528</v>
      </c>
    </row>
    <row r="4501" spans="1:15" ht="15" hidden="1" customHeight="1" x14ac:dyDescent="0.3">
      <c r="A4501" s="2" t="s">
        <v>570</v>
      </c>
      <c r="B4501" s="2" t="s">
        <v>34351</v>
      </c>
      <c r="C4501" s="3">
        <v>45</v>
      </c>
      <c r="D4501" s="2" t="s">
        <v>1381</v>
      </c>
      <c r="E4501" s="2" t="s">
        <v>31304</v>
      </c>
      <c r="F4501" s="2">
        <v>31024195</v>
      </c>
      <c r="G4501" s="2" t="s">
        <v>31529</v>
      </c>
      <c r="H4501" s="2" t="s">
        <v>31530</v>
      </c>
      <c r="I4501" s="2" t="s">
        <v>1357</v>
      </c>
      <c r="J4501" s="2" t="s">
        <v>31531</v>
      </c>
      <c r="K4501" s="2" t="s">
        <v>31532</v>
      </c>
      <c r="L4501" s="2" t="s">
        <v>31533</v>
      </c>
      <c r="M4501" s="2" t="s">
        <v>7388</v>
      </c>
      <c r="N4501" s="4" t="s">
        <v>31534</v>
      </c>
      <c r="O4501" s="4" t="s">
        <v>31535</v>
      </c>
    </row>
    <row r="4502" spans="1:15" ht="15" hidden="1" customHeight="1" x14ac:dyDescent="0.3">
      <c r="A4502" s="2" t="s">
        <v>570</v>
      </c>
      <c r="B4502" s="2" t="s">
        <v>34351</v>
      </c>
      <c r="C4502" s="3">
        <v>45</v>
      </c>
      <c r="D4502" s="2" t="s">
        <v>1381</v>
      </c>
      <c r="E4502" s="2" t="s">
        <v>31304</v>
      </c>
      <c r="F4502" s="2">
        <v>30450578</v>
      </c>
      <c r="G4502" s="2" t="s">
        <v>31536</v>
      </c>
      <c r="H4502" s="2" t="s">
        <v>31537</v>
      </c>
      <c r="I4502" s="2" t="s">
        <v>1359</v>
      </c>
      <c r="J4502" s="2" t="s">
        <v>28244</v>
      </c>
      <c r="K4502" s="2" t="s">
        <v>20750</v>
      </c>
      <c r="L4502" s="2" t="s">
        <v>31538</v>
      </c>
      <c r="M4502" s="2" t="s">
        <v>7481</v>
      </c>
      <c r="N4502" s="4" t="s">
        <v>31539</v>
      </c>
      <c r="O4502" s="4" t="s">
        <v>31540</v>
      </c>
    </row>
    <row r="4503" spans="1:15" ht="15" hidden="1" customHeight="1" x14ac:dyDescent="0.3">
      <c r="A4503" s="2" t="s">
        <v>570</v>
      </c>
      <c r="B4503" s="2" t="s">
        <v>34351</v>
      </c>
      <c r="C4503" s="3">
        <v>45</v>
      </c>
      <c r="D4503" s="2" t="s">
        <v>1381</v>
      </c>
      <c r="E4503" s="2" t="s">
        <v>31304</v>
      </c>
      <c r="F4503" s="2">
        <v>29984520</v>
      </c>
      <c r="G4503" s="2" t="s">
        <v>31541</v>
      </c>
      <c r="H4503" s="2" t="s">
        <v>31542</v>
      </c>
      <c r="I4503" s="2" t="s">
        <v>1364</v>
      </c>
      <c r="J4503" s="2" t="s">
        <v>13291</v>
      </c>
      <c r="K4503" s="2" t="s">
        <v>20750</v>
      </c>
      <c r="L4503" s="2" t="s">
        <v>31543</v>
      </c>
      <c r="M4503" s="2" t="s">
        <v>7852</v>
      </c>
      <c r="N4503" s="4" t="s">
        <v>31544</v>
      </c>
      <c r="O4503" s="4" t="s">
        <v>31545</v>
      </c>
    </row>
    <row r="4504" spans="1:15" ht="15" hidden="1" customHeight="1" x14ac:dyDescent="0.3">
      <c r="A4504" s="2" t="s">
        <v>570</v>
      </c>
      <c r="B4504" s="2" t="s">
        <v>34351</v>
      </c>
      <c r="C4504" s="3">
        <v>45</v>
      </c>
      <c r="D4504" s="2" t="s">
        <v>1381</v>
      </c>
      <c r="E4504" s="2" t="s">
        <v>31304</v>
      </c>
      <c r="F4504" s="2">
        <v>29800422</v>
      </c>
      <c r="G4504" s="2" t="s">
        <v>31546</v>
      </c>
      <c r="H4504" s="2" t="s">
        <v>31547</v>
      </c>
      <c r="I4504" s="2" t="s">
        <v>12120</v>
      </c>
      <c r="J4504" s="2"/>
      <c r="K4504" s="2" t="s">
        <v>20760</v>
      </c>
      <c r="L4504" s="2" t="s">
        <v>31548</v>
      </c>
      <c r="M4504" s="2" t="s">
        <v>7488</v>
      </c>
      <c r="N4504" s="4" t="s">
        <v>3491</v>
      </c>
      <c r="O4504" s="4" t="s">
        <v>31549</v>
      </c>
    </row>
    <row r="4505" spans="1:15" ht="15" hidden="1" customHeight="1" x14ac:dyDescent="0.3">
      <c r="A4505" s="2" t="s">
        <v>570</v>
      </c>
      <c r="B4505" s="2" t="s">
        <v>34351</v>
      </c>
      <c r="C4505" s="3">
        <v>45</v>
      </c>
      <c r="D4505" s="2" t="s">
        <v>1381</v>
      </c>
      <c r="E4505" s="2" t="s">
        <v>31304</v>
      </c>
      <c r="F4505" s="2">
        <v>29444224</v>
      </c>
      <c r="G4505" s="2" t="s">
        <v>31550</v>
      </c>
      <c r="H4505" s="2" t="s">
        <v>31551</v>
      </c>
      <c r="I4505" s="2" t="s">
        <v>16763</v>
      </c>
      <c r="J4505" s="2"/>
      <c r="K4505" s="2" t="s">
        <v>27425</v>
      </c>
      <c r="L4505" s="2" t="s">
        <v>31552</v>
      </c>
      <c r="M4505" s="2" t="s">
        <v>9479</v>
      </c>
      <c r="N4505" s="4" t="s">
        <v>31553</v>
      </c>
      <c r="O4505" s="4" t="s">
        <v>31554</v>
      </c>
    </row>
    <row r="4506" spans="1:15" ht="15" hidden="1" customHeight="1" x14ac:dyDescent="0.3">
      <c r="A4506" s="2" t="s">
        <v>570</v>
      </c>
      <c r="B4506" s="2" t="s">
        <v>34351</v>
      </c>
      <c r="C4506" s="3">
        <v>45</v>
      </c>
      <c r="D4506" s="2" t="s">
        <v>1381</v>
      </c>
      <c r="E4506" s="2" t="s">
        <v>31304</v>
      </c>
      <c r="F4506" s="2">
        <v>29562246</v>
      </c>
      <c r="G4506" s="2" t="s">
        <v>21194</v>
      </c>
      <c r="H4506" s="2" t="s">
        <v>21195</v>
      </c>
      <c r="I4506" s="2" t="s">
        <v>16782</v>
      </c>
      <c r="J4506" s="2"/>
      <c r="K4506" s="2" t="s">
        <v>20760</v>
      </c>
      <c r="L4506" s="2" t="s">
        <v>21196</v>
      </c>
      <c r="M4506" s="2" t="s">
        <v>7903</v>
      </c>
      <c r="N4506" s="4" t="s">
        <v>21197</v>
      </c>
      <c r="O4506" s="4" t="s">
        <v>21198</v>
      </c>
    </row>
    <row r="4507" spans="1:15" ht="15" hidden="1" customHeight="1" x14ac:dyDescent="0.3">
      <c r="A4507" s="2" t="s">
        <v>570</v>
      </c>
      <c r="B4507" s="2" t="s">
        <v>34351</v>
      </c>
      <c r="C4507" s="3">
        <v>45</v>
      </c>
      <c r="D4507" s="2" t="s">
        <v>1381</v>
      </c>
      <c r="E4507" s="2" t="s">
        <v>31304</v>
      </c>
      <c r="F4507" s="2">
        <v>29713609</v>
      </c>
      <c r="G4507" s="2" t="s">
        <v>31555</v>
      </c>
      <c r="H4507" s="2" t="s">
        <v>31556</v>
      </c>
      <c r="I4507" s="2" t="s">
        <v>875</v>
      </c>
      <c r="J4507" s="2" t="s">
        <v>31557</v>
      </c>
      <c r="K4507" s="2" t="s">
        <v>31558</v>
      </c>
      <c r="L4507" s="2" t="s">
        <v>31559</v>
      </c>
      <c r="M4507" s="2" t="s">
        <v>7388</v>
      </c>
      <c r="N4507" s="4" t="s">
        <v>31560</v>
      </c>
      <c r="O4507" s="4" t="s">
        <v>31561</v>
      </c>
    </row>
    <row r="4508" spans="1:15" ht="15" hidden="1" customHeight="1" x14ac:dyDescent="0.3">
      <c r="A4508" s="2" t="s">
        <v>570</v>
      </c>
      <c r="B4508" s="2" t="s">
        <v>34351</v>
      </c>
      <c r="C4508" s="3">
        <v>45</v>
      </c>
      <c r="D4508" s="2" t="s">
        <v>1381</v>
      </c>
      <c r="E4508" s="2" t="s">
        <v>31304</v>
      </c>
      <c r="F4508" s="2">
        <v>29165666</v>
      </c>
      <c r="G4508" s="2" t="s">
        <v>31562</v>
      </c>
      <c r="H4508" s="2" t="s">
        <v>31563</v>
      </c>
      <c r="I4508" s="2" t="s">
        <v>3948</v>
      </c>
      <c r="J4508" s="2"/>
      <c r="K4508" s="2" t="s">
        <v>20760</v>
      </c>
      <c r="L4508" s="2" t="s">
        <v>31564</v>
      </c>
      <c r="M4508" s="2" t="s">
        <v>8528</v>
      </c>
      <c r="N4508" s="4" t="s">
        <v>31565</v>
      </c>
      <c r="O4508" s="4" t="s">
        <v>31566</v>
      </c>
    </row>
    <row r="4509" spans="1:15" ht="15" hidden="1" customHeight="1" x14ac:dyDescent="0.3">
      <c r="A4509" s="2" t="s">
        <v>570</v>
      </c>
      <c r="B4509" s="2" t="s">
        <v>34351</v>
      </c>
      <c r="C4509" s="3">
        <v>45</v>
      </c>
      <c r="D4509" s="2" t="s">
        <v>1381</v>
      </c>
      <c r="E4509" s="2" t="s">
        <v>31304</v>
      </c>
      <c r="F4509" s="2">
        <v>28434894</v>
      </c>
      <c r="G4509" s="2" t="s">
        <v>31567</v>
      </c>
      <c r="H4509" s="2" t="s">
        <v>31568</v>
      </c>
      <c r="I4509" s="2" t="s">
        <v>1352</v>
      </c>
      <c r="J4509" s="2" t="s">
        <v>31569</v>
      </c>
      <c r="K4509" s="2" t="s">
        <v>31450</v>
      </c>
      <c r="L4509" s="2" t="s">
        <v>31570</v>
      </c>
      <c r="M4509" s="2" t="s">
        <v>7488</v>
      </c>
      <c r="N4509" s="4" t="s">
        <v>31571</v>
      </c>
      <c r="O4509" s="4" t="s">
        <v>31572</v>
      </c>
    </row>
    <row r="4510" spans="1:15" ht="15" hidden="1" customHeight="1" x14ac:dyDescent="0.3">
      <c r="A4510" s="2" t="s">
        <v>570</v>
      </c>
      <c r="B4510" s="2" t="s">
        <v>34351</v>
      </c>
      <c r="C4510" s="3">
        <v>45</v>
      </c>
      <c r="D4510" s="2" t="s">
        <v>1381</v>
      </c>
      <c r="E4510" s="2" t="s">
        <v>31304</v>
      </c>
      <c r="F4510" s="2">
        <v>27803115</v>
      </c>
      <c r="G4510" s="2" t="s">
        <v>31573</v>
      </c>
      <c r="H4510" s="2" t="s">
        <v>31574</v>
      </c>
      <c r="I4510" s="2" t="s">
        <v>1095</v>
      </c>
      <c r="J4510" s="2" t="s">
        <v>9463</v>
      </c>
      <c r="K4510" s="2" t="s">
        <v>5276</v>
      </c>
      <c r="L4510" s="2" t="s">
        <v>31575</v>
      </c>
      <c r="M4510" s="2" t="s">
        <v>7460</v>
      </c>
      <c r="N4510" s="4" t="s">
        <v>31576</v>
      </c>
      <c r="O4510" s="4" t="s">
        <v>31577</v>
      </c>
    </row>
    <row r="4511" spans="1:15" ht="15" hidden="1" customHeight="1" x14ac:dyDescent="0.3">
      <c r="A4511" s="2" t="s">
        <v>570</v>
      </c>
      <c r="B4511" s="2" t="s">
        <v>34351</v>
      </c>
      <c r="C4511" s="3">
        <v>45</v>
      </c>
      <c r="D4511" s="2" t="s">
        <v>1381</v>
      </c>
      <c r="E4511" s="2" t="s">
        <v>31304</v>
      </c>
      <c r="F4511" s="2">
        <v>28605483</v>
      </c>
      <c r="G4511" s="2" t="s">
        <v>21194</v>
      </c>
      <c r="H4511" s="2" t="s">
        <v>21234</v>
      </c>
      <c r="I4511" s="2" t="s">
        <v>21235</v>
      </c>
      <c r="J4511" s="2"/>
      <c r="K4511" s="2" t="s">
        <v>20760</v>
      </c>
      <c r="L4511" s="2" t="s">
        <v>21236</v>
      </c>
      <c r="M4511" s="2" t="s">
        <v>7488</v>
      </c>
      <c r="N4511" s="4" t="s">
        <v>21237</v>
      </c>
      <c r="O4511" s="4" t="s">
        <v>21238</v>
      </c>
    </row>
    <row r="4512" spans="1:15" ht="15" hidden="1" customHeight="1" x14ac:dyDescent="0.3">
      <c r="A4512" s="2" t="s">
        <v>570</v>
      </c>
      <c r="B4512" s="2" t="s">
        <v>34351</v>
      </c>
      <c r="C4512" s="3">
        <v>45</v>
      </c>
      <c r="D4512" s="2" t="s">
        <v>1381</v>
      </c>
      <c r="E4512" s="2" t="s">
        <v>31304</v>
      </c>
      <c r="F4512" s="2">
        <v>29075621</v>
      </c>
      <c r="G4512" s="2" t="s">
        <v>31578</v>
      </c>
      <c r="H4512" s="2" t="s">
        <v>31579</v>
      </c>
      <c r="I4512" s="2" t="s">
        <v>815</v>
      </c>
      <c r="J4512" s="2" t="s">
        <v>22300</v>
      </c>
      <c r="K4512" s="2" t="s">
        <v>7707</v>
      </c>
      <c r="L4512" s="2" t="s">
        <v>31580</v>
      </c>
      <c r="M4512" s="2" t="s">
        <v>7438</v>
      </c>
      <c r="N4512" s="4" t="s">
        <v>31581</v>
      </c>
      <c r="O4512" s="4" t="s">
        <v>31582</v>
      </c>
    </row>
    <row r="4513" spans="1:15" ht="15" hidden="1" customHeight="1" x14ac:dyDescent="0.3">
      <c r="A4513" s="2" t="s">
        <v>570</v>
      </c>
      <c r="B4513" s="2" t="s">
        <v>34351</v>
      </c>
      <c r="C4513" s="3">
        <v>45</v>
      </c>
      <c r="D4513" s="2" t="s">
        <v>1381</v>
      </c>
      <c r="E4513" s="2" t="s">
        <v>31304</v>
      </c>
      <c r="F4513" s="2">
        <v>26601572</v>
      </c>
      <c r="G4513" s="2" t="s">
        <v>31583</v>
      </c>
      <c r="H4513" s="2" t="s">
        <v>31584</v>
      </c>
      <c r="I4513" s="2" t="s">
        <v>3105</v>
      </c>
      <c r="J4513" s="2" t="s">
        <v>31585</v>
      </c>
      <c r="K4513" s="2" t="s">
        <v>31586</v>
      </c>
      <c r="L4513" s="2" t="s">
        <v>31587</v>
      </c>
      <c r="M4513" s="2" t="s">
        <v>31588</v>
      </c>
      <c r="N4513" s="4" t="s">
        <v>31589</v>
      </c>
      <c r="O4513" s="4" t="s">
        <v>31590</v>
      </c>
    </row>
    <row r="4514" spans="1:15" ht="15" hidden="1" customHeight="1" x14ac:dyDescent="0.3">
      <c r="A4514" s="2" t="s">
        <v>570</v>
      </c>
      <c r="B4514" s="2" t="s">
        <v>34351</v>
      </c>
      <c r="C4514" s="3">
        <v>45</v>
      </c>
      <c r="D4514" s="2" t="s">
        <v>1381</v>
      </c>
      <c r="E4514" s="2" t="s">
        <v>31304</v>
      </c>
      <c r="F4514" s="2">
        <v>26635208</v>
      </c>
      <c r="G4514" s="2" t="s">
        <v>31591</v>
      </c>
      <c r="H4514" s="2" t="s">
        <v>31592</v>
      </c>
      <c r="I4514" s="2" t="s">
        <v>31593</v>
      </c>
      <c r="J4514" s="2" t="s">
        <v>31593</v>
      </c>
      <c r="K4514" s="2" t="s">
        <v>19923</v>
      </c>
      <c r="L4514" s="2" t="s">
        <v>31594</v>
      </c>
      <c r="M4514" s="2" t="s">
        <v>7481</v>
      </c>
      <c r="N4514" s="4" t="s">
        <v>31595</v>
      </c>
      <c r="O4514" s="4" t="s">
        <v>31596</v>
      </c>
    </row>
    <row r="4515" spans="1:15" ht="15" hidden="1" customHeight="1" x14ac:dyDescent="0.3">
      <c r="A4515" s="2" t="s">
        <v>570</v>
      </c>
      <c r="B4515" s="2" t="s">
        <v>34351</v>
      </c>
      <c r="C4515" s="3">
        <v>45</v>
      </c>
      <c r="D4515" s="2" t="s">
        <v>1381</v>
      </c>
      <c r="E4515" s="2" t="s">
        <v>31304</v>
      </c>
      <c r="F4515" s="2">
        <v>26432762</v>
      </c>
      <c r="G4515" s="2" t="s">
        <v>31597</v>
      </c>
      <c r="H4515" s="2" t="s">
        <v>31598</v>
      </c>
      <c r="I4515" s="2" t="s">
        <v>1974</v>
      </c>
      <c r="J4515" s="2" t="s">
        <v>31599</v>
      </c>
      <c r="K4515" s="2" t="s">
        <v>31586</v>
      </c>
      <c r="L4515" s="2" t="s">
        <v>31600</v>
      </c>
      <c r="M4515" s="2" t="s">
        <v>7388</v>
      </c>
      <c r="N4515" s="4" t="s">
        <v>31601</v>
      </c>
      <c r="O4515" s="4" t="s">
        <v>31602</v>
      </c>
    </row>
    <row r="4516" spans="1:15" ht="15" hidden="1" customHeight="1" x14ac:dyDescent="0.3">
      <c r="A4516" s="2" t="s">
        <v>570</v>
      </c>
      <c r="B4516" s="2" t="s">
        <v>34351</v>
      </c>
      <c r="C4516" s="3">
        <v>45</v>
      </c>
      <c r="D4516" s="2" t="s">
        <v>1381</v>
      </c>
      <c r="E4516" s="2" t="s">
        <v>31304</v>
      </c>
      <c r="F4516" s="2">
        <v>25801288</v>
      </c>
      <c r="G4516" s="2" t="s">
        <v>31603</v>
      </c>
      <c r="H4516" s="2" t="s">
        <v>31604</v>
      </c>
      <c r="I4516" s="2" t="s">
        <v>1928</v>
      </c>
      <c r="J4516" s="2" t="s">
        <v>31605</v>
      </c>
      <c r="K4516" s="2" t="s">
        <v>31586</v>
      </c>
      <c r="L4516" s="2" t="s">
        <v>31606</v>
      </c>
      <c r="M4516" s="2" t="s">
        <v>7388</v>
      </c>
      <c r="N4516" s="4" t="s">
        <v>31607</v>
      </c>
      <c r="O4516" s="4" t="s">
        <v>31608</v>
      </c>
    </row>
    <row r="4517" spans="1:15" ht="15" hidden="1" customHeight="1" x14ac:dyDescent="0.3">
      <c r="A4517" s="2" t="s">
        <v>570</v>
      </c>
      <c r="B4517" s="2" t="s">
        <v>34351</v>
      </c>
      <c r="C4517" s="3">
        <v>45</v>
      </c>
      <c r="D4517" s="2" t="s">
        <v>1381</v>
      </c>
      <c r="E4517" s="2" t="s">
        <v>31304</v>
      </c>
      <c r="F4517" s="2">
        <v>25841315</v>
      </c>
      <c r="G4517" s="2" t="s">
        <v>31609</v>
      </c>
      <c r="H4517" s="2" t="s">
        <v>31610</v>
      </c>
      <c r="I4517" s="2" t="s">
        <v>2120</v>
      </c>
      <c r="J4517" s="2" t="s">
        <v>3868</v>
      </c>
      <c r="K4517" s="2" t="s">
        <v>31586</v>
      </c>
      <c r="L4517" s="2" t="s">
        <v>31611</v>
      </c>
      <c r="M4517" s="2" t="s">
        <v>7735</v>
      </c>
      <c r="N4517" s="4" t="s">
        <v>31612</v>
      </c>
      <c r="O4517" s="4" t="s">
        <v>31613</v>
      </c>
    </row>
    <row r="4518" spans="1:15" ht="15" hidden="1" customHeight="1" x14ac:dyDescent="0.3">
      <c r="A4518" s="2" t="s">
        <v>570</v>
      </c>
      <c r="B4518" s="2" t="s">
        <v>34351</v>
      </c>
      <c r="C4518" s="3">
        <v>45</v>
      </c>
      <c r="D4518" s="2" t="s">
        <v>1381</v>
      </c>
      <c r="E4518" s="2" t="s">
        <v>31304</v>
      </c>
      <c r="F4518" s="2">
        <v>24360855</v>
      </c>
      <c r="G4518" s="2" t="s">
        <v>31614</v>
      </c>
      <c r="H4518" s="2" t="s">
        <v>31615</v>
      </c>
      <c r="I4518" s="2" t="s">
        <v>2681</v>
      </c>
      <c r="J4518" s="2" t="s">
        <v>31616</v>
      </c>
      <c r="K4518" s="2" t="s">
        <v>31586</v>
      </c>
      <c r="L4518" s="2" t="s">
        <v>31617</v>
      </c>
      <c r="M4518" s="2" t="s">
        <v>7709</v>
      </c>
      <c r="N4518" s="4" t="s">
        <v>31618</v>
      </c>
      <c r="O4518" s="4" t="s">
        <v>31619</v>
      </c>
    </row>
    <row r="4519" spans="1:15" ht="15" hidden="1" customHeight="1" x14ac:dyDescent="0.3">
      <c r="A4519" s="2" t="s">
        <v>570</v>
      </c>
      <c r="B4519" s="2" t="s">
        <v>34351</v>
      </c>
      <c r="C4519" s="3">
        <v>45</v>
      </c>
      <c r="D4519" s="2" t="s">
        <v>1381</v>
      </c>
      <c r="E4519" s="2" t="s">
        <v>31304</v>
      </c>
      <c r="F4519" s="2">
        <v>25603324</v>
      </c>
      <c r="G4519" s="2" t="s">
        <v>31620</v>
      </c>
      <c r="H4519" s="2" t="s">
        <v>31621</v>
      </c>
      <c r="I4519" s="2" t="s">
        <v>2681</v>
      </c>
      <c r="J4519" s="2"/>
      <c r="K4519" s="2" t="s">
        <v>31520</v>
      </c>
      <c r="L4519" s="2" t="s">
        <v>31622</v>
      </c>
      <c r="M4519" s="2" t="s">
        <v>7444</v>
      </c>
      <c r="N4519" s="4" t="s">
        <v>31623</v>
      </c>
      <c r="O4519" s="4" t="s">
        <v>31624</v>
      </c>
    </row>
    <row r="4520" spans="1:15" ht="15" hidden="1" customHeight="1" x14ac:dyDescent="0.3">
      <c r="A4520" s="2" t="s">
        <v>570</v>
      </c>
      <c r="B4520" s="2" t="s">
        <v>34351</v>
      </c>
      <c r="C4520" s="3">
        <v>45</v>
      </c>
      <c r="D4520" s="2" t="s">
        <v>1381</v>
      </c>
      <c r="E4520" s="2" t="s">
        <v>31304</v>
      </c>
      <c r="F4520" s="2">
        <v>25268634</v>
      </c>
      <c r="G4520" s="2" t="s">
        <v>31625</v>
      </c>
      <c r="H4520" s="2" t="s">
        <v>31626</v>
      </c>
      <c r="I4520" s="2" t="s">
        <v>2126</v>
      </c>
      <c r="J4520" s="2"/>
      <c r="K4520" s="2" t="s">
        <v>10700</v>
      </c>
      <c r="L4520" s="2" t="s">
        <v>31627</v>
      </c>
      <c r="M4520" s="2" t="s">
        <v>26435</v>
      </c>
      <c r="N4520" s="4" t="s">
        <v>31628</v>
      </c>
      <c r="O4520" s="4" t="s">
        <v>31629</v>
      </c>
    </row>
    <row r="4521" spans="1:15" ht="15" hidden="1" customHeight="1" x14ac:dyDescent="0.3">
      <c r="A4521" s="2" t="s">
        <v>570</v>
      </c>
      <c r="B4521" s="2" t="s">
        <v>34351</v>
      </c>
      <c r="C4521" s="3">
        <v>45</v>
      </c>
      <c r="D4521" s="2" t="s">
        <v>1381</v>
      </c>
      <c r="E4521" s="2" t="s">
        <v>31304</v>
      </c>
      <c r="F4521" s="2">
        <v>24355561</v>
      </c>
      <c r="G4521" s="2" t="s">
        <v>31630</v>
      </c>
      <c r="H4521" s="2" t="s">
        <v>31631</v>
      </c>
      <c r="I4521" s="2" t="s">
        <v>4053</v>
      </c>
      <c r="J4521" s="2" t="s">
        <v>31632</v>
      </c>
      <c r="K4521" s="2" t="s">
        <v>31586</v>
      </c>
      <c r="L4521" s="2" t="s">
        <v>31633</v>
      </c>
      <c r="M4521" s="2" t="s">
        <v>7735</v>
      </c>
      <c r="N4521" s="4" t="s">
        <v>31634</v>
      </c>
      <c r="O4521" s="4" t="s">
        <v>31635</v>
      </c>
    </row>
    <row r="4522" spans="1:15" ht="15" hidden="1" customHeight="1" x14ac:dyDescent="0.3">
      <c r="A4522" s="2" t="s">
        <v>570</v>
      </c>
      <c r="B4522" s="2" t="s">
        <v>34351</v>
      </c>
      <c r="C4522" s="3">
        <v>45</v>
      </c>
      <c r="D4522" s="2" t="s">
        <v>1381</v>
      </c>
      <c r="E4522" s="2" t="s">
        <v>31304</v>
      </c>
      <c r="F4522" s="2">
        <v>24462789</v>
      </c>
      <c r="G4522" s="2" t="s">
        <v>31636</v>
      </c>
      <c r="H4522" s="2" t="s">
        <v>31637</v>
      </c>
      <c r="I4522" s="2" t="s">
        <v>8063</v>
      </c>
      <c r="J4522" s="2" t="s">
        <v>31638</v>
      </c>
      <c r="K4522" s="2" t="s">
        <v>20760</v>
      </c>
      <c r="L4522" s="2" t="s">
        <v>31639</v>
      </c>
      <c r="M4522" s="2" t="s">
        <v>7388</v>
      </c>
      <c r="N4522" s="4" t="s">
        <v>31640</v>
      </c>
      <c r="O4522" s="4" t="s">
        <v>31641</v>
      </c>
    </row>
    <row r="4523" spans="1:15" ht="15" hidden="1" customHeight="1" x14ac:dyDescent="0.3">
      <c r="A4523" s="2" t="s">
        <v>570</v>
      </c>
      <c r="B4523" s="2" t="s">
        <v>34351</v>
      </c>
      <c r="C4523" s="3">
        <v>45</v>
      </c>
      <c r="D4523" s="2" t="s">
        <v>1381</v>
      </c>
      <c r="E4523" s="2" t="s">
        <v>31304</v>
      </c>
      <c r="F4523" s="2">
        <v>24558996</v>
      </c>
      <c r="G4523" s="2" t="s">
        <v>31642</v>
      </c>
      <c r="H4523" s="2" t="s">
        <v>31643</v>
      </c>
      <c r="I4523" s="2" t="s">
        <v>3647</v>
      </c>
      <c r="J4523" s="2" t="s">
        <v>3647</v>
      </c>
      <c r="K4523" s="2" t="s">
        <v>31327</v>
      </c>
      <c r="L4523" s="2" t="s">
        <v>31644</v>
      </c>
      <c r="M4523" s="2" t="s">
        <v>7388</v>
      </c>
      <c r="N4523" s="4" t="s">
        <v>31645</v>
      </c>
      <c r="O4523" s="4" t="s">
        <v>31646</v>
      </c>
    </row>
    <row r="4524" spans="1:15" ht="15" hidden="1" customHeight="1" x14ac:dyDescent="0.3">
      <c r="A4524" s="2" t="s">
        <v>570</v>
      </c>
      <c r="B4524" s="2" t="s">
        <v>34351</v>
      </c>
      <c r="C4524" s="3">
        <v>45</v>
      </c>
      <c r="D4524" s="2" t="s">
        <v>1381</v>
      </c>
      <c r="E4524" s="2" t="s">
        <v>31304</v>
      </c>
      <c r="F4524" s="2">
        <v>24374875</v>
      </c>
      <c r="G4524" s="2" t="s">
        <v>31647</v>
      </c>
      <c r="H4524" s="2" t="s">
        <v>31648</v>
      </c>
      <c r="I4524" s="2" t="s">
        <v>4049</v>
      </c>
      <c r="J4524" s="2"/>
      <c r="K4524" s="2" t="s">
        <v>10700</v>
      </c>
      <c r="L4524" s="2" t="s">
        <v>31649</v>
      </c>
      <c r="M4524" s="2" t="s">
        <v>7488</v>
      </c>
      <c r="N4524" s="4" t="s">
        <v>31650</v>
      </c>
      <c r="O4524" s="4" t="s">
        <v>31651</v>
      </c>
    </row>
    <row r="4525" spans="1:15" ht="15" hidden="1" customHeight="1" x14ac:dyDescent="0.3">
      <c r="A4525" s="2" t="s">
        <v>570</v>
      </c>
      <c r="B4525" s="2" t="s">
        <v>34351</v>
      </c>
      <c r="C4525" s="3">
        <v>45</v>
      </c>
      <c r="D4525" s="2" t="s">
        <v>1381</v>
      </c>
      <c r="E4525" s="2" t="s">
        <v>31304</v>
      </c>
      <c r="F4525" s="2">
        <v>24390062</v>
      </c>
      <c r="G4525" s="2" t="s">
        <v>31652</v>
      </c>
      <c r="H4525" s="2" t="s">
        <v>31653</v>
      </c>
      <c r="I4525" s="2" t="s">
        <v>4049</v>
      </c>
      <c r="J4525" s="2"/>
      <c r="K4525" s="2" t="s">
        <v>10700</v>
      </c>
      <c r="L4525" s="2" t="s">
        <v>31654</v>
      </c>
      <c r="M4525" s="2" t="s">
        <v>8160</v>
      </c>
      <c r="N4525" s="4" t="s">
        <v>31655</v>
      </c>
      <c r="O4525" s="4" t="s">
        <v>31656</v>
      </c>
    </row>
    <row r="4526" spans="1:15" ht="15" hidden="1" customHeight="1" x14ac:dyDescent="0.3">
      <c r="A4526" s="2" t="s">
        <v>570</v>
      </c>
      <c r="B4526" s="2" t="s">
        <v>34351</v>
      </c>
      <c r="C4526" s="3">
        <v>45</v>
      </c>
      <c r="D4526" s="2" t="s">
        <v>1381</v>
      </c>
      <c r="E4526" s="2" t="s">
        <v>31304</v>
      </c>
      <c r="F4526" s="2">
        <v>24641453</v>
      </c>
      <c r="G4526" s="2" t="s">
        <v>31620</v>
      </c>
      <c r="H4526" s="2" t="s">
        <v>31657</v>
      </c>
      <c r="I4526" s="2" t="s">
        <v>1098</v>
      </c>
      <c r="J4526" s="2"/>
      <c r="K4526" s="2" t="s">
        <v>31520</v>
      </c>
      <c r="L4526" s="2" t="s">
        <v>31658</v>
      </c>
      <c r="M4526" s="2" t="s">
        <v>7444</v>
      </c>
      <c r="N4526" s="4" t="s">
        <v>31659</v>
      </c>
      <c r="O4526" s="4" t="s">
        <v>31660</v>
      </c>
    </row>
    <row r="4527" spans="1:15" ht="15" hidden="1" customHeight="1" x14ac:dyDescent="0.3">
      <c r="A4527" s="2" t="s">
        <v>570</v>
      </c>
      <c r="B4527" s="2" t="s">
        <v>34351</v>
      </c>
      <c r="C4527" s="3">
        <v>45</v>
      </c>
      <c r="D4527" s="2" t="s">
        <v>1381</v>
      </c>
      <c r="E4527" s="2" t="s">
        <v>31304</v>
      </c>
      <c r="F4527" s="2">
        <v>22535573</v>
      </c>
      <c r="G4527" s="2" t="s">
        <v>31661</v>
      </c>
      <c r="H4527" s="2" t="s">
        <v>31662</v>
      </c>
      <c r="I4527" s="2" t="s">
        <v>965</v>
      </c>
      <c r="J4527" s="2"/>
      <c r="K4527" s="2" t="s">
        <v>10700</v>
      </c>
      <c r="L4527" s="2" t="s">
        <v>31663</v>
      </c>
      <c r="M4527" s="2" t="s">
        <v>7488</v>
      </c>
      <c r="N4527" s="4" t="s">
        <v>31664</v>
      </c>
      <c r="O4527" s="4" t="s">
        <v>31665</v>
      </c>
    </row>
    <row r="4528" spans="1:15" ht="15" hidden="1" customHeight="1" x14ac:dyDescent="0.3">
      <c r="A4528" s="2" t="s">
        <v>570</v>
      </c>
      <c r="B4528" s="2" t="s">
        <v>34351</v>
      </c>
      <c r="C4528" s="3">
        <v>45</v>
      </c>
      <c r="D4528" s="2" t="s">
        <v>1381</v>
      </c>
      <c r="E4528" s="2" t="s">
        <v>31304</v>
      </c>
      <c r="F4528" s="2">
        <v>21549650</v>
      </c>
      <c r="G4528" s="2" t="s">
        <v>31666</v>
      </c>
      <c r="H4528" s="2" t="s">
        <v>31667</v>
      </c>
      <c r="I4528" s="2" t="s">
        <v>905</v>
      </c>
      <c r="J4528" s="2" t="s">
        <v>31668</v>
      </c>
      <c r="K4528" s="2" t="s">
        <v>31586</v>
      </c>
      <c r="L4528" s="2" t="s">
        <v>31669</v>
      </c>
      <c r="M4528" s="2" t="s">
        <v>8667</v>
      </c>
      <c r="N4528" s="4" t="s">
        <v>31670</v>
      </c>
      <c r="O4528" s="4" t="s">
        <v>31671</v>
      </c>
    </row>
    <row r="4529" spans="1:15" ht="15" hidden="1" customHeight="1" x14ac:dyDescent="0.3">
      <c r="A4529" s="2" t="s">
        <v>570</v>
      </c>
      <c r="B4529" s="2" t="s">
        <v>34351</v>
      </c>
      <c r="C4529" s="3">
        <v>45</v>
      </c>
      <c r="D4529" s="2" t="s">
        <v>1381</v>
      </c>
      <c r="E4529" s="2" t="s">
        <v>31304</v>
      </c>
      <c r="F4529" s="2">
        <v>21122566</v>
      </c>
      <c r="G4529" s="2" t="s">
        <v>31672</v>
      </c>
      <c r="H4529" s="2" t="s">
        <v>31673</v>
      </c>
      <c r="I4529" s="2" t="s">
        <v>10699</v>
      </c>
      <c r="J4529" s="2" t="s">
        <v>31674</v>
      </c>
      <c r="K4529" s="2" t="s">
        <v>20760</v>
      </c>
      <c r="L4529" s="2" t="s">
        <v>31675</v>
      </c>
      <c r="M4529" s="2" t="s">
        <v>7709</v>
      </c>
      <c r="N4529" s="4" t="s">
        <v>31676</v>
      </c>
      <c r="O4529" s="4" t="s">
        <v>31677</v>
      </c>
    </row>
    <row r="4530" spans="1:15" ht="15" hidden="1" customHeight="1" x14ac:dyDescent="0.3">
      <c r="A4530" s="2" t="s">
        <v>570</v>
      </c>
      <c r="B4530" s="2" t="s">
        <v>34351</v>
      </c>
      <c r="C4530" s="3">
        <v>45</v>
      </c>
      <c r="D4530" s="2" t="s">
        <v>1381</v>
      </c>
      <c r="E4530" s="2" t="s">
        <v>31304</v>
      </c>
      <c r="F4530" s="2">
        <v>19811957</v>
      </c>
      <c r="G4530" s="2" t="s">
        <v>31678</v>
      </c>
      <c r="H4530" s="2" t="s">
        <v>31679</v>
      </c>
      <c r="I4530" s="2" t="s">
        <v>2699</v>
      </c>
      <c r="J4530" s="2" t="s">
        <v>31680</v>
      </c>
      <c r="K4530" s="2" t="s">
        <v>31586</v>
      </c>
      <c r="L4530" s="2" t="s">
        <v>31681</v>
      </c>
      <c r="M4530" s="2" t="s">
        <v>11506</v>
      </c>
      <c r="N4530" s="4" t="s">
        <v>31682</v>
      </c>
      <c r="O4530" s="4" t="s">
        <v>31683</v>
      </c>
    </row>
    <row r="4531" spans="1:15" ht="15" hidden="1" customHeight="1" x14ac:dyDescent="0.3">
      <c r="A4531" s="2" t="s">
        <v>570</v>
      </c>
      <c r="B4531" s="2" t="s">
        <v>34351</v>
      </c>
      <c r="C4531" s="3">
        <v>45</v>
      </c>
      <c r="D4531" s="2" t="s">
        <v>1381</v>
      </c>
      <c r="E4531" s="2" t="s">
        <v>31304</v>
      </c>
      <c r="F4531" s="2">
        <v>19783491</v>
      </c>
      <c r="G4531" s="2" t="s">
        <v>31684</v>
      </c>
      <c r="H4531" s="2" t="s">
        <v>31685</v>
      </c>
      <c r="I4531" s="2" t="s">
        <v>19622</v>
      </c>
      <c r="J4531" s="2" t="s">
        <v>31686</v>
      </c>
      <c r="K4531" s="2" t="s">
        <v>31586</v>
      </c>
      <c r="L4531" s="2" t="s">
        <v>31687</v>
      </c>
      <c r="M4531" s="2" t="s">
        <v>7735</v>
      </c>
      <c r="N4531" s="4" t="s">
        <v>31688</v>
      </c>
      <c r="O4531" s="4" t="s">
        <v>31689</v>
      </c>
    </row>
    <row r="4532" spans="1:15" ht="15" hidden="1" customHeight="1" x14ac:dyDescent="0.3">
      <c r="A4532" s="2" t="s">
        <v>570</v>
      </c>
      <c r="B4532" s="2" t="s">
        <v>34351</v>
      </c>
      <c r="C4532" s="3">
        <v>45</v>
      </c>
      <c r="D4532" s="2" t="s">
        <v>1381</v>
      </c>
      <c r="E4532" s="2" t="s">
        <v>31304</v>
      </c>
      <c r="F4532" s="2">
        <v>19446510</v>
      </c>
      <c r="G4532" s="2" t="s">
        <v>31690</v>
      </c>
      <c r="H4532" s="2" t="s">
        <v>31691</v>
      </c>
      <c r="I4532" s="2" t="s">
        <v>668</v>
      </c>
      <c r="J4532" s="2" t="s">
        <v>31692</v>
      </c>
      <c r="K4532" s="2" t="s">
        <v>31586</v>
      </c>
      <c r="L4532" s="2" t="s">
        <v>31693</v>
      </c>
      <c r="M4532" s="2" t="s">
        <v>11506</v>
      </c>
      <c r="N4532" s="4" t="s">
        <v>31694</v>
      </c>
      <c r="O4532" s="4" t="s">
        <v>31695</v>
      </c>
    </row>
    <row r="4533" spans="1:15" ht="15" hidden="1" customHeight="1" x14ac:dyDescent="0.3">
      <c r="A4533" s="2" t="s">
        <v>570</v>
      </c>
      <c r="B4533" s="2" t="s">
        <v>34351</v>
      </c>
      <c r="C4533" s="3">
        <v>45</v>
      </c>
      <c r="D4533" s="2" t="s">
        <v>1381</v>
      </c>
      <c r="E4533" s="2" t="s">
        <v>31304</v>
      </c>
      <c r="F4533" s="2">
        <v>19409244</v>
      </c>
      <c r="G4533" s="2" t="s">
        <v>31696</v>
      </c>
      <c r="H4533" s="2" t="s">
        <v>31697</v>
      </c>
      <c r="I4533" s="2" t="s">
        <v>839</v>
      </c>
      <c r="J4533" s="2" t="s">
        <v>31698</v>
      </c>
      <c r="K4533" s="2" t="s">
        <v>31586</v>
      </c>
      <c r="L4533" s="2" t="s">
        <v>31699</v>
      </c>
      <c r="M4533" s="2" t="s">
        <v>11506</v>
      </c>
      <c r="N4533" s="4" t="s">
        <v>31700</v>
      </c>
      <c r="O4533" s="4" t="s">
        <v>31701</v>
      </c>
    </row>
    <row r="4534" spans="1:15" ht="15" hidden="1" customHeight="1" x14ac:dyDescent="0.3">
      <c r="A4534" s="2" t="s">
        <v>570</v>
      </c>
      <c r="B4534" s="2" t="s">
        <v>34351</v>
      </c>
      <c r="C4534" s="3">
        <v>45</v>
      </c>
      <c r="D4534" s="2" t="s">
        <v>1381</v>
      </c>
      <c r="E4534" s="2" t="s">
        <v>31304</v>
      </c>
      <c r="F4534" s="2">
        <v>19174130</v>
      </c>
      <c r="G4534" s="2" t="s">
        <v>31702</v>
      </c>
      <c r="H4534" s="2" t="s">
        <v>31703</v>
      </c>
      <c r="I4534" s="2" t="s">
        <v>822</v>
      </c>
      <c r="J4534" s="2" t="s">
        <v>31704</v>
      </c>
      <c r="K4534" s="2" t="s">
        <v>31586</v>
      </c>
      <c r="L4534" s="2" t="s">
        <v>31705</v>
      </c>
      <c r="M4534" s="2" t="s">
        <v>7735</v>
      </c>
      <c r="N4534" s="4" t="s">
        <v>31706</v>
      </c>
      <c r="O4534" s="4" t="s">
        <v>31707</v>
      </c>
    </row>
    <row r="4535" spans="1:15" ht="15" hidden="1" customHeight="1" x14ac:dyDescent="0.3">
      <c r="A4535" s="2" t="s">
        <v>570</v>
      </c>
      <c r="B4535" s="2" t="s">
        <v>34351</v>
      </c>
      <c r="C4535" s="3">
        <v>45</v>
      </c>
      <c r="D4535" s="2" t="s">
        <v>1381</v>
      </c>
      <c r="E4535" s="2" t="s">
        <v>31304</v>
      </c>
      <c r="F4535" s="2">
        <v>18928703</v>
      </c>
      <c r="G4535" s="2" t="s">
        <v>31702</v>
      </c>
      <c r="H4535" s="2" t="s">
        <v>31708</v>
      </c>
      <c r="I4535" s="2" t="s">
        <v>2703</v>
      </c>
      <c r="J4535" s="2"/>
      <c r="K4535" s="2" t="s">
        <v>31586</v>
      </c>
      <c r="L4535" s="2" t="s">
        <v>31709</v>
      </c>
      <c r="M4535" s="2" t="s">
        <v>11506</v>
      </c>
      <c r="N4535" s="4" t="s">
        <v>31710</v>
      </c>
      <c r="O4535" s="4" t="s">
        <v>31711</v>
      </c>
    </row>
    <row r="4536" spans="1:15" ht="15" hidden="1" customHeight="1" x14ac:dyDescent="0.3">
      <c r="A4536" s="2" t="s">
        <v>570</v>
      </c>
      <c r="B4536" s="2" t="s">
        <v>34351</v>
      </c>
      <c r="C4536" s="3">
        <v>45</v>
      </c>
      <c r="D4536" s="2" t="s">
        <v>1381</v>
      </c>
      <c r="E4536" s="2" t="s">
        <v>31304</v>
      </c>
      <c r="F4536" s="2">
        <v>18367949</v>
      </c>
      <c r="G4536" s="2" t="s">
        <v>31712</v>
      </c>
      <c r="H4536" s="2" t="s">
        <v>31713</v>
      </c>
      <c r="I4536" s="2" t="s">
        <v>6993</v>
      </c>
      <c r="J4536" s="2"/>
      <c r="K4536" s="2" t="s">
        <v>20731</v>
      </c>
      <c r="L4536" s="2" t="s">
        <v>31714</v>
      </c>
      <c r="M4536" s="2" t="s">
        <v>7460</v>
      </c>
      <c r="N4536" s="4" t="s">
        <v>31715</v>
      </c>
      <c r="O4536" s="4" t="s">
        <v>31716</v>
      </c>
    </row>
    <row r="4537" spans="1:15" ht="15" hidden="1" customHeight="1" x14ac:dyDescent="0.3">
      <c r="A4537" s="2" t="s">
        <v>570</v>
      </c>
      <c r="B4537" s="2" t="s">
        <v>34351</v>
      </c>
      <c r="C4537" s="3">
        <v>45</v>
      </c>
      <c r="D4537" s="2" t="s">
        <v>1381</v>
      </c>
      <c r="E4537" s="2" t="s">
        <v>31304</v>
      </c>
      <c r="F4537" s="2">
        <v>17692265</v>
      </c>
      <c r="G4537" s="2" t="s">
        <v>31717</v>
      </c>
      <c r="H4537" s="2" t="s">
        <v>31718</v>
      </c>
      <c r="I4537" s="2" t="s">
        <v>703</v>
      </c>
      <c r="J4537" s="2"/>
      <c r="K4537" s="2" t="s">
        <v>31586</v>
      </c>
      <c r="L4537" s="2" t="s">
        <v>31719</v>
      </c>
      <c r="M4537" s="2" t="s">
        <v>7735</v>
      </c>
      <c r="N4537" s="4" t="s">
        <v>31720</v>
      </c>
      <c r="O4537" s="4" t="s">
        <v>31721</v>
      </c>
    </row>
    <row r="4538" spans="1:15" ht="15" hidden="1" customHeight="1" x14ac:dyDescent="0.3">
      <c r="A4538" s="2" t="s">
        <v>570</v>
      </c>
      <c r="B4538" s="2" t="s">
        <v>34351</v>
      </c>
      <c r="C4538" s="3">
        <v>45</v>
      </c>
      <c r="D4538" s="2" t="s">
        <v>1381</v>
      </c>
      <c r="E4538" s="2" t="s">
        <v>31304</v>
      </c>
      <c r="F4538" s="2">
        <v>17650933</v>
      </c>
      <c r="G4538" s="2" t="s">
        <v>31722</v>
      </c>
      <c r="H4538" s="2" t="s">
        <v>31723</v>
      </c>
      <c r="I4538" s="2" t="s">
        <v>901</v>
      </c>
      <c r="J4538" s="2"/>
      <c r="K4538" s="2" t="s">
        <v>31520</v>
      </c>
      <c r="L4538" s="2" t="s">
        <v>31724</v>
      </c>
      <c r="M4538" s="2" t="s">
        <v>8667</v>
      </c>
      <c r="N4538" s="4" t="s">
        <v>31725</v>
      </c>
      <c r="O4538" s="4" t="s">
        <v>31726</v>
      </c>
    </row>
    <row r="4539" spans="1:15" ht="15" hidden="1" customHeight="1" x14ac:dyDescent="0.3">
      <c r="A4539" s="2" t="s">
        <v>570</v>
      </c>
      <c r="B4539" s="2" t="s">
        <v>34351</v>
      </c>
      <c r="C4539" s="3">
        <v>45</v>
      </c>
      <c r="D4539" s="2" t="s">
        <v>1381</v>
      </c>
      <c r="E4539" s="2" t="s">
        <v>31304</v>
      </c>
      <c r="F4539" s="2">
        <v>17080282</v>
      </c>
      <c r="G4539" s="2" t="s">
        <v>31727</v>
      </c>
      <c r="H4539" s="2" t="s">
        <v>31728</v>
      </c>
      <c r="I4539" s="2" t="s">
        <v>1414</v>
      </c>
      <c r="J4539" s="2"/>
      <c r="K4539" s="2" t="s">
        <v>31729</v>
      </c>
      <c r="L4539" s="2" t="s">
        <v>31730</v>
      </c>
      <c r="M4539" s="2" t="s">
        <v>7709</v>
      </c>
      <c r="N4539" s="4" t="s">
        <v>31731</v>
      </c>
      <c r="O4539" s="4" t="s">
        <v>31732</v>
      </c>
    </row>
    <row r="4540" spans="1:15" ht="15" hidden="1" customHeight="1" x14ac:dyDescent="0.3">
      <c r="A4540" s="2" t="s">
        <v>570</v>
      </c>
      <c r="B4540" s="2" t="s">
        <v>34351</v>
      </c>
      <c r="C4540" s="3">
        <v>45</v>
      </c>
      <c r="D4540" s="2" t="s">
        <v>1381</v>
      </c>
      <c r="E4540" s="2" t="s">
        <v>31304</v>
      </c>
      <c r="F4540" s="2">
        <v>17194344</v>
      </c>
      <c r="G4540" s="2" t="s">
        <v>31733</v>
      </c>
      <c r="H4540" s="2" t="s">
        <v>31734</v>
      </c>
      <c r="I4540" s="2" t="s">
        <v>14597</v>
      </c>
      <c r="J4540" s="2"/>
      <c r="K4540" s="2" t="s">
        <v>31586</v>
      </c>
      <c r="L4540" s="2" t="s">
        <v>31735</v>
      </c>
      <c r="M4540" s="2" t="s">
        <v>7735</v>
      </c>
      <c r="N4540" s="4" t="s">
        <v>31736</v>
      </c>
      <c r="O4540" s="4" t="s">
        <v>31737</v>
      </c>
    </row>
    <row r="4541" spans="1:15" ht="15" hidden="1" customHeight="1" x14ac:dyDescent="0.3">
      <c r="A4541" s="2" t="s">
        <v>570</v>
      </c>
      <c r="B4541" s="2" t="s">
        <v>34351</v>
      </c>
      <c r="C4541" s="3">
        <v>45</v>
      </c>
      <c r="D4541" s="2" t="s">
        <v>1381</v>
      </c>
      <c r="E4541" s="2" t="s">
        <v>31304</v>
      </c>
      <c r="F4541" s="2">
        <v>16458620</v>
      </c>
      <c r="G4541" s="2" t="s">
        <v>31738</v>
      </c>
      <c r="H4541" s="2" t="s">
        <v>31739</v>
      </c>
      <c r="I4541" s="2" t="s">
        <v>19023</v>
      </c>
      <c r="J4541" s="2" t="s">
        <v>19024</v>
      </c>
      <c r="K4541" s="2" t="s">
        <v>31514</v>
      </c>
      <c r="L4541" s="2" t="s">
        <v>31740</v>
      </c>
      <c r="M4541" s="2" t="s">
        <v>7565</v>
      </c>
      <c r="N4541" s="4" t="s">
        <v>31741</v>
      </c>
      <c r="O4541" s="4" t="s">
        <v>31742</v>
      </c>
    </row>
    <row r="4542" spans="1:15" ht="15" hidden="1" customHeight="1" x14ac:dyDescent="0.3">
      <c r="A4542" s="2" t="s">
        <v>570</v>
      </c>
      <c r="B4542" s="2" t="s">
        <v>34351</v>
      </c>
      <c r="C4542" s="3">
        <v>45</v>
      </c>
      <c r="D4542" s="2" t="s">
        <v>1381</v>
      </c>
      <c r="E4542" s="2" t="s">
        <v>31304</v>
      </c>
      <c r="F4542" s="2">
        <v>16093878</v>
      </c>
      <c r="G4542" s="2" t="s">
        <v>31743</v>
      </c>
      <c r="H4542" s="2" t="s">
        <v>31744</v>
      </c>
      <c r="I4542" s="2" t="s">
        <v>702</v>
      </c>
      <c r="J4542" s="2"/>
      <c r="K4542" s="2" t="s">
        <v>21604</v>
      </c>
      <c r="L4542" s="2" t="s">
        <v>31745</v>
      </c>
      <c r="M4542" s="2" t="s">
        <v>7709</v>
      </c>
      <c r="N4542" s="4" t="s">
        <v>31746</v>
      </c>
      <c r="O4542" s="4" t="s">
        <v>31747</v>
      </c>
    </row>
    <row r="4543" spans="1:15" ht="15" hidden="1" customHeight="1" x14ac:dyDescent="0.3">
      <c r="A4543" s="2" t="s">
        <v>570</v>
      </c>
      <c r="B4543" s="2" t="s">
        <v>34351</v>
      </c>
      <c r="C4543" s="3">
        <v>45</v>
      </c>
      <c r="D4543" s="2" t="s">
        <v>1381</v>
      </c>
      <c r="E4543" s="2" t="s">
        <v>31304</v>
      </c>
      <c r="F4543" s="2">
        <v>15826562</v>
      </c>
      <c r="G4543" s="2" t="s">
        <v>31748</v>
      </c>
      <c r="H4543" s="2" t="s">
        <v>31749</v>
      </c>
      <c r="I4543" s="2" t="s">
        <v>7000</v>
      </c>
      <c r="J4543" s="2"/>
      <c r="K4543" s="2" t="s">
        <v>31586</v>
      </c>
      <c r="L4543" s="2" t="s">
        <v>31750</v>
      </c>
      <c r="M4543" s="2" t="s">
        <v>8667</v>
      </c>
      <c r="N4543" s="4" t="s">
        <v>31751</v>
      </c>
      <c r="O4543" s="4" t="s">
        <v>31752</v>
      </c>
    </row>
    <row r="4544" spans="1:15" ht="15" hidden="1" customHeight="1" x14ac:dyDescent="0.3">
      <c r="A4544" s="2" t="s">
        <v>577</v>
      </c>
      <c r="B4544" s="2" t="s">
        <v>34352</v>
      </c>
      <c r="C4544" s="3">
        <v>46</v>
      </c>
      <c r="D4544" s="2" t="s">
        <v>1392</v>
      </c>
      <c r="E4544" s="2" t="s">
        <v>31753</v>
      </c>
      <c r="F4544" s="2">
        <v>39324647</v>
      </c>
      <c r="G4544" s="2" t="s">
        <v>31754</v>
      </c>
      <c r="H4544" s="2" t="s">
        <v>31755</v>
      </c>
      <c r="I4544" s="2" t="s">
        <v>11899</v>
      </c>
      <c r="J4544" s="2" t="s">
        <v>15509</v>
      </c>
      <c r="K4544" s="2" t="s">
        <v>7387</v>
      </c>
      <c r="L4544" s="2" t="s">
        <v>31756</v>
      </c>
      <c r="M4544" s="2" t="s">
        <v>7438</v>
      </c>
      <c r="N4544" s="4" t="s">
        <v>31757</v>
      </c>
      <c r="O4544" s="4" t="s">
        <v>31758</v>
      </c>
    </row>
    <row r="4545" spans="1:15" ht="15" hidden="1" customHeight="1" x14ac:dyDescent="0.3">
      <c r="A4545" s="2" t="s">
        <v>577</v>
      </c>
      <c r="B4545" s="2" t="s">
        <v>34352</v>
      </c>
      <c r="C4545" s="3">
        <v>46</v>
      </c>
      <c r="D4545" s="2" t="s">
        <v>1392</v>
      </c>
      <c r="E4545" s="2" t="s">
        <v>31753</v>
      </c>
      <c r="F4545" s="2">
        <v>39394928</v>
      </c>
      <c r="G4545" s="2" t="s">
        <v>31759</v>
      </c>
      <c r="H4545" s="2" t="s">
        <v>31760</v>
      </c>
      <c r="I4545" s="2" t="s">
        <v>11899</v>
      </c>
      <c r="J4545" s="2" t="s">
        <v>31761</v>
      </c>
      <c r="K4545" s="2" t="s">
        <v>7387</v>
      </c>
      <c r="L4545" s="2" t="s">
        <v>31762</v>
      </c>
      <c r="M4545" s="2" t="s">
        <v>7488</v>
      </c>
      <c r="N4545" s="4" t="s">
        <v>31763</v>
      </c>
      <c r="O4545" s="4" t="s">
        <v>31764</v>
      </c>
    </row>
    <row r="4546" spans="1:15" ht="15" hidden="1" customHeight="1" x14ac:dyDescent="0.3">
      <c r="A4546" s="2" t="s">
        <v>577</v>
      </c>
      <c r="B4546" s="2" t="s">
        <v>34352</v>
      </c>
      <c r="C4546" s="3">
        <v>46</v>
      </c>
      <c r="D4546" s="2" t="s">
        <v>1392</v>
      </c>
      <c r="E4546" s="2" t="s">
        <v>31753</v>
      </c>
      <c r="F4546" s="2">
        <v>39136282</v>
      </c>
      <c r="G4546" s="2" t="s">
        <v>31765</v>
      </c>
      <c r="H4546" s="2" t="s">
        <v>31766</v>
      </c>
      <c r="I4546" s="2" t="s">
        <v>5010</v>
      </c>
      <c r="J4546" s="2" t="s">
        <v>31767</v>
      </c>
      <c r="K4546" s="2" t="s">
        <v>7387</v>
      </c>
      <c r="L4546" s="2" t="s">
        <v>31768</v>
      </c>
      <c r="M4546" s="2" t="s">
        <v>7488</v>
      </c>
      <c r="N4546" s="4" t="s">
        <v>31769</v>
      </c>
      <c r="O4546" s="4" t="s">
        <v>31770</v>
      </c>
    </row>
    <row r="4547" spans="1:15" ht="15" hidden="1" customHeight="1" x14ac:dyDescent="0.3">
      <c r="A4547" s="2" t="s">
        <v>577</v>
      </c>
      <c r="B4547" s="2" t="s">
        <v>34352</v>
      </c>
      <c r="C4547" s="3">
        <v>46</v>
      </c>
      <c r="D4547" s="2" t="s">
        <v>1392</v>
      </c>
      <c r="E4547" s="2" t="s">
        <v>31753</v>
      </c>
      <c r="F4547" s="2">
        <v>39518433</v>
      </c>
      <c r="G4547" s="2" t="s">
        <v>31771</v>
      </c>
      <c r="H4547" s="2" t="s">
        <v>31772</v>
      </c>
      <c r="I4547" s="2" t="s">
        <v>7436</v>
      </c>
      <c r="J4547" s="2" t="s">
        <v>7436</v>
      </c>
      <c r="K4547" s="2" t="s">
        <v>7450</v>
      </c>
      <c r="L4547" s="2" t="s">
        <v>31773</v>
      </c>
      <c r="M4547" s="2" t="s">
        <v>7388</v>
      </c>
      <c r="N4547" s="4" t="s">
        <v>31774</v>
      </c>
      <c r="O4547" s="4" t="s">
        <v>31775</v>
      </c>
    </row>
    <row r="4548" spans="1:15" ht="15" hidden="1" customHeight="1" x14ac:dyDescent="0.3">
      <c r="A4548" s="2" t="s">
        <v>577</v>
      </c>
      <c r="B4548" s="2" t="s">
        <v>34352</v>
      </c>
      <c r="C4548" s="3">
        <v>46</v>
      </c>
      <c r="D4548" s="2" t="s">
        <v>1392</v>
      </c>
      <c r="E4548" s="2" t="s">
        <v>31753</v>
      </c>
      <c r="F4548" s="2">
        <v>38895923</v>
      </c>
      <c r="G4548" s="2" t="s">
        <v>31776</v>
      </c>
      <c r="H4548" s="2" t="s">
        <v>31777</v>
      </c>
      <c r="I4548" s="2" t="s">
        <v>850</v>
      </c>
      <c r="J4548" s="2" t="s">
        <v>6008</v>
      </c>
      <c r="K4548" s="2" t="s">
        <v>9971</v>
      </c>
      <c r="L4548" s="2" t="s">
        <v>31778</v>
      </c>
      <c r="M4548" s="2" t="s">
        <v>7488</v>
      </c>
      <c r="N4548" s="4" t="s">
        <v>31779</v>
      </c>
      <c r="O4548" s="4" t="s">
        <v>31780</v>
      </c>
    </row>
    <row r="4549" spans="1:15" ht="15" hidden="1" customHeight="1" x14ac:dyDescent="0.3">
      <c r="A4549" s="2" t="s">
        <v>577</v>
      </c>
      <c r="B4549" s="2" t="s">
        <v>34352</v>
      </c>
      <c r="C4549" s="3">
        <v>46</v>
      </c>
      <c r="D4549" s="2" t="s">
        <v>1392</v>
      </c>
      <c r="E4549" s="2" t="s">
        <v>31753</v>
      </c>
      <c r="F4549" s="2">
        <v>39274330</v>
      </c>
      <c r="G4549" s="2" t="s">
        <v>31781</v>
      </c>
      <c r="H4549" s="2" t="s">
        <v>31782</v>
      </c>
      <c r="I4549" s="2" t="s">
        <v>26771</v>
      </c>
      <c r="J4549" s="2" t="s">
        <v>26771</v>
      </c>
      <c r="K4549" s="2" t="s">
        <v>7450</v>
      </c>
      <c r="L4549" s="2" t="s">
        <v>31783</v>
      </c>
      <c r="M4549" s="2" t="s">
        <v>7388</v>
      </c>
      <c r="N4549" s="4" t="s">
        <v>31784</v>
      </c>
      <c r="O4549" s="4" t="s">
        <v>31785</v>
      </c>
    </row>
    <row r="4550" spans="1:15" ht="15" hidden="1" customHeight="1" x14ac:dyDescent="0.3">
      <c r="A4550" s="2" t="s">
        <v>577</v>
      </c>
      <c r="B4550" s="2" t="s">
        <v>34352</v>
      </c>
      <c r="C4550" s="3">
        <v>46</v>
      </c>
      <c r="D4550" s="2" t="s">
        <v>1392</v>
      </c>
      <c r="E4550" s="2" t="s">
        <v>31753</v>
      </c>
      <c r="F4550" s="2">
        <v>38885671</v>
      </c>
      <c r="G4550" s="2" t="s">
        <v>31786</v>
      </c>
      <c r="H4550" s="2" t="s">
        <v>31787</v>
      </c>
      <c r="I4550" s="2" t="s">
        <v>1031</v>
      </c>
      <c r="J4550" s="2" t="s">
        <v>6441</v>
      </c>
      <c r="K4550" s="2" t="s">
        <v>22406</v>
      </c>
      <c r="L4550" s="2" t="s">
        <v>31788</v>
      </c>
      <c r="M4550" s="2" t="s">
        <v>7709</v>
      </c>
      <c r="N4550" s="4" t="s">
        <v>31789</v>
      </c>
      <c r="O4550" s="4" t="s">
        <v>31790</v>
      </c>
    </row>
    <row r="4551" spans="1:15" ht="15" hidden="1" customHeight="1" x14ac:dyDescent="0.3">
      <c r="A4551" s="2" t="s">
        <v>577</v>
      </c>
      <c r="B4551" s="2" t="s">
        <v>34352</v>
      </c>
      <c r="C4551" s="3">
        <v>46</v>
      </c>
      <c r="D4551" s="2" t="s">
        <v>1392</v>
      </c>
      <c r="E4551" s="2" t="s">
        <v>31791</v>
      </c>
      <c r="F4551" s="2">
        <v>38825766</v>
      </c>
      <c r="G4551" s="2" t="s">
        <v>31792</v>
      </c>
      <c r="H4551" s="2" t="s">
        <v>31793</v>
      </c>
      <c r="I4551" s="2" t="s">
        <v>20376</v>
      </c>
      <c r="J4551" s="2" t="s">
        <v>31794</v>
      </c>
      <c r="K4551" s="2" t="s">
        <v>31795</v>
      </c>
      <c r="L4551" s="2" t="s">
        <v>31796</v>
      </c>
      <c r="M4551" s="2" t="s">
        <v>7382</v>
      </c>
      <c r="N4551" s="4" t="s">
        <v>31797</v>
      </c>
      <c r="O4551" s="4" t="s">
        <v>31798</v>
      </c>
    </row>
    <row r="4552" spans="1:15" ht="15" hidden="1" customHeight="1" x14ac:dyDescent="0.3">
      <c r="A4552" s="2" t="s">
        <v>577</v>
      </c>
      <c r="B4552" s="2" t="s">
        <v>34352</v>
      </c>
      <c r="C4552" s="3">
        <v>46</v>
      </c>
      <c r="D4552" s="2" t="s">
        <v>1392</v>
      </c>
      <c r="E4552" s="2" t="s">
        <v>31753</v>
      </c>
      <c r="F4552" s="2">
        <v>38237147</v>
      </c>
      <c r="G4552" s="2" t="s">
        <v>31799</v>
      </c>
      <c r="H4552" s="2" t="s">
        <v>31800</v>
      </c>
      <c r="I4552" s="2" t="s">
        <v>12895</v>
      </c>
      <c r="J4552" s="2"/>
      <c r="K4552" s="2" t="s">
        <v>5284</v>
      </c>
      <c r="L4552" s="2" t="s">
        <v>31801</v>
      </c>
      <c r="M4552" s="2" t="s">
        <v>7460</v>
      </c>
      <c r="N4552" s="4" t="s">
        <v>31802</v>
      </c>
      <c r="O4552" s="4" t="s">
        <v>31803</v>
      </c>
    </row>
    <row r="4553" spans="1:15" ht="15" hidden="1" customHeight="1" x14ac:dyDescent="0.3">
      <c r="A4553" s="2" t="s">
        <v>577</v>
      </c>
      <c r="B4553" s="2" t="s">
        <v>34352</v>
      </c>
      <c r="C4553" s="3">
        <v>46</v>
      </c>
      <c r="D4553" s="2" t="s">
        <v>1392</v>
      </c>
      <c r="E4553" s="2" t="s">
        <v>31753</v>
      </c>
      <c r="F4553" s="2">
        <v>38355967</v>
      </c>
      <c r="G4553" s="2" t="s">
        <v>31804</v>
      </c>
      <c r="H4553" s="2" t="s">
        <v>31805</v>
      </c>
      <c r="I4553" s="2" t="s">
        <v>4998</v>
      </c>
      <c r="J4553" s="2" t="s">
        <v>15588</v>
      </c>
      <c r="K4553" s="2" t="s">
        <v>9170</v>
      </c>
      <c r="L4553" s="2" t="s">
        <v>31806</v>
      </c>
      <c r="M4553" s="2" t="s">
        <v>7645</v>
      </c>
      <c r="N4553" s="4" t="s">
        <v>31807</v>
      </c>
      <c r="O4553" s="4" t="s">
        <v>31808</v>
      </c>
    </row>
    <row r="4554" spans="1:15" ht="15" hidden="1" customHeight="1" x14ac:dyDescent="0.3">
      <c r="A4554" s="2" t="s">
        <v>577</v>
      </c>
      <c r="B4554" s="2" t="s">
        <v>34352</v>
      </c>
      <c r="C4554" s="3">
        <v>46</v>
      </c>
      <c r="D4554" s="2" t="s">
        <v>1392</v>
      </c>
      <c r="E4554" s="2" t="s">
        <v>31753</v>
      </c>
      <c r="F4554" s="2">
        <v>38566598</v>
      </c>
      <c r="G4554" s="2" t="s">
        <v>31809</v>
      </c>
      <c r="H4554" s="2" t="s">
        <v>31810</v>
      </c>
      <c r="I4554" s="2" t="s">
        <v>4998</v>
      </c>
      <c r="J4554" s="2" t="s">
        <v>2715</v>
      </c>
      <c r="K4554" s="2" t="s">
        <v>9971</v>
      </c>
      <c r="L4554" s="2" t="s">
        <v>31811</v>
      </c>
      <c r="M4554" s="2" t="s">
        <v>7382</v>
      </c>
      <c r="N4554" s="4" t="s">
        <v>3501</v>
      </c>
      <c r="O4554" s="4" t="s">
        <v>31812</v>
      </c>
    </row>
    <row r="4555" spans="1:15" ht="15" hidden="1" customHeight="1" x14ac:dyDescent="0.3">
      <c r="A4555" s="2" t="s">
        <v>577</v>
      </c>
      <c r="B4555" s="2" t="s">
        <v>34352</v>
      </c>
      <c r="C4555" s="3">
        <v>46</v>
      </c>
      <c r="D4555" s="2" t="s">
        <v>1392</v>
      </c>
      <c r="E4555" s="2" t="s">
        <v>31791</v>
      </c>
      <c r="F4555" s="2">
        <v>38353182</v>
      </c>
      <c r="G4555" s="2" t="s">
        <v>31813</v>
      </c>
      <c r="H4555" s="2" t="s">
        <v>31814</v>
      </c>
      <c r="I4555" s="2" t="s">
        <v>4030</v>
      </c>
      <c r="J4555" s="2" t="s">
        <v>6173</v>
      </c>
      <c r="K4555" s="2" t="s">
        <v>11960</v>
      </c>
      <c r="L4555" s="2" t="s">
        <v>31815</v>
      </c>
      <c r="M4555" s="2" t="s">
        <v>7438</v>
      </c>
      <c r="N4555" s="4" t="s">
        <v>31816</v>
      </c>
      <c r="O4555" s="4" t="s">
        <v>31817</v>
      </c>
    </row>
    <row r="4556" spans="1:15" ht="15" hidden="1" customHeight="1" x14ac:dyDescent="0.3">
      <c r="A4556" s="2" t="s">
        <v>577</v>
      </c>
      <c r="B4556" s="2" t="s">
        <v>34352</v>
      </c>
      <c r="C4556" s="3">
        <v>46</v>
      </c>
      <c r="D4556" s="2" t="s">
        <v>1392</v>
      </c>
      <c r="E4556" s="2" t="s">
        <v>31753</v>
      </c>
      <c r="F4556" s="2">
        <v>37723363</v>
      </c>
      <c r="G4556" s="2" t="s">
        <v>31818</v>
      </c>
      <c r="H4556" s="2" t="s">
        <v>31819</v>
      </c>
      <c r="I4556" s="2" t="s">
        <v>5906</v>
      </c>
      <c r="J4556" s="2" t="s">
        <v>31820</v>
      </c>
      <c r="K4556" s="2" t="s">
        <v>9971</v>
      </c>
      <c r="L4556" s="2" t="s">
        <v>31821</v>
      </c>
      <c r="M4556" s="2" t="s">
        <v>7388</v>
      </c>
      <c r="N4556" s="4" t="s">
        <v>3509</v>
      </c>
      <c r="O4556" s="4" t="s">
        <v>31822</v>
      </c>
    </row>
    <row r="4557" spans="1:15" ht="15" hidden="1" customHeight="1" x14ac:dyDescent="0.3">
      <c r="A4557" s="2" t="s">
        <v>577</v>
      </c>
      <c r="B4557" s="2" t="s">
        <v>34352</v>
      </c>
      <c r="C4557" s="3">
        <v>46</v>
      </c>
      <c r="D4557" s="2" t="s">
        <v>1392</v>
      </c>
      <c r="E4557" s="2" t="s">
        <v>31753</v>
      </c>
      <c r="F4557" s="2">
        <v>37610462</v>
      </c>
      <c r="G4557" s="2" t="s">
        <v>31823</v>
      </c>
      <c r="H4557" s="2" t="s">
        <v>31824</v>
      </c>
      <c r="I4557" s="2" t="s">
        <v>5345</v>
      </c>
      <c r="J4557" s="2" t="s">
        <v>2154</v>
      </c>
      <c r="K4557" s="2" t="s">
        <v>18156</v>
      </c>
      <c r="L4557" s="2" t="s">
        <v>31825</v>
      </c>
      <c r="M4557" s="2" t="s">
        <v>7677</v>
      </c>
      <c r="N4557" s="4" t="s">
        <v>31826</v>
      </c>
      <c r="O4557" s="4" t="s">
        <v>31827</v>
      </c>
    </row>
    <row r="4558" spans="1:15" ht="15" hidden="1" customHeight="1" x14ac:dyDescent="0.3">
      <c r="A4558" s="2" t="s">
        <v>577</v>
      </c>
      <c r="B4558" s="2" t="s">
        <v>34352</v>
      </c>
      <c r="C4558" s="3">
        <v>46</v>
      </c>
      <c r="D4558" s="2" t="s">
        <v>1392</v>
      </c>
      <c r="E4558" s="2" t="s">
        <v>31753</v>
      </c>
      <c r="F4558" s="2">
        <v>37892566</v>
      </c>
      <c r="G4558" s="2" t="s">
        <v>31828</v>
      </c>
      <c r="H4558" s="2" t="s">
        <v>31829</v>
      </c>
      <c r="I4558" s="2" t="s">
        <v>7290</v>
      </c>
      <c r="J4558" s="2" t="s">
        <v>7290</v>
      </c>
      <c r="K4558" s="2" t="s">
        <v>7450</v>
      </c>
      <c r="L4558" s="2" t="s">
        <v>31830</v>
      </c>
      <c r="M4558" s="2" t="s">
        <v>7438</v>
      </c>
      <c r="N4558" s="4" t="s">
        <v>3507</v>
      </c>
      <c r="O4558" s="4" t="s">
        <v>31831</v>
      </c>
    </row>
    <row r="4559" spans="1:15" ht="15" hidden="1" customHeight="1" x14ac:dyDescent="0.3">
      <c r="A4559" s="2" t="s">
        <v>577</v>
      </c>
      <c r="B4559" s="2" t="s">
        <v>34352</v>
      </c>
      <c r="C4559" s="3">
        <v>46</v>
      </c>
      <c r="D4559" s="2" t="s">
        <v>1392</v>
      </c>
      <c r="E4559" s="2" t="s">
        <v>31753</v>
      </c>
      <c r="F4559" s="2">
        <v>37202322</v>
      </c>
      <c r="G4559" s="2" t="s">
        <v>31832</v>
      </c>
      <c r="H4559" s="2" t="s">
        <v>31833</v>
      </c>
      <c r="I4559" s="2" t="s">
        <v>2976</v>
      </c>
      <c r="J4559" s="2" t="s">
        <v>6304</v>
      </c>
      <c r="K4559" s="2" t="s">
        <v>28044</v>
      </c>
      <c r="L4559" s="2" t="s">
        <v>31834</v>
      </c>
      <c r="M4559" s="2" t="s">
        <v>7438</v>
      </c>
      <c r="N4559" s="4" t="s">
        <v>31835</v>
      </c>
      <c r="O4559" s="4" t="s">
        <v>31836</v>
      </c>
    </row>
    <row r="4560" spans="1:15" ht="15" hidden="1" customHeight="1" x14ac:dyDescent="0.3">
      <c r="A4560" s="2" t="s">
        <v>577</v>
      </c>
      <c r="B4560" s="2" t="s">
        <v>34352</v>
      </c>
      <c r="C4560" s="3">
        <v>46</v>
      </c>
      <c r="D4560" s="2" t="s">
        <v>1392</v>
      </c>
      <c r="E4560" s="2" t="s">
        <v>31753</v>
      </c>
      <c r="F4560" s="2">
        <v>36706358</v>
      </c>
      <c r="G4560" s="2" t="s">
        <v>31837</v>
      </c>
      <c r="H4560" s="2" t="s">
        <v>31838</v>
      </c>
      <c r="I4560" s="2" t="s">
        <v>7465</v>
      </c>
      <c r="J4560" s="2"/>
      <c r="K4560" s="2" t="s">
        <v>5284</v>
      </c>
      <c r="L4560" s="2" t="s">
        <v>31839</v>
      </c>
      <c r="M4560" s="2" t="s">
        <v>7645</v>
      </c>
      <c r="N4560" s="4" t="s">
        <v>31840</v>
      </c>
      <c r="O4560" s="4" t="s">
        <v>31841</v>
      </c>
    </row>
    <row r="4561" spans="1:15" ht="15" hidden="1" customHeight="1" x14ac:dyDescent="0.3">
      <c r="A4561" s="2" t="s">
        <v>577</v>
      </c>
      <c r="B4561" s="2" t="s">
        <v>34352</v>
      </c>
      <c r="C4561" s="3">
        <v>46</v>
      </c>
      <c r="D4561" s="2" t="s">
        <v>1392</v>
      </c>
      <c r="E4561" s="2" t="s">
        <v>31791</v>
      </c>
      <c r="F4561" s="2">
        <v>36537217</v>
      </c>
      <c r="G4561" s="2" t="s">
        <v>31842</v>
      </c>
      <c r="H4561" s="2" t="s">
        <v>31843</v>
      </c>
      <c r="I4561" s="2" t="s">
        <v>3185</v>
      </c>
      <c r="J4561" s="2" t="s">
        <v>25382</v>
      </c>
      <c r="K4561" s="2" t="s">
        <v>11960</v>
      </c>
      <c r="L4561" s="2" t="s">
        <v>31844</v>
      </c>
      <c r="M4561" s="2" t="s">
        <v>7388</v>
      </c>
      <c r="N4561" s="4" t="s">
        <v>31845</v>
      </c>
      <c r="O4561" s="4" t="s">
        <v>31846</v>
      </c>
    </row>
    <row r="4562" spans="1:15" ht="15" hidden="1" customHeight="1" x14ac:dyDescent="0.3">
      <c r="A4562" s="2" t="s">
        <v>577</v>
      </c>
      <c r="B4562" s="2" t="s">
        <v>34352</v>
      </c>
      <c r="C4562" s="3">
        <v>46</v>
      </c>
      <c r="D4562" s="2" t="s">
        <v>1392</v>
      </c>
      <c r="E4562" s="2" t="s">
        <v>31753</v>
      </c>
      <c r="F4562" s="2">
        <v>35930694</v>
      </c>
      <c r="G4562" s="2" t="s">
        <v>31847</v>
      </c>
      <c r="H4562" s="2" t="s">
        <v>31848</v>
      </c>
      <c r="I4562" s="2" t="s">
        <v>31849</v>
      </c>
      <c r="J4562" s="2"/>
      <c r="K4562" s="2" t="s">
        <v>18561</v>
      </c>
      <c r="L4562" s="2" t="s">
        <v>31850</v>
      </c>
      <c r="M4562" s="2" t="s">
        <v>7388</v>
      </c>
      <c r="N4562" s="4" t="s">
        <v>31851</v>
      </c>
      <c r="O4562" s="4" t="s">
        <v>31852</v>
      </c>
    </row>
    <row r="4563" spans="1:15" ht="15" hidden="1" customHeight="1" x14ac:dyDescent="0.3">
      <c r="A4563" s="2" t="s">
        <v>577</v>
      </c>
      <c r="B4563" s="2" t="s">
        <v>34352</v>
      </c>
      <c r="C4563" s="3">
        <v>46</v>
      </c>
      <c r="D4563" s="2" t="s">
        <v>1392</v>
      </c>
      <c r="E4563" s="2" t="s">
        <v>31753</v>
      </c>
      <c r="F4563" s="2">
        <v>36029160</v>
      </c>
      <c r="G4563" s="2" t="s">
        <v>31853</v>
      </c>
      <c r="H4563" s="2" t="s">
        <v>31854</v>
      </c>
      <c r="I4563" s="2" t="s">
        <v>1089</v>
      </c>
      <c r="J4563" s="2" t="s">
        <v>31855</v>
      </c>
      <c r="K4563" s="2" t="s">
        <v>7832</v>
      </c>
      <c r="L4563" s="2" t="s">
        <v>31856</v>
      </c>
      <c r="M4563" s="2" t="s">
        <v>7388</v>
      </c>
      <c r="N4563" s="4" t="s">
        <v>31857</v>
      </c>
      <c r="O4563" s="4" t="s">
        <v>31858</v>
      </c>
    </row>
    <row r="4564" spans="1:15" ht="15" hidden="1" customHeight="1" x14ac:dyDescent="0.3">
      <c r="A4564" s="2" t="s">
        <v>577</v>
      </c>
      <c r="B4564" s="2" t="s">
        <v>34352</v>
      </c>
      <c r="C4564" s="3">
        <v>46</v>
      </c>
      <c r="D4564" s="2" t="s">
        <v>1392</v>
      </c>
      <c r="E4564" s="2" t="s">
        <v>31753</v>
      </c>
      <c r="F4564" s="2">
        <v>35749688</v>
      </c>
      <c r="G4564" s="2" t="s">
        <v>31859</v>
      </c>
      <c r="H4564" s="2" t="s">
        <v>31860</v>
      </c>
      <c r="I4564" s="2" t="s">
        <v>2535</v>
      </c>
      <c r="J4564" s="2"/>
      <c r="K4564" s="2" t="s">
        <v>5284</v>
      </c>
      <c r="L4564" s="2" t="s">
        <v>31861</v>
      </c>
      <c r="M4564" s="2" t="s">
        <v>7645</v>
      </c>
      <c r="N4564" s="4" t="s">
        <v>31862</v>
      </c>
      <c r="O4564" s="4" t="s">
        <v>31863</v>
      </c>
    </row>
    <row r="4565" spans="1:15" ht="15" hidden="1" customHeight="1" x14ac:dyDescent="0.3">
      <c r="A4565" s="2" t="s">
        <v>577</v>
      </c>
      <c r="B4565" s="2" t="s">
        <v>34352</v>
      </c>
      <c r="C4565" s="3">
        <v>46</v>
      </c>
      <c r="D4565" s="2" t="s">
        <v>1392</v>
      </c>
      <c r="E4565" s="2" t="s">
        <v>31753</v>
      </c>
      <c r="F4565" s="2">
        <v>35696967</v>
      </c>
      <c r="G4565" s="2" t="s">
        <v>31864</v>
      </c>
      <c r="H4565" s="2" t="s">
        <v>31865</v>
      </c>
      <c r="I4565" s="2" t="s">
        <v>4018</v>
      </c>
      <c r="J4565" s="2" t="s">
        <v>5873</v>
      </c>
      <c r="K4565" s="2" t="s">
        <v>31866</v>
      </c>
      <c r="L4565" s="2" t="s">
        <v>31867</v>
      </c>
      <c r="M4565" s="2" t="s">
        <v>7388</v>
      </c>
      <c r="N4565" s="4" t="s">
        <v>31868</v>
      </c>
      <c r="O4565" s="4" t="s">
        <v>31869</v>
      </c>
    </row>
    <row r="4566" spans="1:15" ht="15" hidden="1" customHeight="1" x14ac:dyDescent="0.3">
      <c r="A4566" s="2" t="s">
        <v>577</v>
      </c>
      <c r="B4566" s="2" t="s">
        <v>34352</v>
      </c>
      <c r="C4566" s="3">
        <v>46</v>
      </c>
      <c r="D4566" s="2" t="s">
        <v>1392</v>
      </c>
      <c r="E4566" s="2" t="s">
        <v>31753</v>
      </c>
      <c r="F4566" s="2">
        <v>35890078</v>
      </c>
      <c r="G4566" s="2" t="s">
        <v>31870</v>
      </c>
      <c r="H4566" s="2" t="s">
        <v>31871</v>
      </c>
      <c r="I4566" s="2" t="s">
        <v>31415</v>
      </c>
      <c r="J4566" s="2" t="s">
        <v>31415</v>
      </c>
      <c r="K4566" s="2" t="s">
        <v>31872</v>
      </c>
      <c r="L4566" s="2" t="s">
        <v>31873</v>
      </c>
      <c r="M4566" s="2" t="s">
        <v>7438</v>
      </c>
      <c r="N4566" s="4" t="s">
        <v>31874</v>
      </c>
      <c r="O4566" s="4" t="s">
        <v>31875</v>
      </c>
    </row>
    <row r="4567" spans="1:15" ht="15" hidden="1" customHeight="1" x14ac:dyDescent="0.3">
      <c r="A4567" s="2" t="s">
        <v>577</v>
      </c>
      <c r="B4567" s="2" t="s">
        <v>34352</v>
      </c>
      <c r="C4567" s="3">
        <v>46</v>
      </c>
      <c r="D4567" s="2" t="s">
        <v>1392</v>
      </c>
      <c r="E4567" s="2" t="s">
        <v>31753</v>
      </c>
      <c r="F4567" s="2">
        <v>35746569</v>
      </c>
      <c r="G4567" s="2" t="s">
        <v>31876</v>
      </c>
      <c r="H4567" s="2" t="s">
        <v>31877</v>
      </c>
      <c r="I4567" s="2" t="s">
        <v>26984</v>
      </c>
      <c r="J4567" s="2" t="s">
        <v>26984</v>
      </c>
      <c r="K4567" s="2" t="s">
        <v>10003</v>
      </c>
      <c r="L4567" s="2" t="s">
        <v>31878</v>
      </c>
      <c r="M4567" s="2" t="s">
        <v>7438</v>
      </c>
      <c r="N4567" s="4" t="s">
        <v>31879</v>
      </c>
      <c r="O4567" s="4" t="s">
        <v>31880</v>
      </c>
    </row>
    <row r="4568" spans="1:15" ht="15" hidden="1" customHeight="1" x14ac:dyDescent="0.3">
      <c r="A4568" s="2" t="s">
        <v>577</v>
      </c>
      <c r="B4568" s="2" t="s">
        <v>34352</v>
      </c>
      <c r="C4568" s="3">
        <v>46</v>
      </c>
      <c r="D4568" s="2" t="s">
        <v>1392</v>
      </c>
      <c r="E4568" s="2" t="s">
        <v>31753</v>
      </c>
      <c r="F4568" s="2">
        <v>34654012</v>
      </c>
      <c r="G4568" s="2" t="s">
        <v>31786</v>
      </c>
      <c r="H4568" s="2" t="s">
        <v>31881</v>
      </c>
      <c r="I4568" s="2" t="s">
        <v>4076</v>
      </c>
      <c r="J4568" s="2"/>
      <c r="K4568" s="2" t="s">
        <v>26586</v>
      </c>
      <c r="L4568" s="2" t="s">
        <v>31882</v>
      </c>
      <c r="M4568" s="2" t="s">
        <v>7388</v>
      </c>
      <c r="N4568" s="4" t="s">
        <v>31883</v>
      </c>
      <c r="O4568" s="4" t="s">
        <v>31884</v>
      </c>
    </row>
    <row r="4569" spans="1:15" ht="15" hidden="1" customHeight="1" x14ac:dyDescent="0.3">
      <c r="A4569" s="2" t="s">
        <v>577</v>
      </c>
      <c r="B4569" s="2" t="s">
        <v>34352</v>
      </c>
      <c r="C4569" s="3">
        <v>46</v>
      </c>
      <c r="D4569" s="2" t="s">
        <v>1392</v>
      </c>
      <c r="E4569" s="2" t="s">
        <v>31753</v>
      </c>
      <c r="F4569" s="2">
        <v>36447782</v>
      </c>
      <c r="G4569" s="2" t="s">
        <v>31885</v>
      </c>
      <c r="H4569" s="2" t="s">
        <v>31886</v>
      </c>
      <c r="I4569" s="2" t="s">
        <v>695</v>
      </c>
      <c r="J4569" s="2" t="s">
        <v>31887</v>
      </c>
      <c r="K4569" s="2" t="s">
        <v>31888</v>
      </c>
      <c r="L4569" s="2" t="s">
        <v>31889</v>
      </c>
      <c r="M4569" s="2" t="s">
        <v>7438</v>
      </c>
      <c r="N4569" s="4" t="s">
        <v>31890</v>
      </c>
      <c r="O4569" s="4" t="s">
        <v>31891</v>
      </c>
    </row>
    <row r="4570" spans="1:15" ht="15" hidden="1" customHeight="1" x14ac:dyDescent="0.3">
      <c r="A4570" s="2" t="s">
        <v>577</v>
      </c>
      <c r="B4570" s="2" t="s">
        <v>34352</v>
      </c>
      <c r="C4570" s="3">
        <v>46</v>
      </c>
      <c r="D4570" s="2" t="s">
        <v>1392</v>
      </c>
      <c r="E4570" s="2" t="s">
        <v>31753</v>
      </c>
      <c r="F4570" s="2">
        <v>34592758</v>
      </c>
      <c r="G4570" s="2" t="s">
        <v>31892</v>
      </c>
      <c r="H4570" s="2" t="s">
        <v>31893</v>
      </c>
      <c r="I4570" s="2" t="s">
        <v>31894</v>
      </c>
      <c r="J4570" s="2"/>
      <c r="K4570" s="2" t="s">
        <v>18561</v>
      </c>
      <c r="L4570" s="2" t="s">
        <v>31895</v>
      </c>
      <c r="M4570" s="2" t="s">
        <v>7488</v>
      </c>
      <c r="N4570" s="4" t="s">
        <v>31896</v>
      </c>
      <c r="O4570" s="4" t="s">
        <v>31897</v>
      </c>
    </row>
    <row r="4571" spans="1:15" ht="15" hidden="1" customHeight="1" x14ac:dyDescent="0.3">
      <c r="A4571" s="2" t="s">
        <v>577</v>
      </c>
      <c r="B4571" s="2" t="s">
        <v>34352</v>
      </c>
      <c r="C4571" s="3">
        <v>46</v>
      </c>
      <c r="D4571" s="2" t="s">
        <v>1392</v>
      </c>
      <c r="E4571" s="2" t="s">
        <v>31753</v>
      </c>
      <c r="F4571" s="2">
        <v>34945255</v>
      </c>
      <c r="G4571" s="2" t="s">
        <v>31898</v>
      </c>
      <c r="H4571" s="2" t="s">
        <v>31899</v>
      </c>
      <c r="I4571" s="2" t="s">
        <v>6205</v>
      </c>
      <c r="J4571" s="2" t="s">
        <v>6205</v>
      </c>
      <c r="K4571" s="2" t="s">
        <v>7450</v>
      </c>
      <c r="L4571" s="2" t="s">
        <v>31900</v>
      </c>
      <c r="M4571" s="2" t="s">
        <v>7388</v>
      </c>
      <c r="N4571" s="4" t="s">
        <v>31901</v>
      </c>
      <c r="O4571" s="4" t="s">
        <v>31902</v>
      </c>
    </row>
    <row r="4572" spans="1:15" ht="15" hidden="1" customHeight="1" x14ac:dyDescent="0.3">
      <c r="A4572" s="2" t="s">
        <v>577</v>
      </c>
      <c r="B4572" s="2" t="s">
        <v>34352</v>
      </c>
      <c r="C4572" s="3">
        <v>46</v>
      </c>
      <c r="D4572" s="2" t="s">
        <v>1392</v>
      </c>
      <c r="E4572" s="2" t="s">
        <v>31753</v>
      </c>
      <c r="F4572" s="2">
        <v>34494337</v>
      </c>
      <c r="G4572" s="2" t="s">
        <v>31903</v>
      </c>
      <c r="H4572" s="2" t="s">
        <v>31904</v>
      </c>
      <c r="I4572" s="2" t="s">
        <v>1162</v>
      </c>
      <c r="J4572" s="2" t="s">
        <v>14822</v>
      </c>
      <c r="K4572" s="2" t="s">
        <v>31795</v>
      </c>
      <c r="L4572" s="2" t="s">
        <v>31905</v>
      </c>
      <c r="M4572" s="2" t="s">
        <v>7388</v>
      </c>
      <c r="N4572" s="4" t="s">
        <v>3505</v>
      </c>
      <c r="O4572" s="4" t="s">
        <v>31906</v>
      </c>
    </row>
    <row r="4573" spans="1:15" ht="15" hidden="1" customHeight="1" x14ac:dyDescent="0.3">
      <c r="A4573" s="2" t="s">
        <v>577</v>
      </c>
      <c r="B4573" s="2" t="s">
        <v>34352</v>
      </c>
      <c r="C4573" s="3">
        <v>46</v>
      </c>
      <c r="D4573" s="2" t="s">
        <v>1392</v>
      </c>
      <c r="E4573" s="2" t="s">
        <v>31753</v>
      </c>
      <c r="F4573" s="2">
        <v>34521101</v>
      </c>
      <c r="G4573" s="2" t="s">
        <v>31907</v>
      </c>
      <c r="H4573" s="2" t="s">
        <v>31908</v>
      </c>
      <c r="I4573" s="2" t="s">
        <v>31909</v>
      </c>
      <c r="J4573" s="2"/>
      <c r="K4573" s="2" t="s">
        <v>18561</v>
      </c>
      <c r="L4573" s="2" t="s">
        <v>31910</v>
      </c>
      <c r="M4573" s="2" t="s">
        <v>7388</v>
      </c>
      <c r="N4573" s="4" t="s">
        <v>31911</v>
      </c>
      <c r="O4573" s="4" t="s">
        <v>31912</v>
      </c>
    </row>
    <row r="4574" spans="1:15" ht="15" hidden="1" customHeight="1" x14ac:dyDescent="0.3">
      <c r="A4574" s="2" t="s">
        <v>577</v>
      </c>
      <c r="B4574" s="2" t="s">
        <v>34352</v>
      </c>
      <c r="C4574" s="3">
        <v>46</v>
      </c>
      <c r="D4574" s="2" t="s">
        <v>1392</v>
      </c>
      <c r="E4574" s="2" t="s">
        <v>31753</v>
      </c>
      <c r="F4574" s="2">
        <v>34558785</v>
      </c>
      <c r="G4574" s="2" t="s">
        <v>31913</v>
      </c>
      <c r="H4574" s="2" t="s">
        <v>31914</v>
      </c>
      <c r="I4574" s="2" t="s">
        <v>1206</v>
      </c>
      <c r="J4574" s="2"/>
      <c r="K4574" s="2" t="s">
        <v>12048</v>
      </c>
      <c r="L4574" s="2" t="s">
        <v>31915</v>
      </c>
      <c r="M4574" s="2" t="s">
        <v>8167</v>
      </c>
      <c r="N4574" s="4" t="s">
        <v>3499</v>
      </c>
      <c r="O4574" s="4" t="s">
        <v>31916</v>
      </c>
    </row>
    <row r="4575" spans="1:15" ht="15" hidden="1" customHeight="1" x14ac:dyDescent="0.3">
      <c r="A4575" s="2" t="s">
        <v>577</v>
      </c>
      <c r="B4575" s="2" t="s">
        <v>34352</v>
      </c>
      <c r="C4575" s="3">
        <v>46</v>
      </c>
      <c r="D4575" s="2" t="s">
        <v>1392</v>
      </c>
      <c r="E4575" s="2" t="s">
        <v>31753</v>
      </c>
      <c r="F4575" s="2">
        <v>34389741</v>
      </c>
      <c r="G4575" s="2" t="s">
        <v>31917</v>
      </c>
      <c r="H4575" s="2" t="s">
        <v>31918</v>
      </c>
      <c r="I4575" s="2" t="s">
        <v>27490</v>
      </c>
      <c r="J4575" s="2" t="s">
        <v>27490</v>
      </c>
      <c r="K4575" s="2" t="s">
        <v>8943</v>
      </c>
      <c r="L4575" s="2" t="s">
        <v>31919</v>
      </c>
      <c r="M4575" s="2" t="s">
        <v>7858</v>
      </c>
      <c r="N4575" s="4" t="s">
        <v>31920</v>
      </c>
      <c r="O4575" s="4" t="s">
        <v>31921</v>
      </c>
    </row>
    <row r="4576" spans="1:15" ht="15" hidden="1" customHeight="1" x14ac:dyDescent="0.3">
      <c r="A4576" s="2" t="s">
        <v>577</v>
      </c>
      <c r="B4576" s="2" t="s">
        <v>34352</v>
      </c>
      <c r="C4576" s="3">
        <v>46</v>
      </c>
      <c r="D4576" s="2" t="s">
        <v>1392</v>
      </c>
      <c r="E4576" s="2" t="s">
        <v>31753</v>
      </c>
      <c r="F4576" s="2">
        <v>33991422</v>
      </c>
      <c r="G4576" s="2" t="s">
        <v>31922</v>
      </c>
      <c r="H4576" s="2" t="s">
        <v>31923</v>
      </c>
      <c r="I4576" s="2" t="s">
        <v>2446</v>
      </c>
      <c r="J4576" s="2" t="s">
        <v>6324</v>
      </c>
      <c r="K4576" s="2" t="s">
        <v>9971</v>
      </c>
      <c r="L4576" s="2" t="s">
        <v>31924</v>
      </c>
      <c r="M4576" s="2" t="s">
        <v>7382</v>
      </c>
      <c r="N4576" s="4" t="s">
        <v>31925</v>
      </c>
      <c r="O4576" s="4" t="s">
        <v>31926</v>
      </c>
    </row>
    <row r="4577" spans="1:15" ht="15" hidden="1" customHeight="1" x14ac:dyDescent="0.3">
      <c r="A4577" s="2" t="s">
        <v>577</v>
      </c>
      <c r="B4577" s="2" t="s">
        <v>34352</v>
      </c>
      <c r="C4577" s="3">
        <v>46</v>
      </c>
      <c r="D4577" s="2" t="s">
        <v>1392</v>
      </c>
      <c r="E4577" s="2" t="s">
        <v>31753</v>
      </c>
      <c r="F4577" s="2">
        <v>33620134</v>
      </c>
      <c r="G4577" s="2" t="s">
        <v>31927</v>
      </c>
      <c r="H4577" s="2" t="s">
        <v>31928</v>
      </c>
      <c r="I4577" s="2" t="s">
        <v>1331</v>
      </c>
      <c r="J4577" s="2" t="s">
        <v>16336</v>
      </c>
      <c r="K4577" s="2" t="s">
        <v>31795</v>
      </c>
      <c r="L4577" s="2" t="s">
        <v>31929</v>
      </c>
      <c r="M4577" s="2" t="s">
        <v>7382</v>
      </c>
      <c r="N4577" s="4" t="s">
        <v>31930</v>
      </c>
      <c r="O4577" s="4" t="s">
        <v>31931</v>
      </c>
    </row>
    <row r="4578" spans="1:15" ht="15" hidden="1" customHeight="1" x14ac:dyDescent="0.3">
      <c r="A4578" s="2" t="s">
        <v>577</v>
      </c>
      <c r="B4578" s="2" t="s">
        <v>34352</v>
      </c>
      <c r="C4578" s="3">
        <v>46</v>
      </c>
      <c r="D4578" s="2" t="s">
        <v>1392</v>
      </c>
      <c r="E4578" s="2" t="s">
        <v>31753</v>
      </c>
      <c r="F4578" s="2">
        <v>32979651</v>
      </c>
      <c r="G4578" s="2" t="s">
        <v>31932</v>
      </c>
      <c r="H4578" s="2" t="s">
        <v>31933</v>
      </c>
      <c r="I4578" s="2" t="s">
        <v>2101</v>
      </c>
      <c r="J4578" s="2" t="s">
        <v>31934</v>
      </c>
      <c r="K4578" s="2" t="s">
        <v>9070</v>
      </c>
      <c r="L4578" s="2" t="s">
        <v>31935</v>
      </c>
      <c r="M4578" s="2" t="s">
        <v>7852</v>
      </c>
      <c r="N4578" s="4" t="s">
        <v>31936</v>
      </c>
      <c r="O4578" s="4" t="s">
        <v>31937</v>
      </c>
    </row>
    <row r="4579" spans="1:15" ht="15" hidden="1" customHeight="1" x14ac:dyDescent="0.3">
      <c r="A4579" s="2" t="s">
        <v>577</v>
      </c>
      <c r="B4579" s="2" t="s">
        <v>34352</v>
      </c>
      <c r="C4579" s="3">
        <v>46</v>
      </c>
      <c r="D4579" s="2" t="s">
        <v>1392</v>
      </c>
      <c r="E4579" s="2" t="s">
        <v>31791</v>
      </c>
      <c r="F4579" s="2">
        <v>33351492</v>
      </c>
      <c r="G4579" s="2" t="s">
        <v>31938</v>
      </c>
      <c r="H4579" s="2" t="s">
        <v>31939</v>
      </c>
      <c r="I4579" s="2" t="s">
        <v>31940</v>
      </c>
      <c r="J4579" s="2"/>
      <c r="K4579" s="2" t="s">
        <v>26586</v>
      </c>
      <c r="L4579" s="2" t="s">
        <v>31941</v>
      </c>
      <c r="M4579" s="2" t="s">
        <v>7438</v>
      </c>
      <c r="N4579" s="4" t="s">
        <v>31942</v>
      </c>
      <c r="O4579" s="4" t="s">
        <v>31943</v>
      </c>
    </row>
    <row r="4580" spans="1:15" ht="15" hidden="1" customHeight="1" x14ac:dyDescent="0.3">
      <c r="A4580" s="2" t="s">
        <v>577</v>
      </c>
      <c r="B4580" s="2" t="s">
        <v>34352</v>
      </c>
      <c r="C4580" s="3">
        <v>46</v>
      </c>
      <c r="D4580" s="2" t="s">
        <v>1392</v>
      </c>
      <c r="E4580" s="2" t="s">
        <v>31753</v>
      </c>
      <c r="F4580" s="2">
        <v>32954777</v>
      </c>
      <c r="G4580" s="2" t="s">
        <v>31944</v>
      </c>
      <c r="H4580" s="2" t="s">
        <v>31945</v>
      </c>
      <c r="I4580" s="2" t="s">
        <v>7052</v>
      </c>
      <c r="J4580" s="2"/>
      <c r="K4580" s="2" t="s">
        <v>31520</v>
      </c>
      <c r="L4580" s="2" t="s">
        <v>31946</v>
      </c>
      <c r="M4580" s="2" t="s">
        <v>7388</v>
      </c>
      <c r="N4580" s="4" t="s">
        <v>31947</v>
      </c>
      <c r="O4580" s="4" t="s">
        <v>31948</v>
      </c>
    </row>
    <row r="4581" spans="1:15" ht="15" hidden="1" customHeight="1" x14ac:dyDescent="0.3">
      <c r="A4581" s="2" t="s">
        <v>577</v>
      </c>
      <c r="B4581" s="2" t="s">
        <v>34352</v>
      </c>
      <c r="C4581" s="3">
        <v>46</v>
      </c>
      <c r="D4581" s="2" t="s">
        <v>1392</v>
      </c>
      <c r="E4581" s="2" t="s">
        <v>31753</v>
      </c>
      <c r="F4581" s="2">
        <v>32700426</v>
      </c>
      <c r="G4581" s="2" t="s">
        <v>31949</v>
      </c>
      <c r="H4581" s="2" t="s">
        <v>31950</v>
      </c>
      <c r="I4581" s="2" t="s">
        <v>9169</v>
      </c>
      <c r="J4581" s="2" t="s">
        <v>31951</v>
      </c>
      <c r="K4581" s="2" t="s">
        <v>31795</v>
      </c>
      <c r="L4581" s="2" t="s">
        <v>31952</v>
      </c>
      <c r="M4581" s="2" t="s">
        <v>7488</v>
      </c>
      <c r="N4581" s="4" t="s">
        <v>31953</v>
      </c>
      <c r="O4581" s="4" t="s">
        <v>31954</v>
      </c>
    </row>
    <row r="4582" spans="1:15" ht="15" hidden="1" customHeight="1" x14ac:dyDescent="0.3">
      <c r="A4582" s="2" t="s">
        <v>577</v>
      </c>
      <c r="B4582" s="2" t="s">
        <v>34352</v>
      </c>
      <c r="C4582" s="3">
        <v>46</v>
      </c>
      <c r="D4582" s="2" t="s">
        <v>1392</v>
      </c>
      <c r="E4582" s="2" t="s">
        <v>31753</v>
      </c>
      <c r="F4582" s="2">
        <v>32220097</v>
      </c>
      <c r="G4582" s="2" t="s">
        <v>31955</v>
      </c>
      <c r="H4582" s="2" t="s">
        <v>31956</v>
      </c>
      <c r="I4582" s="2" t="s">
        <v>5043</v>
      </c>
      <c r="J4582" s="2" t="s">
        <v>20151</v>
      </c>
      <c r="K4582" s="2" t="s">
        <v>7832</v>
      </c>
      <c r="L4582" s="2" t="s">
        <v>31957</v>
      </c>
      <c r="M4582" s="2" t="s">
        <v>7388</v>
      </c>
      <c r="N4582" s="4" t="s">
        <v>31958</v>
      </c>
      <c r="O4582" s="4" t="s">
        <v>31959</v>
      </c>
    </row>
    <row r="4583" spans="1:15" ht="15" hidden="1" customHeight="1" x14ac:dyDescent="0.3">
      <c r="A4583" s="2" t="s">
        <v>577</v>
      </c>
      <c r="B4583" s="2" t="s">
        <v>34352</v>
      </c>
      <c r="C4583" s="3">
        <v>46</v>
      </c>
      <c r="D4583" s="2" t="s">
        <v>1392</v>
      </c>
      <c r="E4583" s="2" t="s">
        <v>31753</v>
      </c>
      <c r="F4583" s="2">
        <v>32135566</v>
      </c>
      <c r="G4583" s="2" t="s">
        <v>31960</v>
      </c>
      <c r="H4583" s="2" t="s">
        <v>31961</v>
      </c>
      <c r="I4583" s="2" t="s">
        <v>9200</v>
      </c>
      <c r="J4583" s="2" t="s">
        <v>7266</v>
      </c>
      <c r="K4583" s="2" t="s">
        <v>19075</v>
      </c>
      <c r="L4583" s="2" t="s">
        <v>31962</v>
      </c>
      <c r="M4583" s="2" t="s">
        <v>7488</v>
      </c>
      <c r="N4583" s="4" t="s">
        <v>31963</v>
      </c>
      <c r="O4583" s="4" t="s">
        <v>31964</v>
      </c>
    </row>
    <row r="4584" spans="1:15" ht="15" hidden="1" customHeight="1" x14ac:dyDescent="0.3">
      <c r="A4584" s="2" t="s">
        <v>577</v>
      </c>
      <c r="B4584" s="2" t="s">
        <v>34352</v>
      </c>
      <c r="C4584" s="3">
        <v>46</v>
      </c>
      <c r="D4584" s="2" t="s">
        <v>1392</v>
      </c>
      <c r="E4584" s="2" t="s">
        <v>31753</v>
      </c>
      <c r="F4584" s="2">
        <v>31723222</v>
      </c>
      <c r="G4584" s="2" t="s">
        <v>31917</v>
      </c>
      <c r="H4584" s="2" t="s">
        <v>31965</v>
      </c>
      <c r="I4584" s="2" t="s">
        <v>9232</v>
      </c>
      <c r="J4584" s="2" t="s">
        <v>9232</v>
      </c>
      <c r="K4584" s="2" t="s">
        <v>8943</v>
      </c>
      <c r="L4584" s="2" t="s">
        <v>31966</v>
      </c>
      <c r="M4584" s="2" t="s">
        <v>7852</v>
      </c>
      <c r="N4584" s="4" t="s">
        <v>31967</v>
      </c>
      <c r="O4584" s="4" t="s">
        <v>31968</v>
      </c>
    </row>
    <row r="4585" spans="1:15" ht="15" hidden="1" customHeight="1" x14ac:dyDescent="0.3">
      <c r="A4585" s="2" t="s">
        <v>577</v>
      </c>
      <c r="B4585" s="2" t="s">
        <v>34352</v>
      </c>
      <c r="C4585" s="3">
        <v>46</v>
      </c>
      <c r="D4585" s="2" t="s">
        <v>1392</v>
      </c>
      <c r="E4585" s="2" t="s">
        <v>31753</v>
      </c>
      <c r="F4585" s="2">
        <v>31517708</v>
      </c>
      <c r="G4585" s="2" t="s">
        <v>31786</v>
      </c>
      <c r="H4585" s="2" t="s">
        <v>31969</v>
      </c>
      <c r="I4585" s="2" t="s">
        <v>1141</v>
      </c>
      <c r="J4585" s="2"/>
      <c r="K4585" s="2" t="s">
        <v>26586</v>
      </c>
      <c r="L4585" s="2" t="s">
        <v>31970</v>
      </c>
      <c r="M4585" s="2" t="s">
        <v>7388</v>
      </c>
      <c r="N4585" s="4" t="s">
        <v>31971</v>
      </c>
      <c r="O4585" s="4" t="s">
        <v>31972</v>
      </c>
    </row>
    <row r="4586" spans="1:15" ht="15" hidden="1" customHeight="1" x14ac:dyDescent="0.3">
      <c r="A4586" s="2" t="s">
        <v>577</v>
      </c>
      <c r="B4586" s="2" t="s">
        <v>34352</v>
      </c>
      <c r="C4586" s="3">
        <v>46</v>
      </c>
      <c r="D4586" s="2" t="s">
        <v>1392</v>
      </c>
      <c r="E4586" s="2" t="s">
        <v>31753</v>
      </c>
      <c r="F4586" s="2">
        <v>30958453</v>
      </c>
      <c r="G4586" s="2" t="s">
        <v>31973</v>
      </c>
      <c r="H4586" s="2" t="s">
        <v>31974</v>
      </c>
      <c r="I4586" s="2" t="s">
        <v>1357</v>
      </c>
      <c r="J4586" s="2"/>
      <c r="K4586" s="2" t="s">
        <v>26586</v>
      </c>
      <c r="L4586" s="2" t="s">
        <v>31975</v>
      </c>
      <c r="M4586" s="2" t="s">
        <v>7404</v>
      </c>
      <c r="N4586" s="4" t="s">
        <v>31976</v>
      </c>
      <c r="O4586" s="4" t="s">
        <v>31977</v>
      </c>
    </row>
    <row r="4587" spans="1:15" ht="15" hidden="1" customHeight="1" x14ac:dyDescent="0.3">
      <c r="A4587" s="2" t="s">
        <v>577</v>
      </c>
      <c r="B4587" s="2" t="s">
        <v>34352</v>
      </c>
      <c r="C4587" s="3">
        <v>46</v>
      </c>
      <c r="D4587" s="2" t="s">
        <v>1392</v>
      </c>
      <c r="E4587" s="2" t="s">
        <v>31753</v>
      </c>
      <c r="F4587" s="2">
        <v>30361419</v>
      </c>
      <c r="G4587" s="2" t="s">
        <v>31978</v>
      </c>
      <c r="H4587" s="2" t="s">
        <v>31979</v>
      </c>
      <c r="I4587" s="2" t="s">
        <v>2987</v>
      </c>
      <c r="J4587" s="2" t="s">
        <v>22271</v>
      </c>
      <c r="K4587" s="2" t="s">
        <v>12176</v>
      </c>
      <c r="L4587" s="2" t="s">
        <v>31980</v>
      </c>
      <c r="M4587" s="2" t="s">
        <v>7460</v>
      </c>
      <c r="N4587" s="4" t="s">
        <v>31981</v>
      </c>
      <c r="O4587" s="4" t="s">
        <v>31982</v>
      </c>
    </row>
    <row r="4588" spans="1:15" ht="15" hidden="1" customHeight="1" x14ac:dyDescent="0.3">
      <c r="A4588" s="2" t="s">
        <v>577</v>
      </c>
      <c r="B4588" s="2" t="s">
        <v>34352</v>
      </c>
      <c r="C4588" s="3">
        <v>46</v>
      </c>
      <c r="D4588" s="2" t="s">
        <v>1392</v>
      </c>
      <c r="E4588" s="2" t="s">
        <v>31753</v>
      </c>
      <c r="F4588" s="2">
        <v>30296193</v>
      </c>
      <c r="G4588" s="2" t="s">
        <v>31983</v>
      </c>
      <c r="H4588" s="2" t="s">
        <v>31984</v>
      </c>
      <c r="I4588" s="2" t="s">
        <v>1125</v>
      </c>
      <c r="J4588" s="2" t="s">
        <v>31985</v>
      </c>
      <c r="K4588" s="2" t="s">
        <v>5393</v>
      </c>
      <c r="L4588" s="2" t="s">
        <v>31986</v>
      </c>
      <c r="M4588" s="2" t="s">
        <v>7488</v>
      </c>
      <c r="N4588" s="4" t="s">
        <v>31987</v>
      </c>
      <c r="O4588" s="4" t="s">
        <v>31988</v>
      </c>
    </row>
    <row r="4589" spans="1:15" ht="15" hidden="1" customHeight="1" x14ac:dyDescent="0.3">
      <c r="A4589" s="2" t="s">
        <v>577</v>
      </c>
      <c r="B4589" s="2" t="s">
        <v>34352</v>
      </c>
      <c r="C4589" s="3">
        <v>46</v>
      </c>
      <c r="D4589" s="2" t="s">
        <v>1392</v>
      </c>
      <c r="E4589" s="2" t="s">
        <v>31753</v>
      </c>
      <c r="F4589" s="2">
        <v>31534457</v>
      </c>
      <c r="G4589" s="2" t="s">
        <v>31989</v>
      </c>
      <c r="H4589" s="2" t="s">
        <v>31990</v>
      </c>
      <c r="I4589" s="2" t="s">
        <v>1125</v>
      </c>
      <c r="J4589" s="2" t="s">
        <v>25632</v>
      </c>
      <c r="K4589" s="2" t="s">
        <v>31991</v>
      </c>
      <c r="L4589" s="2" t="s">
        <v>31992</v>
      </c>
      <c r="M4589" s="2" t="s">
        <v>7388</v>
      </c>
      <c r="N4589" s="4" t="s">
        <v>31993</v>
      </c>
      <c r="O4589" s="4" t="s">
        <v>31994</v>
      </c>
    </row>
    <row r="4590" spans="1:15" ht="15" hidden="1" customHeight="1" x14ac:dyDescent="0.3">
      <c r="A4590" s="2" t="s">
        <v>577</v>
      </c>
      <c r="B4590" s="2" t="s">
        <v>34352</v>
      </c>
      <c r="C4590" s="3">
        <v>46</v>
      </c>
      <c r="D4590" s="2" t="s">
        <v>1392</v>
      </c>
      <c r="E4590" s="2" t="s">
        <v>31753</v>
      </c>
      <c r="F4590" s="2">
        <v>30028549</v>
      </c>
      <c r="G4590" s="2" t="s">
        <v>31995</v>
      </c>
      <c r="H4590" s="2" t="s">
        <v>31996</v>
      </c>
      <c r="I4590" s="2" t="s">
        <v>1364</v>
      </c>
      <c r="J4590" s="2" t="s">
        <v>31997</v>
      </c>
      <c r="K4590" s="2" t="s">
        <v>31795</v>
      </c>
      <c r="L4590" s="2" t="s">
        <v>31998</v>
      </c>
      <c r="M4590" s="2" t="s">
        <v>7488</v>
      </c>
      <c r="N4590" s="4" t="s">
        <v>31999</v>
      </c>
      <c r="O4590" s="4" t="s">
        <v>32000</v>
      </c>
    </row>
    <row r="4591" spans="1:15" ht="15" hidden="1" customHeight="1" x14ac:dyDescent="0.3">
      <c r="A4591" s="2" t="s">
        <v>577</v>
      </c>
      <c r="B4591" s="2" t="s">
        <v>34352</v>
      </c>
      <c r="C4591" s="3">
        <v>46</v>
      </c>
      <c r="D4591" s="2" t="s">
        <v>1392</v>
      </c>
      <c r="E4591" s="2" t="s">
        <v>31753</v>
      </c>
      <c r="F4591" s="2">
        <v>29738335</v>
      </c>
      <c r="G4591" s="2" t="s">
        <v>32001</v>
      </c>
      <c r="H4591" s="2" t="s">
        <v>32002</v>
      </c>
      <c r="I4591" s="2" t="s">
        <v>12133</v>
      </c>
      <c r="J4591" s="2"/>
      <c r="K4591" s="2" t="s">
        <v>26586</v>
      </c>
      <c r="L4591" s="2" t="s">
        <v>32003</v>
      </c>
      <c r="M4591" s="2" t="s">
        <v>7388</v>
      </c>
      <c r="N4591" s="4" t="s">
        <v>32004</v>
      </c>
      <c r="O4591" s="4" t="s">
        <v>32005</v>
      </c>
    </row>
    <row r="4592" spans="1:15" ht="15" hidden="1" customHeight="1" x14ac:dyDescent="0.3">
      <c r="A4592" s="2" t="s">
        <v>577</v>
      </c>
      <c r="B4592" s="2" t="s">
        <v>34352</v>
      </c>
      <c r="C4592" s="3">
        <v>46</v>
      </c>
      <c r="D4592" s="2" t="s">
        <v>1392</v>
      </c>
      <c r="E4592" s="2" t="s">
        <v>31753</v>
      </c>
      <c r="F4592" s="2">
        <v>29578308</v>
      </c>
      <c r="G4592" s="2" t="s">
        <v>32006</v>
      </c>
      <c r="H4592" s="2" t="s">
        <v>32007</v>
      </c>
      <c r="I4592" s="2" t="s">
        <v>5623</v>
      </c>
      <c r="J4592" s="2" t="s">
        <v>22277</v>
      </c>
      <c r="K4592" s="2" t="s">
        <v>31795</v>
      </c>
      <c r="L4592" s="2" t="s">
        <v>32008</v>
      </c>
      <c r="M4592" s="2" t="s">
        <v>12387</v>
      </c>
      <c r="N4592" s="4" t="s">
        <v>32009</v>
      </c>
      <c r="O4592" s="4" t="s">
        <v>32010</v>
      </c>
    </row>
    <row r="4593" spans="1:15" ht="15" hidden="1" customHeight="1" x14ac:dyDescent="0.3">
      <c r="A4593" s="2" t="s">
        <v>577</v>
      </c>
      <c r="B4593" s="2" t="s">
        <v>34352</v>
      </c>
      <c r="C4593" s="3">
        <v>46</v>
      </c>
      <c r="D4593" s="2" t="s">
        <v>1392</v>
      </c>
      <c r="E4593" s="2" t="s">
        <v>31753</v>
      </c>
      <c r="F4593" s="2">
        <v>29924855</v>
      </c>
      <c r="G4593" s="2" t="s">
        <v>32011</v>
      </c>
      <c r="H4593" s="2" t="s">
        <v>32012</v>
      </c>
      <c r="I4593" s="2" t="s">
        <v>781</v>
      </c>
      <c r="J4593" s="2" t="s">
        <v>1255</v>
      </c>
      <c r="K4593" s="2" t="s">
        <v>7933</v>
      </c>
      <c r="L4593" s="2" t="s">
        <v>32013</v>
      </c>
      <c r="M4593" s="2" t="s">
        <v>7460</v>
      </c>
      <c r="N4593" s="4" t="s">
        <v>32014</v>
      </c>
      <c r="O4593" s="4" t="s">
        <v>32015</v>
      </c>
    </row>
    <row r="4594" spans="1:15" ht="15" hidden="1" customHeight="1" x14ac:dyDescent="0.3">
      <c r="A4594" s="2" t="s">
        <v>577</v>
      </c>
      <c r="B4594" s="2" t="s">
        <v>34352</v>
      </c>
      <c r="C4594" s="3">
        <v>46</v>
      </c>
      <c r="D4594" s="2" t="s">
        <v>1392</v>
      </c>
      <c r="E4594" s="2" t="s">
        <v>31753</v>
      </c>
      <c r="F4594" s="2">
        <v>28971901</v>
      </c>
      <c r="G4594" s="2" t="s">
        <v>32016</v>
      </c>
      <c r="H4594" s="2" t="s">
        <v>32017</v>
      </c>
      <c r="I4594" s="2" t="s">
        <v>1095</v>
      </c>
      <c r="J4594" s="2" t="s">
        <v>32018</v>
      </c>
      <c r="K4594" s="2" t="s">
        <v>12176</v>
      </c>
      <c r="L4594" s="2" t="s">
        <v>32019</v>
      </c>
      <c r="M4594" s="2" t="s">
        <v>7645</v>
      </c>
      <c r="N4594" s="4" t="s">
        <v>32020</v>
      </c>
      <c r="O4594" s="4" t="s">
        <v>32021</v>
      </c>
    </row>
    <row r="4595" spans="1:15" ht="15" hidden="1" customHeight="1" x14ac:dyDescent="0.3">
      <c r="A4595" s="2" t="s">
        <v>577</v>
      </c>
      <c r="B4595" s="2" t="s">
        <v>34352</v>
      </c>
      <c r="C4595" s="3">
        <v>46</v>
      </c>
      <c r="D4595" s="2" t="s">
        <v>1392</v>
      </c>
      <c r="E4595" s="2" t="s">
        <v>31753</v>
      </c>
      <c r="F4595" s="2">
        <v>28118963</v>
      </c>
      <c r="G4595" s="2" t="s">
        <v>32022</v>
      </c>
      <c r="H4595" s="2" t="s">
        <v>32023</v>
      </c>
      <c r="I4595" s="2" t="s">
        <v>32024</v>
      </c>
      <c r="J4595" s="2" t="s">
        <v>32025</v>
      </c>
      <c r="K4595" s="2" t="s">
        <v>32026</v>
      </c>
      <c r="L4595" s="2" t="s">
        <v>32027</v>
      </c>
      <c r="M4595" s="2" t="s">
        <v>7438</v>
      </c>
      <c r="N4595" s="4" t="s">
        <v>32028</v>
      </c>
      <c r="O4595" s="4" t="s">
        <v>32029</v>
      </c>
    </row>
    <row r="4596" spans="1:15" ht="15" hidden="1" customHeight="1" x14ac:dyDescent="0.3">
      <c r="A4596" s="2" t="s">
        <v>577</v>
      </c>
      <c r="B4596" s="2" t="s">
        <v>34352</v>
      </c>
      <c r="C4596" s="3">
        <v>46</v>
      </c>
      <c r="D4596" s="2" t="s">
        <v>1392</v>
      </c>
      <c r="E4596" s="2" t="s">
        <v>31753</v>
      </c>
      <c r="F4596" s="2">
        <v>28205285</v>
      </c>
      <c r="G4596" s="2" t="s">
        <v>32030</v>
      </c>
      <c r="H4596" s="2" t="s">
        <v>32031</v>
      </c>
      <c r="I4596" s="2" t="s">
        <v>889</v>
      </c>
      <c r="J4596" s="2" t="s">
        <v>16932</v>
      </c>
      <c r="K4596" s="2" t="s">
        <v>31795</v>
      </c>
      <c r="L4596" s="2" t="s">
        <v>32032</v>
      </c>
      <c r="M4596" s="2" t="s">
        <v>7709</v>
      </c>
      <c r="N4596" s="4" t="s">
        <v>32033</v>
      </c>
      <c r="O4596" s="4" t="s">
        <v>32034</v>
      </c>
    </row>
    <row r="4597" spans="1:15" ht="15" hidden="1" customHeight="1" x14ac:dyDescent="0.3">
      <c r="A4597" s="2" t="s">
        <v>577</v>
      </c>
      <c r="B4597" s="2" t="s">
        <v>34352</v>
      </c>
      <c r="C4597" s="3">
        <v>46</v>
      </c>
      <c r="D4597" s="2" t="s">
        <v>1392</v>
      </c>
      <c r="E4597" s="2" t="s">
        <v>31753</v>
      </c>
      <c r="F4597" s="2">
        <v>28695025</v>
      </c>
      <c r="G4597" s="2" t="s">
        <v>32035</v>
      </c>
      <c r="H4597" s="2" t="s">
        <v>32036</v>
      </c>
      <c r="I4597" s="2" t="s">
        <v>815</v>
      </c>
      <c r="J4597" s="2" t="s">
        <v>32037</v>
      </c>
      <c r="K4597" s="2" t="s">
        <v>30694</v>
      </c>
      <c r="L4597" s="2" t="s">
        <v>32038</v>
      </c>
      <c r="M4597" s="2" t="s">
        <v>7709</v>
      </c>
      <c r="N4597" s="4" t="s">
        <v>32039</v>
      </c>
      <c r="O4597" s="4" t="s">
        <v>32040</v>
      </c>
    </row>
    <row r="4598" spans="1:15" ht="15" hidden="1" customHeight="1" x14ac:dyDescent="0.3">
      <c r="A4598" s="2" t="s">
        <v>577</v>
      </c>
      <c r="B4598" s="2" t="s">
        <v>34352</v>
      </c>
      <c r="C4598" s="3">
        <v>46</v>
      </c>
      <c r="D4598" s="2" t="s">
        <v>1392</v>
      </c>
      <c r="E4598" s="2" t="s">
        <v>31753</v>
      </c>
      <c r="F4598" s="2">
        <v>27868369</v>
      </c>
      <c r="G4598" s="2" t="s">
        <v>32041</v>
      </c>
      <c r="H4598" s="2" t="s">
        <v>32042</v>
      </c>
      <c r="I4598" s="2" t="s">
        <v>1227</v>
      </c>
      <c r="J4598" s="2"/>
      <c r="K4598" s="2" t="s">
        <v>31795</v>
      </c>
      <c r="L4598" s="2" t="s">
        <v>32043</v>
      </c>
      <c r="M4598" s="2" t="s">
        <v>7488</v>
      </c>
      <c r="N4598" s="4" t="s">
        <v>32044</v>
      </c>
      <c r="O4598" s="4" t="s">
        <v>32045</v>
      </c>
    </row>
    <row r="4599" spans="1:15" ht="15" hidden="1" customHeight="1" x14ac:dyDescent="0.3">
      <c r="A4599" s="2" t="s">
        <v>577</v>
      </c>
      <c r="B4599" s="2" t="s">
        <v>34352</v>
      </c>
      <c r="C4599" s="3">
        <v>46</v>
      </c>
      <c r="D4599" s="2" t="s">
        <v>1392</v>
      </c>
      <c r="E4599" s="2" t="s">
        <v>31753</v>
      </c>
      <c r="F4599" s="2">
        <v>26245874</v>
      </c>
      <c r="G4599" s="2" t="s">
        <v>32046</v>
      </c>
      <c r="H4599" s="2" t="s">
        <v>32047</v>
      </c>
      <c r="I4599" s="2" t="s">
        <v>3223</v>
      </c>
      <c r="J4599" s="2" t="s">
        <v>28852</v>
      </c>
      <c r="K4599" s="2" t="s">
        <v>19075</v>
      </c>
      <c r="L4599" s="2" t="s">
        <v>32048</v>
      </c>
      <c r="M4599" s="2" t="s">
        <v>7645</v>
      </c>
      <c r="N4599" s="4" t="s">
        <v>32049</v>
      </c>
      <c r="O4599" s="4" t="s">
        <v>32050</v>
      </c>
    </row>
    <row r="4600" spans="1:15" ht="15" hidden="1" customHeight="1" x14ac:dyDescent="0.3">
      <c r="A4600" s="2" t="s">
        <v>577</v>
      </c>
      <c r="B4600" s="2" t="s">
        <v>34352</v>
      </c>
      <c r="C4600" s="3">
        <v>46</v>
      </c>
      <c r="D4600" s="2" t="s">
        <v>1392</v>
      </c>
      <c r="E4600" s="2" t="s">
        <v>31753</v>
      </c>
      <c r="F4600" s="2">
        <v>27872768</v>
      </c>
      <c r="G4600" s="2" t="s">
        <v>32051</v>
      </c>
      <c r="H4600" s="2" t="s">
        <v>32052</v>
      </c>
      <c r="I4600" s="2" t="s">
        <v>864</v>
      </c>
      <c r="J4600" s="2" t="s">
        <v>32053</v>
      </c>
      <c r="K4600" s="2" t="s">
        <v>30694</v>
      </c>
      <c r="L4600" s="2" t="s">
        <v>32054</v>
      </c>
      <c r="M4600" s="2" t="s">
        <v>7388</v>
      </c>
      <c r="N4600" s="4" t="s">
        <v>32055</v>
      </c>
      <c r="O4600" s="4" t="s">
        <v>32056</v>
      </c>
    </row>
    <row r="4601" spans="1:15" ht="15" hidden="1" customHeight="1" x14ac:dyDescent="0.3">
      <c r="A4601" s="2" t="s">
        <v>577</v>
      </c>
      <c r="B4601" s="2" t="s">
        <v>34352</v>
      </c>
      <c r="C4601" s="3">
        <v>46</v>
      </c>
      <c r="D4601" s="2" t="s">
        <v>1392</v>
      </c>
      <c r="E4601" s="2" t="s">
        <v>31753</v>
      </c>
      <c r="F4601" s="2">
        <v>25689278</v>
      </c>
      <c r="G4601" s="2" t="s">
        <v>32057</v>
      </c>
      <c r="H4601" s="2" t="s">
        <v>32058</v>
      </c>
      <c r="I4601" s="2" t="s">
        <v>1928</v>
      </c>
      <c r="J4601" s="2" t="s">
        <v>3233</v>
      </c>
      <c r="K4601" s="2" t="s">
        <v>31795</v>
      </c>
      <c r="L4601" s="2" t="s">
        <v>32059</v>
      </c>
      <c r="M4601" s="2" t="s">
        <v>7460</v>
      </c>
      <c r="N4601" s="4" t="s">
        <v>3503</v>
      </c>
      <c r="O4601" s="4" t="s">
        <v>32060</v>
      </c>
    </row>
    <row r="4602" spans="1:15" ht="15" hidden="1" customHeight="1" x14ac:dyDescent="0.3">
      <c r="A4602" s="2" t="s">
        <v>577</v>
      </c>
      <c r="B4602" s="2" t="s">
        <v>34352</v>
      </c>
      <c r="C4602" s="3">
        <v>46</v>
      </c>
      <c r="D4602" s="2" t="s">
        <v>1392</v>
      </c>
      <c r="E4602" s="2" t="s">
        <v>31753</v>
      </c>
      <c r="F4602" s="2">
        <v>25767895</v>
      </c>
      <c r="G4602" s="2" t="s">
        <v>32061</v>
      </c>
      <c r="H4602" s="2" t="s">
        <v>32062</v>
      </c>
      <c r="I4602" s="2" t="s">
        <v>1613</v>
      </c>
      <c r="J4602" s="2"/>
      <c r="K4602" s="2" t="s">
        <v>26586</v>
      </c>
      <c r="L4602" s="2" t="s">
        <v>32063</v>
      </c>
      <c r="M4602" s="2" t="s">
        <v>7388</v>
      </c>
      <c r="N4602" s="4" t="s">
        <v>32064</v>
      </c>
      <c r="O4602" s="4" t="s">
        <v>32065</v>
      </c>
    </row>
    <row r="4603" spans="1:15" ht="15" hidden="1" customHeight="1" x14ac:dyDescent="0.3">
      <c r="A4603" s="2" t="s">
        <v>577</v>
      </c>
      <c r="B4603" s="2" t="s">
        <v>34352</v>
      </c>
      <c r="C4603" s="3">
        <v>46</v>
      </c>
      <c r="D4603" s="2" t="s">
        <v>1392</v>
      </c>
      <c r="E4603" s="2" t="s">
        <v>31753</v>
      </c>
      <c r="F4603" s="2">
        <v>25855214</v>
      </c>
      <c r="G4603" s="2" t="s">
        <v>32066</v>
      </c>
      <c r="H4603" s="2" t="s">
        <v>32067</v>
      </c>
      <c r="I4603" s="2" t="s">
        <v>2431</v>
      </c>
      <c r="J4603" s="2" t="s">
        <v>5483</v>
      </c>
      <c r="K4603" s="2" t="s">
        <v>31795</v>
      </c>
      <c r="L4603" s="2" t="s">
        <v>32068</v>
      </c>
      <c r="M4603" s="2" t="s">
        <v>7388</v>
      </c>
      <c r="N4603" s="4" t="s">
        <v>32069</v>
      </c>
      <c r="O4603" s="4" t="s">
        <v>32070</v>
      </c>
    </row>
    <row r="4604" spans="1:15" ht="15" hidden="1" customHeight="1" x14ac:dyDescent="0.3">
      <c r="A4604" s="2" t="s">
        <v>577</v>
      </c>
      <c r="B4604" s="2" t="s">
        <v>34352</v>
      </c>
      <c r="C4604" s="3">
        <v>46</v>
      </c>
      <c r="D4604" s="2" t="s">
        <v>1392</v>
      </c>
      <c r="E4604" s="2" t="s">
        <v>31753</v>
      </c>
      <c r="F4604" s="2">
        <v>25400215</v>
      </c>
      <c r="G4604" s="2" t="s">
        <v>32071</v>
      </c>
      <c r="H4604" s="2" t="s">
        <v>32072</v>
      </c>
      <c r="I4604" s="2" t="s">
        <v>1515</v>
      </c>
      <c r="J4604" s="2" t="s">
        <v>31162</v>
      </c>
      <c r="K4604" s="2" t="s">
        <v>7387</v>
      </c>
      <c r="L4604" s="2" t="s">
        <v>32073</v>
      </c>
      <c r="M4604" s="2" t="s">
        <v>7488</v>
      </c>
      <c r="N4604" s="4" t="s">
        <v>32074</v>
      </c>
      <c r="O4604" s="4" t="s">
        <v>32075</v>
      </c>
    </row>
    <row r="4605" spans="1:15" ht="15" hidden="1" customHeight="1" x14ac:dyDescent="0.3">
      <c r="A4605" s="2" t="s">
        <v>577</v>
      </c>
      <c r="B4605" s="2" t="s">
        <v>34352</v>
      </c>
      <c r="C4605" s="3">
        <v>46</v>
      </c>
      <c r="D4605" s="2" t="s">
        <v>1392</v>
      </c>
      <c r="E4605" s="2" t="s">
        <v>31753</v>
      </c>
      <c r="F4605" s="2">
        <v>24273489</v>
      </c>
      <c r="G4605" s="2" t="s">
        <v>32076</v>
      </c>
      <c r="H4605" s="2" t="s">
        <v>32077</v>
      </c>
      <c r="I4605" s="2" t="s">
        <v>7058</v>
      </c>
      <c r="J4605" s="2" t="s">
        <v>32078</v>
      </c>
      <c r="K4605" s="2" t="s">
        <v>32079</v>
      </c>
      <c r="L4605" s="2" t="s">
        <v>32080</v>
      </c>
      <c r="M4605" s="2" t="s">
        <v>7438</v>
      </c>
      <c r="N4605" s="4" t="s">
        <v>32081</v>
      </c>
      <c r="O4605" s="4" t="s">
        <v>32082</v>
      </c>
    </row>
    <row r="4606" spans="1:15" ht="15" hidden="1" customHeight="1" x14ac:dyDescent="0.3">
      <c r="A4606" s="2" t="s">
        <v>577</v>
      </c>
      <c r="B4606" s="2" t="s">
        <v>34352</v>
      </c>
      <c r="C4606" s="3">
        <v>46</v>
      </c>
      <c r="D4606" s="2" t="s">
        <v>1392</v>
      </c>
      <c r="E4606" s="2" t="s">
        <v>31791</v>
      </c>
      <c r="F4606" s="2">
        <v>21381287</v>
      </c>
      <c r="G4606" s="2" t="s">
        <v>31938</v>
      </c>
      <c r="H4606" s="2" t="s">
        <v>32083</v>
      </c>
      <c r="I4606" s="2" t="s">
        <v>978</v>
      </c>
      <c r="J4606" s="2"/>
      <c r="K4606" s="2" t="s">
        <v>32084</v>
      </c>
      <c r="L4606" s="2" t="s">
        <v>32085</v>
      </c>
      <c r="M4606" s="2" t="s">
        <v>7388</v>
      </c>
      <c r="N4606" s="4" t="s">
        <v>32086</v>
      </c>
      <c r="O4606" s="2"/>
    </row>
    <row r="4607" spans="1:15" ht="15" hidden="1" customHeight="1" x14ac:dyDescent="0.3">
      <c r="A4607" s="2" t="s">
        <v>588</v>
      </c>
      <c r="B4607" s="2" t="s">
        <v>34353</v>
      </c>
      <c r="C4607" s="3">
        <v>47</v>
      </c>
      <c r="D4607" s="2" t="s">
        <v>1403</v>
      </c>
      <c r="E4607" s="2" t="s">
        <v>32087</v>
      </c>
      <c r="F4607" s="2">
        <v>39938076</v>
      </c>
      <c r="G4607" s="2" t="s">
        <v>32088</v>
      </c>
      <c r="H4607" s="2" t="s">
        <v>32089</v>
      </c>
      <c r="I4607" s="2" t="s">
        <v>6165</v>
      </c>
      <c r="J4607" s="2" t="s">
        <v>6165</v>
      </c>
      <c r="K4607" s="2" t="s">
        <v>15292</v>
      </c>
      <c r="L4607" s="2"/>
      <c r="M4607" s="2" t="s">
        <v>7388</v>
      </c>
      <c r="N4607" s="4" t="s">
        <v>32090</v>
      </c>
      <c r="O4607" s="4" t="s">
        <v>32091</v>
      </c>
    </row>
    <row r="4608" spans="1:15" ht="15" hidden="1" customHeight="1" x14ac:dyDescent="0.3">
      <c r="A4608" s="2" t="s">
        <v>588</v>
      </c>
      <c r="B4608" s="2" t="s">
        <v>34353</v>
      </c>
      <c r="C4608" s="3">
        <v>47</v>
      </c>
      <c r="D4608" s="2" t="s">
        <v>1403</v>
      </c>
      <c r="E4608" s="2" t="s">
        <v>32087</v>
      </c>
      <c r="F4608" s="2">
        <v>39490969</v>
      </c>
      <c r="G4608" s="2" t="s">
        <v>32092</v>
      </c>
      <c r="H4608" s="2" t="s">
        <v>32093</v>
      </c>
      <c r="I4608" s="2" t="s">
        <v>32094</v>
      </c>
      <c r="J4608" s="2" t="s">
        <v>32094</v>
      </c>
      <c r="K4608" s="2" t="s">
        <v>5193</v>
      </c>
      <c r="L4608" s="2"/>
      <c r="M4608" s="2" t="s">
        <v>7388</v>
      </c>
      <c r="N4608" s="4" t="s">
        <v>32095</v>
      </c>
      <c r="O4608" s="4" t="s">
        <v>32096</v>
      </c>
    </row>
    <row r="4609" spans="1:15" ht="15" hidden="1" customHeight="1" x14ac:dyDescent="0.3">
      <c r="A4609" s="2" t="s">
        <v>588</v>
      </c>
      <c r="B4609" s="2" t="s">
        <v>34353</v>
      </c>
      <c r="C4609" s="3">
        <v>47</v>
      </c>
      <c r="D4609" s="2" t="s">
        <v>1403</v>
      </c>
      <c r="E4609" s="2" t="s">
        <v>32087</v>
      </c>
      <c r="F4609" s="2">
        <v>39461553</v>
      </c>
      <c r="G4609" s="2" t="s">
        <v>32097</v>
      </c>
      <c r="H4609" s="2" t="s">
        <v>32098</v>
      </c>
      <c r="I4609" s="2" t="s">
        <v>6214</v>
      </c>
      <c r="J4609" s="2" t="s">
        <v>6214</v>
      </c>
      <c r="K4609" s="2" t="s">
        <v>5193</v>
      </c>
      <c r="L4609" s="2"/>
      <c r="M4609" s="2" t="s">
        <v>7388</v>
      </c>
      <c r="N4609" s="4" t="s">
        <v>32099</v>
      </c>
      <c r="O4609" s="4" t="s">
        <v>32100</v>
      </c>
    </row>
    <row r="4610" spans="1:15" ht="15" hidden="1" customHeight="1" x14ac:dyDescent="0.3">
      <c r="A4610" s="2" t="s">
        <v>588</v>
      </c>
      <c r="B4610" s="2" t="s">
        <v>34353</v>
      </c>
      <c r="C4610" s="3">
        <v>47</v>
      </c>
      <c r="D4610" s="2" t="s">
        <v>1403</v>
      </c>
      <c r="E4610" s="2" t="s">
        <v>32087</v>
      </c>
      <c r="F4610" s="2">
        <v>39384303</v>
      </c>
      <c r="G4610" s="2" t="s">
        <v>32101</v>
      </c>
      <c r="H4610" s="2" t="s">
        <v>32102</v>
      </c>
      <c r="I4610" s="2" t="s">
        <v>850</v>
      </c>
      <c r="J4610" s="2" t="s">
        <v>32103</v>
      </c>
      <c r="K4610" s="2" t="s">
        <v>12121</v>
      </c>
      <c r="L4610" s="2" t="s">
        <v>32104</v>
      </c>
      <c r="M4610" s="2" t="s">
        <v>7438</v>
      </c>
      <c r="N4610" s="4" t="s">
        <v>32105</v>
      </c>
      <c r="O4610" s="4" t="s">
        <v>32106</v>
      </c>
    </row>
    <row r="4611" spans="1:15" ht="15" hidden="1" customHeight="1" x14ac:dyDescent="0.3">
      <c r="A4611" s="2" t="s">
        <v>588</v>
      </c>
      <c r="B4611" s="2" t="s">
        <v>34353</v>
      </c>
      <c r="C4611" s="3">
        <v>47</v>
      </c>
      <c r="D4611" s="2" t="s">
        <v>1403</v>
      </c>
      <c r="E4611" s="2" t="s">
        <v>32087</v>
      </c>
      <c r="F4611" s="2">
        <v>39477350</v>
      </c>
      <c r="G4611" s="2" t="s">
        <v>32107</v>
      </c>
      <c r="H4611" s="2" t="s">
        <v>32108</v>
      </c>
      <c r="I4611" s="2" t="s">
        <v>850</v>
      </c>
      <c r="J4611" s="2" t="s">
        <v>10974</v>
      </c>
      <c r="K4611" s="2" t="s">
        <v>12121</v>
      </c>
      <c r="L4611" s="2" t="s">
        <v>32109</v>
      </c>
      <c r="M4611" s="2" t="s">
        <v>7438</v>
      </c>
      <c r="N4611" s="4" t="s">
        <v>32110</v>
      </c>
      <c r="O4611" s="4" t="s">
        <v>32111</v>
      </c>
    </row>
    <row r="4612" spans="1:15" ht="15" hidden="1" customHeight="1" x14ac:dyDescent="0.3">
      <c r="A4612" s="2" t="s">
        <v>588</v>
      </c>
      <c r="B4612" s="2" t="s">
        <v>34353</v>
      </c>
      <c r="C4612" s="3">
        <v>47</v>
      </c>
      <c r="D4612" s="2" t="s">
        <v>1403</v>
      </c>
      <c r="E4612" s="2" t="s">
        <v>32087</v>
      </c>
      <c r="F4612" s="2">
        <v>39426890</v>
      </c>
      <c r="G4612" s="2" t="s">
        <v>32112</v>
      </c>
      <c r="H4612" s="2" t="s">
        <v>32113</v>
      </c>
      <c r="I4612" s="2" t="s">
        <v>19238</v>
      </c>
      <c r="J4612" s="2" t="s">
        <v>19238</v>
      </c>
      <c r="K4612" s="2" t="s">
        <v>32114</v>
      </c>
      <c r="L4612" s="2"/>
      <c r="M4612" s="2" t="s">
        <v>7438</v>
      </c>
      <c r="N4612" s="4" t="s">
        <v>32115</v>
      </c>
      <c r="O4612" s="4" t="s">
        <v>32116</v>
      </c>
    </row>
    <row r="4613" spans="1:15" ht="15" hidden="1" customHeight="1" x14ac:dyDescent="0.3">
      <c r="A4613" s="2" t="s">
        <v>588</v>
      </c>
      <c r="B4613" s="2" t="s">
        <v>34353</v>
      </c>
      <c r="C4613" s="3">
        <v>47</v>
      </c>
      <c r="D4613" s="2" t="s">
        <v>1403</v>
      </c>
      <c r="E4613" s="2" t="s">
        <v>32087</v>
      </c>
      <c r="F4613" s="2">
        <v>39319044</v>
      </c>
      <c r="G4613" s="2" t="s">
        <v>32117</v>
      </c>
      <c r="H4613" s="2" t="s">
        <v>32118</v>
      </c>
      <c r="I4613" s="2" t="s">
        <v>4382</v>
      </c>
      <c r="J4613" s="2" t="s">
        <v>20780</v>
      </c>
      <c r="K4613" s="2" t="s">
        <v>7631</v>
      </c>
      <c r="L4613" s="2" t="s">
        <v>32119</v>
      </c>
      <c r="M4613" s="2" t="s">
        <v>7388</v>
      </c>
      <c r="N4613" s="4" t="s">
        <v>32120</v>
      </c>
      <c r="O4613" s="4" t="s">
        <v>32121</v>
      </c>
    </row>
    <row r="4614" spans="1:15" ht="15" hidden="1" customHeight="1" x14ac:dyDescent="0.3">
      <c r="A4614" s="2" t="s">
        <v>588</v>
      </c>
      <c r="B4614" s="2" t="s">
        <v>34353</v>
      </c>
      <c r="C4614" s="3">
        <v>47</v>
      </c>
      <c r="D4614" s="2" t="s">
        <v>1403</v>
      </c>
      <c r="E4614" s="2" t="s">
        <v>32087</v>
      </c>
      <c r="F4614" s="2">
        <v>39469264</v>
      </c>
      <c r="G4614" s="2" t="s">
        <v>32122</v>
      </c>
      <c r="H4614" s="2" t="s">
        <v>32123</v>
      </c>
      <c r="I4614" s="2" t="s">
        <v>4382</v>
      </c>
      <c r="J4614" s="2" t="s">
        <v>32094</v>
      </c>
      <c r="K4614" s="2" t="s">
        <v>7631</v>
      </c>
      <c r="L4614" s="2" t="s">
        <v>32124</v>
      </c>
      <c r="M4614" s="2" t="s">
        <v>7388</v>
      </c>
      <c r="N4614" s="4" t="s">
        <v>32125</v>
      </c>
      <c r="O4614" s="4" t="s">
        <v>32126</v>
      </c>
    </row>
    <row r="4615" spans="1:15" ht="15" hidden="1" customHeight="1" x14ac:dyDescent="0.3">
      <c r="A4615" s="2" t="s">
        <v>588</v>
      </c>
      <c r="B4615" s="2" t="s">
        <v>34353</v>
      </c>
      <c r="C4615" s="3">
        <v>47</v>
      </c>
      <c r="D4615" s="2" t="s">
        <v>1403</v>
      </c>
      <c r="E4615" s="2" t="s">
        <v>32087</v>
      </c>
      <c r="F4615" s="2">
        <v>38811046</v>
      </c>
      <c r="G4615" s="2" t="s">
        <v>32127</v>
      </c>
      <c r="H4615" s="2" t="s">
        <v>32128</v>
      </c>
      <c r="I4615" s="2" t="s">
        <v>1031</v>
      </c>
      <c r="J4615" s="2" t="s">
        <v>32129</v>
      </c>
      <c r="K4615" s="2" t="s">
        <v>9920</v>
      </c>
      <c r="L4615" s="2" t="s">
        <v>32130</v>
      </c>
      <c r="M4615" s="2" t="s">
        <v>7388</v>
      </c>
      <c r="N4615" s="4" t="s">
        <v>32131</v>
      </c>
      <c r="O4615" s="4" t="s">
        <v>32132</v>
      </c>
    </row>
    <row r="4616" spans="1:15" ht="15" hidden="1" customHeight="1" x14ac:dyDescent="0.3">
      <c r="A4616" s="2" t="s">
        <v>588</v>
      </c>
      <c r="B4616" s="2" t="s">
        <v>34353</v>
      </c>
      <c r="C4616" s="3">
        <v>47</v>
      </c>
      <c r="D4616" s="2" t="s">
        <v>1403</v>
      </c>
      <c r="E4616" s="2" t="s">
        <v>32087</v>
      </c>
      <c r="F4616" s="2">
        <v>38579281</v>
      </c>
      <c r="G4616" s="2" t="s">
        <v>32133</v>
      </c>
      <c r="H4616" s="2" t="s">
        <v>32134</v>
      </c>
      <c r="I4616" s="2" t="s">
        <v>12870</v>
      </c>
      <c r="J4616" s="2"/>
      <c r="K4616" s="2" t="s">
        <v>15292</v>
      </c>
      <c r="L4616" s="2" t="s">
        <v>32135</v>
      </c>
      <c r="M4616" s="2" t="s">
        <v>7565</v>
      </c>
      <c r="N4616" s="4" t="s">
        <v>32136</v>
      </c>
      <c r="O4616" s="4" t="s">
        <v>32137</v>
      </c>
    </row>
    <row r="4617" spans="1:15" ht="15" hidden="1" customHeight="1" x14ac:dyDescent="0.3">
      <c r="A4617" s="2" t="s">
        <v>588</v>
      </c>
      <c r="B4617" s="2" t="s">
        <v>34353</v>
      </c>
      <c r="C4617" s="3">
        <v>47</v>
      </c>
      <c r="D4617" s="2" t="s">
        <v>1403</v>
      </c>
      <c r="E4617" s="2" t="s">
        <v>32087</v>
      </c>
      <c r="F4617" s="2">
        <v>38271696</v>
      </c>
      <c r="G4617" s="2" t="s">
        <v>32138</v>
      </c>
      <c r="H4617" s="2" t="s">
        <v>32139</v>
      </c>
      <c r="I4617" s="2" t="s">
        <v>4274</v>
      </c>
      <c r="J4617" s="2"/>
      <c r="K4617" s="2" t="s">
        <v>15292</v>
      </c>
      <c r="L4617" s="2" t="s">
        <v>32140</v>
      </c>
      <c r="M4617" s="2" t="s">
        <v>7481</v>
      </c>
      <c r="N4617" s="4" t="s">
        <v>32141</v>
      </c>
      <c r="O4617" s="4" t="s">
        <v>32142</v>
      </c>
    </row>
    <row r="4618" spans="1:15" ht="15" hidden="1" customHeight="1" x14ac:dyDescent="0.3">
      <c r="A4618" s="2" t="s">
        <v>588</v>
      </c>
      <c r="B4618" s="2" t="s">
        <v>34353</v>
      </c>
      <c r="C4618" s="3">
        <v>47</v>
      </c>
      <c r="D4618" s="2" t="s">
        <v>1403</v>
      </c>
      <c r="E4618" s="2" t="s">
        <v>32087</v>
      </c>
      <c r="F4618" s="2">
        <v>38717347</v>
      </c>
      <c r="G4618" s="2" t="s">
        <v>32143</v>
      </c>
      <c r="H4618" s="2" t="s">
        <v>32144</v>
      </c>
      <c r="I4618" s="2" t="s">
        <v>4274</v>
      </c>
      <c r="J4618" s="2"/>
      <c r="K4618" s="2" t="s">
        <v>15292</v>
      </c>
      <c r="L4618" s="2" t="s">
        <v>32145</v>
      </c>
      <c r="M4618" s="2" t="s">
        <v>7481</v>
      </c>
      <c r="N4618" s="4" t="s">
        <v>32146</v>
      </c>
      <c r="O4618" s="4" t="s">
        <v>32147</v>
      </c>
    </row>
    <row r="4619" spans="1:15" ht="15" hidden="1" customHeight="1" x14ac:dyDescent="0.3">
      <c r="A4619" s="2" t="s">
        <v>588</v>
      </c>
      <c r="B4619" s="2" t="s">
        <v>34353</v>
      </c>
      <c r="C4619" s="3">
        <v>47</v>
      </c>
      <c r="D4619" s="2" t="s">
        <v>1403</v>
      </c>
      <c r="E4619" s="2" t="s">
        <v>32087</v>
      </c>
      <c r="F4619" s="2">
        <v>38735372</v>
      </c>
      <c r="G4619" s="2" t="s">
        <v>32148</v>
      </c>
      <c r="H4619" s="2" t="s">
        <v>32149</v>
      </c>
      <c r="I4619" s="2" t="s">
        <v>20376</v>
      </c>
      <c r="J4619" s="2" t="s">
        <v>32150</v>
      </c>
      <c r="K4619" s="2" t="s">
        <v>12183</v>
      </c>
      <c r="L4619" s="2" t="s">
        <v>32151</v>
      </c>
      <c r="M4619" s="2" t="s">
        <v>7488</v>
      </c>
      <c r="N4619" s="4" t="s">
        <v>32152</v>
      </c>
      <c r="O4619" s="4" t="s">
        <v>32153</v>
      </c>
    </row>
    <row r="4620" spans="1:15" ht="15" hidden="1" customHeight="1" x14ac:dyDescent="0.3">
      <c r="A4620" s="2" t="s">
        <v>588</v>
      </c>
      <c r="B4620" s="2" t="s">
        <v>34353</v>
      </c>
      <c r="C4620" s="3">
        <v>47</v>
      </c>
      <c r="D4620" s="2" t="s">
        <v>1403</v>
      </c>
      <c r="E4620" s="2" t="s">
        <v>32087</v>
      </c>
      <c r="F4620" s="2">
        <v>38401857</v>
      </c>
      <c r="G4620" s="2" t="s">
        <v>32154</v>
      </c>
      <c r="H4620" s="2" t="s">
        <v>32155</v>
      </c>
      <c r="I4620" s="2" t="s">
        <v>2415</v>
      </c>
      <c r="J4620" s="2" t="s">
        <v>32156</v>
      </c>
      <c r="K4620" s="2" t="s">
        <v>7380</v>
      </c>
      <c r="L4620" s="2" t="s">
        <v>32157</v>
      </c>
      <c r="M4620" s="2" t="s">
        <v>7382</v>
      </c>
      <c r="N4620" s="4" t="s">
        <v>32158</v>
      </c>
      <c r="O4620" s="4" t="s">
        <v>32159</v>
      </c>
    </row>
    <row r="4621" spans="1:15" ht="15" hidden="1" customHeight="1" x14ac:dyDescent="0.3">
      <c r="A4621" s="2" t="s">
        <v>588</v>
      </c>
      <c r="B4621" s="2" t="s">
        <v>34353</v>
      </c>
      <c r="C4621" s="3">
        <v>47</v>
      </c>
      <c r="D4621" s="2" t="s">
        <v>1403</v>
      </c>
      <c r="E4621" s="2" t="s">
        <v>32087</v>
      </c>
      <c r="F4621" s="2">
        <v>38609097</v>
      </c>
      <c r="G4621" s="2" t="s">
        <v>32160</v>
      </c>
      <c r="H4621" s="2" t="s">
        <v>32161</v>
      </c>
      <c r="I4621" s="2" t="s">
        <v>2415</v>
      </c>
      <c r="J4621" s="2" t="s">
        <v>5974</v>
      </c>
      <c r="K4621" s="2" t="s">
        <v>9920</v>
      </c>
      <c r="L4621" s="2" t="s">
        <v>32162</v>
      </c>
      <c r="M4621" s="2" t="s">
        <v>7382</v>
      </c>
      <c r="N4621" s="4" t="s">
        <v>32163</v>
      </c>
      <c r="O4621" s="4" t="s">
        <v>32164</v>
      </c>
    </row>
    <row r="4622" spans="1:15" ht="15" hidden="1" customHeight="1" x14ac:dyDescent="0.3">
      <c r="A4622" s="2" t="s">
        <v>588</v>
      </c>
      <c r="B4622" s="2" t="s">
        <v>34353</v>
      </c>
      <c r="C4622" s="3">
        <v>47</v>
      </c>
      <c r="D4622" s="2" t="s">
        <v>1403</v>
      </c>
      <c r="E4622" s="2" t="s">
        <v>32087</v>
      </c>
      <c r="F4622" s="2">
        <v>38746857</v>
      </c>
      <c r="G4622" s="2" t="s">
        <v>32165</v>
      </c>
      <c r="H4622" s="2" t="s">
        <v>32166</v>
      </c>
      <c r="I4622" s="2" t="s">
        <v>4998</v>
      </c>
      <c r="J4622" s="2" t="s">
        <v>32167</v>
      </c>
      <c r="K4622" s="2" t="s">
        <v>7631</v>
      </c>
      <c r="L4622" s="2" t="s">
        <v>32168</v>
      </c>
      <c r="M4622" s="2" t="s">
        <v>7388</v>
      </c>
      <c r="N4622" s="4" t="s">
        <v>32169</v>
      </c>
      <c r="O4622" s="4" t="s">
        <v>32170</v>
      </c>
    </row>
    <row r="4623" spans="1:15" ht="15" hidden="1" customHeight="1" x14ac:dyDescent="0.3">
      <c r="A4623" s="2" t="s">
        <v>588</v>
      </c>
      <c r="B4623" s="2" t="s">
        <v>34353</v>
      </c>
      <c r="C4623" s="3">
        <v>47</v>
      </c>
      <c r="D4623" s="2" t="s">
        <v>1403</v>
      </c>
      <c r="E4623" s="2" t="s">
        <v>32087</v>
      </c>
      <c r="F4623" s="2">
        <v>38546855</v>
      </c>
      <c r="G4623" s="2" t="s">
        <v>32171</v>
      </c>
      <c r="H4623" s="2" t="s">
        <v>32172</v>
      </c>
      <c r="I4623" s="2" t="s">
        <v>4025</v>
      </c>
      <c r="J4623" s="2" t="s">
        <v>22946</v>
      </c>
      <c r="K4623" s="2" t="s">
        <v>27181</v>
      </c>
      <c r="L4623" s="2" t="s">
        <v>32173</v>
      </c>
      <c r="M4623" s="2" t="s">
        <v>7438</v>
      </c>
      <c r="N4623" s="4" t="s">
        <v>32174</v>
      </c>
      <c r="O4623" s="4" t="s">
        <v>32175</v>
      </c>
    </row>
    <row r="4624" spans="1:15" ht="15" hidden="1" customHeight="1" x14ac:dyDescent="0.3">
      <c r="A4624" s="2" t="s">
        <v>588</v>
      </c>
      <c r="B4624" s="2" t="s">
        <v>34353</v>
      </c>
      <c r="C4624" s="3">
        <v>47</v>
      </c>
      <c r="D4624" s="2" t="s">
        <v>1403</v>
      </c>
      <c r="E4624" s="2" t="s">
        <v>32087</v>
      </c>
      <c r="F4624" s="2">
        <v>38609095</v>
      </c>
      <c r="G4624" s="2" t="s">
        <v>32176</v>
      </c>
      <c r="H4624" s="2" t="s">
        <v>32177</v>
      </c>
      <c r="I4624" s="2" t="s">
        <v>4025</v>
      </c>
      <c r="J4624" s="2" t="s">
        <v>2523</v>
      </c>
      <c r="K4624" s="2" t="s">
        <v>9920</v>
      </c>
      <c r="L4624" s="2" t="s">
        <v>32178</v>
      </c>
      <c r="M4624" s="2" t="s">
        <v>32179</v>
      </c>
      <c r="N4624" s="4" t="s">
        <v>32180</v>
      </c>
      <c r="O4624" s="4" t="s">
        <v>32181</v>
      </c>
    </row>
    <row r="4625" spans="1:15" ht="15" hidden="1" customHeight="1" x14ac:dyDescent="0.3">
      <c r="A4625" s="2" t="s">
        <v>588</v>
      </c>
      <c r="B4625" s="2" t="s">
        <v>34353</v>
      </c>
      <c r="C4625" s="3">
        <v>47</v>
      </c>
      <c r="D4625" s="2" t="s">
        <v>1403</v>
      </c>
      <c r="E4625" s="2" t="s">
        <v>32087</v>
      </c>
      <c r="F4625" s="2">
        <v>38534367</v>
      </c>
      <c r="G4625" s="2" t="s">
        <v>32182</v>
      </c>
      <c r="H4625" s="2" t="s">
        <v>32183</v>
      </c>
      <c r="I4625" s="2" t="s">
        <v>6194</v>
      </c>
      <c r="J4625" s="2" t="s">
        <v>6194</v>
      </c>
      <c r="K4625" s="2" t="s">
        <v>7528</v>
      </c>
      <c r="L4625" s="2" t="s">
        <v>32184</v>
      </c>
      <c r="M4625" s="2" t="s">
        <v>7495</v>
      </c>
      <c r="N4625" s="4" t="s">
        <v>32185</v>
      </c>
      <c r="O4625" s="4" t="s">
        <v>32186</v>
      </c>
    </row>
    <row r="4626" spans="1:15" ht="15" hidden="1" customHeight="1" x14ac:dyDescent="0.3">
      <c r="A4626" s="2" t="s">
        <v>588</v>
      </c>
      <c r="B4626" s="2" t="s">
        <v>34353</v>
      </c>
      <c r="C4626" s="3">
        <v>47</v>
      </c>
      <c r="D4626" s="2" t="s">
        <v>1403</v>
      </c>
      <c r="E4626" s="2" t="s">
        <v>32087</v>
      </c>
      <c r="F4626" s="2">
        <v>38226066</v>
      </c>
      <c r="G4626" s="2" t="s">
        <v>32187</v>
      </c>
      <c r="H4626" s="2" t="s">
        <v>32188</v>
      </c>
      <c r="I4626" s="2" t="s">
        <v>10995</v>
      </c>
      <c r="J4626" s="2" t="s">
        <v>15619</v>
      </c>
      <c r="K4626" s="2" t="s">
        <v>7631</v>
      </c>
      <c r="L4626" s="2" t="s">
        <v>32189</v>
      </c>
      <c r="M4626" s="2" t="s">
        <v>7388</v>
      </c>
      <c r="N4626" s="4" t="s">
        <v>32190</v>
      </c>
      <c r="O4626" s="4" t="s">
        <v>32191</v>
      </c>
    </row>
    <row r="4627" spans="1:15" ht="15" hidden="1" customHeight="1" x14ac:dyDescent="0.3">
      <c r="A4627" s="2" t="s">
        <v>588</v>
      </c>
      <c r="B4627" s="2" t="s">
        <v>34353</v>
      </c>
      <c r="C4627" s="3">
        <v>47</v>
      </c>
      <c r="D4627" s="2" t="s">
        <v>1403</v>
      </c>
      <c r="E4627" s="2" t="s">
        <v>32087</v>
      </c>
      <c r="F4627" s="2">
        <v>38933680</v>
      </c>
      <c r="G4627" s="2" t="s">
        <v>32192</v>
      </c>
      <c r="H4627" s="2" t="s">
        <v>32193</v>
      </c>
      <c r="I4627" s="2" t="s">
        <v>945</v>
      </c>
      <c r="J4627" s="2" t="s">
        <v>32194</v>
      </c>
      <c r="K4627" s="2" t="s">
        <v>12611</v>
      </c>
      <c r="L4627" s="2" t="s">
        <v>32195</v>
      </c>
      <c r="M4627" s="2" t="s">
        <v>7388</v>
      </c>
      <c r="N4627" s="4" t="s">
        <v>32196</v>
      </c>
      <c r="O4627" s="4" t="s">
        <v>32197</v>
      </c>
    </row>
    <row r="4628" spans="1:15" ht="15" hidden="1" customHeight="1" x14ac:dyDescent="0.3">
      <c r="A4628" s="2" t="s">
        <v>588</v>
      </c>
      <c r="B4628" s="2" t="s">
        <v>34353</v>
      </c>
      <c r="C4628" s="3">
        <v>47</v>
      </c>
      <c r="D4628" s="2" t="s">
        <v>1403</v>
      </c>
      <c r="E4628" s="2" t="s">
        <v>32087</v>
      </c>
      <c r="F4628" s="2">
        <v>38347811</v>
      </c>
      <c r="G4628" s="2" t="s">
        <v>32198</v>
      </c>
      <c r="H4628" s="2" t="s">
        <v>32199</v>
      </c>
      <c r="I4628" s="2" t="s">
        <v>5906</v>
      </c>
      <c r="J4628" s="2" t="s">
        <v>15595</v>
      </c>
      <c r="K4628" s="2" t="s">
        <v>7805</v>
      </c>
      <c r="L4628" s="2" t="s">
        <v>32200</v>
      </c>
      <c r="M4628" s="2" t="s">
        <v>7444</v>
      </c>
      <c r="N4628" s="4" t="s">
        <v>32201</v>
      </c>
      <c r="O4628" s="4" t="s">
        <v>32202</v>
      </c>
    </row>
    <row r="4629" spans="1:15" ht="15" hidden="1" customHeight="1" x14ac:dyDescent="0.3">
      <c r="A4629" s="2" t="s">
        <v>588</v>
      </c>
      <c r="B4629" s="2" t="s">
        <v>34353</v>
      </c>
      <c r="C4629" s="3">
        <v>47</v>
      </c>
      <c r="D4629" s="2" t="s">
        <v>1403</v>
      </c>
      <c r="E4629" s="2" t="s">
        <v>32087</v>
      </c>
      <c r="F4629" s="2">
        <v>37959328</v>
      </c>
      <c r="G4629" s="2" t="s">
        <v>32203</v>
      </c>
      <c r="H4629" s="2" t="s">
        <v>32204</v>
      </c>
      <c r="I4629" s="2" t="s">
        <v>15649</v>
      </c>
      <c r="J4629" s="2" t="s">
        <v>15649</v>
      </c>
      <c r="K4629" s="2" t="s">
        <v>7450</v>
      </c>
      <c r="L4629" s="2" t="s">
        <v>32205</v>
      </c>
      <c r="M4629" s="2" t="s">
        <v>7438</v>
      </c>
      <c r="N4629" s="4" t="s">
        <v>32206</v>
      </c>
      <c r="O4629" s="4" t="s">
        <v>32207</v>
      </c>
    </row>
    <row r="4630" spans="1:15" ht="15" hidden="1" customHeight="1" x14ac:dyDescent="0.3">
      <c r="A4630" s="2" t="s">
        <v>588</v>
      </c>
      <c r="B4630" s="2" t="s">
        <v>34353</v>
      </c>
      <c r="C4630" s="3">
        <v>47</v>
      </c>
      <c r="D4630" s="2" t="s">
        <v>1403</v>
      </c>
      <c r="E4630" s="2" t="s">
        <v>32087</v>
      </c>
      <c r="F4630" s="2">
        <v>37429296</v>
      </c>
      <c r="G4630" s="2" t="s">
        <v>32208</v>
      </c>
      <c r="H4630" s="2" t="s">
        <v>32209</v>
      </c>
      <c r="I4630" s="2" t="s">
        <v>2931</v>
      </c>
      <c r="J4630" s="2" t="s">
        <v>21796</v>
      </c>
      <c r="K4630" s="2" t="s">
        <v>31001</v>
      </c>
      <c r="L4630" s="2" t="s">
        <v>32210</v>
      </c>
      <c r="M4630" s="2" t="s">
        <v>7488</v>
      </c>
      <c r="N4630" s="4" t="s">
        <v>32211</v>
      </c>
      <c r="O4630" s="4" t="s">
        <v>32212</v>
      </c>
    </row>
    <row r="4631" spans="1:15" ht="15" hidden="1" customHeight="1" x14ac:dyDescent="0.3">
      <c r="A4631" s="2" t="s">
        <v>588</v>
      </c>
      <c r="B4631" s="2" t="s">
        <v>34353</v>
      </c>
      <c r="C4631" s="3">
        <v>47</v>
      </c>
      <c r="D4631" s="2" t="s">
        <v>1403</v>
      </c>
      <c r="E4631" s="2" t="s">
        <v>32087</v>
      </c>
      <c r="F4631" s="2">
        <v>37105206</v>
      </c>
      <c r="G4631" s="2" t="s">
        <v>32213</v>
      </c>
      <c r="H4631" s="2" t="s">
        <v>32214</v>
      </c>
      <c r="I4631" s="2" t="s">
        <v>4029</v>
      </c>
      <c r="J4631" s="2" t="s">
        <v>15786</v>
      </c>
      <c r="K4631" s="2" t="s">
        <v>17966</v>
      </c>
      <c r="L4631" s="2" t="s">
        <v>32215</v>
      </c>
      <c r="M4631" s="2" t="s">
        <v>7382</v>
      </c>
      <c r="N4631" s="4" t="s">
        <v>32216</v>
      </c>
      <c r="O4631" s="4" t="s">
        <v>32217</v>
      </c>
    </row>
    <row r="4632" spans="1:15" ht="15" hidden="1" customHeight="1" x14ac:dyDescent="0.3">
      <c r="A4632" s="2" t="s">
        <v>588</v>
      </c>
      <c r="B4632" s="2" t="s">
        <v>34353</v>
      </c>
      <c r="C4632" s="3">
        <v>47</v>
      </c>
      <c r="D4632" s="2" t="s">
        <v>1403</v>
      </c>
      <c r="E4632" s="2" t="s">
        <v>32087</v>
      </c>
      <c r="F4632" s="2">
        <v>37583967</v>
      </c>
      <c r="G4632" s="2" t="s">
        <v>32218</v>
      </c>
      <c r="H4632" s="2" t="s">
        <v>32219</v>
      </c>
      <c r="I4632" s="2" t="s">
        <v>4029</v>
      </c>
      <c r="J4632" s="2" t="s">
        <v>32220</v>
      </c>
      <c r="K4632" s="2" t="s">
        <v>7631</v>
      </c>
      <c r="L4632" s="2" t="s">
        <v>32221</v>
      </c>
      <c r="M4632" s="2" t="s">
        <v>7388</v>
      </c>
      <c r="N4632" s="4" t="s">
        <v>32222</v>
      </c>
      <c r="O4632" s="4" t="s">
        <v>32223</v>
      </c>
    </row>
    <row r="4633" spans="1:15" ht="15" hidden="1" customHeight="1" x14ac:dyDescent="0.3">
      <c r="A4633" s="2" t="s">
        <v>588</v>
      </c>
      <c r="B4633" s="2" t="s">
        <v>34353</v>
      </c>
      <c r="C4633" s="3">
        <v>47</v>
      </c>
      <c r="D4633" s="2" t="s">
        <v>1403</v>
      </c>
      <c r="E4633" s="2" t="s">
        <v>32087</v>
      </c>
      <c r="F4633" s="2">
        <v>36328476</v>
      </c>
      <c r="G4633" s="2" t="s">
        <v>32224</v>
      </c>
      <c r="H4633" s="2" t="s">
        <v>32225</v>
      </c>
      <c r="I4633" s="2" t="s">
        <v>2976</v>
      </c>
      <c r="J4633" s="2" t="s">
        <v>10101</v>
      </c>
      <c r="K4633" s="2" t="s">
        <v>15780</v>
      </c>
      <c r="L4633" s="2" t="s">
        <v>32226</v>
      </c>
      <c r="M4633" s="2" t="s">
        <v>23235</v>
      </c>
      <c r="N4633" s="4" t="s">
        <v>32227</v>
      </c>
      <c r="O4633" s="4" t="s">
        <v>32228</v>
      </c>
    </row>
    <row r="4634" spans="1:15" ht="15" hidden="1" customHeight="1" x14ac:dyDescent="0.3">
      <c r="A4634" s="2" t="s">
        <v>588</v>
      </c>
      <c r="B4634" s="2" t="s">
        <v>34353</v>
      </c>
      <c r="C4634" s="3">
        <v>47</v>
      </c>
      <c r="D4634" s="2" t="s">
        <v>1403</v>
      </c>
      <c r="E4634" s="2" t="s">
        <v>32087</v>
      </c>
      <c r="F4634" s="2">
        <v>37385653</v>
      </c>
      <c r="G4634" s="2" t="s">
        <v>32229</v>
      </c>
      <c r="H4634" s="2" t="s">
        <v>32230</v>
      </c>
      <c r="I4634" s="2" t="s">
        <v>2976</v>
      </c>
      <c r="J4634" s="2" t="s">
        <v>3045</v>
      </c>
      <c r="K4634" s="2" t="s">
        <v>9920</v>
      </c>
      <c r="L4634" s="2" t="s">
        <v>32231</v>
      </c>
      <c r="M4634" s="2" t="s">
        <v>7444</v>
      </c>
      <c r="N4634" s="4" t="s">
        <v>32232</v>
      </c>
      <c r="O4634" s="4" t="s">
        <v>32233</v>
      </c>
    </row>
    <row r="4635" spans="1:15" ht="15" hidden="1" customHeight="1" x14ac:dyDescent="0.3">
      <c r="A4635" s="2" t="s">
        <v>588</v>
      </c>
      <c r="B4635" s="2" t="s">
        <v>34353</v>
      </c>
      <c r="C4635" s="3">
        <v>47</v>
      </c>
      <c r="D4635" s="2" t="s">
        <v>1403</v>
      </c>
      <c r="E4635" s="2" t="s">
        <v>32087</v>
      </c>
      <c r="F4635" s="2">
        <v>36796295</v>
      </c>
      <c r="G4635" s="2" t="s">
        <v>32234</v>
      </c>
      <c r="H4635" s="2" t="s">
        <v>32235</v>
      </c>
      <c r="I4635" s="2" t="s">
        <v>11026</v>
      </c>
      <c r="J4635" s="2" t="s">
        <v>15848</v>
      </c>
      <c r="K4635" s="2" t="s">
        <v>12183</v>
      </c>
      <c r="L4635" s="2" t="s">
        <v>32236</v>
      </c>
      <c r="M4635" s="2" t="s">
        <v>7858</v>
      </c>
      <c r="N4635" s="4" t="s">
        <v>32237</v>
      </c>
      <c r="O4635" s="4" t="s">
        <v>32238</v>
      </c>
    </row>
    <row r="4636" spans="1:15" ht="15" hidden="1" customHeight="1" x14ac:dyDescent="0.3">
      <c r="A4636" s="2" t="s">
        <v>588</v>
      </c>
      <c r="B4636" s="2" t="s">
        <v>34353</v>
      </c>
      <c r="C4636" s="3">
        <v>47</v>
      </c>
      <c r="D4636" s="2" t="s">
        <v>1403</v>
      </c>
      <c r="E4636" s="2" t="s">
        <v>32087</v>
      </c>
      <c r="F4636" s="2">
        <v>36229045</v>
      </c>
      <c r="G4636" s="2" t="s">
        <v>32239</v>
      </c>
      <c r="H4636" s="2" t="s">
        <v>32240</v>
      </c>
      <c r="I4636" s="2" t="s">
        <v>806</v>
      </c>
      <c r="J4636" s="2" t="s">
        <v>15849</v>
      </c>
      <c r="K4636" s="2" t="s">
        <v>9920</v>
      </c>
      <c r="L4636" s="2" t="s">
        <v>32241</v>
      </c>
      <c r="M4636" s="2" t="s">
        <v>7600</v>
      </c>
      <c r="N4636" s="4" t="s">
        <v>32242</v>
      </c>
      <c r="O4636" s="4" t="s">
        <v>32243</v>
      </c>
    </row>
    <row r="4637" spans="1:15" ht="15" hidden="1" customHeight="1" x14ac:dyDescent="0.3">
      <c r="A4637" s="2" t="s">
        <v>588</v>
      </c>
      <c r="B4637" s="2" t="s">
        <v>34353</v>
      </c>
      <c r="C4637" s="3">
        <v>47</v>
      </c>
      <c r="D4637" s="2" t="s">
        <v>1403</v>
      </c>
      <c r="E4637" s="2" t="s">
        <v>32087</v>
      </c>
      <c r="F4637" s="2">
        <v>36229049</v>
      </c>
      <c r="G4637" s="2" t="s">
        <v>32244</v>
      </c>
      <c r="H4637" s="2" t="s">
        <v>32245</v>
      </c>
      <c r="I4637" s="2" t="s">
        <v>3185</v>
      </c>
      <c r="J4637" s="2" t="s">
        <v>15855</v>
      </c>
      <c r="K4637" s="2" t="s">
        <v>9920</v>
      </c>
      <c r="L4637" s="2" t="s">
        <v>32246</v>
      </c>
      <c r="M4637" s="2" t="s">
        <v>7481</v>
      </c>
      <c r="N4637" s="4" t="s">
        <v>32247</v>
      </c>
      <c r="O4637" s="4" t="s">
        <v>32248</v>
      </c>
    </row>
    <row r="4638" spans="1:15" ht="15" hidden="1" customHeight="1" x14ac:dyDescent="0.3">
      <c r="A4638" s="2" t="s">
        <v>588</v>
      </c>
      <c r="B4638" s="2" t="s">
        <v>34353</v>
      </c>
      <c r="C4638" s="3">
        <v>47</v>
      </c>
      <c r="D4638" s="2" t="s">
        <v>1403</v>
      </c>
      <c r="E4638" s="2" t="s">
        <v>32087</v>
      </c>
      <c r="F4638" s="2">
        <v>35436182</v>
      </c>
      <c r="G4638" s="2" t="s">
        <v>32249</v>
      </c>
      <c r="H4638" s="2" t="s">
        <v>32250</v>
      </c>
      <c r="I4638" s="2" t="s">
        <v>10127</v>
      </c>
      <c r="J4638" s="2"/>
      <c r="K4638" s="2" t="s">
        <v>15292</v>
      </c>
      <c r="L4638" s="2" t="s">
        <v>32251</v>
      </c>
      <c r="M4638" s="2" t="s">
        <v>7460</v>
      </c>
      <c r="N4638" s="4" t="s">
        <v>32252</v>
      </c>
      <c r="O4638" s="4" t="s">
        <v>32253</v>
      </c>
    </row>
    <row r="4639" spans="1:15" ht="15" hidden="1" customHeight="1" x14ac:dyDescent="0.3">
      <c r="A4639" s="2" t="s">
        <v>588</v>
      </c>
      <c r="B4639" s="2" t="s">
        <v>34353</v>
      </c>
      <c r="C4639" s="3">
        <v>47</v>
      </c>
      <c r="D4639" s="2" t="s">
        <v>1403</v>
      </c>
      <c r="E4639" s="2" t="s">
        <v>32087</v>
      </c>
      <c r="F4639" s="2">
        <v>35983540</v>
      </c>
      <c r="G4639" s="2" t="s">
        <v>32254</v>
      </c>
      <c r="H4639" s="2" t="s">
        <v>32255</v>
      </c>
      <c r="I4639" s="2" t="s">
        <v>1475</v>
      </c>
      <c r="J4639" s="2" t="s">
        <v>10127</v>
      </c>
      <c r="K4639" s="2" t="s">
        <v>7631</v>
      </c>
      <c r="L4639" s="2" t="s">
        <v>32256</v>
      </c>
      <c r="M4639" s="2" t="s">
        <v>7388</v>
      </c>
      <c r="N4639" s="4" t="s">
        <v>32257</v>
      </c>
      <c r="O4639" s="4" t="s">
        <v>32258</v>
      </c>
    </row>
    <row r="4640" spans="1:15" ht="15" hidden="1" customHeight="1" x14ac:dyDescent="0.3">
      <c r="A4640" s="2" t="s">
        <v>588</v>
      </c>
      <c r="B4640" s="2" t="s">
        <v>34353</v>
      </c>
      <c r="C4640" s="3">
        <v>47</v>
      </c>
      <c r="D4640" s="2" t="s">
        <v>1403</v>
      </c>
      <c r="E4640" s="2" t="s">
        <v>32087</v>
      </c>
      <c r="F4640" s="2">
        <v>35050830</v>
      </c>
      <c r="G4640" s="2" t="s">
        <v>32259</v>
      </c>
      <c r="H4640" s="2" t="s">
        <v>32260</v>
      </c>
      <c r="I4640" s="2" t="s">
        <v>24764</v>
      </c>
      <c r="J4640" s="2"/>
      <c r="K4640" s="2" t="s">
        <v>15292</v>
      </c>
      <c r="L4640" s="2" t="s">
        <v>32261</v>
      </c>
      <c r="M4640" s="2" t="s">
        <v>7460</v>
      </c>
      <c r="N4640" s="4" t="s">
        <v>32262</v>
      </c>
      <c r="O4640" s="4" t="s">
        <v>32263</v>
      </c>
    </row>
    <row r="4641" spans="1:15" ht="15" hidden="1" customHeight="1" x14ac:dyDescent="0.3">
      <c r="A4641" s="2" t="s">
        <v>588</v>
      </c>
      <c r="B4641" s="2" t="s">
        <v>34353</v>
      </c>
      <c r="C4641" s="3">
        <v>47</v>
      </c>
      <c r="D4641" s="2" t="s">
        <v>1403</v>
      </c>
      <c r="E4641" s="2" t="s">
        <v>32087</v>
      </c>
      <c r="F4641" s="2">
        <v>34570994</v>
      </c>
      <c r="G4641" s="2" t="s">
        <v>32264</v>
      </c>
      <c r="H4641" s="2" t="s">
        <v>32265</v>
      </c>
      <c r="I4641" s="2" t="s">
        <v>1294</v>
      </c>
      <c r="J4641" s="2" t="s">
        <v>6498</v>
      </c>
      <c r="K4641" s="2" t="s">
        <v>17966</v>
      </c>
      <c r="L4641" s="2" t="s">
        <v>32266</v>
      </c>
      <c r="M4641" s="2" t="s">
        <v>7600</v>
      </c>
      <c r="N4641" s="4" t="s">
        <v>32267</v>
      </c>
      <c r="O4641" s="4" t="s">
        <v>32268</v>
      </c>
    </row>
    <row r="4642" spans="1:15" ht="15" hidden="1" customHeight="1" x14ac:dyDescent="0.3">
      <c r="A4642" s="2" t="s">
        <v>588</v>
      </c>
      <c r="B4642" s="2" t="s">
        <v>34353</v>
      </c>
      <c r="C4642" s="3">
        <v>47</v>
      </c>
      <c r="D4642" s="2" t="s">
        <v>1403</v>
      </c>
      <c r="E4642" s="2" t="s">
        <v>32087</v>
      </c>
      <c r="F4642" s="2">
        <v>34582842</v>
      </c>
      <c r="G4642" s="2" t="s">
        <v>32269</v>
      </c>
      <c r="H4642" s="2" t="s">
        <v>32270</v>
      </c>
      <c r="I4642" s="2" t="s">
        <v>1294</v>
      </c>
      <c r="J4642" s="2" t="s">
        <v>6499</v>
      </c>
      <c r="K4642" s="2" t="s">
        <v>5193</v>
      </c>
      <c r="L4642" s="2" t="s">
        <v>32271</v>
      </c>
      <c r="M4642" s="2" t="s">
        <v>7677</v>
      </c>
      <c r="N4642" s="4" t="s">
        <v>3516</v>
      </c>
      <c r="O4642" s="4" t="s">
        <v>32272</v>
      </c>
    </row>
    <row r="4643" spans="1:15" ht="15" hidden="1" customHeight="1" x14ac:dyDescent="0.3">
      <c r="A4643" s="2" t="s">
        <v>588</v>
      </c>
      <c r="B4643" s="2" t="s">
        <v>34353</v>
      </c>
      <c r="C4643" s="3">
        <v>47</v>
      </c>
      <c r="D4643" s="2" t="s">
        <v>1403</v>
      </c>
      <c r="E4643" s="2" t="s">
        <v>32087</v>
      </c>
      <c r="F4643" s="2">
        <v>35350277</v>
      </c>
      <c r="G4643" s="2" t="s">
        <v>32273</v>
      </c>
      <c r="H4643" s="2" t="s">
        <v>32274</v>
      </c>
      <c r="I4643" s="2" t="s">
        <v>659</v>
      </c>
      <c r="J4643" s="2" t="s">
        <v>32275</v>
      </c>
      <c r="K4643" s="2" t="s">
        <v>7631</v>
      </c>
      <c r="L4643" s="2" t="s">
        <v>32276</v>
      </c>
      <c r="M4643" s="2" t="s">
        <v>7388</v>
      </c>
      <c r="N4643" s="4" t="s">
        <v>32277</v>
      </c>
      <c r="O4643" s="4" t="s">
        <v>32278</v>
      </c>
    </row>
    <row r="4644" spans="1:15" ht="15" hidden="1" customHeight="1" x14ac:dyDescent="0.3">
      <c r="A4644" s="2" t="s">
        <v>588</v>
      </c>
      <c r="B4644" s="2" t="s">
        <v>34353</v>
      </c>
      <c r="C4644" s="3">
        <v>47</v>
      </c>
      <c r="D4644" s="2" t="s">
        <v>1403</v>
      </c>
      <c r="E4644" s="2" t="s">
        <v>32087</v>
      </c>
      <c r="F4644" s="2">
        <v>35699016</v>
      </c>
      <c r="G4644" s="2" t="s">
        <v>32279</v>
      </c>
      <c r="H4644" s="2" t="s">
        <v>32280</v>
      </c>
      <c r="I4644" s="2" t="s">
        <v>1162</v>
      </c>
      <c r="J4644" s="2"/>
      <c r="K4644" s="2" t="s">
        <v>32114</v>
      </c>
      <c r="L4644" s="2" t="s">
        <v>32281</v>
      </c>
      <c r="M4644" s="2" t="s">
        <v>7709</v>
      </c>
      <c r="N4644" s="4" t="s">
        <v>32282</v>
      </c>
      <c r="O4644" s="4" t="s">
        <v>32283</v>
      </c>
    </row>
    <row r="4645" spans="1:15" ht="15" hidden="1" customHeight="1" x14ac:dyDescent="0.3">
      <c r="A4645" s="2" t="s">
        <v>588</v>
      </c>
      <c r="B4645" s="2" t="s">
        <v>34353</v>
      </c>
      <c r="C4645" s="3">
        <v>47</v>
      </c>
      <c r="D4645" s="2" t="s">
        <v>1403</v>
      </c>
      <c r="E4645" s="2" t="s">
        <v>32087</v>
      </c>
      <c r="F4645" s="2">
        <v>34820447</v>
      </c>
      <c r="G4645" s="2" t="s">
        <v>32284</v>
      </c>
      <c r="H4645" s="2" t="s">
        <v>32285</v>
      </c>
      <c r="I4645" s="2" t="s">
        <v>1206</v>
      </c>
      <c r="J4645" s="2" t="s">
        <v>7611</v>
      </c>
      <c r="K4645" s="2" t="s">
        <v>7631</v>
      </c>
      <c r="L4645" s="2" t="s">
        <v>32286</v>
      </c>
      <c r="M4645" s="2" t="s">
        <v>7388</v>
      </c>
      <c r="N4645" s="4" t="s">
        <v>32287</v>
      </c>
      <c r="O4645" s="4" t="s">
        <v>32288</v>
      </c>
    </row>
    <row r="4646" spans="1:15" ht="15" hidden="1" customHeight="1" x14ac:dyDescent="0.3">
      <c r="A4646" s="2" t="s">
        <v>588</v>
      </c>
      <c r="B4646" s="2" t="s">
        <v>34353</v>
      </c>
      <c r="C4646" s="3">
        <v>47</v>
      </c>
      <c r="D4646" s="2" t="s">
        <v>1403</v>
      </c>
      <c r="E4646" s="2" t="s">
        <v>32087</v>
      </c>
      <c r="F4646" s="2">
        <v>33507847</v>
      </c>
      <c r="G4646" s="2" t="s">
        <v>32289</v>
      </c>
      <c r="H4646" s="2" t="s">
        <v>32290</v>
      </c>
      <c r="I4646" s="2" t="s">
        <v>2446</v>
      </c>
      <c r="J4646" s="2"/>
      <c r="K4646" s="2" t="s">
        <v>32291</v>
      </c>
      <c r="L4646" s="2" t="s">
        <v>32292</v>
      </c>
      <c r="M4646" s="2" t="s">
        <v>7388</v>
      </c>
      <c r="N4646" s="4" t="s">
        <v>32293</v>
      </c>
      <c r="O4646" s="4" t="s">
        <v>32294</v>
      </c>
    </row>
    <row r="4647" spans="1:15" ht="15" hidden="1" customHeight="1" x14ac:dyDescent="0.3">
      <c r="A4647" s="2" t="s">
        <v>588</v>
      </c>
      <c r="B4647" s="2" t="s">
        <v>34353</v>
      </c>
      <c r="C4647" s="3">
        <v>47</v>
      </c>
      <c r="D4647" s="2" t="s">
        <v>1403</v>
      </c>
      <c r="E4647" s="2" t="s">
        <v>32087</v>
      </c>
      <c r="F4647" s="2">
        <v>32910814</v>
      </c>
      <c r="G4647" s="2" t="s">
        <v>32295</v>
      </c>
      <c r="H4647" s="2" t="s">
        <v>32296</v>
      </c>
      <c r="I4647" s="2" t="s">
        <v>4493</v>
      </c>
      <c r="J4647" s="2"/>
      <c r="K4647" s="2" t="s">
        <v>8389</v>
      </c>
      <c r="L4647" s="2" t="s">
        <v>32297</v>
      </c>
      <c r="M4647" s="2" t="s">
        <v>7388</v>
      </c>
      <c r="N4647" s="4" t="s">
        <v>32298</v>
      </c>
      <c r="O4647" s="4" t="s">
        <v>32299</v>
      </c>
    </row>
    <row r="4648" spans="1:15" ht="15" hidden="1" customHeight="1" x14ac:dyDescent="0.3">
      <c r="A4648" s="2" t="s">
        <v>588</v>
      </c>
      <c r="B4648" s="2" t="s">
        <v>34353</v>
      </c>
      <c r="C4648" s="3">
        <v>47</v>
      </c>
      <c r="D4648" s="2" t="s">
        <v>1403</v>
      </c>
      <c r="E4648" s="2" t="s">
        <v>32087</v>
      </c>
      <c r="F4648" s="2">
        <v>35698963</v>
      </c>
      <c r="G4648" s="2" t="s">
        <v>32300</v>
      </c>
      <c r="H4648" s="2" t="s">
        <v>32301</v>
      </c>
      <c r="I4648" s="2" t="s">
        <v>4040</v>
      </c>
      <c r="J4648" s="2"/>
      <c r="K4648" s="2" t="s">
        <v>32114</v>
      </c>
      <c r="L4648" s="2" t="s">
        <v>32302</v>
      </c>
      <c r="M4648" s="2" t="s">
        <v>7709</v>
      </c>
      <c r="N4648" s="4" t="s">
        <v>32303</v>
      </c>
      <c r="O4648" s="4" t="s">
        <v>32304</v>
      </c>
    </row>
    <row r="4649" spans="1:15" ht="15" hidden="1" customHeight="1" x14ac:dyDescent="0.3">
      <c r="A4649" s="2" t="s">
        <v>588</v>
      </c>
      <c r="B4649" s="2" t="s">
        <v>34353</v>
      </c>
      <c r="C4649" s="3">
        <v>47</v>
      </c>
      <c r="D4649" s="2" t="s">
        <v>1403</v>
      </c>
      <c r="E4649" s="2" t="s">
        <v>32087</v>
      </c>
      <c r="F4649" s="2">
        <v>32917549</v>
      </c>
      <c r="G4649" s="2" t="s">
        <v>32305</v>
      </c>
      <c r="H4649" s="2" t="s">
        <v>32306</v>
      </c>
      <c r="I4649" s="2" t="s">
        <v>1331</v>
      </c>
      <c r="J4649" s="2" t="s">
        <v>29043</v>
      </c>
      <c r="K4649" s="2" t="s">
        <v>29082</v>
      </c>
      <c r="L4649" s="2" t="s">
        <v>32307</v>
      </c>
      <c r="M4649" s="2" t="s">
        <v>7488</v>
      </c>
      <c r="N4649" s="4" t="s">
        <v>32308</v>
      </c>
      <c r="O4649" s="4" t="s">
        <v>32309</v>
      </c>
    </row>
    <row r="4650" spans="1:15" ht="15" hidden="1" customHeight="1" x14ac:dyDescent="0.3">
      <c r="A4650" s="2" t="s">
        <v>588</v>
      </c>
      <c r="B4650" s="2" t="s">
        <v>34353</v>
      </c>
      <c r="C4650" s="3">
        <v>47</v>
      </c>
      <c r="D4650" s="2" t="s">
        <v>1403</v>
      </c>
      <c r="E4650" s="2" t="s">
        <v>32087</v>
      </c>
      <c r="F4650" s="2">
        <v>33583300</v>
      </c>
      <c r="G4650" s="2" t="s">
        <v>32310</v>
      </c>
      <c r="H4650" s="2" t="s">
        <v>32311</v>
      </c>
      <c r="I4650" s="2" t="s">
        <v>1331</v>
      </c>
      <c r="J4650" s="2" t="s">
        <v>32312</v>
      </c>
      <c r="K4650" s="2" t="s">
        <v>7805</v>
      </c>
      <c r="L4650" s="2" t="s">
        <v>32313</v>
      </c>
      <c r="M4650" s="2" t="s">
        <v>7388</v>
      </c>
      <c r="N4650" s="4" t="s">
        <v>32314</v>
      </c>
      <c r="O4650" s="4" t="s">
        <v>32315</v>
      </c>
    </row>
    <row r="4651" spans="1:15" ht="15" hidden="1" customHeight="1" x14ac:dyDescent="0.3">
      <c r="A4651" s="2" t="s">
        <v>588</v>
      </c>
      <c r="B4651" s="2" t="s">
        <v>34353</v>
      </c>
      <c r="C4651" s="3">
        <v>47</v>
      </c>
      <c r="D4651" s="2" t="s">
        <v>1403</v>
      </c>
      <c r="E4651" s="2" t="s">
        <v>32087</v>
      </c>
      <c r="F4651" s="2">
        <v>33900188</v>
      </c>
      <c r="G4651" s="2" t="s">
        <v>32316</v>
      </c>
      <c r="H4651" s="2" t="s">
        <v>32317</v>
      </c>
      <c r="I4651" s="2" t="s">
        <v>1331</v>
      </c>
      <c r="J4651" s="2"/>
      <c r="K4651" s="2" t="s">
        <v>14311</v>
      </c>
      <c r="L4651" s="2" t="s">
        <v>32318</v>
      </c>
      <c r="M4651" s="2" t="s">
        <v>7388</v>
      </c>
      <c r="N4651" s="4" t="s">
        <v>32319</v>
      </c>
      <c r="O4651" s="4" t="s">
        <v>32320</v>
      </c>
    </row>
    <row r="4652" spans="1:15" ht="15" hidden="1" customHeight="1" x14ac:dyDescent="0.3">
      <c r="A4652" s="2" t="s">
        <v>588</v>
      </c>
      <c r="B4652" s="2" t="s">
        <v>34353</v>
      </c>
      <c r="C4652" s="3">
        <v>47</v>
      </c>
      <c r="D4652" s="2" t="s">
        <v>1403</v>
      </c>
      <c r="E4652" s="2" t="s">
        <v>32087</v>
      </c>
      <c r="F4652" s="2">
        <v>32253119</v>
      </c>
      <c r="G4652" s="2" t="s">
        <v>32321</v>
      </c>
      <c r="H4652" s="2" t="s">
        <v>32322</v>
      </c>
      <c r="I4652" s="2" t="s">
        <v>12040</v>
      </c>
      <c r="J4652" s="2" t="s">
        <v>27651</v>
      </c>
      <c r="K4652" s="2" t="s">
        <v>32114</v>
      </c>
      <c r="L4652" s="2" t="s">
        <v>32323</v>
      </c>
      <c r="M4652" s="2" t="s">
        <v>7488</v>
      </c>
      <c r="N4652" s="4" t="s">
        <v>32324</v>
      </c>
      <c r="O4652" s="4" t="s">
        <v>32325</v>
      </c>
    </row>
    <row r="4653" spans="1:15" ht="15" hidden="1" customHeight="1" x14ac:dyDescent="0.3">
      <c r="A4653" s="2" t="s">
        <v>588</v>
      </c>
      <c r="B4653" s="2" t="s">
        <v>34353</v>
      </c>
      <c r="C4653" s="3">
        <v>47</v>
      </c>
      <c r="D4653" s="2" t="s">
        <v>1403</v>
      </c>
      <c r="E4653" s="2" t="s">
        <v>32087</v>
      </c>
      <c r="F4653" s="2">
        <v>33367993</v>
      </c>
      <c r="G4653" s="2" t="s">
        <v>32326</v>
      </c>
      <c r="H4653" s="2" t="s">
        <v>32327</v>
      </c>
      <c r="I4653" s="2" t="s">
        <v>12040</v>
      </c>
      <c r="J4653" s="2" t="s">
        <v>32328</v>
      </c>
      <c r="K4653" s="2" t="s">
        <v>32329</v>
      </c>
      <c r="L4653" s="2" t="s">
        <v>32330</v>
      </c>
      <c r="M4653" s="2" t="s">
        <v>7677</v>
      </c>
      <c r="N4653" s="4" t="s">
        <v>32331</v>
      </c>
      <c r="O4653" s="4" t="s">
        <v>32332</v>
      </c>
    </row>
    <row r="4654" spans="1:15" ht="15" hidden="1" customHeight="1" x14ac:dyDescent="0.3">
      <c r="A4654" s="2" t="s">
        <v>588</v>
      </c>
      <c r="B4654" s="2" t="s">
        <v>34353</v>
      </c>
      <c r="C4654" s="3">
        <v>47</v>
      </c>
      <c r="D4654" s="2" t="s">
        <v>1403</v>
      </c>
      <c r="E4654" s="2" t="s">
        <v>32087</v>
      </c>
      <c r="F4654" s="2">
        <v>33614773</v>
      </c>
      <c r="G4654" s="2" t="s">
        <v>32333</v>
      </c>
      <c r="H4654" s="2" t="s">
        <v>32334</v>
      </c>
      <c r="I4654" s="2" t="s">
        <v>3190</v>
      </c>
      <c r="J4654" s="2" t="s">
        <v>16343</v>
      </c>
      <c r="K4654" s="2" t="s">
        <v>7631</v>
      </c>
      <c r="L4654" s="2" t="s">
        <v>32335</v>
      </c>
      <c r="M4654" s="2" t="s">
        <v>7388</v>
      </c>
      <c r="N4654" s="4" t="s">
        <v>32336</v>
      </c>
      <c r="O4654" s="4" t="s">
        <v>32337</v>
      </c>
    </row>
    <row r="4655" spans="1:15" ht="15" hidden="1" customHeight="1" x14ac:dyDescent="0.3">
      <c r="A4655" s="2" t="s">
        <v>588</v>
      </c>
      <c r="B4655" s="2" t="s">
        <v>34353</v>
      </c>
      <c r="C4655" s="3">
        <v>47</v>
      </c>
      <c r="D4655" s="2" t="s">
        <v>1403</v>
      </c>
      <c r="E4655" s="2" t="s">
        <v>32087</v>
      </c>
      <c r="F4655" s="2">
        <v>35096906</v>
      </c>
      <c r="G4655" s="2" t="s">
        <v>32338</v>
      </c>
      <c r="H4655" s="2" t="s">
        <v>32339</v>
      </c>
      <c r="I4655" s="2" t="s">
        <v>759</v>
      </c>
      <c r="J4655" s="2" t="s">
        <v>15973</v>
      </c>
      <c r="K4655" s="2" t="s">
        <v>11255</v>
      </c>
      <c r="L4655" s="2" t="s">
        <v>32340</v>
      </c>
      <c r="M4655" s="2" t="s">
        <v>7388</v>
      </c>
      <c r="N4655" s="4" t="s">
        <v>32341</v>
      </c>
      <c r="O4655" s="4" t="s">
        <v>32342</v>
      </c>
    </row>
    <row r="4656" spans="1:15" ht="15" hidden="1" customHeight="1" x14ac:dyDescent="0.3">
      <c r="A4656" s="2" t="s">
        <v>588</v>
      </c>
      <c r="B4656" s="2" t="s">
        <v>34353</v>
      </c>
      <c r="C4656" s="3">
        <v>47</v>
      </c>
      <c r="D4656" s="2" t="s">
        <v>1403</v>
      </c>
      <c r="E4656" s="2" t="s">
        <v>32087</v>
      </c>
      <c r="F4656" s="2">
        <v>33182294</v>
      </c>
      <c r="G4656" s="2" t="s">
        <v>32343</v>
      </c>
      <c r="H4656" s="2" t="s">
        <v>32344</v>
      </c>
      <c r="I4656" s="2" t="s">
        <v>9131</v>
      </c>
      <c r="J4656" s="2" t="s">
        <v>9131</v>
      </c>
      <c r="K4656" s="2" t="s">
        <v>7450</v>
      </c>
      <c r="L4656" s="2" t="s">
        <v>32345</v>
      </c>
      <c r="M4656" s="2" t="s">
        <v>7388</v>
      </c>
      <c r="N4656" s="4" t="s">
        <v>32346</v>
      </c>
      <c r="O4656" s="4" t="s">
        <v>32347</v>
      </c>
    </row>
    <row r="4657" spans="1:15" ht="15" hidden="1" customHeight="1" x14ac:dyDescent="0.3">
      <c r="A4657" s="2" t="s">
        <v>588</v>
      </c>
      <c r="B4657" s="2" t="s">
        <v>34353</v>
      </c>
      <c r="C4657" s="3">
        <v>47</v>
      </c>
      <c r="D4657" s="2" t="s">
        <v>1403</v>
      </c>
      <c r="E4657" s="2" t="s">
        <v>32087</v>
      </c>
      <c r="F4657" s="2">
        <v>33328136</v>
      </c>
      <c r="G4657" s="2" t="s">
        <v>32279</v>
      </c>
      <c r="H4657" s="2" t="s">
        <v>32280</v>
      </c>
      <c r="I4657" s="2" t="s">
        <v>9131</v>
      </c>
      <c r="J4657" s="2" t="s">
        <v>9131</v>
      </c>
      <c r="K4657" s="2" t="s">
        <v>32114</v>
      </c>
      <c r="L4657" s="2"/>
      <c r="M4657" s="2" t="s">
        <v>7709</v>
      </c>
      <c r="N4657" s="4" t="s">
        <v>32348</v>
      </c>
      <c r="O4657" s="4" t="s">
        <v>32349</v>
      </c>
    </row>
    <row r="4658" spans="1:15" ht="15" hidden="1" customHeight="1" x14ac:dyDescent="0.3">
      <c r="A4658" s="2" t="s">
        <v>588</v>
      </c>
      <c r="B4658" s="2" t="s">
        <v>34353</v>
      </c>
      <c r="C4658" s="3">
        <v>47</v>
      </c>
      <c r="D4658" s="2" t="s">
        <v>1403</v>
      </c>
      <c r="E4658" s="2" t="s">
        <v>32087</v>
      </c>
      <c r="F4658" s="2">
        <v>33358537</v>
      </c>
      <c r="G4658" s="2" t="s">
        <v>32300</v>
      </c>
      <c r="H4658" s="2" t="s">
        <v>32301</v>
      </c>
      <c r="I4658" s="2" t="s">
        <v>7777</v>
      </c>
      <c r="J4658" s="2" t="s">
        <v>7777</v>
      </c>
      <c r="K4658" s="2" t="s">
        <v>32114</v>
      </c>
      <c r="L4658" s="2"/>
      <c r="M4658" s="2" t="s">
        <v>7709</v>
      </c>
      <c r="N4658" s="4" t="s">
        <v>32350</v>
      </c>
      <c r="O4658" s="4" t="s">
        <v>32351</v>
      </c>
    </row>
    <row r="4659" spans="1:15" ht="15" hidden="1" customHeight="1" x14ac:dyDescent="0.3">
      <c r="A4659" s="2" t="s">
        <v>588</v>
      </c>
      <c r="B4659" s="2" t="s">
        <v>34353</v>
      </c>
      <c r="C4659" s="3">
        <v>47</v>
      </c>
      <c r="D4659" s="2" t="s">
        <v>1403</v>
      </c>
      <c r="E4659" s="2" t="s">
        <v>32087</v>
      </c>
      <c r="F4659" s="2">
        <v>32071136</v>
      </c>
      <c r="G4659" s="2" t="s">
        <v>32352</v>
      </c>
      <c r="H4659" s="2" t="s">
        <v>32353</v>
      </c>
      <c r="I4659" s="2" t="s">
        <v>7052</v>
      </c>
      <c r="J4659" s="2" t="s">
        <v>12628</v>
      </c>
      <c r="K4659" s="2" t="s">
        <v>32354</v>
      </c>
      <c r="L4659" s="2" t="s">
        <v>32355</v>
      </c>
      <c r="M4659" s="2" t="s">
        <v>7388</v>
      </c>
      <c r="N4659" s="4" t="s">
        <v>32356</v>
      </c>
      <c r="O4659" s="4" t="s">
        <v>32357</v>
      </c>
    </row>
    <row r="4660" spans="1:15" ht="15" hidden="1" customHeight="1" x14ac:dyDescent="0.3">
      <c r="A4660" s="2" t="s">
        <v>588</v>
      </c>
      <c r="B4660" s="2" t="s">
        <v>34353</v>
      </c>
      <c r="C4660" s="3">
        <v>47</v>
      </c>
      <c r="D4660" s="2" t="s">
        <v>1403</v>
      </c>
      <c r="E4660" s="2" t="s">
        <v>32087</v>
      </c>
      <c r="F4660" s="2">
        <v>32843174</v>
      </c>
      <c r="G4660" s="2" t="s">
        <v>32234</v>
      </c>
      <c r="H4660" s="2" t="s">
        <v>32358</v>
      </c>
      <c r="I4660" s="2" t="s">
        <v>9169</v>
      </c>
      <c r="J4660" s="2" t="s">
        <v>32359</v>
      </c>
      <c r="K4660" s="2" t="s">
        <v>12183</v>
      </c>
      <c r="L4660" s="2" t="s">
        <v>32360</v>
      </c>
      <c r="M4660" s="2" t="s">
        <v>7481</v>
      </c>
      <c r="N4660" s="4" t="s">
        <v>32361</v>
      </c>
      <c r="O4660" s="4" t="s">
        <v>32362</v>
      </c>
    </row>
    <row r="4661" spans="1:15" ht="15" hidden="1" customHeight="1" x14ac:dyDescent="0.3">
      <c r="A4661" s="2" t="s">
        <v>588</v>
      </c>
      <c r="B4661" s="2" t="s">
        <v>34353</v>
      </c>
      <c r="C4661" s="3">
        <v>47</v>
      </c>
      <c r="D4661" s="2" t="s">
        <v>1403</v>
      </c>
      <c r="E4661" s="2" t="s">
        <v>32087</v>
      </c>
      <c r="F4661" s="2">
        <v>31021446</v>
      </c>
      <c r="G4661" s="2" t="s">
        <v>32363</v>
      </c>
      <c r="H4661" s="2" t="s">
        <v>32364</v>
      </c>
      <c r="I4661" s="2" t="s">
        <v>2367</v>
      </c>
      <c r="J4661" s="2" t="s">
        <v>32365</v>
      </c>
      <c r="K4661" s="2" t="s">
        <v>1194</v>
      </c>
      <c r="L4661" s="2" t="s">
        <v>32366</v>
      </c>
      <c r="M4661" s="2" t="s">
        <v>32367</v>
      </c>
      <c r="N4661" s="4" t="s">
        <v>32368</v>
      </c>
      <c r="O4661" s="4" t="s">
        <v>32369</v>
      </c>
    </row>
    <row r="4662" spans="1:15" ht="15" hidden="1" customHeight="1" x14ac:dyDescent="0.3">
      <c r="A4662" s="2" t="s">
        <v>588</v>
      </c>
      <c r="B4662" s="2" t="s">
        <v>34353</v>
      </c>
      <c r="C4662" s="3">
        <v>47</v>
      </c>
      <c r="D4662" s="2" t="s">
        <v>1403</v>
      </c>
      <c r="E4662" s="2" t="s">
        <v>32087</v>
      </c>
      <c r="F4662" s="2">
        <v>31402007</v>
      </c>
      <c r="G4662" s="2" t="s">
        <v>32370</v>
      </c>
      <c r="H4662" s="2" t="s">
        <v>32371</v>
      </c>
      <c r="I4662" s="2" t="s">
        <v>1141</v>
      </c>
      <c r="J4662" s="2"/>
      <c r="K4662" s="2" t="s">
        <v>32372</v>
      </c>
      <c r="L4662" s="2" t="s">
        <v>32373</v>
      </c>
      <c r="M4662" s="2" t="s">
        <v>7852</v>
      </c>
      <c r="N4662" s="4" t="s">
        <v>32374</v>
      </c>
      <c r="O4662" s="4" t="s">
        <v>32375</v>
      </c>
    </row>
    <row r="4663" spans="1:15" ht="15" hidden="1" customHeight="1" x14ac:dyDescent="0.3">
      <c r="A4663" s="2" t="s">
        <v>588</v>
      </c>
      <c r="B4663" s="2" t="s">
        <v>34353</v>
      </c>
      <c r="C4663" s="3">
        <v>47</v>
      </c>
      <c r="D4663" s="2" t="s">
        <v>1403</v>
      </c>
      <c r="E4663" s="2" t="s">
        <v>32087</v>
      </c>
      <c r="F4663" s="2">
        <v>30366850</v>
      </c>
      <c r="G4663" s="2" t="s">
        <v>32376</v>
      </c>
      <c r="H4663" s="2" t="s">
        <v>32377</v>
      </c>
      <c r="I4663" s="2" t="s">
        <v>1212</v>
      </c>
      <c r="J4663" s="2" t="s">
        <v>13272</v>
      </c>
      <c r="K4663" s="2" t="s">
        <v>29082</v>
      </c>
      <c r="L4663" s="2" t="s">
        <v>32378</v>
      </c>
      <c r="M4663" s="2" t="s">
        <v>7488</v>
      </c>
      <c r="N4663" s="4" t="s">
        <v>32379</v>
      </c>
      <c r="O4663" s="4" t="s">
        <v>32380</v>
      </c>
    </row>
    <row r="4664" spans="1:15" ht="15" hidden="1" customHeight="1" x14ac:dyDescent="0.3">
      <c r="A4664" s="2" t="s">
        <v>588</v>
      </c>
      <c r="B4664" s="2" t="s">
        <v>34353</v>
      </c>
      <c r="C4664" s="3">
        <v>47</v>
      </c>
      <c r="D4664" s="2" t="s">
        <v>1403</v>
      </c>
      <c r="E4664" s="2" t="s">
        <v>32087</v>
      </c>
      <c r="F4664" s="2">
        <v>30893106</v>
      </c>
      <c r="G4664" s="2" t="s">
        <v>32381</v>
      </c>
      <c r="H4664" s="2" t="s">
        <v>32382</v>
      </c>
      <c r="I4664" s="2" t="s">
        <v>1336</v>
      </c>
      <c r="J4664" s="2"/>
      <c r="K4664" s="2" t="s">
        <v>7656</v>
      </c>
      <c r="L4664" s="2" t="s">
        <v>32383</v>
      </c>
      <c r="M4664" s="2" t="s">
        <v>7438</v>
      </c>
      <c r="N4664" s="4" t="s">
        <v>32384</v>
      </c>
      <c r="O4664" s="4" t="s">
        <v>32385</v>
      </c>
    </row>
    <row r="4665" spans="1:15" ht="15" hidden="1" customHeight="1" x14ac:dyDescent="0.3">
      <c r="A4665" s="2" t="s">
        <v>588</v>
      </c>
      <c r="B4665" s="2" t="s">
        <v>34353</v>
      </c>
      <c r="C4665" s="3">
        <v>47</v>
      </c>
      <c r="D4665" s="2" t="s">
        <v>1403</v>
      </c>
      <c r="E4665" s="2" t="s">
        <v>32087</v>
      </c>
      <c r="F4665" s="2">
        <v>30471918</v>
      </c>
      <c r="G4665" s="2" t="s">
        <v>32386</v>
      </c>
      <c r="H4665" s="2" t="s">
        <v>32387</v>
      </c>
      <c r="I4665" s="2" t="s">
        <v>1357</v>
      </c>
      <c r="J4665" s="2" t="s">
        <v>18493</v>
      </c>
      <c r="K4665" s="2" t="s">
        <v>32114</v>
      </c>
      <c r="L4665" s="2" t="s">
        <v>32388</v>
      </c>
      <c r="M4665" s="2" t="s">
        <v>7444</v>
      </c>
      <c r="N4665" s="4" t="s">
        <v>32389</v>
      </c>
      <c r="O4665" s="4" t="s">
        <v>32390</v>
      </c>
    </row>
    <row r="4666" spans="1:15" ht="15" hidden="1" customHeight="1" x14ac:dyDescent="0.3">
      <c r="A4666" s="2" t="s">
        <v>588</v>
      </c>
      <c r="B4666" s="2" t="s">
        <v>34353</v>
      </c>
      <c r="C4666" s="3">
        <v>47</v>
      </c>
      <c r="D4666" s="2" t="s">
        <v>1403</v>
      </c>
      <c r="E4666" s="2" t="s">
        <v>32087</v>
      </c>
      <c r="F4666" s="2">
        <v>30723730</v>
      </c>
      <c r="G4666" s="2" t="s">
        <v>32391</v>
      </c>
      <c r="H4666" s="2" t="s">
        <v>32392</v>
      </c>
      <c r="I4666" s="2" t="s">
        <v>1346</v>
      </c>
      <c r="J4666" s="2" t="s">
        <v>4563</v>
      </c>
      <c r="K4666" s="2" t="s">
        <v>7631</v>
      </c>
      <c r="L4666" s="2" t="s">
        <v>32393</v>
      </c>
      <c r="M4666" s="2" t="s">
        <v>7388</v>
      </c>
      <c r="N4666" s="4" t="s">
        <v>32394</v>
      </c>
      <c r="O4666" s="4" t="s">
        <v>32395</v>
      </c>
    </row>
    <row r="4667" spans="1:15" ht="15" hidden="1" customHeight="1" x14ac:dyDescent="0.3">
      <c r="A4667" s="2" t="s">
        <v>588</v>
      </c>
      <c r="B4667" s="2" t="s">
        <v>34353</v>
      </c>
      <c r="C4667" s="3">
        <v>47</v>
      </c>
      <c r="D4667" s="2" t="s">
        <v>1403</v>
      </c>
      <c r="E4667" s="2" t="s">
        <v>32087</v>
      </c>
      <c r="F4667" s="2">
        <v>30461531</v>
      </c>
      <c r="G4667" s="2" t="s">
        <v>32386</v>
      </c>
      <c r="H4667" s="2" t="s">
        <v>32396</v>
      </c>
      <c r="I4667" s="2" t="s">
        <v>876</v>
      </c>
      <c r="J4667" s="2"/>
      <c r="K4667" s="2" t="s">
        <v>7656</v>
      </c>
      <c r="L4667" s="2" t="s">
        <v>32397</v>
      </c>
      <c r="M4667" s="2" t="s">
        <v>7438</v>
      </c>
      <c r="N4667" s="4" t="s">
        <v>32398</v>
      </c>
      <c r="O4667" s="4" t="s">
        <v>32399</v>
      </c>
    </row>
    <row r="4668" spans="1:15" ht="15" hidden="1" customHeight="1" x14ac:dyDescent="0.3">
      <c r="A4668" s="2" t="s">
        <v>588</v>
      </c>
      <c r="B4668" s="2" t="s">
        <v>34353</v>
      </c>
      <c r="C4668" s="3">
        <v>47</v>
      </c>
      <c r="D4668" s="2" t="s">
        <v>1403</v>
      </c>
      <c r="E4668" s="2" t="s">
        <v>32087</v>
      </c>
      <c r="F4668" s="2">
        <v>31104061</v>
      </c>
      <c r="G4668" s="2" t="s">
        <v>32400</v>
      </c>
      <c r="H4668" s="2" t="s">
        <v>32401</v>
      </c>
      <c r="I4668" s="2" t="s">
        <v>1125</v>
      </c>
      <c r="J4668" s="2" t="s">
        <v>18528</v>
      </c>
      <c r="K4668" s="2" t="s">
        <v>15631</v>
      </c>
      <c r="L4668" s="2" t="s">
        <v>32402</v>
      </c>
      <c r="M4668" s="2" t="s">
        <v>8909</v>
      </c>
      <c r="N4668" s="4" t="s">
        <v>32403</v>
      </c>
      <c r="O4668" s="4" t="s">
        <v>32404</v>
      </c>
    </row>
    <row r="4669" spans="1:15" ht="15" hidden="1" customHeight="1" x14ac:dyDescent="0.3">
      <c r="A4669" s="2" t="s">
        <v>588</v>
      </c>
      <c r="B4669" s="2" t="s">
        <v>34353</v>
      </c>
      <c r="C4669" s="3">
        <v>47</v>
      </c>
      <c r="D4669" s="2" t="s">
        <v>1403</v>
      </c>
      <c r="E4669" s="2" t="s">
        <v>32087</v>
      </c>
      <c r="F4669" s="2">
        <v>30014774</v>
      </c>
      <c r="G4669" s="2" t="s">
        <v>32405</v>
      </c>
      <c r="H4669" s="2" t="s">
        <v>32406</v>
      </c>
      <c r="I4669" s="2" t="s">
        <v>1359</v>
      </c>
      <c r="J4669" s="2"/>
      <c r="K4669" s="2" t="s">
        <v>32407</v>
      </c>
      <c r="L4669" s="2" t="s">
        <v>32408</v>
      </c>
      <c r="M4669" s="2" t="s">
        <v>7852</v>
      </c>
      <c r="N4669" s="4" t="s">
        <v>32409</v>
      </c>
      <c r="O4669" s="4" t="s">
        <v>32410</v>
      </c>
    </row>
    <row r="4670" spans="1:15" ht="15" hidden="1" customHeight="1" x14ac:dyDescent="0.3">
      <c r="A4670" s="2" t="s">
        <v>588</v>
      </c>
      <c r="B4670" s="2" t="s">
        <v>34353</v>
      </c>
      <c r="C4670" s="3">
        <v>47</v>
      </c>
      <c r="D4670" s="2" t="s">
        <v>1403</v>
      </c>
      <c r="E4670" s="2" t="s">
        <v>32087</v>
      </c>
      <c r="F4670" s="2">
        <v>30498055</v>
      </c>
      <c r="G4670" s="2" t="s">
        <v>32411</v>
      </c>
      <c r="H4670" s="2" t="s">
        <v>32412</v>
      </c>
      <c r="I4670" s="2" t="s">
        <v>1659</v>
      </c>
      <c r="J4670" s="2" t="s">
        <v>7275</v>
      </c>
      <c r="K4670" s="2" t="s">
        <v>9920</v>
      </c>
      <c r="L4670" s="2" t="s">
        <v>32413</v>
      </c>
      <c r="M4670" s="2" t="s">
        <v>32414</v>
      </c>
      <c r="N4670" s="4" t="s">
        <v>32415</v>
      </c>
      <c r="O4670" s="4" t="s">
        <v>32416</v>
      </c>
    </row>
    <row r="4671" spans="1:15" ht="15" hidden="1" customHeight="1" x14ac:dyDescent="0.3">
      <c r="A4671" s="2" t="s">
        <v>588</v>
      </c>
      <c r="B4671" s="2" t="s">
        <v>34353</v>
      </c>
      <c r="C4671" s="3">
        <v>47</v>
      </c>
      <c r="D4671" s="2" t="s">
        <v>1403</v>
      </c>
      <c r="E4671" s="2" t="s">
        <v>32087</v>
      </c>
      <c r="F4671" s="2">
        <v>30290922</v>
      </c>
      <c r="G4671" s="2" t="s">
        <v>32417</v>
      </c>
      <c r="H4671" s="2" t="s">
        <v>32418</v>
      </c>
      <c r="I4671" s="2" t="s">
        <v>1228</v>
      </c>
      <c r="J4671" s="2"/>
      <c r="K4671" s="2" t="s">
        <v>5193</v>
      </c>
      <c r="L4671" s="2" t="s">
        <v>32419</v>
      </c>
      <c r="M4671" s="2" t="s">
        <v>7444</v>
      </c>
      <c r="N4671" s="4" t="s">
        <v>32420</v>
      </c>
      <c r="O4671" s="4" t="s">
        <v>32421</v>
      </c>
    </row>
    <row r="4672" spans="1:15" ht="15" hidden="1" customHeight="1" x14ac:dyDescent="0.3">
      <c r="A4672" s="2" t="s">
        <v>588</v>
      </c>
      <c r="B4672" s="2" t="s">
        <v>34353</v>
      </c>
      <c r="C4672" s="3">
        <v>47</v>
      </c>
      <c r="D4672" s="2" t="s">
        <v>1403</v>
      </c>
      <c r="E4672" s="2" t="s">
        <v>32087</v>
      </c>
      <c r="F4672" s="2">
        <v>30049739</v>
      </c>
      <c r="G4672" s="2" t="s">
        <v>32422</v>
      </c>
      <c r="H4672" s="2" t="s">
        <v>32423</v>
      </c>
      <c r="I4672" s="2" t="s">
        <v>1364</v>
      </c>
      <c r="J4672" s="2" t="s">
        <v>11674</v>
      </c>
      <c r="K4672" s="2" t="s">
        <v>9920</v>
      </c>
      <c r="L4672" s="2" t="s">
        <v>32424</v>
      </c>
      <c r="M4672" s="2" t="s">
        <v>7438</v>
      </c>
      <c r="N4672" s="4" t="s">
        <v>32425</v>
      </c>
      <c r="O4672" s="4" t="s">
        <v>32426</v>
      </c>
    </row>
    <row r="4673" spans="1:15" ht="15" hidden="1" customHeight="1" x14ac:dyDescent="0.3">
      <c r="A4673" s="2" t="s">
        <v>588</v>
      </c>
      <c r="B4673" s="2" t="s">
        <v>34353</v>
      </c>
      <c r="C4673" s="3">
        <v>47</v>
      </c>
      <c r="D4673" s="2" t="s">
        <v>1403</v>
      </c>
      <c r="E4673" s="2" t="s">
        <v>32087</v>
      </c>
      <c r="F4673" s="2">
        <v>29746946</v>
      </c>
      <c r="G4673" s="2" t="s">
        <v>32427</v>
      </c>
      <c r="H4673" s="2" t="s">
        <v>32428</v>
      </c>
      <c r="I4673" s="2" t="s">
        <v>4039</v>
      </c>
      <c r="J4673" s="2" t="s">
        <v>32429</v>
      </c>
      <c r="K4673" s="2" t="s">
        <v>14224</v>
      </c>
      <c r="L4673" s="2" t="s">
        <v>32430</v>
      </c>
      <c r="M4673" s="2" t="s">
        <v>7852</v>
      </c>
      <c r="N4673" s="4" t="s">
        <v>32431</v>
      </c>
      <c r="O4673" s="4" t="s">
        <v>32432</v>
      </c>
    </row>
    <row r="4674" spans="1:15" ht="15" hidden="1" customHeight="1" x14ac:dyDescent="0.3">
      <c r="A4674" s="2" t="s">
        <v>588</v>
      </c>
      <c r="B4674" s="2" t="s">
        <v>34353</v>
      </c>
      <c r="C4674" s="3">
        <v>47</v>
      </c>
      <c r="D4674" s="2" t="s">
        <v>1403</v>
      </c>
      <c r="E4674" s="2" t="s">
        <v>32087</v>
      </c>
      <c r="F4674" s="2">
        <v>29357265</v>
      </c>
      <c r="G4674" s="2" t="s">
        <v>32433</v>
      </c>
      <c r="H4674" s="2" t="s">
        <v>32434</v>
      </c>
      <c r="I4674" s="2" t="s">
        <v>16763</v>
      </c>
      <c r="J4674" s="2"/>
      <c r="K4674" s="2" t="s">
        <v>15292</v>
      </c>
      <c r="L4674" s="2" t="s">
        <v>32435</v>
      </c>
      <c r="M4674" s="2" t="s">
        <v>7460</v>
      </c>
      <c r="N4674" s="4" t="s">
        <v>32436</v>
      </c>
      <c r="O4674" s="4" t="s">
        <v>32437</v>
      </c>
    </row>
    <row r="4675" spans="1:15" ht="15" hidden="1" customHeight="1" x14ac:dyDescent="0.3">
      <c r="A4675" s="2" t="s">
        <v>588</v>
      </c>
      <c r="B4675" s="2" t="s">
        <v>34353</v>
      </c>
      <c r="C4675" s="3">
        <v>47</v>
      </c>
      <c r="D4675" s="2" t="s">
        <v>1403</v>
      </c>
      <c r="E4675" s="2" t="s">
        <v>32087</v>
      </c>
      <c r="F4675" s="2">
        <v>29247616</v>
      </c>
      <c r="G4675" s="2" t="s">
        <v>32438</v>
      </c>
      <c r="H4675" s="2" t="s">
        <v>32439</v>
      </c>
      <c r="I4675" s="2" t="s">
        <v>5623</v>
      </c>
      <c r="J4675" s="2" t="s">
        <v>9438</v>
      </c>
      <c r="K4675" s="2" t="s">
        <v>5193</v>
      </c>
      <c r="L4675" s="2" t="s">
        <v>32440</v>
      </c>
      <c r="M4675" s="2" t="s">
        <v>7488</v>
      </c>
      <c r="N4675" s="4" t="s">
        <v>32441</v>
      </c>
      <c r="O4675" s="4" t="s">
        <v>32442</v>
      </c>
    </row>
    <row r="4676" spans="1:15" ht="15" hidden="1" customHeight="1" x14ac:dyDescent="0.3">
      <c r="A4676" s="2" t="s">
        <v>588</v>
      </c>
      <c r="B4676" s="2" t="s">
        <v>34353</v>
      </c>
      <c r="C4676" s="3">
        <v>47</v>
      </c>
      <c r="D4676" s="2" t="s">
        <v>1403</v>
      </c>
      <c r="E4676" s="2" t="s">
        <v>32087</v>
      </c>
      <c r="F4676" s="2">
        <v>29386336</v>
      </c>
      <c r="G4676" s="2" t="s">
        <v>32443</v>
      </c>
      <c r="H4676" s="2" t="s">
        <v>32444</v>
      </c>
      <c r="I4676" s="2" t="s">
        <v>1352</v>
      </c>
      <c r="J4676" s="2" t="s">
        <v>23704</v>
      </c>
      <c r="K4676" s="2" t="s">
        <v>9920</v>
      </c>
      <c r="L4676" s="2" t="s">
        <v>32445</v>
      </c>
      <c r="M4676" s="2" t="s">
        <v>7645</v>
      </c>
      <c r="N4676" s="4" t="s">
        <v>32446</v>
      </c>
      <c r="O4676" s="4" t="s">
        <v>32447</v>
      </c>
    </row>
    <row r="4677" spans="1:15" ht="15" hidden="1" customHeight="1" x14ac:dyDescent="0.3">
      <c r="A4677" s="2" t="s">
        <v>588</v>
      </c>
      <c r="B4677" s="2" t="s">
        <v>34353</v>
      </c>
      <c r="C4677" s="3">
        <v>47</v>
      </c>
      <c r="D4677" s="2" t="s">
        <v>1403</v>
      </c>
      <c r="E4677" s="2" t="s">
        <v>32087</v>
      </c>
      <c r="F4677" s="2">
        <v>29301926</v>
      </c>
      <c r="G4677" s="2" t="s">
        <v>32448</v>
      </c>
      <c r="H4677" s="2" t="s">
        <v>32449</v>
      </c>
      <c r="I4677" s="2" t="s">
        <v>3208</v>
      </c>
      <c r="J4677" s="2" t="s">
        <v>32450</v>
      </c>
      <c r="K4677" s="2" t="s">
        <v>9920</v>
      </c>
      <c r="L4677" s="2" t="s">
        <v>32451</v>
      </c>
      <c r="M4677" s="2" t="s">
        <v>7565</v>
      </c>
      <c r="N4677" s="4" t="s">
        <v>32452</v>
      </c>
      <c r="O4677" s="4" t="s">
        <v>32453</v>
      </c>
    </row>
    <row r="4678" spans="1:15" ht="15" hidden="1" customHeight="1" x14ac:dyDescent="0.3">
      <c r="A4678" s="2" t="s">
        <v>588</v>
      </c>
      <c r="B4678" s="2" t="s">
        <v>34353</v>
      </c>
      <c r="C4678" s="3">
        <v>47</v>
      </c>
      <c r="D4678" s="2" t="s">
        <v>1403</v>
      </c>
      <c r="E4678" s="2" t="s">
        <v>32087</v>
      </c>
      <c r="F4678" s="2">
        <v>29326319</v>
      </c>
      <c r="G4678" s="2" t="s">
        <v>32454</v>
      </c>
      <c r="H4678" s="2" t="s">
        <v>32455</v>
      </c>
      <c r="I4678" s="2" t="s">
        <v>3208</v>
      </c>
      <c r="J4678" s="2" t="s">
        <v>20212</v>
      </c>
      <c r="K4678" s="2" t="s">
        <v>9920</v>
      </c>
      <c r="L4678" s="2" t="s">
        <v>32456</v>
      </c>
      <c r="M4678" s="2" t="s">
        <v>8093</v>
      </c>
      <c r="N4678" s="4" t="s">
        <v>32457</v>
      </c>
      <c r="O4678" s="4" t="s">
        <v>32458</v>
      </c>
    </row>
    <row r="4679" spans="1:15" ht="15" hidden="1" customHeight="1" x14ac:dyDescent="0.3">
      <c r="A4679" s="2" t="s">
        <v>588</v>
      </c>
      <c r="B4679" s="2" t="s">
        <v>34353</v>
      </c>
      <c r="C4679" s="3">
        <v>47</v>
      </c>
      <c r="D4679" s="2" t="s">
        <v>1403</v>
      </c>
      <c r="E4679" s="2" t="s">
        <v>32087</v>
      </c>
      <c r="F4679" s="2">
        <v>29370285</v>
      </c>
      <c r="G4679" s="2" t="s">
        <v>32459</v>
      </c>
      <c r="H4679" s="2" t="s">
        <v>32460</v>
      </c>
      <c r="I4679" s="2" t="s">
        <v>781</v>
      </c>
      <c r="J4679" s="2" t="s">
        <v>12385</v>
      </c>
      <c r="K4679" s="2" t="s">
        <v>7933</v>
      </c>
      <c r="L4679" s="2" t="s">
        <v>32461</v>
      </c>
      <c r="M4679" s="2" t="s">
        <v>8528</v>
      </c>
      <c r="N4679" s="4" t="s">
        <v>32462</v>
      </c>
      <c r="O4679" s="4" t="s">
        <v>32463</v>
      </c>
    </row>
    <row r="4680" spans="1:15" ht="15" hidden="1" customHeight="1" x14ac:dyDescent="0.3">
      <c r="A4680" s="2" t="s">
        <v>588</v>
      </c>
      <c r="B4680" s="2" t="s">
        <v>34353</v>
      </c>
      <c r="C4680" s="3">
        <v>47</v>
      </c>
      <c r="D4680" s="2" t="s">
        <v>1403</v>
      </c>
      <c r="E4680" s="2" t="s">
        <v>32087</v>
      </c>
      <c r="F4680" s="2">
        <v>28967797</v>
      </c>
      <c r="G4680" s="2" t="s">
        <v>32464</v>
      </c>
      <c r="H4680" s="2" t="s">
        <v>32465</v>
      </c>
      <c r="I4680" s="2" t="s">
        <v>1095</v>
      </c>
      <c r="J4680" s="2" t="s">
        <v>23735</v>
      </c>
      <c r="K4680" s="2" t="s">
        <v>7805</v>
      </c>
      <c r="L4680" s="2" t="s">
        <v>32466</v>
      </c>
      <c r="M4680" s="2" t="s">
        <v>7438</v>
      </c>
      <c r="N4680" s="4" t="s">
        <v>32467</v>
      </c>
      <c r="O4680" s="4" t="s">
        <v>32468</v>
      </c>
    </row>
    <row r="4681" spans="1:15" ht="15" hidden="1" customHeight="1" x14ac:dyDescent="0.3">
      <c r="A4681" s="2" t="s">
        <v>588</v>
      </c>
      <c r="B4681" s="2" t="s">
        <v>34353</v>
      </c>
      <c r="C4681" s="3">
        <v>47</v>
      </c>
      <c r="D4681" s="2" t="s">
        <v>1403</v>
      </c>
      <c r="E4681" s="2" t="s">
        <v>32087</v>
      </c>
      <c r="F4681" s="2">
        <v>29242262</v>
      </c>
      <c r="G4681" s="2" t="s">
        <v>32469</v>
      </c>
      <c r="H4681" s="2" t="s">
        <v>32470</v>
      </c>
      <c r="I4681" s="2" t="s">
        <v>1095</v>
      </c>
      <c r="J4681" s="2" t="s">
        <v>23722</v>
      </c>
      <c r="K4681" s="2" t="s">
        <v>9920</v>
      </c>
      <c r="L4681" s="2" t="s">
        <v>32471</v>
      </c>
      <c r="M4681" s="2" t="s">
        <v>7677</v>
      </c>
      <c r="N4681" s="4" t="s">
        <v>32472</v>
      </c>
      <c r="O4681" s="4" t="s">
        <v>32473</v>
      </c>
    </row>
    <row r="4682" spans="1:15" ht="15" hidden="1" customHeight="1" x14ac:dyDescent="0.3">
      <c r="A4682" s="2" t="s">
        <v>588</v>
      </c>
      <c r="B4682" s="2" t="s">
        <v>34353</v>
      </c>
      <c r="C4682" s="3">
        <v>47</v>
      </c>
      <c r="D4682" s="2" t="s">
        <v>1403</v>
      </c>
      <c r="E4682" s="2" t="s">
        <v>32087</v>
      </c>
      <c r="F4682" s="2">
        <v>28393532</v>
      </c>
      <c r="G4682" s="2" t="s">
        <v>32474</v>
      </c>
      <c r="H4682" s="2" t="s">
        <v>32475</v>
      </c>
      <c r="I4682" s="2" t="s">
        <v>1096</v>
      </c>
      <c r="J4682" s="2" t="s">
        <v>12662</v>
      </c>
      <c r="K4682" s="2" t="s">
        <v>14816</v>
      </c>
      <c r="L4682" s="2" t="s">
        <v>32476</v>
      </c>
      <c r="M4682" s="2" t="s">
        <v>7388</v>
      </c>
      <c r="N4682" s="4" t="s">
        <v>32477</v>
      </c>
      <c r="O4682" s="4" t="s">
        <v>32478</v>
      </c>
    </row>
    <row r="4683" spans="1:15" ht="15" hidden="1" customHeight="1" x14ac:dyDescent="0.3">
      <c r="A4683" s="2" t="s">
        <v>588</v>
      </c>
      <c r="B4683" s="2" t="s">
        <v>34353</v>
      </c>
      <c r="C4683" s="3">
        <v>47</v>
      </c>
      <c r="D4683" s="2" t="s">
        <v>1403</v>
      </c>
      <c r="E4683" s="2" t="s">
        <v>32087</v>
      </c>
      <c r="F4683" s="2">
        <v>28964260</v>
      </c>
      <c r="G4683" s="2" t="s">
        <v>32479</v>
      </c>
      <c r="H4683" s="2" t="s">
        <v>32480</v>
      </c>
      <c r="I4683" s="2" t="s">
        <v>26272</v>
      </c>
      <c r="J4683" s="2" t="s">
        <v>26272</v>
      </c>
      <c r="K4683" s="2" t="s">
        <v>26886</v>
      </c>
      <c r="L4683" s="2" t="s">
        <v>32481</v>
      </c>
      <c r="M4683" s="2" t="s">
        <v>7852</v>
      </c>
      <c r="N4683" s="4" t="s">
        <v>32482</v>
      </c>
      <c r="O4683" s="4" t="s">
        <v>32483</v>
      </c>
    </row>
    <row r="4684" spans="1:15" ht="15" hidden="1" customHeight="1" x14ac:dyDescent="0.3">
      <c r="A4684" s="2" t="s">
        <v>588</v>
      </c>
      <c r="B4684" s="2" t="s">
        <v>34353</v>
      </c>
      <c r="C4684" s="3">
        <v>47</v>
      </c>
      <c r="D4684" s="2" t="s">
        <v>1403</v>
      </c>
      <c r="E4684" s="2" t="s">
        <v>32087</v>
      </c>
      <c r="F4684" s="2">
        <v>28964261</v>
      </c>
      <c r="G4684" s="2" t="s">
        <v>32484</v>
      </c>
      <c r="H4684" s="2" t="s">
        <v>32485</v>
      </c>
      <c r="I4684" s="2" t="s">
        <v>26272</v>
      </c>
      <c r="J4684" s="2" t="s">
        <v>26272</v>
      </c>
      <c r="K4684" s="2" t="s">
        <v>10437</v>
      </c>
      <c r="L4684" s="2" t="s">
        <v>32486</v>
      </c>
      <c r="M4684" s="2" t="s">
        <v>7404</v>
      </c>
      <c r="N4684" s="4" t="s">
        <v>32487</v>
      </c>
      <c r="O4684" s="4" t="s">
        <v>32488</v>
      </c>
    </row>
    <row r="4685" spans="1:15" ht="15" hidden="1" customHeight="1" x14ac:dyDescent="0.3">
      <c r="A4685" s="2" t="s">
        <v>588</v>
      </c>
      <c r="B4685" s="2" t="s">
        <v>34353</v>
      </c>
      <c r="C4685" s="3">
        <v>47</v>
      </c>
      <c r="D4685" s="2" t="s">
        <v>1403</v>
      </c>
      <c r="E4685" s="2" t="s">
        <v>32087</v>
      </c>
      <c r="F4685" s="2">
        <v>28894479</v>
      </c>
      <c r="G4685" s="2" t="s">
        <v>32489</v>
      </c>
      <c r="H4685" s="2" t="s">
        <v>32490</v>
      </c>
      <c r="I4685" s="2" t="s">
        <v>2195</v>
      </c>
      <c r="J4685" s="2"/>
      <c r="K4685" s="2" t="s">
        <v>32491</v>
      </c>
      <c r="L4685" s="2" t="s">
        <v>32492</v>
      </c>
      <c r="M4685" s="2" t="s">
        <v>7438</v>
      </c>
      <c r="N4685" s="4" t="s">
        <v>32493</v>
      </c>
      <c r="O4685" s="4" t="s">
        <v>32494</v>
      </c>
    </row>
    <row r="4686" spans="1:15" ht="15" hidden="1" customHeight="1" x14ac:dyDescent="0.3">
      <c r="A4686" s="2" t="s">
        <v>588</v>
      </c>
      <c r="B4686" s="2" t="s">
        <v>34353</v>
      </c>
      <c r="C4686" s="3">
        <v>47</v>
      </c>
      <c r="D4686" s="2" t="s">
        <v>1403</v>
      </c>
      <c r="E4686" s="2" t="s">
        <v>32087</v>
      </c>
      <c r="F4686" s="2">
        <v>28894480</v>
      </c>
      <c r="G4686" s="2" t="s">
        <v>32495</v>
      </c>
      <c r="H4686" s="2" t="s">
        <v>32496</v>
      </c>
      <c r="I4686" s="2" t="s">
        <v>2195</v>
      </c>
      <c r="J4686" s="2"/>
      <c r="K4686" s="2" t="s">
        <v>32491</v>
      </c>
      <c r="L4686" s="2" t="s">
        <v>32497</v>
      </c>
      <c r="M4686" s="2" t="s">
        <v>7438</v>
      </c>
      <c r="N4686" s="4" t="s">
        <v>32498</v>
      </c>
      <c r="O4686" s="4" t="s">
        <v>32499</v>
      </c>
    </row>
    <row r="4687" spans="1:15" ht="15" hidden="1" customHeight="1" x14ac:dyDescent="0.3">
      <c r="A4687" s="2" t="s">
        <v>588</v>
      </c>
      <c r="B4687" s="2" t="s">
        <v>34353</v>
      </c>
      <c r="C4687" s="3">
        <v>47</v>
      </c>
      <c r="D4687" s="2" t="s">
        <v>1403</v>
      </c>
      <c r="E4687" s="2" t="s">
        <v>32087</v>
      </c>
      <c r="F4687" s="2">
        <v>28442313</v>
      </c>
      <c r="G4687" s="2" t="s">
        <v>32500</v>
      </c>
      <c r="H4687" s="2" t="s">
        <v>32501</v>
      </c>
      <c r="I4687" s="2" t="s">
        <v>2453</v>
      </c>
      <c r="J4687" s="2" t="s">
        <v>32502</v>
      </c>
      <c r="K4687" s="2" t="s">
        <v>5193</v>
      </c>
      <c r="L4687" s="2" t="s">
        <v>32503</v>
      </c>
      <c r="M4687" s="2" t="s">
        <v>7438</v>
      </c>
      <c r="N4687" s="4" t="s">
        <v>32504</v>
      </c>
      <c r="O4687" s="4" t="s">
        <v>32505</v>
      </c>
    </row>
    <row r="4688" spans="1:15" ht="15" hidden="1" customHeight="1" x14ac:dyDescent="0.3">
      <c r="A4688" s="2" t="s">
        <v>588</v>
      </c>
      <c r="B4688" s="2" t="s">
        <v>34353</v>
      </c>
      <c r="C4688" s="3">
        <v>47</v>
      </c>
      <c r="D4688" s="2" t="s">
        <v>1403</v>
      </c>
      <c r="E4688" s="2" t="s">
        <v>32087</v>
      </c>
      <c r="F4688" s="2">
        <v>28118936</v>
      </c>
      <c r="G4688" s="2" t="s">
        <v>32506</v>
      </c>
      <c r="H4688" s="2" t="s">
        <v>32507</v>
      </c>
      <c r="I4688" s="2" t="s">
        <v>2656</v>
      </c>
      <c r="J4688" s="2" t="s">
        <v>32508</v>
      </c>
      <c r="K4688" s="2" t="s">
        <v>32114</v>
      </c>
      <c r="L4688" s="2" t="s">
        <v>32509</v>
      </c>
      <c r="M4688" s="2" t="s">
        <v>26435</v>
      </c>
      <c r="N4688" s="4" t="s">
        <v>32510</v>
      </c>
      <c r="O4688" s="4" t="s">
        <v>32511</v>
      </c>
    </row>
    <row r="4689" spans="1:15" ht="15" hidden="1" customHeight="1" x14ac:dyDescent="0.3">
      <c r="A4689" s="2" t="s">
        <v>588</v>
      </c>
      <c r="B4689" s="2" t="s">
        <v>34353</v>
      </c>
      <c r="C4689" s="3">
        <v>47</v>
      </c>
      <c r="D4689" s="2" t="s">
        <v>1403</v>
      </c>
      <c r="E4689" s="2" t="s">
        <v>32087</v>
      </c>
      <c r="F4689" s="2">
        <v>28093269</v>
      </c>
      <c r="G4689" s="2" t="s">
        <v>32512</v>
      </c>
      <c r="H4689" s="2" t="s">
        <v>32513</v>
      </c>
      <c r="I4689" s="2" t="s">
        <v>7072</v>
      </c>
      <c r="J4689" s="2" t="s">
        <v>22361</v>
      </c>
      <c r="K4689" s="2" t="s">
        <v>5193</v>
      </c>
      <c r="L4689" s="2" t="s">
        <v>32514</v>
      </c>
      <c r="M4689" s="2" t="s">
        <v>29140</v>
      </c>
      <c r="N4689" s="4" t="s">
        <v>32515</v>
      </c>
      <c r="O4689" s="4" t="s">
        <v>32516</v>
      </c>
    </row>
    <row r="4690" spans="1:15" ht="15" hidden="1" customHeight="1" x14ac:dyDescent="0.3">
      <c r="A4690" s="2" t="s">
        <v>588</v>
      </c>
      <c r="B4690" s="2" t="s">
        <v>34353</v>
      </c>
      <c r="C4690" s="3">
        <v>47</v>
      </c>
      <c r="D4690" s="2" t="s">
        <v>1403</v>
      </c>
      <c r="E4690" s="2" t="s">
        <v>32087</v>
      </c>
      <c r="F4690" s="2">
        <v>28596426</v>
      </c>
      <c r="G4690" s="2" t="s">
        <v>32517</v>
      </c>
      <c r="H4690" s="2" t="s">
        <v>32518</v>
      </c>
      <c r="I4690" s="2" t="s">
        <v>7072</v>
      </c>
      <c r="J4690" s="2" t="s">
        <v>30016</v>
      </c>
      <c r="K4690" s="2" t="s">
        <v>9920</v>
      </c>
      <c r="L4690" s="2" t="s">
        <v>32519</v>
      </c>
      <c r="M4690" s="2" t="s">
        <v>7460</v>
      </c>
      <c r="N4690" s="4" t="s">
        <v>32520</v>
      </c>
      <c r="O4690" s="4" t="s">
        <v>32521</v>
      </c>
    </row>
    <row r="4691" spans="1:15" ht="15" hidden="1" customHeight="1" x14ac:dyDescent="0.3">
      <c r="A4691" s="2" t="s">
        <v>588</v>
      </c>
      <c r="B4691" s="2" t="s">
        <v>34353</v>
      </c>
      <c r="C4691" s="3">
        <v>47</v>
      </c>
      <c r="D4691" s="2" t="s">
        <v>1403</v>
      </c>
      <c r="E4691" s="2" t="s">
        <v>32087</v>
      </c>
      <c r="F4691" s="2">
        <v>28130142</v>
      </c>
      <c r="G4691" s="2" t="s">
        <v>32522</v>
      </c>
      <c r="H4691" s="2" t="s">
        <v>32523</v>
      </c>
      <c r="I4691" s="2" t="s">
        <v>4024</v>
      </c>
      <c r="J4691" s="2" t="s">
        <v>13339</v>
      </c>
      <c r="K4691" s="2" t="s">
        <v>14224</v>
      </c>
      <c r="L4691" s="2" t="s">
        <v>32524</v>
      </c>
      <c r="M4691" s="2" t="s">
        <v>7481</v>
      </c>
      <c r="N4691" s="4" t="s">
        <v>32525</v>
      </c>
      <c r="O4691" s="4" t="s">
        <v>32526</v>
      </c>
    </row>
    <row r="4692" spans="1:15" ht="15" hidden="1" customHeight="1" x14ac:dyDescent="0.3">
      <c r="A4692" s="2" t="s">
        <v>588</v>
      </c>
      <c r="B4692" s="2" t="s">
        <v>34353</v>
      </c>
      <c r="C4692" s="3">
        <v>47</v>
      </c>
      <c r="D4692" s="2" t="s">
        <v>1403</v>
      </c>
      <c r="E4692" s="2" t="s">
        <v>32087</v>
      </c>
      <c r="F4692" s="2">
        <v>28384311</v>
      </c>
      <c r="G4692" s="2" t="s">
        <v>32527</v>
      </c>
      <c r="H4692" s="2" t="s">
        <v>32528</v>
      </c>
      <c r="I4692" s="2" t="s">
        <v>815</v>
      </c>
      <c r="J4692" s="2" t="s">
        <v>15048</v>
      </c>
      <c r="K4692" s="2" t="s">
        <v>7933</v>
      </c>
      <c r="L4692" s="2" t="s">
        <v>32529</v>
      </c>
      <c r="M4692" s="2" t="s">
        <v>8528</v>
      </c>
      <c r="N4692" s="4" t="s">
        <v>32530</v>
      </c>
      <c r="O4692" s="4" t="s">
        <v>32531</v>
      </c>
    </row>
    <row r="4693" spans="1:15" ht="15" hidden="1" customHeight="1" x14ac:dyDescent="0.3">
      <c r="A4693" s="2" t="s">
        <v>588</v>
      </c>
      <c r="B4693" s="2" t="s">
        <v>34353</v>
      </c>
      <c r="C4693" s="3">
        <v>47</v>
      </c>
      <c r="D4693" s="2" t="s">
        <v>1403</v>
      </c>
      <c r="E4693" s="2" t="s">
        <v>32087</v>
      </c>
      <c r="F4693" s="2">
        <v>28932112</v>
      </c>
      <c r="G4693" s="2" t="s">
        <v>32532</v>
      </c>
      <c r="H4693" s="2" t="s">
        <v>32533</v>
      </c>
      <c r="I4693" s="2" t="s">
        <v>815</v>
      </c>
      <c r="J4693" s="2" t="s">
        <v>6264</v>
      </c>
      <c r="K4693" s="2" t="s">
        <v>16188</v>
      </c>
      <c r="L4693" s="2" t="s">
        <v>32534</v>
      </c>
      <c r="M4693" s="2" t="s">
        <v>7438</v>
      </c>
      <c r="N4693" s="4" t="s">
        <v>32535</v>
      </c>
      <c r="O4693" s="4" t="s">
        <v>32536</v>
      </c>
    </row>
    <row r="4694" spans="1:15" ht="15" hidden="1" customHeight="1" x14ac:dyDescent="0.3">
      <c r="A4694" s="2" t="s">
        <v>588</v>
      </c>
      <c r="B4694" s="2" t="s">
        <v>34353</v>
      </c>
      <c r="C4694" s="3">
        <v>47</v>
      </c>
      <c r="D4694" s="2" t="s">
        <v>1403</v>
      </c>
      <c r="E4694" s="2" t="s">
        <v>32087</v>
      </c>
      <c r="F4694" s="2">
        <v>27174880</v>
      </c>
      <c r="G4694" s="2" t="s">
        <v>32537</v>
      </c>
      <c r="H4694" s="2" t="s">
        <v>32538</v>
      </c>
      <c r="I4694" s="2" t="s">
        <v>7958</v>
      </c>
      <c r="J4694" s="2" t="s">
        <v>32539</v>
      </c>
      <c r="K4694" s="2" t="s">
        <v>9920</v>
      </c>
      <c r="L4694" s="2" t="s">
        <v>32540</v>
      </c>
      <c r="M4694" s="2" t="s">
        <v>7481</v>
      </c>
      <c r="N4694" s="4" t="s">
        <v>32541</v>
      </c>
      <c r="O4694" s="4" t="s">
        <v>32542</v>
      </c>
    </row>
    <row r="4695" spans="1:15" ht="15" hidden="1" customHeight="1" x14ac:dyDescent="0.3">
      <c r="A4695" s="2" t="s">
        <v>588</v>
      </c>
      <c r="B4695" s="2" t="s">
        <v>34353</v>
      </c>
      <c r="C4695" s="3">
        <v>47</v>
      </c>
      <c r="D4695" s="2" t="s">
        <v>1403</v>
      </c>
      <c r="E4695" s="2" t="s">
        <v>32087</v>
      </c>
      <c r="F4695" s="2">
        <v>27288031</v>
      </c>
      <c r="G4695" s="2" t="s">
        <v>32543</v>
      </c>
      <c r="H4695" s="2" t="s">
        <v>32544</v>
      </c>
      <c r="I4695" s="2" t="s">
        <v>7958</v>
      </c>
      <c r="J4695" s="2" t="s">
        <v>25802</v>
      </c>
      <c r="K4695" s="2" t="s">
        <v>9920</v>
      </c>
      <c r="L4695" s="2" t="s">
        <v>32545</v>
      </c>
      <c r="M4695" s="2" t="s">
        <v>7645</v>
      </c>
      <c r="N4695" s="4" t="s">
        <v>3511</v>
      </c>
      <c r="O4695" s="4" t="s">
        <v>32546</v>
      </c>
    </row>
    <row r="4696" spans="1:15" ht="15" hidden="1" customHeight="1" x14ac:dyDescent="0.3">
      <c r="A4696" s="2" t="s">
        <v>588</v>
      </c>
      <c r="B4696" s="2" t="s">
        <v>34353</v>
      </c>
      <c r="C4696" s="3">
        <v>47</v>
      </c>
      <c r="D4696" s="2" t="s">
        <v>1403</v>
      </c>
      <c r="E4696" s="2" t="s">
        <v>32087</v>
      </c>
      <c r="F4696" s="2">
        <v>27492530</v>
      </c>
      <c r="G4696" s="2" t="s">
        <v>32547</v>
      </c>
      <c r="H4696" s="2" t="s">
        <v>32548</v>
      </c>
      <c r="I4696" s="2" t="s">
        <v>2459</v>
      </c>
      <c r="J4696" s="2" t="s">
        <v>32549</v>
      </c>
      <c r="K4696" s="2" t="s">
        <v>12183</v>
      </c>
      <c r="L4696" s="2" t="s">
        <v>32550</v>
      </c>
      <c r="M4696" s="2" t="s">
        <v>7438</v>
      </c>
      <c r="N4696" s="4" t="s">
        <v>32551</v>
      </c>
      <c r="O4696" s="4" t="s">
        <v>32552</v>
      </c>
    </row>
    <row r="4697" spans="1:15" ht="15" hidden="1" customHeight="1" x14ac:dyDescent="0.3">
      <c r="A4697" s="2" t="s">
        <v>588</v>
      </c>
      <c r="B4697" s="2" t="s">
        <v>34353</v>
      </c>
      <c r="C4697" s="3">
        <v>47</v>
      </c>
      <c r="D4697" s="2" t="s">
        <v>1403</v>
      </c>
      <c r="E4697" s="2" t="s">
        <v>32087</v>
      </c>
      <c r="F4697" s="2">
        <v>27730203</v>
      </c>
      <c r="G4697" s="2" t="s">
        <v>32553</v>
      </c>
      <c r="H4697" s="2" t="s">
        <v>32554</v>
      </c>
      <c r="I4697" s="2" t="s">
        <v>3105</v>
      </c>
      <c r="J4697" s="2" t="s">
        <v>32555</v>
      </c>
      <c r="K4697" s="2" t="s">
        <v>7631</v>
      </c>
      <c r="L4697" s="2" t="s">
        <v>32556</v>
      </c>
      <c r="M4697" s="2" t="s">
        <v>7388</v>
      </c>
      <c r="N4697" s="4" t="s">
        <v>32557</v>
      </c>
      <c r="O4697" s="4" t="s">
        <v>32558</v>
      </c>
    </row>
    <row r="4698" spans="1:15" ht="15" hidden="1" customHeight="1" x14ac:dyDescent="0.3">
      <c r="A4698" s="2" t="s">
        <v>588</v>
      </c>
      <c r="B4698" s="2" t="s">
        <v>34353</v>
      </c>
      <c r="C4698" s="3">
        <v>47</v>
      </c>
      <c r="D4698" s="2" t="s">
        <v>1403</v>
      </c>
      <c r="E4698" s="2" t="s">
        <v>32087</v>
      </c>
      <c r="F4698" s="2">
        <v>26902541</v>
      </c>
      <c r="G4698" s="2" t="s">
        <v>32559</v>
      </c>
      <c r="H4698" s="2" t="s">
        <v>32560</v>
      </c>
      <c r="I4698" s="2" t="s">
        <v>5072</v>
      </c>
      <c r="J4698" s="2" t="s">
        <v>32561</v>
      </c>
      <c r="K4698" s="2" t="s">
        <v>14816</v>
      </c>
      <c r="L4698" s="2" t="s">
        <v>32562</v>
      </c>
      <c r="M4698" s="2" t="s">
        <v>9433</v>
      </c>
      <c r="N4698" s="4" t="s">
        <v>32563</v>
      </c>
      <c r="O4698" s="4" t="s">
        <v>32564</v>
      </c>
    </row>
    <row r="4699" spans="1:15" ht="15" hidden="1" customHeight="1" x14ac:dyDescent="0.3">
      <c r="A4699" s="2" t="s">
        <v>588</v>
      </c>
      <c r="B4699" s="2" t="s">
        <v>34353</v>
      </c>
      <c r="C4699" s="3">
        <v>47</v>
      </c>
      <c r="D4699" s="2" t="s">
        <v>1403</v>
      </c>
      <c r="E4699" s="2" t="s">
        <v>32087</v>
      </c>
      <c r="F4699" s="2">
        <v>26708771</v>
      </c>
      <c r="G4699" s="2" t="s">
        <v>32565</v>
      </c>
      <c r="H4699" s="2" t="s">
        <v>32566</v>
      </c>
      <c r="I4699" s="2" t="s">
        <v>2908</v>
      </c>
      <c r="J4699" s="2" t="s">
        <v>32567</v>
      </c>
      <c r="K4699" s="2" t="s">
        <v>12183</v>
      </c>
      <c r="L4699" s="2" t="s">
        <v>32568</v>
      </c>
      <c r="M4699" s="2" t="s">
        <v>7565</v>
      </c>
      <c r="N4699" s="4" t="s">
        <v>32569</v>
      </c>
      <c r="O4699" s="4" t="s">
        <v>32570</v>
      </c>
    </row>
    <row r="4700" spans="1:15" ht="15" hidden="1" customHeight="1" x14ac:dyDescent="0.3">
      <c r="A4700" s="2" t="s">
        <v>588</v>
      </c>
      <c r="B4700" s="2" t="s">
        <v>34353</v>
      </c>
      <c r="C4700" s="3">
        <v>47</v>
      </c>
      <c r="D4700" s="2" t="s">
        <v>1403</v>
      </c>
      <c r="E4700" s="2" t="s">
        <v>32087</v>
      </c>
      <c r="F4700" s="2">
        <v>27730179</v>
      </c>
      <c r="G4700" s="2" t="s">
        <v>32571</v>
      </c>
      <c r="H4700" s="2" t="s">
        <v>32572</v>
      </c>
      <c r="I4700" s="2" t="s">
        <v>3223</v>
      </c>
      <c r="J4700" s="2" t="s">
        <v>18155</v>
      </c>
      <c r="K4700" s="2" t="s">
        <v>7631</v>
      </c>
      <c r="L4700" s="2" t="s">
        <v>32573</v>
      </c>
      <c r="M4700" s="2" t="s">
        <v>7388</v>
      </c>
      <c r="N4700" s="4" t="s">
        <v>32574</v>
      </c>
      <c r="O4700" s="4" t="s">
        <v>32575</v>
      </c>
    </row>
    <row r="4701" spans="1:15" ht="15" hidden="1" customHeight="1" x14ac:dyDescent="0.3">
      <c r="A4701" s="2" t="s">
        <v>588</v>
      </c>
      <c r="B4701" s="2" t="s">
        <v>34353</v>
      </c>
      <c r="C4701" s="3">
        <v>47</v>
      </c>
      <c r="D4701" s="2" t="s">
        <v>1403</v>
      </c>
      <c r="E4701" s="2" t="s">
        <v>32087</v>
      </c>
      <c r="F4701" s="2">
        <v>27592362</v>
      </c>
      <c r="G4701" s="2" t="s">
        <v>32576</v>
      </c>
      <c r="H4701" s="2" t="s">
        <v>32577</v>
      </c>
      <c r="I4701" s="2" t="s">
        <v>864</v>
      </c>
      <c r="J4701" s="2" t="s">
        <v>32578</v>
      </c>
      <c r="K4701" s="2" t="s">
        <v>15631</v>
      </c>
      <c r="L4701" s="2" t="s">
        <v>32579</v>
      </c>
      <c r="M4701" s="2" t="s">
        <v>8909</v>
      </c>
      <c r="N4701" s="4" t="s">
        <v>32580</v>
      </c>
      <c r="O4701" s="4" t="s">
        <v>32581</v>
      </c>
    </row>
    <row r="4702" spans="1:15" ht="15" hidden="1" customHeight="1" x14ac:dyDescent="0.3">
      <c r="A4702" s="2" t="s">
        <v>588</v>
      </c>
      <c r="B4702" s="2" t="s">
        <v>34353</v>
      </c>
      <c r="C4702" s="3">
        <v>47</v>
      </c>
      <c r="D4702" s="2" t="s">
        <v>1403</v>
      </c>
      <c r="E4702" s="2" t="s">
        <v>32087</v>
      </c>
      <c r="F4702" s="2">
        <v>26431397</v>
      </c>
      <c r="G4702" s="2" t="s">
        <v>32582</v>
      </c>
      <c r="H4702" s="2" t="s">
        <v>32583</v>
      </c>
      <c r="I4702" s="2" t="s">
        <v>1974</v>
      </c>
      <c r="J4702" s="2"/>
      <c r="K4702" s="2" t="s">
        <v>32291</v>
      </c>
      <c r="L4702" s="2" t="s">
        <v>32584</v>
      </c>
      <c r="M4702" s="2" t="s">
        <v>20180</v>
      </c>
      <c r="N4702" s="4" t="s">
        <v>32585</v>
      </c>
      <c r="O4702" s="4" t="s">
        <v>32586</v>
      </c>
    </row>
    <row r="4703" spans="1:15" ht="15" hidden="1" customHeight="1" x14ac:dyDescent="0.3">
      <c r="A4703" s="2" t="s">
        <v>588</v>
      </c>
      <c r="B4703" s="2" t="s">
        <v>34353</v>
      </c>
      <c r="C4703" s="3">
        <v>47</v>
      </c>
      <c r="D4703" s="2" t="s">
        <v>1403</v>
      </c>
      <c r="E4703" s="2" t="s">
        <v>32087</v>
      </c>
      <c r="F4703" s="2">
        <v>25882347</v>
      </c>
      <c r="G4703" s="2" t="s">
        <v>32587</v>
      </c>
      <c r="H4703" s="2" t="s">
        <v>32588</v>
      </c>
      <c r="I4703" s="2" t="s">
        <v>1613</v>
      </c>
      <c r="J4703" s="2" t="s">
        <v>15104</v>
      </c>
      <c r="K4703" s="2" t="s">
        <v>14224</v>
      </c>
      <c r="L4703" s="2" t="s">
        <v>32589</v>
      </c>
      <c r="M4703" s="2" t="s">
        <v>7481</v>
      </c>
      <c r="N4703" s="4" t="s">
        <v>32590</v>
      </c>
      <c r="O4703" s="4" t="s">
        <v>32591</v>
      </c>
    </row>
    <row r="4704" spans="1:15" ht="15" hidden="1" customHeight="1" x14ac:dyDescent="0.3">
      <c r="A4704" s="2" t="s">
        <v>588</v>
      </c>
      <c r="B4704" s="2" t="s">
        <v>34353</v>
      </c>
      <c r="C4704" s="3">
        <v>47</v>
      </c>
      <c r="D4704" s="2" t="s">
        <v>1403</v>
      </c>
      <c r="E4704" s="2" t="s">
        <v>32087</v>
      </c>
      <c r="F4704" s="2">
        <v>25614173</v>
      </c>
      <c r="G4704" s="2" t="s">
        <v>32592</v>
      </c>
      <c r="H4704" s="2" t="s">
        <v>32593</v>
      </c>
      <c r="I4704" s="2" t="s">
        <v>2431</v>
      </c>
      <c r="J4704" s="2" t="s">
        <v>32594</v>
      </c>
      <c r="K4704" s="2" t="s">
        <v>9920</v>
      </c>
      <c r="L4704" s="2" t="s">
        <v>32595</v>
      </c>
      <c r="M4704" s="2" t="s">
        <v>7388</v>
      </c>
      <c r="N4704" s="4" t="s">
        <v>32596</v>
      </c>
      <c r="O4704" s="4" t="s">
        <v>32597</v>
      </c>
    </row>
    <row r="4705" spans="1:15" ht="15" hidden="1" customHeight="1" x14ac:dyDescent="0.3">
      <c r="A4705" s="2" t="s">
        <v>588</v>
      </c>
      <c r="B4705" s="2" t="s">
        <v>34353</v>
      </c>
      <c r="C4705" s="3">
        <v>47</v>
      </c>
      <c r="D4705" s="2" t="s">
        <v>1403</v>
      </c>
      <c r="E4705" s="2" t="s">
        <v>32087</v>
      </c>
      <c r="F4705" s="2">
        <v>25521229</v>
      </c>
      <c r="G4705" s="2" t="s">
        <v>32598</v>
      </c>
      <c r="H4705" s="2" t="s">
        <v>32599</v>
      </c>
      <c r="I4705" s="2" t="s">
        <v>1172</v>
      </c>
      <c r="J4705" s="2"/>
      <c r="K4705" s="2" t="s">
        <v>32291</v>
      </c>
      <c r="L4705" s="2" t="s">
        <v>32600</v>
      </c>
      <c r="M4705" s="2" t="s">
        <v>7481</v>
      </c>
      <c r="N4705" s="4" t="s">
        <v>32601</v>
      </c>
      <c r="O4705" s="4" t="s">
        <v>32602</v>
      </c>
    </row>
    <row r="4706" spans="1:15" ht="15" hidden="1" customHeight="1" x14ac:dyDescent="0.3">
      <c r="A4706" s="2" t="s">
        <v>588</v>
      </c>
      <c r="B4706" s="2" t="s">
        <v>34353</v>
      </c>
      <c r="C4706" s="3">
        <v>47</v>
      </c>
      <c r="D4706" s="2" t="s">
        <v>1403</v>
      </c>
      <c r="E4706" s="2" t="s">
        <v>32087</v>
      </c>
      <c r="F4706" s="2">
        <v>25245791</v>
      </c>
      <c r="G4706" s="2" t="s">
        <v>32603</v>
      </c>
      <c r="H4706" s="2" t="s">
        <v>32604</v>
      </c>
      <c r="I4706" s="2" t="s">
        <v>2437</v>
      </c>
      <c r="J4706" s="2" t="s">
        <v>32605</v>
      </c>
      <c r="K4706" s="2" t="s">
        <v>12183</v>
      </c>
      <c r="L4706" s="2" t="s">
        <v>32606</v>
      </c>
      <c r="M4706" s="2" t="s">
        <v>7645</v>
      </c>
      <c r="N4706" s="4" t="s">
        <v>32607</v>
      </c>
      <c r="O4706" s="4" t="s">
        <v>32608</v>
      </c>
    </row>
    <row r="4707" spans="1:15" ht="15" hidden="1" customHeight="1" x14ac:dyDescent="0.3">
      <c r="A4707" s="2" t="s">
        <v>588</v>
      </c>
      <c r="B4707" s="2" t="s">
        <v>34353</v>
      </c>
      <c r="C4707" s="3">
        <v>47</v>
      </c>
      <c r="D4707" s="2" t="s">
        <v>1403</v>
      </c>
      <c r="E4707" s="2" t="s">
        <v>32087</v>
      </c>
      <c r="F4707" s="2">
        <v>24909304</v>
      </c>
      <c r="G4707" s="2" t="s">
        <v>32609</v>
      </c>
      <c r="H4707" s="2" t="s">
        <v>32610</v>
      </c>
      <c r="I4707" s="2" t="s">
        <v>8063</v>
      </c>
      <c r="J4707" s="2" t="s">
        <v>32611</v>
      </c>
      <c r="K4707" s="2" t="s">
        <v>32612</v>
      </c>
      <c r="L4707" s="2" t="s">
        <v>32613</v>
      </c>
      <c r="M4707" s="2" t="s">
        <v>7460</v>
      </c>
      <c r="N4707" s="4" t="s">
        <v>32614</v>
      </c>
      <c r="O4707" s="4" t="s">
        <v>32615</v>
      </c>
    </row>
    <row r="4708" spans="1:15" ht="15" hidden="1" customHeight="1" x14ac:dyDescent="0.3">
      <c r="A4708" s="2" t="s">
        <v>588</v>
      </c>
      <c r="B4708" s="2" t="s">
        <v>34353</v>
      </c>
      <c r="C4708" s="3">
        <v>47</v>
      </c>
      <c r="D4708" s="2" t="s">
        <v>1403</v>
      </c>
      <c r="E4708" s="2" t="s">
        <v>32087</v>
      </c>
      <c r="F4708" s="2">
        <v>24194575</v>
      </c>
      <c r="G4708" s="2" t="s">
        <v>32616</v>
      </c>
      <c r="H4708" s="2" t="s">
        <v>32617</v>
      </c>
      <c r="I4708" s="2" t="s">
        <v>2667</v>
      </c>
      <c r="J4708" s="2" t="s">
        <v>32618</v>
      </c>
      <c r="K4708" s="2" t="s">
        <v>32354</v>
      </c>
      <c r="L4708" s="2" t="s">
        <v>32619</v>
      </c>
      <c r="M4708" s="2" t="s">
        <v>8528</v>
      </c>
      <c r="N4708" s="4" t="s">
        <v>32620</v>
      </c>
      <c r="O4708" s="4" t="s">
        <v>32621</v>
      </c>
    </row>
    <row r="4709" spans="1:15" ht="15" hidden="1" customHeight="1" x14ac:dyDescent="0.3">
      <c r="A4709" s="2" t="s">
        <v>588</v>
      </c>
      <c r="B4709" s="2" t="s">
        <v>34353</v>
      </c>
      <c r="C4709" s="3">
        <v>47</v>
      </c>
      <c r="D4709" s="2" t="s">
        <v>1403</v>
      </c>
      <c r="E4709" s="2" t="s">
        <v>32087</v>
      </c>
      <c r="F4709" s="2">
        <v>24668407</v>
      </c>
      <c r="G4709" s="2" t="s">
        <v>32622</v>
      </c>
      <c r="H4709" s="2" t="s">
        <v>32623</v>
      </c>
      <c r="I4709" s="2" t="s">
        <v>2667</v>
      </c>
      <c r="J4709" s="2" t="s">
        <v>32624</v>
      </c>
      <c r="K4709" s="2" t="s">
        <v>5377</v>
      </c>
      <c r="L4709" s="2" t="s">
        <v>32625</v>
      </c>
      <c r="M4709" s="2" t="s">
        <v>7565</v>
      </c>
      <c r="N4709" s="4" t="s">
        <v>32626</v>
      </c>
      <c r="O4709" s="4" t="s">
        <v>32627</v>
      </c>
    </row>
    <row r="4710" spans="1:15" ht="15" hidden="1" customHeight="1" x14ac:dyDescent="0.3">
      <c r="A4710" s="2" t="s">
        <v>588</v>
      </c>
      <c r="B4710" s="2" t="s">
        <v>34353</v>
      </c>
      <c r="C4710" s="3">
        <v>47</v>
      </c>
      <c r="D4710" s="2" t="s">
        <v>1403</v>
      </c>
      <c r="E4710" s="2" t="s">
        <v>32087</v>
      </c>
      <c r="F4710" s="2">
        <v>24525448</v>
      </c>
      <c r="G4710" s="2" t="s">
        <v>32628</v>
      </c>
      <c r="H4710" s="2" t="s">
        <v>32629</v>
      </c>
      <c r="I4710" s="2" t="s">
        <v>4877</v>
      </c>
      <c r="J4710" s="2" t="s">
        <v>32630</v>
      </c>
      <c r="K4710" s="2" t="s">
        <v>9920</v>
      </c>
      <c r="L4710" s="2" t="s">
        <v>32631</v>
      </c>
      <c r="M4710" s="2" t="s">
        <v>7481</v>
      </c>
      <c r="N4710" s="4" t="s">
        <v>32632</v>
      </c>
      <c r="O4710" s="4" t="s">
        <v>32633</v>
      </c>
    </row>
    <row r="4711" spans="1:15" ht="15" hidden="1" customHeight="1" x14ac:dyDescent="0.3">
      <c r="A4711" s="2" t="s">
        <v>588</v>
      </c>
      <c r="B4711" s="2" t="s">
        <v>34353</v>
      </c>
      <c r="C4711" s="3">
        <v>47</v>
      </c>
      <c r="D4711" s="2" t="s">
        <v>1403</v>
      </c>
      <c r="E4711" s="2" t="s">
        <v>32087</v>
      </c>
      <c r="F4711" s="2">
        <v>24593040</v>
      </c>
      <c r="G4711" s="2" t="s">
        <v>32634</v>
      </c>
      <c r="H4711" s="2" t="s">
        <v>32635</v>
      </c>
      <c r="I4711" s="2" t="s">
        <v>30088</v>
      </c>
      <c r="J4711" s="2" t="s">
        <v>30088</v>
      </c>
      <c r="K4711" s="2" t="s">
        <v>26886</v>
      </c>
      <c r="L4711" s="2" t="s">
        <v>32636</v>
      </c>
      <c r="M4711" s="2" t="s">
        <v>7382</v>
      </c>
      <c r="N4711" s="4" t="s">
        <v>32637</v>
      </c>
      <c r="O4711" s="4" t="s">
        <v>32638</v>
      </c>
    </row>
    <row r="4712" spans="1:15" ht="15" hidden="1" customHeight="1" x14ac:dyDescent="0.3">
      <c r="A4712" s="2" t="s">
        <v>588</v>
      </c>
      <c r="B4712" s="2" t="s">
        <v>34353</v>
      </c>
      <c r="C4712" s="3">
        <v>47</v>
      </c>
      <c r="D4712" s="2" t="s">
        <v>1403</v>
      </c>
      <c r="E4712" s="2" t="s">
        <v>32087</v>
      </c>
      <c r="F4712" s="2">
        <v>24130227</v>
      </c>
      <c r="G4712" s="2" t="s">
        <v>32639</v>
      </c>
      <c r="H4712" s="2" t="s">
        <v>32640</v>
      </c>
      <c r="I4712" s="2" t="s">
        <v>15138</v>
      </c>
      <c r="J4712" s="2"/>
      <c r="K4712" s="2" t="s">
        <v>5377</v>
      </c>
      <c r="L4712" s="2" t="s">
        <v>32641</v>
      </c>
      <c r="M4712" s="2" t="s">
        <v>8160</v>
      </c>
      <c r="N4712" s="4" t="s">
        <v>3513</v>
      </c>
      <c r="O4712" s="4" t="s">
        <v>32642</v>
      </c>
    </row>
    <row r="4713" spans="1:15" ht="15" hidden="1" customHeight="1" x14ac:dyDescent="0.3">
      <c r="A4713" s="2" t="s">
        <v>588</v>
      </c>
      <c r="B4713" s="2" t="s">
        <v>34353</v>
      </c>
      <c r="C4713" s="3">
        <v>47</v>
      </c>
      <c r="D4713" s="2" t="s">
        <v>1403</v>
      </c>
      <c r="E4713" s="2" t="s">
        <v>32087</v>
      </c>
      <c r="F4713" s="2">
        <v>23670047</v>
      </c>
      <c r="G4713" s="2" t="s">
        <v>32643</v>
      </c>
      <c r="H4713" s="2" t="s">
        <v>32644</v>
      </c>
      <c r="I4713" s="2" t="s">
        <v>2685</v>
      </c>
      <c r="J4713" s="2"/>
      <c r="K4713" s="2" t="s">
        <v>5193</v>
      </c>
      <c r="L4713" s="2" t="s">
        <v>32645</v>
      </c>
      <c r="M4713" s="2" t="s">
        <v>8160</v>
      </c>
      <c r="N4713" s="4" t="s">
        <v>32646</v>
      </c>
      <c r="O4713" s="4" t="s">
        <v>32647</v>
      </c>
    </row>
    <row r="4714" spans="1:15" ht="15" hidden="1" customHeight="1" x14ac:dyDescent="0.3">
      <c r="A4714" s="2" t="s">
        <v>588</v>
      </c>
      <c r="B4714" s="2" t="s">
        <v>34353</v>
      </c>
      <c r="C4714" s="3">
        <v>47</v>
      </c>
      <c r="D4714" s="2" t="s">
        <v>1403</v>
      </c>
      <c r="E4714" s="2" t="s">
        <v>32087</v>
      </c>
      <c r="F4714" s="2">
        <v>23590264</v>
      </c>
      <c r="G4714" s="2" t="s">
        <v>32648</v>
      </c>
      <c r="H4714" s="2" t="s">
        <v>32649</v>
      </c>
      <c r="I4714" s="2" t="s">
        <v>4660</v>
      </c>
      <c r="J4714" s="2"/>
      <c r="K4714" s="2" t="s">
        <v>15292</v>
      </c>
      <c r="L4714" s="2" t="s">
        <v>32650</v>
      </c>
      <c r="M4714" s="2" t="s">
        <v>8160</v>
      </c>
      <c r="N4714" s="4" t="s">
        <v>32651</v>
      </c>
      <c r="O4714" s="4" t="s">
        <v>32652</v>
      </c>
    </row>
    <row r="4715" spans="1:15" ht="15" hidden="1" customHeight="1" x14ac:dyDescent="0.3">
      <c r="A4715" s="2" t="s">
        <v>588</v>
      </c>
      <c r="B4715" s="2" t="s">
        <v>34353</v>
      </c>
      <c r="C4715" s="3">
        <v>47</v>
      </c>
      <c r="D4715" s="2" t="s">
        <v>1403</v>
      </c>
      <c r="E4715" s="2" t="s">
        <v>32087</v>
      </c>
      <c r="F4715" s="2">
        <v>23187959</v>
      </c>
      <c r="G4715" s="2" t="s">
        <v>32653</v>
      </c>
      <c r="H4715" s="2" t="s">
        <v>32654</v>
      </c>
      <c r="I4715" s="2" t="s">
        <v>970</v>
      </c>
      <c r="J4715" s="2"/>
      <c r="K4715" s="2" t="s">
        <v>5193</v>
      </c>
      <c r="L4715" s="2" t="s">
        <v>32655</v>
      </c>
      <c r="M4715" s="2" t="s">
        <v>7460</v>
      </c>
      <c r="N4715" s="4" t="s">
        <v>32656</v>
      </c>
      <c r="O4715" s="4" t="s">
        <v>32657</v>
      </c>
    </row>
    <row r="4716" spans="1:15" ht="15" hidden="1" customHeight="1" x14ac:dyDescent="0.3">
      <c r="A4716" s="2" t="s">
        <v>588</v>
      </c>
      <c r="B4716" s="2" t="s">
        <v>34353</v>
      </c>
      <c r="C4716" s="3">
        <v>47</v>
      </c>
      <c r="D4716" s="2" t="s">
        <v>1403</v>
      </c>
      <c r="E4716" s="2" t="s">
        <v>32087</v>
      </c>
      <c r="F4716" s="2">
        <v>23134361</v>
      </c>
      <c r="G4716" s="2" t="s">
        <v>32658</v>
      </c>
      <c r="H4716" s="2" t="s">
        <v>32659</v>
      </c>
      <c r="I4716" s="2" t="s">
        <v>5379</v>
      </c>
      <c r="J4716" s="2"/>
      <c r="K4716" s="2" t="s">
        <v>32612</v>
      </c>
      <c r="L4716" s="2" t="s">
        <v>32660</v>
      </c>
      <c r="M4716" s="2" t="s">
        <v>7460</v>
      </c>
      <c r="N4716" s="4" t="s">
        <v>32661</v>
      </c>
      <c r="O4716" s="4" t="s">
        <v>32662</v>
      </c>
    </row>
    <row r="4717" spans="1:15" ht="15" hidden="1" customHeight="1" x14ac:dyDescent="0.3">
      <c r="A4717" s="2" t="s">
        <v>588</v>
      </c>
      <c r="B4717" s="2" t="s">
        <v>34353</v>
      </c>
      <c r="C4717" s="3">
        <v>47</v>
      </c>
      <c r="D4717" s="2" t="s">
        <v>1403</v>
      </c>
      <c r="E4717" s="2" t="s">
        <v>32087</v>
      </c>
      <c r="F4717" s="2">
        <v>22044658</v>
      </c>
      <c r="G4717" s="2" t="s">
        <v>32663</v>
      </c>
      <c r="H4717" s="2" t="s">
        <v>32664</v>
      </c>
      <c r="I4717" s="2" t="s">
        <v>2694</v>
      </c>
      <c r="J4717" s="2" t="s">
        <v>32665</v>
      </c>
      <c r="K4717" s="2" t="s">
        <v>27598</v>
      </c>
      <c r="L4717" s="2" t="s">
        <v>32666</v>
      </c>
      <c r="M4717" s="2" t="s">
        <v>7460</v>
      </c>
      <c r="N4717" s="4" t="s">
        <v>32667</v>
      </c>
      <c r="O4717" s="4" t="s">
        <v>32668</v>
      </c>
    </row>
    <row r="4718" spans="1:15" ht="15" hidden="1" customHeight="1" x14ac:dyDescent="0.3">
      <c r="A4718" s="2" t="s">
        <v>588</v>
      </c>
      <c r="B4718" s="2" t="s">
        <v>34353</v>
      </c>
      <c r="C4718" s="3">
        <v>47</v>
      </c>
      <c r="D4718" s="2" t="s">
        <v>1403</v>
      </c>
      <c r="E4718" s="2" t="s">
        <v>32087</v>
      </c>
      <c r="F4718" s="2">
        <v>22919052</v>
      </c>
      <c r="G4718" s="2" t="s">
        <v>32669</v>
      </c>
      <c r="H4718" s="2" t="s">
        <v>32670</v>
      </c>
      <c r="I4718" s="2" t="s">
        <v>27741</v>
      </c>
      <c r="J4718" s="2" t="s">
        <v>32671</v>
      </c>
      <c r="K4718" s="2" t="s">
        <v>32672</v>
      </c>
      <c r="L4718" s="2" t="s">
        <v>32673</v>
      </c>
      <c r="M4718" s="2" t="s">
        <v>32674</v>
      </c>
      <c r="N4718" s="4" t="s">
        <v>32675</v>
      </c>
      <c r="O4718" s="4" t="s">
        <v>32676</v>
      </c>
    </row>
    <row r="4719" spans="1:15" ht="15" hidden="1" customHeight="1" x14ac:dyDescent="0.3">
      <c r="A4719" s="2" t="s">
        <v>588</v>
      </c>
      <c r="B4719" s="2" t="s">
        <v>34353</v>
      </c>
      <c r="C4719" s="3">
        <v>47</v>
      </c>
      <c r="D4719" s="2" t="s">
        <v>1403</v>
      </c>
      <c r="E4719" s="2" t="s">
        <v>32087</v>
      </c>
      <c r="F4719" s="2">
        <v>22267760</v>
      </c>
      <c r="G4719" s="2" t="s">
        <v>32677</v>
      </c>
      <c r="H4719" s="2" t="s">
        <v>32678</v>
      </c>
      <c r="I4719" s="2" t="s">
        <v>5688</v>
      </c>
      <c r="J4719" s="2" t="s">
        <v>21457</v>
      </c>
      <c r="K4719" s="2" t="s">
        <v>9920</v>
      </c>
      <c r="L4719" s="2" t="s">
        <v>32679</v>
      </c>
      <c r="M4719" s="2" t="s">
        <v>7460</v>
      </c>
      <c r="N4719" s="4" t="s">
        <v>32680</v>
      </c>
      <c r="O4719" s="4" t="s">
        <v>32681</v>
      </c>
    </row>
    <row r="4720" spans="1:15" ht="15" hidden="1" customHeight="1" x14ac:dyDescent="0.3">
      <c r="A4720" s="2" t="s">
        <v>588</v>
      </c>
      <c r="B4720" s="2" t="s">
        <v>34353</v>
      </c>
      <c r="C4720" s="3">
        <v>47</v>
      </c>
      <c r="D4720" s="2" t="s">
        <v>1403</v>
      </c>
      <c r="E4720" s="2" t="s">
        <v>32087</v>
      </c>
      <c r="F4720" s="2">
        <v>22543245</v>
      </c>
      <c r="G4720" s="2" t="s">
        <v>32682</v>
      </c>
      <c r="H4720" s="2" t="s">
        <v>32683</v>
      </c>
      <c r="I4720" s="2" t="s">
        <v>918</v>
      </c>
      <c r="J4720" s="2" t="s">
        <v>32684</v>
      </c>
      <c r="K4720" s="2" t="s">
        <v>14224</v>
      </c>
      <c r="L4720" s="2" t="s">
        <v>32685</v>
      </c>
      <c r="M4720" s="2" t="s">
        <v>7460</v>
      </c>
      <c r="N4720" s="4" t="s">
        <v>32686</v>
      </c>
      <c r="O4720" s="4" t="s">
        <v>32687</v>
      </c>
    </row>
    <row r="4721" spans="1:15" ht="15" hidden="1" customHeight="1" x14ac:dyDescent="0.3">
      <c r="A4721" s="2" t="s">
        <v>588</v>
      </c>
      <c r="B4721" s="2" t="s">
        <v>34353</v>
      </c>
      <c r="C4721" s="3">
        <v>47</v>
      </c>
      <c r="D4721" s="2" t="s">
        <v>1403</v>
      </c>
      <c r="E4721" s="2" t="s">
        <v>32087</v>
      </c>
      <c r="F4721" s="2">
        <v>22726368</v>
      </c>
      <c r="G4721" s="2" t="s">
        <v>32688</v>
      </c>
      <c r="H4721" s="2" t="s">
        <v>32689</v>
      </c>
      <c r="I4721" s="2" t="s">
        <v>1296</v>
      </c>
      <c r="J4721" s="2" t="s">
        <v>6364</v>
      </c>
      <c r="K4721" s="2" t="s">
        <v>15213</v>
      </c>
      <c r="L4721" s="2" t="s">
        <v>32690</v>
      </c>
      <c r="M4721" s="2" t="s">
        <v>7438</v>
      </c>
      <c r="N4721" s="4" t="s">
        <v>32691</v>
      </c>
      <c r="O4721" s="4" t="s">
        <v>32692</v>
      </c>
    </row>
    <row r="4722" spans="1:15" ht="15" hidden="1" customHeight="1" x14ac:dyDescent="0.3">
      <c r="A4722" s="2" t="s">
        <v>588</v>
      </c>
      <c r="B4722" s="2" t="s">
        <v>34353</v>
      </c>
      <c r="C4722" s="3">
        <v>47</v>
      </c>
      <c r="D4722" s="2" t="s">
        <v>1403</v>
      </c>
      <c r="E4722" s="2" t="s">
        <v>32087</v>
      </c>
      <c r="F4722" s="2">
        <v>22194589</v>
      </c>
      <c r="G4722" s="2" t="s">
        <v>32693</v>
      </c>
      <c r="H4722" s="2" t="s">
        <v>32694</v>
      </c>
      <c r="I4722" s="2" t="s">
        <v>886</v>
      </c>
      <c r="J4722" s="2" t="s">
        <v>18831</v>
      </c>
      <c r="K4722" s="2" t="s">
        <v>5193</v>
      </c>
      <c r="L4722" s="2" t="s">
        <v>32695</v>
      </c>
      <c r="M4722" s="2" t="s">
        <v>7460</v>
      </c>
      <c r="N4722" s="4" t="s">
        <v>32696</v>
      </c>
      <c r="O4722" s="4" t="s">
        <v>32697</v>
      </c>
    </row>
    <row r="4723" spans="1:15" ht="15" hidden="1" customHeight="1" x14ac:dyDescent="0.3">
      <c r="A4723" s="2" t="s">
        <v>588</v>
      </c>
      <c r="B4723" s="2" t="s">
        <v>34353</v>
      </c>
      <c r="C4723" s="3">
        <v>47</v>
      </c>
      <c r="D4723" s="2" t="s">
        <v>1403</v>
      </c>
      <c r="E4723" s="2" t="s">
        <v>32087</v>
      </c>
      <c r="F4723" s="2">
        <v>21920895</v>
      </c>
      <c r="G4723" s="2" t="s">
        <v>32698</v>
      </c>
      <c r="H4723" s="2" t="s">
        <v>32699</v>
      </c>
      <c r="I4723" s="2" t="s">
        <v>805</v>
      </c>
      <c r="J4723" s="2" t="s">
        <v>26021</v>
      </c>
      <c r="K4723" s="2" t="s">
        <v>9920</v>
      </c>
      <c r="L4723" s="2" t="s">
        <v>32700</v>
      </c>
      <c r="M4723" s="2" t="s">
        <v>7460</v>
      </c>
      <c r="N4723" s="4" t="s">
        <v>32701</v>
      </c>
      <c r="O4723" s="4" t="s">
        <v>32702</v>
      </c>
    </row>
    <row r="4724" spans="1:15" ht="15" hidden="1" customHeight="1" x14ac:dyDescent="0.3">
      <c r="A4724" s="2" t="s">
        <v>588</v>
      </c>
      <c r="B4724" s="2" t="s">
        <v>34353</v>
      </c>
      <c r="C4724" s="3">
        <v>47</v>
      </c>
      <c r="D4724" s="2" t="s">
        <v>1403</v>
      </c>
      <c r="E4724" s="2" t="s">
        <v>32087</v>
      </c>
      <c r="F4724" s="2">
        <v>21109555</v>
      </c>
      <c r="G4724" s="2" t="s">
        <v>32703</v>
      </c>
      <c r="H4724" s="2" t="s">
        <v>32704</v>
      </c>
      <c r="I4724" s="2" t="s">
        <v>13529</v>
      </c>
      <c r="J4724" s="2" t="s">
        <v>32705</v>
      </c>
      <c r="K4724" s="2" t="s">
        <v>9920</v>
      </c>
      <c r="L4724" s="2" t="s">
        <v>32706</v>
      </c>
      <c r="M4724" s="2" t="s">
        <v>8160</v>
      </c>
      <c r="N4724" s="4" t="s">
        <v>32707</v>
      </c>
      <c r="O4724" s="4" t="s">
        <v>32708</v>
      </c>
    </row>
    <row r="4725" spans="1:15" ht="15" hidden="1" customHeight="1" x14ac:dyDescent="0.3">
      <c r="A4725" s="2" t="s">
        <v>588</v>
      </c>
      <c r="B4725" s="2" t="s">
        <v>34353</v>
      </c>
      <c r="C4725" s="3">
        <v>47</v>
      </c>
      <c r="D4725" s="2" t="s">
        <v>1403</v>
      </c>
      <c r="E4725" s="2" t="s">
        <v>32087</v>
      </c>
      <c r="F4725" s="2">
        <v>21257985</v>
      </c>
      <c r="G4725" s="2" t="s">
        <v>32709</v>
      </c>
      <c r="H4725" s="2" t="s">
        <v>32710</v>
      </c>
      <c r="I4725" s="2" t="s">
        <v>1376</v>
      </c>
      <c r="J4725" s="2" t="s">
        <v>26078</v>
      </c>
      <c r="K4725" s="2" t="s">
        <v>5377</v>
      </c>
      <c r="L4725" s="2" t="s">
        <v>32711</v>
      </c>
      <c r="M4725" s="2" t="s">
        <v>7460</v>
      </c>
      <c r="N4725" s="4" t="s">
        <v>32712</v>
      </c>
      <c r="O4725" s="4" t="s">
        <v>32713</v>
      </c>
    </row>
    <row r="4726" spans="1:15" ht="15" hidden="1" customHeight="1" x14ac:dyDescent="0.3">
      <c r="A4726" s="2" t="s">
        <v>588</v>
      </c>
      <c r="B4726" s="2" t="s">
        <v>34353</v>
      </c>
      <c r="C4726" s="3">
        <v>47</v>
      </c>
      <c r="D4726" s="2" t="s">
        <v>1403</v>
      </c>
      <c r="E4726" s="2" t="s">
        <v>32087</v>
      </c>
      <c r="F4726" s="2">
        <v>20595152</v>
      </c>
      <c r="G4726" s="2" t="s">
        <v>32714</v>
      </c>
      <c r="H4726" s="2" t="s">
        <v>32715</v>
      </c>
      <c r="I4726" s="2" t="s">
        <v>2335</v>
      </c>
      <c r="J4726" s="2" t="s">
        <v>15192</v>
      </c>
      <c r="K4726" s="2" t="s">
        <v>9920</v>
      </c>
      <c r="L4726" s="2" t="s">
        <v>32716</v>
      </c>
      <c r="M4726" s="2" t="s">
        <v>7460</v>
      </c>
      <c r="N4726" s="4" t="s">
        <v>32717</v>
      </c>
      <c r="O4726" s="4" t="s">
        <v>32718</v>
      </c>
    </row>
    <row r="4727" spans="1:15" ht="15" hidden="1" customHeight="1" x14ac:dyDescent="0.3">
      <c r="A4727" s="2" t="s">
        <v>588</v>
      </c>
      <c r="B4727" s="2" t="s">
        <v>34353</v>
      </c>
      <c r="C4727" s="3">
        <v>47</v>
      </c>
      <c r="D4727" s="2" t="s">
        <v>1403</v>
      </c>
      <c r="E4727" s="2" t="s">
        <v>32087</v>
      </c>
      <c r="F4727" s="2">
        <v>21242952</v>
      </c>
      <c r="G4727" s="2" t="s">
        <v>32719</v>
      </c>
      <c r="H4727" s="2" t="s">
        <v>31149</v>
      </c>
      <c r="I4727" s="2" t="s">
        <v>2335</v>
      </c>
      <c r="J4727" s="2" t="s">
        <v>23899</v>
      </c>
      <c r="K4727" s="2" t="s">
        <v>32720</v>
      </c>
      <c r="L4727" s="2" t="s">
        <v>32721</v>
      </c>
      <c r="M4727" s="2" t="s">
        <v>7600</v>
      </c>
      <c r="N4727" s="4" t="s">
        <v>32722</v>
      </c>
      <c r="O4727" s="4" t="s">
        <v>32723</v>
      </c>
    </row>
    <row r="4728" spans="1:15" ht="15" hidden="1" customHeight="1" x14ac:dyDescent="0.3">
      <c r="A4728" s="2" t="s">
        <v>588</v>
      </c>
      <c r="B4728" s="2" t="s">
        <v>34353</v>
      </c>
      <c r="C4728" s="3">
        <v>47</v>
      </c>
      <c r="D4728" s="2" t="s">
        <v>1403</v>
      </c>
      <c r="E4728" s="2" t="s">
        <v>32087</v>
      </c>
      <c r="F4728" s="2">
        <v>21914220</v>
      </c>
      <c r="G4728" s="2" t="s">
        <v>32724</v>
      </c>
      <c r="H4728" s="2" t="s">
        <v>32725</v>
      </c>
      <c r="I4728" s="2" t="s">
        <v>776</v>
      </c>
      <c r="J4728" s="2" t="s">
        <v>32726</v>
      </c>
      <c r="K4728" s="2" t="s">
        <v>13938</v>
      </c>
      <c r="L4728" s="2" t="s">
        <v>32727</v>
      </c>
      <c r="M4728" s="2" t="s">
        <v>7460</v>
      </c>
      <c r="N4728" s="4" t="s">
        <v>32728</v>
      </c>
      <c r="O4728" s="4" t="s">
        <v>32729</v>
      </c>
    </row>
    <row r="4729" spans="1:15" ht="15" hidden="1" customHeight="1" x14ac:dyDescent="0.3">
      <c r="A4729" s="2" t="s">
        <v>588</v>
      </c>
      <c r="B4729" s="2" t="s">
        <v>34353</v>
      </c>
      <c r="C4729" s="3">
        <v>47</v>
      </c>
      <c r="D4729" s="2" t="s">
        <v>1403</v>
      </c>
      <c r="E4729" s="2" t="s">
        <v>32087</v>
      </c>
      <c r="F4729" s="2">
        <v>20661195</v>
      </c>
      <c r="G4729" s="2" t="s">
        <v>32730</v>
      </c>
      <c r="H4729" s="2" t="s">
        <v>32731</v>
      </c>
      <c r="I4729" s="2" t="s">
        <v>1380</v>
      </c>
      <c r="J4729" s="2" t="s">
        <v>32732</v>
      </c>
      <c r="K4729" s="2" t="s">
        <v>32720</v>
      </c>
      <c r="L4729" s="2" t="s">
        <v>32733</v>
      </c>
      <c r="M4729" s="2" t="s">
        <v>8909</v>
      </c>
      <c r="N4729" s="4" t="s">
        <v>32734</v>
      </c>
      <c r="O4729" s="4" t="s">
        <v>32735</v>
      </c>
    </row>
    <row r="4730" spans="1:15" ht="15" hidden="1" customHeight="1" x14ac:dyDescent="0.3">
      <c r="A4730" s="2" t="s">
        <v>588</v>
      </c>
      <c r="B4730" s="2" t="s">
        <v>34353</v>
      </c>
      <c r="C4730" s="3">
        <v>47</v>
      </c>
      <c r="D4730" s="2" t="s">
        <v>1403</v>
      </c>
      <c r="E4730" s="2" t="s">
        <v>32087</v>
      </c>
      <c r="F4730" s="2">
        <v>20388763</v>
      </c>
      <c r="G4730" s="2" t="s">
        <v>32736</v>
      </c>
      <c r="H4730" s="2" t="s">
        <v>32737</v>
      </c>
      <c r="I4730" s="2" t="s">
        <v>6988</v>
      </c>
      <c r="J4730" s="2"/>
      <c r="K4730" s="2" t="s">
        <v>5377</v>
      </c>
      <c r="L4730" s="2" t="s">
        <v>32738</v>
      </c>
      <c r="M4730" s="2" t="s">
        <v>7388</v>
      </c>
      <c r="N4730" s="4" t="s">
        <v>32739</v>
      </c>
      <c r="O4730" s="4" t="s">
        <v>32740</v>
      </c>
    </row>
    <row r="4731" spans="1:15" ht="15" hidden="1" customHeight="1" x14ac:dyDescent="0.3">
      <c r="A4731" s="2" t="s">
        <v>588</v>
      </c>
      <c r="B4731" s="2" t="s">
        <v>34353</v>
      </c>
      <c r="C4731" s="3">
        <v>47</v>
      </c>
      <c r="D4731" s="2" t="s">
        <v>1403</v>
      </c>
      <c r="E4731" s="2" t="s">
        <v>32087</v>
      </c>
      <c r="F4731" s="2">
        <v>19784622</v>
      </c>
      <c r="G4731" s="2" t="s">
        <v>32741</v>
      </c>
      <c r="H4731" s="2" t="s">
        <v>32742</v>
      </c>
      <c r="I4731" s="2" t="s">
        <v>14515</v>
      </c>
      <c r="J4731" s="2" t="s">
        <v>32743</v>
      </c>
      <c r="K4731" s="2" t="s">
        <v>27181</v>
      </c>
      <c r="L4731" s="2" t="s">
        <v>32744</v>
      </c>
      <c r="M4731" s="2" t="s">
        <v>7388</v>
      </c>
      <c r="N4731" s="4" t="s">
        <v>32745</v>
      </c>
      <c r="O4731" s="4" t="s">
        <v>32746</v>
      </c>
    </row>
    <row r="4732" spans="1:15" ht="15" hidden="1" customHeight="1" x14ac:dyDescent="0.3">
      <c r="A4732" s="2" t="s">
        <v>588</v>
      </c>
      <c r="B4732" s="2" t="s">
        <v>34353</v>
      </c>
      <c r="C4732" s="3">
        <v>47</v>
      </c>
      <c r="D4732" s="2" t="s">
        <v>1403</v>
      </c>
      <c r="E4732" s="2" t="s">
        <v>32087</v>
      </c>
      <c r="F4732" s="2">
        <v>19762338</v>
      </c>
      <c r="G4732" s="2" t="s">
        <v>32747</v>
      </c>
      <c r="H4732" s="2" t="s">
        <v>32748</v>
      </c>
      <c r="I4732" s="2" t="s">
        <v>19622</v>
      </c>
      <c r="J4732" s="2" t="s">
        <v>32749</v>
      </c>
      <c r="K4732" s="2" t="s">
        <v>5377</v>
      </c>
      <c r="L4732" s="2" t="s">
        <v>32750</v>
      </c>
      <c r="M4732" s="2" t="s">
        <v>7460</v>
      </c>
      <c r="N4732" s="4" t="s">
        <v>32751</v>
      </c>
      <c r="O4732" s="4" t="s">
        <v>32752</v>
      </c>
    </row>
    <row r="4733" spans="1:15" ht="15" hidden="1" customHeight="1" x14ac:dyDescent="0.3">
      <c r="A4733" s="2" t="s">
        <v>588</v>
      </c>
      <c r="B4733" s="2" t="s">
        <v>34353</v>
      </c>
      <c r="C4733" s="3">
        <v>47</v>
      </c>
      <c r="D4733" s="2" t="s">
        <v>1403</v>
      </c>
      <c r="E4733" s="2" t="s">
        <v>32087</v>
      </c>
      <c r="F4733" s="2">
        <v>19296421</v>
      </c>
      <c r="G4733" s="2" t="s">
        <v>32622</v>
      </c>
      <c r="H4733" s="2" t="s">
        <v>32753</v>
      </c>
      <c r="I4733" s="2" t="s">
        <v>3484</v>
      </c>
      <c r="J4733" s="2" t="s">
        <v>32754</v>
      </c>
      <c r="K4733" s="2" t="s">
        <v>31001</v>
      </c>
      <c r="L4733" s="2" t="s">
        <v>32755</v>
      </c>
      <c r="M4733" s="2" t="s">
        <v>7438</v>
      </c>
      <c r="N4733" s="4" t="s">
        <v>32756</v>
      </c>
      <c r="O4733" s="4" t="s">
        <v>32757</v>
      </c>
    </row>
    <row r="4734" spans="1:15" ht="15" hidden="1" customHeight="1" x14ac:dyDescent="0.3">
      <c r="A4734" s="2" t="s">
        <v>588</v>
      </c>
      <c r="B4734" s="2" t="s">
        <v>34353</v>
      </c>
      <c r="C4734" s="3">
        <v>47</v>
      </c>
      <c r="D4734" s="2" t="s">
        <v>1403</v>
      </c>
      <c r="E4734" s="2" t="s">
        <v>32087</v>
      </c>
      <c r="F4734" s="2">
        <v>19140759</v>
      </c>
      <c r="G4734" s="2" t="s">
        <v>32758</v>
      </c>
      <c r="H4734" s="2" t="s">
        <v>32759</v>
      </c>
      <c r="I4734" s="2" t="s">
        <v>32760</v>
      </c>
      <c r="J4734" s="2"/>
      <c r="K4734" s="2" t="s">
        <v>8389</v>
      </c>
      <c r="L4734" s="2" t="s">
        <v>32761</v>
      </c>
      <c r="M4734" s="2" t="s">
        <v>8133</v>
      </c>
      <c r="N4734" s="4" t="s">
        <v>32762</v>
      </c>
      <c r="O4734" s="4" t="s">
        <v>32763</v>
      </c>
    </row>
    <row r="4735" spans="1:15" ht="15" hidden="1" customHeight="1" x14ac:dyDescent="0.3">
      <c r="A4735" s="2" t="s">
        <v>588</v>
      </c>
      <c r="B4735" s="2" t="s">
        <v>34353</v>
      </c>
      <c r="C4735" s="3">
        <v>47</v>
      </c>
      <c r="D4735" s="2" t="s">
        <v>1403</v>
      </c>
      <c r="E4735" s="2" t="s">
        <v>32087</v>
      </c>
      <c r="F4735" s="2">
        <v>18719062</v>
      </c>
      <c r="G4735" s="2" t="s">
        <v>32764</v>
      </c>
      <c r="H4735" s="2" t="s">
        <v>32765</v>
      </c>
      <c r="I4735" s="2" t="s">
        <v>879</v>
      </c>
      <c r="J4735" s="2" t="s">
        <v>32766</v>
      </c>
      <c r="K4735" s="2" t="s">
        <v>5193</v>
      </c>
      <c r="L4735" s="2" t="s">
        <v>32767</v>
      </c>
      <c r="M4735" s="2" t="s">
        <v>8160</v>
      </c>
      <c r="N4735" s="4" t="s">
        <v>32768</v>
      </c>
      <c r="O4735" s="4" t="s">
        <v>32769</v>
      </c>
    </row>
    <row r="4736" spans="1:15" ht="15" hidden="1" customHeight="1" x14ac:dyDescent="0.3">
      <c r="A4736" s="2" t="s">
        <v>588</v>
      </c>
      <c r="B4736" s="2" t="s">
        <v>34353</v>
      </c>
      <c r="C4736" s="3">
        <v>47</v>
      </c>
      <c r="D4736" s="2" t="s">
        <v>1403</v>
      </c>
      <c r="E4736" s="2" t="s">
        <v>32087</v>
      </c>
      <c r="F4736" s="2">
        <v>19199185</v>
      </c>
      <c r="G4736" s="2" t="s">
        <v>32622</v>
      </c>
      <c r="H4736" s="2" t="s">
        <v>32770</v>
      </c>
      <c r="I4736" s="2" t="s">
        <v>879</v>
      </c>
      <c r="J4736" s="2" t="s">
        <v>32771</v>
      </c>
      <c r="K4736" s="2" t="s">
        <v>31001</v>
      </c>
      <c r="L4736" s="2" t="s">
        <v>32772</v>
      </c>
      <c r="M4736" s="2" t="s">
        <v>7438</v>
      </c>
      <c r="N4736" s="4" t="s">
        <v>32773</v>
      </c>
      <c r="O4736" s="4" t="s">
        <v>32774</v>
      </c>
    </row>
    <row r="4737" spans="1:15" ht="15" hidden="1" customHeight="1" x14ac:dyDescent="0.3">
      <c r="A4737" s="2" t="s">
        <v>588</v>
      </c>
      <c r="B4737" s="2" t="s">
        <v>34353</v>
      </c>
      <c r="C4737" s="3">
        <v>47</v>
      </c>
      <c r="D4737" s="2" t="s">
        <v>1403</v>
      </c>
      <c r="E4737" s="2" t="s">
        <v>32087</v>
      </c>
      <c r="F4737" s="2">
        <v>17431221</v>
      </c>
      <c r="G4737" s="2" t="s">
        <v>32775</v>
      </c>
      <c r="H4737" s="2" t="s">
        <v>32776</v>
      </c>
      <c r="I4737" s="2" t="s">
        <v>13655</v>
      </c>
      <c r="J4737" s="2" t="s">
        <v>32777</v>
      </c>
      <c r="K4737" s="2" t="s">
        <v>15292</v>
      </c>
      <c r="L4737" s="2" t="s">
        <v>32778</v>
      </c>
      <c r="M4737" s="2" t="s">
        <v>7460</v>
      </c>
      <c r="N4737" s="4" t="s">
        <v>32779</v>
      </c>
      <c r="O4737" s="4" t="s">
        <v>32780</v>
      </c>
    </row>
    <row r="4738" spans="1:15" ht="15" hidden="1" customHeight="1" x14ac:dyDescent="0.3">
      <c r="A4738" s="2" t="s">
        <v>598</v>
      </c>
      <c r="B4738" s="2" t="s">
        <v>34354</v>
      </c>
      <c r="C4738" s="3">
        <v>48</v>
      </c>
      <c r="D4738" s="2" t="s">
        <v>1419</v>
      </c>
      <c r="E4738" s="2" t="s">
        <v>32781</v>
      </c>
      <c r="F4738" s="2">
        <v>39115449</v>
      </c>
      <c r="G4738" s="2" t="s">
        <v>32782</v>
      </c>
      <c r="H4738" s="2" t="s">
        <v>32783</v>
      </c>
      <c r="I4738" s="2" t="s">
        <v>11899</v>
      </c>
      <c r="J4738" s="2" t="s">
        <v>5605</v>
      </c>
      <c r="K4738" s="2" t="s">
        <v>9657</v>
      </c>
      <c r="L4738" s="2" t="s">
        <v>32784</v>
      </c>
      <c r="M4738" s="2" t="s">
        <v>7388</v>
      </c>
      <c r="N4738" s="4" t="s">
        <v>3518</v>
      </c>
      <c r="O4738" s="4" t="s">
        <v>32785</v>
      </c>
    </row>
    <row r="4739" spans="1:15" ht="15" hidden="1" customHeight="1" x14ac:dyDescent="0.3">
      <c r="A4739" s="2" t="s">
        <v>598</v>
      </c>
      <c r="B4739" s="2" t="s">
        <v>34354</v>
      </c>
      <c r="C4739" s="3">
        <v>48</v>
      </c>
      <c r="D4739" s="2" t="s">
        <v>1419</v>
      </c>
      <c r="E4739" s="2" t="s">
        <v>32781</v>
      </c>
      <c r="F4739" s="2">
        <v>38860588</v>
      </c>
      <c r="G4739" s="2" t="s">
        <v>32786</v>
      </c>
      <c r="H4739" s="2" t="s">
        <v>32787</v>
      </c>
      <c r="I4739" s="2" t="s">
        <v>5010</v>
      </c>
      <c r="J4739" s="2" t="s">
        <v>32788</v>
      </c>
      <c r="K4739" s="2" t="s">
        <v>9657</v>
      </c>
      <c r="L4739" s="2" t="s">
        <v>32789</v>
      </c>
      <c r="M4739" s="2" t="s">
        <v>7735</v>
      </c>
      <c r="N4739" s="4" t="s">
        <v>32790</v>
      </c>
      <c r="O4739" s="4" t="s">
        <v>32791</v>
      </c>
    </row>
    <row r="4740" spans="1:15" ht="15" hidden="1" customHeight="1" x14ac:dyDescent="0.3">
      <c r="A4740" s="2" t="s">
        <v>598</v>
      </c>
      <c r="B4740" s="2" t="s">
        <v>34354</v>
      </c>
      <c r="C4740" s="3">
        <v>48</v>
      </c>
      <c r="D4740" s="2" t="s">
        <v>1419</v>
      </c>
      <c r="E4740" s="2" t="s">
        <v>32781</v>
      </c>
      <c r="F4740" s="2">
        <v>38662826</v>
      </c>
      <c r="G4740" s="2" t="s">
        <v>32792</v>
      </c>
      <c r="H4740" s="2" t="s">
        <v>32793</v>
      </c>
      <c r="I4740" s="2" t="s">
        <v>32794</v>
      </c>
      <c r="J4740" s="2" t="s">
        <v>32794</v>
      </c>
      <c r="K4740" s="2" t="s">
        <v>11657</v>
      </c>
      <c r="L4740" s="2" t="s">
        <v>32795</v>
      </c>
      <c r="M4740" s="2" t="s">
        <v>9041</v>
      </c>
      <c r="N4740" s="4" t="s">
        <v>32796</v>
      </c>
      <c r="O4740" s="4" t="s">
        <v>32797</v>
      </c>
    </row>
    <row r="4741" spans="1:15" ht="15" hidden="1" customHeight="1" x14ac:dyDescent="0.3">
      <c r="A4741" s="2" t="s">
        <v>598</v>
      </c>
      <c r="B4741" s="2" t="s">
        <v>34354</v>
      </c>
      <c r="C4741" s="3">
        <v>48</v>
      </c>
      <c r="D4741" s="2" t="s">
        <v>1419</v>
      </c>
      <c r="E4741" s="2" t="s">
        <v>32798</v>
      </c>
      <c r="F4741" s="2">
        <v>38512949</v>
      </c>
      <c r="G4741" s="2" t="s">
        <v>32799</v>
      </c>
      <c r="H4741" s="2" t="s">
        <v>32800</v>
      </c>
      <c r="I4741" s="2" t="s">
        <v>945</v>
      </c>
      <c r="J4741" s="2" t="s">
        <v>20393</v>
      </c>
      <c r="K4741" s="2" t="s">
        <v>32801</v>
      </c>
      <c r="L4741" s="2" t="s">
        <v>32802</v>
      </c>
      <c r="M4741" s="2" t="s">
        <v>7388</v>
      </c>
      <c r="N4741" s="4" t="s">
        <v>3520</v>
      </c>
      <c r="O4741" s="4" t="s">
        <v>32803</v>
      </c>
    </row>
    <row r="4742" spans="1:15" ht="15" hidden="1" customHeight="1" x14ac:dyDescent="0.3">
      <c r="A4742" s="2" t="s">
        <v>598</v>
      </c>
      <c r="B4742" s="2" t="s">
        <v>34354</v>
      </c>
      <c r="C4742" s="3">
        <v>48</v>
      </c>
      <c r="D4742" s="2" t="s">
        <v>1419</v>
      </c>
      <c r="E4742" s="2" t="s">
        <v>32781</v>
      </c>
      <c r="F4742" s="2">
        <v>36634683</v>
      </c>
      <c r="G4742" s="2" t="s">
        <v>32804</v>
      </c>
      <c r="H4742" s="2" t="s">
        <v>32805</v>
      </c>
      <c r="I4742" s="2" t="s">
        <v>806</v>
      </c>
      <c r="J4742" s="2" t="s">
        <v>4956</v>
      </c>
      <c r="K4742" s="2" t="s">
        <v>14182</v>
      </c>
      <c r="L4742" s="2" t="s">
        <v>32806</v>
      </c>
      <c r="M4742" s="2" t="s">
        <v>7677</v>
      </c>
      <c r="N4742" s="4" t="s">
        <v>32807</v>
      </c>
      <c r="O4742" s="4" t="s">
        <v>32808</v>
      </c>
    </row>
    <row r="4743" spans="1:15" ht="15" hidden="1" customHeight="1" x14ac:dyDescent="0.3">
      <c r="A4743" s="2" t="s">
        <v>598</v>
      </c>
      <c r="B4743" s="2" t="s">
        <v>34354</v>
      </c>
      <c r="C4743" s="3">
        <v>48</v>
      </c>
      <c r="D4743" s="2" t="s">
        <v>1419</v>
      </c>
      <c r="E4743" s="2" t="s">
        <v>32798</v>
      </c>
      <c r="F4743" s="2">
        <v>35318195</v>
      </c>
      <c r="G4743" s="2" t="s">
        <v>32809</v>
      </c>
      <c r="H4743" s="2" t="s">
        <v>32810</v>
      </c>
      <c r="I4743" s="2" t="s">
        <v>2236</v>
      </c>
      <c r="J4743" s="2" t="s">
        <v>32811</v>
      </c>
      <c r="K4743" s="2" t="s">
        <v>12492</v>
      </c>
      <c r="L4743" s="2" t="s">
        <v>32812</v>
      </c>
      <c r="M4743" s="2" t="s">
        <v>8909</v>
      </c>
      <c r="N4743" s="4" t="s">
        <v>32813</v>
      </c>
      <c r="O4743" s="4" t="s">
        <v>32814</v>
      </c>
    </row>
    <row r="4744" spans="1:15" ht="15" hidden="1" customHeight="1" x14ac:dyDescent="0.3">
      <c r="A4744" s="2" t="s">
        <v>598</v>
      </c>
      <c r="B4744" s="2" t="s">
        <v>34354</v>
      </c>
      <c r="C4744" s="3">
        <v>48</v>
      </c>
      <c r="D4744" s="2" t="s">
        <v>1419</v>
      </c>
      <c r="E4744" s="2" t="s">
        <v>32798</v>
      </c>
      <c r="F4744" s="2">
        <v>33262147</v>
      </c>
      <c r="G4744" s="2" t="s">
        <v>32815</v>
      </c>
      <c r="H4744" s="2" t="s">
        <v>32816</v>
      </c>
      <c r="I4744" s="2" t="s">
        <v>31940</v>
      </c>
      <c r="J4744" s="2" t="s">
        <v>31940</v>
      </c>
      <c r="K4744" s="2" t="s">
        <v>8462</v>
      </c>
      <c r="L4744" s="2" t="s">
        <v>32817</v>
      </c>
      <c r="M4744" s="2" t="s">
        <v>7444</v>
      </c>
      <c r="N4744" s="4" t="s">
        <v>32818</v>
      </c>
      <c r="O4744" s="4" t="s">
        <v>32819</v>
      </c>
    </row>
    <row r="4745" spans="1:15" ht="15" hidden="1" customHeight="1" x14ac:dyDescent="0.3">
      <c r="A4745" s="2" t="s">
        <v>598</v>
      </c>
      <c r="B4745" s="2" t="s">
        <v>34354</v>
      </c>
      <c r="C4745" s="3">
        <v>48</v>
      </c>
      <c r="D4745" s="2" t="s">
        <v>1419</v>
      </c>
      <c r="E4745" s="2" t="s">
        <v>32798</v>
      </c>
      <c r="F4745" s="2">
        <v>33075101</v>
      </c>
      <c r="G4745" s="2" t="s">
        <v>32820</v>
      </c>
      <c r="H4745" s="2" t="s">
        <v>32821</v>
      </c>
      <c r="I4745" s="2" t="s">
        <v>7052</v>
      </c>
      <c r="J4745" s="2" t="s">
        <v>6276</v>
      </c>
      <c r="K4745" s="2" t="s">
        <v>24970</v>
      </c>
      <c r="L4745" s="2" t="s">
        <v>32822</v>
      </c>
      <c r="M4745" s="2" t="s">
        <v>32823</v>
      </c>
      <c r="N4745" s="4" t="s">
        <v>32824</v>
      </c>
      <c r="O4745" s="4" t="s">
        <v>32825</v>
      </c>
    </row>
    <row r="4746" spans="1:15" ht="15" hidden="1" customHeight="1" x14ac:dyDescent="0.3">
      <c r="A4746" s="2" t="s">
        <v>598</v>
      </c>
      <c r="B4746" s="2" t="s">
        <v>34354</v>
      </c>
      <c r="C4746" s="3">
        <v>48</v>
      </c>
      <c r="D4746" s="2" t="s">
        <v>1419</v>
      </c>
      <c r="E4746" s="2" t="s">
        <v>32798</v>
      </c>
      <c r="F4746" s="2">
        <v>31217957</v>
      </c>
      <c r="G4746" s="2" t="s">
        <v>32826</v>
      </c>
      <c r="H4746" s="2" t="s">
        <v>32827</v>
      </c>
      <c r="I4746" s="2" t="s">
        <v>2586</v>
      </c>
      <c r="J4746" s="2"/>
      <c r="K4746" s="2" t="s">
        <v>32828</v>
      </c>
      <c r="L4746" s="2" t="s">
        <v>32829</v>
      </c>
      <c r="M4746" s="2" t="s">
        <v>7438</v>
      </c>
      <c r="N4746" s="4" t="s">
        <v>32830</v>
      </c>
      <c r="O4746" s="4" t="s">
        <v>32831</v>
      </c>
    </row>
    <row r="4747" spans="1:15" ht="15" hidden="1" customHeight="1" x14ac:dyDescent="0.3">
      <c r="A4747" s="2" t="s">
        <v>598</v>
      </c>
      <c r="B4747" s="2" t="s">
        <v>34354</v>
      </c>
      <c r="C4747" s="3">
        <v>48</v>
      </c>
      <c r="D4747" s="2" t="s">
        <v>1419</v>
      </c>
      <c r="E4747" s="2" t="s">
        <v>32798</v>
      </c>
      <c r="F4747" s="2">
        <v>31146716</v>
      </c>
      <c r="G4747" s="2" t="s">
        <v>32832</v>
      </c>
      <c r="H4747" s="2" t="s">
        <v>32833</v>
      </c>
      <c r="I4747" s="2" t="s">
        <v>32834</v>
      </c>
      <c r="J4747" s="2" t="s">
        <v>32834</v>
      </c>
      <c r="K4747" s="2" t="s">
        <v>32835</v>
      </c>
      <c r="L4747" s="2" t="s">
        <v>32836</v>
      </c>
      <c r="M4747" s="2" t="s">
        <v>7388</v>
      </c>
      <c r="N4747" s="4" t="s">
        <v>32837</v>
      </c>
      <c r="O4747" s="4" t="s">
        <v>32838</v>
      </c>
    </row>
    <row r="4748" spans="1:15" ht="15" hidden="1" customHeight="1" x14ac:dyDescent="0.3">
      <c r="A4748" s="2" t="s">
        <v>598</v>
      </c>
      <c r="B4748" s="2" t="s">
        <v>34354</v>
      </c>
      <c r="C4748" s="3">
        <v>48</v>
      </c>
      <c r="D4748" s="2" t="s">
        <v>1419</v>
      </c>
      <c r="E4748" s="2" t="s">
        <v>32798</v>
      </c>
      <c r="F4748" s="2">
        <v>28356171</v>
      </c>
      <c r="G4748" s="2" t="s">
        <v>32839</v>
      </c>
      <c r="H4748" s="2" t="s">
        <v>32840</v>
      </c>
      <c r="I4748" s="2" t="s">
        <v>4311</v>
      </c>
      <c r="J4748" s="2" t="s">
        <v>4311</v>
      </c>
      <c r="K4748" s="2" t="s">
        <v>26169</v>
      </c>
      <c r="L4748" s="2" t="s">
        <v>32841</v>
      </c>
      <c r="M4748" s="2" t="s">
        <v>7709</v>
      </c>
      <c r="N4748" s="4" t="s">
        <v>32842</v>
      </c>
      <c r="O4748" s="4" t="s">
        <v>32843</v>
      </c>
    </row>
    <row r="4749" spans="1:15" ht="15" hidden="1" customHeight="1" x14ac:dyDescent="0.3">
      <c r="A4749" s="2" t="s">
        <v>598</v>
      </c>
      <c r="B4749" s="2" t="s">
        <v>34354</v>
      </c>
      <c r="C4749" s="3">
        <v>48</v>
      </c>
      <c r="D4749" s="2" t="s">
        <v>1419</v>
      </c>
      <c r="E4749" s="2" t="s">
        <v>32798</v>
      </c>
      <c r="F4749" s="2">
        <v>28646967</v>
      </c>
      <c r="G4749" s="2" t="s">
        <v>32844</v>
      </c>
      <c r="H4749" s="2" t="s">
        <v>32845</v>
      </c>
      <c r="I4749" s="2" t="s">
        <v>7072</v>
      </c>
      <c r="J4749" s="2"/>
      <c r="K4749" s="2" t="s">
        <v>14224</v>
      </c>
      <c r="L4749" s="2" t="s">
        <v>32846</v>
      </c>
      <c r="M4749" s="2" t="s">
        <v>7438</v>
      </c>
      <c r="N4749" s="4" t="s">
        <v>32847</v>
      </c>
      <c r="O4749" s="4" t="s">
        <v>32848</v>
      </c>
    </row>
    <row r="4750" spans="1:15" ht="15" hidden="1" customHeight="1" x14ac:dyDescent="0.3">
      <c r="A4750" s="2" t="s">
        <v>598</v>
      </c>
      <c r="B4750" s="2" t="s">
        <v>34354</v>
      </c>
      <c r="C4750" s="3">
        <v>48</v>
      </c>
      <c r="D4750" s="2" t="s">
        <v>1419</v>
      </c>
      <c r="E4750" s="2" t="s">
        <v>32798</v>
      </c>
      <c r="F4750" s="2">
        <v>26559544</v>
      </c>
      <c r="G4750" s="2" t="s">
        <v>32849</v>
      </c>
      <c r="H4750" s="2" t="s">
        <v>32850</v>
      </c>
      <c r="I4750" s="2" t="s">
        <v>4589</v>
      </c>
      <c r="J4750" s="2"/>
      <c r="K4750" s="2" t="s">
        <v>32851</v>
      </c>
      <c r="L4750" s="2" t="s">
        <v>32852</v>
      </c>
      <c r="M4750" s="2" t="s">
        <v>7460</v>
      </c>
      <c r="N4750" s="4" t="s">
        <v>32853</v>
      </c>
      <c r="O4750" s="4" t="s">
        <v>32854</v>
      </c>
    </row>
    <row r="4751" spans="1:15" ht="15" hidden="1" customHeight="1" x14ac:dyDescent="0.3">
      <c r="A4751" s="2" t="s">
        <v>598</v>
      </c>
      <c r="B4751" s="2" t="s">
        <v>34354</v>
      </c>
      <c r="C4751" s="3">
        <v>48</v>
      </c>
      <c r="D4751" s="2" t="s">
        <v>1419</v>
      </c>
      <c r="E4751" s="2" t="s">
        <v>32798</v>
      </c>
      <c r="F4751" s="2">
        <v>28179378</v>
      </c>
      <c r="G4751" s="2" t="s">
        <v>32855</v>
      </c>
      <c r="H4751" s="2" t="s">
        <v>32856</v>
      </c>
      <c r="I4751" s="2" t="s">
        <v>9419</v>
      </c>
      <c r="J4751" s="2"/>
      <c r="K4751" s="2" t="s">
        <v>32857</v>
      </c>
      <c r="L4751" s="2" t="s">
        <v>32858</v>
      </c>
      <c r="M4751" s="2" t="s">
        <v>29459</v>
      </c>
      <c r="N4751" s="4" t="s">
        <v>32859</v>
      </c>
      <c r="O4751" s="4" t="s">
        <v>32860</v>
      </c>
    </row>
    <row r="4752" spans="1:15" ht="15" hidden="1" customHeight="1" x14ac:dyDescent="0.3">
      <c r="A4752" s="2" t="s">
        <v>598</v>
      </c>
      <c r="B4752" s="2" t="s">
        <v>34354</v>
      </c>
      <c r="C4752" s="3">
        <v>48</v>
      </c>
      <c r="D4752" s="2" t="s">
        <v>1419</v>
      </c>
      <c r="E4752" s="2" t="s">
        <v>32781</v>
      </c>
      <c r="F4752" s="2">
        <v>26888709</v>
      </c>
      <c r="G4752" s="2" t="s">
        <v>32861</v>
      </c>
      <c r="H4752" s="2" t="s">
        <v>32862</v>
      </c>
      <c r="I4752" s="2" t="s">
        <v>2908</v>
      </c>
      <c r="J4752" s="2" t="s">
        <v>32863</v>
      </c>
      <c r="K4752" s="2" t="s">
        <v>32864</v>
      </c>
      <c r="L4752" s="2" t="s">
        <v>32865</v>
      </c>
      <c r="M4752" s="2" t="s">
        <v>20855</v>
      </c>
      <c r="N4752" s="4" t="s">
        <v>32866</v>
      </c>
      <c r="O4752" s="4" t="s">
        <v>32867</v>
      </c>
    </row>
    <row r="4753" spans="1:15" ht="15" hidden="1" customHeight="1" x14ac:dyDescent="0.3">
      <c r="A4753" s="2" t="s">
        <v>598</v>
      </c>
      <c r="B4753" s="2" t="s">
        <v>34354</v>
      </c>
      <c r="C4753" s="3">
        <v>48</v>
      </c>
      <c r="D4753" s="2" t="s">
        <v>1419</v>
      </c>
      <c r="E4753" s="2" t="s">
        <v>32798</v>
      </c>
      <c r="F4753" s="2">
        <v>27336164</v>
      </c>
      <c r="G4753" s="2" t="s">
        <v>32868</v>
      </c>
      <c r="H4753" s="2" t="s">
        <v>32869</v>
      </c>
      <c r="I4753" s="2" t="s">
        <v>864</v>
      </c>
      <c r="J4753" s="2" t="s">
        <v>32870</v>
      </c>
      <c r="K4753" s="2" t="s">
        <v>7933</v>
      </c>
      <c r="L4753" s="2" t="s">
        <v>32871</v>
      </c>
      <c r="M4753" s="2" t="s">
        <v>7404</v>
      </c>
      <c r="N4753" s="4" t="s">
        <v>32872</v>
      </c>
      <c r="O4753" s="4" t="s">
        <v>32873</v>
      </c>
    </row>
    <row r="4754" spans="1:15" ht="15" hidden="1" customHeight="1" x14ac:dyDescent="0.3">
      <c r="A4754" s="2" t="s">
        <v>598</v>
      </c>
      <c r="B4754" s="2" t="s">
        <v>34354</v>
      </c>
      <c r="C4754" s="3">
        <v>48</v>
      </c>
      <c r="D4754" s="2" t="s">
        <v>1419</v>
      </c>
      <c r="E4754" s="2" t="s">
        <v>32798</v>
      </c>
      <c r="F4754" s="2">
        <v>25389137</v>
      </c>
      <c r="G4754" s="2" t="s">
        <v>32874</v>
      </c>
      <c r="H4754" s="2" t="s">
        <v>32875</v>
      </c>
      <c r="I4754" s="2" t="s">
        <v>2126</v>
      </c>
      <c r="J4754" s="2"/>
      <c r="K4754" s="2" t="s">
        <v>5377</v>
      </c>
      <c r="L4754" s="2" t="s">
        <v>32876</v>
      </c>
      <c r="M4754" s="2" t="s">
        <v>8909</v>
      </c>
      <c r="N4754" s="4" t="s">
        <v>32877</v>
      </c>
      <c r="O4754" s="4" t="s">
        <v>32878</v>
      </c>
    </row>
    <row r="4755" spans="1:15" ht="15" hidden="1" customHeight="1" x14ac:dyDescent="0.3">
      <c r="A4755" s="2" t="s">
        <v>598</v>
      </c>
      <c r="B4755" s="2" t="s">
        <v>34354</v>
      </c>
      <c r="C4755" s="3">
        <v>48</v>
      </c>
      <c r="D4755" s="2" t="s">
        <v>1419</v>
      </c>
      <c r="E4755" s="2" t="s">
        <v>32781</v>
      </c>
      <c r="F4755" s="2">
        <v>23661572</v>
      </c>
      <c r="G4755" s="2" t="s">
        <v>32879</v>
      </c>
      <c r="H4755" s="2" t="s">
        <v>32880</v>
      </c>
      <c r="I4755" s="2" t="s">
        <v>2130</v>
      </c>
      <c r="J4755" s="2" t="s">
        <v>17217</v>
      </c>
      <c r="K4755" s="2" t="s">
        <v>12492</v>
      </c>
      <c r="L4755" s="2" t="s">
        <v>32881</v>
      </c>
      <c r="M4755" s="2" t="s">
        <v>7460</v>
      </c>
      <c r="N4755" s="4" t="s">
        <v>32882</v>
      </c>
      <c r="O4755" s="4" t="s">
        <v>32883</v>
      </c>
    </row>
    <row r="4756" spans="1:15" ht="15" hidden="1" customHeight="1" x14ac:dyDescent="0.3">
      <c r="A4756" s="2" t="s">
        <v>598</v>
      </c>
      <c r="B4756" s="2" t="s">
        <v>34354</v>
      </c>
      <c r="C4756" s="3">
        <v>48</v>
      </c>
      <c r="D4756" s="2" t="s">
        <v>1419</v>
      </c>
      <c r="E4756" s="2" t="s">
        <v>32781</v>
      </c>
      <c r="F4756" s="2">
        <v>18310194</v>
      </c>
      <c r="G4756" s="2" t="s">
        <v>32884</v>
      </c>
      <c r="H4756" s="2" t="s">
        <v>32885</v>
      </c>
      <c r="I4756" s="2" t="s">
        <v>818</v>
      </c>
      <c r="J4756" s="2"/>
      <c r="K4756" s="2" t="s">
        <v>648</v>
      </c>
      <c r="L4756" s="2" t="s">
        <v>32886</v>
      </c>
      <c r="M4756" s="2" t="s">
        <v>7388</v>
      </c>
      <c r="N4756" s="4" t="s">
        <v>32887</v>
      </c>
      <c r="O4756" s="4" t="s">
        <v>32888</v>
      </c>
    </row>
    <row r="4757" spans="1:15" ht="15" hidden="1" customHeight="1" x14ac:dyDescent="0.3">
      <c r="A4757" s="2" t="s">
        <v>598</v>
      </c>
      <c r="B4757" s="2" t="s">
        <v>34354</v>
      </c>
      <c r="C4757" s="3">
        <v>48</v>
      </c>
      <c r="D4757" s="2" t="s">
        <v>1419</v>
      </c>
      <c r="E4757" s="2" t="s">
        <v>32781</v>
      </c>
      <c r="F4757" s="2">
        <v>6828840</v>
      </c>
      <c r="G4757" s="2" t="s">
        <v>32889</v>
      </c>
      <c r="H4757" s="2" t="s">
        <v>32890</v>
      </c>
      <c r="I4757" s="2" t="s">
        <v>32891</v>
      </c>
      <c r="J4757" s="2"/>
      <c r="K4757" s="2" t="s">
        <v>32892</v>
      </c>
      <c r="L4757" s="2" t="s">
        <v>32893</v>
      </c>
      <c r="M4757" s="2" t="s">
        <v>8667</v>
      </c>
      <c r="N4757" s="4" t="s">
        <v>32894</v>
      </c>
      <c r="O4757" s="2"/>
    </row>
    <row r="4758" spans="1:15" ht="15" hidden="1" customHeight="1" x14ac:dyDescent="0.3">
      <c r="A4758" s="2" t="s">
        <v>611</v>
      </c>
      <c r="B4758" s="2" t="s">
        <v>34355</v>
      </c>
      <c r="C4758" s="3">
        <v>49</v>
      </c>
      <c r="D4758" s="2" t="s">
        <v>1444</v>
      </c>
      <c r="E4758" s="2" t="s">
        <v>32895</v>
      </c>
      <c r="F4758" s="2">
        <v>40098051</v>
      </c>
      <c r="G4758" s="2" t="s">
        <v>32896</v>
      </c>
      <c r="H4758" s="2" t="s">
        <v>32897</v>
      </c>
      <c r="I4758" s="2" t="s">
        <v>22765</v>
      </c>
      <c r="J4758" s="2" t="s">
        <v>22765</v>
      </c>
      <c r="K4758" s="2" t="s">
        <v>32898</v>
      </c>
      <c r="L4758" s="2" t="s">
        <v>32899</v>
      </c>
      <c r="M4758" s="2" t="s">
        <v>7388</v>
      </c>
      <c r="N4758" s="4" t="s">
        <v>32900</v>
      </c>
      <c r="O4758" s="4" t="s">
        <v>32901</v>
      </c>
    </row>
    <row r="4759" spans="1:15" ht="15" hidden="1" customHeight="1" x14ac:dyDescent="0.3">
      <c r="A4759" s="2" t="s">
        <v>611</v>
      </c>
      <c r="B4759" s="2" t="s">
        <v>34355</v>
      </c>
      <c r="C4759" s="3">
        <v>49</v>
      </c>
      <c r="D4759" s="2" t="s">
        <v>1444</v>
      </c>
      <c r="E4759" s="2" t="s">
        <v>32895</v>
      </c>
      <c r="F4759" s="2">
        <v>39198174</v>
      </c>
      <c r="G4759" s="2" t="s">
        <v>32902</v>
      </c>
      <c r="H4759" s="2" t="s">
        <v>32903</v>
      </c>
      <c r="I4759" s="2" t="s">
        <v>24642</v>
      </c>
      <c r="J4759" s="2" t="s">
        <v>26771</v>
      </c>
      <c r="K4759" s="2" t="s">
        <v>16200</v>
      </c>
      <c r="L4759" s="2" t="s">
        <v>32904</v>
      </c>
      <c r="M4759" s="2" t="s">
        <v>7388</v>
      </c>
      <c r="N4759" s="4" t="s">
        <v>32905</v>
      </c>
      <c r="O4759" s="4" t="s">
        <v>32906</v>
      </c>
    </row>
    <row r="4760" spans="1:15" ht="15" hidden="1" customHeight="1" x14ac:dyDescent="0.3">
      <c r="A4760" s="2" t="s">
        <v>611</v>
      </c>
      <c r="B4760" s="2" t="s">
        <v>34355</v>
      </c>
      <c r="C4760" s="3">
        <v>49</v>
      </c>
      <c r="D4760" s="2" t="s">
        <v>1444</v>
      </c>
      <c r="E4760" s="2" t="s">
        <v>32895</v>
      </c>
      <c r="F4760" s="2">
        <v>39467899</v>
      </c>
      <c r="G4760" s="2" t="s">
        <v>32907</v>
      </c>
      <c r="H4760" s="2" t="s">
        <v>32908</v>
      </c>
      <c r="I4760" s="2" t="s">
        <v>11899</v>
      </c>
      <c r="J4760" s="2" t="s">
        <v>32094</v>
      </c>
      <c r="K4760" s="2" t="s">
        <v>23876</v>
      </c>
      <c r="L4760" s="2" t="s">
        <v>32909</v>
      </c>
      <c r="M4760" s="2" t="s">
        <v>7488</v>
      </c>
      <c r="N4760" s="4" t="s">
        <v>32910</v>
      </c>
      <c r="O4760" s="4" t="s">
        <v>32911</v>
      </c>
    </row>
    <row r="4761" spans="1:15" ht="15" hidden="1" customHeight="1" x14ac:dyDescent="0.3">
      <c r="A4761" s="2" t="s">
        <v>611</v>
      </c>
      <c r="B4761" s="2" t="s">
        <v>34355</v>
      </c>
      <c r="C4761" s="3">
        <v>49</v>
      </c>
      <c r="D4761" s="2" t="s">
        <v>1444</v>
      </c>
      <c r="E4761" s="2" t="s">
        <v>32895</v>
      </c>
      <c r="F4761" s="2">
        <v>39167184</v>
      </c>
      <c r="G4761" s="2" t="s">
        <v>32912</v>
      </c>
      <c r="H4761" s="2" t="s">
        <v>32913</v>
      </c>
      <c r="I4761" s="2" t="s">
        <v>850</v>
      </c>
      <c r="J4761" s="2"/>
      <c r="K4761" s="2" t="s">
        <v>18156</v>
      </c>
      <c r="L4761" s="2" t="s">
        <v>32914</v>
      </c>
      <c r="M4761" s="2" t="s">
        <v>7858</v>
      </c>
      <c r="N4761" s="4" t="s">
        <v>32915</v>
      </c>
      <c r="O4761" s="4" t="s">
        <v>32916</v>
      </c>
    </row>
    <row r="4762" spans="1:15" ht="15" hidden="1" customHeight="1" x14ac:dyDescent="0.3">
      <c r="A4762" s="2" t="s">
        <v>611</v>
      </c>
      <c r="B4762" s="2" t="s">
        <v>34355</v>
      </c>
      <c r="C4762" s="3">
        <v>49</v>
      </c>
      <c r="D4762" s="2" t="s">
        <v>1444</v>
      </c>
      <c r="E4762" s="2" t="s">
        <v>32895</v>
      </c>
      <c r="F4762" s="2">
        <v>39037588</v>
      </c>
      <c r="G4762" s="2" t="s">
        <v>32912</v>
      </c>
      <c r="H4762" s="2" t="s">
        <v>32917</v>
      </c>
      <c r="I4762" s="2" t="s">
        <v>4382</v>
      </c>
      <c r="J4762" s="2" t="s">
        <v>28532</v>
      </c>
      <c r="K4762" s="2" t="s">
        <v>18156</v>
      </c>
      <c r="L4762" s="2" t="s">
        <v>32918</v>
      </c>
      <c r="M4762" s="2" t="s">
        <v>7488</v>
      </c>
      <c r="N4762" s="4" t="s">
        <v>32919</v>
      </c>
      <c r="O4762" s="4" t="s">
        <v>32920</v>
      </c>
    </row>
    <row r="4763" spans="1:15" ht="15" hidden="1" customHeight="1" x14ac:dyDescent="0.3">
      <c r="A4763" s="2" t="s">
        <v>611</v>
      </c>
      <c r="B4763" s="2" t="s">
        <v>34355</v>
      </c>
      <c r="C4763" s="3">
        <v>49</v>
      </c>
      <c r="D4763" s="2" t="s">
        <v>1444</v>
      </c>
      <c r="E4763" s="2" t="s">
        <v>32895</v>
      </c>
      <c r="F4763" s="2">
        <v>38171853</v>
      </c>
      <c r="G4763" s="2" t="s">
        <v>32921</v>
      </c>
      <c r="H4763" s="2" t="s">
        <v>32922</v>
      </c>
      <c r="I4763" s="2" t="s">
        <v>4450</v>
      </c>
      <c r="J4763" s="2" t="s">
        <v>32923</v>
      </c>
      <c r="K4763" s="2" t="s">
        <v>16200</v>
      </c>
      <c r="L4763" s="2" t="s">
        <v>32924</v>
      </c>
      <c r="M4763" s="2" t="s">
        <v>7709</v>
      </c>
      <c r="N4763" s="4" t="s">
        <v>32925</v>
      </c>
      <c r="O4763" s="4" t="s">
        <v>32926</v>
      </c>
    </row>
    <row r="4764" spans="1:15" ht="15" hidden="1" customHeight="1" x14ac:dyDescent="0.3">
      <c r="A4764" s="2" t="s">
        <v>611</v>
      </c>
      <c r="B4764" s="2" t="s">
        <v>34355</v>
      </c>
      <c r="C4764" s="3">
        <v>49</v>
      </c>
      <c r="D4764" s="2" t="s">
        <v>1444</v>
      </c>
      <c r="E4764" s="2" t="s">
        <v>32895</v>
      </c>
      <c r="F4764" s="2">
        <v>37940715</v>
      </c>
      <c r="G4764" s="2" t="s">
        <v>32927</v>
      </c>
      <c r="H4764" s="2" t="s">
        <v>32928</v>
      </c>
      <c r="I4764" s="2" t="s">
        <v>5347</v>
      </c>
      <c r="J4764" s="2" t="s">
        <v>5698</v>
      </c>
      <c r="K4764" s="2" t="s">
        <v>18156</v>
      </c>
      <c r="L4764" s="2" t="s">
        <v>32929</v>
      </c>
      <c r="M4764" s="2" t="s">
        <v>7677</v>
      </c>
      <c r="N4764" s="4" t="s">
        <v>32930</v>
      </c>
      <c r="O4764" s="4" t="s">
        <v>32931</v>
      </c>
    </row>
    <row r="4765" spans="1:15" ht="15" hidden="1" customHeight="1" x14ac:dyDescent="0.3">
      <c r="A4765" s="2" t="s">
        <v>611</v>
      </c>
      <c r="B4765" s="2" t="s">
        <v>34355</v>
      </c>
      <c r="C4765" s="3">
        <v>49</v>
      </c>
      <c r="D4765" s="2" t="s">
        <v>1444</v>
      </c>
      <c r="E4765" s="2" t="s">
        <v>32895</v>
      </c>
      <c r="F4765" s="2">
        <v>38124270</v>
      </c>
      <c r="G4765" s="2" t="s">
        <v>32932</v>
      </c>
      <c r="H4765" s="2" t="s">
        <v>32933</v>
      </c>
      <c r="I4765" s="2" t="s">
        <v>5347</v>
      </c>
      <c r="J4765" s="2" t="s">
        <v>7210</v>
      </c>
      <c r="K4765" s="2" t="s">
        <v>32934</v>
      </c>
      <c r="L4765" s="2" t="s">
        <v>32935</v>
      </c>
      <c r="M4765" s="2" t="s">
        <v>7709</v>
      </c>
      <c r="N4765" s="4" t="s">
        <v>32936</v>
      </c>
      <c r="O4765" s="4" t="s">
        <v>32937</v>
      </c>
    </row>
    <row r="4766" spans="1:15" ht="15" hidden="1" customHeight="1" x14ac:dyDescent="0.3">
      <c r="A4766" s="2" t="s">
        <v>611</v>
      </c>
      <c r="B4766" s="2" t="s">
        <v>34355</v>
      </c>
      <c r="C4766" s="3">
        <v>49</v>
      </c>
      <c r="D4766" s="2" t="s">
        <v>1444</v>
      </c>
      <c r="E4766" s="2" t="s">
        <v>32895</v>
      </c>
      <c r="F4766" s="2">
        <v>38960651</v>
      </c>
      <c r="G4766" s="2" t="s">
        <v>32938</v>
      </c>
      <c r="H4766" s="2" t="s">
        <v>32939</v>
      </c>
      <c r="I4766" s="2" t="s">
        <v>945</v>
      </c>
      <c r="J4766" s="2"/>
      <c r="K4766" s="2" t="s">
        <v>17455</v>
      </c>
      <c r="L4766" s="2" t="s">
        <v>32940</v>
      </c>
      <c r="M4766" s="2" t="s">
        <v>7438</v>
      </c>
      <c r="N4766" s="4" t="s">
        <v>32941</v>
      </c>
      <c r="O4766" s="4" t="s">
        <v>32942</v>
      </c>
    </row>
    <row r="4767" spans="1:15" ht="15" hidden="1" customHeight="1" x14ac:dyDescent="0.3">
      <c r="A4767" s="2" t="s">
        <v>611</v>
      </c>
      <c r="B4767" s="2" t="s">
        <v>34355</v>
      </c>
      <c r="C4767" s="3">
        <v>49</v>
      </c>
      <c r="D4767" s="2" t="s">
        <v>1444</v>
      </c>
      <c r="E4767" s="2" t="s">
        <v>32895</v>
      </c>
      <c r="F4767" s="2">
        <v>37344447</v>
      </c>
      <c r="G4767" s="2" t="s">
        <v>32943</v>
      </c>
      <c r="H4767" s="2" t="s">
        <v>32944</v>
      </c>
      <c r="I4767" s="2" t="s">
        <v>5570</v>
      </c>
      <c r="J4767" s="2" t="s">
        <v>15729</v>
      </c>
      <c r="K4767" s="2" t="s">
        <v>32945</v>
      </c>
      <c r="L4767" s="2" t="s">
        <v>32946</v>
      </c>
      <c r="M4767" s="2" t="s">
        <v>7388</v>
      </c>
      <c r="N4767" s="4" t="s">
        <v>32947</v>
      </c>
      <c r="O4767" s="4" t="s">
        <v>32948</v>
      </c>
    </row>
    <row r="4768" spans="1:15" ht="15" hidden="1" customHeight="1" x14ac:dyDescent="0.3">
      <c r="A4768" s="2" t="s">
        <v>611</v>
      </c>
      <c r="B4768" s="2" t="s">
        <v>34355</v>
      </c>
      <c r="C4768" s="3">
        <v>49</v>
      </c>
      <c r="D4768" s="2" t="s">
        <v>1444</v>
      </c>
      <c r="E4768" s="2" t="s">
        <v>32895</v>
      </c>
      <c r="F4768" s="2">
        <v>37673624</v>
      </c>
      <c r="G4768" s="2" t="s">
        <v>32949</v>
      </c>
      <c r="H4768" s="2" t="s">
        <v>32950</v>
      </c>
      <c r="I4768" s="2" t="s">
        <v>1117</v>
      </c>
      <c r="J4768" s="2"/>
      <c r="K4768" s="2" t="s">
        <v>17455</v>
      </c>
      <c r="L4768" s="2" t="s">
        <v>32951</v>
      </c>
      <c r="M4768" s="2" t="s">
        <v>11506</v>
      </c>
      <c r="N4768" s="4" t="s">
        <v>32952</v>
      </c>
      <c r="O4768" s="4" t="s">
        <v>32953</v>
      </c>
    </row>
    <row r="4769" spans="1:15" ht="15" hidden="1" customHeight="1" x14ac:dyDescent="0.3">
      <c r="A4769" s="2" t="s">
        <v>611</v>
      </c>
      <c r="B4769" s="2" t="s">
        <v>34355</v>
      </c>
      <c r="C4769" s="3">
        <v>49</v>
      </c>
      <c r="D4769" s="2" t="s">
        <v>1444</v>
      </c>
      <c r="E4769" s="2" t="s">
        <v>32895</v>
      </c>
      <c r="F4769" s="2">
        <v>35809214</v>
      </c>
      <c r="G4769" s="2" t="s">
        <v>32954</v>
      </c>
      <c r="H4769" s="2" t="s">
        <v>32955</v>
      </c>
      <c r="I4769" s="2" t="s">
        <v>10108</v>
      </c>
      <c r="J4769" s="2" t="s">
        <v>32956</v>
      </c>
      <c r="K4769" s="2" t="s">
        <v>23876</v>
      </c>
      <c r="L4769" s="2" t="s">
        <v>32957</v>
      </c>
      <c r="M4769" s="2" t="s">
        <v>7388</v>
      </c>
      <c r="N4769" s="4" t="s">
        <v>32958</v>
      </c>
      <c r="O4769" s="4" t="s">
        <v>32959</v>
      </c>
    </row>
    <row r="4770" spans="1:15" ht="15" hidden="1" customHeight="1" x14ac:dyDescent="0.3">
      <c r="A4770" s="2" t="s">
        <v>611</v>
      </c>
      <c r="B4770" s="2" t="s">
        <v>34355</v>
      </c>
      <c r="C4770" s="3">
        <v>49</v>
      </c>
      <c r="D4770" s="2" t="s">
        <v>1444</v>
      </c>
      <c r="E4770" s="2" t="s">
        <v>32895</v>
      </c>
      <c r="F4770" s="2">
        <v>36411911</v>
      </c>
      <c r="G4770" s="2" t="s">
        <v>32960</v>
      </c>
      <c r="H4770" s="2" t="s">
        <v>32961</v>
      </c>
      <c r="I4770" s="2" t="s">
        <v>10108</v>
      </c>
      <c r="J4770" s="2" t="s">
        <v>6629</v>
      </c>
      <c r="K4770" s="2" t="s">
        <v>5301</v>
      </c>
      <c r="L4770" s="2" t="s">
        <v>32962</v>
      </c>
      <c r="M4770" s="2" t="s">
        <v>7709</v>
      </c>
      <c r="N4770" s="4" t="s">
        <v>32963</v>
      </c>
      <c r="O4770" s="4" t="s">
        <v>32964</v>
      </c>
    </row>
    <row r="4771" spans="1:15" ht="15" hidden="1" customHeight="1" x14ac:dyDescent="0.3">
      <c r="A4771" s="2" t="s">
        <v>611</v>
      </c>
      <c r="B4771" s="2" t="s">
        <v>34355</v>
      </c>
      <c r="C4771" s="3">
        <v>49</v>
      </c>
      <c r="D4771" s="2" t="s">
        <v>1444</v>
      </c>
      <c r="E4771" s="2" t="s">
        <v>32895</v>
      </c>
      <c r="F4771" s="2">
        <v>35142384</v>
      </c>
      <c r="G4771" s="2" t="s">
        <v>32965</v>
      </c>
      <c r="H4771" s="2" t="s">
        <v>32966</v>
      </c>
      <c r="I4771" s="2" t="s">
        <v>1660</v>
      </c>
      <c r="J4771" s="2" t="s">
        <v>7551</v>
      </c>
      <c r="K4771" s="2" t="s">
        <v>27702</v>
      </c>
      <c r="L4771" s="2" t="s">
        <v>32967</v>
      </c>
      <c r="M4771" s="2" t="s">
        <v>7388</v>
      </c>
      <c r="N4771" s="4" t="s">
        <v>32968</v>
      </c>
      <c r="O4771" s="4" t="s">
        <v>32969</v>
      </c>
    </row>
    <row r="4772" spans="1:15" ht="15" hidden="1" customHeight="1" x14ac:dyDescent="0.3">
      <c r="A4772" s="2" t="s">
        <v>611</v>
      </c>
      <c r="B4772" s="2" t="s">
        <v>34355</v>
      </c>
      <c r="C4772" s="3">
        <v>49</v>
      </c>
      <c r="D4772" s="2" t="s">
        <v>1444</v>
      </c>
      <c r="E4772" s="2" t="s">
        <v>32895</v>
      </c>
      <c r="F4772" s="2">
        <v>34727329</v>
      </c>
      <c r="G4772" s="2" t="s">
        <v>32970</v>
      </c>
      <c r="H4772" s="2" t="s">
        <v>32971</v>
      </c>
      <c r="I4772" s="2" t="s">
        <v>5380</v>
      </c>
      <c r="J4772" s="2" t="s">
        <v>27095</v>
      </c>
      <c r="K4772" s="2" t="s">
        <v>23876</v>
      </c>
      <c r="L4772" s="2" t="s">
        <v>32972</v>
      </c>
      <c r="M4772" s="2" t="s">
        <v>7382</v>
      </c>
      <c r="N4772" s="4" t="s">
        <v>32973</v>
      </c>
      <c r="O4772" s="4" t="s">
        <v>32974</v>
      </c>
    </row>
    <row r="4773" spans="1:15" ht="15" hidden="1" customHeight="1" x14ac:dyDescent="0.3">
      <c r="A4773" s="2" t="s">
        <v>611</v>
      </c>
      <c r="B4773" s="2" t="s">
        <v>34355</v>
      </c>
      <c r="C4773" s="3">
        <v>49</v>
      </c>
      <c r="D4773" s="2" t="s">
        <v>1444</v>
      </c>
      <c r="E4773" s="2" t="s">
        <v>32895</v>
      </c>
      <c r="F4773" s="2">
        <v>35135945</v>
      </c>
      <c r="G4773" s="2" t="s">
        <v>32975</v>
      </c>
      <c r="H4773" s="2" t="s">
        <v>32976</v>
      </c>
      <c r="I4773" s="2" t="s">
        <v>695</v>
      </c>
      <c r="J4773" s="2"/>
      <c r="K4773" s="2" t="s">
        <v>17455</v>
      </c>
      <c r="L4773" s="2" t="s">
        <v>32977</v>
      </c>
      <c r="M4773" s="2" t="s">
        <v>7388</v>
      </c>
      <c r="N4773" s="4" t="s">
        <v>32978</v>
      </c>
      <c r="O4773" s="4" t="s">
        <v>32979</v>
      </c>
    </row>
    <row r="4774" spans="1:15" ht="15" hidden="1" customHeight="1" x14ac:dyDescent="0.3">
      <c r="A4774" s="2" t="s">
        <v>611</v>
      </c>
      <c r="B4774" s="2" t="s">
        <v>34355</v>
      </c>
      <c r="C4774" s="3">
        <v>49</v>
      </c>
      <c r="D4774" s="2" t="s">
        <v>1444</v>
      </c>
      <c r="E4774" s="2" t="s">
        <v>32895</v>
      </c>
      <c r="F4774" s="2">
        <v>35831192</v>
      </c>
      <c r="G4774" s="2" t="s">
        <v>32938</v>
      </c>
      <c r="H4774" s="2" t="s">
        <v>32980</v>
      </c>
      <c r="I4774" s="2" t="s">
        <v>695</v>
      </c>
      <c r="J4774" s="2"/>
      <c r="K4774" s="2" t="s">
        <v>17455</v>
      </c>
      <c r="L4774" s="2" t="s">
        <v>32981</v>
      </c>
      <c r="M4774" s="2" t="s">
        <v>7388</v>
      </c>
      <c r="N4774" s="4" t="s">
        <v>32982</v>
      </c>
      <c r="O4774" s="4" t="s">
        <v>32983</v>
      </c>
    </row>
    <row r="4775" spans="1:15" ht="15" hidden="1" customHeight="1" x14ac:dyDescent="0.3">
      <c r="A4775" s="2" t="s">
        <v>611</v>
      </c>
      <c r="B4775" s="2" t="s">
        <v>34355</v>
      </c>
      <c r="C4775" s="3">
        <v>49</v>
      </c>
      <c r="D4775" s="2" t="s">
        <v>1444</v>
      </c>
      <c r="E4775" s="2" t="s">
        <v>32895</v>
      </c>
      <c r="F4775" s="2">
        <v>32985955</v>
      </c>
      <c r="G4775" s="2" t="s">
        <v>32984</v>
      </c>
      <c r="H4775" s="2" t="s">
        <v>32985</v>
      </c>
      <c r="I4775" s="2" t="s">
        <v>3190</v>
      </c>
      <c r="J4775" s="2" t="s">
        <v>2284</v>
      </c>
      <c r="K4775" s="2" t="s">
        <v>15399</v>
      </c>
      <c r="L4775" s="2" t="s">
        <v>32986</v>
      </c>
      <c r="M4775" s="2" t="s">
        <v>11819</v>
      </c>
      <c r="N4775" s="4" t="s">
        <v>32987</v>
      </c>
      <c r="O4775" s="4" t="s">
        <v>32988</v>
      </c>
    </row>
    <row r="4776" spans="1:15" ht="15" hidden="1" customHeight="1" x14ac:dyDescent="0.3">
      <c r="A4776" s="2" t="s">
        <v>611</v>
      </c>
      <c r="B4776" s="2" t="s">
        <v>34355</v>
      </c>
      <c r="C4776" s="3">
        <v>49</v>
      </c>
      <c r="D4776" s="2" t="s">
        <v>1444</v>
      </c>
      <c r="E4776" s="2" t="s">
        <v>32895</v>
      </c>
      <c r="F4776" s="2">
        <v>33376671</v>
      </c>
      <c r="G4776" s="2" t="s">
        <v>32989</v>
      </c>
      <c r="H4776" s="2" t="s">
        <v>32990</v>
      </c>
      <c r="I4776" s="2" t="s">
        <v>759</v>
      </c>
      <c r="J4776" s="2" t="s">
        <v>14181</v>
      </c>
      <c r="K4776" s="2" t="s">
        <v>32991</v>
      </c>
      <c r="L4776" s="2" t="s">
        <v>32992</v>
      </c>
      <c r="M4776" s="2" t="s">
        <v>7709</v>
      </c>
      <c r="N4776" s="4" t="s">
        <v>32993</v>
      </c>
      <c r="O4776" s="4" t="s">
        <v>32994</v>
      </c>
    </row>
    <row r="4777" spans="1:15" ht="15" hidden="1" customHeight="1" x14ac:dyDescent="0.3">
      <c r="A4777" s="2" t="s">
        <v>611</v>
      </c>
      <c r="B4777" s="2" t="s">
        <v>34355</v>
      </c>
      <c r="C4777" s="3">
        <v>49</v>
      </c>
      <c r="D4777" s="2" t="s">
        <v>1444</v>
      </c>
      <c r="E4777" s="2" t="s">
        <v>32895</v>
      </c>
      <c r="F4777" s="2">
        <v>34497231</v>
      </c>
      <c r="G4777" s="2" t="s">
        <v>32938</v>
      </c>
      <c r="H4777" s="2" t="s">
        <v>6645</v>
      </c>
      <c r="I4777" s="2" t="s">
        <v>759</v>
      </c>
      <c r="J4777" s="2"/>
      <c r="K4777" s="2" t="s">
        <v>17455</v>
      </c>
      <c r="L4777" s="2" t="s">
        <v>32995</v>
      </c>
      <c r="M4777" s="2" t="s">
        <v>7388</v>
      </c>
      <c r="N4777" s="4" t="s">
        <v>32996</v>
      </c>
      <c r="O4777" s="4" t="s">
        <v>32997</v>
      </c>
    </row>
    <row r="4778" spans="1:15" ht="15" hidden="1" customHeight="1" x14ac:dyDescent="0.3">
      <c r="A4778" s="2" t="s">
        <v>611</v>
      </c>
      <c r="B4778" s="2" t="s">
        <v>34355</v>
      </c>
      <c r="C4778" s="3">
        <v>49</v>
      </c>
      <c r="D4778" s="2" t="s">
        <v>1444</v>
      </c>
      <c r="E4778" s="2" t="s">
        <v>32895</v>
      </c>
      <c r="F4778" s="2">
        <v>32608010</v>
      </c>
      <c r="G4778" s="2" t="s">
        <v>32998</v>
      </c>
      <c r="H4778" s="2" t="s">
        <v>32999</v>
      </c>
      <c r="I4778" s="2" t="s">
        <v>9169</v>
      </c>
      <c r="J4778" s="2" t="s">
        <v>4329</v>
      </c>
      <c r="K4778" s="2" t="s">
        <v>23876</v>
      </c>
      <c r="L4778" s="2" t="s">
        <v>33000</v>
      </c>
      <c r="M4778" s="2" t="s">
        <v>7388</v>
      </c>
      <c r="N4778" s="4" t="s">
        <v>33001</v>
      </c>
      <c r="O4778" s="4" t="s">
        <v>33002</v>
      </c>
    </row>
    <row r="4779" spans="1:15" ht="15" hidden="1" customHeight="1" x14ac:dyDescent="0.3">
      <c r="A4779" s="2" t="s">
        <v>611</v>
      </c>
      <c r="B4779" s="2" t="s">
        <v>34355</v>
      </c>
      <c r="C4779" s="3">
        <v>49</v>
      </c>
      <c r="D4779" s="2" t="s">
        <v>1444</v>
      </c>
      <c r="E4779" s="2" t="s">
        <v>32895</v>
      </c>
      <c r="F4779" s="2">
        <v>32490225</v>
      </c>
      <c r="G4779" s="2" t="s">
        <v>33003</v>
      </c>
      <c r="H4779" s="2" t="s">
        <v>33004</v>
      </c>
      <c r="I4779" s="2" t="s">
        <v>1347</v>
      </c>
      <c r="J4779" s="2" t="s">
        <v>32359</v>
      </c>
      <c r="K4779" s="2" t="s">
        <v>5301</v>
      </c>
      <c r="L4779" s="2" t="s">
        <v>33005</v>
      </c>
      <c r="M4779" s="2" t="s">
        <v>7388</v>
      </c>
      <c r="N4779" s="4" t="s">
        <v>33006</v>
      </c>
      <c r="O4779" s="4" t="s">
        <v>33007</v>
      </c>
    </row>
    <row r="4780" spans="1:15" ht="15" hidden="1" customHeight="1" x14ac:dyDescent="0.3">
      <c r="A4780" s="2" t="s">
        <v>611</v>
      </c>
      <c r="B4780" s="2" t="s">
        <v>34355</v>
      </c>
      <c r="C4780" s="3">
        <v>49</v>
      </c>
      <c r="D4780" s="2" t="s">
        <v>1444</v>
      </c>
      <c r="E4780" s="2" t="s">
        <v>32895</v>
      </c>
      <c r="F4780" s="2">
        <v>32190321</v>
      </c>
      <c r="G4780" s="2" t="s">
        <v>33008</v>
      </c>
      <c r="H4780" s="2" t="s">
        <v>33009</v>
      </c>
      <c r="I4780" s="2" t="s">
        <v>5046</v>
      </c>
      <c r="J4780" s="2" t="s">
        <v>21126</v>
      </c>
      <c r="K4780" s="2" t="s">
        <v>33010</v>
      </c>
      <c r="L4780" s="2" t="s">
        <v>33011</v>
      </c>
      <c r="M4780" s="2" t="s">
        <v>7388</v>
      </c>
      <c r="N4780" s="4" t="s">
        <v>33012</v>
      </c>
      <c r="O4780" s="4" t="s">
        <v>33013</v>
      </c>
    </row>
    <row r="4781" spans="1:15" ht="15" hidden="1" customHeight="1" x14ac:dyDescent="0.3">
      <c r="A4781" s="2" t="s">
        <v>611</v>
      </c>
      <c r="B4781" s="2" t="s">
        <v>34355</v>
      </c>
      <c r="C4781" s="3">
        <v>49</v>
      </c>
      <c r="D4781" s="2" t="s">
        <v>1444</v>
      </c>
      <c r="E4781" s="2" t="s">
        <v>32895</v>
      </c>
      <c r="F4781" s="2">
        <v>32507811</v>
      </c>
      <c r="G4781" s="2" t="s">
        <v>32938</v>
      </c>
      <c r="H4781" s="2" t="s">
        <v>32980</v>
      </c>
      <c r="I4781" s="2" t="s">
        <v>1123</v>
      </c>
      <c r="J4781" s="2"/>
      <c r="K4781" s="2" t="s">
        <v>17455</v>
      </c>
      <c r="L4781" s="2" t="s">
        <v>33014</v>
      </c>
      <c r="M4781" s="2" t="s">
        <v>7388</v>
      </c>
      <c r="N4781" s="4" t="s">
        <v>33015</v>
      </c>
      <c r="O4781" s="4" t="s">
        <v>33016</v>
      </c>
    </row>
    <row r="4782" spans="1:15" ht="15" hidden="1" customHeight="1" x14ac:dyDescent="0.3">
      <c r="A4782" s="2" t="s">
        <v>611</v>
      </c>
      <c r="B4782" s="2" t="s">
        <v>34355</v>
      </c>
      <c r="C4782" s="3">
        <v>49</v>
      </c>
      <c r="D4782" s="2" t="s">
        <v>1444</v>
      </c>
      <c r="E4782" s="2" t="s">
        <v>32895</v>
      </c>
      <c r="F4782" s="2">
        <v>31568803</v>
      </c>
      <c r="G4782" s="2" t="s">
        <v>33017</v>
      </c>
      <c r="H4782" s="2" t="s">
        <v>33018</v>
      </c>
      <c r="I4782" s="2" t="s">
        <v>4043</v>
      </c>
      <c r="J4782" s="2" t="s">
        <v>7269</v>
      </c>
      <c r="K4782" s="2" t="s">
        <v>33019</v>
      </c>
      <c r="L4782" s="2" t="s">
        <v>33020</v>
      </c>
      <c r="M4782" s="2" t="s">
        <v>13231</v>
      </c>
      <c r="N4782" s="4" t="s">
        <v>33021</v>
      </c>
      <c r="O4782" s="4" t="s">
        <v>33022</v>
      </c>
    </row>
    <row r="4783" spans="1:15" ht="15" hidden="1" customHeight="1" x14ac:dyDescent="0.3">
      <c r="A4783" s="2" t="s">
        <v>611</v>
      </c>
      <c r="B4783" s="2" t="s">
        <v>34355</v>
      </c>
      <c r="C4783" s="3">
        <v>49</v>
      </c>
      <c r="D4783" s="2" t="s">
        <v>1444</v>
      </c>
      <c r="E4783" s="2" t="s">
        <v>32895</v>
      </c>
      <c r="F4783" s="2">
        <v>30878636</v>
      </c>
      <c r="G4783" s="2" t="s">
        <v>33023</v>
      </c>
      <c r="H4783" s="2" t="s">
        <v>33024</v>
      </c>
      <c r="I4783" s="2" t="s">
        <v>10354</v>
      </c>
      <c r="J4783" s="2" t="s">
        <v>26473</v>
      </c>
      <c r="K4783" s="2" t="s">
        <v>23066</v>
      </c>
      <c r="L4783" s="2" t="s">
        <v>33025</v>
      </c>
      <c r="M4783" s="2" t="s">
        <v>7735</v>
      </c>
      <c r="N4783" s="4" t="s">
        <v>33026</v>
      </c>
      <c r="O4783" s="4" t="s">
        <v>33027</v>
      </c>
    </row>
    <row r="4784" spans="1:15" ht="15" hidden="1" customHeight="1" x14ac:dyDescent="0.3">
      <c r="A4784" s="2" t="s">
        <v>611</v>
      </c>
      <c r="B4784" s="2" t="s">
        <v>34355</v>
      </c>
      <c r="C4784" s="3">
        <v>49</v>
      </c>
      <c r="D4784" s="2" t="s">
        <v>1444</v>
      </c>
      <c r="E4784" s="2" t="s">
        <v>32895</v>
      </c>
      <c r="F4784" s="2">
        <v>30146558</v>
      </c>
      <c r="G4784" s="2" t="s">
        <v>33028</v>
      </c>
      <c r="H4784" s="2" t="s">
        <v>33029</v>
      </c>
      <c r="I4784" s="2" t="s">
        <v>1423</v>
      </c>
      <c r="J4784" s="2" t="s">
        <v>16750</v>
      </c>
      <c r="K4784" s="2" t="s">
        <v>16200</v>
      </c>
      <c r="L4784" s="2" t="s">
        <v>33030</v>
      </c>
      <c r="M4784" s="2" t="s">
        <v>7709</v>
      </c>
      <c r="N4784" s="4" t="s">
        <v>33031</v>
      </c>
      <c r="O4784" s="4" t="s">
        <v>33032</v>
      </c>
    </row>
    <row r="4785" spans="1:15" ht="15" hidden="1" customHeight="1" x14ac:dyDescent="0.3">
      <c r="A4785" s="2" t="s">
        <v>611</v>
      </c>
      <c r="B4785" s="2" t="s">
        <v>34355</v>
      </c>
      <c r="C4785" s="3">
        <v>49</v>
      </c>
      <c r="D4785" s="2" t="s">
        <v>1444</v>
      </c>
      <c r="E4785" s="2" t="s">
        <v>32895</v>
      </c>
      <c r="F4785" s="2">
        <v>31168008</v>
      </c>
      <c r="G4785" s="2" t="s">
        <v>33033</v>
      </c>
      <c r="H4785" s="2" t="s">
        <v>33034</v>
      </c>
      <c r="I4785" s="2" t="s">
        <v>1125</v>
      </c>
      <c r="J4785" s="2"/>
      <c r="K4785" s="2" t="s">
        <v>17455</v>
      </c>
      <c r="L4785" s="2" t="s">
        <v>33035</v>
      </c>
      <c r="M4785" s="2" t="s">
        <v>7438</v>
      </c>
      <c r="N4785" s="4" t="s">
        <v>33036</v>
      </c>
      <c r="O4785" s="4" t="s">
        <v>33037</v>
      </c>
    </row>
    <row r="4786" spans="1:15" ht="15" hidden="1" customHeight="1" x14ac:dyDescent="0.3">
      <c r="A4786" s="2" t="s">
        <v>611</v>
      </c>
      <c r="B4786" s="2" t="s">
        <v>34355</v>
      </c>
      <c r="C4786" s="3">
        <v>49</v>
      </c>
      <c r="D4786" s="2" t="s">
        <v>1444</v>
      </c>
      <c r="E4786" s="2" t="s">
        <v>32895</v>
      </c>
      <c r="F4786" s="2">
        <v>31695001</v>
      </c>
      <c r="G4786" s="2" t="s">
        <v>33038</v>
      </c>
      <c r="H4786" s="2" t="s">
        <v>33039</v>
      </c>
      <c r="I4786" s="2" t="s">
        <v>1125</v>
      </c>
      <c r="J4786" s="2"/>
      <c r="K4786" s="2" t="s">
        <v>17455</v>
      </c>
      <c r="L4786" s="2" t="s">
        <v>33040</v>
      </c>
      <c r="M4786" s="2" t="s">
        <v>7388</v>
      </c>
      <c r="N4786" s="4" t="s">
        <v>33041</v>
      </c>
      <c r="O4786" s="4" t="s">
        <v>33042</v>
      </c>
    </row>
    <row r="4787" spans="1:15" ht="15" hidden="1" customHeight="1" x14ac:dyDescent="0.3">
      <c r="A4787" s="2" t="s">
        <v>611</v>
      </c>
      <c r="B4787" s="2" t="s">
        <v>34355</v>
      </c>
      <c r="C4787" s="3">
        <v>49</v>
      </c>
      <c r="D4787" s="2" t="s">
        <v>1444</v>
      </c>
      <c r="E4787" s="2" t="s">
        <v>32895</v>
      </c>
      <c r="F4787" s="2">
        <v>28034070</v>
      </c>
      <c r="G4787" s="2" t="s">
        <v>33043</v>
      </c>
      <c r="H4787" s="2" t="s">
        <v>33044</v>
      </c>
      <c r="I4787" s="2" t="s">
        <v>1406</v>
      </c>
      <c r="J4787" s="2" t="s">
        <v>3603</v>
      </c>
      <c r="K4787" s="2" t="s">
        <v>21857</v>
      </c>
      <c r="L4787" s="2" t="s">
        <v>33045</v>
      </c>
      <c r="M4787" s="2" t="s">
        <v>7388</v>
      </c>
      <c r="N4787" s="4" t="s">
        <v>33046</v>
      </c>
      <c r="O4787" s="4" t="s">
        <v>33047</v>
      </c>
    </row>
    <row r="4788" spans="1:15" ht="15" hidden="1" customHeight="1" x14ac:dyDescent="0.3">
      <c r="A4788" s="2" t="s">
        <v>611</v>
      </c>
      <c r="B4788" s="2" t="s">
        <v>34355</v>
      </c>
      <c r="C4788" s="3">
        <v>49</v>
      </c>
      <c r="D4788" s="2" t="s">
        <v>1444</v>
      </c>
      <c r="E4788" s="2" t="s">
        <v>32895</v>
      </c>
      <c r="F4788" s="2">
        <v>27604616</v>
      </c>
      <c r="G4788" s="2" t="s">
        <v>33048</v>
      </c>
      <c r="H4788" s="2" t="s">
        <v>33049</v>
      </c>
      <c r="I4788" s="2" t="s">
        <v>3219</v>
      </c>
      <c r="J4788" s="2" t="s">
        <v>33050</v>
      </c>
      <c r="K4788" s="2" t="s">
        <v>23876</v>
      </c>
      <c r="L4788" s="2" t="s">
        <v>33051</v>
      </c>
      <c r="M4788" s="2" t="s">
        <v>7388</v>
      </c>
      <c r="N4788" s="4" t="s">
        <v>33052</v>
      </c>
      <c r="O4788" s="4" t="s">
        <v>33053</v>
      </c>
    </row>
    <row r="4789" spans="1:15" ht="15" hidden="1" customHeight="1" x14ac:dyDescent="0.3">
      <c r="A4789" s="2" t="s">
        <v>611</v>
      </c>
      <c r="B4789" s="2" t="s">
        <v>34355</v>
      </c>
      <c r="C4789" s="3">
        <v>49</v>
      </c>
      <c r="D4789" s="2" t="s">
        <v>1444</v>
      </c>
      <c r="E4789" s="2" t="s">
        <v>32895</v>
      </c>
      <c r="F4789" s="2">
        <v>30646440</v>
      </c>
      <c r="G4789" s="2" t="s">
        <v>33054</v>
      </c>
      <c r="H4789" s="2" t="s">
        <v>33055</v>
      </c>
      <c r="I4789" s="2" t="s">
        <v>3219</v>
      </c>
      <c r="J4789" s="2"/>
      <c r="K4789" s="2" t="s">
        <v>16983</v>
      </c>
      <c r="L4789" s="2" t="s">
        <v>33056</v>
      </c>
      <c r="M4789" s="2" t="s">
        <v>7709</v>
      </c>
      <c r="N4789" s="4" t="s">
        <v>33057</v>
      </c>
      <c r="O4789" s="2"/>
    </row>
    <row r="4790" spans="1:15" ht="15" hidden="1" customHeight="1" x14ac:dyDescent="0.3">
      <c r="A4790" s="2" t="s">
        <v>611</v>
      </c>
      <c r="B4790" s="2" t="s">
        <v>34355</v>
      </c>
      <c r="C4790" s="3">
        <v>49</v>
      </c>
      <c r="D4790" s="2" t="s">
        <v>1444</v>
      </c>
      <c r="E4790" s="2" t="s">
        <v>32895</v>
      </c>
      <c r="F4790" s="2">
        <v>27061580</v>
      </c>
      <c r="G4790" s="2" t="s">
        <v>33058</v>
      </c>
      <c r="H4790" s="2" t="s">
        <v>33059</v>
      </c>
      <c r="I4790" s="2" t="s">
        <v>3105</v>
      </c>
      <c r="J4790" s="2" t="s">
        <v>18633</v>
      </c>
      <c r="K4790" s="2" t="s">
        <v>9971</v>
      </c>
      <c r="L4790" s="2" t="s">
        <v>33060</v>
      </c>
      <c r="M4790" s="2" t="s">
        <v>7460</v>
      </c>
      <c r="N4790" s="4" t="s">
        <v>33061</v>
      </c>
      <c r="O4790" s="4" t="s">
        <v>33062</v>
      </c>
    </row>
    <row r="4791" spans="1:15" ht="15" hidden="1" customHeight="1" x14ac:dyDescent="0.3">
      <c r="A4791" s="2" t="s">
        <v>611</v>
      </c>
      <c r="B4791" s="2" t="s">
        <v>34355</v>
      </c>
      <c r="C4791" s="3">
        <v>49</v>
      </c>
      <c r="D4791" s="2" t="s">
        <v>1444</v>
      </c>
      <c r="E4791" s="2" t="s">
        <v>32895</v>
      </c>
      <c r="F4791" s="2">
        <v>27015999</v>
      </c>
      <c r="G4791" s="2" t="s">
        <v>33063</v>
      </c>
      <c r="H4791" s="2" t="s">
        <v>33064</v>
      </c>
      <c r="I4791" s="2" t="s">
        <v>1362</v>
      </c>
      <c r="J4791" s="2" t="s">
        <v>31114</v>
      </c>
      <c r="K4791" s="2" t="s">
        <v>29478</v>
      </c>
      <c r="L4791" s="2" t="s">
        <v>33065</v>
      </c>
      <c r="M4791" s="2" t="s">
        <v>7709</v>
      </c>
      <c r="N4791" s="4" t="s">
        <v>33066</v>
      </c>
      <c r="O4791" s="4" t="s">
        <v>33067</v>
      </c>
    </row>
    <row r="4792" spans="1:15" ht="15" hidden="1" customHeight="1" x14ac:dyDescent="0.3">
      <c r="A4792" s="2" t="s">
        <v>611</v>
      </c>
      <c r="B4792" s="2" t="s">
        <v>34355</v>
      </c>
      <c r="C4792" s="3">
        <v>49</v>
      </c>
      <c r="D4792" s="2" t="s">
        <v>1444</v>
      </c>
      <c r="E4792" s="2" t="s">
        <v>32895</v>
      </c>
      <c r="F4792" s="2">
        <v>26935634</v>
      </c>
      <c r="G4792" s="2" t="s">
        <v>33068</v>
      </c>
      <c r="H4792" s="2" t="s">
        <v>33069</v>
      </c>
      <c r="I4792" s="2" t="s">
        <v>7985</v>
      </c>
      <c r="J4792" s="2"/>
      <c r="K4792" s="2" t="s">
        <v>17455</v>
      </c>
      <c r="L4792" s="2" t="s">
        <v>33070</v>
      </c>
      <c r="M4792" s="2" t="s">
        <v>8828</v>
      </c>
      <c r="N4792" s="4" t="s">
        <v>33071</v>
      </c>
      <c r="O4792" s="4" t="s">
        <v>33072</v>
      </c>
    </row>
    <row r="4793" spans="1:15" ht="15" hidden="1" customHeight="1" x14ac:dyDescent="0.3">
      <c r="A4793" s="2" t="s">
        <v>611</v>
      </c>
      <c r="B4793" s="2" t="s">
        <v>34355</v>
      </c>
      <c r="C4793" s="3">
        <v>49</v>
      </c>
      <c r="D4793" s="2" t="s">
        <v>1444</v>
      </c>
      <c r="E4793" s="2" t="s">
        <v>32895</v>
      </c>
      <c r="F4793" s="2">
        <v>27504244</v>
      </c>
      <c r="G4793" s="2" t="s">
        <v>33073</v>
      </c>
      <c r="H4793" s="2" t="s">
        <v>33074</v>
      </c>
      <c r="I4793" s="2" t="s">
        <v>864</v>
      </c>
      <c r="J4793" s="2" t="s">
        <v>26525</v>
      </c>
      <c r="K4793" s="2" t="s">
        <v>33075</v>
      </c>
      <c r="L4793" s="2" t="s">
        <v>33076</v>
      </c>
      <c r="M4793" s="2" t="s">
        <v>7388</v>
      </c>
      <c r="N4793" s="4" t="s">
        <v>33077</v>
      </c>
      <c r="O4793" s="4" t="s">
        <v>33078</v>
      </c>
    </row>
    <row r="4794" spans="1:15" ht="15" hidden="1" customHeight="1" x14ac:dyDescent="0.3">
      <c r="A4794" s="2" t="s">
        <v>611</v>
      </c>
      <c r="B4794" s="2" t="s">
        <v>34355</v>
      </c>
      <c r="C4794" s="3">
        <v>49</v>
      </c>
      <c r="D4794" s="2" t="s">
        <v>1444</v>
      </c>
      <c r="E4794" s="2" t="s">
        <v>32895</v>
      </c>
      <c r="F4794" s="2">
        <v>26821522</v>
      </c>
      <c r="G4794" s="2" t="s">
        <v>33079</v>
      </c>
      <c r="H4794" s="2" t="s">
        <v>33080</v>
      </c>
      <c r="I4794" s="2" t="s">
        <v>2668</v>
      </c>
      <c r="J4794" s="2"/>
      <c r="K4794" s="2" t="s">
        <v>30747</v>
      </c>
      <c r="L4794" s="2" t="s">
        <v>33081</v>
      </c>
      <c r="M4794" s="2" t="s">
        <v>7388</v>
      </c>
      <c r="N4794" s="4" t="s">
        <v>33082</v>
      </c>
      <c r="O4794" s="2"/>
    </row>
    <row r="4795" spans="1:15" ht="15" hidden="1" customHeight="1" x14ac:dyDescent="0.3">
      <c r="A4795" s="2" t="s">
        <v>611</v>
      </c>
      <c r="B4795" s="2" t="s">
        <v>34355</v>
      </c>
      <c r="C4795" s="3">
        <v>49</v>
      </c>
      <c r="D4795" s="2" t="s">
        <v>1444</v>
      </c>
      <c r="E4795" s="2" t="s">
        <v>32895</v>
      </c>
      <c r="F4795" s="2">
        <v>26251136</v>
      </c>
      <c r="G4795" s="2" t="s">
        <v>32938</v>
      </c>
      <c r="H4795" s="2" t="s">
        <v>32980</v>
      </c>
      <c r="I4795" s="2" t="s">
        <v>1613</v>
      </c>
      <c r="J4795" s="2"/>
      <c r="K4795" s="2" t="s">
        <v>17455</v>
      </c>
      <c r="L4795" s="2" t="s">
        <v>33083</v>
      </c>
      <c r="M4795" s="2" t="s">
        <v>17552</v>
      </c>
      <c r="N4795" s="4" t="s">
        <v>33084</v>
      </c>
      <c r="O4795" s="4" t="s">
        <v>33085</v>
      </c>
    </row>
    <row r="4796" spans="1:15" ht="15" hidden="1" customHeight="1" x14ac:dyDescent="0.3">
      <c r="A4796" s="2" t="s">
        <v>611</v>
      </c>
      <c r="B4796" s="2" t="s">
        <v>34355</v>
      </c>
      <c r="C4796" s="3">
        <v>49</v>
      </c>
      <c r="D4796" s="2" t="s">
        <v>1444</v>
      </c>
      <c r="E4796" s="2" t="s">
        <v>32895</v>
      </c>
      <c r="F4796" s="2">
        <v>26251138</v>
      </c>
      <c r="G4796" s="2" t="s">
        <v>33086</v>
      </c>
      <c r="H4796" s="2" t="s">
        <v>33087</v>
      </c>
      <c r="I4796" s="2" t="s">
        <v>1613</v>
      </c>
      <c r="J4796" s="2"/>
      <c r="K4796" s="2" t="s">
        <v>17455</v>
      </c>
      <c r="L4796" s="2" t="s">
        <v>33088</v>
      </c>
      <c r="M4796" s="2" t="s">
        <v>11547</v>
      </c>
      <c r="N4796" s="4" t="s">
        <v>33089</v>
      </c>
      <c r="O4796" s="4" t="s">
        <v>33090</v>
      </c>
    </row>
    <row r="4797" spans="1:15" ht="15" hidden="1" customHeight="1" x14ac:dyDescent="0.3">
      <c r="A4797" s="2" t="s">
        <v>611</v>
      </c>
      <c r="B4797" s="2" t="s">
        <v>34355</v>
      </c>
      <c r="C4797" s="3">
        <v>49</v>
      </c>
      <c r="D4797" s="2" t="s">
        <v>1444</v>
      </c>
      <c r="E4797" s="2" t="s">
        <v>32895</v>
      </c>
      <c r="F4797" s="2">
        <v>26251147</v>
      </c>
      <c r="G4797" s="2" t="s">
        <v>33091</v>
      </c>
      <c r="H4797" s="2" t="s">
        <v>33092</v>
      </c>
      <c r="I4797" s="2" t="s">
        <v>1613</v>
      </c>
      <c r="J4797" s="2"/>
      <c r="K4797" s="2" t="s">
        <v>17455</v>
      </c>
      <c r="L4797" s="2" t="s">
        <v>33093</v>
      </c>
      <c r="M4797" s="2" t="s">
        <v>8667</v>
      </c>
      <c r="N4797" s="4" t="s">
        <v>33094</v>
      </c>
      <c r="O4797" s="4" t="s">
        <v>33095</v>
      </c>
    </row>
    <row r="4798" spans="1:15" ht="15" hidden="1" customHeight="1" x14ac:dyDescent="0.3">
      <c r="A4798" s="2" t="s">
        <v>611</v>
      </c>
      <c r="B4798" s="2" t="s">
        <v>34355</v>
      </c>
      <c r="C4798" s="3">
        <v>49</v>
      </c>
      <c r="D4798" s="2" t="s">
        <v>1444</v>
      </c>
      <c r="E4798" s="2" t="s">
        <v>32895</v>
      </c>
      <c r="F4798" s="2">
        <v>26557672</v>
      </c>
      <c r="G4798" s="2" t="s">
        <v>33096</v>
      </c>
      <c r="H4798" s="2" t="s">
        <v>33097</v>
      </c>
      <c r="I4798" s="2" t="s">
        <v>632</v>
      </c>
      <c r="J4798" s="2" t="s">
        <v>33098</v>
      </c>
      <c r="K4798" s="2" t="s">
        <v>23387</v>
      </c>
      <c r="L4798" s="2" t="s">
        <v>33099</v>
      </c>
      <c r="M4798" s="2" t="s">
        <v>7460</v>
      </c>
      <c r="N4798" s="4" t="s">
        <v>33100</v>
      </c>
      <c r="O4798" s="4" t="s">
        <v>33101</v>
      </c>
    </row>
    <row r="4799" spans="1:15" ht="15" hidden="1" customHeight="1" x14ac:dyDescent="0.3">
      <c r="A4799" s="2" t="s">
        <v>611</v>
      </c>
      <c r="B4799" s="2" t="s">
        <v>34355</v>
      </c>
      <c r="C4799" s="3">
        <v>49</v>
      </c>
      <c r="D4799" s="2" t="s">
        <v>1444</v>
      </c>
      <c r="E4799" s="2" t="s">
        <v>32895</v>
      </c>
      <c r="F4799" s="2">
        <v>25120415</v>
      </c>
      <c r="G4799" s="2" t="s">
        <v>33102</v>
      </c>
      <c r="H4799" s="2" t="s">
        <v>33103</v>
      </c>
      <c r="I4799" s="2" t="s">
        <v>3121</v>
      </c>
      <c r="J4799" s="2" t="s">
        <v>33104</v>
      </c>
      <c r="K4799" s="2" t="s">
        <v>33105</v>
      </c>
      <c r="L4799" s="2" t="s">
        <v>33106</v>
      </c>
      <c r="M4799" s="2" t="s">
        <v>7709</v>
      </c>
      <c r="N4799" s="4" t="s">
        <v>33107</v>
      </c>
      <c r="O4799" s="4" t="s">
        <v>33108</v>
      </c>
    </row>
    <row r="4800" spans="1:15" ht="15" hidden="1" customHeight="1" x14ac:dyDescent="0.3">
      <c r="A4800" s="2" t="s">
        <v>611</v>
      </c>
      <c r="B4800" s="2" t="s">
        <v>34355</v>
      </c>
      <c r="C4800" s="3">
        <v>49</v>
      </c>
      <c r="D4800" s="2" t="s">
        <v>1444</v>
      </c>
      <c r="E4800" s="2" t="s">
        <v>32895</v>
      </c>
      <c r="F4800" s="2">
        <v>24492030</v>
      </c>
      <c r="G4800" s="2" t="s">
        <v>32938</v>
      </c>
      <c r="H4800" s="2" t="s">
        <v>33109</v>
      </c>
      <c r="I4800" s="2" t="s">
        <v>9605</v>
      </c>
      <c r="J4800" s="2"/>
      <c r="K4800" s="2" t="s">
        <v>17455</v>
      </c>
      <c r="L4800" s="2" t="s">
        <v>33110</v>
      </c>
      <c r="M4800" s="2" t="s">
        <v>17552</v>
      </c>
      <c r="N4800" s="4" t="s">
        <v>33111</v>
      </c>
      <c r="O4800" s="4" t="s">
        <v>33112</v>
      </c>
    </row>
    <row r="4801" spans="1:15" ht="15" hidden="1" customHeight="1" x14ac:dyDescent="0.3">
      <c r="A4801" s="2" t="s">
        <v>611</v>
      </c>
      <c r="B4801" s="2" t="s">
        <v>34355</v>
      </c>
      <c r="C4801" s="3">
        <v>49</v>
      </c>
      <c r="D4801" s="2" t="s">
        <v>1444</v>
      </c>
      <c r="E4801" s="2" t="s">
        <v>32895</v>
      </c>
      <c r="F4801" s="2">
        <v>24790822</v>
      </c>
      <c r="G4801" s="2" t="s">
        <v>33113</v>
      </c>
      <c r="H4801" s="2" t="s">
        <v>33114</v>
      </c>
      <c r="I4801" s="2" t="s">
        <v>1043</v>
      </c>
      <c r="J4801" s="2" t="s">
        <v>33115</v>
      </c>
      <c r="K4801" s="2" t="s">
        <v>33075</v>
      </c>
      <c r="L4801" s="2" t="s">
        <v>33116</v>
      </c>
      <c r="M4801" s="2" t="s">
        <v>7388</v>
      </c>
      <c r="N4801" s="4" t="s">
        <v>33117</v>
      </c>
      <c r="O4801" s="4" t="s">
        <v>33118</v>
      </c>
    </row>
    <row r="4802" spans="1:15" ht="15" hidden="1" customHeight="1" x14ac:dyDescent="0.3">
      <c r="A4802" s="2" t="s">
        <v>611</v>
      </c>
      <c r="B4802" s="2" t="s">
        <v>34355</v>
      </c>
      <c r="C4802" s="3">
        <v>49</v>
      </c>
      <c r="D4802" s="2" t="s">
        <v>1444</v>
      </c>
      <c r="E4802" s="2" t="s">
        <v>32895</v>
      </c>
      <c r="F4802" s="2">
        <v>25400189</v>
      </c>
      <c r="G4802" s="2" t="s">
        <v>33119</v>
      </c>
      <c r="H4802" s="2" t="s">
        <v>33120</v>
      </c>
      <c r="I4802" s="2" t="s">
        <v>1043</v>
      </c>
      <c r="J4802" s="2" t="s">
        <v>28364</v>
      </c>
      <c r="K4802" s="2" t="s">
        <v>16200</v>
      </c>
      <c r="L4802" s="2" t="s">
        <v>33121</v>
      </c>
      <c r="M4802" s="2" t="s">
        <v>7709</v>
      </c>
      <c r="N4802" s="4" t="s">
        <v>33122</v>
      </c>
      <c r="O4802" s="4" t="s">
        <v>33123</v>
      </c>
    </row>
    <row r="4803" spans="1:15" ht="15" hidden="1" customHeight="1" x14ac:dyDescent="0.3">
      <c r="A4803" s="2" t="s">
        <v>611</v>
      </c>
      <c r="B4803" s="2" t="s">
        <v>34355</v>
      </c>
      <c r="C4803" s="3">
        <v>49</v>
      </c>
      <c r="D4803" s="2" t="s">
        <v>1444</v>
      </c>
      <c r="E4803" s="2" t="s">
        <v>32895</v>
      </c>
      <c r="F4803" s="2">
        <v>23407795</v>
      </c>
      <c r="G4803" s="2" t="s">
        <v>33124</v>
      </c>
      <c r="H4803" s="2" t="s">
        <v>33125</v>
      </c>
      <c r="I4803" s="2" t="s">
        <v>1293</v>
      </c>
      <c r="J4803" s="2" t="s">
        <v>22896</v>
      </c>
      <c r="K4803" s="2" t="s">
        <v>19075</v>
      </c>
      <c r="L4803" s="2" t="s">
        <v>33126</v>
      </c>
      <c r="M4803" s="2" t="s">
        <v>7495</v>
      </c>
      <c r="N4803" s="4" t="s">
        <v>33127</v>
      </c>
      <c r="O4803" s="4" t="s">
        <v>33128</v>
      </c>
    </row>
    <row r="4804" spans="1:15" ht="15" hidden="1" customHeight="1" x14ac:dyDescent="0.3">
      <c r="A4804" s="2" t="s">
        <v>611</v>
      </c>
      <c r="B4804" s="2" t="s">
        <v>34355</v>
      </c>
      <c r="C4804" s="3">
        <v>49</v>
      </c>
      <c r="D4804" s="2" t="s">
        <v>1444</v>
      </c>
      <c r="E4804" s="2" t="s">
        <v>32895</v>
      </c>
      <c r="F4804" s="2">
        <v>22484594</v>
      </c>
      <c r="G4804" s="2" t="s">
        <v>33129</v>
      </c>
      <c r="H4804" s="2" t="s">
        <v>33130</v>
      </c>
      <c r="I4804" s="2" t="s">
        <v>886</v>
      </c>
      <c r="J4804" s="2" t="s">
        <v>33131</v>
      </c>
      <c r="K4804" s="2" t="s">
        <v>23876</v>
      </c>
      <c r="L4804" s="2" t="s">
        <v>33132</v>
      </c>
      <c r="M4804" s="2" t="s">
        <v>7709</v>
      </c>
      <c r="N4804" s="4" t="s">
        <v>33133</v>
      </c>
      <c r="O4804" s="4" t="s">
        <v>33134</v>
      </c>
    </row>
    <row r="4805" spans="1:15" ht="15" hidden="1" customHeight="1" x14ac:dyDescent="0.3">
      <c r="A4805" s="2" t="s">
        <v>611</v>
      </c>
      <c r="B4805" s="2" t="s">
        <v>34355</v>
      </c>
      <c r="C4805" s="3">
        <v>49</v>
      </c>
      <c r="D4805" s="2" t="s">
        <v>1444</v>
      </c>
      <c r="E4805" s="2" t="s">
        <v>32895</v>
      </c>
      <c r="F4805" s="2">
        <v>21399865</v>
      </c>
      <c r="G4805" s="2" t="s">
        <v>33135</v>
      </c>
      <c r="H4805" s="2" t="s">
        <v>33136</v>
      </c>
      <c r="I4805" s="2" t="s">
        <v>1949</v>
      </c>
      <c r="J4805" s="2" t="s">
        <v>33137</v>
      </c>
      <c r="K4805" s="2" t="s">
        <v>17146</v>
      </c>
      <c r="L4805" s="2" t="s">
        <v>33138</v>
      </c>
      <c r="M4805" s="2" t="s">
        <v>7388</v>
      </c>
      <c r="N4805" s="4" t="s">
        <v>33139</v>
      </c>
      <c r="O4805" s="4" t="s">
        <v>33140</v>
      </c>
    </row>
    <row r="4806" spans="1:15" ht="15" hidden="1" customHeight="1" x14ac:dyDescent="0.3">
      <c r="A4806" s="2" t="s">
        <v>611</v>
      </c>
      <c r="B4806" s="2" t="s">
        <v>34355</v>
      </c>
      <c r="C4806" s="3">
        <v>49</v>
      </c>
      <c r="D4806" s="2" t="s">
        <v>1444</v>
      </c>
      <c r="E4806" s="2" t="s">
        <v>32895</v>
      </c>
      <c r="F4806" s="2">
        <v>19573915</v>
      </c>
      <c r="G4806" s="2" t="s">
        <v>33141</v>
      </c>
      <c r="H4806" s="2" t="s">
        <v>33142</v>
      </c>
      <c r="I4806" s="2" t="s">
        <v>665</v>
      </c>
      <c r="J4806" s="2" t="s">
        <v>13584</v>
      </c>
      <c r="K4806" s="2" t="s">
        <v>7784</v>
      </c>
      <c r="L4806" s="2" t="s">
        <v>33143</v>
      </c>
      <c r="M4806" s="2" t="s">
        <v>7735</v>
      </c>
      <c r="N4806" s="4" t="s">
        <v>33144</v>
      </c>
      <c r="O4806" s="4" t="s">
        <v>33145</v>
      </c>
    </row>
    <row r="4807" spans="1:15" ht="15" hidden="1" customHeight="1" x14ac:dyDescent="0.3">
      <c r="A4807" s="2" t="s">
        <v>611</v>
      </c>
      <c r="B4807" s="2" t="s">
        <v>34355</v>
      </c>
      <c r="C4807" s="3">
        <v>49</v>
      </c>
      <c r="D4807" s="2" t="s">
        <v>1444</v>
      </c>
      <c r="E4807" s="2" t="s">
        <v>32895</v>
      </c>
      <c r="F4807" s="2">
        <v>19371951</v>
      </c>
      <c r="G4807" s="2" t="s">
        <v>33146</v>
      </c>
      <c r="H4807" s="2" t="s">
        <v>33147</v>
      </c>
      <c r="I4807" s="2" t="s">
        <v>977</v>
      </c>
      <c r="J4807" s="2" t="s">
        <v>33148</v>
      </c>
      <c r="K4807" s="2" t="s">
        <v>7784</v>
      </c>
      <c r="L4807" s="2" t="s">
        <v>33149</v>
      </c>
      <c r="M4807" s="2" t="s">
        <v>7709</v>
      </c>
      <c r="N4807" s="4" t="s">
        <v>33150</v>
      </c>
      <c r="O4807" s="4" t="s">
        <v>33151</v>
      </c>
    </row>
    <row r="4808" spans="1:15" ht="15" hidden="1" customHeight="1" x14ac:dyDescent="0.3">
      <c r="A4808" s="2" t="s">
        <v>611</v>
      </c>
      <c r="B4808" s="2" t="s">
        <v>34355</v>
      </c>
      <c r="C4808" s="3">
        <v>49</v>
      </c>
      <c r="D4808" s="2" t="s">
        <v>1444</v>
      </c>
      <c r="E4808" s="2" t="s">
        <v>32895</v>
      </c>
      <c r="F4808" s="2">
        <v>19351371</v>
      </c>
      <c r="G4808" s="2" t="s">
        <v>33152</v>
      </c>
      <c r="H4808" s="2" t="s">
        <v>33153</v>
      </c>
      <c r="I4808" s="2" t="s">
        <v>3484</v>
      </c>
      <c r="J4808" s="2"/>
      <c r="K4808" s="2" t="s">
        <v>33154</v>
      </c>
      <c r="L4808" s="2" t="s">
        <v>33155</v>
      </c>
      <c r="M4808" s="2" t="s">
        <v>7709</v>
      </c>
      <c r="N4808" s="4" t="s">
        <v>33156</v>
      </c>
      <c r="O4808" s="4" t="s">
        <v>33157</v>
      </c>
    </row>
    <row r="4809" spans="1:15" ht="15" hidden="1" customHeight="1" x14ac:dyDescent="0.3">
      <c r="A4809" s="2" t="s">
        <v>611</v>
      </c>
      <c r="B4809" s="2" t="s">
        <v>34355</v>
      </c>
      <c r="C4809" s="3">
        <v>49</v>
      </c>
      <c r="D4809" s="2" t="s">
        <v>1444</v>
      </c>
      <c r="E4809" s="2" t="s">
        <v>32895</v>
      </c>
      <c r="F4809" s="2">
        <v>19378767</v>
      </c>
      <c r="G4809" s="2" t="s">
        <v>33158</v>
      </c>
      <c r="H4809" s="2" t="s">
        <v>33159</v>
      </c>
      <c r="I4809" s="2" t="s">
        <v>879</v>
      </c>
      <c r="J4809" s="2"/>
      <c r="K4809" s="2" t="s">
        <v>30547</v>
      </c>
      <c r="L4809" s="2" t="s">
        <v>33160</v>
      </c>
      <c r="M4809" s="2" t="s">
        <v>8667</v>
      </c>
      <c r="N4809" s="4" t="s">
        <v>33161</v>
      </c>
      <c r="O4809" s="2"/>
    </row>
    <row r="4810" spans="1:15" ht="15" hidden="1" customHeight="1" x14ac:dyDescent="0.3">
      <c r="A4810" s="2" t="s">
        <v>611</v>
      </c>
      <c r="B4810" s="2" t="s">
        <v>34355</v>
      </c>
      <c r="C4810" s="3">
        <v>49</v>
      </c>
      <c r="D4810" s="2" t="s">
        <v>1444</v>
      </c>
      <c r="E4810" s="2" t="s">
        <v>32895</v>
      </c>
      <c r="F4810" s="2">
        <v>19039199</v>
      </c>
      <c r="G4810" s="2" t="s">
        <v>33162</v>
      </c>
      <c r="H4810" s="2" t="s">
        <v>33163</v>
      </c>
      <c r="I4810" s="2" t="s">
        <v>2140</v>
      </c>
      <c r="J4810" s="2"/>
      <c r="K4810" s="2" t="s">
        <v>33164</v>
      </c>
      <c r="L4810" s="2" t="s">
        <v>33165</v>
      </c>
      <c r="M4810" s="2" t="s">
        <v>7709</v>
      </c>
      <c r="N4810" s="4" t="s">
        <v>33166</v>
      </c>
      <c r="O4810" s="4" t="s">
        <v>33167</v>
      </c>
    </row>
    <row r="4811" spans="1:15" ht="15" hidden="1" customHeight="1" x14ac:dyDescent="0.3">
      <c r="A4811" s="2" t="s">
        <v>611</v>
      </c>
      <c r="B4811" s="2" t="s">
        <v>34355</v>
      </c>
      <c r="C4811" s="3">
        <v>49</v>
      </c>
      <c r="D4811" s="2" t="s">
        <v>1444</v>
      </c>
      <c r="E4811" s="2" t="s">
        <v>32895</v>
      </c>
      <c r="F4811" s="2">
        <v>18705769</v>
      </c>
      <c r="G4811" s="2" t="s">
        <v>33168</v>
      </c>
      <c r="H4811" s="2" t="s">
        <v>33169</v>
      </c>
      <c r="I4811" s="2" t="s">
        <v>33170</v>
      </c>
      <c r="J4811" s="2"/>
      <c r="K4811" s="2" t="s">
        <v>33154</v>
      </c>
      <c r="L4811" s="2" t="s">
        <v>33171</v>
      </c>
      <c r="M4811" s="2" t="s">
        <v>7709</v>
      </c>
      <c r="N4811" s="4" t="s">
        <v>33172</v>
      </c>
      <c r="O4811" s="4" t="s">
        <v>33173</v>
      </c>
    </row>
    <row r="4812" spans="1:15" ht="15" hidden="1" customHeight="1" x14ac:dyDescent="0.3">
      <c r="A4812" s="2" t="s">
        <v>611</v>
      </c>
      <c r="B4812" s="2" t="s">
        <v>34355</v>
      </c>
      <c r="C4812" s="3">
        <v>49</v>
      </c>
      <c r="D4812" s="2" t="s">
        <v>1444</v>
      </c>
      <c r="E4812" s="2" t="s">
        <v>32895</v>
      </c>
      <c r="F4812" s="2">
        <v>18044723</v>
      </c>
      <c r="G4812" s="2" t="s">
        <v>33174</v>
      </c>
      <c r="H4812" s="2" t="s">
        <v>33175</v>
      </c>
      <c r="I4812" s="2" t="s">
        <v>818</v>
      </c>
      <c r="J4812" s="2"/>
      <c r="K4812" s="2" t="s">
        <v>19232</v>
      </c>
      <c r="L4812" s="2" t="s">
        <v>33176</v>
      </c>
      <c r="M4812" s="2" t="s">
        <v>7388</v>
      </c>
      <c r="N4812" s="4" t="s">
        <v>33177</v>
      </c>
      <c r="O4812" s="4" t="s">
        <v>33178</v>
      </c>
    </row>
    <row r="4813" spans="1:15" ht="15" hidden="1" customHeight="1" x14ac:dyDescent="0.3">
      <c r="A4813" s="2" t="s">
        <v>611</v>
      </c>
      <c r="B4813" s="2" t="s">
        <v>34355</v>
      </c>
      <c r="C4813" s="3">
        <v>49</v>
      </c>
      <c r="D4813" s="2" t="s">
        <v>1444</v>
      </c>
      <c r="E4813" s="2" t="s">
        <v>32895</v>
      </c>
      <c r="F4813" s="2">
        <v>18651266</v>
      </c>
      <c r="G4813" s="2" t="s">
        <v>33179</v>
      </c>
      <c r="H4813" s="2" t="s">
        <v>33180</v>
      </c>
      <c r="I4813" s="2" t="s">
        <v>700</v>
      </c>
      <c r="J4813" s="2"/>
      <c r="K4813" s="2" t="s">
        <v>30752</v>
      </c>
      <c r="L4813" s="2" t="s">
        <v>33181</v>
      </c>
      <c r="M4813" s="2" t="s">
        <v>7495</v>
      </c>
      <c r="N4813" s="4" t="s">
        <v>33182</v>
      </c>
      <c r="O4813" s="4" t="s">
        <v>33183</v>
      </c>
    </row>
    <row r="4814" spans="1:15" ht="15" hidden="1" customHeight="1" x14ac:dyDescent="0.3">
      <c r="A4814" s="2" t="s">
        <v>611</v>
      </c>
      <c r="B4814" s="2" t="s">
        <v>34355</v>
      </c>
      <c r="C4814" s="3">
        <v>49</v>
      </c>
      <c r="D4814" s="2" t="s">
        <v>1444</v>
      </c>
      <c r="E4814" s="2" t="s">
        <v>32895</v>
      </c>
      <c r="F4814" s="2">
        <v>17917977</v>
      </c>
      <c r="G4814" s="2" t="s">
        <v>33184</v>
      </c>
      <c r="H4814" s="2" t="s">
        <v>33185</v>
      </c>
      <c r="I4814" s="2" t="s">
        <v>1092</v>
      </c>
      <c r="J4814" s="2"/>
      <c r="K4814" s="2" t="s">
        <v>14146</v>
      </c>
      <c r="L4814" s="2" t="s">
        <v>33186</v>
      </c>
      <c r="M4814" s="2" t="s">
        <v>7735</v>
      </c>
      <c r="N4814" s="4" t="s">
        <v>33187</v>
      </c>
      <c r="O4814" s="4" t="s">
        <v>33188</v>
      </c>
    </row>
    <row r="4815" spans="1:15" ht="15" hidden="1" customHeight="1" x14ac:dyDescent="0.3">
      <c r="A4815" s="2" t="s">
        <v>611</v>
      </c>
      <c r="B4815" s="2" t="s">
        <v>34355</v>
      </c>
      <c r="C4815" s="3">
        <v>49</v>
      </c>
      <c r="D4815" s="2" t="s">
        <v>1444</v>
      </c>
      <c r="E4815" s="2" t="s">
        <v>32895</v>
      </c>
      <c r="F4815" s="2">
        <v>17005250</v>
      </c>
      <c r="G4815" s="2" t="s">
        <v>33189</v>
      </c>
      <c r="H4815" s="2" t="s">
        <v>33190</v>
      </c>
      <c r="I4815" s="2" t="s">
        <v>670</v>
      </c>
      <c r="J4815" s="2" t="s">
        <v>33191</v>
      </c>
      <c r="K4815" s="2" t="s">
        <v>7784</v>
      </c>
      <c r="L4815" s="2" t="s">
        <v>33192</v>
      </c>
      <c r="M4815" s="2" t="s">
        <v>8160</v>
      </c>
      <c r="N4815" s="4" t="s">
        <v>33193</v>
      </c>
      <c r="O4815" s="4" t="s">
        <v>33194</v>
      </c>
    </row>
    <row r="4816" spans="1:15" ht="15" hidden="1" customHeight="1" x14ac:dyDescent="0.3">
      <c r="A4816" s="2" t="s">
        <v>611</v>
      </c>
      <c r="B4816" s="2" t="s">
        <v>34355</v>
      </c>
      <c r="C4816" s="3">
        <v>49</v>
      </c>
      <c r="D4816" s="2" t="s">
        <v>1444</v>
      </c>
      <c r="E4816" s="2" t="s">
        <v>32895</v>
      </c>
      <c r="F4816" s="2">
        <v>17370641</v>
      </c>
      <c r="G4816" s="2" t="s">
        <v>33195</v>
      </c>
      <c r="H4816" s="2" t="s">
        <v>33196</v>
      </c>
      <c r="I4816" s="2" t="s">
        <v>10774</v>
      </c>
      <c r="J4816" s="2"/>
      <c r="K4816" s="2" t="s">
        <v>17455</v>
      </c>
      <c r="L4816" s="2" t="s">
        <v>33197</v>
      </c>
      <c r="M4816" s="2" t="s">
        <v>8667</v>
      </c>
      <c r="N4816" s="4" t="s">
        <v>33198</v>
      </c>
      <c r="O4816" s="4" t="s">
        <v>33199</v>
      </c>
    </row>
    <row r="4817" spans="1:15" ht="15" hidden="1" customHeight="1" x14ac:dyDescent="0.3">
      <c r="A4817" s="2" t="s">
        <v>611</v>
      </c>
      <c r="B4817" s="2" t="s">
        <v>34355</v>
      </c>
      <c r="C4817" s="3">
        <v>49</v>
      </c>
      <c r="D4817" s="2" t="s">
        <v>1444</v>
      </c>
      <c r="E4817" s="2" t="s">
        <v>32895</v>
      </c>
      <c r="F4817" s="2">
        <v>17201122</v>
      </c>
      <c r="G4817" s="2" t="s">
        <v>33200</v>
      </c>
      <c r="H4817" s="2" t="s">
        <v>33201</v>
      </c>
      <c r="I4817" s="2" t="s">
        <v>14597</v>
      </c>
      <c r="J4817" s="2"/>
      <c r="K4817" s="2" t="s">
        <v>15364</v>
      </c>
      <c r="L4817" s="2" t="s">
        <v>33202</v>
      </c>
      <c r="M4817" s="2" t="s">
        <v>7460</v>
      </c>
      <c r="N4817" s="4" t="s">
        <v>33203</v>
      </c>
      <c r="O4817" s="4" t="s">
        <v>33204</v>
      </c>
    </row>
    <row r="4818" spans="1:15" ht="15" hidden="1" customHeight="1" x14ac:dyDescent="0.3">
      <c r="A4818" s="2" t="s">
        <v>611</v>
      </c>
      <c r="B4818" s="2" t="s">
        <v>34355</v>
      </c>
      <c r="C4818" s="3">
        <v>49</v>
      </c>
      <c r="D4818" s="2" t="s">
        <v>1444</v>
      </c>
      <c r="E4818" s="2" t="s">
        <v>32895</v>
      </c>
      <c r="F4818" s="2">
        <v>16755563</v>
      </c>
      <c r="G4818" s="2" t="s">
        <v>33205</v>
      </c>
      <c r="H4818" s="2" t="s">
        <v>33206</v>
      </c>
      <c r="I4818" s="2" t="s">
        <v>33207</v>
      </c>
      <c r="J4818" s="2"/>
      <c r="K4818" s="2" t="s">
        <v>7387</v>
      </c>
      <c r="L4818" s="2" t="s">
        <v>33208</v>
      </c>
      <c r="M4818" s="2" t="s">
        <v>7735</v>
      </c>
      <c r="N4818" s="4" t="s">
        <v>33209</v>
      </c>
      <c r="O4818" s="4" t="s">
        <v>33210</v>
      </c>
    </row>
    <row r="4819" spans="1:15" ht="15" hidden="1" customHeight="1" x14ac:dyDescent="0.3">
      <c r="A4819" s="2" t="s">
        <v>611</v>
      </c>
      <c r="B4819" s="2" t="s">
        <v>34355</v>
      </c>
      <c r="C4819" s="3">
        <v>49</v>
      </c>
      <c r="D4819" s="2" t="s">
        <v>1444</v>
      </c>
      <c r="E4819" s="2" t="s">
        <v>32895</v>
      </c>
      <c r="F4819" s="2">
        <v>16670066</v>
      </c>
      <c r="G4819" s="2" t="s">
        <v>33211</v>
      </c>
      <c r="H4819" s="2" t="s">
        <v>33212</v>
      </c>
      <c r="I4819" s="2" t="s">
        <v>10792</v>
      </c>
      <c r="J4819" s="2"/>
      <c r="K4819" s="2" t="s">
        <v>12176</v>
      </c>
      <c r="L4819" s="2" t="s">
        <v>33213</v>
      </c>
      <c r="M4819" s="2" t="s">
        <v>7460</v>
      </c>
      <c r="N4819" s="4" t="s">
        <v>33214</v>
      </c>
      <c r="O4819" s="2"/>
    </row>
    <row r="4820" spans="1:15" ht="15" hidden="1" customHeight="1" x14ac:dyDescent="0.3">
      <c r="A4820" s="2" t="s">
        <v>611</v>
      </c>
      <c r="B4820" s="2" t="s">
        <v>34355</v>
      </c>
      <c r="C4820" s="3">
        <v>49</v>
      </c>
      <c r="D4820" s="2" t="s">
        <v>1444</v>
      </c>
      <c r="E4820" s="2" t="s">
        <v>32895</v>
      </c>
      <c r="F4820" s="2">
        <v>16533746</v>
      </c>
      <c r="G4820" s="2" t="s">
        <v>33215</v>
      </c>
      <c r="H4820" s="2" t="s">
        <v>33216</v>
      </c>
      <c r="I4820" s="2" t="s">
        <v>8280</v>
      </c>
      <c r="J4820" s="2"/>
      <c r="K4820" s="2" t="s">
        <v>23876</v>
      </c>
      <c r="L4820" s="2" t="s">
        <v>33217</v>
      </c>
      <c r="M4820" s="2" t="s">
        <v>7460</v>
      </c>
      <c r="N4820" s="4" t="s">
        <v>33218</v>
      </c>
      <c r="O4820" s="2"/>
    </row>
    <row r="4821" spans="1:15" ht="15" hidden="1" customHeight="1" x14ac:dyDescent="0.3">
      <c r="A4821" s="2" t="s">
        <v>611</v>
      </c>
      <c r="B4821" s="2" t="s">
        <v>34355</v>
      </c>
      <c r="C4821" s="3">
        <v>49</v>
      </c>
      <c r="D4821" s="2" t="s">
        <v>1444</v>
      </c>
      <c r="E4821" s="2" t="s">
        <v>32895</v>
      </c>
      <c r="F4821" s="2">
        <v>16187172</v>
      </c>
      <c r="G4821" s="2" t="s">
        <v>33219</v>
      </c>
      <c r="H4821" s="2" t="s">
        <v>33220</v>
      </c>
      <c r="I4821" s="2" t="s">
        <v>11483</v>
      </c>
      <c r="J4821" s="2"/>
      <c r="K4821" s="2" t="s">
        <v>8343</v>
      </c>
      <c r="L4821" s="2" t="s">
        <v>33221</v>
      </c>
      <c r="M4821" s="2" t="s">
        <v>7735</v>
      </c>
      <c r="N4821" s="4" t="s">
        <v>33222</v>
      </c>
      <c r="O4821" s="4" t="s">
        <v>33223</v>
      </c>
    </row>
    <row r="4822" spans="1:15" ht="15" hidden="1" customHeight="1" x14ac:dyDescent="0.3">
      <c r="A4822" s="2" t="s">
        <v>611</v>
      </c>
      <c r="B4822" s="2" t="s">
        <v>34355</v>
      </c>
      <c r="C4822" s="3">
        <v>49</v>
      </c>
      <c r="D4822" s="2" t="s">
        <v>1444</v>
      </c>
      <c r="E4822" s="2" t="s">
        <v>32895</v>
      </c>
      <c r="F4822" s="2">
        <v>16158818</v>
      </c>
      <c r="G4822" s="2" t="s">
        <v>33224</v>
      </c>
      <c r="H4822" s="2" t="s">
        <v>33225</v>
      </c>
      <c r="I4822" s="2" t="s">
        <v>17680</v>
      </c>
      <c r="J4822" s="2"/>
      <c r="K4822" s="2" t="s">
        <v>23876</v>
      </c>
      <c r="L4822" s="2" t="s">
        <v>33226</v>
      </c>
      <c r="M4822" s="2" t="s">
        <v>7460</v>
      </c>
      <c r="N4822" s="4" t="s">
        <v>33227</v>
      </c>
      <c r="O4822" s="2"/>
    </row>
    <row r="4823" spans="1:15" ht="15" hidden="1" customHeight="1" x14ac:dyDescent="0.3">
      <c r="A4823" s="2" t="s">
        <v>611</v>
      </c>
      <c r="B4823" s="2" t="s">
        <v>34355</v>
      </c>
      <c r="C4823" s="3">
        <v>49</v>
      </c>
      <c r="D4823" s="2" t="s">
        <v>1444</v>
      </c>
      <c r="E4823" s="2" t="s">
        <v>32895</v>
      </c>
      <c r="F4823" s="2">
        <v>15850830</v>
      </c>
      <c r="G4823" s="2" t="s">
        <v>33228</v>
      </c>
      <c r="H4823" s="2" t="s">
        <v>33229</v>
      </c>
      <c r="I4823" s="2" t="s">
        <v>13762</v>
      </c>
      <c r="J4823" s="2"/>
      <c r="K4823" s="2" t="s">
        <v>33230</v>
      </c>
      <c r="L4823" s="2" t="s">
        <v>33231</v>
      </c>
      <c r="M4823" s="2" t="s">
        <v>7460</v>
      </c>
      <c r="N4823" s="4" t="s">
        <v>33232</v>
      </c>
      <c r="O4823" s="4" t="s">
        <v>33233</v>
      </c>
    </row>
    <row r="4824" spans="1:15" ht="15" hidden="1" customHeight="1" x14ac:dyDescent="0.3">
      <c r="A4824" s="2" t="s">
        <v>611</v>
      </c>
      <c r="B4824" s="2" t="s">
        <v>34355</v>
      </c>
      <c r="C4824" s="3">
        <v>49</v>
      </c>
      <c r="D4824" s="2" t="s">
        <v>1444</v>
      </c>
      <c r="E4824" s="2" t="s">
        <v>32895</v>
      </c>
      <c r="F4824" s="2">
        <v>15812421</v>
      </c>
      <c r="G4824" s="2" t="s">
        <v>33234</v>
      </c>
      <c r="H4824" s="2" t="s">
        <v>33235</v>
      </c>
      <c r="I4824" s="2" t="s">
        <v>7000</v>
      </c>
      <c r="J4824" s="2"/>
      <c r="K4824" s="2" t="s">
        <v>22740</v>
      </c>
      <c r="L4824" s="2" t="s">
        <v>33236</v>
      </c>
      <c r="M4824" s="2" t="s">
        <v>7709</v>
      </c>
      <c r="N4824" s="4" t="s">
        <v>33237</v>
      </c>
      <c r="O4824" s="4" t="s">
        <v>33238</v>
      </c>
    </row>
    <row r="4825" spans="1:15" ht="15" hidden="1" customHeight="1" x14ac:dyDescent="0.3">
      <c r="A4825" s="2" t="s">
        <v>611</v>
      </c>
      <c r="B4825" s="2" t="s">
        <v>34355</v>
      </c>
      <c r="C4825" s="3">
        <v>49</v>
      </c>
      <c r="D4825" s="2" t="s">
        <v>1444</v>
      </c>
      <c r="E4825" s="2" t="s">
        <v>32895</v>
      </c>
      <c r="F4825" s="2">
        <v>15615263</v>
      </c>
      <c r="G4825" s="2" t="s">
        <v>33239</v>
      </c>
      <c r="H4825" s="2" t="s">
        <v>33240</v>
      </c>
      <c r="I4825" s="2" t="s">
        <v>2341</v>
      </c>
      <c r="J4825" s="2"/>
      <c r="K4825" s="2" t="s">
        <v>23876</v>
      </c>
      <c r="L4825" s="2" t="s">
        <v>33241</v>
      </c>
      <c r="M4825" s="2" t="s">
        <v>7709</v>
      </c>
      <c r="N4825" s="4" t="s">
        <v>33242</v>
      </c>
      <c r="O4825" s="2"/>
    </row>
    <row r="4826" spans="1:15" ht="15" hidden="1" customHeight="1" x14ac:dyDescent="0.3">
      <c r="A4826" s="2" t="s">
        <v>611</v>
      </c>
      <c r="B4826" s="2" t="s">
        <v>34355</v>
      </c>
      <c r="C4826" s="3">
        <v>49</v>
      </c>
      <c r="D4826" s="2" t="s">
        <v>1444</v>
      </c>
      <c r="E4826" s="2" t="s">
        <v>32895</v>
      </c>
      <c r="F4826" s="2">
        <v>15553048</v>
      </c>
      <c r="G4826" s="2" t="s">
        <v>33243</v>
      </c>
      <c r="H4826" s="2" t="s">
        <v>33244</v>
      </c>
      <c r="I4826" s="2" t="s">
        <v>1319</v>
      </c>
      <c r="J4826" s="2"/>
      <c r="K4826" s="2" t="s">
        <v>17455</v>
      </c>
      <c r="L4826" s="2" t="s">
        <v>33245</v>
      </c>
      <c r="M4826" s="2" t="s">
        <v>7709</v>
      </c>
      <c r="N4826" s="4" t="s">
        <v>33246</v>
      </c>
      <c r="O4826" s="2"/>
    </row>
    <row r="4827" spans="1:15" ht="15" hidden="1" customHeight="1" x14ac:dyDescent="0.3">
      <c r="A4827" s="2" t="s">
        <v>611</v>
      </c>
      <c r="B4827" s="2" t="s">
        <v>34355</v>
      </c>
      <c r="C4827" s="3">
        <v>49</v>
      </c>
      <c r="D4827" s="2" t="s">
        <v>1444</v>
      </c>
      <c r="E4827" s="2" t="s">
        <v>32895</v>
      </c>
      <c r="F4827" s="2">
        <v>15335188</v>
      </c>
      <c r="G4827" s="2" t="s">
        <v>33247</v>
      </c>
      <c r="H4827" s="2" t="s">
        <v>33248</v>
      </c>
      <c r="I4827" s="2" t="s">
        <v>13790</v>
      </c>
      <c r="J4827" s="2"/>
      <c r="K4827" s="2" t="s">
        <v>16200</v>
      </c>
      <c r="L4827" s="2" t="s">
        <v>33249</v>
      </c>
      <c r="M4827" s="2" t="s">
        <v>11819</v>
      </c>
      <c r="N4827" s="4" t="s">
        <v>33250</v>
      </c>
      <c r="O4827" s="4" t="s">
        <v>33251</v>
      </c>
    </row>
    <row r="4828" spans="1:15" ht="15" hidden="1" customHeight="1" x14ac:dyDescent="0.3">
      <c r="A4828" s="2" t="s">
        <v>611</v>
      </c>
      <c r="B4828" s="2" t="s">
        <v>34355</v>
      </c>
      <c r="C4828" s="3">
        <v>49</v>
      </c>
      <c r="D4828" s="2" t="s">
        <v>1444</v>
      </c>
      <c r="E4828" s="2" t="s">
        <v>32895</v>
      </c>
      <c r="F4828" s="2">
        <v>14704037</v>
      </c>
      <c r="G4828" s="2" t="s">
        <v>33252</v>
      </c>
      <c r="H4828" s="2" t="s">
        <v>33253</v>
      </c>
      <c r="I4828" s="2" t="s">
        <v>9914</v>
      </c>
      <c r="J4828" s="2"/>
      <c r="K4828" s="2" t="s">
        <v>23876</v>
      </c>
      <c r="L4828" s="2" t="s">
        <v>33254</v>
      </c>
      <c r="M4828" s="2" t="s">
        <v>7709</v>
      </c>
      <c r="N4828" s="4" t="s">
        <v>33255</v>
      </c>
      <c r="O4828" s="2"/>
    </row>
    <row r="4829" spans="1:15" ht="15" hidden="1" customHeight="1" x14ac:dyDescent="0.3">
      <c r="A4829" s="2" t="s">
        <v>611</v>
      </c>
      <c r="B4829" s="2" t="s">
        <v>34355</v>
      </c>
      <c r="C4829" s="3">
        <v>49</v>
      </c>
      <c r="D4829" s="2" t="s">
        <v>1444</v>
      </c>
      <c r="E4829" s="2" t="s">
        <v>32895</v>
      </c>
      <c r="F4829" s="2">
        <v>12931568</v>
      </c>
      <c r="G4829" s="2" t="s">
        <v>33256</v>
      </c>
      <c r="H4829" s="2" t="s">
        <v>33257</v>
      </c>
      <c r="I4829" s="2" t="s">
        <v>19081</v>
      </c>
      <c r="J4829" s="2"/>
      <c r="K4829" s="2" t="s">
        <v>17455</v>
      </c>
      <c r="L4829" s="2" t="s">
        <v>33258</v>
      </c>
      <c r="M4829" s="2" t="s">
        <v>11506</v>
      </c>
      <c r="N4829" s="4" t="s">
        <v>33259</v>
      </c>
      <c r="O4829" s="2"/>
    </row>
    <row r="4830" spans="1:15" ht="15" hidden="1" customHeight="1" x14ac:dyDescent="0.3">
      <c r="A4830" s="2" t="s">
        <v>611</v>
      </c>
      <c r="B4830" s="2" t="s">
        <v>34355</v>
      </c>
      <c r="C4830" s="3">
        <v>49</v>
      </c>
      <c r="D4830" s="2" t="s">
        <v>1444</v>
      </c>
      <c r="E4830" s="2" t="s">
        <v>32895</v>
      </c>
      <c r="F4830" s="2">
        <v>12170757</v>
      </c>
      <c r="G4830" s="2" t="s">
        <v>33260</v>
      </c>
      <c r="H4830" s="2" t="s">
        <v>33261</v>
      </c>
      <c r="I4830" s="2" t="s">
        <v>33262</v>
      </c>
      <c r="J4830" s="2"/>
      <c r="K4830" s="2" t="s">
        <v>16983</v>
      </c>
      <c r="L4830" s="2" t="s">
        <v>33263</v>
      </c>
      <c r="M4830" s="2" t="s">
        <v>7709</v>
      </c>
      <c r="N4830" s="4" t="s">
        <v>33264</v>
      </c>
      <c r="O4830" s="2"/>
    </row>
    <row r="4831" spans="1:15" ht="15" hidden="1" customHeight="1" x14ac:dyDescent="0.3">
      <c r="A4831" s="2" t="s">
        <v>611</v>
      </c>
      <c r="B4831" s="2" t="s">
        <v>34355</v>
      </c>
      <c r="C4831" s="3">
        <v>49</v>
      </c>
      <c r="D4831" s="2" t="s">
        <v>1444</v>
      </c>
      <c r="E4831" s="2" t="s">
        <v>32895</v>
      </c>
      <c r="F4831" s="2">
        <v>12095156</v>
      </c>
      <c r="G4831" s="2" t="s">
        <v>33265</v>
      </c>
      <c r="H4831" s="2" t="s">
        <v>33266</v>
      </c>
      <c r="I4831" s="2" t="s">
        <v>11523</v>
      </c>
      <c r="J4831" s="2"/>
      <c r="K4831" s="2" t="s">
        <v>23876</v>
      </c>
      <c r="L4831" s="2" t="s">
        <v>33267</v>
      </c>
      <c r="M4831" s="2" t="s">
        <v>7460</v>
      </c>
      <c r="N4831" s="4" t="s">
        <v>33268</v>
      </c>
      <c r="O4831" s="2"/>
    </row>
    <row r="4832" spans="1:15" ht="15" hidden="1" customHeight="1" x14ac:dyDescent="0.3">
      <c r="A4832" s="2" t="s">
        <v>611</v>
      </c>
      <c r="B4832" s="2" t="s">
        <v>34355</v>
      </c>
      <c r="C4832" s="3">
        <v>49</v>
      </c>
      <c r="D4832" s="2" t="s">
        <v>1444</v>
      </c>
      <c r="E4832" s="2" t="s">
        <v>32895</v>
      </c>
      <c r="F4832" s="2">
        <v>12134704</v>
      </c>
      <c r="G4832" s="2" t="s">
        <v>33269</v>
      </c>
      <c r="H4832" s="2" t="s">
        <v>33270</v>
      </c>
      <c r="I4832" s="2" t="s">
        <v>11523</v>
      </c>
      <c r="J4832" s="2"/>
      <c r="K4832" s="2" t="s">
        <v>17455</v>
      </c>
      <c r="L4832" s="2" t="s">
        <v>33271</v>
      </c>
      <c r="M4832" s="2" t="s">
        <v>8667</v>
      </c>
      <c r="N4832" s="4" t="s">
        <v>33272</v>
      </c>
      <c r="O4832" s="2"/>
    </row>
    <row r="4833" spans="1:15" ht="15" hidden="1" customHeight="1" x14ac:dyDescent="0.3">
      <c r="A4833" s="2" t="s">
        <v>611</v>
      </c>
      <c r="B4833" s="2" t="s">
        <v>34355</v>
      </c>
      <c r="C4833" s="3">
        <v>49</v>
      </c>
      <c r="D4833" s="2" t="s">
        <v>1444</v>
      </c>
      <c r="E4833" s="2" t="s">
        <v>32895</v>
      </c>
      <c r="F4833" s="2">
        <v>12073575</v>
      </c>
      <c r="G4833" s="2" t="s">
        <v>33273</v>
      </c>
      <c r="H4833" s="2" t="s">
        <v>33274</v>
      </c>
      <c r="I4833" s="2" t="s">
        <v>33275</v>
      </c>
      <c r="J4833" s="2"/>
      <c r="K4833" s="2" t="s">
        <v>30747</v>
      </c>
      <c r="L4833" s="2" t="s">
        <v>33276</v>
      </c>
      <c r="M4833" s="2" t="s">
        <v>11506</v>
      </c>
      <c r="N4833" s="4" t="s">
        <v>33277</v>
      </c>
      <c r="O4833" s="2"/>
    </row>
    <row r="4834" spans="1:15" ht="15" hidden="1" customHeight="1" x14ac:dyDescent="0.3">
      <c r="A4834" s="2" t="s">
        <v>611</v>
      </c>
      <c r="B4834" s="2" t="s">
        <v>34355</v>
      </c>
      <c r="C4834" s="3">
        <v>49</v>
      </c>
      <c r="D4834" s="2" t="s">
        <v>1444</v>
      </c>
      <c r="E4834" s="2" t="s">
        <v>32895</v>
      </c>
      <c r="F4834" s="2">
        <v>12148907</v>
      </c>
      <c r="G4834" s="2" t="s">
        <v>33278</v>
      </c>
      <c r="H4834" s="2" t="s">
        <v>33279</v>
      </c>
      <c r="I4834" s="2" t="s">
        <v>33275</v>
      </c>
      <c r="J4834" s="2"/>
      <c r="K4834" s="2" t="s">
        <v>14146</v>
      </c>
      <c r="L4834" s="2" t="s">
        <v>33280</v>
      </c>
      <c r="M4834" s="2" t="s">
        <v>7600</v>
      </c>
      <c r="N4834" s="4" t="s">
        <v>33281</v>
      </c>
      <c r="O4834" s="4" t="s">
        <v>33282</v>
      </c>
    </row>
    <row r="4835" spans="1:15" ht="15" hidden="1" customHeight="1" x14ac:dyDescent="0.3">
      <c r="A4835" s="2" t="s">
        <v>611</v>
      </c>
      <c r="B4835" s="2" t="s">
        <v>34355</v>
      </c>
      <c r="C4835" s="3">
        <v>49</v>
      </c>
      <c r="D4835" s="2" t="s">
        <v>1444</v>
      </c>
      <c r="E4835" s="2" t="s">
        <v>32895</v>
      </c>
      <c r="F4835" s="2">
        <v>11886382</v>
      </c>
      <c r="G4835" s="2" t="s">
        <v>33283</v>
      </c>
      <c r="H4835" s="2" t="s">
        <v>33284</v>
      </c>
      <c r="I4835" s="2" t="s">
        <v>1454</v>
      </c>
      <c r="J4835" s="2"/>
      <c r="K4835" s="2" t="s">
        <v>9971</v>
      </c>
      <c r="L4835" s="2" t="s">
        <v>33285</v>
      </c>
      <c r="M4835" s="2" t="s">
        <v>7460</v>
      </c>
      <c r="N4835" s="4" t="s">
        <v>33286</v>
      </c>
      <c r="O4835" s="4" t="s">
        <v>33287</v>
      </c>
    </row>
    <row r="4836" spans="1:15" ht="15" hidden="1" customHeight="1" x14ac:dyDescent="0.3">
      <c r="A4836" s="2" t="s">
        <v>611</v>
      </c>
      <c r="B4836" s="2" t="s">
        <v>34355</v>
      </c>
      <c r="C4836" s="3">
        <v>49</v>
      </c>
      <c r="D4836" s="2" t="s">
        <v>1444</v>
      </c>
      <c r="E4836" s="2" t="s">
        <v>32895</v>
      </c>
      <c r="F4836" s="2">
        <v>11868364</v>
      </c>
      <c r="G4836" s="2" t="s">
        <v>33288</v>
      </c>
      <c r="H4836" s="2" t="s">
        <v>33289</v>
      </c>
      <c r="I4836" s="2" t="s">
        <v>33290</v>
      </c>
      <c r="J4836" s="2"/>
      <c r="K4836" s="2" t="s">
        <v>17455</v>
      </c>
      <c r="L4836" s="2" t="s">
        <v>33291</v>
      </c>
      <c r="M4836" s="2" t="s">
        <v>28070</v>
      </c>
      <c r="N4836" s="4" t="s">
        <v>33292</v>
      </c>
      <c r="O4836" s="2"/>
    </row>
  </sheetData>
  <autoFilter ref="A2:O4836" xr:uid="{00000000-0009-0000-0000-00000C000000}">
    <filterColumn colId="3">
      <filters>
        <filter val="Christopher Craig Dvorak"/>
      </filters>
    </filterColumn>
  </autoFilter>
  <mergeCells count="1">
    <mergeCell ref="A1:O1"/>
  </mergeCells>
  <hyperlinks>
    <hyperlink ref="N238" r:id="rId1" xr:uid="{00000000-0004-0000-0C00-000000000000}"/>
    <hyperlink ref="O238" r:id="rId2" xr:uid="{00000000-0004-0000-0C00-000001000000}"/>
    <hyperlink ref="N239" r:id="rId3" xr:uid="{00000000-0004-0000-0C00-000002000000}"/>
    <hyperlink ref="O239" r:id="rId4" xr:uid="{00000000-0004-0000-0C00-000003000000}"/>
    <hyperlink ref="N240" r:id="rId5" xr:uid="{00000000-0004-0000-0C00-000004000000}"/>
    <hyperlink ref="O240" r:id="rId6" xr:uid="{00000000-0004-0000-0C00-000005000000}"/>
    <hyperlink ref="N3" r:id="rId7" xr:uid="{00000000-0004-0000-0C00-000006000000}"/>
    <hyperlink ref="O3" r:id="rId8" xr:uid="{00000000-0004-0000-0C00-000007000000}"/>
    <hyperlink ref="N4" r:id="rId9" xr:uid="{00000000-0004-0000-0C00-000008000000}"/>
    <hyperlink ref="O4" r:id="rId10" xr:uid="{00000000-0004-0000-0C00-000009000000}"/>
    <hyperlink ref="N5" r:id="rId11" xr:uid="{00000000-0004-0000-0C00-00000A000000}"/>
    <hyperlink ref="O5" r:id="rId12" xr:uid="{00000000-0004-0000-0C00-00000B000000}"/>
    <hyperlink ref="N6" r:id="rId13" xr:uid="{00000000-0004-0000-0C00-00000C000000}"/>
    <hyperlink ref="O6" r:id="rId14" xr:uid="{00000000-0004-0000-0C00-00000D000000}"/>
    <hyperlink ref="N7" r:id="rId15" xr:uid="{00000000-0004-0000-0C00-00000E000000}"/>
    <hyperlink ref="O7" r:id="rId16" xr:uid="{00000000-0004-0000-0C00-00000F000000}"/>
    <hyperlink ref="N8" r:id="rId17" xr:uid="{00000000-0004-0000-0C00-000010000000}"/>
    <hyperlink ref="O8" r:id="rId18" xr:uid="{00000000-0004-0000-0C00-000011000000}"/>
    <hyperlink ref="N9" r:id="rId19" xr:uid="{00000000-0004-0000-0C00-000012000000}"/>
    <hyperlink ref="O9" r:id="rId20" xr:uid="{00000000-0004-0000-0C00-000013000000}"/>
    <hyperlink ref="N10" r:id="rId21" xr:uid="{00000000-0004-0000-0C00-000014000000}"/>
    <hyperlink ref="O10" r:id="rId22" xr:uid="{00000000-0004-0000-0C00-000015000000}"/>
    <hyperlink ref="N11" r:id="rId23" xr:uid="{00000000-0004-0000-0C00-000016000000}"/>
    <hyperlink ref="O11" r:id="rId24" xr:uid="{00000000-0004-0000-0C00-000017000000}"/>
    <hyperlink ref="N12" r:id="rId25" xr:uid="{00000000-0004-0000-0C00-000018000000}"/>
    <hyperlink ref="O12" r:id="rId26" xr:uid="{00000000-0004-0000-0C00-000019000000}"/>
    <hyperlink ref="N13" r:id="rId27" xr:uid="{00000000-0004-0000-0C00-00001A000000}"/>
    <hyperlink ref="O13" r:id="rId28" xr:uid="{00000000-0004-0000-0C00-00001B000000}"/>
    <hyperlink ref="N14" r:id="rId29" xr:uid="{00000000-0004-0000-0C00-00001C000000}"/>
    <hyperlink ref="O14" r:id="rId30" xr:uid="{00000000-0004-0000-0C00-00001D000000}"/>
    <hyperlink ref="N15" r:id="rId31" xr:uid="{00000000-0004-0000-0C00-00001E000000}"/>
    <hyperlink ref="O15" r:id="rId32" xr:uid="{00000000-0004-0000-0C00-00001F000000}"/>
    <hyperlink ref="N16" r:id="rId33" xr:uid="{00000000-0004-0000-0C00-000020000000}"/>
    <hyperlink ref="O16" r:id="rId34" xr:uid="{00000000-0004-0000-0C00-000021000000}"/>
    <hyperlink ref="N17" r:id="rId35" xr:uid="{00000000-0004-0000-0C00-000022000000}"/>
    <hyperlink ref="O17" r:id="rId36" xr:uid="{00000000-0004-0000-0C00-000023000000}"/>
    <hyperlink ref="N18" r:id="rId37" xr:uid="{00000000-0004-0000-0C00-000024000000}"/>
    <hyperlink ref="O18" r:id="rId38" xr:uid="{00000000-0004-0000-0C00-000025000000}"/>
    <hyperlink ref="N19" r:id="rId39" xr:uid="{00000000-0004-0000-0C00-000026000000}"/>
    <hyperlink ref="O19" r:id="rId40" xr:uid="{00000000-0004-0000-0C00-000027000000}"/>
    <hyperlink ref="N20" r:id="rId41" xr:uid="{00000000-0004-0000-0C00-000028000000}"/>
    <hyperlink ref="O20" r:id="rId42" xr:uid="{00000000-0004-0000-0C00-000029000000}"/>
    <hyperlink ref="N21" r:id="rId43" xr:uid="{00000000-0004-0000-0C00-00002A000000}"/>
    <hyperlink ref="O21" r:id="rId44" xr:uid="{00000000-0004-0000-0C00-00002B000000}"/>
    <hyperlink ref="N22" r:id="rId45" xr:uid="{00000000-0004-0000-0C00-00002C000000}"/>
    <hyperlink ref="O22" r:id="rId46" xr:uid="{00000000-0004-0000-0C00-00002D000000}"/>
    <hyperlink ref="N23" r:id="rId47" xr:uid="{00000000-0004-0000-0C00-00002E000000}"/>
    <hyperlink ref="O23" r:id="rId48" xr:uid="{00000000-0004-0000-0C00-00002F000000}"/>
    <hyperlink ref="N24" r:id="rId49" xr:uid="{00000000-0004-0000-0C00-000030000000}"/>
    <hyperlink ref="O24" r:id="rId50" xr:uid="{00000000-0004-0000-0C00-000031000000}"/>
    <hyperlink ref="N25" r:id="rId51" xr:uid="{00000000-0004-0000-0C00-000032000000}"/>
    <hyperlink ref="O25" r:id="rId52" xr:uid="{00000000-0004-0000-0C00-000033000000}"/>
    <hyperlink ref="N26" r:id="rId53" xr:uid="{00000000-0004-0000-0C00-000034000000}"/>
    <hyperlink ref="O26" r:id="rId54" xr:uid="{00000000-0004-0000-0C00-000035000000}"/>
    <hyperlink ref="N27" r:id="rId55" xr:uid="{00000000-0004-0000-0C00-000036000000}"/>
    <hyperlink ref="O27" r:id="rId56" xr:uid="{00000000-0004-0000-0C00-000037000000}"/>
    <hyperlink ref="N28" r:id="rId57" xr:uid="{00000000-0004-0000-0C00-000038000000}"/>
    <hyperlink ref="O28" r:id="rId58" xr:uid="{00000000-0004-0000-0C00-000039000000}"/>
    <hyperlink ref="N29" r:id="rId59" xr:uid="{00000000-0004-0000-0C00-00003A000000}"/>
    <hyperlink ref="O29" r:id="rId60" xr:uid="{00000000-0004-0000-0C00-00003B000000}"/>
    <hyperlink ref="N30" r:id="rId61" xr:uid="{00000000-0004-0000-0C00-00003C000000}"/>
    <hyperlink ref="O30" r:id="rId62" xr:uid="{00000000-0004-0000-0C00-00003D000000}"/>
    <hyperlink ref="N31" r:id="rId63" xr:uid="{00000000-0004-0000-0C00-00003E000000}"/>
    <hyperlink ref="O31" r:id="rId64" xr:uid="{00000000-0004-0000-0C00-00003F000000}"/>
    <hyperlink ref="N32" r:id="rId65" xr:uid="{00000000-0004-0000-0C00-000040000000}"/>
    <hyperlink ref="O32" r:id="rId66" xr:uid="{00000000-0004-0000-0C00-000041000000}"/>
    <hyperlink ref="N33" r:id="rId67" xr:uid="{00000000-0004-0000-0C00-000042000000}"/>
    <hyperlink ref="O33" r:id="rId68" xr:uid="{00000000-0004-0000-0C00-000043000000}"/>
    <hyperlink ref="N34" r:id="rId69" xr:uid="{00000000-0004-0000-0C00-000044000000}"/>
    <hyperlink ref="O34" r:id="rId70" xr:uid="{00000000-0004-0000-0C00-000045000000}"/>
    <hyperlink ref="N35" r:id="rId71" xr:uid="{00000000-0004-0000-0C00-000046000000}"/>
    <hyperlink ref="O35" r:id="rId72" xr:uid="{00000000-0004-0000-0C00-000047000000}"/>
    <hyperlink ref="N36" r:id="rId73" xr:uid="{00000000-0004-0000-0C00-000048000000}"/>
    <hyperlink ref="O36" r:id="rId74" xr:uid="{00000000-0004-0000-0C00-000049000000}"/>
    <hyperlink ref="N37" r:id="rId75" xr:uid="{00000000-0004-0000-0C00-00004A000000}"/>
    <hyperlink ref="O37" r:id="rId76" xr:uid="{00000000-0004-0000-0C00-00004B000000}"/>
    <hyperlink ref="N38" r:id="rId77" xr:uid="{00000000-0004-0000-0C00-00004C000000}"/>
    <hyperlink ref="O38" r:id="rId78" xr:uid="{00000000-0004-0000-0C00-00004D000000}"/>
    <hyperlink ref="N39" r:id="rId79" xr:uid="{00000000-0004-0000-0C00-00004E000000}"/>
    <hyperlink ref="O39" r:id="rId80" xr:uid="{00000000-0004-0000-0C00-00004F000000}"/>
    <hyperlink ref="N40" r:id="rId81" xr:uid="{00000000-0004-0000-0C00-000050000000}"/>
    <hyperlink ref="O40" r:id="rId82" xr:uid="{00000000-0004-0000-0C00-000051000000}"/>
    <hyperlink ref="N41" r:id="rId83" xr:uid="{00000000-0004-0000-0C00-000052000000}"/>
    <hyperlink ref="O41" r:id="rId84" xr:uid="{00000000-0004-0000-0C00-000053000000}"/>
    <hyperlink ref="N42" r:id="rId85" xr:uid="{00000000-0004-0000-0C00-000054000000}"/>
    <hyperlink ref="O42" r:id="rId86" xr:uid="{00000000-0004-0000-0C00-000055000000}"/>
    <hyperlink ref="N43" r:id="rId87" xr:uid="{00000000-0004-0000-0C00-000056000000}"/>
    <hyperlink ref="O43" r:id="rId88" xr:uid="{00000000-0004-0000-0C00-000057000000}"/>
    <hyperlink ref="N44" r:id="rId89" xr:uid="{00000000-0004-0000-0C00-000058000000}"/>
    <hyperlink ref="O44" r:id="rId90" xr:uid="{00000000-0004-0000-0C00-000059000000}"/>
    <hyperlink ref="N45" r:id="rId91" xr:uid="{00000000-0004-0000-0C00-00005A000000}"/>
    <hyperlink ref="O45" r:id="rId92" xr:uid="{00000000-0004-0000-0C00-00005B000000}"/>
    <hyperlink ref="N46" r:id="rId93" xr:uid="{00000000-0004-0000-0C00-00005C000000}"/>
    <hyperlink ref="O46" r:id="rId94" xr:uid="{00000000-0004-0000-0C00-00005D000000}"/>
    <hyperlink ref="N47" r:id="rId95" xr:uid="{00000000-0004-0000-0C00-00005E000000}"/>
    <hyperlink ref="O47" r:id="rId96" xr:uid="{00000000-0004-0000-0C00-00005F000000}"/>
    <hyperlink ref="N48" r:id="rId97" xr:uid="{00000000-0004-0000-0C00-000060000000}"/>
    <hyperlink ref="O48" r:id="rId98" xr:uid="{00000000-0004-0000-0C00-000061000000}"/>
    <hyperlink ref="N49" r:id="rId99" xr:uid="{00000000-0004-0000-0C00-000062000000}"/>
    <hyperlink ref="O49" r:id="rId100" xr:uid="{00000000-0004-0000-0C00-000063000000}"/>
    <hyperlink ref="N50" r:id="rId101" xr:uid="{00000000-0004-0000-0C00-000064000000}"/>
    <hyperlink ref="O50" r:id="rId102" xr:uid="{00000000-0004-0000-0C00-000065000000}"/>
    <hyperlink ref="N51" r:id="rId103" xr:uid="{00000000-0004-0000-0C00-000066000000}"/>
    <hyperlink ref="O51" r:id="rId104" xr:uid="{00000000-0004-0000-0C00-000067000000}"/>
    <hyperlink ref="N52" r:id="rId105" xr:uid="{00000000-0004-0000-0C00-000068000000}"/>
    <hyperlink ref="O52" r:id="rId106" xr:uid="{00000000-0004-0000-0C00-000069000000}"/>
    <hyperlink ref="N53" r:id="rId107" xr:uid="{00000000-0004-0000-0C00-00006A000000}"/>
    <hyperlink ref="O53" r:id="rId108" xr:uid="{00000000-0004-0000-0C00-00006B000000}"/>
    <hyperlink ref="N54" r:id="rId109" xr:uid="{00000000-0004-0000-0C00-00006C000000}"/>
    <hyperlink ref="O54" r:id="rId110" xr:uid="{00000000-0004-0000-0C00-00006D000000}"/>
    <hyperlink ref="N55" r:id="rId111" xr:uid="{00000000-0004-0000-0C00-00006E000000}"/>
    <hyperlink ref="O55" r:id="rId112" xr:uid="{00000000-0004-0000-0C00-00006F000000}"/>
    <hyperlink ref="N56" r:id="rId113" xr:uid="{00000000-0004-0000-0C00-000070000000}"/>
    <hyperlink ref="O56" r:id="rId114" xr:uid="{00000000-0004-0000-0C00-000071000000}"/>
    <hyperlink ref="N57" r:id="rId115" xr:uid="{00000000-0004-0000-0C00-000072000000}"/>
    <hyperlink ref="O57" r:id="rId116" xr:uid="{00000000-0004-0000-0C00-000073000000}"/>
    <hyperlink ref="N58" r:id="rId117" xr:uid="{00000000-0004-0000-0C00-000074000000}"/>
    <hyperlink ref="O58" r:id="rId118" xr:uid="{00000000-0004-0000-0C00-000075000000}"/>
    <hyperlink ref="N59" r:id="rId119" xr:uid="{00000000-0004-0000-0C00-000076000000}"/>
    <hyperlink ref="O59" r:id="rId120" xr:uid="{00000000-0004-0000-0C00-000077000000}"/>
    <hyperlink ref="N60" r:id="rId121" xr:uid="{00000000-0004-0000-0C00-000078000000}"/>
    <hyperlink ref="O60" r:id="rId122" xr:uid="{00000000-0004-0000-0C00-000079000000}"/>
    <hyperlink ref="N61" r:id="rId123" xr:uid="{00000000-0004-0000-0C00-00007A000000}"/>
    <hyperlink ref="O61" r:id="rId124" xr:uid="{00000000-0004-0000-0C00-00007B000000}"/>
    <hyperlink ref="N62" r:id="rId125" xr:uid="{00000000-0004-0000-0C00-00007C000000}"/>
    <hyperlink ref="O62" r:id="rId126" xr:uid="{00000000-0004-0000-0C00-00007D000000}"/>
    <hyperlink ref="N63" r:id="rId127" xr:uid="{00000000-0004-0000-0C00-00007E000000}"/>
    <hyperlink ref="O63" r:id="rId128" xr:uid="{00000000-0004-0000-0C00-00007F000000}"/>
    <hyperlink ref="N64" r:id="rId129" xr:uid="{00000000-0004-0000-0C00-000080000000}"/>
    <hyperlink ref="O64" r:id="rId130" xr:uid="{00000000-0004-0000-0C00-000081000000}"/>
    <hyperlink ref="N65" r:id="rId131" xr:uid="{00000000-0004-0000-0C00-000082000000}"/>
    <hyperlink ref="O65" r:id="rId132" xr:uid="{00000000-0004-0000-0C00-000083000000}"/>
    <hyperlink ref="N66" r:id="rId133" xr:uid="{00000000-0004-0000-0C00-000084000000}"/>
    <hyperlink ref="O66" r:id="rId134" xr:uid="{00000000-0004-0000-0C00-000085000000}"/>
    <hyperlink ref="N67" r:id="rId135" xr:uid="{00000000-0004-0000-0C00-000086000000}"/>
    <hyperlink ref="O67" r:id="rId136" xr:uid="{00000000-0004-0000-0C00-000087000000}"/>
    <hyperlink ref="N68" r:id="rId137" xr:uid="{00000000-0004-0000-0C00-000088000000}"/>
    <hyperlink ref="O68" r:id="rId138" xr:uid="{00000000-0004-0000-0C00-000089000000}"/>
    <hyperlink ref="N69" r:id="rId139" xr:uid="{00000000-0004-0000-0C00-00008A000000}"/>
    <hyperlink ref="O69" r:id="rId140" xr:uid="{00000000-0004-0000-0C00-00008B000000}"/>
    <hyperlink ref="N70" r:id="rId141" xr:uid="{00000000-0004-0000-0C00-00008C000000}"/>
    <hyperlink ref="O70" r:id="rId142" xr:uid="{00000000-0004-0000-0C00-00008D000000}"/>
    <hyperlink ref="N71" r:id="rId143" xr:uid="{00000000-0004-0000-0C00-00008E000000}"/>
    <hyperlink ref="O71" r:id="rId144" xr:uid="{00000000-0004-0000-0C00-00008F000000}"/>
    <hyperlink ref="N72" r:id="rId145" xr:uid="{00000000-0004-0000-0C00-000090000000}"/>
    <hyperlink ref="O72" r:id="rId146" xr:uid="{00000000-0004-0000-0C00-000091000000}"/>
    <hyperlink ref="N73" r:id="rId147" xr:uid="{00000000-0004-0000-0C00-000092000000}"/>
    <hyperlink ref="O73" r:id="rId148" xr:uid="{00000000-0004-0000-0C00-000093000000}"/>
    <hyperlink ref="N74" r:id="rId149" xr:uid="{00000000-0004-0000-0C00-000094000000}"/>
    <hyperlink ref="O74" r:id="rId150" xr:uid="{00000000-0004-0000-0C00-000095000000}"/>
    <hyperlink ref="N75" r:id="rId151" xr:uid="{00000000-0004-0000-0C00-000096000000}"/>
    <hyperlink ref="O75" r:id="rId152" xr:uid="{00000000-0004-0000-0C00-000097000000}"/>
    <hyperlink ref="N76" r:id="rId153" xr:uid="{00000000-0004-0000-0C00-000098000000}"/>
    <hyperlink ref="O76" r:id="rId154" xr:uid="{00000000-0004-0000-0C00-000099000000}"/>
    <hyperlink ref="N77" r:id="rId155" xr:uid="{00000000-0004-0000-0C00-00009A000000}"/>
    <hyperlink ref="O77" r:id="rId156" xr:uid="{00000000-0004-0000-0C00-00009B000000}"/>
    <hyperlink ref="N78" r:id="rId157" xr:uid="{00000000-0004-0000-0C00-00009C000000}"/>
    <hyperlink ref="O78" r:id="rId158" xr:uid="{00000000-0004-0000-0C00-00009D000000}"/>
    <hyperlink ref="N79" r:id="rId159" xr:uid="{00000000-0004-0000-0C00-00009E000000}"/>
    <hyperlink ref="O79" r:id="rId160" xr:uid="{00000000-0004-0000-0C00-00009F000000}"/>
    <hyperlink ref="N80" r:id="rId161" xr:uid="{00000000-0004-0000-0C00-0000A0000000}"/>
    <hyperlink ref="O80" r:id="rId162" xr:uid="{00000000-0004-0000-0C00-0000A1000000}"/>
    <hyperlink ref="N81" r:id="rId163" xr:uid="{00000000-0004-0000-0C00-0000A2000000}"/>
    <hyperlink ref="O81" r:id="rId164" xr:uid="{00000000-0004-0000-0C00-0000A3000000}"/>
    <hyperlink ref="N82" r:id="rId165" xr:uid="{00000000-0004-0000-0C00-0000A4000000}"/>
    <hyperlink ref="O82" r:id="rId166" xr:uid="{00000000-0004-0000-0C00-0000A5000000}"/>
    <hyperlink ref="N83" r:id="rId167" xr:uid="{00000000-0004-0000-0C00-0000A6000000}"/>
    <hyperlink ref="O83" r:id="rId168" xr:uid="{00000000-0004-0000-0C00-0000A7000000}"/>
    <hyperlink ref="N84" r:id="rId169" xr:uid="{00000000-0004-0000-0C00-0000A8000000}"/>
    <hyperlink ref="O84" r:id="rId170" xr:uid="{00000000-0004-0000-0C00-0000A9000000}"/>
    <hyperlink ref="N85" r:id="rId171" xr:uid="{00000000-0004-0000-0C00-0000AA000000}"/>
    <hyperlink ref="O85" r:id="rId172" xr:uid="{00000000-0004-0000-0C00-0000AB000000}"/>
    <hyperlink ref="N86" r:id="rId173" xr:uid="{00000000-0004-0000-0C00-0000AC000000}"/>
    <hyperlink ref="O86" r:id="rId174" xr:uid="{00000000-0004-0000-0C00-0000AD000000}"/>
    <hyperlink ref="N87" r:id="rId175" xr:uid="{00000000-0004-0000-0C00-0000AE000000}"/>
    <hyperlink ref="O87" r:id="rId176" xr:uid="{00000000-0004-0000-0C00-0000AF000000}"/>
    <hyperlink ref="N88" r:id="rId177" xr:uid="{00000000-0004-0000-0C00-0000B0000000}"/>
    <hyperlink ref="O88" r:id="rId178" xr:uid="{00000000-0004-0000-0C00-0000B1000000}"/>
    <hyperlink ref="N89" r:id="rId179" xr:uid="{00000000-0004-0000-0C00-0000B2000000}"/>
    <hyperlink ref="O89" r:id="rId180" xr:uid="{00000000-0004-0000-0C00-0000B3000000}"/>
    <hyperlink ref="N90" r:id="rId181" xr:uid="{00000000-0004-0000-0C00-0000B4000000}"/>
    <hyperlink ref="O90" r:id="rId182" xr:uid="{00000000-0004-0000-0C00-0000B5000000}"/>
    <hyperlink ref="N91" r:id="rId183" xr:uid="{00000000-0004-0000-0C00-0000B6000000}"/>
    <hyperlink ref="O91" r:id="rId184" xr:uid="{00000000-0004-0000-0C00-0000B7000000}"/>
    <hyperlink ref="N92" r:id="rId185" xr:uid="{00000000-0004-0000-0C00-0000B8000000}"/>
    <hyperlink ref="O92" r:id="rId186" xr:uid="{00000000-0004-0000-0C00-0000B9000000}"/>
    <hyperlink ref="N93" r:id="rId187" xr:uid="{00000000-0004-0000-0C00-0000BA000000}"/>
    <hyperlink ref="O93" r:id="rId188" xr:uid="{00000000-0004-0000-0C00-0000BB000000}"/>
    <hyperlink ref="N94" r:id="rId189" xr:uid="{00000000-0004-0000-0C00-0000BC000000}"/>
    <hyperlink ref="O94" r:id="rId190" xr:uid="{00000000-0004-0000-0C00-0000BD000000}"/>
    <hyperlink ref="N95" r:id="rId191" xr:uid="{00000000-0004-0000-0C00-0000BE000000}"/>
    <hyperlink ref="O95" r:id="rId192" xr:uid="{00000000-0004-0000-0C00-0000BF000000}"/>
    <hyperlink ref="N96" r:id="rId193" xr:uid="{00000000-0004-0000-0C00-0000C0000000}"/>
    <hyperlink ref="O96" r:id="rId194" xr:uid="{00000000-0004-0000-0C00-0000C1000000}"/>
    <hyperlink ref="N97" r:id="rId195" xr:uid="{00000000-0004-0000-0C00-0000C2000000}"/>
    <hyperlink ref="O97" r:id="rId196" xr:uid="{00000000-0004-0000-0C00-0000C3000000}"/>
    <hyperlink ref="N98" r:id="rId197" xr:uid="{00000000-0004-0000-0C00-0000C4000000}"/>
    <hyperlink ref="O98" r:id="rId198" xr:uid="{00000000-0004-0000-0C00-0000C5000000}"/>
    <hyperlink ref="N99" r:id="rId199" xr:uid="{00000000-0004-0000-0C00-0000C6000000}"/>
    <hyperlink ref="O99" r:id="rId200" xr:uid="{00000000-0004-0000-0C00-0000C7000000}"/>
    <hyperlink ref="N100" r:id="rId201" xr:uid="{00000000-0004-0000-0C00-0000C8000000}"/>
    <hyperlink ref="O100" r:id="rId202" xr:uid="{00000000-0004-0000-0C00-0000C9000000}"/>
    <hyperlink ref="N101" r:id="rId203" xr:uid="{00000000-0004-0000-0C00-0000CA000000}"/>
    <hyperlink ref="O101" r:id="rId204" xr:uid="{00000000-0004-0000-0C00-0000CB000000}"/>
    <hyperlink ref="N102" r:id="rId205" xr:uid="{00000000-0004-0000-0C00-0000CC000000}"/>
    <hyperlink ref="O102" r:id="rId206" xr:uid="{00000000-0004-0000-0C00-0000CD000000}"/>
    <hyperlink ref="N103" r:id="rId207" xr:uid="{00000000-0004-0000-0C00-0000CE000000}"/>
    <hyperlink ref="O103" r:id="rId208" xr:uid="{00000000-0004-0000-0C00-0000CF000000}"/>
    <hyperlink ref="N104" r:id="rId209" xr:uid="{00000000-0004-0000-0C00-0000D0000000}"/>
    <hyperlink ref="O104" r:id="rId210" xr:uid="{00000000-0004-0000-0C00-0000D1000000}"/>
    <hyperlink ref="N105" r:id="rId211" xr:uid="{00000000-0004-0000-0C00-0000D2000000}"/>
    <hyperlink ref="O105" r:id="rId212" xr:uid="{00000000-0004-0000-0C00-0000D3000000}"/>
    <hyperlink ref="N106" r:id="rId213" xr:uid="{00000000-0004-0000-0C00-0000D4000000}"/>
    <hyperlink ref="O106" r:id="rId214" xr:uid="{00000000-0004-0000-0C00-0000D5000000}"/>
    <hyperlink ref="N107" r:id="rId215" xr:uid="{00000000-0004-0000-0C00-0000D6000000}"/>
    <hyperlink ref="O107" r:id="rId216" xr:uid="{00000000-0004-0000-0C00-0000D7000000}"/>
    <hyperlink ref="N108" r:id="rId217" xr:uid="{00000000-0004-0000-0C00-0000D8000000}"/>
    <hyperlink ref="O108" r:id="rId218" xr:uid="{00000000-0004-0000-0C00-0000D9000000}"/>
    <hyperlink ref="N109" r:id="rId219" xr:uid="{00000000-0004-0000-0C00-0000DA000000}"/>
    <hyperlink ref="O109" r:id="rId220" xr:uid="{00000000-0004-0000-0C00-0000DB000000}"/>
    <hyperlink ref="N110" r:id="rId221" xr:uid="{00000000-0004-0000-0C00-0000DC000000}"/>
    <hyperlink ref="O110" r:id="rId222" xr:uid="{00000000-0004-0000-0C00-0000DD000000}"/>
    <hyperlink ref="N111" r:id="rId223" xr:uid="{00000000-0004-0000-0C00-0000DE000000}"/>
    <hyperlink ref="N112" r:id="rId224" xr:uid="{00000000-0004-0000-0C00-0000DF000000}"/>
    <hyperlink ref="O112" r:id="rId225" xr:uid="{00000000-0004-0000-0C00-0000E0000000}"/>
    <hyperlink ref="N113" r:id="rId226" xr:uid="{00000000-0004-0000-0C00-0000E1000000}"/>
    <hyperlink ref="O113" r:id="rId227" xr:uid="{00000000-0004-0000-0C00-0000E2000000}"/>
    <hyperlink ref="N114" r:id="rId228" xr:uid="{00000000-0004-0000-0C00-0000E3000000}"/>
    <hyperlink ref="N115" r:id="rId229" xr:uid="{00000000-0004-0000-0C00-0000E4000000}"/>
    <hyperlink ref="O115" r:id="rId230" xr:uid="{00000000-0004-0000-0C00-0000E5000000}"/>
    <hyperlink ref="N116" r:id="rId231" xr:uid="{00000000-0004-0000-0C00-0000E6000000}"/>
    <hyperlink ref="O116" r:id="rId232" xr:uid="{00000000-0004-0000-0C00-0000E7000000}"/>
    <hyperlink ref="N117" r:id="rId233" xr:uid="{00000000-0004-0000-0C00-0000E8000000}"/>
    <hyperlink ref="O117" r:id="rId234" xr:uid="{00000000-0004-0000-0C00-0000E9000000}"/>
    <hyperlink ref="N118" r:id="rId235" xr:uid="{00000000-0004-0000-0C00-0000EA000000}"/>
    <hyperlink ref="O118" r:id="rId236" xr:uid="{00000000-0004-0000-0C00-0000EB000000}"/>
    <hyperlink ref="N119" r:id="rId237" xr:uid="{00000000-0004-0000-0C00-0000EC000000}"/>
    <hyperlink ref="O119" r:id="rId238" xr:uid="{00000000-0004-0000-0C00-0000ED000000}"/>
    <hyperlink ref="N120" r:id="rId239" xr:uid="{00000000-0004-0000-0C00-0000EE000000}"/>
    <hyperlink ref="O120" r:id="rId240" xr:uid="{00000000-0004-0000-0C00-0000EF000000}"/>
    <hyperlink ref="N121" r:id="rId241" xr:uid="{00000000-0004-0000-0C00-0000F0000000}"/>
    <hyperlink ref="O121" r:id="rId242" xr:uid="{00000000-0004-0000-0C00-0000F1000000}"/>
    <hyperlink ref="N122" r:id="rId243" xr:uid="{00000000-0004-0000-0C00-0000F2000000}"/>
    <hyperlink ref="O122" r:id="rId244" xr:uid="{00000000-0004-0000-0C00-0000F3000000}"/>
    <hyperlink ref="N123" r:id="rId245" xr:uid="{00000000-0004-0000-0C00-0000F4000000}"/>
    <hyperlink ref="O123" r:id="rId246" xr:uid="{00000000-0004-0000-0C00-0000F5000000}"/>
    <hyperlink ref="N124" r:id="rId247" xr:uid="{00000000-0004-0000-0C00-0000F6000000}"/>
    <hyperlink ref="O124" r:id="rId248" xr:uid="{00000000-0004-0000-0C00-0000F7000000}"/>
    <hyperlink ref="N125" r:id="rId249" xr:uid="{00000000-0004-0000-0C00-0000F8000000}"/>
    <hyperlink ref="O125" r:id="rId250" xr:uid="{00000000-0004-0000-0C00-0000F9000000}"/>
    <hyperlink ref="N126" r:id="rId251" xr:uid="{00000000-0004-0000-0C00-0000FA000000}"/>
    <hyperlink ref="O126" r:id="rId252" xr:uid="{00000000-0004-0000-0C00-0000FB000000}"/>
    <hyperlink ref="N127" r:id="rId253" xr:uid="{00000000-0004-0000-0C00-0000FC000000}"/>
    <hyperlink ref="O127" r:id="rId254" xr:uid="{00000000-0004-0000-0C00-0000FD000000}"/>
    <hyperlink ref="N128" r:id="rId255" xr:uid="{00000000-0004-0000-0C00-0000FE000000}"/>
    <hyperlink ref="O128" r:id="rId256" xr:uid="{00000000-0004-0000-0C00-0000FF000000}"/>
    <hyperlink ref="N129" r:id="rId257" xr:uid="{00000000-0004-0000-0C00-000000010000}"/>
    <hyperlink ref="O129" r:id="rId258" xr:uid="{00000000-0004-0000-0C00-000001010000}"/>
    <hyperlink ref="N130" r:id="rId259" xr:uid="{00000000-0004-0000-0C00-000002010000}"/>
    <hyperlink ref="O130" r:id="rId260" xr:uid="{00000000-0004-0000-0C00-000003010000}"/>
    <hyperlink ref="N131" r:id="rId261" xr:uid="{00000000-0004-0000-0C00-000004010000}"/>
    <hyperlink ref="O131" r:id="rId262" xr:uid="{00000000-0004-0000-0C00-000005010000}"/>
    <hyperlink ref="N132" r:id="rId263" xr:uid="{00000000-0004-0000-0C00-000006010000}"/>
    <hyperlink ref="O132" r:id="rId264" xr:uid="{00000000-0004-0000-0C00-000007010000}"/>
    <hyperlink ref="N133" r:id="rId265" xr:uid="{00000000-0004-0000-0C00-000008010000}"/>
    <hyperlink ref="O133" r:id="rId266" xr:uid="{00000000-0004-0000-0C00-000009010000}"/>
    <hyperlink ref="N134" r:id="rId267" xr:uid="{00000000-0004-0000-0C00-00000A010000}"/>
    <hyperlink ref="O134" r:id="rId268" xr:uid="{00000000-0004-0000-0C00-00000B010000}"/>
    <hyperlink ref="N135" r:id="rId269" xr:uid="{00000000-0004-0000-0C00-00000C010000}"/>
    <hyperlink ref="O135" r:id="rId270" xr:uid="{00000000-0004-0000-0C00-00000D010000}"/>
    <hyperlink ref="N136" r:id="rId271" xr:uid="{00000000-0004-0000-0C00-00000E010000}"/>
    <hyperlink ref="O136" r:id="rId272" xr:uid="{00000000-0004-0000-0C00-00000F010000}"/>
    <hyperlink ref="N137" r:id="rId273" xr:uid="{00000000-0004-0000-0C00-000010010000}"/>
    <hyperlink ref="O137" r:id="rId274" xr:uid="{00000000-0004-0000-0C00-000011010000}"/>
    <hyperlink ref="N138" r:id="rId275" xr:uid="{00000000-0004-0000-0C00-000012010000}"/>
    <hyperlink ref="O138" r:id="rId276" xr:uid="{00000000-0004-0000-0C00-000013010000}"/>
    <hyperlink ref="N139" r:id="rId277" xr:uid="{00000000-0004-0000-0C00-000014010000}"/>
    <hyperlink ref="O139" r:id="rId278" xr:uid="{00000000-0004-0000-0C00-000015010000}"/>
    <hyperlink ref="N140" r:id="rId279" xr:uid="{00000000-0004-0000-0C00-000016010000}"/>
    <hyperlink ref="O140" r:id="rId280" xr:uid="{00000000-0004-0000-0C00-000017010000}"/>
    <hyperlink ref="N141" r:id="rId281" xr:uid="{00000000-0004-0000-0C00-000018010000}"/>
    <hyperlink ref="O141" r:id="rId282" xr:uid="{00000000-0004-0000-0C00-000019010000}"/>
    <hyperlink ref="N142" r:id="rId283" xr:uid="{00000000-0004-0000-0C00-00001A010000}"/>
    <hyperlink ref="O142" r:id="rId284" xr:uid="{00000000-0004-0000-0C00-00001B010000}"/>
    <hyperlink ref="N143" r:id="rId285" xr:uid="{00000000-0004-0000-0C00-00001C010000}"/>
    <hyperlink ref="O143" r:id="rId286" xr:uid="{00000000-0004-0000-0C00-00001D010000}"/>
    <hyperlink ref="N144" r:id="rId287" xr:uid="{00000000-0004-0000-0C00-00001E010000}"/>
    <hyperlink ref="O144" r:id="rId288" xr:uid="{00000000-0004-0000-0C00-00001F010000}"/>
    <hyperlink ref="N145" r:id="rId289" xr:uid="{00000000-0004-0000-0C00-000020010000}"/>
    <hyperlink ref="O145" r:id="rId290" xr:uid="{00000000-0004-0000-0C00-000021010000}"/>
    <hyperlink ref="N146" r:id="rId291" xr:uid="{00000000-0004-0000-0C00-000022010000}"/>
    <hyperlink ref="O146" r:id="rId292" xr:uid="{00000000-0004-0000-0C00-000023010000}"/>
    <hyperlink ref="N147" r:id="rId293" xr:uid="{00000000-0004-0000-0C00-000024010000}"/>
    <hyperlink ref="O147" r:id="rId294" xr:uid="{00000000-0004-0000-0C00-000025010000}"/>
    <hyperlink ref="N148" r:id="rId295" xr:uid="{00000000-0004-0000-0C00-000026010000}"/>
    <hyperlink ref="O148" r:id="rId296" xr:uid="{00000000-0004-0000-0C00-000027010000}"/>
    <hyperlink ref="N149" r:id="rId297" xr:uid="{00000000-0004-0000-0C00-000028010000}"/>
    <hyperlink ref="O149" r:id="rId298" xr:uid="{00000000-0004-0000-0C00-000029010000}"/>
    <hyperlink ref="N150" r:id="rId299" xr:uid="{00000000-0004-0000-0C00-00002A010000}"/>
    <hyperlink ref="O150" r:id="rId300" xr:uid="{00000000-0004-0000-0C00-00002B010000}"/>
    <hyperlink ref="N151" r:id="rId301" xr:uid="{00000000-0004-0000-0C00-00002C010000}"/>
    <hyperlink ref="O151" r:id="rId302" xr:uid="{00000000-0004-0000-0C00-00002D010000}"/>
    <hyperlink ref="N152" r:id="rId303" xr:uid="{00000000-0004-0000-0C00-00002E010000}"/>
    <hyperlink ref="N153" r:id="rId304" xr:uid="{00000000-0004-0000-0C00-00002F010000}"/>
    <hyperlink ref="O153" r:id="rId305" xr:uid="{00000000-0004-0000-0C00-000030010000}"/>
    <hyperlink ref="N154" r:id="rId306" xr:uid="{00000000-0004-0000-0C00-000031010000}"/>
    <hyperlink ref="O154" r:id="rId307" xr:uid="{00000000-0004-0000-0C00-000032010000}"/>
    <hyperlink ref="N155" r:id="rId308" xr:uid="{00000000-0004-0000-0C00-000033010000}"/>
    <hyperlink ref="O155" r:id="rId309" xr:uid="{00000000-0004-0000-0C00-000034010000}"/>
    <hyperlink ref="N156" r:id="rId310" xr:uid="{00000000-0004-0000-0C00-000035010000}"/>
    <hyperlink ref="O156" r:id="rId311" xr:uid="{00000000-0004-0000-0C00-000036010000}"/>
    <hyperlink ref="N157" r:id="rId312" xr:uid="{00000000-0004-0000-0C00-000037010000}"/>
    <hyperlink ref="O157" r:id="rId313" xr:uid="{00000000-0004-0000-0C00-000038010000}"/>
    <hyperlink ref="N158" r:id="rId314" xr:uid="{00000000-0004-0000-0C00-000039010000}"/>
    <hyperlink ref="O158" r:id="rId315" xr:uid="{00000000-0004-0000-0C00-00003A010000}"/>
    <hyperlink ref="N159" r:id="rId316" xr:uid="{00000000-0004-0000-0C00-00003B010000}"/>
    <hyperlink ref="O159" r:id="rId317" xr:uid="{00000000-0004-0000-0C00-00003C010000}"/>
    <hyperlink ref="N160" r:id="rId318" xr:uid="{00000000-0004-0000-0C00-00003D010000}"/>
    <hyperlink ref="O160" r:id="rId319" xr:uid="{00000000-0004-0000-0C00-00003E010000}"/>
    <hyperlink ref="N161" r:id="rId320" xr:uid="{00000000-0004-0000-0C00-00003F010000}"/>
    <hyperlink ref="O161" r:id="rId321" xr:uid="{00000000-0004-0000-0C00-000040010000}"/>
    <hyperlink ref="N162" r:id="rId322" xr:uid="{00000000-0004-0000-0C00-000041010000}"/>
    <hyperlink ref="O162" r:id="rId323" xr:uid="{00000000-0004-0000-0C00-000042010000}"/>
    <hyperlink ref="N163" r:id="rId324" xr:uid="{00000000-0004-0000-0C00-000043010000}"/>
    <hyperlink ref="N164" r:id="rId325" xr:uid="{00000000-0004-0000-0C00-000044010000}"/>
    <hyperlink ref="N165" r:id="rId326" xr:uid="{00000000-0004-0000-0C00-000045010000}"/>
    <hyperlink ref="O165" r:id="rId327" xr:uid="{00000000-0004-0000-0C00-000046010000}"/>
    <hyperlink ref="N166" r:id="rId328" xr:uid="{00000000-0004-0000-0C00-000047010000}"/>
    <hyperlink ref="O166" r:id="rId329" xr:uid="{00000000-0004-0000-0C00-000048010000}"/>
    <hyperlink ref="N167" r:id="rId330" xr:uid="{00000000-0004-0000-0C00-000049010000}"/>
    <hyperlink ref="N168" r:id="rId331" xr:uid="{00000000-0004-0000-0C00-00004A010000}"/>
    <hyperlink ref="O168" r:id="rId332" xr:uid="{00000000-0004-0000-0C00-00004B010000}"/>
    <hyperlink ref="N169" r:id="rId333" xr:uid="{00000000-0004-0000-0C00-00004C010000}"/>
    <hyperlink ref="O169" r:id="rId334" xr:uid="{00000000-0004-0000-0C00-00004D010000}"/>
    <hyperlink ref="N170" r:id="rId335" xr:uid="{00000000-0004-0000-0C00-00004E010000}"/>
    <hyperlink ref="N171" r:id="rId336" xr:uid="{00000000-0004-0000-0C00-00004F010000}"/>
    <hyperlink ref="O171" r:id="rId337" xr:uid="{00000000-0004-0000-0C00-000050010000}"/>
    <hyperlink ref="N172" r:id="rId338" xr:uid="{00000000-0004-0000-0C00-000051010000}"/>
    <hyperlink ref="O172" r:id="rId339" xr:uid="{00000000-0004-0000-0C00-000052010000}"/>
    <hyperlink ref="N173" r:id="rId340" xr:uid="{00000000-0004-0000-0C00-000053010000}"/>
    <hyperlink ref="O173" r:id="rId341" xr:uid="{00000000-0004-0000-0C00-000054010000}"/>
    <hyperlink ref="N174" r:id="rId342" xr:uid="{00000000-0004-0000-0C00-000055010000}"/>
    <hyperlink ref="O174" r:id="rId343" xr:uid="{00000000-0004-0000-0C00-000056010000}"/>
    <hyperlink ref="N175" r:id="rId344" xr:uid="{00000000-0004-0000-0C00-000057010000}"/>
    <hyperlink ref="N176" r:id="rId345" xr:uid="{00000000-0004-0000-0C00-000058010000}"/>
    <hyperlink ref="O176" r:id="rId346" xr:uid="{00000000-0004-0000-0C00-000059010000}"/>
    <hyperlink ref="N177" r:id="rId347" xr:uid="{00000000-0004-0000-0C00-00005A010000}"/>
    <hyperlink ref="N178" r:id="rId348" xr:uid="{00000000-0004-0000-0C00-00005B010000}"/>
    <hyperlink ref="N179" r:id="rId349" xr:uid="{00000000-0004-0000-0C00-00005C010000}"/>
    <hyperlink ref="O179" r:id="rId350" xr:uid="{00000000-0004-0000-0C00-00005D010000}"/>
    <hyperlink ref="N180" r:id="rId351" xr:uid="{00000000-0004-0000-0C00-00005E010000}"/>
    <hyperlink ref="N181" r:id="rId352" xr:uid="{00000000-0004-0000-0C00-00005F010000}"/>
    <hyperlink ref="N182" r:id="rId353" xr:uid="{00000000-0004-0000-0C00-000060010000}"/>
    <hyperlink ref="O182" r:id="rId354" xr:uid="{00000000-0004-0000-0C00-000061010000}"/>
    <hyperlink ref="N183" r:id="rId355" xr:uid="{00000000-0004-0000-0C00-000062010000}"/>
    <hyperlink ref="O183" r:id="rId356" xr:uid="{00000000-0004-0000-0C00-000063010000}"/>
    <hyperlink ref="N184" r:id="rId357" xr:uid="{00000000-0004-0000-0C00-000064010000}"/>
    <hyperlink ref="N185" r:id="rId358" xr:uid="{00000000-0004-0000-0C00-000065010000}"/>
    <hyperlink ref="N186" r:id="rId359" xr:uid="{00000000-0004-0000-0C00-000066010000}"/>
    <hyperlink ref="O186" r:id="rId360" xr:uid="{00000000-0004-0000-0C00-000067010000}"/>
    <hyperlink ref="N187" r:id="rId361" xr:uid="{00000000-0004-0000-0C00-000068010000}"/>
    <hyperlink ref="N188" r:id="rId362" xr:uid="{00000000-0004-0000-0C00-000069010000}"/>
    <hyperlink ref="O188" r:id="rId363" xr:uid="{00000000-0004-0000-0C00-00006A010000}"/>
    <hyperlink ref="N189" r:id="rId364" xr:uid="{00000000-0004-0000-0C00-00006B010000}"/>
    <hyperlink ref="O189" r:id="rId365" xr:uid="{00000000-0004-0000-0C00-00006C010000}"/>
    <hyperlink ref="N190" r:id="rId366" xr:uid="{00000000-0004-0000-0C00-00006D010000}"/>
    <hyperlink ref="O190" r:id="rId367" xr:uid="{00000000-0004-0000-0C00-00006E010000}"/>
    <hyperlink ref="N191" r:id="rId368" xr:uid="{00000000-0004-0000-0C00-00006F010000}"/>
    <hyperlink ref="N192" r:id="rId369" xr:uid="{00000000-0004-0000-0C00-000070010000}"/>
    <hyperlink ref="N193" r:id="rId370" xr:uid="{00000000-0004-0000-0C00-000071010000}"/>
    <hyperlink ref="O193" r:id="rId371" xr:uid="{00000000-0004-0000-0C00-000072010000}"/>
    <hyperlink ref="N194" r:id="rId372" xr:uid="{00000000-0004-0000-0C00-000073010000}"/>
    <hyperlink ref="N195" r:id="rId373" xr:uid="{00000000-0004-0000-0C00-000074010000}"/>
    <hyperlink ref="O195" r:id="rId374" xr:uid="{00000000-0004-0000-0C00-000075010000}"/>
    <hyperlink ref="N196" r:id="rId375" xr:uid="{00000000-0004-0000-0C00-000076010000}"/>
    <hyperlink ref="N197" r:id="rId376" xr:uid="{00000000-0004-0000-0C00-000077010000}"/>
    <hyperlink ref="N198" r:id="rId377" xr:uid="{00000000-0004-0000-0C00-000078010000}"/>
    <hyperlink ref="N199" r:id="rId378" xr:uid="{00000000-0004-0000-0C00-000079010000}"/>
    <hyperlink ref="O199" r:id="rId379" xr:uid="{00000000-0004-0000-0C00-00007A010000}"/>
    <hyperlink ref="N200" r:id="rId380" xr:uid="{00000000-0004-0000-0C00-00007B010000}"/>
    <hyperlink ref="N201" r:id="rId381" xr:uid="{00000000-0004-0000-0C00-00007C010000}"/>
    <hyperlink ref="N202" r:id="rId382" xr:uid="{00000000-0004-0000-0C00-00007D010000}"/>
    <hyperlink ref="N203" r:id="rId383" xr:uid="{00000000-0004-0000-0C00-00007E010000}"/>
    <hyperlink ref="N204" r:id="rId384" xr:uid="{00000000-0004-0000-0C00-00007F010000}"/>
    <hyperlink ref="N205" r:id="rId385" xr:uid="{00000000-0004-0000-0C00-000080010000}"/>
    <hyperlink ref="N206" r:id="rId386" xr:uid="{00000000-0004-0000-0C00-000081010000}"/>
    <hyperlink ref="O206" r:id="rId387" xr:uid="{00000000-0004-0000-0C00-000082010000}"/>
    <hyperlink ref="N207" r:id="rId388" xr:uid="{00000000-0004-0000-0C00-000083010000}"/>
    <hyperlink ref="N208" r:id="rId389" xr:uid="{00000000-0004-0000-0C00-000084010000}"/>
    <hyperlink ref="N209" r:id="rId390" xr:uid="{00000000-0004-0000-0C00-000085010000}"/>
    <hyperlink ref="O209" r:id="rId391" xr:uid="{00000000-0004-0000-0C00-000086010000}"/>
    <hyperlink ref="N210" r:id="rId392" xr:uid="{00000000-0004-0000-0C00-000087010000}"/>
    <hyperlink ref="N211" r:id="rId393" xr:uid="{00000000-0004-0000-0C00-000088010000}"/>
    <hyperlink ref="O211" r:id="rId394" xr:uid="{00000000-0004-0000-0C00-000089010000}"/>
    <hyperlink ref="N212" r:id="rId395" xr:uid="{00000000-0004-0000-0C00-00008A010000}"/>
    <hyperlink ref="O212" r:id="rId396" xr:uid="{00000000-0004-0000-0C00-00008B010000}"/>
    <hyperlink ref="N213" r:id="rId397" xr:uid="{00000000-0004-0000-0C00-00008C010000}"/>
    <hyperlink ref="O213" r:id="rId398" xr:uid="{00000000-0004-0000-0C00-00008D010000}"/>
    <hyperlink ref="N214" r:id="rId399" xr:uid="{00000000-0004-0000-0C00-00008E010000}"/>
    <hyperlink ref="O214" r:id="rId400" xr:uid="{00000000-0004-0000-0C00-00008F010000}"/>
    <hyperlink ref="N215" r:id="rId401" xr:uid="{00000000-0004-0000-0C00-000090010000}"/>
    <hyperlink ref="O215" r:id="rId402" xr:uid="{00000000-0004-0000-0C00-000091010000}"/>
    <hyperlink ref="N216" r:id="rId403" xr:uid="{00000000-0004-0000-0C00-000092010000}"/>
    <hyperlink ref="N217" r:id="rId404" xr:uid="{00000000-0004-0000-0C00-000093010000}"/>
    <hyperlink ref="O217" r:id="rId405" xr:uid="{00000000-0004-0000-0C00-000094010000}"/>
    <hyperlink ref="N218" r:id="rId406" xr:uid="{00000000-0004-0000-0C00-000095010000}"/>
    <hyperlink ref="O218" r:id="rId407" xr:uid="{00000000-0004-0000-0C00-000096010000}"/>
    <hyperlink ref="N219" r:id="rId408" xr:uid="{00000000-0004-0000-0C00-000097010000}"/>
    <hyperlink ref="O219" r:id="rId409" xr:uid="{00000000-0004-0000-0C00-000098010000}"/>
    <hyperlink ref="N220" r:id="rId410" xr:uid="{00000000-0004-0000-0C00-000099010000}"/>
    <hyperlink ref="N221" r:id="rId411" xr:uid="{00000000-0004-0000-0C00-00009A010000}"/>
    <hyperlink ref="O221" r:id="rId412" xr:uid="{00000000-0004-0000-0C00-00009B010000}"/>
    <hyperlink ref="N222" r:id="rId413" xr:uid="{00000000-0004-0000-0C00-00009C010000}"/>
    <hyperlink ref="O222" r:id="rId414" xr:uid="{00000000-0004-0000-0C00-00009D010000}"/>
    <hyperlink ref="N223" r:id="rId415" xr:uid="{00000000-0004-0000-0C00-00009E010000}"/>
    <hyperlink ref="N224" r:id="rId416" xr:uid="{00000000-0004-0000-0C00-00009F010000}"/>
    <hyperlink ref="N225" r:id="rId417" xr:uid="{00000000-0004-0000-0C00-0000A0010000}"/>
    <hyperlink ref="N226" r:id="rId418" xr:uid="{00000000-0004-0000-0C00-0000A1010000}"/>
    <hyperlink ref="N227" r:id="rId419" xr:uid="{00000000-0004-0000-0C00-0000A2010000}"/>
    <hyperlink ref="O227" r:id="rId420" xr:uid="{00000000-0004-0000-0C00-0000A3010000}"/>
    <hyperlink ref="N228" r:id="rId421" xr:uid="{00000000-0004-0000-0C00-0000A4010000}"/>
    <hyperlink ref="N229" r:id="rId422" xr:uid="{00000000-0004-0000-0C00-0000A5010000}"/>
    <hyperlink ref="N230" r:id="rId423" xr:uid="{00000000-0004-0000-0C00-0000A6010000}"/>
    <hyperlink ref="N231" r:id="rId424" xr:uid="{00000000-0004-0000-0C00-0000A7010000}"/>
    <hyperlink ref="N232" r:id="rId425" xr:uid="{00000000-0004-0000-0C00-0000A8010000}"/>
    <hyperlink ref="O232" r:id="rId426" xr:uid="{00000000-0004-0000-0C00-0000A9010000}"/>
    <hyperlink ref="N233" r:id="rId427" xr:uid="{00000000-0004-0000-0C00-0000AA010000}"/>
    <hyperlink ref="N234" r:id="rId428" xr:uid="{00000000-0004-0000-0C00-0000AB010000}"/>
    <hyperlink ref="N235" r:id="rId429" xr:uid="{00000000-0004-0000-0C00-0000AC010000}"/>
    <hyperlink ref="N236" r:id="rId430" xr:uid="{00000000-0004-0000-0C00-0000AD010000}"/>
    <hyperlink ref="N237" r:id="rId431" xr:uid="{00000000-0004-0000-0C00-0000AE010000}"/>
    <hyperlink ref="N241" r:id="rId432" xr:uid="{00000000-0004-0000-0C00-0000AF010000}"/>
    <hyperlink ref="O241" r:id="rId433" xr:uid="{00000000-0004-0000-0C00-0000B0010000}"/>
    <hyperlink ref="N242" r:id="rId434" xr:uid="{00000000-0004-0000-0C00-0000B1010000}"/>
    <hyperlink ref="O242" r:id="rId435" xr:uid="{00000000-0004-0000-0C00-0000B2010000}"/>
    <hyperlink ref="N243" r:id="rId436" xr:uid="{00000000-0004-0000-0C00-0000B3010000}"/>
    <hyperlink ref="O243" r:id="rId437" xr:uid="{00000000-0004-0000-0C00-0000B4010000}"/>
    <hyperlink ref="N244" r:id="rId438" xr:uid="{00000000-0004-0000-0C00-0000B5010000}"/>
    <hyperlink ref="O244" r:id="rId439" xr:uid="{00000000-0004-0000-0C00-0000B6010000}"/>
    <hyperlink ref="N245" r:id="rId440" xr:uid="{00000000-0004-0000-0C00-0000B7010000}"/>
    <hyperlink ref="O245" r:id="rId441" xr:uid="{00000000-0004-0000-0C00-0000B8010000}"/>
    <hyperlink ref="N246" r:id="rId442" xr:uid="{00000000-0004-0000-0C00-0000B9010000}"/>
    <hyperlink ref="O246" r:id="rId443" xr:uid="{00000000-0004-0000-0C00-0000BA010000}"/>
    <hyperlink ref="N247" r:id="rId444" xr:uid="{00000000-0004-0000-0C00-0000BB010000}"/>
    <hyperlink ref="O247" r:id="rId445" xr:uid="{00000000-0004-0000-0C00-0000BC010000}"/>
    <hyperlink ref="N248" r:id="rId446" xr:uid="{00000000-0004-0000-0C00-0000BD010000}"/>
    <hyperlink ref="O248" r:id="rId447" xr:uid="{00000000-0004-0000-0C00-0000BE010000}"/>
    <hyperlink ref="N249" r:id="rId448" xr:uid="{00000000-0004-0000-0C00-0000BF010000}"/>
    <hyperlink ref="O249" r:id="rId449" xr:uid="{00000000-0004-0000-0C00-0000C0010000}"/>
    <hyperlink ref="N250" r:id="rId450" xr:uid="{00000000-0004-0000-0C00-0000C1010000}"/>
    <hyperlink ref="O250" r:id="rId451" xr:uid="{00000000-0004-0000-0C00-0000C2010000}"/>
    <hyperlink ref="N251" r:id="rId452" xr:uid="{00000000-0004-0000-0C00-0000C3010000}"/>
    <hyperlink ref="O251" r:id="rId453" xr:uid="{00000000-0004-0000-0C00-0000C4010000}"/>
    <hyperlink ref="N252" r:id="rId454" xr:uid="{00000000-0004-0000-0C00-0000C5010000}"/>
    <hyperlink ref="O252" r:id="rId455" xr:uid="{00000000-0004-0000-0C00-0000C6010000}"/>
    <hyperlink ref="N253" r:id="rId456" xr:uid="{00000000-0004-0000-0C00-0000C7010000}"/>
    <hyperlink ref="O253" r:id="rId457" xr:uid="{00000000-0004-0000-0C00-0000C8010000}"/>
    <hyperlink ref="N254" r:id="rId458" xr:uid="{00000000-0004-0000-0C00-0000C9010000}"/>
    <hyperlink ref="O254" r:id="rId459" xr:uid="{00000000-0004-0000-0C00-0000CA010000}"/>
    <hyperlink ref="N255" r:id="rId460" xr:uid="{00000000-0004-0000-0C00-0000CB010000}"/>
    <hyperlink ref="O255" r:id="rId461" xr:uid="{00000000-0004-0000-0C00-0000CC010000}"/>
    <hyperlink ref="N256" r:id="rId462" xr:uid="{00000000-0004-0000-0C00-0000CD010000}"/>
    <hyperlink ref="O256" r:id="rId463" xr:uid="{00000000-0004-0000-0C00-0000CE010000}"/>
    <hyperlink ref="N257" r:id="rId464" xr:uid="{00000000-0004-0000-0C00-0000CF010000}"/>
    <hyperlink ref="O257" r:id="rId465" xr:uid="{00000000-0004-0000-0C00-0000D0010000}"/>
    <hyperlink ref="N258" r:id="rId466" xr:uid="{00000000-0004-0000-0C00-0000D1010000}"/>
    <hyperlink ref="O258" r:id="rId467" xr:uid="{00000000-0004-0000-0C00-0000D2010000}"/>
    <hyperlink ref="N259" r:id="rId468" xr:uid="{00000000-0004-0000-0C00-0000D3010000}"/>
    <hyperlink ref="O259" r:id="rId469" xr:uid="{00000000-0004-0000-0C00-0000D4010000}"/>
    <hyperlink ref="N260" r:id="rId470" xr:uid="{00000000-0004-0000-0C00-0000D5010000}"/>
    <hyperlink ref="O260" r:id="rId471" xr:uid="{00000000-0004-0000-0C00-0000D6010000}"/>
    <hyperlink ref="N261" r:id="rId472" xr:uid="{00000000-0004-0000-0C00-0000D7010000}"/>
    <hyperlink ref="O261" r:id="rId473" xr:uid="{00000000-0004-0000-0C00-0000D8010000}"/>
    <hyperlink ref="N262" r:id="rId474" xr:uid="{00000000-0004-0000-0C00-0000D9010000}"/>
    <hyperlink ref="O262" r:id="rId475" xr:uid="{00000000-0004-0000-0C00-0000DA010000}"/>
    <hyperlink ref="N263" r:id="rId476" xr:uid="{00000000-0004-0000-0C00-0000DB010000}"/>
    <hyperlink ref="O263" r:id="rId477" xr:uid="{00000000-0004-0000-0C00-0000DC010000}"/>
    <hyperlink ref="N264" r:id="rId478" xr:uid="{00000000-0004-0000-0C00-0000DD010000}"/>
    <hyperlink ref="O264" r:id="rId479" xr:uid="{00000000-0004-0000-0C00-0000DE010000}"/>
    <hyperlink ref="N265" r:id="rId480" xr:uid="{00000000-0004-0000-0C00-0000DF010000}"/>
    <hyperlink ref="N266" r:id="rId481" xr:uid="{00000000-0004-0000-0C00-0000E0010000}"/>
    <hyperlink ref="O266" r:id="rId482" xr:uid="{00000000-0004-0000-0C00-0000E1010000}"/>
    <hyperlink ref="N267" r:id="rId483" xr:uid="{00000000-0004-0000-0C00-0000E2010000}"/>
    <hyperlink ref="O267" r:id="rId484" xr:uid="{00000000-0004-0000-0C00-0000E3010000}"/>
    <hyperlink ref="N268" r:id="rId485" xr:uid="{00000000-0004-0000-0C00-0000E4010000}"/>
    <hyperlink ref="O268" r:id="rId486" xr:uid="{00000000-0004-0000-0C00-0000E5010000}"/>
    <hyperlink ref="N269" r:id="rId487" xr:uid="{00000000-0004-0000-0C00-0000E6010000}"/>
    <hyperlink ref="O269" r:id="rId488" xr:uid="{00000000-0004-0000-0C00-0000E7010000}"/>
    <hyperlink ref="N270" r:id="rId489" xr:uid="{00000000-0004-0000-0C00-0000E8010000}"/>
    <hyperlink ref="O270" r:id="rId490" xr:uid="{00000000-0004-0000-0C00-0000E9010000}"/>
    <hyperlink ref="N271" r:id="rId491" xr:uid="{00000000-0004-0000-0C00-0000EA010000}"/>
    <hyperlink ref="O271" r:id="rId492" xr:uid="{00000000-0004-0000-0C00-0000EB010000}"/>
    <hyperlink ref="N272" r:id="rId493" xr:uid="{00000000-0004-0000-0C00-0000EC010000}"/>
    <hyperlink ref="O272" r:id="rId494" xr:uid="{00000000-0004-0000-0C00-0000ED010000}"/>
    <hyperlink ref="N273" r:id="rId495" xr:uid="{00000000-0004-0000-0C00-0000EE010000}"/>
    <hyperlink ref="O273" r:id="rId496" xr:uid="{00000000-0004-0000-0C00-0000EF010000}"/>
    <hyperlink ref="N274" r:id="rId497" xr:uid="{00000000-0004-0000-0C00-0000F0010000}"/>
    <hyperlink ref="O274" r:id="rId498" xr:uid="{00000000-0004-0000-0C00-0000F1010000}"/>
    <hyperlink ref="N275" r:id="rId499" xr:uid="{00000000-0004-0000-0C00-0000F2010000}"/>
    <hyperlink ref="O275" r:id="rId500" xr:uid="{00000000-0004-0000-0C00-0000F3010000}"/>
    <hyperlink ref="N276" r:id="rId501" xr:uid="{00000000-0004-0000-0C00-0000F4010000}"/>
    <hyperlink ref="O276" r:id="rId502" xr:uid="{00000000-0004-0000-0C00-0000F5010000}"/>
    <hyperlink ref="N277" r:id="rId503" xr:uid="{00000000-0004-0000-0C00-0000F6010000}"/>
    <hyperlink ref="O277" r:id="rId504" xr:uid="{00000000-0004-0000-0C00-0000F7010000}"/>
    <hyperlink ref="N278" r:id="rId505" xr:uid="{00000000-0004-0000-0C00-0000F8010000}"/>
    <hyperlink ref="O278" r:id="rId506" xr:uid="{00000000-0004-0000-0C00-0000F9010000}"/>
    <hyperlink ref="N279" r:id="rId507" xr:uid="{00000000-0004-0000-0C00-0000FA010000}"/>
    <hyperlink ref="O279" r:id="rId508" xr:uid="{00000000-0004-0000-0C00-0000FB010000}"/>
    <hyperlink ref="N280" r:id="rId509" xr:uid="{00000000-0004-0000-0C00-0000FC010000}"/>
    <hyperlink ref="O280" r:id="rId510" xr:uid="{00000000-0004-0000-0C00-0000FD010000}"/>
    <hyperlink ref="N281" r:id="rId511" xr:uid="{00000000-0004-0000-0C00-0000FE010000}"/>
    <hyperlink ref="O281" r:id="rId512" xr:uid="{00000000-0004-0000-0C00-0000FF010000}"/>
    <hyperlink ref="N282" r:id="rId513" xr:uid="{00000000-0004-0000-0C00-000000020000}"/>
    <hyperlink ref="O282" r:id="rId514" xr:uid="{00000000-0004-0000-0C00-000001020000}"/>
    <hyperlink ref="N283" r:id="rId515" xr:uid="{00000000-0004-0000-0C00-000002020000}"/>
    <hyperlink ref="O283" r:id="rId516" xr:uid="{00000000-0004-0000-0C00-000003020000}"/>
    <hyperlink ref="N284" r:id="rId517" xr:uid="{00000000-0004-0000-0C00-000004020000}"/>
    <hyperlink ref="O284" r:id="rId518" xr:uid="{00000000-0004-0000-0C00-000005020000}"/>
    <hyperlink ref="N285" r:id="rId519" xr:uid="{00000000-0004-0000-0C00-000006020000}"/>
    <hyperlink ref="O285" r:id="rId520" xr:uid="{00000000-0004-0000-0C00-000007020000}"/>
    <hyperlink ref="N286" r:id="rId521" xr:uid="{00000000-0004-0000-0C00-000008020000}"/>
    <hyperlink ref="O286" r:id="rId522" xr:uid="{00000000-0004-0000-0C00-000009020000}"/>
    <hyperlink ref="N287" r:id="rId523" xr:uid="{00000000-0004-0000-0C00-00000A020000}"/>
    <hyperlink ref="O287" r:id="rId524" xr:uid="{00000000-0004-0000-0C00-00000B020000}"/>
    <hyperlink ref="N288" r:id="rId525" xr:uid="{00000000-0004-0000-0C00-00000C020000}"/>
    <hyperlink ref="O288" r:id="rId526" xr:uid="{00000000-0004-0000-0C00-00000D020000}"/>
    <hyperlink ref="N289" r:id="rId527" xr:uid="{00000000-0004-0000-0C00-00000E020000}"/>
    <hyperlink ref="O289" r:id="rId528" xr:uid="{00000000-0004-0000-0C00-00000F020000}"/>
    <hyperlink ref="N290" r:id="rId529" xr:uid="{00000000-0004-0000-0C00-000010020000}"/>
    <hyperlink ref="O290" r:id="rId530" xr:uid="{00000000-0004-0000-0C00-000011020000}"/>
    <hyperlink ref="N291" r:id="rId531" xr:uid="{00000000-0004-0000-0C00-000012020000}"/>
    <hyperlink ref="O291" r:id="rId532" xr:uid="{00000000-0004-0000-0C00-000013020000}"/>
    <hyperlink ref="N292" r:id="rId533" xr:uid="{00000000-0004-0000-0C00-000014020000}"/>
    <hyperlink ref="O292" r:id="rId534" xr:uid="{00000000-0004-0000-0C00-000015020000}"/>
    <hyperlink ref="N293" r:id="rId535" xr:uid="{00000000-0004-0000-0C00-000016020000}"/>
    <hyperlink ref="O293" r:id="rId536" xr:uid="{00000000-0004-0000-0C00-000017020000}"/>
    <hyperlink ref="N294" r:id="rId537" xr:uid="{00000000-0004-0000-0C00-000018020000}"/>
    <hyperlink ref="O294" r:id="rId538" xr:uid="{00000000-0004-0000-0C00-000019020000}"/>
    <hyperlink ref="N295" r:id="rId539" xr:uid="{00000000-0004-0000-0C00-00001A020000}"/>
    <hyperlink ref="O295" r:id="rId540" xr:uid="{00000000-0004-0000-0C00-00001B020000}"/>
    <hyperlink ref="N296" r:id="rId541" xr:uid="{00000000-0004-0000-0C00-00001C020000}"/>
    <hyperlink ref="O296" r:id="rId542" xr:uid="{00000000-0004-0000-0C00-00001D020000}"/>
    <hyperlink ref="N297" r:id="rId543" xr:uid="{00000000-0004-0000-0C00-00001E020000}"/>
    <hyperlink ref="O297" r:id="rId544" xr:uid="{00000000-0004-0000-0C00-00001F020000}"/>
    <hyperlink ref="N298" r:id="rId545" xr:uid="{00000000-0004-0000-0C00-000020020000}"/>
    <hyperlink ref="O298" r:id="rId546" xr:uid="{00000000-0004-0000-0C00-000021020000}"/>
    <hyperlink ref="N299" r:id="rId547" xr:uid="{00000000-0004-0000-0C00-000022020000}"/>
    <hyperlink ref="O299" r:id="rId548" xr:uid="{00000000-0004-0000-0C00-000023020000}"/>
    <hyperlink ref="N300" r:id="rId549" xr:uid="{00000000-0004-0000-0C00-000024020000}"/>
    <hyperlink ref="O300" r:id="rId550" xr:uid="{00000000-0004-0000-0C00-000025020000}"/>
    <hyperlink ref="N301" r:id="rId551" xr:uid="{00000000-0004-0000-0C00-000026020000}"/>
    <hyperlink ref="O301" r:id="rId552" xr:uid="{00000000-0004-0000-0C00-000027020000}"/>
    <hyperlink ref="N302" r:id="rId553" xr:uid="{00000000-0004-0000-0C00-000028020000}"/>
    <hyperlink ref="O302" r:id="rId554" xr:uid="{00000000-0004-0000-0C00-000029020000}"/>
    <hyperlink ref="N303" r:id="rId555" xr:uid="{00000000-0004-0000-0C00-00002A020000}"/>
    <hyperlink ref="O303" r:id="rId556" xr:uid="{00000000-0004-0000-0C00-00002B020000}"/>
    <hyperlink ref="N304" r:id="rId557" xr:uid="{00000000-0004-0000-0C00-00002C020000}"/>
    <hyperlink ref="O304" r:id="rId558" xr:uid="{00000000-0004-0000-0C00-00002D020000}"/>
    <hyperlink ref="N305" r:id="rId559" xr:uid="{00000000-0004-0000-0C00-00002E020000}"/>
    <hyperlink ref="O305" r:id="rId560" xr:uid="{00000000-0004-0000-0C00-00002F020000}"/>
    <hyperlink ref="N306" r:id="rId561" xr:uid="{00000000-0004-0000-0C00-000030020000}"/>
    <hyperlink ref="O306" r:id="rId562" xr:uid="{00000000-0004-0000-0C00-000031020000}"/>
    <hyperlink ref="N307" r:id="rId563" xr:uid="{00000000-0004-0000-0C00-000032020000}"/>
    <hyperlink ref="O307" r:id="rId564" xr:uid="{00000000-0004-0000-0C00-000033020000}"/>
    <hyperlink ref="N308" r:id="rId565" xr:uid="{00000000-0004-0000-0C00-000034020000}"/>
    <hyperlink ref="O308" r:id="rId566" xr:uid="{00000000-0004-0000-0C00-000035020000}"/>
    <hyperlink ref="N309" r:id="rId567" xr:uid="{00000000-0004-0000-0C00-000036020000}"/>
    <hyperlink ref="O309" r:id="rId568" xr:uid="{00000000-0004-0000-0C00-000037020000}"/>
    <hyperlink ref="N310" r:id="rId569" xr:uid="{00000000-0004-0000-0C00-000038020000}"/>
    <hyperlink ref="O310" r:id="rId570" xr:uid="{00000000-0004-0000-0C00-000039020000}"/>
    <hyperlink ref="N311" r:id="rId571" xr:uid="{00000000-0004-0000-0C00-00003A020000}"/>
    <hyperlink ref="O311" r:id="rId572" xr:uid="{00000000-0004-0000-0C00-00003B020000}"/>
    <hyperlink ref="N312" r:id="rId573" xr:uid="{00000000-0004-0000-0C00-00003C020000}"/>
    <hyperlink ref="O312" r:id="rId574" xr:uid="{00000000-0004-0000-0C00-00003D020000}"/>
    <hyperlink ref="N313" r:id="rId575" xr:uid="{00000000-0004-0000-0C00-00003E020000}"/>
    <hyperlink ref="O313" r:id="rId576" xr:uid="{00000000-0004-0000-0C00-00003F020000}"/>
    <hyperlink ref="N314" r:id="rId577" xr:uid="{00000000-0004-0000-0C00-000040020000}"/>
    <hyperlink ref="O314" r:id="rId578" xr:uid="{00000000-0004-0000-0C00-000041020000}"/>
    <hyperlink ref="N315" r:id="rId579" xr:uid="{00000000-0004-0000-0C00-000042020000}"/>
    <hyperlink ref="O315" r:id="rId580" xr:uid="{00000000-0004-0000-0C00-000043020000}"/>
    <hyperlink ref="N316" r:id="rId581" xr:uid="{00000000-0004-0000-0C00-000044020000}"/>
    <hyperlink ref="O316" r:id="rId582" xr:uid="{00000000-0004-0000-0C00-000045020000}"/>
    <hyperlink ref="N317" r:id="rId583" xr:uid="{00000000-0004-0000-0C00-000046020000}"/>
    <hyperlink ref="O317" r:id="rId584" xr:uid="{00000000-0004-0000-0C00-000047020000}"/>
    <hyperlink ref="N318" r:id="rId585" xr:uid="{00000000-0004-0000-0C00-000048020000}"/>
    <hyperlink ref="O318" r:id="rId586" xr:uid="{00000000-0004-0000-0C00-000049020000}"/>
    <hyperlink ref="N319" r:id="rId587" xr:uid="{00000000-0004-0000-0C00-00004A020000}"/>
    <hyperlink ref="O319" r:id="rId588" xr:uid="{00000000-0004-0000-0C00-00004B020000}"/>
    <hyperlink ref="N320" r:id="rId589" xr:uid="{00000000-0004-0000-0C00-00004C020000}"/>
    <hyperlink ref="O320" r:id="rId590" xr:uid="{00000000-0004-0000-0C00-00004D020000}"/>
    <hyperlink ref="N321" r:id="rId591" xr:uid="{00000000-0004-0000-0C00-00004E020000}"/>
    <hyperlink ref="O321" r:id="rId592" xr:uid="{00000000-0004-0000-0C00-00004F020000}"/>
    <hyperlink ref="N322" r:id="rId593" xr:uid="{00000000-0004-0000-0C00-000050020000}"/>
    <hyperlink ref="O322" r:id="rId594" xr:uid="{00000000-0004-0000-0C00-000051020000}"/>
    <hyperlink ref="N323" r:id="rId595" xr:uid="{00000000-0004-0000-0C00-000052020000}"/>
    <hyperlink ref="O323" r:id="rId596" xr:uid="{00000000-0004-0000-0C00-000053020000}"/>
    <hyperlink ref="N324" r:id="rId597" xr:uid="{00000000-0004-0000-0C00-000054020000}"/>
    <hyperlink ref="O324" r:id="rId598" xr:uid="{00000000-0004-0000-0C00-000055020000}"/>
    <hyperlink ref="N325" r:id="rId599" xr:uid="{00000000-0004-0000-0C00-000056020000}"/>
    <hyperlink ref="O325" r:id="rId600" xr:uid="{00000000-0004-0000-0C00-000057020000}"/>
    <hyperlink ref="N326" r:id="rId601" xr:uid="{00000000-0004-0000-0C00-000058020000}"/>
    <hyperlink ref="O326" r:id="rId602" xr:uid="{00000000-0004-0000-0C00-000059020000}"/>
    <hyperlink ref="N327" r:id="rId603" xr:uid="{00000000-0004-0000-0C00-00005A020000}"/>
    <hyperlink ref="O327" r:id="rId604" xr:uid="{00000000-0004-0000-0C00-00005B020000}"/>
    <hyperlink ref="N328" r:id="rId605" xr:uid="{00000000-0004-0000-0C00-00005C020000}"/>
    <hyperlink ref="O328" r:id="rId606" xr:uid="{00000000-0004-0000-0C00-00005D020000}"/>
    <hyperlink ref="N329" r:id="rId607" xr:uid="{00000000-0004-0000-0C00-00005E020000}"/>
    <hyperlink ref="O329" r:id="rId608" xr:uid="{00000000-0004-0000-0C00-00005F020000}"/>
    <hyperlink ref="N330" r:id="rId609" xr:uid="{00000000-0004-0000-0C00-000060020000}"/>
    <hyperlink ref="O330" r:id="rId610" xr:uid="{00000000-0004-0000-0C00-000061020000}"/>
    <hyperlink ref="N331" r:id="rId611" xr:uid="{00000000-0004-0000-0C00-000062020000}"/>
    <hyperlink ref="O331" r:id="rId612" xr:uid="{00000000-0004-0000-0C00-000063020000}"/>
    <hyperlink ref="N332" r:id="rId613" xr:uid="{00000000-0004-0000-0C00-000064020000}"/>
    <hyperlink ref="O332" r:id="rId614" xr:uid="{00000000-0004-0000-0C00-000065020000}"/>
    <hyperlink ref="N333" r:id="rId615" xr:uid="{00000000-0004-0000-0C00-000066020000}"/>
    <hyperlink ref="O333" r:id="rId616" xr:uid="{00000000-0004-0000-0C00-000067020000}"/>
    <hyperlink ref="N334" r:id="rId617" xr:uid="{00000000-0004-0000-0C00-000068020000}"/>
    <hyperlink ref="O334" r:id="rId618" xr:uid="{00000000-0004-0000-0C00-000069020000}"/>
    <hyperlink ref="N335" r:id="rId619" xr:uid="{00000000-0004-0000-0C00-00006A020000}"/>
    <hyperlink ref="O335" r:id="rId620" xr:uid="{00000000-0004-0000-0C00-00006B020000}"/>
    <hyperlink ref="N336" r:id="rId621" xr:uid="{00000000-0004-0000-0C00-00006C020000}"/>
    <hyperlink ref="O336" r:id="rId622" xr:uid="{00000000-0004-0000-0C00-00006D020000}"/>
    <hyperlink ref="N337" r:id="rId623" xr:uid="{00000000-0004-0000-0C00-00006E020000}"/>
    <hyperlink ref="O337" r:id="rId624" xr:uid="{00000000-0004-0000-0C00-00006F020000}"/>
    <hyperlink ref="N338" r:id="rId625" xr:uid="{00000000-0004-0000-0C00-000070020000}"/>
    <hyperlink ref="O338" r:id="rId626" xr:uid="{00000000-0004-0000-0C00-000071020000}"/>
    <hyperlink ref="N339" r:id="rId627" xr:uid="{00000000-0004-0000-0C00-000072020000}"/>
    <hyperlink ref="O339" r:id="rId628" xr:uid="{00000000-0004-0000-0C00-000073020000}"/>
    <hyperlink ref="N340" r:id="rId629" xr:uid="{00000000-0004-0000-0C00-000074020000}"/>
    <hyperlink ref="O340" r:id="rId630" xr:uid="{00000000-0004-0000-0C00-000075020000}"/>
    <hyperlink ref="N341" r:id="rId631" xr:uid="{00000000-0004-0000-0C00-000076020000}"/>
    <hyperlink ref="O341" r:id="rId632" xr:uid="{00000000-0004-0000-0C00-000077020000}"/>
    <hyperlink ref="N342" r:id="rId633" xr:uid="{00000000-0004-0000-0C00-000078020000}"/>
    <hyperlink ref="O342" r:id="rId634" xr:uid="{00000000-0004-0000-0C00-000079020000}"/>
    <hyperlink ref="N343" r:id="rId635" xr:uid="{00000000-0004-0000-0C00-00007A020000}"/>
    <hyperlink ref="O343" r:id="rId636" xr:uid="{00000000-0004-0000-0C00-00007B020000}"/>
    <hyperlink ref="N344" r:id="rId637" xr:uid="{00000000-0004-0000-0C00-00007C020000}"/>
    <hyperlink ref="O344" r:id="rId638" xr:uid="{00000000-0004-0000-0C00-00007D020000}"/>
    <hyperlink ref="N345" r:id="rId639" xr:uid="{00000000-0004-0000-0C00-00007E020000}"/>
    <hyperlink ref="O345" r:id="rId640" xr:uid="{00000000-0004-0000-0C00-00007F020000}"/>
    <hyperlink ref="N346" r:id="rId641" xr:uid="{00000000-0004-0000-0C00-000080020000}"/>
    <hyperlink ref="O346" r:id="rId642" xr:uid="{00000000-0004-0000-0C00-000081020000}"/>
    <hyperlink ref="N347" r:id="rId643" xr:uid="{00000000-0004-0000-0C00-000082020000}"/>
    <hyperlink ref="O347" r:id="rId644" xr:uid="{00000000-0004-0000-0C00-000083020000}"/>
    <hyperlink ref="N348" r:id="rId645" xr:uid="{00000000-0004-0000-0C00-000084020000}"/>
    <hyperlink ref="O348" r:id="rId646" xr:uid="{00000000-0004-0000-0C00-000085020000}"/>
    <hyperlink ref="N349" r:id="rId647" xr:uid="{00000000-0004-0000-0C00-000086020000}"/>
    <hyperlink ref="O349" r:id="rId648" xr:uid="{00000000-0004-0000-0C00-000087020000}"/>
    <hyperlink ref="N350" r:id="rId649" xr:uid="{00000000-0004-0000-0C00-000088020000}"/>
    <hyperlink ref="O350" r:id="rId650" xr:uid="{00000000-0004-0000-0C00-000089020000}"/>
    <hyperlink ref="N351" r:id="rId651" xr:uid="{00000000-0004-0000-0C00-00008A020000}"/>
    <hyperlink ref="O351" r:id="rId652" xr:uid="{00000000-0004-0000-0C00-00008B020000}"/>
    <hyperlink ref="N352" r:id="rId653" xr:uid="{00000000-0004-0000-0C00-00008C020000}"/>
    <hyperlink ref="O352" r:id="rId654" xr:uid="{00000000-0004-0000-0C00-00008D020000}"/>
    <hyperlink ref="N353" r:id="rId655" xr:uid="{00000000-0004-0000-0C00-00008E020000}"/>
    <hyperlink ref="O353" r:id="rId656" xr:uid="{00000000-0004-0000-0C00-00008F020000}"/>
    <hyperlink ref="N354" r:id="rId657" xr:uid="{00000000-0004-0000-0C00-000090020000}"/>
    <hyperlink ref="O354" r:id="rId658" xr:uid="{00000000-0004-0000-0C00-000091020000}"/>
    <hyperlink ref="N355" r:id="rId659" xr:uid="{00000000-0004-0000-0C00-000092020000}"/>
    <hyperlink ref="O355" r:id="rId660" xr:uid="{00000000-0004-0000-0C00-000093020000}"/>
    <hyperlink ref="N356" r:id="rId661" xr:uid="{00000000-0004-0000-0C00-000094020000}"/>
    <hyperlink ref="O356" r:id="rId662" xr:uid="{00000000-0004-0000-0C00-000095020000}"/>
    <hyperlink ref="N357" r:id="rId663" xr:uid="{00000000-0004-0000-0C00-000096020000}"/>
    <hyperlink ref="O357" r:id="rId664" xr:uid="{00000000-0004-0000-0C00-000097020000}"/>
    <hyperlink ref="N358" r:id="rId665" xr:uid="{00000000-0004-0000-0C00-000098020000}"/>
    <hyperlink ref="O358" r:id="rId666" xr:uid="{00000000-0004-0000-0C00-000099020000}"/>
    <hyperlink ref="N359" r:id="rId667" xr:uid="{00000000-0004-0000-0C00-00009A020000}"/>
    <hyperlink ref="O359" r:id="rId668" xr:uid="{00000000-0004-0000-0C00-00009B020000}"/>
    <hyperlink ref="N360" r:id="rId669" xr:uid="{00000000-0004-0000-0C00-00009C020000}"/>
    <hyperlink ref="O360" r:id="rId670" xr:uid="{00000000-0004-0000-0C00-00009D020000}"/>
    <hyperlink ref="N361" r:id="rId671" xr:uid="{00000000-0004-0000-0C00-00009E020000}"/>
    <hyperlink ref="O361" r:id="rId672" xr:uid="{00000000-0004-0000-0C00-00009F020000}"/>
    <hyperlink ref="N362" r:id="rId673" xr:uid="{00000000-0004-0000-0C00-0000A0020000}"/>
    <hyperlink ref="O362" r:id="rId674" xr:uid="{00000000-0004-0000-0C00-0000A1020000}"/>
    <hyperlink ref="N363" r:id="rId675" xr:uid="{00000000-0004-0000-0C00-0000A2020000}"/>
    <hyperlink ref="O363" r:id="rId676" xr:uid="{00000000-0004-0000-0C00-0000A3020000}"/>
    <hyperlink ref="N364" r:id="rId677" xr:uid="{00000000-0004-0000-0C00-0000A4020000}"/>
    <hyperlink ref="O364" r:id="rId678" xr:uid="{00000000-0004-0000-0C00-0000A5020000}"/>
    <hyperlink ref="N365" r:id="rId679" xr:uid="{00000000-0004-0000-0C00-0000A6020000}"/>
    <hyperlink ref="O365" r:id="rId680" xr:uid="{00000000-0004-0000-0C00-0000A7020000}"/>
    <hyperlink ref="N366" r:id="rId681" xr:uid="{00000000-0004-0000-0C00-0000A8020000}"/>
    <hyperlink ref="O366" r:id="rId682" xr:uid="{00000000-0004-0000-0C00-0000A9020000}"/>
    <hyperlink ref="N367" r:id="rId683" xr:uid="{00000000-0004-0000-0C00-0000AA020000}"/>
    <hyperlink ref="O367" r:id="rId684" xr:uid="{00000000-0004-0000-0C00-0000AB020000}"/>
    <hyperlink ref="N368" r:id="rId685" xr:uid="{00000000-0004-0000-0C00-0000AC020000}"/>
    <hyperlink ref="O368" r:id="rId686" xr:uid="{00000000-0004-0000-0C00-0000AD020000}"/>
    <hyperlink ref="N369" r:id="rId687" xr:uid="{00000000-0004-0000-0C00-0000AE020000}"/>
    <hyperlink ref="O369" r:id="rId688" xr:uid="{00000000-0004-0000-0C00-0000AF020000}"/>
    <hyperlink ref="N370" r:id="rId689" xr:uid="{00000000-0004-0000-0C00-0000B0020000}"/>
    <hyperlink ref="O370" r:id="rId690" xr:uid="{00000000-0004-0000-0C00-0000B1020000}"/>
    <hyperlink ref="N371" r:id="rId691" xr:uid="{00000000-0004-0000-0C00-0000B2020000}"/>
    <hyperlink ref="O371" r:id="rId692" xr:uid="{00000000-0004-0000-0C00-0000B3020000}"/>
    <hyperlink ref="N372" r:id="rId693" xr:uid="{00000000-0004-0000-0C00-0000B4020000}"/>
    <hyperlink ref="O372" r:id="rId694" xr:uid="{00000000-0004-0000-0C00-0000B5020000}"/>
    <hyperlink ref="N373" r:id="rId695" xr:uid="{00000000-0004-0000-0C00-0000B6020000}"/>
    <hyperlink ref="O373" r:id="rId696" xr:uid="{00000000-0004-0000-0C00-0000B7020000}"/>
    <hyperlink ref="N374" r:id="rId697" xr:uid="{00000000-0004-0000-0C00-0000B8020000}"/>
    <hyperlink ref="O374" r:id="rId698" xr:uid="{00000000-0004-0000-0C00-0000B9020000}"/>
    <hyperlink ref="N375" r:id="rId699" xr:uid="{00000000-0004-0000-0C00-0000BA020000}"/>
    <hyperlink ref="O375" r:id="rId700" xr:uid="{00000000-0004-0000-0C00-0000BB020000}"/>
    <hyperlink ref="N376" r:id="rId701" xr:uid="{00000000-0004-0000-0C00-0000BC020000}"/>
    <hyperlink ref="O376" r:id="rId702" xr:uid="{00000000-0004-0000-0C00-0000BD020000}"/>
    <hyperlink ref="N377" r:id="rId703" xr:uid="{00000000-0004-0000-0C00-0000BE020000}"/>
    <hyperlink ref="O377" r:id="rId704" xr:uid="{00000000-0004-0000-0C00-0000BF020000}"/>
    <hyperlink ref="N378" r:id="rId705" xr:uid="{00000000-0004-0000-0C00-0000C0020000}"/>
    <hyperlink ref="O378" r:id="rId706" xr:uid="{00000000-0004-0000-0C00-0000C1020000}"/>
    <hyperlink ref="N379" r:id="rId707" xr:uid="{00000000-0004-0000-0C00-0000C2020000}"/>
    <hyperlink ref="O379" r:id="rId708" xr:uid="{00000000-0004-0000-0C00-0000C3020000}"/>
    <hyperlink ref="N380" r:id="rId709" xr:uid="{00000000-0004-0000-0C00-0000C4020000}"/>
    <hyperlink ref="O380" r:id="rId710" xr:uid="{00000000-0004-0000-0C00-0000C5020000}"/>
    <hyperlink ref="N381" r:id="rId711" xr:uid="{00000000-0004-0000-0C00-0000C6020000}"/>
    <hyperlink ref="O381" r:id="rId712" xr:uid="{00000000-0004-0000-0C00-0000C7020000}"/>
    <hyperlink ref="N382" r:id="rId713" xr:uid="{00000000-0004-0000-0C00-0000C8020000}"/>
    <hyperlink ref="O382" r:id="rId714" xr:uid="{00000000-0004-0000-0C00-0000C9020000}"/>
    <hyperlink ref="N383" r:id="rId715" xr:uid="{00000000-0004-0000-0C00-0000CA020000}"/>
    <hyperlink ref="O383" r:id="rId716" xr:uid="{00000000-0004-0000-0C00-0000CB020000}"/>
    <hyperlink ref="N384" r:id="rId717" xr:uid="{00000000-0004-0000-0C00-0000CC020000}"/>
    <hyperlink ref="O384" r:id="rId718" xr:uid="{00000000-0004-0000-0C00-0000CD020000}"/>
    <hyperlink ref="N385" r:id="rId719" xr:uid="{00000000-0004-0000-0C00-0000CE020000}"/>
    <hyperlink ref="O385" r:id="rId720" xr:uid="{00000000-0004-0000-0C00-0000CF020000}"/>
    <hyperlink ref="N386" r:id="rId721" xr:uid="{00000000-0004-0000-0C00-0000D0020000}"/>
    <hyperlink ref="O386" r:id="rId722" xr:uid="{00000000-0004-0000-0C00-0000D1020000}"/>
    <hyperlink ref="N387" r:id="rId723" xr:uid="{00000000-0004-0000-0C00-0000D2020000}"/>
    <hyperlink ref="O387" r:id="rId724" xr:uid="{00000000-0004-0000-0C00-0000D3020000}"/>
    <hyperlink ref="N388" r:id="rId725" xr:uid="{00000000-0004-0000-0C00-0000D4020000}"/>
    <hyperlink ref="O388" r:id="rId726" xr:uid="{00000000-0004-0000-0C00-0000D5020000}"/>
    <hyperlink ref="N389" r:id="rId727" xr:uid="{00000000-0004-0000-0C00-0000D6020000}"/>
    <hyperlink ref="O389" r:id="rId728" xr:uid="{00000000-0004-0000-0C00-0000D7020000}"/>
    <hyperlink ref="N390" r:id="rId729" xr:uid="{00000000-0004-0000-0C00-0000D8020000}"/>
    <hyperlink ref="O390" r:id="rId730" xr:uid="{00000000-0004-0000-0C00-0000D9020000}"/>
    <hyperlink ref="N391" r:id="rId731" xr:uid="{00000000-0004-0000-0C00-0000DA020000}"/>
    <hyperlink ref="O391" r:id="rId732" xr:uid="{00000000-0004-0000-0C00-0000DB020000}"/>
    <hyperlink ref="N392" r:id="rId733" xr:uid="{00000000-0004-0000-0C00-0000DC020000}"/>
    <hyperlink ref="O392" r:id="rId734" xr:uid="{00000000-0004-0000-0C00-0000DD020000}"/>
    <hyperlink ref="N393" r:id="rId735" xr:uid="{00000000-0004-0000-0C00-0000DE020000}"/>
    <hyperlink ref="O393" r:id="rId736" xr:uid="{00000000-0004-0000-0C00-0000DF020000}"/>
    <hyperlink ref="N394" r:id="rId737" xr:uid="{00000000-0004-0000-0C00-0000E0020000}"/>
    <hyperlink ref="O394" r:id="rId738" xr:uid="{00000000-0004-0000-0C00-0000E1020000}"/>
    <hyperlink ref="N395" r:id="rId739" xr:uid="{00000000-0004-0000-0C00-0000E2020000}"/>
    <hyperlink ref="O395" r:id="rId740" xr:uid="{00000000-0004-0000-0C00-0000E3020000}"/>
    <hyperlink ref="N396" r:id="rId741" xr:uid="{00000000-0004-0000-0C00-0000E4020000}"/>
    <hyperlink ref="O396" r:id="rId742" xr:uid="{00000000-0004-0000-0C00-0000E5020000}"/>
    <hyperlink ref="N397" r:id="rId743" xr:uid="{00000000-0004-0000-0C00-0000E6020000}"/>
    <hyperlink ref="O397" r:id="rId744" xr:uid="{00000000-0004-0000-0C00-0000E7020000}"/>
    <hyperlink ref="N398" r:id="rId745" xr:uid="{00000000-0004-0000-0C00-0000E8020000}"/>
    <hyperlink ref="N399" r:id="rId746" xr:uid="{00000000-0004-0000-0C00-0000E9020000}"/>
    <hyperlink ref="O399" r:id="rId747" xr:uid="{00000000-0004-0000-0C00-0000EA020000}"/>
    <hyperlink ref="N400" r:id="rId748" xr:uid="{00000000-0004-0000-0C00-0000EB020000}"/>
    <hyperlink ref="O400" r:id="rId749" xr:uid="{00000000-0004-0000-0C00-0000EC020000}"/>
    <hyperlink ref="N401" r:id="rId750" xr:uid="{00000000-0004-0000-0C00-0000ED020000}"/>
    <hyperlink ref="O401" r:id="rId751" xr:uid="{00000000-0004-0000-0C00-0000EE020000}"/>
    <hyperlink ref="N402" r:id="rId752" xr:uid="{00000000-0004-0000-0C00-0000EF020000}"/>
    <hyperlink ref="O402" r:id="rId753" xr:uid="{00000000-0004-0000-0C00-0000F0020000}"/>
    <hyperlink ref="N403" r:id="rId754" xr:uid="{00000000-0004-0000-0C00-0000F1020000}"/>
    <hyperlink ref="O403" r:id="rId755" xr:uid="{00000000-0004-0000-0C00-0000F2020000}"/>
    <hyperlink ref="N404" r:id="rId756" xr:uid="{00000000-0004-0000-0C00-0000F3020000}"/>
    <hyperlink ref="O404" r:id="rId757" xr:uid="{00000000-0004-0000-0C00-0000F4020000}"/>
    <hyperlink ref="N405" r:id="rId758" xr:uid="{00000000-0004-0000-0C00-0000F5020000}"/>
    <hyperlink ref="O405" r:id="rId759" xr:uid="{00000000-0004-0000-0C00-0000F6020000}"/>
    <hyperlink ref="N406" r:id="rId760" xr:uid="{00000000-0004-0000-0C00-0000F7020000}"/>
    <hyperlink ref="O406" r:id="rId761" xr:uid="{00000000-0004-0000-0C00-0000F8020000}"/>
    <hyperlink ref="N407" r:id="rId762" xr:uid="{00000000-0004-0000-0C00-0000F9020000}"/>
    <hyperlink ref="O407" r:id="rId763" xr:uid="{00000000-0004-0000-0C00-0000FA020000}"/>
    <hyperlink ref="N408" r:id="rId764" xr:uid="{00000000-0004-0000-0C00-0000FB020000}"/>
    <hyperlink ref="O408" r:id="rId765" xr:uid="{00000000-0004-0000-0C00-0000FC020000}"/>
    <hyperlink ref="N409" r:id="rId766" xr:uid="{00000000-0004-0000-0C00-0000FD020000}"/>
    <hyperlink ref="O409" r:id="rId767" xr:uid="{00000000-0004-0000-0C00-0000FE020000}"/>
    <hyperlink ref="N410" r:id="rId768" xr:uid="{00000000-0004-0000-0C00-0000FF020000}"/>
    <hyperlink ref="O410" r:id="rId769" xr:uid="{00000000-0004-0000-0C00-000000030000}"/>
    <hyperlink ref="N411" r:id="rId770" xr:uid="{00000000-0004-0000-0C00-000001030000}"/>
    <hyperlink ref="O411" r:id="rId771" xr:uid="{00000000-0004-0000-0C00-000002030000}"/>
    <hyperlink ref="N412" r:id="rId772" xr:uid="{00000000-0004-0000-0C00-000003030000}"/>
    <hyperlink ref="O412" r:id="rId773" xr:uid="{00000000-0004-0000-0C00-000004030000}"/>
    <hyperlink ref="N413" r:id="rId774" xr:uid="{00000000-0004-0000-0C00-000005030000}"/>
    <hyperlink ref="O413" r:id="rId775" xr:uid="{00000000-0004-0000-0C00-000006030000}"/>
    <hyperlink ref="N414" r:id="rId776" xr:uid="{00000000-0004-0000-0C00-000007030000}"/>
    <hyperlink ref="O414" r:id="rId777" xr:uid="{00000000-0004-0000-0C00-000008030000}"/>
    <hyperlink ref="N415" r:id="rId778" xr:uid="{00000000-0004-0000-0C00-000009030000}"/>
    <hyperlink ref="O415" r:id="rId779" xr:uid="{00000000-0004-0000-0C00-00000A030000}"/>
    <hyperlink ref="N416" r:id="rId780" xr:uid="{00000000-0004-0000-0C00-00000B030000}"/>
    <hyperlink ref="N417" r:id="rId781" xr:uid="{00000000-0004-0000-0C00-00000C030000}"/>
    <hyperlink ref="O417" r:id="rId782" xr:uid="{00000000-0004-0000-0C00-00000D030000}"/>
    <hyperlink ref="N418" r:id="rId783" xr:uid="{00000000-0004-0000-0C00-00000E030000}"/>
    <hyperlink ref="O418" r:id="rId784" xr:uid="{00000000-0004-0000-0C00-00000F030000}"/>
    <hyperlink ref="N419" r:id="rId785" xr:uid="{00000000-0004-0000-0C00-000010030000}"/>
    <hyperlink ref="O419" r:id="rId786" xr:uid="{00000000-0004-0000-0C00-000011030000}"/>
    <hyperlink ref="N420" r:id="rId787" xr:uid="{00000000-0004-0000-0C00-000012030000}"/>
    <hyperlink ref="O420" r:id="rId788" xr:uid="{00000000-0004-0000-0C00-000013030000}"/>
    <hyperlink ref="N421" r:id="rId789" xr:uid="{00000000-0004-0000-0C00-000014030000}"/>
    <hyperlink ref="O421" r:id="rId790" xr:uid="{00000000-0004-0000-0C00-000015030000}"/>
    <hyperlink ref="N422" r:id="rId791" xr:uid="{00000000-0004-0000-0C00-000016030000}"/>
    <hyperlink ref="N423" r:id="rId792" xr:uid="{00000000-0004-0000-0C00-000017030000}"/>
    <hyperlink ref="N424" r:id="rId793" xr:uid="{00000000-0004-0000-0C00-000018030000}"/>
    <hyperlink ref="O424" r:id="rId794" xr:uid="{00000000-0004-0000-0C00-000019030000}"/>
    <hyperlink ref="N425" r:id="rId795" xr:uid="{00000000-0004-0000-0C00-00001A030000}"/>
    <hyperlink ref="O425" r:id="rId796" xr:uid="{00000000-0004-0000-0C00-00001B030000}"/>
    <hyperlink ref="N426" r:id="rId797" xr:uid="{00000000-0004-0000-0C00-00001C030000}"/>
    <hyperlink ref="O426" r:id="rId798" xr:uid="{00000000-0004-0000-0C00-00001D030000}"/>
    <hyperlink ref="N427" r:id="rId799" xr:uid="{00000000-0004-0000-0C00-00001E030000}"/>
    <hyperlink ref="N428" r:id="rId800" xr:uid="{00000000-0004-0000-0C00-00001F030000}"/>
    <hyperlink ref="O428" r:id="rId801" xr:uid="{00000000-0004-0000-0C00-000020030000}"/>
    <hyperlink ref="N429" r:id="rId802" xr:uid="{00000000-0004-0000-0C00-000021030000}"/>
    <hyperlink ref="O429" r:id="rId803" xr:uid="{00000000-0004-0000-0C00-000022030000}"/>
    <hyperlink ref="N430" r:id="rId804" xr:uid="{00000000-0004-0000-0C00-000023030000}"/>
    <hyperlink ref="O430" r:id="rId805" xr:uid="{00000000-0004-0000-0C00-000024030000}"/>
    <hyperlink ref="N431" r:id="rId806" xr:uid="{00000000-0004-0000-0C00-000025030000}"/>
    <hyperlink ref="O431" r:id="rId807" xr:uid="{00000000-0004-0000-0C00-000026030000}"/>
    <hyperlink ref="N432" r:id="rId808" xr:uid="{00000000-0004-0000-0C00-000027030000}"/>
    <hyperlink ref="O432" r:id="rId809" xr:uid="{00000000-0004-0000-0C00-000028030000}"/>
    <hyperlink ref="N433" r:id="rId810" xr:uid="{00000000-0004-0000-0C00-000029030000}"/>
    <hyperlink ref="O433" r:id="rId811" xr:uid="{00000000-0004-0000-0C00-00002A030000}"/>
    <hyperlink ref="N434" r:id="rId812" xr:uid="{00000000-0004-0000-0C00-00002B030000}"/>
    <hyperlink ref="O434" r:id="rId813" xr:uid="{00000000-0004-0000-0C00-00002C030000}"/>
    <hyperlink ref="N614" r:id="rId814" xr:uid="{00000000-0004-0000-0C00-00002D030000}"/>
    <hyperlink ref="O614" r:id="rId815" xr:uid="{00000000-0004-0000-0C00-00002E030000}"/>
    <hyperlink ref="N435" r:id="rId816" xr:uid="{00000000-0004-0000-0C00-00002F030000}"/>
    <hyperlink ref="O435" r:id="rId817" xr:uid="{00000000-0004-0000-0C00-000030030000}"/>
    <hyperlink ref="N436" r:id="rId818" xr:uid="{00000000-0004-0000-0C00-000031030000}"/>
    <hyperlink ref="O436" r:id="rId819" xr:uid="{00000000-0004-0000-0C00-000032030000}"/>
    <hyperlink ref="N437" r:id="rId820" xr:uid="{00000000-0004-0000-0C00-000033030000}"/>
    <hyperlink ref="O437" r:id="rId821" xr:uid="{00000000-0004-0000-0C00-000034030000}"/>
    <hyperlink ref="N438" r:id="rId822" xr:uid="{00000000-0004-0000-0C00-000035030000}"/>
    <hyperlink ref="O438" r:id="rId823" xr:uid="{00000000-0004-0000-0C00-000036030000}"/>
    <hyperlink ref="N439" r:id="rId824" xr:uid="{00000000-0004-0000-0C00-000037030000}"/>
    <hyperlink ref="O439" r:id="rId825" xr:uid="{00000000-0004-0000-0C00-000038030000}"/>
    <hyperlink ref="N440" r:id="rId826" xr:uid="{00000000-0004-0000-0C00-000039030000}"/>
    <hyperlink ref="O440" r:id="rId827" xr:uid="{00000000-0004-0000-0C00-00003A030000}"/>
    <hyperlink ref="N441" r:id="rId828" xr:uid="{00000000-0004-0000-0C00-00003B030000}"/>
    <hyperlink ref="O441" r:id="rId829" xr:uid="{00000000-0004-0000-0C00-00003C030000}"/>
    <hyperlink ref="N442" r:id="rId830" xr:uid="{00000000-0004-0000-0C00-00003D030000}"/>
    <hyperlink ref="O442" r:id="rId831" xr:uid="{00000000-0004-0000-0C00-00003E030000}"/>
    <hyperlink ref="N443" r:id="rId832" xr:uid="{00000000-0004-0000-0C00-00003F030000}"/>
    <hyperlink ref="O443" r:id="rId833" xr:uid="{00000000-0004-0000-0C00-000040030000}"/>
    <hyperlink ref="N444" r:id="rId834" xr:uid="{00000000-0004-0000-0C00-000041030000}"/>
    <hyperlink ref="O444" r:id="rId835" xr:uid="{00000000-0004-0000-0C00-000042030000}"/>
    <hyperlink ref="N445" r:id="rId836" xr:uid="{00000000-0004-0000-0C00-000043030000}"/>
    <hyperlink ref="O445" r:id="rId837" xr:uid="{00000000-0004-0000-0C00-000044030000}"/>
    <hyperlink ref="N446" r:id="rId838" xr:uid="{00000000-0004-0000-0C00-000045030000}"/>
    <hyperlink ref="O446" r:id="rId839" xr:uid="{00000000-0004-0000-0C00-000046030000}"/>
    <hyperlink ref="N447" r:id="rId840" xr:uid="{00000000-0004-0000-0C00-000047030000}"/>
    <hyperlink ref="O447" r:id="rId841" xr:uid="{00000000-0004-0000-0C00-000048030000}"/>
    <hyperlink ref="N448" r:id="rId842" xr:uid="{00000000-0004-0000-0C00-000049030000}"/>
    <hyperlink ref="O448" r:id="rId843" xr:uid="{00000000-0004-0000-0C00-00004A030000}"/>
    <hyperlink ref="N449" r:id="rId844" xr:uid="{00000000-0004-0000-0C00-00004B030000}"/>
    <hyperlink ref="O449" r:id="rId845" xr:uid="{00000000-0004-0000-0C00-00004C030000}"/>
    <hyperlink ref="N450" r:id="rId846" xr:uid="{00000000-0004-0000-0C00-00004D030000}"/>
    <hyperlink ref="O450" r:id="rId847" xr:uid="{00000000-0004-0000-0C00-00004E030000}"/>
    <hyperlink ref="N451" r:id="rId848" xr:uid="{00000000-0004-0000-0C00-00004F030000}"/>
    <hyperlink ref="O451" r:id="rId849" xr:uid="{00000000-0004-0000-0C00-000050030000}"/>
    <hyperlink ref="N452" r:id="rId850" xr:uid="{00000000-0004-0000-0C00-000051030000}"/>
    <hyperlink ref="O452" r:id="rId851" xr:uid="{00000000-0004-0000-0C00-000052030000}"/>
    <hyperlink ref="N453" r:id="rId852" xr:uid="{00000000-0004-0000-0C00-000053030000}"/>
    <hyperlink ref="O453" r:id="rId853" xr:uid="{00000000-0004-0000-0C00-000054030000}"/>
    <hyperlink ref="N454" r:id="rId854" xr:uid="{00000000-0004-0000-0C00-000055030000}"/>
    <hyperlink ref="O454" r:id="rId855" xr:uid="{00000000-0004-0000-0C00-000056030000}"/>
    <hyperlink ref="N455" r:id="rId856" xr:uid="{00000000-0004-0000-0C00-000057030000}"/>
    <hyperlink ref="O455" r:id="rId857" xr:uid="{00000000-0004-0000-0C00-000058030000}"/>
    <hyperlink ref="N456" r:id="rId858" xr:uid="{00000000-0004-0000-0C00-000059030000}"/>
    <hyperlink ref="O456" r:id="rId859" xr:uid="{00000000-0004-0000-0C00-00005A030000}"/>
    <hyperlink ref="N457" r:id="rId860" xr:uid="{00000000-0004-0000-0C00-00005B030000}"/>
    <hyperlink ref="O457" r:id="rId861" xr:uid="{00000000-0004-0000-0C00-00005C030000}"/>
    <hyperlink ref="N458" r:id="rId862" xr:uid="{00000000-0004-0000-0C00-00005D030000}"/>
    <hyperlink ref="O458" r:id="rId863" xr:uid="{00000000-0004-0000-0C00-00005E030000}"/>
    <hyperlink ref="N459" r:id="rId864" xr:uid="{00000000-0004-0000-0C00-00005F030000}"/>
    <hyperlink ref="O459" r:id="rId865" xr:uid="{00000000-0004-0000-0C00-000060030000}"/>
    <hyperlink ref="N460" r:id="rId866" xr:uid="{00000000-0004-0000-0C00-000061030000}"/>
    <hyperlink ref="O460" r:id="rId867" xr:uid="{00000000-0004-0000-0C00-000062030000}"/>
    <hyperlink ref="N461" r:id="rId868" xr:uid="{00000000-0004-0000-0C00-000063030000}"/>
    <hyperlink ref="O461" r:id="rId869" xr:uid="{00000000-0004-0000-0C00-000064030000}"/>
    <hyperlink ref="N462" r:id="rId870" xr:uid="{00000000-0004-0000-0C00-000065030000}"/>
    <hyperlink ref="O462" r:id="rId871" xr:uid="{00000000-0004-0000-0C00-000066030000}"/>
    <hyperlink ref="N463" r:id="rId872" xr:uid="{00000000-0004-0000-0C00-000067030000}"/>
    <hyperlink ref="O463" r:id="rId873" xr:uid="{00000000-0004-0000-0C00-000068030000}"/>
    <hyperlink ref="N464" r:id="rId874" xr:uid="{00000000-0004-0000-0C00-000069030000}"/>
    <hyperlink ref="O464" r:id="rId875" xr:uid="{00000000-0004-0000-0C00-00006A030000}"/>
    <hyperlink ref="N465" r:id="rId876" xr:uid="{00000000-0004-0000-0C00-00006B030000}"/>
    <hyperlink ref="O465" r:id="rId877" xr:uid="{00000000-0004-0000-0C00-00006C030000}"/>
    <hyperlink ref="N466" r:id="rId878" xr:uid="{00000000-0004-0000-0C00-00006D030000}"/>
    <hyperlink ref="O466" r:id="rId879" xr:uid="{00000000-0004-0000-0C00-00006E030000}"/>
    <hyperlink ref="N467" r:id="rId880" xr:uid="{00000000-0004-0000-0C00-00006F030000}"/>
    <hyperlink ref="O467" r:id="rId881" xr:uid="{00000000-0004-0000-0C00-000070030000}"/>
    <hyperlink ref="N468" r:id="rId882" xr:uid="{00000000-0004-0000-0C00-000071030000}"/>
    <hyperlink ref="O468" r:id="rId883" xr:uid="{00000000-0004-0000-0C00-000072030000}"/>
    <hyperlink ref="N469" r:id="rId884" xr:uid="{00000000-0004-0000-0C00-000073030000}"/>
    <hyperlink ref="O469" r:id="rId885" xr:uid="{00000000-0004-0000-0C00-000074030000}"/>
    <hyperlink ref="N470" r:id="rId886" xr:uid="{00000000-0004-0000-0C00-000075030000}"/>
    <hyperlink ref="O470" r:id="rId887" xr:uid="{00000000-0004-0000-0C00-000076030000}"/>
    <hyperlink ref="N471" r:id="rId888" xr:uid="{00000000-0004-0000-0C00-000077030000}"/>
    <hyperlink ref="O471" r:id="rId889" xr:uid="{00000000-0004-0000-0C00-000078030000}"/>
    <hyperlink ref="N472" r:id="rId890" xr:uid="{00000000-0004-0000-0C00-000079030000}"/>
    <hyperlink ref="O472" r:id="rId891" xr:uid="{00000000-0004-0000-0C00-00007A030000}"/>
    <hyperlink ref="N473" r:id="rId892" xr:uid="{00000000-0004-0000-0C00-00007B030000}"/>
    <hyperlink ref="O473" r:id="rId893" xr:uid="{00000000-0004-0000-0C00-00007C030000}"/>
    <hyperlink ref="N474" r:id="rId894" xr:uid="{00000000-0004-0000-0C00-00007D030000}"/>
    <hyperlink ref="O474" r:id="rId895" xr:uid="{00000000-0004-0000-0C00-00007E030000}"/>
    <hyperlink ref="N475" r:id="rId896" xr:uid="{00000000-0004-0000-0C00-00007F030000}"/>
    <hyperlink ref="O475" r:id="rId897" xr:uid="{00000000-0004-0000-0C00-000080030000}"/>
    <hyperlink ref="N476" r:id="rId898" xr:uid="{00000000-0004-0000-0C00-000081030000}"/>
    <hyperlink ref="O476" r:id="rId899" xr:uid="{00000000-0004-0000-0C00-000082030000}"/>
    <hyperlink ref="N477" r:id="rId900" xr:uid="{00000000-0004-0000-0C00-000083030000}"/>
    <hyperlink ref="O477" r:id="rId901" xr:uid="{00000000-0004-0000-0C00-000084030000}"/>
    <hyperlink ref="N478" r:id="rId902" xr:uid="{00000000-0004-0000-0C00-000085030000}"/>
    <hyperlink ref="O478" r:id="rId903" xr:uid="{00000000-0004-0000-0C00-000086030000}"/>
    <hyperlink ref="N479" r:id="rId904" xr:uid="{00000000-0004-0000-0C00-000087030000}"/>
    <hyperlink ref="O479" r:id="rId905" xr:uid="{00000000-0004-0000-0C00-000088030000}"/>
    <hyperlink ref="N480" r:id="rId906" xr:uid="{00000000-0004-0000-0C00-000089030000}"/>
    <hyperlink ref="O480" r:id="rId907" xr:uid="{00000000-0004-0000-0C00-00008A030000}"/>
    <hyperlink ref="N481" r:id="rId908" xr:uid="{00000000-0004-0000-0C00-00008B030000}"/>
    <hyperlink ref="O481" r:id="rId909" xr:uid="{00000000-0004-0000-0C00-00008C030000}"/>
    <hyperlink ref="N482" r:id="rId910" xr:uid="{00000000-0004-0000-0C00-00008D030000}"/>
    <hyperlink ref="O482" r:id="rId911" xr:uid="{00000000-0004-0000-0C00-00008E030000}"/>
    <hyperlink ref="N483" r:id="rId912" xr:uid="{00000000-0004-0000-0C00-00008F030000}"/>
    <hyperlink ref="O483" r:id="rId913" xr:uid="{00000000-0004-0000-0C00-000090030000}"/>
    <hyperlink ref="N484" r:id="rId914" xr:uid="{00000000-0004-0000-0C00-000091030000}"/>
    <hyperlink ref="O484" r:id="rId915" xr:uid="{00000000-0004-0000-0C00-000092030000}"/>
    <hyperlink ref="N485" r:id="rId916" xr:uid="{00000000-0004-0000-0C00-000093030000}"/>
    <hyperlink ref="O485" r:id="rId917" xr:uid="{00000000-0004-0000-0C00-000094030000}"/>
    <hyperlink ref="N486" r:id="rId918" xr:uid="{00000000-0004-0000-0C00-000095030000}"/>
    <hyperlink ref="O486" r:id="rId919" xr:uid="{00000000-0004-0000-0C00-000096030000}"/>
    <hyperlink ref="N487" r:id="rId920" xr:uid="{00000000-0004-0000-0C00-000097030000}"/>
    <hyperlink ref="O487" r:id="rId921" xr:uid="{00000000-0004-0000-0C00-000098030000}"/>
    <hyperlink ref="N488" r:id="rId922" xr:uid="{00000000-0004-0000-0C00-000099030000}"/>
    <hyperlink ref="O488" r:id="rId923" xr:uid="{00000000-0004-0000-0C00-00009A030000}"/>
    <hyperlink ref="N489" r:id="rId924" xr:uid="{00000000-0004-0000-0C00-00009B030000}"/>
    <hyperlink ref="O489" r:id="rId925" xr:uid="{00000000-0004-0000-0C00-00009C030000}"/>
    <hyperlink ref="N490" r:id="rId926" xr:uid="{00000000-0004-0000-0C00-00009D030000}"/>
    <hyperlink ref="O490" r:id="rId927" xr:uid="{00000000-0004-0000-0C00-00009E030000}"/>
    <hyperlink ref="N491" r:id="rId928" xr:uid="{00000000-0004-0000-0C00-00009F030000}"/>
    <hyperlink ref="O491" r:id="rId929" xr:uid="{00000000-0004-0000-0C00-0000A0030000}"/>
    <hyperlink ref="N492" r:id="rId930" xr:uid="{00000000-0004-0000-0C00-0000A1030000}"/>
    <hyperlink ref="O492" r:id="rId931" xr:uid="{00000000-0004-0000-0C00-0000A2030000}"/>
    <hyperlink ref="N493" r:id="rId932" xr:uid="{00000000-0004-0000-0C00-0000A3030000}"/>
    <hyperlink ref="O493" r:id="rId933" xr:uid="{00000000-0004-0000-0C00-0000A4030000}"/>
    <hyperlink ref="N494" r:id="rId934" xr:uid="{00000000-0004-0000-0C00-0000A5030000}"/>
    <hyperlink ref="O494" r:id="rId935" xr:uid="{00000000-0004-0000-0C00-0000A6030000}"/>
    <hyperlink ref="N495" r:id="rId936" xr:uid="{00000000-0004-0000-0C00-0000A7030000}"/>
    <hyperlink ref="O495" r:id="rId937" xr:uid="{00000000-0004-0000-0C00-0000A8030000}"/>
    <hyperlink ref="N496" r:id="rId938" xr:uid="{00000000-0004-0000-0C00-0000A9030000}"/>
    <hyperlink ref="O496" r:id="rId939" xr:uid="{00000000-0004-0000-0C00-0000AA030000}"/>
    <hyperlink ref="N497" r:id="rId940" xr:uid="{00000000-0004-0000-0C00-0000AB030000}"/>
    <hyperlink ref="O497" r:id="rId941" xr:uid="{00000000-0004-0000-0C00-0000AC030000}"/>
    <hyperlink ref="N498" r:id="rId942" xr:uid="{00000000-0004-0000-0C00-0000AD030000}"/>
    <hyperlink ref="O498" r:id="rId943" xr:uid="{00000000-0004-0000-0C00-0000AE030000}"/>
    <hyperlink ref="N499" r:id="rId944" xr:uid="{00000000-0004-0000-0C00-0000AF030000}"/>
    <hyperlink ref="O499" r:id="rId945" xr:uid="{00000000-0004-0000-0C00-0000B0030000}"/>
    <hyperlink ref="N500" r:id="rId946" xr:uid="{00000000-0004-0000-0C00-0000B1030000}"/>
    <hyperlink ref="O500" r:id="rId947" xr:uid="{00000000-0004-0000-0C00-0000B2030000}"/>
    <hyperlink ref="N501" r:id="rId948" xr:uid="{00000000-0004-0000-0C00-0000B3030000}"/>
    <hyperlink ref="O501" r:id="rId949" xr:uid="{00000000-0004-0000-0C00-0000B4030000}"/>
    <hyperlink ref="N502" r:id="rId950" xr:uid="{00000000-0004-0000-0C00-0000B5030000}"/>
    <hyperlink ref="O502" r:id="rId951" xr:uid="{00000000-0004-0000-0C00-0000B6030000}"/>
    <hyperlink ref="N503" r:id="rId952" xr:uid="{00000000-0004-0000-0C00-0000B7030000}"/>
    <hyperlink ref="O503" r:id="rId953" xr:uid="{00000000-0004-0000-0C00-0000B8030000}"/>
    <hyperlink ref="N504" r:id="rId954" xr:uid="{00000000-0004-0000-0C00-0000B9030000}"/>
    <hyperlink ref="O504" r:id="rId955" xr:uid="{00000000-0004-0000-0C00-0000BA030000}"/>
    <hyperlink ref="N505" r:id="rId956" xr:uid="{00000000-0004-0000-0C00-0000BB030000}"/>
    <hyperlink ref="O505" r:id="rId957" xr:uid="{00000000-0004-0000-0C00-0000BC030000}"/>
    <hyperlink ref="N506" r:id="rId958" xr:uid="{00000000-0004-0000-0C00-0000BD030000}"/>
    <hyperlink ref="O506" r:id="rId959" xr:uid="{00000000-0004-0000-0C00-0000BE030000}"/>
    <hyperlink ref="N507" r:id="rId960" xr:uid="{00000000-0004-0000-0C00-0000BF030000}"/>
    <hyperlink ref="O507" r:id="rId961" xr:uid="{00000000-0004-0000-0C00-0000C0030000}"/>
    <hyperlink ref="N508" r:id="rId962" xr:uid="{00000000-0004-0000-0C00-0000C1030000}"/>
    <hyperlink ref="O508" r:id="rId963" xr:uid="{00000000-0004-0000-0C00-0000C2030000}"/>
    <hyperlink ref="N509" r:id="rId964" xr:uid="{00000000-0004-0000-0C00-0000C3030000}"/>
    <hyperlink ref="O509" r:id="rId965" xr:uid="{00000000-0004-0000-0C00-0000C4030000}"/>
    <hyperlink ref="N510" r:id="rId966" xr:uid="{00000000-0004-0000-0C00-0000C5030000}"/>
    <hyperlink ref="O510" r:id="rId967" xr:uid="{00000000-0004-0000-0C00-0000C6030000}"/>
    <hyperlink ref="N511" r:id="rId968" xr:uid="{00000000-0004-0000-0C00-0000C7030000}"/>
    <hyperlink ref="O511" r:id="rId969" xr:uid="{00000000-0004-0000-0C00-0000C8030000}"/>
    <hyperlink ref="N512" r:id="rId970" xr:uid="{00000000-0004-0000-0C00-0000C9030000}"/>
    <hyperlink ref="O512" r:id="rId971" xr:uid="{00000000-0004-0000-0C00-0000CA030000}"/>
    <hyperlink ref="N513" r:id="rId972" xr:uid="{00000000-0004-0000-0C00-0000CB030000}"/>
    <hyperlink ref="O513" r:id="rId973" xr:uid="{00000000-0004-0000-0C00-0000CC030000}"/>
    <hyperlink ref="N514" r:id="rId974" xr:uid="{00000000-0004-0000-0C00-0000CD030000}"/>
    <hyperlink ref="O514" r:id="rId975" xr:uid="{00000000-0004-0000-0C00-0000CE030000}"/>
    <hyperlink ref="N515" r:id="rId976" xr:uid="{00000000-0004-0000-0C00-0000CF030000}"/>
    <hyperlink ref="O515" r:id="rId977" xr:uid="{00000000-0004-0000-0C00-0000D0030000}"/>
    <hyperlink ref="N516" r:id="rId978" xr:uid="{00000000-0004-0000-0C00-0000D1030000}"/>
    <hyperlink ref="O516" r:id="rId979" xr:uid="{00000000-0004-0000-0C00-0000D2030000}"/>
    <hyperlink ref="N517" r:id="rId980" xr:uid="{00000000-0004-0000-0C00-0000D3030000}"/>
    <hyperlink ref="O517" r:id="rId981" xr:uid="{00000000-0004-0000-0C00-0000D4030000}"/>
    <hyperlink ref="N518" r:id="rId982" xr:uid="{00000000-0004-0000-0C00-0000D5030000}"/>
    <hyperlink ref="O518" r:id="rId983" xr:uid="{00000000-0004-0000-0C00-0000D6030000}"/>
    <hyperlink ref="N519" r:id="rId984" xr:uid="{00000000-0004-0000-0C00-0000D7030000}"/>
    <hyperlink ref="O519" r:id="rId985" xr:uid="{00000000-0004-0000-0C00-0000D8030000}"/>
    <hyperlink ref="N520" r:id="rId986" xr:uid="{00000000-0004-0000-0C00-0000D9030000}"/>
    <hyperlink ref="O520" r:id="rId987" xr:uid="{00000000-0004-0000-0C00-0000DA030000}"/>
    <hyperlink ref="N521" r:id="rId988" xr:uid="{00000000-0004-0000-0C00-0000DB030000}"/>
    <hyperlink ref="O521" r:id="rId989" xr:uid="{00000000-0004-0000-0C00-0000DC030000}"/>
    <hyperlink ref="N522" r:id="rId990" xr:uid="{00000000-0004-0000-0C00-0000DD030000}"/>
    <hyperlink ref="O522" r:id="rId991" xr:uid="{00000000-0004-0000-0C00-0000DE030000}"/>
    <hyperlink ref="N523" r:id="rId992" xr:uid="{00000000-0004-0000-0C00-0000DF030000}"/>
    <hyperlink ref="O523" r:id="rId993" xr:uid="{00000000-0004-0000-0C00-0000E0030000}"/>
    <hyperlink ref="N524" r:id="rId994" xr:uid="{00000000-0004-0000-0C00-0000E1030000}"/>
    <hyperlink ref="O524" r:id="rId995" xr:uid="{00000000-0004-0000-0C00-0000E2030000}"/>
    <hyperlink ref="N525" r:id="rId996" xr:uid="{00000000-0004-0000-0C00-0000E3030000}"/>
    <hyperlink ref="O525" r:id="rId997" xr:uid="{00000000-0004-0000-0C00-0000E4030000}"/>
    <hyperlink ref="N526" r:id="rId998" xr:uid="{00000000-0004-0000-0C00-0000E5030000}"/>
    <hyperlink ref="O526" r:id="rId999" xr:uid="{00000000-0004-0000-0C00-0000E6030000}"/>
    <hyperlink ref="N527" r:id="rId1000" xr:uid="{00000000-0004-0000-0C00-0000E7030000}"/>
    <hyperlink ref="O527" r:id="rId1001" xr:uid="{00000000-0004-0000-0C00-0000E8030000}"/>
    <hyperlink ref="N528" r:id="rId1002" xr:uid="{00000000-0004-0000-0C00-0000E9030000}"/>
    <hyperlink ref="O528" r:id="rId1003" xr:uid="{00000000-0004-0000-0C00-0000EA030000}"/>
    <hyperlink ref="N529" r:id="rId1004" xr:uid="{00000000-0004-0000-0C00-0000EB030000}"/>
    <hyperlink ref="O529" r:id="rId1005" xr:uid="{00000000-0004-0000-0C00-0000EC030000}"/>
    <hyperlink ref="N530" r:id="rId1006" xr:uid="{00000000-0004-0000-0C00-0000ED030000}"/>
    <hyperlink ref="O530" r:id="rId1007" xr:uid="{00000000-0004-0000-0C00-0000EE030000}"/>
    <hyperlink ref="N531" r:id="rId1008" xr:uid="{00000000-0004-0000-0C00-0000EF030000}"/>
    <hyperlink ref="O531" r:id="rId1009" xr:uid="{00000000-0004-0000-0C00-0000F0030000}"/>
    <hyperlink ref="N532" r:id="rId1010" xr:uid="{00000000-0004-0000-0C00-0000F1030000}"/>
    <hyperlink ref="O532" r:id="rId1011" xr:uid="{00000000-0004-0000-0C00-0000F2030000}"/>
    <hyperlink ref="N533" r:id="rId1012" xr:uid="{00000000-0004-0000-0C00-0000F3030000}"/>
    <hyperlink ref="O533" r:id="rId1013" xr:uid="{00000000-0004-0000-0C00-0000F4030000}"/>
    <hyperlink ref="N534" r:id="rId1014" xr:uid="{00000000-0004-0000-0C00-0000F5030000}"/>
    <hyperlink ref="O534" r:id="rId1015" xr:uid="{00000000-0004-0000-0C00-0000F6030000}"/>
    <hyperlink ref="N535" r:id="rId1016" xr:uid="{00000000-0004-0000-0C00-0000F7030000}"/>
    <hyperlink ref="O535" r:id="rId1017" xr:uid="{00000000-0004-0000-0C00-0000F8030000}"/>
    <hyperlink ref="N536" r:id="rId1018" xr:uid="{00000000-0004-0000-0C00-0000F9030000}"/>
    <hyperlink ref="O536" r:id="rId1019" xr:uid="{00000000-0004-0000-0C00-0000FA030000}"/>
    <hyperlink ref="N537" r:id="rId1020" xr:uid="{00000000-0004-0000-0C00-0000FB030000}"/>
    <hyperlink ref="O537" r:id="rId1021" xr:uid="{00000000-0004-0000-0C00-0000FC030000}"/>
    <hyperlink ref="N538" r:id="rId1022" xr:uid="{00000000-0004-0000-0C00-0000FD030000}"/>
    <hyperlink ref="O538" r:id="rId1023" xr:uid="{00000000-0004-0000-0C00-0000FE030000}"/>
    <hyperlink ref="N539" r:id="rId1024" xr:uid="{00000000-0004-0000-0C00-0000FF030000}"/>
    <hyperlink ref="O539" r:id="rId1025" xr:uid="{00000000-0004-0000-0C00-000000040000}"/>
    <hyperlink ref="N540" r:id="rId1026" xr:uid="{00000000-0004-0000-0C00-000001040000}"/>
    <hyperlink ref="O540" r:id="rId1027" xr:uid="{00000000-0004-0000-0C00-000002040000}"/>
    <hyperlink ref="N541" r:id="rId1028" xr:uid="{00000000-0004-0000-0C00-000003040000}"/>
    <hyperlink ref="O541" r:id="rId1029" xr:uid="{00000000-0004-0000-0C00-000004040000}"/>
    <hyperlink ref="N542" r:id="rId1030" xr:uid="{00000000-0004-0000-0C00-000005040000}"/>
    <hyperlink ref="O542" r:id="rId1031" xr:uid="{00000000-0004-0000-0C00-000006040000}"/>
    <hyperlink ref="N543" r:id="rId1032" xr:uid="{00000000-0004-0000-0C00-000007040000}"/>
    <hyperlink ref="O543" r:id="rId1033" xr:uid="{00000000-0004-0000-0C00-000008040000}"/>
    <hyperlink ref="N544" r:id="rId1034" xr:uid="{00000000-0004-0000-0C00-000009040000}"/>
    <hyperlink ref="O544" r:id="rId1035" xr:uid="{00000000-0004-0000-0C00-00000A040000}"/>
    <hyperlink ref="N545" r:id="rId1036" xr:uid="{00000000-0004-0000-0C00-00000B040000}"/>
    <hyperlink ref="O545" r:id="rId1037" xr:uid="{00000000-0004-0000-0C00-00000C040000}"/>
    <hyperlink ref="N546" r:id="rId1038" xr:uid="{00000000-0004-0000-0C00-00000D040000}"/>
    <hyperlink ref="O546" r:id="rId1039" xr:uid="{00000000-0004-0000-0C00-00000E040000}"/>
    <hyperlink ref="N547" r:id="rId1040" xr:uid="{00000000-0004-0000-0C00-00000F040000}"/>
    <hyperlink ref="O547" r:id="rId1041" xr:uid="{00000000-0004-0000-0C00-000010040000}"/>
    <hyperlink ref="N548" r:id="rId1042" xr:uid="{00000000-0004-0000-0C00-000011040000}"/>
    <hyperlink ref="O548" r:id="rId1043" xr:uid="{00000000-0004-0000-0C00-000012040000}"/>
    <hyperlink ref="N549" r:id="rId1044" xr:uid="{00000000-0004-0000-0C00-000013040000}"/>
    <hyperlink ref="O549" r:id="rId1045" xr:uid="{00000000-0004-0000-0C00-000014040000}"/>
    <hyperlink ref="N550" r:id="rId1046" xr:uid="{00000000-0004-0000-0C00-000015040000}"/>
    <hyperlink ref="O550" r:id="rId1047" xr:uid="{00000000-0004-0000-0C00-000016040000}"/>
    <hyperlink ref="N551" r:id="rId1048" xr:uid="{00000000-0004-0000-0C00-000017040000}"/>
    <hyperlink ref="O551" r:id="rId1049" xr:uid="{00000000-0004-0000-0C00-000018040000}"/>
    <hyperlink ref="N552" r:id="rId1050" xr:uid="{00000000-0004-0000-0C00-000019040000}"/>
    <hyperlink ref="O552" r:id="rId1051" xr:uid="{00000000-0004-0000-0C00-00001A040000}"/>
    <hyperlink ref="N553" r:id="rId1052" xr:uid="{00000000-0004-0000-0C00-00001B040000}"/>
    <hyperlink ref="O553" r:id="rId1053" xr:uid="{00000000-0004-0000-0C00-00001C040000}"/>
    <hyperlink ref="N554" r:id="rId1054" xr:uid="{00000000-0004-0000-0C00-00001D040000}"/>
    <hyperlink ref="O554" r:id="rId1055" xr:uid="{00000000-0004-0000-0C00-00001E040000}"/>
    <hyperlink ref="N555" r:id="rId1056" xr:uid="{00000000-0004-0000-0C00-00001F040000}"/>
    <hyperlink ref="O555" r:id="rId1057" xr:uid="{00000000-0004-0000-0C00-000020040000}"/>
    <hyperlink ref="N556" r:id="rId1058" xr:uid="{00000000-0004-0000-0C00-000021040000}"/>
    <hyperlink ref="O556" r:id="rId1059" xr:uid="{00000000-0004-0000-0C00-000022040000}"/>
    <hyperlink ref="N557" r:id="rId1060" xr:uid="{00000000-0004-0000-0C00-000023040000}"/>
    <hyperlink ref="O557" r:id="rId1061" xr:uid="{00000000-0004-0000-0C00-000024040000}"/>
    <hyperlink ref="N558" r:id="rId1062" xr:uid="{00000000-0004-0000-0C00-000025040000}"/>
    <hyperlink ref="O558" r:id="rId1063" xr:uid="{00000000-0004-0000-0C00-000026040000}"/>
    <hyperlink ref="N559" r:id="rId1064" xr:uid="{00000000-0004-0000-0C00-000027040000}"/>
    <hyperlink ref="O559" r:id="rId1065" xr:uid="{00000000-0004-0000-0C00-000028040000}"/>
    <hyperlink ref="N560" r:id="rId1066" xr:uid="{00000000-0004-0000-0C00-000029040000}"/>
    <hyperlink ref="O560" r:id="rId1067" xr:uid="{00000000-0004-0000-0C00-00002A040000}"/>
    <hyperlink ref="N561" r:id="rId1068" xr:uid="{00000000-0004-0000-0C00-00002B040000}"/>
    <hyperlink ref="O561" r:id="rId1069" xr:uid="{00000000-0004-0000-0C00-00002C040000}"/>
    <hyperlink ref="N562" r:id="rId1070" xr:uid="{00000000-0004-0000-0C00-00002D040000}"/>
    <hyperlink ref="O562" r:id="rId1071" xr:uid="{00000000-0004-0000-0C00-00002E040000}"/>
    <hyperlink ref="N563" r:id="rId1072" xr:uid="{00000000-0004-0000-0C00-00002F040000}"/>
    <hyperlink ref="O563" r:id="rId1073" xr:uid="{00000000-0004-0000-0C00-000030040000}"/>
    <hyperlink ref="N564" r:id="rId1074" xr:uid="{00000000-0004-0000-0C00-000031040000}"/>
    <hyperlink ref="O564" r:id="rId1075" xr:uid="{00000000-0004-0000-0C00-000032040000}"/>
    <hyperlink ref="N565" r:id="rId1076" xr:uid="{00000000-0004-0000-0C00-000033040000}"/>
    <hyperlink ref="O565" r:id="rId1077" xr:uid="{00000000-0004-0000-0C00-000034040000}"/>
    <hyperlink ref="N566" r:id="rId1078" xr:uid="{00000000-0004-0000-0C00-000035040000}"/>
    <hyperlink ref="O566" r:id="rId1079" xr:uid="{00000000-0004-0000-0C00-000036040000}"/>
    <hyperlink ref="N567" r:id="rId1080" xr:uid="{00000000-0004-0000-0C00-000037040000}"/>
    <hyperlink ref="O567" r:id="rId1081" xr:uid="{00000000-0004-0000-0C00-000038040000}"/>
    <hyperlink ref="N568" r:id="rId1082" xr:uid="{00000000-0004-0000-0C00-000039040000}"/>
    <hyperlink ref="O568" r:id="rId1083" xr:uid="{00000000-0004-0000-0C00-00003A040000}"/>
    <hyperlink ref="N569" r:id="rId1084" xr:uid="{00000000-0004-0000-0C00-00003B040000}"/>
    <hyperlink ref="O569" r:id="rId1085" xr:uid="{00000000-0004-0000-0C00-00003C040000}"/>
    <hyperlink ref="N570" r:id="rId1086" xr:uid="{00000000-0004-0000-0C00-00003D040000}"/>
    <hyperlink ref="O570" r:id="rId1087" xr:uid="{00000000-0004-0000-0C00-00003E040000}"/>
    <hyperlink ref="N571" r:id="rId1088" xr:uid="{00000000-0004-0000-0C00-00003F040000}"/>
    <hyperlink ref="O571" r:id="rId1089" xr:uid="{00000000-0004-0000-0C00-000040040000}"/>
    <hyperlink ref="N572" r:id="rId1090" xr:uid="{00000000-0004-0000-0C00-000041040000}"/>
    <hyperlink ref="O572" r:id="rId1091" xr:uid="{00000000-0004-0000-0C00-000042040000}"/>
    <hyperlink ref="N573" r:id="rId1092" xr:uid="{00000000-0004-0000-0C00-000043040000}"/>
    <hyperlink ref="O573" r:id="rId1093" xr:uid="{00000000-0004-0000-0C00-000044040000}"/>
    <hyperlink ref="N574" r:id="rId1094" xr:uid="{00000000-0004-0000-0C00-000045040000}"/>
    <hyperlink ref="O574" r:id="rId1095" xr:uid="{00000000-0004-0000-0C00-000046040000}"/>
    <hyperlink ref="N575" r:id="rId1096" xr:uid="{00000000-0004-0000-0C00-000047040000}"/>
    <hyperlink ref="O575" r:id="rId1097" xr:uid="{00000000-0004-0000-0C00-000048040000}"/>
    <hyperlink ref="N576" r:id="rId1098" xr:uid="{00000000-0004-0000-0C00-000049040000}"/>
    <hyperlink ref="O576" r:id="rId1099" xr:uid="{00000000-0004-0000-0C00-00004A040000}"/>
    <hyperlink ref="N577" r:id="rId1100" xr:uid="{00000000-0004-0000-0C00-00004B040000}"/>
    <hyperlink ref="O577" r:id="rId1101" xr:uid="{00000000-0004-0000-0C00-00004C040000}"/>
    <hyperlink ref="N578" r:id="rId1102" xr:uid="{00000000-0004-0000-0C00-00004D040000}"/>
    <hyperlink ref="O578" r:id="rId1103" xr:uid="{00000000-0004-0000-0C00-00004E040000}"/>
    <hyperlink ref="N579" r:id="rId1104" xr:uid="{00000000-0004-0000-0C00-00004F040000}"/>
    <hyperlink ref="O579" r:id="rId1105" xr:uid="{00000000-0004-0000-0C00-000050040000}"/>
    <hyperlink ref="N580" r:id="rId1106" xr:uid="{00000000-0004-0000-0C00-000051040000}"/>
    <hyperlink ref="O580" r:id="rId1107" xr:uid="{00000000-0004-0000-0C00-000052040000}"/>
    <hyperlink ref="N581" r:id="rId1108" xr:uid="{00000000-0004-0000-0C00-000053040000}"/>
    <hyperlink ref="O581" r:id="rId1109" xr:uid="{00000000-0004-0000-0C00-000054040000}"/>
    <hyperlink ref="N582" r:id="rId1110" xr:uid="{00000000-0004-0000-0C00-000055040000}"/>
    <hyperlink ref="O582" r:id="rId1111" xr:uid="{00000000-0004-0000-0C00-000056040000}"/>
    <hyperlink ref="N583" r:id="rId1112" xr:uid="{00000000-0004-0000-0C00-000057040000}"/>
    <hyperlink ref="O583" r:id="rId1113" xr:uid="{00000000-0004-0000-0C00-000058040000}"/>
    <hyperlink ref="N584" r:id="rId1114" xr:uid="{00000000-0004-0000-0C00-000059040000}"/>
    <hyperlink ref="O584" r:id="rId1115" xr:uid="{00000000-0004-0000-0C00-00005A040000}"/>
    <hyperlink ref="N585" r:id="rId1116" xr:uid="{00000000-0004-0000-0C00-00005B040000}"/>
    <hyperlink ref="O585" r:id="rId1117" xr:uid="{00000000-0004-0000-0C00-00005C040000}"/>
    <hyperlink ref="N586" r:id="rId1118" xr:uid="{00000000-0004-0000-0C00-00005D040000}"/>
    <hyperlink ref="O586" r:id="rId1119" xr:uid="{00000000-0004-0000-0C00-00005E040000}"/>
    <hyperlink ref="N587" r:id="rId1120" xr:uid="{00000000-0004-0000-0C00-00005F040000}"/>
    <hyperlink ref="O587" r:id="rId1121" xr:uid="{00000000-0004-0000-0C00-000060040000}"/>
    <hyperlink ref="N588" r:id="rId1122" xr:uid="{00000000-0004-0000-0C00-000061040000}"/>
    <hyperlink ref="O588" r:id="rId1123" xr:uid="{00000000-0004-0000-0C00-000062040000}"/>
    <hyperlink ref="N589" r:id="rId1124" xr:uid="{00000000-0004-0000-0C00-000063040000}"/>
    <hyperlink ref="O589" r:id="rId1125" xr:uid="{00000000-0004-0000-0C00-000064040000}"/>
    <hyperlink ref="N590" r:id="rId1126" xr:uid="{00000000-0004-0000-0C00-000065040000}"/>
    <hyperlink ref="O590" r:id="rId1127" xr:uid="{00000000-0004-0000-0C00-000066040000}"/>
    <hyperlink ref="N591" r:id="rId1128" xr:uid="{00000000-0004-0000-0C00-000067040000}"/>
    <hyperlink ref="O591" r:id="rId1129" xr:uid="{00000000-0004-0000-0C00-000068040000}"/>
    <hyperlink ref="N592" r:id="rId1130" xr:uid="{00000000-0004-0000-0C00-000069040000}"/>
    <hyperlink ref="O592" r:id="rId1131" xr:uid="{00000000-0004-0000-0C00-00006A040000}"/>
    <hyperlink ref="N593" r:id="rId1132" xr:uid="{00000000-0004-0000-0C00-00006B040000}"/>
    <hyperlink ref="N594" r:id="rId1133" xr:uid="{00000000-0004-0000-0C00-00006C040000}"/>
    <hyperlink ref="O594" r:id="rId1134" xr:uid="{00000000-0004-0000-0C00-00006D040000}"/>
    <hyperlink ref="N595" r:id="rId1135" xr:uid="{00000000-0004-0000-0C00-00006E040000}"/>
    <hyperlink ref="O595" r:id="rId1136" xr:uid="{00000000-0004-0000-0C00-00006F040000}"/>
    <hyperlink ref="N596" r:id="rId1137" xr:uid="{00000000-0004-0000-0C00-000070040000}"/>
    <hyperlink ref="O596" r:id="rId1138" xr:uid="{00000000-0004-0000-0C00-000071040000}"/>
    <hyperlink ref="N597" r:id="rId1139" xr:uid="{00000000-0004-0000-0C00-000072040000}"/>
    <hyperlink ref="O597" r:id="rId1140" xr:uid="{00000000-0004-0000-0C00-000073040000}"/>
    <hyperlink ref="N598" r:id="rId1141" xr:uid="{00000000-0004-0000-0C00-000074040000}"/>
    <hyperlink ref="O598" r:id="rId1142" xr:uid="{00000000-0004-0000-0C00-000075040000}"/>
    <hyperlink ref="N599" r:id="rId1143" xr:uid="{00000000-0004-0000-0C00-000076040000}"/>
    <hyperlink ref="O599" r:id="rId1144" xr:uid="{00000000-0004-0000-0C00-000077040000}"/>
    <hyperlink ref="N600" r:id="rId1145" xr:uid="{00000000-0004-0000-0C00-000078040000}"/>
    <hyperlink ref="O600" r:id="rId1146" xr:uid="{00000000-0004-0000-0C00-000079040000}"/>
    <hyperlink ref="N601" r:id="rId1147" xr:uid="{00000000-0004-0000-0C00-00007A040000}"/>
    <hyperlink ref="O601" r:id="rId1148" xr:uid="{00000000-0004-0000-0C00-00007B040000}"/>
    <hyperlink ref="N602" r:id="rId1149" xr:uid="{00000000-0004-0000-0C00-00007C040000}"/>
    <hyperlink ref="O602" r:id="rId1150" xr:uid="{00000000-0004-0000-0C00-00007D040000}"/>
    <hyperlink ref="N603" r:id="rId1151" xr:uid="{00000000-0004-0000-0C00-00007E040000}"/>
    <hyperlink ref="O603" r:id="rId1152" xr:uid="{00000000-0004-0000-0C00-00007F040000}"/>
    <hyperlink ref="N604" r:id="rId1153" xr:uid="{00000000-0004-0000-0C00-000080040000}"/>
    <hyperlink ref="O604" r:id="rId1154" xr:uid="{00000000-0004-0000-0C00-000081040000}"/>
    <hyperlink ref="N605" r:id="rId1155" xr:uid="{00000000-0004-0000-0C00-000082040000}"/>
    <hyperlink ref="O605" r:id="rId1156" xr:uid="{00000000-0004-0000-0C00-000083040000}"/>
    <hyperlink ref="N606" r:id="rId1157" xr:uid="{00000000-0004-0000-0C00-000084040000}"/>
    <hyperlink ref="O606" r:id="rId1158" xr:uid="{00000000-0004-0000-0C00-000085040000}"/>
    <hyperlink ref="N607" r:id="rId1159" xr:uid="{00000000-0004-0000-0C00-000086040000}"/>
    <hyperlink ref="O607" r:id="rId1160" xr:uid="{00000000-0004-0000-0C00-000087040000}"/>
    <hyperlink ref="N608" r:id="rId1161" xr:uid="{00000000-0004-0000-0C00-000088040000}"/>
    <hyperlink ref="O608" r:id="rId1162" xr:uid="{00000000-0004-0000-0C00-000089040000}"/>
    <hyperlink ref="N609" r:id="rId1163" xr:uid="{00000000-0004-0000-0C00-00008A040000}"/>
    <hyperlink ref="O609" r:id="rId1164" xr:uid="{00000000-0004-0000-0C00-00008B040000}"/>
    <hyperlink ref="N610" r:id="rId1165" xr:uid="{00000000-0004-0000-0C00-00008C040000}"/>
    <hyperlink ref="O610" r:id="rId1166" xr:uid="{00000000-0004-0000-0C00-00008D040000}"/>
    <hyperlink ref="N611" r:id="rId1167" xr:uid="{00000000-0004-0000-0C00-00008E040000}"/>
    <hyperlink ref="O611" r:id="rId1168" xr:uid="{00000000-0004-0000-0C00-00008F040000}"/>
    <hyperlink ref="N612" r:id="rId1169" xr:uid="{00000000-0004-0000-0C00-000090040000}"/>
    <hyperlink ref="O612" r:id="rId1170" xr:uid="{00000000-0004-0000-0C00-000091040000}"/>
    <hyperlink ref="N613" r:id="rId1171" xr:uid="{00000000-0004-0000-0C00-000092040000}"/>
    <hyperlink ref="N615" r:id="rId1172" xr:uid="{00000000-0004-0000-0C00-000093040000}"/>
    <hyperlink ref="O615" r:id="rId1173" xr:uid="{00000000-0004-0000-0C00-000094040000}"/>
    <hyperlink ref="N616" r:id="rId1174" xr:uid="{00000000-0004-0000-0C00-000095040000}"/>
    <hyperlink ref="O616" r:id="rId1175" xr:uid="{00000000-0004-0000-0C00-000096040000}"/>
    <hyperlink ref="N617" r:id="rId1176" xr:uid="{00000000-0004-0000-0C00-000097040000}"/>
    <hyperlink ref="O617" r:id="rId1177" xr:uid="{00000000-0004-0000-0C00-000098040000}"/>
    <hyperlink ref="N618" r:id="rId1178" xr:uid="{00000000-0004-0000-0C00-000099040000}"/>
    <hyperlink ref="O618" r:id="rId1179" xr:uid="{00000000-0004-0000-0C00-00009A040000}"/>
    <hyperlink ref="N619" r:id="rId1180" xr:uid="{00000000-0004-0000-0C00-00009B040000}"/>
    <hyperlink ref="O619" r:id="rId1181" xr:uid="{00000000-0004-0000-0C00-00009C040000}"/>
    <hyperlink ref="N620" r:id="rId1182" xr:uid="{00000000-0004-0000-0C00-00009D040000}"/>
    <hyperlink ref="O620" r:id="rId1183" xr:uid="{00000000-0004-0000-0C00-00009E040000}"/>
    <hyperlink ref="N621" r:id="rId1184" xr:uid="{00000000-0004-0000-0C00-00009F040000}"/>
    <hyperlink ref="O621" r:id="rId1185" xr:uid="{00000000-0004-0000-0C00-0000A0040000}"/>
    <hyperlink ref="N622" r:id="rId1186" xr:uid="{00000000-0004-0000-0C00-0000A1040000}"/>
    <hyperlink ref="O622" r:id="rId1187" xr:uid="{00000000-0004-0000-0C00-0000A2040000}"/>
    <hyperlink ref="N623" r:id="rId1188" xr:uid="{00000000-0004-0000-0C00-0000A3040000}"/>
    <hyperlink ref="O623" r:id="rId1189" xr:uid="{00000000-0004-0000-0C00-0000A4040000}"/>
    <hyperlink ref="N624" r:id="rId1190" xr:uid="{00000000-0004-0000-0C00-0000A5040000}"/>
    <hyperlink ref="O624" r:id="rId1191" xr:uid="{00000000-0004-0000-0C00-0000A6040000}"/>
    <hyperlink ref="N625" r:id="rId1192" xr:uid="{00000000-0004-0000-0C00-0000A7040000}"/>
    <hyperlink ref="O625" r:id="rId1193" xr:uid="{00000000-0004-0000-0C00-0000A8040000}"/>
    <hyperlink ref="N626" r:id="rId1194" xr:uid="{00000000-0004-0000-0C00-0000A9040000}"/>
    <hyperlink ref="O626" r:id="rId1195" xr:uid="{00000000-0004-0000-0C00-0000AA040000}"/>
    <hyperlink ref="N627" r:id="rId1196" xr:uid="{00000000-0004-0000-0C00-0000AB040000}"/>
    <hyperlink ref="O627" r:id="rId1197" xr:uid="{00000000-0004-0000-0C00-0000AC040000}"/>
    <hyperlink ref="N628" r:id="rId1198" xr:uid="{00000000-0004-0000-0C00-0000AD040000}"/>
    <hyperlink ref="O628" r:id="rId1199" xr:uid="{00000000-0004-0000-0C00-0000AE040000}"/>
    <hyperlink ref="N629" r:id="rId1200" xr:uid="{00000000-0004-0000-0C00-0000AF040000}"/>
    <hyperlink ref="O629" r:id="rId1201" xr:uid="{00000000-0004-0000-0C00-0000B0040000}"/>
    <hyperlink ref="N630" r:id="rId1202" xr:uid="{00000000-0004-0000-0C00-0000B1040000}"/>
    <hyperlink ref="O630" r:id="rId1203" xr:uid="{00000000-0004-0000-0C00-0000B2040000}"/>
    <hyperlink ref="N631" r:id="rId1204" xr:uid="{00000000-0004-0000-0C00-0000B3040000}"/>
    <hyperlink ref="O631" r:id="rId1205" xr:uid="{00000000-0004-0000-0C00-0000B4040000}"/>
    <hyperlink ref="N632" r:id="rId1206" xr:uid="{00000000-0004-0000-0C00-0000B5040000}"/>
    <hyperlink ref="O632" r:id="rId1207" xr:uid="{00000000-0004-0000-0C00-0000B6040000}"/>
    <hyperlink ref="N633" r:id="rId1208" xr:uid="{00000000-0004-0000-0C00-0000B7040000}"/>
    <hyperlink ref="O633" r:id="rId1209" xr:uid="{00000000-0004-0000-0C00-0000B8040000}"/>
    <hyperlink ref="N634" r:id="rId1210" xr:uid="{00000000-0004-0000-0C00-0000B9040000}"/>
    <hyperlink ref="O634" r:id="rId1211" xr:uid="{00000000-0004-0000-0C00-0000BA040000}"/>
    <hyperlink ref="N635" r:id="rId1212" xr:uid="{00000000-0004-0000-0C00-0000BB040000}"/>
    <hyperlink ref="O635" r:id="rId1213" xr:uid="{00000000-0004-0000-0C00-0000BC040000}"/>
    <hyperlink ref="N636" r:id="rId1214" xr:uid="{00000000-0004-0000-0C00-0000BD040000}"/>
    <hyperlink ref="O636" r:id="rId1215" xr:uid="{00000000-0004-0000-0C00-0000BE040000}"/>
    <hyperlink ref="N637" r:id="rId1216" xr:uid="{00000000-0004-0000-0C00-0000BF040000}"/>
    <hyperlink ref="O637" r:id="rId1217" xr:uid="{00000000-0004-0000-0C00-0000C0040000}"/>
    <hyperlink ref="N638" r:id="rId1218" xr:uid="{00000000-0004-0000-0C00-0000C1040000}"/>
    <hyperlink ref="O638" r:id="rId1219" xr:uid="{00000000-0004-0000-0C00-0000C2040000}"/>
    <hyperlink ref="N639" r:id="rId1220" xr:uid="{00000000-0004-0000-0C00-0000C3040000}"/>
    <hyperlink ref="N640" r:id="rId1221" xr:uid="{00000000-0004-0000-0C00-0000C4040000}"/>
    <hyperlink ref="O640" r:id="rId1222" xr:uid="{00000000-0004-0000-0C00-0000C5040000}"/>
    <hyperlink ref="N641" r:id="rId1223" xr:uid="{00000000-0004-0000-0C00-0000C6040000}"/>
    <hyperlink ref="O641" r:id="rId1224" xr:uid="{00000000-0004-0000-0C00-0000C7040000}"/>
    <hyperlink ref="N642" r:id="rId1225" xr:uid="{00000000-0004-0000-0C00-0000C8040000}"/>
    <hyperlink ref="O642" r:id="rId1226" xr:uid="{00000000-0004-0000-0C00-0000C9040000}"/>
    <hyperlink ref="N643" r:id="rId1227" xr:uid="{00000000-0004-0000-0C00-0000CA040000}"/>
    <hyperlink ref="O643" r:id="rId1228" xr:uid="{00000000-0004-0000-0C00-0000CB040000}"/>
    <hyperlink ref="N644" r:id="rId1229" xr:uid="{00000000-0004-0000-0C00-0000CC040000}"/>
    <hyperlink ref="O644" r:id="rId1230" xr:uid="{00000000-0004-0000-0C00-0000CD040000}"/>
    <hyperlink ref="N645" r:id="rId1231" xr:uid="{00000000-0004-0000-0C00-0000CE040000}"/>
    <hyperlink ref="O645" r:id="rId1232" xr:uid="{00000000-0004-0000-0C00-0000CF040000}"/>
    <hyperlink ref="N646" r:id="rId1233" xr:uid="{00000000-0004-0000-0C00-0000D0040000}"/>
    <hyperlink ref="O646" r:id="rId1234" xr:uid="{00000000-0004-0000-0C00-0000D1040000}"/>
    <hyperlink ref="N647" r:id="rId1235" xr:uid="{00000000-0004-0000-0C00-0000D2040000}"/>
    <hyperlink ref="O647" r:id="rId1236" xr:uid="{00000000-0004-0000-0C00-0000D3040000}"/>
    <hyperlink ref="N648" r:id="rId1237" xr:uid="{00000000-0004-0000-0C00-0000D4040000}"/>
    <hyperlink ref="O648" r:id="rId1238" xr:uid="{00000000-0004-0000-0C00-0000D5040000}"/>
    <hyperlink ref="N649" r:id="rId1239" xr:uid="{00000000-0004-0000-0C00-0000D6040000}"/>
    <hyperlink ref="O649" r:id="rId1240" xr:uid="{00000000-0004-0000-0C00-0000D7040000}"/>
    <hyperlink ref="N650" r:id="rId1241" xr:uid="{00000000-0004-0000-0C00-0000D8040000}"/>
    <hyperlink ref="O650" r:id="rId1242" xr:uid="{00000000-0004-0000-0C00-0000D9040000}"/>
    <hyperlink ref="N651" r:id="rId1243" xr:uid="{00000000-0004-0000-0C00-0000DA040000}"/>
    <hyperlink ref="O651" r:id="rId1244" xr:uid="{00000000-0004-0000-0C00-0000DB040000}"/>
    <hyperlink ref="N652" r:id="rId1245" xr:uid="{00000000-0004-0000-0C00-0000DC040000}"/>
    <hyperlink ref="O652" r:id="rId1246" xr:uid="{00000000-0004-0000-0C00-0000DD040000}"/>
    <hyperlink ref="N653" r:id="rId1247" xr:uid="{00000000-0004-0000-0C00-0000DE040000}"/>
    <hyperlink ref="O653" r:id="rId1248" xr:uid="{00000000-0004-0000-0C00-0000DF040000}"/>
    <hyperlink ref="N654" r:id="rId1249" xr:uid="{00000000-0004-0000-0C00-0000E0040000}"/>
    <hyperlink ref="O654" r:id="rId1250" xr:uid="{00000000-0004-0000-0C00-0000E1040000}"/>
    <hyperlink ref="N655" r:id="rId1251" xr:uid="{00000000-0004-0000-0C00-0000E2040000}"/>
    <hyperlink ref="O655" r:id="rId1252" xr:uid="{00000000-0004-0000-0C00-0000E3040000}"/>
    <hyperlink ref="N656" r:id="rId1253" xr:uid="{00000000-0004-0000-0C00-0000E4040000}"/>
    <hyperlink ref="N657" r:id="rId1254" xr:uid="{00000000-0004-0000-0C00-0000E5040000}"/>
    <hyperlink ref="O657" r:id="rId1255" xr:uid="{00000000-0004-0000-0C00-0000E6040000}"/>
    <hyperlink ref="N658" r:id="rId1256" xr:uid="{00000000-0004-0000-0C00-0000E7040000}"/>
    <hyperlink ref="O658" r:id="rId1257" xr:uid="{00000000-0004-0000-0C00-0000E8040000}"/>
    <hyperlink ref="N659" r:id="rId1258" xr:uid="{00000000-0004-0000-0C00-0000E9040000}"/>
    <hyperlink ref="O659" r:id="rId1259" xr:uid="{00000000-0004-0000-0C00-0000EA040000}"/>
    <hyperlink ref="N660" r:id="rId1260" xr:uid="{00000000-0004-0000-0C00-0000EB040000}"/>
    <hyperlink ref="O660" r:id="rId1261" xr:uid="{00000000-0004-0000-0C00-0000EC040000}"/>
    <hyperlink ref="N661" r:id="rId1262" xr:uid="{00000000-0004-0000-0C00-0000ED040000}"/>
    <hyperlink ref="O661" r:id="rId1263" xr:uid="{00000000-0004-0000-0C00-0000EE040000}"/>
    <hyperlink ref="N662" r:id="rId1264" xr:uid="{00000000-0004-0000-0C00-0000EF040000}"/>
    <hyperlink ref="O662" r:id="rId1265" xr:uid="{00000000-0004-0000-0C00-0000F0040000}"/>
    <hyperlink ref="N663" r:id="rId1266" xr:uid="{00000000-0004-0000-0C00-0000F1040000}"/>
    <hyperlink ref="O663" r:id="rId1267" xr:uid="{00000000-0004-0000-0C00-0000F2040000}"/>
    <hyperlink ref="N664" r:id="rId1268" xr:uid="{00000000-0004-0000-0C00-0000F3040000}"/>
    <hyperlink ref="O664" r:id="rId1269" xr:uid="{00000000-0004-0000-0C00-0000F4040000}"/>
    <hyperlink ref="N665" r:id="rId1270" xr:uid="{00000000-0004-0000-0C00-0000F5040000}"/>
    <hyperlink ref="O665" r:id="rId1271" xr:uid="{00000000-0004-0000-0C00-0000F6040000}"/>
    <hyperlink ref="N666" r:id="rId1272" xr:uid="{00000000-0004-0000-0C00-0000F7040000}"/>
    <hyperlink ref="O666" r:id="rId1273" xr:uid="{00000000-0004-0000-0C00-0000F8040000}"/>
    <hyperlink ref="N667" r:id="rId1274" xr:uid="{00000000-0004-0000-0C00-0000F9040000}"/>
    <hyperlink ref="O667" r:id="rId1275" xr:uid="{00000000-0004-0000-0C00-0000FA040000}"/>
    <hyperlink ref="N668" r:id="rId1276" xr:uid="{00000000-0004-0000-0C00-0000FB040000}"/>
    <hyperlink ref="O668" r:id="rId1277" xr:uid="{00000000-0004-0000-0C00-0000FC040000}"/>
    <hyperlink ref="N669" r:id="rId1278" xr:uid="{00000000-0004-0000-0C00-0000FD040000}"/>
    <hyperlink ref="O669" r:id="rId1279" xr:uid="{00000000-0004-0000-0C00-0000FE040000}"/>
    <hyperlink ref="N670" r:id="rId1280" xr:uid="{00000000-0004-0000-0C00-0000FF040000}"/>
    <hyperlink ref="O670" r:id="rId1281" xr:uid="{00000000-0004-0000-0C00-000000050000}"/>
    <hyperlink ref="N671" r:id="rId1282" xr:uid="{00000000-0004-0000-0C00-000001050000}"/>
    <hyperlink ref="O671" r:id="rId1283" xr:uid="{00000000-0004-0000-0C00-000002050000}"/>
    <hyperlink ref="N672" r:id="rId1284" xr:uid="{00000000-0004-0000-0C00-000003050000}"/>
    <hyperlink ref="O672" r:id="rId1285" xr:uid="{00000000-0004-0000-0C00-000004050000}"/>
    <hyperlink ref="N673" r:id="rId1286" xr:uid="{00000000-0004-0000-0C00-000005050000}"/>
    <hyperlink ref="O673" r:id="rId1287" xr:uid="{00000000-0004-0000-0C00-000006050000}"/>
    <hyperlink ref="N674" r:id="rId1288" xr:uid="{00000000-0004-0000-0C00-000007050000}"/>
    <hyperlink ref="O674" r:id="rId1289" xr:uid="{00000000-0004-0000-0C00-000008050000}"/>
    <hyperlink ref="N675" r:id="rId1290" xr:uid="{00000000-0004-0000-0C00-000009050000}"/>
    <hyperlink ref="O675" r:id="rId1291" xr:uid="{00000000-0004-0000-0C00-00000A050000}"/>
    <hyperlink ref="N676" r:id="rId1292" xr:uid="{00000000-0004-0000-0C00-00000B050000}"/>
    <hyperlink ref="O676" r:id="rId1293" xr:uid="{00000000-0004-0000-0C00-00000C050000}"/>
    <hyperlink ref="N677" r:id="rId1294" xr:uid="{00000000-0004-0000-0C00-00000D050000}"/>
    <hyperlink ref="O677" r:id="rId1295" xr:uid="{00000000-0004-0000-0C00-00000E050000}"/>
    <hyperlink ref="N678" r:id="rId1296" xr:uid="{00000000-0004-0000-0C00-00000F050000}"/>
    <hyperlink ref="O678" r:id="rId1297" xr:uid="{00000000-0004-0000-0C00-000010050000}"/>
    <hyperlink ref="N679" r:id="rId1298" xr:uid="{00000000-0004-0000-0C00-000011050000}"/>
    <hyperlink ref="O679" r:id="rId1299" xr:uid="{00000000-0004-0000-0C00-000012050000}"/>
    <hyperlink ref="N680" r:id="rId1300" xr:uid="{00000000-0004-0000-0C00-000013050000}"/>
    <hyperlink ref="O680" r:id="rId1301" xr:uid="{00000000-0004-0000-0C00-000014050000}"/>
    <hyperlink ref="N681" r:id="rId1302" xr:uid="{00000000-0004-0000-0C00-000015050000}"/>
    <hyperlink ref="O681" r:id="rId1303" xr:uid="{00000000-0004-0000-0C00-000016050000}"/>
    <hyperlink ref="N682" r:id="rId1304" xr:uid="{00000000-0004-0000-0C00-000017050000}"/>
    <hyperlink ref="O682" r:id="rId1305" xr:uid="{00000000-0004-0000-0C00-000018050000}"/>
    <hyperlink ref="N683" r:id="rId1306" xr:uid="{00000000-0004-0000-0C00-000019050000}"/>
    <hyperlink ref="O683" r:id="rId1307" xr:uid="{00000000-0004-0000-0C00-00001A050000}"/>
    <hyperlink ref="N684" r:id="rId1308" xr:uid="{00000000-0004-0000-0C00-00001B050000}"/>
    <hyperlink ref="O684" r:id="rId1309" xr:uid="{00000000-0004-0000-0C00-00001C050000}"/>
    <hyperlink ref="N685" r:id="rId1310" xr:uid="{00000000-0004-0000-0C00-00001D050000}"/>
    <hyperlink ref="O685" r:id="rId1311" xr:uid="{00000000-0004-0000-0C00-00001E050000}"/>
    <hyperlink ref="N686" r:id="rId1312" xr:uid="{00000000-0004-0000-0C00-00001F050000}"/>
    <hyperlink ref="O686" r:id="rId1313" xr:uid="{00000000-0004-0000-0C00-000020050000}"/>
    <hyperlink ref="N687" r:id="rId1314" xr:uid="{00000000-0004-0000-0C00-000021050000}"/>
    <hyperlink ref="O687" r:id="rId1315" xr:uid="{00000000-0004-0000-0C00-000022050000}"/>
    <hyperlink ref="N688" r:id="rId1316" xr:uid="{00000000-0004-0000-0C00-000023050000}"/>
    <hyperlink ref="O688" r:id="rId1317" xr:uid="{00000000-0004-0000-0C00-000024050000}"/>
    <hyperlink ref="N689" r:id="rId1318" xr:uid="{00000000-0004-0000-0C00-000025050000}"/>
    <hyperlink ref="O689" r:id="rId1319" xr:uid="{00000000-0004-0000-0C00-000026050000}"/>
    <hyperlink ref="N690" r:id="rId1320" xr:uid="{00000000-0004-0000-0C00-000027050000}"/>
    <hyperlink ref="O690" r:id="rId1321" xr:uid="{00000000-0004-0000-0C00-000028050000}"/>
    <hyperlink ref="N691" r:id="rId1322" xr:uid="{00000000-0004-0000-0C00-000029050000}"/>
    <hyperlink ref="O691" r:id="rId1323" xr:uid="{00000000-0004-0000-0C00-00002A050000}"/>
    <hyperlink ref="N692" r:id="rId1324" xr:uid="{00000000-0004-0000-0C00-00002B050000}"/>
    <hyperlink ref="O692" r:id="rId1325" xr:uid="{00000000-0004-0000-0C00-00002C050000}"/>
    <hyperlink ref="N693" r:id="rId1326" xr:uid="{00000000-0004-0000-0C00-00002D050000}"/>
    <hyperlink ref="O693" r:id="rId1327" xr:uid="{00000000-0004-0000-0C00-00002E050000}"/>
    <hyperlink ref="N694" r:id="rId1328" xr:uid="{00000000-0004-0000-0C00-00002F050000}"/>
    <hyperlink ref="O694" r:id="rId1329" xr:uid="{00000000-0004-0000-0C00-000030050000}"/>
    <hyperlink ref="N695" r:id="rId1330" xr:uid="{00000000-0004-0000-0C00-000031050000}"/>
    <hyperlink ref="O695" r:id="rId1331" xr:uid="{00000000-0004-0000-0C00-000032050000}"/>
    <hyperlink ref="N696" r:id="rId1332" xr:uid="{00000000-0004-0000-0C00-000033050000}"/>
    <hyperlink ref="O696" r:id="rId1333" xr:uid="{00000000-0004-0000-0C00-000034050000}"/>
    <hyperlink ref="N697" r:id="rId1334" xr:uid="{00000000-0004-0000-0C00-000035050000}"/>
    <hyperlink ref="O697" r:id="rId1335" xr:uid="{00000000-0004-0000-0C00-000036050000}"/>
    <hyperlink ref="N698" r:id="rId1336" xr:uid="{00000000-0004-0000-0C00-000037050000}"/>
    <hyperlink ref="O698" r:id="rId1337" xr:uid="{00000000-0004-0000-0C00-000038050000}"/>
    <hyperlink ref="N699" r:id="rId1338" xr:uid="{00000000-0004-0000-0C00-000039050000}"/>
    <hyperlink ref="O699" r:id="rId1339" xr:uid="{00000000-0004-0000-0C00-00003A050000}"/>
    <hyperlink ref="N700" r:id="rId1340" xr:uid="{00000000-0004-0000-0C00-00003B050000}"/>
    <hyperlink ref="O700" r:id="rId1341" xr:uid="{00000000-0004-0000-0C00-00003C050000}"/>
    <hyperlink ref="N701" r:id="rId1342" xr:uid="{00000000-0004-0000-0C00-00003D050000}"/>
    <hyperlink ref="O701" r:id="rId1343" xr:uid="{00000000-0004-0000-0C00-00003E050000}"/>
    <hyperlink ref="N702" r:id="rId1344" xr:uid="{00000000-0004-0000-0C00-00003F050000}"/>
    <hyperlink ref="O702" r:id="rId1345" xr:uid="{00000000-0004-0000-0C00-000040050000}"/>
    <hyperlink ref="N703" r:id="rId1346" xr:uid="{00000000-0004-0000-0C00-000041050000}"/>
    <hyperlink ref="O703" r:id="rId1347" xr:uid="{00000000-0004-0000-0C00-000042050000}"/>
    <hyperlink ref="N704" r:id="rId1348" xr:uid="{00000000-0004-0000-0C00-000043050000}"/>
    <hyperlink ref="O704" r:id="rId1349" xr:uid="{00000000-0004-0000-0C00-000044050000}"/>
    <hyperlink ref="N705" r:id="rId1350" xr:uid="{00000000-0004-0000-0C00-000045050000}"/>
    <hyperlink ref="O705" r:id="rId1351" xr:uid="{00000000-0004-0000-0C00-000046050000}"/>
    <hyperlink ref="N706" r:id="rId1352" xr:uid="{00000000-0004-0000-0C00-000047050000}"/>
    <hyperlink ref="O706" r:id="rId1353" xr:uid="{00000000-0004-0000-0C00-000048050000}"/>
    <hyperlink ref="N707" r:id="rId1354" xr:uid="{00000000-0004-0000-0C00-000049050000}"/>
    <hyperlink ref="O707" r:id="rId1355" xr:uid="{00000000-0004-0000-0C00-00004A050000}"/>
    <hyperlink ref="N708" r:id="rId1356" xr:uid="{00000000-0004-0000-0C00-00004B050000}"/>
    <hyperlink ref="O708" r:id="rId1357" xr:uid="{00000000-0004-0000-0C00-00004C050000}"/>
    <hyperlink ref="N709" r:id="rId1358" xr:uid="{00000000-0004-0000-0C00-00004D050000}"/>
    <hyperlink ref="O709" r:id="rId1359" xr:uid="{00000000-0004-0000-0C00-00004E050000}"/>
    <hyperlink ref="N710" r:id="rId1360" xr:uid="{00000000-0004-0000-0C00-00004F050000}"/>
    <hyperlink ref="O710" r:id="rId1361" xr:uid="{00000000-0004-0000-0C00-000050050000}"/>
    <hyperlink ref="N711" r:id="rId1362" xr:uid="{00000000-0004-0000-0C00-000051050000}"/>
    <hyperlink ref="O711" r:id="rId1363" xr:uid="{00000000-0004-0000-0C00-000052050000}"/>
    <hyperlink ref="N712" r:id="rId1364" xr:uid="{00000000-0004-0000-0C00-000053050000}"/>
    <hyperlink ref="O712" r:id="rId1365" xr:uid="{00000000-0004-0000-0C00-000054050000}"/>
    <hyperlink ref="N713" r:id="rId1366" xr:uid="{00000000-0004-0000-0C00-000055050000}"/>
    <hyperlink ref="O713" r:id="rId1367" xr:uid="{00000000-0004-0000-0C00-000056050000}"/>
    <hyperlink ref="N714" r:id="rId1368" xr:uid="{00000000-0004-0000-0C00-000057050000}"/>
    <hyperlink ref="O714" r:id="rId1369" xr:uid="{00000000-0004-0000-0C00-000058050000}"/>
    <hyperlink ref="N715" r:id="rId1370" xr:uid="{00000000-0004-0000-0C00-000059050000}"/>
    <hyperlink ref="O715" r:id="rId1371" xr:uid="{00000000-0004-0000-0C00-00005A050000}"/>
    <hyperlink ref="N716" r:id="rId1372" xr:uid="{00000000-0004-0000-0C00-00005B050000}"/>
    <hyperlink ref="N717" r:id="rId1373" xr:uid="{00000000-0004-0000-0C00-00005C050000}"/>
    <hyperlink ref="O717" r:id="rId1374" xr:uid="{00000000-0004-0000-0C00-00005D050000}"/>
    <hyperlink ref="N718" r:id="rId1375" xr:uid="{00000000-0004-0000-0C00-00005E050000}"/>
    <hyperlink ref="O718" r:id="rId1376" xr:uid="{00000000-0004-0000-0C00-00005F050000}"/>
    <hyperlink ref="N719" r:id="rId1377" xr:uid="{00000000-0004-0000-0C00-000060050000}"/>
    <hyperlink ref="O719" r:id="rId1378" xr:uid="{00000000-0004-0000-0C00-000061050000}"/>
    <hyperlink ref="N720" r:id="rId1379" xr:uid="{00000000-0004-0000-0C00-000062050000}"/>
    <hyperlink ref="O720" r:id="rId1380" xr:uid="{00000000-0004-0000-0C00-000063050000}"/>
    <hyperlink ref="N721" r:id="rId1381" xr:uid="{00000000-0004-0000-0C00-000064050000}"/>
    <hyperlink ref="O721" r:id="rId1382" xr:uid="{00000000-0004-0000-0C00-000065050000}"/>
    <hyperlink ref="N722" r:id="rId1383" xr:uid="{00000000-0004-0000-0C00-000066050000}"/>
    <hyperlink ref="O722" r:id="rId1384" xr:uid="{00000000-0004-0000-0C00-000067050000}"/>
    <hyperlink ref="N723" r:id="rId1385" xr:uid="{00000000-0004-0000-0C00-000068050000}"/>
    <hyperlink ref="O723" r:id="rId1386" xr:uid="{00000000-0004-0000-0C00-000069050000}"/>
    <hyperlink ref="N724" r:id="rId1387" xr:uid="{00000000-0004-0000-0C00-00006A050000}"/>
    <hyperlink ref="O724" r:id="rId1388" xr:uid="{00000000-0004-0000-0C00-00006B050000}"/>
    <hyperlink ref="N725" r:id="rId1389" xr:uid="{00000000-0004-0000-0C00-00006C050000}"/>
    <hyperlink ref="N726" r:id="rId1390" xr:uid="{00000000-0004-0000-0C00-00006D050000}"/>
    <hyperlink ref="O726" r:id="rId1391" xr:uid="{00000000-0004-0000-0C00-00006E050000}"/>
    <hyperlink ref="N727" r:id="rId1392" xr:uid="{00000000-0004-0000-0C00-00006F050000}"/>
    <hyperlink ref="O727" r:id="rId1393" xr:uid="{00000000-0004-0000-0C00-000070050000}"/>
    <hyperlink ref="N728" r:id="rId1394" xr:uid="{00000000-0004-0000-0C00-000071050000}"/>
    <hyperlink ref="O728" r:id="rId1395" xr:uid="{00000000-0004-0000-0C00-000072050000}"/>
    <hyperlink ref="N729" r:id="rId1396" xr:uid="{00000000-0004-0000-0C00-000073050000}"/>
    <hyperlink ref="O729" r:id="rId1397" xr:uid="{00000000-0004-0000-0C00-000074050000}"/>
    <hyperlink ref="N730" r:id="rId1398" xr:uid="{00000000-0004-0000-0C00-000075050000}"/>
    <hyperlink ref="N731" r:id="rId1399" xr:uid="{00000000-0004-0000-0C00-000076050000}"/>
    <hyperlink ref="N732" r:id="rId1400" xr:uid="{00000000-0004-0000-0C00-000077050000}"/>
    <hyperlink ref="O732" r:id="rId1401" xr:uid="{00000000-0004-0000-0C00-000078050000}"/>
    <hyperlink ref="N733" r:id="rId1402" xr:uid="{00000000-0004-0000-0C00-000079050000}"/>
    <hyperlink ref="N734" r:id="rId1403" xr:uid="{00000000-0004-0000-0C00-00007A050000}"/>
    <hyperlink ref="N735" r:id="rId1404" xr:uid="{00000000-0004-0000-0C00-00007B050000}"/>
    <hyperlink ref="O735" r:id="rId1405" xr:uid="{00000000-0004-0000-0C00-00007C050000}"/>
    <hyperlink ref="N736" r:id="rId1406" xr:uid="{00000000-0004-0000-0C00-00007D050000}"/>
    <hyperlink ref="N737" r:id="rId1407" xr:uid="{00000000-0004-0000-0C00-00007E050000}"/>
    <hyperlink ref="N738" r:id="rId1408" xr:uid="{00000000-0004-0000-0C00-00007F050000}"/>
    <hyperlink ref="O738" r:id="rId1409" xr:uid="{00000000-0004-0000-0C00-000080050000}"/>
    <hyperlink ref="N739" r:id="rId1410" xr:uid="{00000000-0004-0000-0C00-000081050000}"/>
    <hyperlink ref="N740" r:id="rId1411" xr:uid="{00000000-0004-0000-0C00-000082050000}"/>
    <hyperlink ref="N741" r:id="rId1412" xr:uid="{00000000-0004-0000-0C00-000083050000}"/>
    <hyperlink ref="O741" r:id="rId1413" xr:uid="{00000000-0004-0000-0C00-000084050000}"/>
    <hyperlink ref="N742" r:id="rId1414" xr:uid="{00000000-0004-0000-0C00-000085050000}"/>
    <hyperlink ref="N743" r:id="rId1415" xr:uid="{00000000-0004-0000-0C00-000086050000}"/>
    <hyperlink ref="N744" r:id="rId1416" xr:uid="{00000000-0004-0000-0C00-000087050000}"/>
    <hyperlink ref="N745" r:id="rId1417" xr:uid="{00000000-0004-0000-0C00-000088050000}"/>
    <hyperlink ref="N746" r:id="rId1418" xr:uid="{00000000-0004-0000-0C00-000089050000}"/>
    <hyperlink ref="N747" r:id="rId1419" xr:uid="{00000000-0004-0000-0C00-00008A050000}"/>
    <hyperlink ref="O747" r:id="rId1420" xr:uid="{00000000-0004-0000-0C00-00008B050000}"/>
    <hyperlink ref="N748" r:id="rId1421" xr:uid="{00000000-0004-0000-0C00-00008C050000}"/>
    <hyperlink ref="O748" r:id="rId1422" xr:uid="{00000000-0004-0000-0C00-00008D050000}"/>
    <hyperlink ref="N749" r:id="rId1423" xr:uid="{00000000-0004-0000-0C00-00008E050000}"/>
    <hyperlink ref="N750" r:id="rId1424" xr:uid="{00000000-0004-0000-0C00-00008F050000}"/>
    <hyperlink ref="N751" r:id="rId1425" xr:uid="{00000000-0004-0000-0C00-000090050000}"/>
    <hyperlink ref="N752" r:id="rId1426" xr:uid="{00000000-0004-0000-0C00-000091050000}"/>
    <hyperlink ref="N753" r:id="rId1427" xr:uid="{00000000-0004-0000-0C00-000092050000}"/>
    <hyperlink ref="N754" r:id="rId1428" xr:uid="{00000000-0004-0000-0C00-000093050000}"/>
    <hyperlink ref="N755" r:id="rId1429" xr:uid="{00000000-0004-0000-0C00-000094050000}"/>
    <hyperlink ref="N756" r:id="rId1430" xr:uid="{00000000-0004-0000-0C00-000095050000}"/>
    <hyperlink ref="O756" r:id="rId1431" xr:uid="{00000000-0004-0000-0C00-000096050000}"/>
    <hyperlink ref="N757" r:id="rId1432" xr:uid="{00000000-0004-0000-0C00-000097050000}"/>
    <hyperlink ref="O757" r:id="rId1433" xr:uid="{00000000-0004-0000-0C00-000098050000}"/>
    <hyperlink ref="N758" r:id="rId1434" xr:uid="{00000000-0004-0000-0C00-000099050000}"/>
    <hyperlink ref="O758" r:id="rId1435" xr:uid="{00000000-0004-0000-0C00-00009A050000}"/>
    <hyperlink ref="N759" r:id="rId1436" xr:uid="{00000000-0004-0000-0C00-00009B050000}"/>
    <hyperlink ref="O759" r:id="rId1437" xr:uid="{00000000-0004-0000-0C00-00009C050000}"/>
    <hyperlink ref="N760" r:id="rId1438" xr:uid="{00000000-0004-0000-0C00-00009D050000}"/>
    <hyperlink ref="O760" r:id="rId1439" xr:uid="{00000000-0004-0000-0C00-00009E050000}"/>
    <hyperlink ref="N761" r:id="rId1440" xr:uid="{00000000-0004-0000-0C00-00009F050000}"/>
    <hyperlink ref="O761" r:id="rId1441" xr:uid="{00000000-0004-0000-0C00-0000A0050000}"/>
    <hyperlink ref="N762" r:id="rId1442" xr:uid="{00000000-0004-0000-0C00-0000A1050000}"/>
    <hyperlink ref="O762" r:id="rId1443" xr:uid="{00000000-0004-0000-0C00-0000A2050000}"/>
    <hyperlink ref="N763" r:id="rId1444" xr:uid="{00000000-0004-0000-0C00-0000A3050000}"/>
    <hyperlink ref="O763" r:id="rId1445" xr:uid="{00000000-0004-0000-0C00-0000A4050000}"/>
    <hyperlink ref="N764" r:id="rId1446" xr:uid="{00000000-0004-0000-0C00-0000A5050000}"/>
    <hyperlink ref="O764" r:id="rId1447" xr:uid="{00000000-0004-0000-0C00-0000A6050000}"/>
    <hyperlink ref="N765" r:id="rId1448" xr:uid="{00000000-0004-0000-0C00-0000A7050000}"/>
    <hyperlink ref="O765" r:id="rId1449" xr:uid="{00000000-0004-0000-0C00-0000A8050000}"/>
    <hyperlink ref="N766" r:id="rId1450" xr:uid="{00000000-0004-0000-0C00-0000A9050000}"/>
    <hyperlink ref="O766" r:id="rId1451" xr:uid="{00000000-0004-0000-0C00-0000AA050000}"/>
    <hyperlink ref="N767" r:id="rId1452" xr:uid="{00000000-0004-0000-0C00-0000AB050000}"/>
    <hyperlink ref="O767" r:id="rId1453" xr:uid="{00000000-0004-0000-0C00-0000AC050000}"/>
    <hyperlink ref="N768" r:id="rId1454" xr:uid="{00000000-0004-0000-0C00-0000AD050000}"/>
    <hyperlink ref="O768" r:id="rId1455" xr:uid="{00000000-0004-0000-0C00-0000AE050000}"/>
    <hyperlink ref="N769" r:id="rId1456" xr:uid="{00000000-0004-0000-0C00-0000AF050000}"/>
    <hyperlink ref="O769" r:id="rId1457" xr:uid="{00000000-0004-0000-0C00-0000B0050000}"/>
    <hyperlink ref="N770" r:id="rId1458" xr:uid="{00000000-0004-0000-0C00-0000B1050000}"/>
    <hyperlink ref="O770" r:id="rId1459" xr:uid="{00000000-0004-0000-0C00-0000B2050000}"/>
    <hyperlink ref="N771" r:id="rId1460" xr:uid="{00000000-0004-0000-0C00-0000B3050000}"/>
    <hyperlink ref="O771" r:id="rId1461" xr:uid="{00000000-0004-0000-0C00-0000B4050000}"/>
    <hyperlink ref="N772" r:id="rId1462" xr:uid="{00000000-0004-0000-0C00-0000B5050000}"/>
    <hyperlink ref="O772" r:id="rId1463" xr:uid="{00000000-0004-0000-0C00-0000B6050000}"/>
    <hyperlink ref="N773" r:id="rId1464" xr:uid="{00000000-0004-0000-0C00-0000B7050000}"/>
    <hyperlink ref="O773" r:id="rId1465" xr:uid="{00000000-0004-0000-0C00-0000B8050000}"/>
    <hyperlink ref="N774" r:id="rId1466" xr:uid="{00000000-0004-0000-0C00-0000B9050000}"/>
    <hyperlink ref="O774" r:id="rId1467" xr:uid="{00000000-0004-0000-0C00-0000BA050000}"/>
    <hyperlink ref="N775" r:id="rId1468" xr:uid="{00000000-0004-0000-0C00-0000BB050000}"/>
    <hyperlink ref="O775" r:id="rId1469" xr:uid="{00000000-0004-0000-0C00-0000BC050000}"/>
    <hyperlink ref="N776" r:id="rId1470" xr:uid="{00000000-0004-0000-0C00-0000BD050000}"/>
    <hyperlink ref="O776" r:id="rId1471" xr:uid="{00000000-0004-0000-0C00-0000BE050000}"/>
    <hyperlink ref="N777" r:id="rId1472" xr:uid="{00000000-0004-0000-0C00-0000BF050000}"/>
    <hyperlink ref="O777" r:id="rId1473" xr:uid="{00000000-0004-0000-0C00-0000C0050000}"/>
    <hyperlink ref="N778" r:id="rId1474" xr:uid="{00000000-0004-0000-0C00-0000C1050000}"/>
    <hyperlink ref="O778" r:id="rId1475" xr:uid="{00000000-0004-0000-0C00-0000C2050000}"/>
    <hyperlink ref="N779" r:id="rId1476" xr:uid="{00000000-0004-0000-0C00-0000C3050000}"/>
    <hyperlink ref="O779" r:id="rId1477" xr:uid="{00000000-0004-0000-0C00-0000C4050000}"/>
    <hyperlink ref="N780" r:id="rId1478" xr:uid="{00000000-0004-0000-0C00-0000C5050000}"/>
    <hyperlink ref="O780" r:id="rId1479" xr:uid="{00000000-0004-0000-0C00-0000C6050000}"/>
    <hyperlink ref="N781" r:id="rId1480" xr:uid="{00000000-0004-0000-0C00-0000C7050000}"/>
    <hyperlink ref="O781" r:id="rId1481" xr:uid="{00000000-0004-0000-0C00-0000C8050000}"/>
    <hyperlink ref="N782" r:id="rId1482" xr:uid="{00000000-0004-0000-0C00-0000C9050000}"/>
    <hyperlink ref="O782" r:id="rId1483" xr:uid="{00000000-0004-0000-0C00-0000CA050000}"/>
    <hyperlink ref="N783" r:id="rId1484" xr:uid="{00000000-0004-0000-0C00-0000CB050000}"/>
    <hyperlink ref="O783" r:id="rId1485" xr:uid="{00000000-0004-0000-0C00-0000CC050000}"/>
    <hyperlink ref="N784" r:id="rId1486" xr:uid="{00000000-0004-0000-0C00-0000CD050000}"/>
    <hyperlink ref="O784" r:id="rId1487" xr:uid="{00000000-0004-0000-0C00-0000CE050000}"/>
    <hyperlink ref="N785" r:id="rId1488" xr:uid="{00000000-0004-0000-0C00-0000CF050000}"/>
    <hyperlink ref="O785" r:id="rId1489" xr:uid="{00000000-0004-0000-0C00-0000D0050000}"/>
    <hyperlink ref="N786" r:id="rId1490" xr:uid="{00000000-0004-0000-0C00-0000D1050000}"/>
    <hyperlink ref="O786" r:id="rId1491" xr:uid="{00000000-0004-0000-0C00-0000D2050000}"/>
    <hyperlink ref="N787" r:id="rId1492" xr:uid="{00000000-0004-0000-0C00-0000D3050000}"/>
    <hyperlink ref="O787" r:id="rId1493" xr:uid="{00000000-0004-0000-0C00-0000D4050000}"/>
    <hyperlink ref="N788" r:id="rId1494" xr:uid="{00000000-0004-0000-0C00-0000D5050000}"/>
    <hyperlink ref="O788" r:id="rId1495" xr:uid="{00000000-0004-0000-0C00-0000D6050000}"/>
    <hyperlink ref="N789" r:id="rId1496" xr:uid="{00000000-0004-0000-0C00-0000D7050000}"/>
    <hyperlink ref="O789" r:id="rId1497" xr:uid="{00000000-0004-0000-0C00-0000D8050000}"/>
    <hyperlink ref="N790" r:id="rId1498" xr:uid="{00000000-0004-0000-0C00-0000D9050000}"/>
    <hyperlink ref="O790" r:id="rId1499" xr:uid="{00000000-0004-0000-0C00-0000DA050000}"/>
    <hyperlink ref="N791" r:id="rId1500" xr:uid="{00000000-0004-0000-0C00-0000DB050000}"/>
    <hyperlink ref="O791" r:id="rId1501" xr:uid="{00000000-0004-0000-0C00-0000DC050000}"/>
    <hyperlink ref="N792" r:id="rId1502" xr:uid="{00000000-0004-0000-0C00-0000DD050000}"/>
    <hyperlink ref="O792" r:id="rId1503" xr:uid="{00000000-0004-0000-0C00-0000DE050000}"/>
    <hyperlink ref="N793" r:id="rId1504" xr:uid="{00000000-0004-0000-0C00-0000DF050000}"/>
    <hyperlink ref="O793" r:id="rId1505" xr:uid="{00000000-0004-0000-0C00-0000E0050000}"/>
    <hyperlink ref="N794" r:id="rId1506" xr:uid="{00000000-0004-0000-0C00-0000E1050000}"/>
    <hyperlink ref="O794" r:id="rId1507" xr:uid="{00000000-0004-0000-0C00-0000E2050000}"/>
    <hyperlink ref="N795" r:id="rId1508" xr:uid="{00000000-0004-0000-0C00-0000E3050000}"/>
    <hyperlink ref="O795" r:id="rId1509" xr:uid="{00000000-0004-0000-0C00-0000E4050000}"/>
    <hyperlink ref="N796" r:id="rId1510" xr:uid="{00000000-0004-0000-0C00-0000E5050000}"/>
    <hyperlink ref="O796" r:id="rId1511" xr:uid="{00000000-0004-0000-0C00-0000E6050000}"/>
    <hyperlink ref="N797" r:id="rId1512" xr:uid="{00000000-0004-0000-0C00-0000E7050000}"/>
    <hyperlink ref="O797" r:id="rId1513" xr:uid="{00000000-0004-0000-0C00-0000E8050000}"/>
    <hyperlink ref="N798" r:id="rId1514" xr:uid="{00000000-0004-0000-0C00-0000E9050000}"/>
    <hyperlink ref="O798" r:id="rId1515" xr:uid="{00000000-0004-0000-0C00-0000EA050000}"/>
    <hyperlink ref="N799" r:id="rId1516" xr:uid="{00000000-0004-0000-0C00-0000EB050000}"/>
    <hyperlink ref="O799" r:id="rId1517" xr:uid="{00000000-0004-0000-0C00-0000EC050000}"/>
    <hyperlink ref="N800" r:id="rId1518" xr:uid="{00000000-0004-0000-0C00-0000ED050000}"/>
    <hyperlink ref="O800" r:id="rId1519" xr:uid="{00000000-0004-0000-0C00-0000EE050000}"/>
    <hyperlink ref="N801" r:id="rId1520" xr:uid="{00000000-0004-0000-0C00-0000EF050000}"/>
    <hyperlink ref="O801" r:id="rId1521" xr:uid="{00000000-0004-0000-0C00-0000F0050000}"/>
    <hyperlink ref="N802" r:id="rId1522" xr:uid="{00000000-0004-0000-0C00-0000F1050000}"/>
    <hyperlink ref="O802" r:id="rId1523" xr:uid="{00000000-0004-0000-0C00-0000F2050000}"/>
    <hyperlink ref="N803" r:id="rId1524" xr:uid="{00000000-0004-0000-0C00-0000F3050000}"/>
    <hyperlink ref="O803" r:id="rId1525" xr:uid="{00000000-0004-0000-0C00-0000F4050000}"/>
    <hyperlink ref="N804" r:id="rId1526" xr:uid="{00000000-0004-0000-0C00-0000F5050000}"/>
    <hyperlink ref="O804" r:id="rId1527" xr:uid="{00000000-0004-0000-0C00-0000F6050000}"/>
    <hyperlink ref="N805" r:id="rId1528" xr:uid="{00000000-0004-0000-0C00-0000F7050000}"/>
    <hyperlink ref="N806" r:id="rId1529" xr:uid="{00000000-0004-0000-0C00-0000F8050000}"/>
    <hyperlink ref="O806" r:id="rId1530" xr:uid="{00000000-0004-0000-0C00-0000F9050000}"/>
    <hyperlink ref="N807" r:id="rId1531" xr:uid="{00000000-0004-0000-0C00-0000FA050000}"/>
    <hyperlink ref="N808" r:id="rId1532" xr:uid="{00000000-0004-0000-0C00-0000FB050000}"/>
    <hyperlink ref="N809" r:id="rId1533" xr:uid="{00000000-0004-0000-0C00-0000FC050000}"/>
    <hyperlink ref="N810" r:id="rId1534" xr:uid="{00000000-0004-0000-0C00-0000FD050000}"/>
    <hyperlink ref="O810" r:id="rId1535" xr:uid="{00000000-0004-0000-0C00-0000FE050000}"/>
    <hyperlink ref="N811" r:id="rId1536" xr:uid="{00000000-0004-0000-0C00-0000FF050000}"/>
    <hyperlink ref="O811" r:id="rId1537" xr:uid="{00000000-0004-0000-0C00-000000060000}"/>
    <hyperlink ref="N812" r:id="rId1538" xr:uid="{00000000-0004-0000-0C00-000001060000}"/>
    <hyperlink ref="O812" r:id="rId1539" xr:uid="{00000000-0004-0000-0C00-000002060000}"/>
    <hyperlink ref="N813" r:id="rId1540" xr:uid="{00000000-0004-0000-0C00-000003060000}"/>
    <hyperlink ref="O813" r:id="rId1541" xr:uid="{00000000-0004-0000-0C00-000004060000}"/>
    <hyperlink ref="N814" r:id="rId1542" xr:uid="{00000000-0004-0000-0C00-000005060000}"/>
    <hyperlink ref="N894" r:id="rId1543" xr:uid="{00000000-0004-0000-0C00-000006060000}"/>
    <hyperlink ref="O894" r:id="rId1544" xr:uid="{00000000-0004-0000-0C00-000007060000}"/>
    <hyperlink ref="N895" r:id="rId1545" xr:uid="{00000000-0004-0000-0C00-000008060000}"/>
    <hyperlink ref="O895" r:id="rId1546" xr:uid="{00000000-0004-0000-0C00-000009060000}"/>
    <hyperlink ref="N896" r:id="rId1547" xr:uid="{00000000-0004-0000-0C00-00000A060000}"/>
    <hyperlink ref="O896" r:id="rId1548" xr:uid="{00000000-0004-0000-0C00-00000B060000}"/>
    <hyperlink ref="N897" r:id="rId1549" xr:uid="{00000000-0004-0000-0C00-00000C060000}"/>
    <hyperlink ref="O897" r:id="rId1550" xr:uid="{00000000-0004-0000-0C00-00000D060000}"/>
    <hyperlink ref="N815" r:id="rId1551" xr:uid="{00000000-0004-0000-0C00-00000E060000}"/>
    <hyperlink ref="O815" r:id="rId1552" xr:uid="{00000000-0004-0000-0C00-00000F060000}"/>
    <hyperlink ref="N816" r:id="rId1553" xr:uid="{00000000-0004-0000-0C00-000010060000}"/>
    <hyperlink ref="O816" r:id="rId1554" xr:uid="{00000000-0004-0000-0C00-000011060000}"/>
    <hyperlink ref="N817" r:id="rId1555" xr:uid="{00000000-0004-0000-0C00-000012060000}"/>
    <hyperlink ref="O817" r:id="rId1556" xr:uid="{00000000-0004-0000-0C00-000013060000}"/>
    <hyperlink ref="N818" r:id="rId1557" xr:uid="{00000000-0004-0000-0C00-000014060000}"/>
    <hyperlink ref="O818" r:id="rId1558" xr:uid="{00000000-0004-0000-0C00-000015060000}"/>
    <hyperlink ref="N819" r:id="rId1559" xr:uid="{00000000-0004-0000-0C00-000016060000}"/>
    <hyperlink ref="O819" r:id="rId1560" xr:uid="{00000000-0004-0000-0C00-000017060000}"/>
    <hyperlink ref="N820" r:id="rId1561" xr:uid="{00000000-0004-0000-0C00-000018060000}"/>
    <hyperlink ref="O820" r:id="rId1562" xr:uid="{00000000-0004-0000-0C00-000019060000}"/>
    <hyperlink ref="N821" r:id="rId1563" xr:uid="{00000000-0004-0000-0C00-00001A060000}"/>
    <hyperlink ref="O821" r:id="rId1564" xr:uid="{00000000-0004-0000-0C00-00001B060000}"/>
    <hyperlink ref="N822" r:id="rId1565" xr:uid="{00000000-0004-0000-0C00-00001C060000}"/>
    <hyperlink ref="O822" r:id="rId1566" xr:uid="{00000000-0004-0000-0C00-00001D060000}"/>
    <hyperlink ref="N823" r:id="rId1567" xr:uid="{00000000-0004-0000-0C00-00001E060000}"/>
    <hyperlink ref="O823" r:id="rId1568" xr:uid="{00000000-0004-0000-0C00-00001F060000}"/>
    <hyperlink ref="N824" r:id="rId1569" xr:uid="{00000000-0004-0000-0C00-000020060000}"/>
    <hyperlink ref="O824" r:id="rId1570" xr:uid="{00000000-0004-0000-0C00-000021060000}"/>
    <hyperlink ref="N825" r:id="rId1571" xr:uid="{00000000-0004-0000-0C00-000022060000}"/>
    <hyperlink ref="O825" r:id="rId1572" xr:uid="{00000000-0004-0000-0C00-000023060000}"/>
    <hyperlink ref="N826" r:id="rId1573" xr:uid="{00000000-0004-0000-0C00-000024060000}"/>
    <hyperlink ref="O826" r:id="rId1574" xr:uid="{00000000-0004-0000-0C00-000025060000}"/>
    <hyperlink ref="N827" r:id="rId1575" xr:uid="{00000000-0004-0000-0C00-000026060000}"/>
    <hyperlink ref="O827" r:id="rId1576" xr:uid="{00000000-0004-0000-0C00-000027060000}"/>
    <hyperlink ref="N828" r:id="rId1577" xr:uid="{00000000-0004-0000-0C00-000028060000}"/>
    <hyperlink ref="O828" r:id="rId1578" xr:uid="{00000000-0004-0000-0C00-000029060000}"/>
    <hyperlink ref="N829" r:id="rId1579" xr:uid="{00000000-0004-0000-0C00-00002A060000}"/>
    <hyperlink ref="O829" r:id="rId1580" xr:uid="{00000000-0004-0000-0C00-00002B060000}"/>
    <hyperlink ref="N830" r:id="rId1581" xr:uid="{00000000-0004-0000-0C00-00002C060000}"/>
    <hyperlink ref="O830" r:id="rId1582" xr:uid="{00000000-0004-0000-0C00-00002D060000}"/>
    <hyperlink ref="N831" r:id="rId1583" xr:uid="{00000000-0004-0000-0C00-00002E060000}"/>
    <hyperlink ref="O831" r:id="rId1584" xr:uid="{00000000-0004-0000-0C00-00002F060000}"/>
    <hyperlink ref="N832" r:id="rId1585" xr:uid="{00000000-0004-0000-0C00-000030060000}"/>
    <hyperlink ref="O832" r:id="rId1586" xr:uid="{00000000-0004-0000-0C00-000031060000}"/>
    <hyperlink ref="N833" r:id="rId1587" xr:uid="{00000000-0004-0000-0C00-000032060000}"/>
    <hyperlink ref="O833" r:id="rId1588" xr:uid="{00000000-0004-0000-0C00-000033060000}"/>
    <hyperlink ref="N834" r:id="rId1589" xr:uid="{00000000-0004-0000-0C00-000034060000}"/>
    <hyperlink ref="O834" r:id="rId1590" xr:uid="{00000000-0004-0000-0C00-000035060000}"/>
    <hyperlink ref="N835" r:id="rId1591" xr:uid="{00000000-0004-0000-0C00-000036060000}"/>
    <hyperlink ref="O835" r:id="rId1592" xr:uid="{00000000-0004-0000-0C00-000037060000}"/>
    <hyperlink ref="N836" r:id="rId1593" xr:uid="{00000000-0004-0000-0C00-000038060000}"/>
    <hyperlink ref="O836" r:id="rId1594" xr:uid="{00000000-0004-0000-0C00-000039060000}"/>
    <hyperlink ref="N837" r:id="rId1595" xr:uid="{00000000-0004-0000-0C00-00003A060000}"/>
    <hyperlink ref="O837" r:id="rId1596" xr:uid="{00000000-0004-0000-0C00-00003B060000}"/>
    <hyperlink ref="N838" r:id="rId1597" xr:uid="{00000000-0004-0000-0C00-00003C060000}"/>
    <hyperlink ref="O838" r:id="rId1598" xr:uid="{00000000-0004-0000-0C00-00003D060000}"/>
    <hyperlink ref="N839" r:id="rId1599" xr:uid="{00000000-0004-0000-0C00-00003E060000}"/>
    <hyperlink ref="O839" r:id="rId1600" xr:uid="{00000000-0004-0000-0C00-00003F060000}"/>
    <hyperlink ref="N840" r:id="rId1601" xr:uid="{00000000-0004-0000-0C00-000040060000}"/>
    <hyperlink ref="O840" r:id="rId1602" xr:uid="{00000000-0004-0000-0C00-000041060000}"/>
    <hyperlink ref="N841" r:id="rId1603" xr:uid="{00000000-0004-0000-0C00-000042060000}"/>
    <hyperlink ref="O841" r:id="rId1604" xr:uid="{00000000-0004-0000-0C00-000043060000}"/>
    <hyperlink ref="N842" r:id="rId1605" xr:uid="{00000000-0004-0000-0C00-000044060000}"/>
    <hyperlink ref="O842" r:id="rId1606" xr:uid="{00000000-0004-0000-0C00-000045060000}"/>
    <hyperlink ref="N843" r:id="rId1607" xr:uid="{00000000-0004-0000-0C00-000046060000}"/>
    <hyperlink ref="O843" r:id="rId1608" xr:uid="{00000000-0004-0000-0C00-000047060000}"/>
    <hyperlink ref="N844" r:id="rId1609" xr:uid="{00000000-0004-0000-0C00-000048060000}"/>
    <hyperlink ref="O844" r:id="rId1610" xr:uid="{00000000-0004-0000-0C00-000049060000}"/>
    <hyperlink ref="N845" r:id="rId1611" xr:uid="{00000000-0004-0000-0C00-00004A060000}"/>
    <hyperlink ref="O845" r:id="rId1612" xr:uid="{00000000-0004-0000-0C00-00004B060000}"/>
    <hyperlink ref="N846" r:id="rId1613" xr:uid="{00000000-0004-0000-0C00-00004C060000}"/>
    <hyperlink ref="O846" r:id="rId1614" xr:uid="{00000000-0004-0000-0C00-00004D060000}"/>
    <hyperlink ref="N847" r:id="rId1615" xr:uid="{00000000-0004-0000-0C00-00004E060000}"/>
    <hyperlink ref="O847" r:id="rId1616" xr:uid="{00000000-0004-0000-0C00-00004F060000}"/>
    <hyperlink ref="N848" r:id="rId1617" xr:uid="{00000000-0004-0000-0C00-000050060000}"/>
    <hyperlink ref="O848" r:id="rId1618" xr:uid="{00000000-0004-0000-0C00-000051060000}"/>
    <hyperlink ref="N849" r:id="rId1619" xr:uid="{00000000-0004-0000-0C00-000052060000}"/>
    <hyperlink ref="O849" r:id="rId1620" xr:uid="{00000000-0004-0000-0C00-000053060000}"/>
    <hyperlink ref="N850" r:id="rId1621" xr:uid="{00000000-0004-0000-0C00-000054060000}"/>
    <hyperlink ref="O850" r:id="rId1622" xr:uid="{00000000-0004-0000-0C00-000055060000}"/>
    <hyperlink ref="N851" r:id="rId1623" xr:uid="{00000000-0004-0000-0C00-000056060000}"/>
    <hyperlink ref="O851" r:id="rId1624" xr:uid="{00000000-0004-0000-0C00-000057060000}"/>
    <hyperlink ref="N852" r:id="rId1625" xr:uid="{00000000-0004-0000-0C00-000058060000}"/>
    <hyperlink ref="O852" r:id="rId1626" xr:uid="{00000000-0004-0000-0C00-000059060000}"/>
    <hyperlink ref="N853" r:id="rId1627" xr:uid="{00000000-0004-0000-0C00-00005A060000}"/>
    <hyperlink ref="O853" r:id="rId1628" xr:uid="{00000000-0004-0000-0C00-00005B060000}"/>
    <hyperlink ref="N854" r:id="rId1629" xr:uid="{00000000-0004-0000-0C00-00005C060000}"/>
    <hyperlink ref="O854" r:id="rId1630" xr:uid="{00000000-0004-0000-0C00-00005D060000}"/>
    <hyperlink ref="N855" r:id="rId1631" xr:uid="{00000000-0004-0000-0C00-00005E060000}"/>
    <hyperlink ref="O855" r:id="rId1632" xr:uid="{00000000-0004-0000-0C00-00005F060000}"/>
    <hyperlink ref="N856" r:id="rId1633" xr:uid="{00000000-0004-0000-0C00-000060060000}"/>
    <hyperlink ref="O856" r:id="rId1634" xr:uid="{00000000-0004-0000-0C00-000061060000}"/>
    <hyperlink ref="N857" r:id="rId1635" xr:uid="{00000000-0004-0000-0C00-000062060000}"/>
    <hyperlink ref="O857" r:id="rId1636" xr:uid="{00000000-0004-0000-0C00-000063060000}"/>
    <hyperlink ref="N858" r:id="rId1637" xr:uid="{00000000-0004-0000-0C00-000064060000}"/>
    <hyperlink ref="O858" r:id="rId1638" xr:uid="{00000000-0004-0000-0C00-000065060000}"/>
    <hyperlink ref="N859" r:id="rId1639" xr:uid="{00000000-0004-0000-0C00-000066060000}"/>
    <hyperlink ref="O859" r:id="rId1640" xr:uid="{00000000-0004-0000-0C00-000067060000}"/>
    <hyperlink ref="N860" r:id="rId1641" xr:uid="{00000000-0004-0000-0C00-000068060000}"/>
    <hyperlink ref="O860" r:id="rId1642" xr:uid="{00000000-0004-0000-0C00-000069060000}"/>
    <hyperlink ref="N861" r:id="rId1643" xr:uid="{00000000-0004-0000-0C00-00006A060000}"/>
    <hyperlink ref="O861" r:id="rId1644" xr:uid="{00000000-0004-0000-0C00-00006B060000}"/>
    <hyperlink ref="N862" r:id="rId1645" xr:uid="{00000000-0004-0000-0C00-00006C060000}"/>
    <hyperlink ref="O862" r:id="rId1646" xr:uid="{00000000-0004-0000-0C00-00006D060000}"/>
    <hyperlink ref="N863" r:id="rId1647" xr:uid="{00000000-0004-0000-0C00-00006E060000}"/>
    <hyperlink ref="O863" r:id="rId1648" xr:uid="{00000000-0004-0000-0C00-00006F060000}"/>
    <hyperlink ref="N864" r:id="rId1649" xr:uid="{00000000-0004-0000-0C00-000070060000}"/>
    <hyperlink ref="O864" r:id="rId1650" xr:uid="{00000000-0004-0000-0C00-000071060000}"/>
    <hyperlink ref="N865" r:id="rId1651" xr:uid="{00000000-0004-0000-0C00-000072060000}"/>
    <hyperlink ref="O865" r:id="rId1652" xr:uid="{00000000-0004-0000-0C00-000073060000}"/>
    <hyperlink ref="N866" r:id="rId1653" xr:uid="{00000000-0004-0000-0C00-000074060000}"/>
    <hyperlink ref="O866" r:id="rId1654" xr:uid="{00000000-0004-0000-0C00-000075060000}"/>
    <hyperlink ref="N867" r:id="rId1655" xr:uid="{00000000-0004-0000-0C00-000076060000}"/>
    <hyperlink ref="O867" r:id="rId1656" xr:uid="{00000000-0004-0000-0C00-000077060000}"/>
    <hyperlink ref="N868" r:id="rId1657" xr:uid="{00000000-0004-0000-0C00-000078060000}"/>
    <hyperlink ref="O868" r:id="rId1658" xr:uid="{00000000-0004-0000-0C00-000079060000}"/>
    <hyperlink ref="N869" r:id="rId1659" xr:uid="{00000000-0004-0000-0C00-00007A060000}"/>
    <hyperlink ref="O869" r:id="rId1660" xr:uid="{00000000-0004-0000-0C00-00007B060000}"/>
    <hyperlink ref="N870" r:id="rId1661" xr:uid="{00000000-0004-0000-0C00-00007C060000}"/>
    <hyperlink ref="O870" r:id="rId1662" xr:uid="{00000000-0004-0000-0C00-00007D060000}"/>
    <hyperlink ref="N871" r:id="rId1663" xr:uid="{00000000-0004-0000-0C00-00007E060000}"/>
    <hyperlink ref="O871" r:id="rId1664" xr:uid="{00000000-0004-0000-0C00-00007F060000}"/>
    <hyperlink ref="N872" r:id="rId1665" xr:uid="{00000000-0004-0000-0C00-000080060000}"/>
    <hyperlink ref="O872" r:id="rId1666" xr:uid="{00000000-0004-0000-0C00-000081060000}"/>
    <hyperlink ref="N873" r:id="rId1667" xr:uid="{00000000-0004-0000-0C00-000082060000}"/>
    <hyperlink ref="O873" r:id="rId1668" xr:uid="{00000000-0004-0000-0C00-000083060000}"/>
    <hyperlink ref="N874" r:id="rId1669" xr:uid="{00000000-0004-0000-0C00-000084060000}"/>
    <hyperlink ref="O874" r:id="rId1670" xr:uid="{00000000-0004-0000-0C00-000085060000}"/>
    <hyperlink ref="N875" r:id="rId1671" xr:uid="{00000000-0004-0000-0C00-000086060000}"/>
    <hyperlink ref="O875" r:id="rId1672" xr:uid="{00000000-0004-0000-0C00-000087060000}"/>
    <hyperlink ref="N876" r:id="rId1673" xr:uid="{00000000-0004-0000-0C00-000088060000}"/>
    <hyperlink ref="O876" r:id="rId1674" xr:uid="{00000000-0004-0000-0C00-000089060000}"/>
    <hyperlink ref="N877" r:id="rId1675" xr:uid="{00000000-0004-0000-0C00-00008A060000}"/>
    <hyperlink ref="O877" r:id="rId1676" xr:uid="{00000000-0004-0000-0C00-00008B060000}"/>
    <hyperlink ref="N878" r:id="rId1677" xr:uid="{00000000-0004-0000-0C00-00008C060000}"/>
    <hyperlink ref="O878" r:id="rId1678" xr:uid="{00000000-0004-0000-0C00-00008D060000}"/>
    <hyperlink ref="N879" r:id="rId1679" xr:uid="{00000000-0004-0000-0C00-00008E060000}"/>
    <hyperlink ref="O879" r:id="rId1680" xr:uid="{00000000-0004-0000-0C00-00008F060000}"/>
    <hyperlink ref="N880" r:id="rId1681" xr:uid="{00000000-0004-0000-0C00-000090060000}"/>
    <hyperlink ref="O880" r:id="rId1682" xr:uid="{00000000-0004-0000-0C00-000091060000}"/>
    <hyperlink ref="N881" r:id="rId1683" xr:uid="{00000000-0004-0000-0C00-000092060000}"/>
    <hyperlink ref="O881" r:id="rId1684" xr:uid="{00000000-0004-0000-0C00-000093060000}"/>
    <hyperlink ref="N882" r:id="rId1685" xr:uid="{00000000-0004-0000-0C00-000094060000}"/>
    <hyperlink ref="O882" r:id="rId1686" xr:uid="{00000000-0004-0000-0C00-000095060000}"/>
    <hyperlink ref="N883" r:id="rId1687" xr:uid="{00000000-0004-0000-0C00-000096060000}"/>
    <hyperlink ref="O883" r:id="rId1688" xr:uid="{00000000-0004-0000-0C00-000097060000}"/>
    <hyperlink ref="N884" r:id="rId1689" xr:uid="{00000000-0004-0000-0C00-000098060000}"/>
    <hyperlink ref="O884" r:id="rId1690" xr:uid="{00000000-0004-0000-0C00-000099060000}"/>
    <hyperlink ref="N885" r:id="rId1691" xr:uid="{00000000-0004-0000-0C00-00009A060000}"/>
    <hyperlink ref="O885" r:id="rId1692" xr:uid="{00000000-0004-0000-0C00-00009B060000}"/>
    <hyperlink ref="N886" r:id="rId1693" xr:uid="{00000000-0004-0000-0C00-00009C060000}"/>
    <hyperlink ref="O886" r:id="rId1694" xr:uid="{00000000-0004-0000-0C00-00009D060000}"/>
    <hyperlink ref="N887" r:id="rId1695" xr:uid="{00000000-0004-0000-0C00-00009E060000}"/>
    <hyperlink ref="O887" r:id="rId1696" xr:uid="{00000000-0004-0000-0C00-00009F060000}"/>
    <hyperlink ref="N888" r:id="rId1697" xr:uid="{00000000-0004-0000-0C00-0000A0060000}"/>
    <hyperlink ref="O888" r:id="rId1698" xr:uid="{00000000-0004-0000-0C00-0000A1060000}"/>
    <hyperlink ref="N889" r:id="rId1699" xr:uid="{00000000-0004-0000-0C00-0000A2060000}"/>
    <hyperlink ref="N890" r:id="rId1700" xr:uid="{00000000-0004-0000-0C00-0000A3060000}"/>
    <hyperlink ref="N891" r:id="rId1701" xr:uid="{00000000-0004-0000-0C00-0000A4060000}"/>
    <hyperlink ref="O891" r:id="rId1702" xr:uid="{00000000-0004-0000-0C00-0000A5060000}"/>
    <hyperlink ref="N892" r:id="rId1703" xr:uid="{00000000-0004-0000-0C00-0000A6060000}"/>
    <hyperlink ref="O892" r:id="rId1704" xr:uid="{00000000-0004-0000-0C00-0000A7060000}"/>
    <hyperlink ref="N893" r:id="rId1705" xr:uid="{00000000-0004-0000-0C00-0000A8060000}"/>
    <hyperlink ref="O893" r:id="rId1706" xr:uid="{00000000-0004-0000-0C00-0000A9060000}"/>
    <hyperlink ref="N942" r:id="rId1707" xr:uid="{00000000-0004-0000-0C00-0000AA060000}"/>
    <hyperlink ref="O942" r:id="rId1708" xr:uid="{00000000-0004-0000-0C00-0000AB060000}"/>
    <hyperlink ref="N898" r:id="rId1709" xr:uid="{00000000-0004-0000-0C00-0000AC060000}"/>
    <hyperlink ref="O898" r:id="rId1710" xr:uid="{00000000-0004-0000-0C00-0000AD060000}"/>
    <hyperlink ref="N899" r:id="rId1711" xr:uid="{00000000-0004-0000-0C00-0000AE060000}"/>
    <hyperlink ref="O899" r:id="rId1712" xr:uid="{00000000-0004-0000-0C00-0000AF060000}"/>
    <hyperlink ref="N900" r:id="rId1713" xr:uid="{00000000-0004-0000-0C00-0000B0060000}"/>
    <hyperlink ref="O900" r:id="rId1714" xr:uid="{00000000-0004-0000-0C00-0000B1060000}"/>
    <hyperlink ref="N901" r:id="rId1715" xr:uid="{00000000-0004-0000-0C00-0000B2060000}"/>
    <hyperlink ref="O901" r:id="rId1716" xr:uid="{00000000-0004-0000-0C00-0000B3060000}"/>
    <hyperlink ref="N902" r:id="rId1717" xr:uid="{00000000-0004-0000-0C00-0000B4060000}"/>
    <hyperlink ref="O902" r:id="rId1718" xr:uid="{00000000-0004-0000-0C00-0000B5060000}"/>
    <hyperlink ref="N903" r:id="rId1719" xr:uid="{00000000-0004-0000-0C00-0000B6060000}"/>
    <hyperlink ref="O903" r:id="rId1720" xr:uid="{00000000-0004-0000-0C00-0000B7060000}"/>
    <hyperlink ref="N904" r:id="rId1721" xr:uid="{00000000-0004-0000-0C00-0000B8060000}"/>
    <hyperlink ref="N905" r:id="rId1722" xr:uid="{00000000-0004-0000-0C00-0000B9060000}"/>
    <hyperlink ref="O905" r:id="rId1723" xr:uid="{00000000-0004-0000-0C00-0000BA060000}"/>
    <hyperlink ref="N906" r:id="rId1724" xr:uid="{00000000-0004-0000-0C00-0000BB060000}"/>
    <hyperlink ref="O906" r:id="rId1725" xr:uid="{00000000-0004-0000-0C00-0000BC060000}"/>
    <hyperlink ref="N907" r:id="rId1726" xr:uid="{00000000-0004-0000-0C00-0000BD060000}"/>
    <hyperlink ref="O907" r:id="rId1727" xr:uid="{00000000-0004-0000-0C00-0000BE060000}"/>
    <hyperlink ref="N908" r:id="rId1728" xr:uid="{00000000-0004-0000-0C00-0000BF060000}"/>
    <hyperlink ref="O908" r:id="rId1729" xr:uid="{00000000-0004-0000-0C00-0000C0060000}"/>
    <hyperlink ref="N909" r:id="rId1730" xr:uid="{00000000-0004-0000-0C00-0000C1060000}"/>
    <hyperlink ref="O909" r:id="rId1731" xr:uid="{00000000-0004-0000-0C00-0000C2060000}"/>
    <hyperlink ref="N910" r:id="rId1732" xr:uid="{00000000-0004-0000-0C00-0000C3060000}"/>
    <hyperlink ref="O910" r:id="rId1733" xr:uid="{00000000-0004-0000-0C00-0000C4060000}"/>
    <hyperlink ref="N911" r:id="rId1734" xr:uid="{00000000-0004-0000-0C00-0000C5060000}"/>
    <hyperlink ref="O911" r:id="rId1735" xr:uid="{00000000-0004-0000-0C00-0000C6060000}"/>
    <hyperlink ref="N912" r:id="rId1736" xr:uid="{00000000-0004-0000-0C00-0000C7060000}"/>
    <hyperlink ref="O912" r:id="rId1737" xr:uid="{00000000-0004-0000-0C00-0000C8060000}"/>
    <hyperlink ref="N913" r:id="rId1738" xr:uid="{00000000-0004-0000-0C00-0000C9060000}"/>
    <hyperlink ref="O913" r:id="rId1739" xr:uid="{00000000-0004-0000-0C00-0000CA060000}"/>
    <hyperlink ref="N914" r:id="rId1740" xr:uid="{00000000-0004-0000-0C00-0000CB060000}"/>
    <hyperlink ref="O914" r:id="rId1741" xr:uid="{00000000-0004-0000-0C00-0000CC060000}"/>
    <hyperlink ref="N915" r:id="rId1742" xr:uid="{00000000-0004-0000-0C00-0000CD060000}"/>
    <hyperlink ref="O915" r:id="rId1743" xr:uid="{00000000-0004-0000-0C00-0000CE060000}"/>
    <hyperlink ref="N916" r:id="rId1744" xr:uid="{00000000-0004-0000-0C00-0000CF060000}"/>
    <hyperlink ref="O916" r:id="rId1745" xr:uid="{00000000-0004-0000-0C00-0000D0060000}"/>
    <hyperlink ref="N917" r:id="rId1746" xr:uid="{00000000-0004-0000-0C00-0000D1060000}"/>
    <hyperlink ref="O917" r:id="rId1747" xr:uid="{00000000-0004-0000-0C00-0000D2060000}"/>
    <hyperlink ref="N918" r:id="rId1748" xr:uid="{00000000-0004-0000-0C00-0000D3060000}"/>
    <hyperlink ref="O918" r:id="rId1749" xr:uid="{00000000-0004-0000-0C00-0000D4060000}"/>
    <hyperlink ref="N919" r:id="rId1750" xr:uid="{00000000-0004-0000-0C00-0000D5060000}"/>
    <hyperlink ref="O919" r:id="rId1751" xr:uid="{00000000-0004-0000-0C00-0000D6060000}"/>
    <hyperlink ref="N920" r:id="rId1752" xr:uid="{00000000-0004-0000-0C00-0000D7060000}"/>
    <hyperlink ref="O920" r:id="rId1753" xr:uid="{00000000-0004-0000-0C00-0000D8060000}"/>
    <hyperlink ref="N921" r:id="rId1754" xr:uid="{00000000-0004-0000-0C00-0000D9060000}"/>
    <hyperlink ref="O921" r:id="rId1755" xr:uid="{00000000-0004-0000-0C00-0000DA060000}"/>
    <hyperlink ref="N922" r:id="rId1756" xr:uid="{00000000-0004-0000-0C00-0000DB060000}"/>
    <hyperlink ref="O922" r:id="rId1757" xr:uid="{00000000-0004-0000-0C00-0000DC060000}"/>
    <hyperlink ref="N923" r:id="rId1758" xr:uid="{00000000-0004-0000-0C00-0000DD060000}"/>
    <hyperlink ref="O923" r:id="rId1759" xr:uid="{00000000-0004-0000-0C00-0000DE060000}"/>
    <hyperlink ref="N924" r:id="rId1760" xr:uid="{00000000-0004-0000-0C00-0000DF060000}"/>
    <hyperlink ref="O924" r:id="rId1761" xr:uid="{00000000-0004-0000-0C00-0000E0060000}"/>
    <hyperlink ref="N925" r:id="rId1762" xr:uid="{00000000-0004-0000-0C00-0000E1060000}"/>
    <hyperlink ref="O925" r:id="rId1763" xr:uid="{00000000-0004-0000-0C00-0000E2060000}"/>
    <hyperlink ref="N926" r:id="rId1764" xr:uid="{00000000-0004-0000-0C00-0000E3060000}"/>
    <hyperlink ref="O926" r:id="rId1765" xr:uid="{00000000-0004-0000-0C00-0000E4060000}"/>
    <hyperlink ref="N927" r:id="rId1766" xr:uid="{00000000-0004-0000-0C00-0000E5060000}"/>
    <hyperlink ref="N928" r:id="rId1767" xr:uid="{00000000-0004-0000-0C00-0000E6060000}"/>
    <hyperlink ref="O928" r:id="rId1768" xr:uid="{00000000-0004-0000-0C00-0000E7060000}"/>
    <hyperlink ref="N929" r:id="rId1769" xr:uid="{00000000-0004-0000-0C00-0000E8060000}"/>
    <hyperlink ref="O929" r:id="rId1770" xr:uid="{00000000-0004-0000-0C00-0000E9060000}"/>
    <hyperlink ref="N930" r:id="rId1771" xr:uid="{00000000-0004-0000-0C00-0000EA060000}"/>
    <hyperlink ref="O930" r:id="rId1772" xr:uid="{00000000-0004-0000-0C00-0000EB060000}"/>
    <hyperlink ref="N931" r:id="rId1773" xr:uid="{00000000-0004-0000-0C00-0000EC060000}"/>
    <hyperlink ref="O931" r:id="rId1774" xr:uid="{00000000-0004-0000-0C00-0000ED060000}"/>
    <hyperlink ref="N932" r:id="rId1775" xr:uid="{00000000-0004-0000-0C00-0000EE060000}"/>
    <hyperlink ref="O932" r:id="rId1776" xr:uid="{00000000-0004-0000-0C00-0000EF060000}"/>
    <hyperlink ref="N933" r:id="rId1777" xr:uid="{00000000-0004-0000-0C00-0000F0060000}"/>
    <hyperlink ref="O933" r:id="rId1778" xr:uid="{00000000-0004-0000-0C00-0000F1060000}"/>
    <hyperlink ref="N934" r:id="rId1779" xr:uid="{00000000-0004-0000-0C00-0000F2060000}"/>
    <hyperlink ref="O934" r:id="rId1780" xr:uid="{00000000-0004-0000-0C00-0000F3060000}"/>
    <hyperlink ref="N935" r:id="rId1781" xr:uid="{00000000-0004-0000-0C00-0000F4060000}"/>
    <hyperlink ref="O935" r:id="rId1782" xr:uid="{00000000-0004-0000-0C00-0000F5060000}"/>
    <hyperlink ref="N936" r:id="rId1783" xr:uid="{00000000-0004-0000-0C00-0000F6060000}"/>
    <hyperlink ref="O936" r:id="rId1784" xr:uid="{00000000-0004-0000-0C00-0000F7060000}"/>
    <hyperlink ref="N937" r:id="rId1785" xr:uid="{00000000-0004-0000-0C00-0000F8060000}"/>
    <hyperlink ref="O937" r:id="rId1786" xr:uid="{00000000-0004-0000-0C00-0000F9060000}"/>
    <hyperlink ref="N938" r:id="rId1787" xr:uid="{00000000-0004-0000-0C00-0000FA060000}"/>
    <hyperlink ref="O938" r:id="rId1788" xr:uid="{00000000-0004-0000-0C00-0000FB060000}"/>
    <hyperlink ref="N939" r:id="rId1789" xr:uid="{00000000-0004-0000-0C00-0000FC060000}"/>
    <hyperlink ref="O939" r:id="rId1790" xr:uid="{00000000-0004-0000-0C00-0000FD060000}"/>
    <hyperlink ref="N940" r:id="rId1791" xr:uid="{00000000-0004-0000-0C00-0000FE060000}"/>
    <hyperlink ref="O940" r:id="rId1792" xr:uid="{00000000-0004-0000-0C00-0000FF060000}"/>
    <hyperlink ref="N941" r:id="rId1793" xr:uid="{00000000-0004-0000-0C00-000000070000}"/>
    <hyperlink ref="O941" r:id="rId1794" xr:uid="{00000000-0004-0000-0C00-000001070000}"/>
    <hyperlink ref="N943" r:id="rId1795" xr:uid="{00000000-0004-0000-0C00-000002070000}"/>
    <hyperlink ref="O943" r:id="rId1796" xr:uid="{00000000-0004-0000-0C00-000003070000}"/>
    <hyperlink ref="N944" r:id="rId1797" xr:uid="{00000000-0004-0000-0C00-000004070000}"/>
    <hyperlink ref="O944" r:id="rId1798" xr:uid="{00000000-0004-0000-0C00-000005070000}"/>
    <hyperlink ref="N945" r:id="rId1799" xr:uid="{00000000-0004-0000-0C00-000006070000}"/>
    <hyperlink ref="O945" r:id="rId1800" xr:uid="{00000000-0004-0000-0C00-000007070000}"/>
    <hyperlink ref="N946" r:id="rId1801" xr:uid="{00000000-0004-0000-0C00-000008070000}"/>
    <hyperlink ref="O946" r:id="rId1802" xr:uid="{00000000-0004-0000-0C00-000009070000}"/>
    <hyperlink ref="N947" r:id="rId1803" xr:uid="{00000000-0004-0000-0C00-00000A070000}"/>
    <hyperlink ref="O947" r:id="rId1804" xr:uid="{00000000-0004-0000-0C00-00000B070000}"/>
    <hyperlink ref="N948" r:id="rId1805" xr:uid="{00000000-0004-0000-0C00-00000C070000}"/>
    <hyperlink ref="O948" r:id="rId1806" xr:uid="{00000000-0004-0000-0C00-00000D070000}"/>
    <hyperlink ref="N949" r:id="rId1807" xr:uid="{00000000-0004-0000-0C00-00000E070000}"/>
    <hyperlink ref="O949" r:id="rId1808" xr:uid="{00000000-0004-0000-0C00-00000F070000}"/>
    <hyperlink ref="N950" r:id="rId1809" xr:uid="{00000000-0004-0000-0C00-000010070000}"/>
    <hyperlink ref="O950" r:id="rId1810" xr:uid="{00000000-0004-0000-0C00-000011070000}"/>
    <hyperlink ref="N951" r:id="rId1811" xr:uid="{00000000-0004-0000-0C00-000012070000}"/>
    <hyperlink ref="O951" r:id="rId1812" xr:uid="{00000000-0004-0000-0C00-000013070000}"/>
    <hyperlink ref="N952" r:id="rId1813" xr:uid="{00000000-0004-0000-0C00-000014070000}"/>
    <hyperlink ref="O952" r:id="rId1814" xr:uid="{00000000-0004-0000-0C00-000015070000}"/>
    <hyperlink ref="N953" r:id="rId1815" xr:uid="{00000000-0004-0000-0C00-000016070000}"/>
    <hyperlink ref="O953" r:id="rId1816" xr:uid="{00000000-0004-0000-0C00-000017070000}"/>
    <hyperlink ref="N954" r:id="rId1817" xr:uid="{00000000-0004-0000-0C00-000018070000}"/>
    <hyperlink ref="O954" r:id="rId1818" xr:uid="{00000000-0004-0000-0C00-000019070000}"/>
    <hyperlink ref="N955" r:id="rId1819" xr:uid="{00000000-0004-0000-0C00-00001A070000}"/>
    <hyperlink ref="O955" r:id="rId1820" xr:uid="{00000000-0004-0000-0C00-00001B070000}"/>
    <hyperlink ref="N956" r:id="rId1821" xr:uid="{00000000-0004-0000-0C00-00001C070000}"/>
    <hyperlink ref="O956" r:id="rId1822" xr:uid="{00000000-0004-0000-0C00-00001D070000}"/>
    <hyperlink ref="N957" r:id="rId1823" xr:uid="{00000000-0004-0000-0C00-00001E070000}"/>
    <hyperlink ref="O957" r:id="rId1824" xr:uid="{00000000-0004-0000-0C00-00001F070000}"/>
    <hyperlink ref="N958" r:id="rId1825" xr:uid="{00000000-0004-0000-0C00-000020070000}"/>
    <hyperlink ref="O958" r:id="rId1826" xr:uid="{00000000-0004-0000-0C00-000021070000}"/>
    <hyperlink ref="N959" r:id="rId1827" xr:uid="{00000000-0004-0000-0C00-000022070000}"/>
    <hyperlink ref="O959" r:id="rId1828" xr:uid="{00000000-0004-0000-0C00-000023070000}"/>
    <hyperlink ref="N960" r:id="rId1829" xr:uid="{00000000-0004-0000-0C00-000024070000}"/>
    <hyperlink ref="O960" r:id="rId1830" xr:uid="{00000000-0004-0000-0C00-000025070000}"/>
    <hyperlink ref="N961" r:id="rId1831" xr:uid="{00000000-0004-0000-0C00-000026070000}"/>
    <hyperlink ref="O961" r:id="rId1832" xr:uid="{00000000-0004-0000-0C00-000027070000}"/>
    <hyperlink ref="N962" r:id="rId1833" xr:uid="{00000000-0004-0000-0C00-000028070000}"/>
    <hyperlink ref="O962" r:id="rId1834" xr:uid="{00000000-0004-0000-0C00-000029070000}"/>
    <hyperlink ref="N963" r:id="rId1835" xr:uid="{00000000-0004-0000-0C00-00002A070000}"/>
    <hyperlink ref="O963" r:id="rId1836" xr:uid="{00000000-0004-0000-0C00-00002B070000}"/>
    <hyperlink ref="N964" r:id="rId1837" xr:uid="{00000000-0004-0000-0C00-00002C070000}"/>
    <hyperlink ref="O964" r:id="rId1838" xr:uid="{00000000-0004-0000-0C00-00002D070000}"/>
    <hyperlink ref="N965" r:id="rId1839" xr:uid="{00000000-0004-0000-0C00-00002E070000}"/>
    <hyperlink ref="O965" r:id="rId1840" xr:uid="{00000000-0004-0000-0C00-00002F070000}"/>
    <hyperlink ref="N966" r:id="rId1841" xr:uid="{00000000-0004-0000-0C00-000030070000}"/>
    <hyperlink ref="O966" r:id="rId1842" xr:uid="{00000000-0004-0000-0C00-000031070000}"/>
    <hyperlink ref="N967" r:id="rId1843" xr:uid="{00000000-0004-0000-0C00-000032070000}"/>
    <hyperlink ref="O967" r:id="rId1844" xr:uid="{00000000-0004-0000-0C00-000033070000}"/>
    <hyperlink ref="N968" r:id="rId1845" xr:uid="{00000000-0004-0000-0C00-000034070000}"/>
    <hyperlink ref="O968" r:id="rId1846" xr:uid="{00000000-0004-0000-0C00-000035070000}"/>
    <hyperlink ref="N969" r:id="rId1847" xr:uid="{00000000-0004-0000-0C00-000036070000}"/>
    <hyperlink ref="N970" r:id="rId1848" xr:uid="{00000000-0004-0000-0C00-000037070000}"/>
    <hyperlink ref="O970" r:id="rId1849" xr:uid="{00000000-0004-0000-0C00-000038070000}"/>
    <hyperlink ref="N971" r:id="rId1850" xr:uid="{00000000-0004-0000-0C00-000039070000}"/>
    <hyperlink ref="O971" r:id="rId1851" xr:uid="{00000000-0004-0000-0C00-00003A070000}"/>
    <hyperlink ref="N972" r:id="rId1852" xr:uid="{00000000-0004-0000-0C00-00003B070000}"/>
    <hyperlink ref="O972" r:id="rId1853" xr:uid="{00000000-0004-0000-0C00-00003C070000}"/>
    <hyperlink ref="N973" r:id="rId1854" xr:uid="{00000000-0004-0000-0C00-00003D070000}"/>
    <hyperlink ref="O973" r:id="rId1855" xr:uid="{00000000-0004-0000-0C00-00003E070000}"/>
    <hyperlink ref="N974" r:id="rId1856" xr:uid="{00000000-0004-0000-0C00-00003F070000}"/>
    <hyperlink ref="O974" r:id="rId1857" xr:uid="{00000000-0004-0000-0C00-000040070000}"/>
    <hyperlink ref="N975" r:id="rId1858" xr:uid="{00000000-0004-0000-0C00-000041070000}"/>
    <hyperlink ref="O975" r:id="rId1859" xr:uid="{00000000-0004-0000-0C00-000042070000}"/>
    <hyperlink ref="N976" r:id="rId1860" xr:uid="{00000000-0004-0000-0C00-000043070000}"/>
    <hyperlink ref="O976" r:id="rId1861" xr:uid="{00000000-0004-0000-0C00-000044070000}"/>
    <hyperlink ref="N977" r:id="rId1862" xr:uid="{00000000-0004-0000-0C00-000045070000}"/>
    <hyperlink ref="O977" r:id="rId1863" xr:uid="{00000000-0004-0000-0C00-000046070000}"/>
    <hyperlink ref="N978" r:id="rId1864" xr:uid="{00000000-0004-0000-0C00-000047070000}"/>
    <hyperlink ref="O978" r:id="rId1865" xr:uid="{00000000-0004-0000-0C00-000048070000}"/>
    <hyperlink ref="N979" r:id="rId1866" xr:uid="{00000000-0004-0000-0C00-000049070000}"/>
    <hyperlink ref="O979" r:id="rId1867" xr:uid="{00000000-0004-0000-0C00-00004A070000}"/>
    <hyperlink ref="N980" r:id="rId1868" xr:uid="{00000000-0004-0000-0C00-00004B070000}"/>
    <hyperlink ref="O980" r:id="rId1869" xr:uid="{00000000-0004-0000-0C00-00004C070000}"/>
    <hyperlink ref="N981" r:id="rId1870" xr:uid="{00000000-0004-0000-0C00-00004D070000}"/>
    <hyperlink ref="O981" r:id="rId1871" xr:uid="{00000000-0004-0000-0C00-00004E070000}"/>
    <hyperlink ref="N982" r:id="rId1872" xr:uid="{00000000-0004-0000-0C00-00004F070000}"/>
    <hyperlink ref="O982" r:id="rId1873" xr:uid="{00000000-0004-0000-0C00-000050070000}"/>
    <hyperlink ref="N983" r:id="rId1874" xr:uid="{00000000-0004-0000-0C00-000051070000}"/>
    <hyperlink ref="O983" r:id="rId1875" xr:uid="{00000000-0004-0000-0C00-000052070000}"/>
    <hyperlink ref="N984" r:id="rId1876" xr:uid="{00000000-0004-0000-0C00-000053070000}"/>
    <hyperlink ref="O984" r:id="rId1877" xr:uid="{00000000-0004-0000-0C00-000054070000}"/>
    <hyperlink ref="N985" r:id="rId1878" xr:uid="{00000000-0004-0000-0C00-000055070000}"/>
    <hyperlink ref="O985" r:id="rId1879" xr:uid="{00000000-0004-0000-0C00-000056070000}"/>
    <hyperlink ref="N986" r:id="rId1880" xr:uid="{00000000-0004-0000-0C00-000057070000}"/>
    <hyperlink ref="O986" r:id="rId1881" xr:uid="{00000000-0004-0000-0C00-000058070000}"/>
    <hyperlink ref="N987" r:id="rId1882" xr:uid="{00000000-0004-0000-0C00-000059070000}"/>
    <hyperlink ref="O987" r:id="rId1883" xr:uid="{00000000-0004-0000-0C00-00005A070000}"/>
    <hyperlink ref="N988" r:id="rId1884" xr:uid="{00000000-0004-0000-0C00-00005B070000}"/>
    <hyperlink ref="O988" r:id="rId1885" xr:uid="{00000000-0004-0000-0C00-00005C070000}"/>
    <hyperlink ref="N989" r:id="rId1886" xr:uid="{00000000-0004-0000-0C00-00005D070000}"/>
    <hyperlink ref="O989" r:id="rId1887" xr:uid="{00000000-0004-0000-0C00-00005E070000}"/>
    <hyperlink ref="N990" r:id="rId1888" xr:uid="{00000000-0004-0000-0C00-00005F070000}"/>
    <hyperlink ref="O990" r:id="rId1889" xr:uid="{00000000-0004-0000-0C00-000060070000}"/>
    <hyperlink ref="N991" r:id="rId1890" xr:uid="{00000000-0004-0000-0C00-000061070000}"/>
    <hyperlink ref="O991" r:id="rId1891" xr:uid="{00000000-0004-0000-0C00-000062070000}"/>
    <hyperlink ref="N992" r:id="rId1892" xr:uid="{00000000-0004-0000-0C00-000063070000}"/>
    <hyperlink ref="O992" r:id="rId1893" xr:uid="{00000000-0004-0000-0C00-000064070000}"/>
    <hyperlink ref="N993" r:id="rId1894" xr:uid="{00000000-0004-0000-0C00-000065070000}"/>
    <hyperlink ref="O993" r:id="rId1895" xr:uid="{00000000-0004-0000-0C00-000066070000}"/>
    <hyperlink ref="N994" r:id="rId1896" xr:uid="{00000000-0004-0000-0C00-000067070000}"/>
    <hyperlink ref="O994" r:id="rId1897" xr:uid="{00000000-0004-0000-0C00-000068070000}"/>
    <hyperlink ref="N995" r:id="rId1898" xr:uid="{00000000-0004-0000-0C00-000069070000}"/>
    <hyperlink ref="O995" r:id="rId1899" xr:uid="{00000000-0004-0000-0C00-00006A070000}"/>
    <hyperlink ref="N996" r:id="rId1900" xr:uid="{00000000-0004-0000-0C00-00006B070000}"/>
    <hyperlink ref="O996" r:id="rId1901" xr:uid="{00000000-0004-0000-0C00-00006C070000}"/>
    <hyperlink ref="N997" r:id="rId1902" xr:uid="{00000000-0004-0000-0C00-00006D070000}"/>
    <hyperlink ref="O997" r:id="rId1903" xr:uid="{00000000-0004-0000-0C00-00006E070000}"/>
    <hyperlink ref="N998" r:id="rId1904" xr:uid="{00000000-0004-0000-0C00-00006F070000}"/>
    <hyperlink ref="O998" r:id="rId1905" xr:uid="{00000000-0004-0000-0C00-000070070000}"/>
    <hyperlink ref="N999" r:id="rId1906" xr:uid="{00000000-0004-0000-0C00-000071070000}"/>
    <hyperlink ref="O999" r:id="rId1907" xr:uid="{00000000-0004-0000-0C00-000072070000}"/>
    <hyperlink ref="N1000" r:id="rId1908" xr:uid="{00000000-0004-0000-0C00-000073070000}"/>
    <hyperlink ref="O1000" r:id="rId1909" xr:uid="{00000000-0004-0000-0C00-000074070000}"/>
    <hyperlink ref="N1001" r:id="rId1910" xr:uid="{00000000-0004-0000-0C00-000075070000}"/>
    <hyperlink ref="O1001" r:id="rId1911" xr:uid="{00000000-0004-0000-0C00-000076070000}"/>
    <hyperlink ref="N1002" r:id="rId1912" xr:uid="{00000000-0004-0000-0C00-000077070000}"/>
    <hyperlink ref="O1002" r:id="rId1913" xr:uid="{00000000-0004-0000-0C00-000078070000}"/>
    <hyperlink ref="N1003" r:id="rId1914" xr:uid="{00000000-0004-0000-0C00-000079070000}"/>
    <hyperlink ref="O1003" r:id="rId1915" xr:uid="{00000000-0004-0000-0C00-00007A070000}"/>
    <hyperlink ref="N1004" r:id="rId1916" xr:uid="{00000000-0004-0000-0C00-00007B070000}"/>
    <hyperlink ref="O1004" r:id="rId1917" xr:uid="{00000000-0004-0000-0C00-00007C070000}"/>
    <hyperlink ref="N1005" r:id="rId1918" xr:uid="{00000000-0004-0000-0C00-00007D070000}"/>
    <hyperlink ref="O1005" r:id="rId1919" xr:uid="{00000000-0004-0000-0C00-00007E070000}"/>
    <hyperlink ref="N1006" r:id="rId1920" xr:uid="{00000000-0004-0000-0C00-00007F070000}"/>
    <hyperlink ref="O1006" r:id="rId1921" xr:uid="{00000000-0004-0000-0C00-000080070000}"/>
    <hyperlink ref="N1007" r:id="rId1922" xr:uid="{00000000-0004-0000-0C00-000081070000}"/>
    <hyperlink ref="O1007" r:id="rId1923" xr:uid="{00000000-0004-0000-0C00-000082070000}"/>
    <hyperlink ref="N1008" r:id="rId1924" xr:uid="{00000000-0004-0000-0C00-000083070000}"/>
    <hyperlink ref="O1008" r:id="rId1925" xr:uid="{00000000-0004-0000-0C00-000084070000}"/>
    <hyperlink ref="N1009" r:id="rId1926" xr:uid="{00000000-0004-0000-0C00-000085070000}"/>
    <hyperlink ref="O1009" r:id="rId1927" xr:uid="{00000000-0004-0000-0C00-000086070000}"/>
    <hyperlink ref="N1010" r:id="rId1928" xr:uid="{00000000-0004-0000-0C00-000087070000}"/>
    <hyperlink ref="O1010" r:id="rId1929" xr:uid="{00000000-0004-0000-0C00-000088070000}"/>
    <hyperlink ref="N1011" r:id="rId1930" xr:uid="{00000000-0004-0000-0C00-000089070000}"/>
    <hyperlink ref="O1011" r:id="rId1931" xr:uid="{00000000-0004-0000-0C00-00008A070000}"/>
    <hyperlink ref="N1012" r:id="rId1932" xr:uid="{00000000-0004-0000-0C00-00008B070000}"/>
    <hyperlink ref="O1012" r:id="rId1933" xr:uid="{00000000-0004-0000-0C00-00008C070000}"/>
    <hyperlink ref="N1013" r:id="rId1934" xr:uid="{00000000-0004-0000-0C00-00008D070000}"/>
    <hyperlink ref="O1013" r:id="rId1935" xr:uid="{00000000-0004-0000-0C00-00008E070000}"/>
    <hyperlink ref="N1014" r:id="rId1936" xr:uid="{00000000-0004-0000-0C00-00008F070000}"/>
    <hyperlink ref="O1014" r:id="rId1937" xr:uid="{00000000-0004-0000-0C00-000090070000}"/>
    <hyperlink ref="N1015" r:id="rId1938" xr:uid="{00000000-0004-0000-0C00-000091070000}"/>
    <hyperlink ref="O1015" r:id="rId1939" xr:uid="{00000000-0004-0000-0C00-000092070000}"/>
    <hyperlink ref="N1016" r:id="rId1940" xr:uid="{00000000-0004-0000-0C00-000093070000}"/>
    <hyperlink ref="O1016" r:id="rId1941" xr:uid="{00000000-0004-0000-0C00-000094070000}"/>
    <hyperlink ref="N1017" r:id="rId1942" xr:uid="{00000000-0004-0000-0C00-000095070000}"/>
    <hyperlink ref="O1017" r:id="rId1943" xr:uid="{00000000-0004-0000-0C00-000096070000}"/>
    <hyperlink ref="N1018" r:id="rId1944" xr:uid="{00000000-0004-0000-0C00-000097070000}"/>
    <hyperlink ref="N1019" r:id="rId1945" xr:uid="{00000000-0004-0000-0C00-000098070000}"/>
    <hyperlink ref="O1019" r:id="rId1946" xr:uid="{00000000-0004-0000-0C00-000099070000}"/>
    <hyperlink ref="N1020" r:id="rId1947" xr:uid="{00000000-0004-0000-0C00-00009A070000}"/>
    <hyperlink ref="O1020" r:id="rId1948" xr:uid="{00000000-0004-0000-0C00-00009B070000}"/>
    <hyperlink ref="N1021" r:id="rId1949" xr:uid="{00000000-0004-0000-0C00-00009C070000}"/>
    <hyperlink ref="O1021" r:id="rId1950" xr:uid="{00000000-0004-0000-0C00-00009D070000}"/>
    <hyperlink ref="N1022" r:id="rId1951" xr:uid="{00000000-0004-0000-0C00-00009E070000}"/>
    <hyperlink ref="N1023" r:id="rId1952" xr:uid="{00000000-0004-0000-0C00-00009F070000}"/>
    <hyperlink ref="O1023" r:id="rId1953" xr:uid="{00000000-0004-0000-0C00-0000A0070000}"/>
    <hyperlink ref="N1024" r:id="rId1954" xr:uid="{00000000-0004-0000-0C00-0000A1070000}"/>
    <hyperlink ref="O1024" r:id="rId1955" xr:uid="{00000000-0004-0000-0C00-0000A2070000}"/>
    <hyperlink ref="N1199" r:id="rId1956" xr:uid="{00000000-0004-0000-0C00-0000A3070000}"/>
    <hyperlink ref="O1199" r:id="rId1957" xr:uid="{00000000-0004-0000-0C00-0000A4070000}"/>
    <hyperlink ref="N1200" r:id="rId1958" xr:uid="{00000000-0004-0000-0C00-0000A5070000}"/>
    <hyperlink ref="O1200" r:id="rId1959" xr:uid="{00000000-0004-0000-0C00-0000A6070000}"/>
    <hyperlink ref="N1201" r:id="rId1960" xr:uid="{00000000-0004-0000-0C00-0000A7070000}"/>
    <hyperlink ref="O1201" r:id="rId1961" xr:uid="{00000000-0004-0000-0C00-0000A8070000}"/>
    <hyperlink ref="N1025" r:id="rId1962" xr:uid="{00000000-0004-0000-0C00-0000A9070000}"/>
    <hyperlink ref="O1025" r:id="rId1963" xr:uid="{00000000-0004-0000-0C00-0000AA070000}"/>
    <hyperlink ref="N1026" r:id="rId1964" xr:uid="{00000000-0004-0000-0C00-0000AB070000}"/>
    <hyperlink ref="O1026" r:id="rId1965" xr:uid="{00000000-0004-0000-0C00-0000AC070000}"/>
    <hyperlink ref="N1027" r:id="rId1966" xr:uid="{00000000-0004-0000-0C00-0000AD070000}"/>
    <hyperlink ref="O1027" r:id="rId1967" xr:uid="{00000000-0004-0000-0C00-0000AE070000}"/>
    <hyperlink ref="N1028" r:id="rId1968" xr:uid="{00000000-0004-0000-0C00-0000AF070000}"/>
    <hyperlink ref="O1028" r:id="rId1969" xr:uid="{00000000-0004-0000-0C00-0000B0070000}"/>
    <hyperlink ref="N1029" r:id="rId1970" xr:uid="{00000000-0004-0000-0C00-0000B1070000}"/>
    <hyperlink ref="O1029" r:id="rId1971" xr:uid="{00000000-0004-0000-0C00-0000B2070000}"/>
    <hyperlink ref="N1030" r:id="rId1972" xr:uid="{00000000-0004-0000-0C00-0000B3070000}"/>
    <hyperlink ref="O1030" r:id="rId1973" xr:uid="{00000000-0004-0000-0C00-0000B4070000}"/>
    <hyperlink ref="N1031" r:id="rId1974" xr:uid="{00000000-0004-0000-0C00-0000B5070000}"/>
    <hyperlink ref="O1031" r:id="rId1975" xr:uid="{00000000-0004-0000-0C00-0000B6070000}"/>
    <hyperlink ref="N1032" r:id="rId1976" xr:uid="{00000000-0004-0000-0C00-0000B7070000}"/>
    <hyperlink ref="O1032" r:id="rId1977" xr:uid="{00000000-0004-0000-0C00-0000B8070000}"/>
    <hyperlink ref="N1033" r:id="rId1978" xr:uid="{00000000-0004-0000-0C00-0000B9070000}"/>
    <hyperlink ref="O1033" r:id="rId1979" xr:uid="{00000000-0004-0000-0C00-0000BA070000}"/>
    <hyperlink ref="N1034" r:id="rId1980" xr:uid="{00000000-0004-0000-0C00-0000BB070000}"/>
    <hyperlink ref="O1034" r:id="rId1981" xr:uid="{00000000-0004-0000-0C00-0000BC070000}"/>
    <hyperlink ref="N1035" r:id="rId1982" xr:uid="{00000000-0004-0000-0C00-0000BD070000}"/>
    <hyperlink ref="O1035" r:id="rId1983" xr:uid="{00000000-0004-0000-0C00-0000BE070000}"/>
    <hyperlink ref="N1036" r:id="rId1984" xr:uid="{00000000-0004-0000-0C00-0000BF070000}"/>
    <hyperlink ref="O1036" r:id="rId1985" xr:uid="{00000000-0004-0000-0C00-0000C0070000}"/>
    <hyperlink ref="N1037" r:id="rId1986" xr:uid="{00000000-0004-0000-0C00-0000C1070000}"/>
    <hyperlink ref="O1037" r:id="rId1987" xr:uid="{00000000-0004-0000-0C00-0000C2070000}"/>
    <hyperlink ref="N1038" r:id="rId1988" xr:uid="{00000000-0004-0000-0C00-0000C3070000}"/>
    <hyperlink ref="O1038" r:id="rId1989" xr:uid="{00000000-0004-0000-0C00-0000C4070000}"/>
    <hyperlink ref="N1039" r:id="rId1990" xr:uid="{00000000-0004-0000-0C00-0000C5070000}"/>
    <hyperlink ref="O1039" r:id="rId1991" xr:uid="{00000000-0004-0000-0C00-0000C6070000}"/>
    <hyperlink ref="N1040" r:id="rId1992" xr:uid="{00000000-0004-0000-0C00-0000C7070000}"/>
    <hyperlink ref="O1040" r:id="rId1993" xr:uid="{00000000-0004-0000-0C00-0000C8070000}"/>
    <hyperlink ref="N1041" r:id="rId1994" xr:uid="{00000000-0004-0000-0C00-0000C9070000}"/>
    <hyperlink ref="O1041" r:id="rId1995" xr:uid="{00000000-0004-0000-0C00-0000CA070000}"/>
    <hyperlink ref="N1042" r:id="rId1996" xr:uid="{00000000-0004-0000-0C00-0000CB070000}"/>
    <hyperlink ref="O1042" r:id="rId1997" xr:uid="{00000000-0004-0000-0C00-0000CC070000}"/>
    <hyperlink ref="N1043" r:id="rId1998" xr:uid="{00000000-0004-0000-0C00-0000CD070000}"/>
    <hyperlink ref="O1043" r:id="rId1999" xr:uid="{00000000-0004-0000-0C00-0000CE070000}"/>
    <hyperlink ref="N1044" r:id="rId2000" xr:uid="{00000000-0004-0000-0C00-0000CF070000}"/>
    <hyperlink ref="O1044" r:id="rId2001" xr:uid="{00000000-0004-0000-0C00-0000D0070000}"/>
    <hyperlink ref="N1045" r:id="rId2002" xr:uid="{00000000-0004-0000-0C00-0000D1070000}"/>
    <hyperlink ref="O1045" r:id="rId2003" xr:uid="{00000000-0004-0000-0C00-0000D2070000}"/>
    <hyperlink ref="N1046" r:id="rId2004" xr:uid="{00000000-0004-0000-0C00-0000D3070000}"/>
    <hyperlink ref="O1046" r:id="rId2005" xr:uid="{00000000-0004-0000-0C00-0000D4070000}"/>
    <hyperlink ref="N1047" r:id="rId2006" xr:uid="{00000000-0004-0000-0C00-0000D5070000}"/>
    <hyperlink ref="O1047" r:id="rId2007" xr:uid="{00000000-0004-0000-0C00-0000D6070000}"/>
    <hyperlink ref="N1048" r:id="rId2008" xr:uid="{00000000-0004-0000-0C00-0000D7070000}"/>
    <hyperlink ref="O1048" r:id="rId2009" xr:uid="{00000000-0004-0000-0C00-0000D8070000}"/>
    <hyperlink ref="N1049" r:id="rId2010" xr:uid="{00000000-0004-0000-0C00-0000D9070000}"/>
    <hyperlink ref="O1049" r:id="rId2011" xr:uid="{00000000-0004-0000-0C00-0000DA070000}"/>
    <hyperlink ref="N1050" r:id="rId2012" xr:uid="{00000000-0004-0000-0C00-0000DB070000}"/>
    <hyperlink ref="O1050" r:id="rId2013" xr:uid="{00000000-0004-0000-0C00-0000DC070000}"/>
    <hyperlink ref="N1051" r:id="rId2014" xr:uid="{00000000-0004-0000-0C00-0000DD070000}"/>
    <hyperlink ref="O1051" r:id="rId2015" xr:uid="{00000000-0004-0000-0C00-0000DE070000}"/>
    <hyperlink ref="N1052" r:id="rId2016" xr:uid="{00000000-0004-0000-0C00-0000DF070000}"/>
    <hyperlink ref="O1052" r:id="rId2017" xr:uid="{00000000-0004-0000-0C00-0000E0070000}"/>
    <hyperlink ref="N1053" r:id="rId2018" xr:uid="{00000000-0004-0000-0C00-0000E1070000}"/>
    <hyperlink ref="O1053" r:id="rId2019" xr:uid="{00000000-0004-0000-0C00-0000E2070000}"/>
    <hyperlink ref="N1054" r:id="rId2020" xr:uid="{00000000-0004-0000-0C00-0000E3070000}"/>
    <hyperlink ref="O1054" r:id="rId2021" xr:uid="{00000000-0004-0000-0C00-0000E4070000}"/>
    <hyperlink ref="N1055" r:id="rId2022" xr:uid="{00000000-0004-0000-0C00-0000E5070000}"/>
    <hyperlink ref="O1055" r:id="rId2023" xr:uid="{00000000-0004-0000-0C00-0000E6070000}"/>
    <hyperlink ref="N1056" r:id="rId2024" xr:uid="{00000000-0004-0000-0C00-0000E7070000}"/>
    <hyperlink ref="O1056" r:id="rId2025" xr:uid="{00000000-0004-0000-0C00-0000E8070000}"/>
    <hyperlink ref="N1057" r:id="rId2026" xr:uid="{00000000-0004-0000-0C00-0000E9070000}"/>
    <hyperlink ref="O1057" r:id="rId2027" xr:uid="{00000000-0004-0000-0C00-0000EA070000}"/>
    <hyperlink ref="N1058" r:id="rId2028" xr:uid="{00000000-0004-0000-0C00-0000EB070000}"/>
    <hyperlink ref="O1058" r:id="rId2029" xr:uid="{00000000-0004-0000-0C00-0000EC070000}"/>
    <hyperlink ref="N1059" r:id="rId2030" xr:uid="{00000000-0004-0000-0C00-0000ED070000}"/>
    <hyperlink ref="O1059" r:id="rId2031" xr:uid="{00000000-0004-0000-0C00-0000EE070000}"/>
    <hyperlink ref="N1060" r:id="rId2032" xr:uid="{00000000-0004-0000-0C00-0000EF070000}"/>
    <hyperlink ref="O1060" r:id="rId2033" xr:uid="{00000000-0004-0000-0C00-0000F0070000}"/>
    <hyperlink ref="N1061" r:id="rId2034" xr:uid="{00000000-0004-0000-0C00-0000F1070000}"/>
    <hyperlink ref="O1061" r:id="rId2035" xr:uid="{00000000-0004-0000-0C00-0000F2070000}"/>
    <hyperlink ref="N1062" r:id="rId2036" xr:uid="{00000000-0004-0000-0C00-0000F3070000}"/>
    <hyperlink ref="O1062" r:id="rId2037" xr:uid="{00000000-0004-0000-0C00-0000F4070000}"/>
    <hyperlink ref="N1063" r:id="rId2038" xr:uid="{00000000-0004-0000-0C00-0000F5070000}"/>
    <hyperlink ref="O1063" r:id="rId2039" xr:uid="{00000000-0004-0000-0C00-0000F6070000}"/>
    <hyperlink ref="N1064" r:id="rId2040" xr:uid="{00000000-0004-0000-0C00-0000F7070000}"/>
    <hyperlink ref="O1064" r:id="rId2041" xr:uid="{00000000-0004-0000-0C00-0000F8070000}"/>
    <hyperlink ref="N1065" r:id="rId2042" xr:uid="{00000000-0004-0000-0C00-0000F9070000}"/>
    <hyperlink ref="O1065" r:id="rId2043" xr:uid="{00000000-0004-0000-0C00-0000FA070000}"/>
    <hyperlink ref="N1066" r:id="rId2044" xr:uid="{00000000-0004-0000-0C00-0000FB070000}"/>
    <hyperlink ref="O1066" r:id="rId2045" xr:uid="{00000000-0004-0000-0C00-0000FC070000}"/>
    <hyperlink ref="N1067" r:id="rId2046" xr:uid="{00000000-0004-0000-0C00-0000FD070000}"/>
    <hyperlink ref="O1067" r:id="rId2047" xr:uid="{00000000-0004-0000-0C00-0000FE070000}"/>
    <hyperlink ref="N1068" r:id="rId2048" xr:uid="{00000000-0004-0000-0C00-0000FF070000}"/>
    <hyperlink ref="O1068" r:id="rId2049" xr:uid="{00000000-0004-0000-0C00-000000080000}"/>
    <hyperlink ref="N1069" r:id="rId2050" xr:uid="{00000000-0004-0000-0C00-000001080000}"/>
    <hyperlink ref="O1069" r:id="rId2051" xr:uid="{00000000-0004-0000-0C00-000002080000}"/>
    <hyperlink ref="N1070" r:id="rId2052" xr:uid="{00000000-0004-0000-0C00-000003080000}"/>
    <hyperlink ref="O1070" r:id="rId2053" xr:uid="{00000000-0004-0000-0C00-000004080000}"/>
    <hyperlink ref="N1071" r:id="rId2054" xr:uid="{00000000-0004-0000-0C00-000005080000}"/>
    <hyperlink ref="O1071" r:id="rId2055" xr:uid="{00000000-0004-0000-0C00-000006080000}"/>
    <hyperlink ref="N1072" r:id="rId2056" xr:uid="{00000000-0004-0000-0C00-000007080000}"/>
    <hyperlink ref="O1072" r:id="rId2057" xr:uid="{00000000-0004-0000-0C00-000008080000}"/>
    <hyperlink ref="N1073" r:id="rId2058" xr:uid="{00000000-0004-0000-0C00-000009080000}"/>
    <hyperlink ref="O1073" r:id="rId2059" xr:uid="{00000000-0004-0000-0C00-00000A080000}"/>
    <hyperlink ref="N1074" r:id="rId2060" xr:uid="{00000000-0004-0000-0C00-00000B080000}"/>
    <hyperlink ref="O1074" r:id="rId2061" xr:uid="{00000000-0004-0000-0C00-00000C080000}"/>
    <hyperlink ref="N1075" r:id="rId2062" xr:uid="{00000000-0004-0000-0C00-00000D080000}"/>
    <hyperlink ref="O1075" r:id="rId2063" xr:uid="{00000000-0004-0000-0C00-00000E080000}"/>
    <hyperlink ref="N1076" r:id="rId2064" xr:uid="{00000000-0004-0000-0C00-00000F080000}"/>
    <hyperlink ref="O1076" r:id="rId2065" xr:uid="{00000000-0004-0000-0C00-000010080000}"/>
    <hyperlink ref="N1077" r:id="rId2066" xr:uid="{00000000-0004-0000-0C00-000011080000}"/>
    <hyperlink ref="O1077" r:id="rId2067" xr:uid="{00000000-0004-0000-0C00-000012080000}"/>
    <hyperlink ref="N1078" r:id="rId2068" xr:uid="{00000000-0004-0000-0C00-000013080000}"/>
    <hyperlink ref="O1078" r:id="rId2069" xr:uid="{00000000-0004-0000-0C00-000014080000}"/>
    <hyperlink ref="N1079" r:id="rId2070" xr:uid="{00000000-0004-0000-0C00-000015080000}"/>
    <hyperlink ref="O1079" r:id="rId2071" xr:uid="{00000000-0004-0000-0C00-000016080000}"/>
    <hyperlink ref="N1080" r:id="rId2072" xr:uid="{00000000-0004-0000-0C00-000017080000}"/>
    <hyperlink ref="O1080" r:id="rId2073" xr:uid="{00000000-0004-0000-0C00-000018080000}"/>
    <hyperlink ref="N1081" r:id="rId2074" xr:uid="{00000000-0004-0000-0C00-000019080000}"/>
    <hyperlink ref="O1081" r:id="rId2075" xr:uid="{00000000-0004-0000-0C00-00001A080000}"/>
    <hyperlink ref="N1082" r:id="rId2076" xr:uid="{00000000-0004-0000-0C00-00001B080000}"/>
    <hyperlink ref="O1082" r:id="rId2077" xr:uid="{00000000-0004-0000-0C00-00001C080000}"/>
    <hyperlink ref="N1083" r:id="rId2078" xr:uid="{00000000-0004-0000-0C00-00001D080000}"/>
    <hyperlink ref="O1083" r:id="rId2079" xr:uid="{00000000-0004-0000-0C00-00001E080000}"/>
    <hyperlink ref="N1084" r:id="rId2080" xr:uid="{00000000-0004-0000-0C00-00001F080000}"/>
    <hyperlink ref="O1084" r:id="rId2081" xr:uid="{00000000-0004-0000-0C00-000020080000}"/>
    <hyperlink ref="N1085" r:id="rId2082" xr:uid="{00000000-0004-0000-0C00-000021080000}"/>
    <hyperlink ref="O1085" r:id="rId2083" xr:uid="{00000000-0004-0000-0C00-000022080000}"/>
    <hyperlink ref="N1086" r:id="rId2084" xr:uid="{00000000-0004-0000-0C00-000023080000}"/>
    <hyperlink ref="O1086" r:id="rId2085" xr:uid="{00000000-0004-0000-0C00-000024080000}"/>
    <hyperlink ref="N1087" r:id="rId2086" xr:uid="{00000000-0004-0000-0C00-000025080000}"/>
    <hyperlink ref="O1087" r:id="rId2087" xr:uid="{00000000-0004-0000-0C00-000026080000}"/>
    <hyperlink ref="N1088" r:id="rId2088" xr:uid="{00000000-0004-0000-0C00-000027080000}"/>
    <hyperlink ref="O1088" r:id="rId2089" xr:uid="{00000000-0004-0000-0C00-000028080000}"/>
    <hyperlink ref="N1089" r:id="rId2090" xr:uid="{00000000-0004-0000-0C00-000029080000}"/>
    <hyperlink ref="O1089" r:id="rId2091" xr:uid="{00000000-0004-0000-0C00-00002A080000}"/>
    <hyperlink ref="N1090" r:id="rId2092" xr:uid="{00000000-0004-0000-0C00-00002B080000}"/>
    <hyperlink ref="O1090" r:id="rId2093" xr:uid="{00000000-0004-0000-0C00-00002C080000}"/>
    <hyperlink ref="N1091" r:id="rId2094" xr:uid="{00000000-0004-0000-0C00-00002D080000}"/>
    <hyperlink ref="O1091" r:id="rId2095" xr:uid="{00000000-0004-0000-0C00-00002E080000}"/>
    <hyperlink ref="N1092" r:id="rId2096" xr:uid="{00000000-0004-0000-0C00-00002F080000}"/>
    <hyperlink ref="O1092" r:id="rId2097" xr:uid="{00000000-0004-0000-0C00-000030080000}"/>
    <hyperlink ref="N1093" r:id="rId2098" xr:uid="{00000000-0004-0000-0C00-000031080000}"/>
    <hyperlink ref="O1093" r:id="rId2099" xr:uid="{00000000-0004-0000-0C00-000032080000}"/>
    <hyperlink ref="N1094" r:id="rId2100" xr:uid="{00000000-0004-0000-0C00-000033080000}"/>
    <hyperlink ref="O1094" r:id="rId2101" xr:uid="{00000000-0004-0000-0C00-000034080000}"/>
    <hyperlink ref="N1095" r:id="rId2102" xr:uid="{00000000-0004-0000-0C00-000035080000}"/>
    <hyperlink ref="O1095" r:id="rId2103" xr:uid="{00000000-0004-0000-0C00-000036080000}"/>
    <hyperlink ref="N1096" r:id="rId2104" xr:uid="{00000000-0004-0000-0C00-000037080000}"/>
    <hyperlink ref="O1096" r:id="rId2105" xr:uid="{00000000-0004-0000-0C00-000038080000}"/>
    <hyperlink ref="N1097" r:id="rId2106" xr:uid="{00000000-0004-0000-0C00-000039080000}"/>
    <hyperlink ref="O1097" r:id="rId2107" xr:uid="{00000000-0004-0000-0C00-00003A080000}"/>
    <hyperlink ref="N1098" r:id="rId2108" xr:uid="{00000000-0004-0000-0C00-00003B080000}"/>
    <hyperlink ref="O1098" r:id="rId2109" xr:uid="{00000000-0004-0000-0C00-00003C080000}"/>
    <hyperlink ref="N1099" r:id="rId2110" xr:uid="{00000000-0004-0000-0C00-00003D080000}"/>
    <hyperlink ref="O1099" r:id="rId2111" xr:uid="{00000000-0004-0000-0C00-00003E080000}"/>
    <hyperlink ref="N1100" r:id="rId2112" xr:uid="{00000000-0004-0000-0C00-00003F080000}"/>
    <hyperlink ref="O1100" r:id="rId2113" xr:uid="{00000000-0004-0000-0C00-000040080000}"/>
    <hyperlink ref="N1101" r:id="rId2114" xr:uid="{00000000-0004-0000-0C00-000041080000}"/>
    <hyperlink ref="O1101" r:id="rId2115" xr:uid="{00000000-0004-0000-0C00-000042080000}"/>
    <hyperlink ref="N1102" r:id="rId2116" xr:uid="{00000000-0004-0000-0C00-000043080000}"/>
    <hyperlink ref="O1102" r:id="rId2117" xr:uid="{00000000-0004-0000-0C00-000044080000}"/>
    <hyperlink ref="N1103" r:id="rId2118" xr:uid="{00000000-0004-0000-0C00-000045080000}"/>
    <hyperlink ref="O1103" r:id="rId2119" xr:uid="{00000000-0004-0000-0C00-000046080000}"/>
    <hyperlink ref="N1104" r:id="rId2120" xr:uid="{00000000-0004-0000-0C00-000047080000}"/>
    <hyperlink ref="O1104" r:id="rId2121" xr:uid="{00000000-0004-0000-0C00-000048080000}"/>
    <hyperlink ref="N1105" r:id="rId2122" xr:uid="{00000000-0004-0000-0C00-000049080000}"/>
    <hyperlink ref="O1105" r:id="rId2123" xr:uid="{00000000-0004-0000-0C00-00004A080000}"/>
    <hyperlink ref="N1106" r:id="rId2124" xr:uid="{00000000-0004-0000-0C00-00004B080000}"/>
    <hyperlink ref="O1106" r:id="rId2125" xr:uid="{00000000-0004-0000-0C00-00004C080000}"/>
    <hyperlink ref="N1107" r:id="rId2126" xr:uid="{00000000-0004-0000-0C00-00004D080000}"/>
    <hyperlink ref="O1107" r:id="rId2127" xr:uid="{00000000-0004-0000-0C00-00004E080000}"/>
    <hyperlink ref="N1108" r:id="rId2128" xr:uid="{00000000-0004-0000-0C00-00004F080000}"/>
    <hyperlink ref="O1108" r:id="rId2129" xr:uid="{00000000-0004-0000-0C00-000050080000}"/>
    <hyperlink ref="N1109" r:id="rId2130" xr:uid="{00000000-0004-0000-0C00-000051080000}"/>
    <hyperlink ref="O1109" r:id="rId2131" xr:uid="{00000000-0004-0000-0C00-000052080000}"/>
    <hyperlink ref="N1110" r:id="rId2132" xr:uid="{00000000-0004-0000-0C00-000053080000}"/>
    <hyperlink ref="O1110" r:id="rId2133" xr:uid="{00000000-0004-0000-0C00-000054080000}"/>
    <hyperlink ref="N1111" r:id="rId2134" xr:uid="{00000000-0004-0000-0C00-000055080000}"/>
    <hyperlink ref="O1111" r:id="rId2135" xr:uid="{00000000-0004-0000-0C00-000056080000}"/>
    <hyperlink ref="N1112" r:id="rId2136" xr:uid="{00000000-0004-0000-0C00-000057080000}"/>
    <hyperlink ref="O1112" r:id="rId2137" xr:uid="{00000000-0004-0000-0C00-000058080000}"/>
    <hyperlink ref="N1113" r:id="rId2138" xr:uid="{00000000-0004-0000-0C00-000059080000}"/>
    <hyperlink ref="O1113" r:id="rId2139" xr:uid="{00000000-0004-0000-0C00-00005A080000}"/>
    <hyperlink ref="N1114" r:id="rId2140" xr:uid="{00000000-0004-0000-0C00-00005B080000}"/>
    <hyperlink ref="O1114" r:id="rId2141" xr:uid="{00000000-0004-0000-0C00-00005C080000}"/>
    <hyperlink ref="N1115" r:id="rId2142" xr:uid="{00000000-0004-0000-0C00-00005D080000}"/>
    <hyperlink ref="O1115" r:id="rId2143" xr:uid="{00000000-0004-0000-0C00-00005E080000}"/>
    <hyperlink ref="N1116" r:id="rId2144" xr:uid="{00000000-0004-0000-0C00-00005F080000}"/>
    <hyperlink ref="O1116" r:id="rId2145" xr:uid="{00000000-0004-0000-0C00-000060080000}"/>
    <hyperlink ref="N1117" r:id="rId2146" xr:uid="{00000000-0004-0000-0C00-000061080000}"/>
    <hyperlink ref="O1117" r:id="rId2147" xr:uid="{00000000-0004-0000-0C00-000062080000}"/>
    <hyperlink ref="N1118" r:id="rId2148" xr:uid="{00000000-0004-0000-0C00-000063080000}"/>
    <hyperlink ref="O1118" r:id="rId2149" xr:uid="{00000000-0004-0000-0C00-000064080000}"/>
    <hyperlink ref="N1119" r:id="rId2150" xr:uid="{00000000-0004-0000-0C00-000065080000}"/>
    <hyperlink ref="O1119" r:id="rId2151" xr:uid="{00000000-0004-0000-0C00-000066080000}"/>
    <hyperlink ref="N1120" r:id="rId2152" xr:uid="{00000000-0004-0000-0C00-000067080000}"/>
    <hyperlink ref="O1120" r:id="rId2153" xr:uid="{00000000-0004-0000-0C00-000068080000}"/>
    <hyperlink ref="N1121" r:id="rId2154" xr:uid="{00000000-0004-0000-0C00-000069080000}"/>
    <hyperlink ref="O1121" r:id="rId2155" xr:uid="{00000000-0004-0000-0C00-00006A080000}"/>
    <hyperlink ref="N1122" r:id="rId2156" xr:uid="{00000000-0004-0000-0C00-00006B080000}"/>
    <hyperlink ref="O1122" r:id="rId2157" xr:uid="{00000000-0004-0000-0C00-00006C080000}"/>
    <hyperlink ref="N1123" r:id="rId2158" xr:uid="{00000000-0004-0000-0C00-00006D080000}"/>
    <hyperlink ref="O1123" r:id="rId2159" xr:uid="{00000000-0004-0000-0C00-00006E080000}"/>
    <hyperlink ref="N1124" r:id="rId2160" xr:uid="{00000000-0004-0000-0C00-00006F080000}"/>
    <hyperlink ref="O1124" r:id="rId2161" xr:uid="{00000000-0004-0000-0C00-000070080000}"/>
    <hyperlink ref="N1125" r:id="rId2162" xr:uid="{00000000-0004-0000-0C00-000071080000}"/>
    <hyperlink ref="O1125" r:id="rId2163" xr:uid="{00000000-0004-0000-0C00-000072080000}"/>
    <hyperlink ref="N1126" r:id="rId2164" xr:uid="{00000000-0004-0000-0C00-000073080000}"/>
    <hyperlink ref="O1126" r:id="rId2165" xr:uid="{00000000-0004-0000-0C00-000074080000}"/>
    <hyperlink ref="N1127" r:id="rId2166" xr:uid="{00000000-0004-0000-0C00-000075080000}"/>
    <hyperlink ref="O1127" r:id="rId2167" xr:uid="{00000000-0004-0000-0C00-000076080000}"/>
    <hyperlink ref="N1128" r:id="rId2168" xr:uid="{00000000-0004-0000-0C00-000077080000}"/>
    <hyperlink ref="O1128" r:id="rId2169" xr:uid="{00000000-0004-0000-0C00-000078080000}"/>
    <hyperlink ref="N1129" r:id="rId2170" xr:uid="{00000000-0004-0000-0C00-000079080000}"/>
    <hyperlink ref="O1129" r:id="rId2171" xr:uid="{00000000-0004-0000-0C00-00007A080000}"/>
    <hyperlink ref="N1130" r:id="rId2172" xr:uid="{00000000-0004-0000-0C00-00007B080000}"/>
    <hyperlink ref="O1130" r:id="rId2173" xr:uid="{00000000-0004-0000-0C00-00007C080000}"/>
    <hyperlink ref="N1131" r:id="rId2174" xr:uid="{00000000-0004-0000-0C00-00007D080000}"/>
    <hyperlink ref="O1131" r:id="rId2175" xr:uid="{00000000-0004-0000-0C00-00007E080000}"/>
    <hyperlink ref="N1132" r:id="rId2176" xr:uid="{00000000-0004-0000-0C00-00007F080000}"/>
    <hyperlink ref="O1132" r:id="rId2177" xr:uid="{00000000-0004-0000-0C00-000080080000}"/>
    <hyperlink ref="N1133" r:id="rId2178" xr:uid="{00000000-0004-0000-0C00-000081080000}"/>
    <hyperlink ref="O1133" r:id="rId2179" xr:uid="{00000000-0004-0000-0C00-000082080000}"/>
    <hyperlink ref="N1134" r:id="rId2180" xr:uid="{00000000-0004-0000-0C00-000083080000}"/>
    <hyperlink ref="O1134" r:id="rId2181" xr:uid="{00000000-0004-0000-0C00-000084080000}"/>
    <hyperlink ref="N1135" r:id="rId2182" xr:uid="{00000000-0004-0000-0C00-000085080000}"/>
    <hyperlink ref="O1135" r:id="rId2183" xr:uid="{00000000-0004-0000-0C00-000086080000}"/>
    <hyperlink ref="N1136" r:id="rId2184" xr:uid="{00000000-0004-0000-0C00-000087080000}"/>
    <hyperlink ref="O1136" r:id="rId2185" xr:uid="{00000000-0004-0000-0C00-000088080000}"/>
    <hyperlink ref="N1137" r:id="rId2186" xr:uid="{00000000-0004-0000-0C00-000089080000}"/>
    <hyperlink ref="O1137" r:id="rId2187" xr:uid="{00000000-0004-0000-0C00-00008A080000}"/>
    <hyperlink ref="N1138" r:id="rId2188" xr:uid="{00000000-0004-0000-0C00-00008B080000}"/>
    <hyperlink ref="O1138" r:id="rId2189" xr:uid="{00000000-0004-0000-0C00-00008C080000}"/>
    <hyperlink ref="N1139" r:id="rId2190" xr:uid="{00000000-0004-0000-0C00-00008D080000}"/>
    <hyperlink ref="O1139" r:id="rId2191" xr:uid="{00000000-0004-0000-0C00-00008E080000}"/>
    <hyperlink ref="N1140" r:id="rId2192" xr:uid="{00000000-0004-0000-0C00-00008F080000}"/>
    <hyperlink ref="O1140" r:id="rId2193" xr:uid="{00000000-0004-0000-0C00-000090080000}"/>
    <hyperlink ref="N1141" r:id="rId2194" xr:uid="{00000000-0004-0000-0C00-000091080000}"/>
    <hyperlink ref="O1141" r:id="rId2195" xr:uid="{00000000-0004-0000-0C00-000092080000}"/>
    <hyperlink ref="N1142" r:id="rId2196" xr:uid="{00000000-0004-0000-0C00-000093080000}"/>
    <hyperlink ref="O1142" r:id="rId2197" xr:uid="{00000000-0004-0000-0C00-000094080000}"/>
    <hyperlink ref="N1143" r:id="rId2198" xr:uid="{00000000-0004-0000-0C00-000095080000}"/>
    <hyperlink ref="O1143" r:id="rId2199" xr:uid="{00000000-0004-0000-0C00-000096080000}"/>
    <hyperlink ref="N1144" r:id="rId2200" xr:uid="{00000000-0004-0000-0C00-000097080000}"/>
    <hyperlink ref="O1144" r:id="rId2201" xr:uid="{00000000-0004-0000-0C00-000098080000}"/>
    <hyperlink ref="N1145" r:id="rId2202" xr:uid="{00000000-0004-0000-0C00-000099080000}"/>
    <hyperlink ref="O1145" r:id="rId2203" xr:uid="{00000000-0004-0000-0C00-00009A080000}"/>
    <hyperlink ref="N1146" r:id="rId2204" xr:uid="{00000000-0004-0000-0C00-00009B080000}"/>
    <hyperlink ref="O1146" r:id="rId2205" xr:uid="{00000000-0004-0000-0C00-00009C080000}"/>
    <hyperlink ref="N1147" r:id="rId2206" xr:uid="{00000000-0004-0000-0C00-00009D080000}"/>
    <hyperlink ref="O1147" r:id="rId2207" xr:uid="{00000000-0004-0000-0C00-00009E080000}"/>
    <hyperlink ref="N1148" r:id="rId2208" xr:uid="{00000000-0004-0000-0C00-00009F080000}"/>
    <hyperlink ref="O1148" r:id="rId2209" xr:uid="{00000000-0004-0000-0C00-0000A0080000}"/>
    <hyperlink ref="N1149" r:id="rId2210" xr:uid="{00000000-0004-0000-0C00-0000A1080000}"/>
    <hyperlink ref="O1149" r:id="rId2211" xr:uid="{00000000-0004-0000-0C00-0000A2080000}"/>
    <hyperlink ref="N1150" r:id="rId2212" xr:uid="{00000000-0004-0000-0C00-0000A3080000}"/>
    <hyperlink ref="O1150" r:id="rId2213" xr:uid="{00000000-0004-0000-0C00-0000A4080000}"/>
    <hyperlink ref="N1151" r:id="rId2214" xr:uid="{00000000-0004-0000-0C00-0000A5080000}"/>
    <hyperlink ref="O1151" r:id="rId2215" xr:uid="{00000000-0004-0000-0C00-0000A6080000}"/>
    <hyperlink ref="N1152" r:id="rId2216" xr:uid="{00000000-0004-0000-0C00-0000A7080000}"/>
    <hyperlink ref="O1152" r:id="rId2217" xr:uid="{00000000-0004-0000-0C00-0000A8080000}"/>
    <hyperlink ref="N1153" r:id="rId2218" xr:uid="{00000000-0004-0000-0C00-0000A9080000}"/>
    <hyperlink ref="O1153" r:id="rId2219" xr:uid="{00000000-0004-0000-0C00-0000AA080000}"/>
    <hyperlink ref="N1154" r:id="rId2220" xr:uid="{00000000-0004-0000-0C00-0000AB080000}"/>
    <hyperlink ref="O1154" r:id="rId2221" xr:uid="{00000000-0004-0000-0C00-0000AC080000}"/>
    <hyperlink ref="N1155" r:id="rId2222" xr:uid="{00000000-0004-0000-0C00-0000AD080000}"/>
    <hyperlink ref="O1155" r:id="rId2223" xr:uid="{00000000-0004-0000-0C00-0000AE080000}"/>
    <hyperlink ref="N1156" r:id="rId2224" xr:uid="{00000000-0004-0000-0C00-0000AF080000}"/>
    <hyperlink ref="O1156" r:id="rId2225" xr:uid="{00000000-0004-0000-0C00-0000B0080000}"/>
    <hyperlink ref="N1157" r:id="rId2226" xr:uid="{00000000-0004-0000-0C00-0000B1080000}"/>
    <hyperlink ref="O1157" r:id="rId2227" xr:uid="{00000000-0004-0000-0C00-0000B2080000}"/>
    <hyperlink ref="N1158" r:id="rId2228" xr:uid="{00000000-0004-0000-0C00-0000B3080000}"/>
    <hyperlink ref="O1158" r:id="rId2229" xr:uid="{00000000-0004-0000-0C00-0000B4080000}"/>
    <hyperlink ref="N1159" r:id="rId2230" xr:uid="{00000000-0004-0000-0C00-0000B5080000}"/>
    <hyperlink ref="O1159" r:id="rId2231" xr:uid="{00000000-0004-0000-0C00-0000B6080000}"/>
    <hyperlink ref="N1160" r:id="rId2232" xr:uid="{00000000-0004-0000-0C00-0000B7080000}"/>
    <hyperlink ref="O1160" r:id="rId2233" xr:uid="{00000000-0004-0000-0C00-0000B8080000}"/>
    <hyperlink ref="N1161" r:id="rId2234" xr:uid="{00000000-0004-0000-0C00-0000B9080000}"/>
    <hyperlink ref="O1161" r:id="rId2235" xr:uid="{00000000-0004-0000-0C00-0000BA080000}"/>
    <hyperlink ref="N1162" r:id="rId2236" xr:uid="{00000000-0004-0000-0C00-0000BB080000}"/>
    <hyperlink ref="O1162" r:id="rId2237" xr:uid="{00000000-0004-0000-0C00-0000BC080000}"/>
    <hyperlink ref="N1163" r:id="rId2238" xr:uid="{00000000-0004-0000-0C00-0000BD080000}"/>
    <hyperlink ref="O1163" r:id="rId2239" xr:uid="{00000000-0004-0000-0C00-0000BE080000}"/>
    <hyperlink ref="N1164" r:id="rId2240" xr:uid="{00000000-0004-0000-0C00-0000BF080000}"/>
    <hyperlink ref="O1164" r:id="rId2241" xr:uid="{00000000-0004-0000-0C00-0000C0080000}"/>
    <hyperlink ref="N1165" r:id="rId2242" xr:uid="{00000000-0004-0000-0C00-0000C1080000}"/>
    <hyperlink ref="O1165" r:id="rId2243" xr:uid="{00000000-0004-0000-0C00-0000C2080000}"/>
    <hyperlink ref="N1166" r:id="rId2244" xr:uid="{00000000-0004-0000-0C00-0000C3080000}"/>
    <hyperlink ref="O1166" r:id="rId2245" xr:uid="{00000000-0004-0000-0C00-0000C4080000}"/>
    <hyperlink ref="N1167" r:id="rId2246" xr:uid="{00000000-0004-0000-0C00-0000C5080000}"/>
    <hyperlink ref="O1167" r:id="rId2247" xr:uid="{00000000-0004-0000-0C00-0000C6080000}"/>
    <hyperlink ref="N1168" r:id="rId2248" xr:uid="{00000000-0004-0000-0C00-0000C7080000}"/>
    <hyperlink ref="O1168" r:id="rId2249" xr:uid="{00000000-0004-0000-0C00-0000C8080000}"/>
    <hyperlink ref="N1169" r:id="rId2250" xr:uid="{00000000-0004-0000-0C00-0000C9080000}"/>
    <hyperlink ref="O1169" r:id="rId2251" xr:uid="{00000000-0004-0000-0C00-0000CA080000}"/>
    <hyperlink ref="N1170" r:id="rId2252" xr:uid="{00000000-0004-0000-0C00-0000CB080000}"/>
    <hyperlink ref="O1170" r:id="rId2253" xr:uid="{00000000-0004-0000-0C00-0000CC080000}"/>
    <hyperlink ref="N1171" r:id="rId2254" xr:uid="{00000000-0004-0000-0C00-0000CD080000}"/>
    <hyperlink ref="O1171" r:id="rId2255" xr:uid="{00000000-0004-0000-0C00-0000CE080000}"/>
    <hyperlink ref="N1172" r:id="rId2256" xr:uid="{00000000-0004-0000-0C00-0000CF080000}"/>
    <hyperlink ref="O1172" r:id="rId2257" xr:uid="{00000000-0004-0000-0C00-0000D0080000}"/>
    <hyperlink ref="N1173" r:id="rId2258" xr:uid="{00000000-0004-0000-0C00-0000D1080000}"/>
    <hyperlink ref="O1173" r:id="rId2259" xr:uid="{00000000-0004-0000-0C00-0000D2080000}"/>
    <hyperlink ref="N1174" r:id="rId2260" xr:uid="{00000000-0004-0000-0C00-0000D3080000}"/>
    <hyperlink ref="O1174" r:id="rId2261" xr:uid="{00000000-0004-0000-0C00-0000D4080000}"/>
    <hyperlink ref="N1175" r:id="rId2262" xr:uid="{00000000-0004-0000-0C00-0000D5080000}"/>
    <hyperlink ref="O1175" r:id="rId2263" xr:uid="{00000000-0004-0000-0C00-0000D6080000}"/>
    <hyperlink ref="N1176" r:id="rId2264" xr:uid="{00000000-0004-0000-0C00-0000D7080000}"/>
    <hyperlink ref="O1176" r:id="rId2265" xr:uid="{00000000-0004-0000-0C00-0000D8080000}"/>
    <hyperlink ref="N1177" r:id="rId2266" xr:uid="{00000000-0004-0000-0C00-0000D9080000}"/>
    <hyperlink ref="O1177" r:id="rId2267" xr:uid="{00000000-0004-0000-0C00-0000DA080000}"/>
    <hyperlink ref="N1178" r:id="rId2268" xr:uid="{00000000-0004-0000-0C00-0000DB080000}"/>
    <hyperlink ref="O1178" r:id="rId2269" xr:uid="{00000000-0004-0000-0C00-0000DC080000}"/>
    <hyperlink ref="N1179" r:id="rId2270" xr:uid="{00000000-0004-0000-0C00-0000DD080000}"/>
    <hyperlink ref="O1179" r:id="rId2271" xr:uid="{00000000-0004-0000-0C00-0000DE080000}"/>
    <hyperlink ref="N1180" r:id="rId2272" xr:uid="{00000000-0004-0000-0C00-0000DF080000}"/>
    <hyperlink ref="O1180" r:id="rId2273" xr:uid="{00000000-0004-0000-0C00-0000E0080000}"/>
    <hyperlink ref="N1181" r:id="rId2274" xr:uid="{00000000-0004-0000-0C00-0000E1080000}"/>
    <hyperlink ref="O1181" r:id="rId2275" xr:uid="{00000000-0004-0000-0C00-0000E2080000}"/>
    <hyperlink ref="N1182" r:id="rId2276" xr:uid="{00000000-0004-0000-0C00-0000E3080000}"/>
    <hyperlink ref="O1182" r:id="rId2277" xr:uid="{00000000-0004-0000-0C00-0000E4080000}"/>
    <hyperlink ref="N1183" r:id="rId2278" xr:uid="{00000000-0004-0000-0C00-0000E5080000}"/>
    <hyperlink ref="O1183" r:id="rId2279" xr:uid="{00000000-0004-0000-0C00-0000E6080000}"/>
    <hyperlink ref="N1184" r:id="rId2280" xr:uid="{00000000-0004-0000-0C00-0000E7080000}"/>
    <hyperlink ref="O1184" r:id="rId2281" xr:uid="{00000000-0004-0000-0C00-0000E8080000}"/>
    <hyperlink ref="N1185" r:id="rId2282" xr:uid="{00000000-0004-0000-0C00-0000E9080000}"/>
    <hyperlink ref="O1185" r:id="rId2283" xr:uid="{00000000-0004-0000-0C00-0000EA080000}"/>
    <hyperlink ref="N1186" r:id="rId2284" xr:uid="{00000000-0004-0000-0C00-0000EB080000}"/>
    <hyperlink ref="O1186" r:id="rId2285" xr:uid="{00000000-0004-0000-0C00-0000EC080000}"/>
    <hyperlink ref="N1187" r:id="rId2286" xr:uid="{00000000-0004-0000-0C00-0000ED080000}"/>
    <hyperlink ref="O1187" r:id="rId2287" xr:uid="{00000000-0004-0000-0C00-0000EE080000}"/>
    <hyperlink ref="N1188" r:id="rId2288" xr:uid="{00000000-0004-0000-0C00-0000EF080000}"/>
    <hyperlink ref="O1188" r:id="rId2289" xr:uid="{00000000-0004-0000-0C00-0000F0080000}"/>
    <hyperlink ref="N1189" r:id="rId2290" xr:uid="{00000000-0004-0000-0C00-0000F1080000}"/>
    <hyperlink ref="O1189" r:id="rId2291" xr:uid="{00000000-0004-0000-0C00-0000F2080000}"/>
    <hyperlink ref="N1190" r:id="rId2292" xr:uid="{00000000-0004-0000-0C00-0000F3080000}"/>
    <hyperlink ref="O1190" r:id="rId2293" xr:uid="{00000000-0004-0000-0C00-0000F4080000}"/>
    <hyperlink ref="N1191" r:id="rId2294" xr:uid="{00000000-0004-0000-0C00-0000F5080000}"/>
    <hyperlink ref="O1191" r:id="rId2295" xr:uid="{00000000-0004-0000-0C00-0000F6080000}"/>
    <hyperlink ref="N1192" r:id="rId2296" xr:uid="{00000000-0004-0000-0C00-0000F7080000}"/>
    <hyperlink ref="O1192" r:id="rId2297" xr:uid="{00000000-0004-0000-0C00-0000F8080000}"/>
    <hyperlink ref="N1193" r:id="rId2298" xr:uid="{00000000-0004-0000-0C00-0000F9080000}"/>
    <hyperlink ref="O1193" r:id="rId2299" xr:uid="{00000000-0004-0000-0C00-0000FA080000}"/>
    <hyperlink ref="N1194" r:id="rId2300" xr:uid="{00000000-0004-0000-0C00-0000FB080000}"/>
    <hyperlink ref="N1195" r:id="rId2301" xr:uid="{00000000-0004-0000-0C00-0000FC080000}"/>
    <hyperlink ref="O1195" r:id="rId2302" xr:uid="{00000000-0004-0000-0C00-0000FD080000}"/>
    <hyperlink ref="N1196" r:id="rId2303" xr:uid="{00000000-0004-0000-0C00-0000FE080000}"/>
    <hyperlink ref="O1196" r:id="rId2304" xr:uid="{00000000-0004-0000-0C00-0000FF080000}"/>
    <hyperlink ref="N1197" r:id="rId2305" xr:uid="{00000000-0004-0000-0C00-000000090000}"/>
    <hyperlink ref="O1197" r:id="rId2306" xr:uid="{00000000-0004-0000-0C00-000001090000}"/>
    <hyperlink ref="N1198" r:id="rId2307" xr:uid="{00000000-0004-0000-0C00-000002090000}"/>
    <hyperlink ref="O1198" r:id="rId2308" xr:uid="{00000000-0004-0000-0C00-000003090000}"/>
    <hyperlink ref="N1202" r:id="rId2309" xr:uid="{00000000-0004-0000-0C00-000004090000}"/>
    <hyperlink ref="O1202" r:id="rId2310" xr:uid="{00000000-0004-0000-0C00-000005090000}"/>
    <hyperlink ref="N1203" r:id="rId2311" xr:uid="{00000000-0004-0000-0C00-000006090000}"/>
    <hyperlink ref="O1203" r:id="rId2312" xr:uid="{00000000-0004-0000-0C00-000007090000}"/>
    <hyperlink ref="N1204" r:id="rId2313" xr:uid="{00000000-0004-0000-0C00-000008090000}"/>
    <hyperlink ref="O1204" r:id="rId2314" xr:uid="{00000000-0004-0000-0C00-000009090000}"/>
    <hyperlink ref="N1342" r:id="rId2315" xr:uid="{00000000-0004-0000-0C00-00000A090000}"/>
    <hyperlink ref="O1342" r:id="rId2316" xr:uid="{00000000-0004-0000-0C00-00000B090000}"/>
    <hyperlink ref="N1343" r:id="rId2317" xr:uid="{00000000-0004-0000-0C00-00000C090000}"/>
    <hyperlink ref="O1343" r:id="rId2318" xr:uid="{00000000-0004-0000-0C00-00000D090000}"/>
    <hyperlink ref="N1344" r:id="rId2319" xr:uid="{00000000-0004-0000-0C00-00000E090000}"/>
    <hyperlink ref="O1344" r:id="rId2320" xr:uid="{00000000-0004-0000-0C00-00000F090000}"/>
    <hyperlink ref="N1205" r:id="rId2321" xr:uid="{00000000-0004-0000-0C00-000010090000}"/>
    <hyperlink ref="O1205" r:id="rId2322" xr:uid="{00000000-0004-0000-0C00-000011090000}"/>
    <hyperlink ref="N1206" r:id="rId2323" xr:uid="{00000000-0004-0000-0C00-000012090000}"/>
    <hyperlink ref="O1206" r:id="rId2324" xr:uid="{00000000-0004-0000-0C00-000013090000}"/>
    <hyperlink ref="N1207" r:id="rId2325" xr:uid="{00000000-0004-0000-0C00-000014090000}"/>
    <hyperlink ref="O1207" r:id="rId2326" xr:uid="{00000000-0004-0000-0C00-000015090000}"/>
    <hyperlink ref="N1208" r:id="rId2327" xr:uid="{00000000-0004-0000-0C00-000016090000}"/>
    <hyperlink ref="O1208" r:id="rId2328" xr:uid="{00000000-0004-0000-0C00-000017090000}"/>
    <hyperlink ref="N1209" r:id="rId2329" xr:uid="{00000000-0004-0000-0C00-000018090000}"/>
    <hyperlink ref="O1209" r:id="rId2330" xr:uid="{00000000-0004-0000-0C00-000019090000}"/>
    <hyperlink ref="N1210" r:id="rId2331" xr:uid="{00000000-0004-0000-0C00-00001A090000}"/>
    <hyperlink ref="O1210" r:id="rId2332" xr:uid="{00000000-0004-0000-0C00-00001B090000}"/>
    <hyperlink ref="N1211" r:id="rId2333" xr:uid="{00000000-0004-0000-0C00-00001C090000}"/>
    <hyperlink ref="O1211" r:id="rId2334" xr:uid="{00000000-0004-0000-0C00-00001D090000}"/>
    <hyperlink ref="N1212" r:id="rId2335" xr:uid="{00000000-0004-0000-0C00-00001E090000}"/>
    <hyperlink ref="O1212" r:id="rId2336" xr:uid="{00000000-0004-0000-0C00-00001F090000}"/>
    <hyperlink ref="N1213" r:id="rId2337" xr:uid="{00000000-0004-0000-0C00-000020090000}"/>
    <hyperlink ref="O1213" r:id="rId2338" xr:uid="{00000000-0004-0000-0C00-000021090000}"/>
    <hyperlink ref="N1214" r:id="rId2339" xr:uid="{00000000-0004-0000-0C00-000022090000}"/>
    <hyperlink ref="O1214" r:id="rId2340" xr:uid="{00000000-0004-0000-0C00-000023090000}"/>
    <hyperlink ref="N1215" r:id="rId2341" xr:uid="{00000000-0004-0000-0C00-000024090000}"/>
    <hyperlink ref="O1215" r:id="rId2342" xr:uid="{00000000-0004-0000-0C00-000025090000}"/>
    <hyperlink ref="N1216" r:id="rId2343" xr:uid="{00000000-0004-0000-0C00-000026090000}"/>
    <hyperlink ref="O1216" r:id="rId2344" xr:uid="{00000000-0004-0000-0C00-000027090000}"/>
    <hyperlink ref="N1217" r:id="rId2345" xr:uid="{00000000-0004-0000-0C00-000028090000}"/>
    <hyperlink ref="O1217" r:id="rId2346" xr:uid="{00000000-0004-0000-0C00-000029090000}"/>
    <hyperlink ref="N1218" r:id="rId2347" xr:uid="{00000000-0004-0000-0C00-00002A090000}"/>
    <hyperlink ref="O1218" r:id="rId2348" xr:uid="{00000000-0004-0000-0C00-00002B090000}"/>
    <hyperlink ref="N1219" r:id="rId2349" xr:uid="{00000000-0004-0000-0C00-00002C090000}"/>
    <hyperlink ref="O1219" r:id="rId2350" xr:uid="{00000000-0004-0000-0C00-00002D090000}"/>
    <hyperlink ref="N1220" r:id="rId2351" xr:uid="{00000000-0004-0000-0C00-00002E090000}"/>
    <hyperlink ref="O1220" r:id="rId2352" xr:uid="{00000000-0004-0000-0C00-00002F090000}"/>
    <hyperlink ref="N1221" r:id="rId2353" xr:uid="{00000000-0004-0000-0C00-000030090000}"/>
    <hyperlink ref="O1221" r:id="rId2354" xr:uid="{00000000-0004-0000-0C00-000031090000}"/>
    <hyperlink ref="N1222" r:id="rId2355" xr:uid="{00000000-0004-0000-0C00-000032090000}"/>
    <hyperlink ref="O1222" r:id="rId2356" xr:uid="{00000000-0004-0000-0C00-000033090000}"/>
    <hyperlink ref="N1223" r:id="rId2357" xr:uid="{00000000-0004-0000-0C00-000034090000}"/>
    <hyperlink ref="O1223" r:id="rId2358" xr:uid="{00000000-0004-0000-0C00-000035090000}"/>
    <hyperlink ref="N1224" r:id="rId2359" xr:uid="{00000000-0004-0000-0C00-000036090000}"/>
    <hyperlink ref="O1224" r:id="rId2360" xr:uid="{00000000-0004-0000-0C00-000037090000}"/>
    <hyperlink ref="N1225" r:id="rId2361" xr:uid="{00000000-0004-0000-0C00-000038090000}"/>
    <hyperlink ref="O1225" r:id="rId2362" xr:uid="{00000000-0004-0000-0C00-000039090000}"/>
    <hyperlink ref="N1226" r:id="rId2363" xr:uid="{00000000-0004-0000-0C00-00003A090000}"/>
    <hyperlink ref="O1226" r:id="rId2364" xr:uid="{00000000-0004-0000-0C00-00003B090000}"/>
    <hyperlink ref="N1227" r:id="rId2365" xr:uid="{00000000-0004-0000-0C00-00003C090000}"/>
    <hyperlink ref="O1227" r:id="rId2366" xr:uid="{00000000-0004-0000-0C00-00003D090000}"/>
    <hyperlink ref="N1228" r:id="rId2367" xr:uid="{00000000-0004-0000-0C00-00003E090000}"/>
    <hyperlink ref="O1228" r:id="rId2368" xr:uid="{00000000-0004-0000-0C00-00003F090000}"/>
    <hyperlink ref="N1229" r:id="rId2369" xr:uid="{00000000-0004-0000-0C00-000040090000}"/>
    <hyperlink ref="O1229" r:id="rId2370" xr:uid="{00000000-0004-0000-0C00-000041090000}"/>
    <hyperlink ref="N1230" r:id="rId2371" xr:uid="{00000000-0004-0000-0C00-000042090000}"/>
    <hyperlink ref="O1230" r:id="rId2372" xr:uid="{00000000-0004-0000-0C00-000043090000}"/>
    <hyperlink ref="N1231" r:id="rId2373" xr:uid="{00000000-0004-0000-0C00-000044090000}"/>
    <hyperlink ref="O1231" r:id="rId2374" xr:uid="{00000000-0004-0000-0C00-000045090000}"/>
    <hyperlink ref="N1232" r:id="rId2375" xr:uid="{00000000-0004-0000-0C00-000046090000}"/>
    <hyperlink ref="O1232" r:id="rId2376" xr:uid="{00000000-0004-0000-0C00-000047090000}"/>
    <hyperlink ref="N1233" r:id="rId2377" xr:uid="{00000000-0004-0000-0C00-000048090000}"/>
    <hyperlink ref="O1233" r:id="rId2378" xr:uid="{00000000-0004-0000-0C00-000049090000}"/>
    <hyperlink ref="N1234" r:id="rId2379" xr:uid="{00000000-0004-0000-0C00-00004A090000}"/>
    <hyperlink ref="O1234" r:id="rId2380" xr:uid="{00000000-0004-0000-0C00-00004B090000}"/>
    <hyperlink ref="N1235" r:id="rId2381" xr:uid="{00000000-0004-0000-0C00-00004C090000}"/>
    <hyperlink ref="O1235" r:id="rId2382" xr:uid="{00000000-0004-0000-0C00-00004D090000}"/>
    <hyperlink ref="N1236" r:id="rId2383" xr:uid="{00000000-0004-0000-0C00-00004E090000}"/>
    <hyperlink ref="O1236" r:id="rId2384" xr:uid="{00000000-0004-0000-0C00-00004F090000}"/>
    <hyperlink ref="N1237" r:id="rId2385" xr:uid="{00000000-0004-0000-0C00-000050090000}"/>
    <hyperlink ref="O1237" r:id="rId2386" xr:uid="{00000000-0004-0000-0C00-000051090000}"/>
    <hyperlink ref="N1238" r:id="rId2387" xr:uid="{00000000-0004-0000-0C00-000052090000}"/>
    <hyperlink ref="O1238" r:id="rId2388" xr:uid="{00000000-0004-0000-0C00-000053090000}"/>
    <hyperlink ref="N1239" r:id="rId2389" xr:uid="{00000000-0004-0000-0C00-000054090000}"/>
    <hyperlink ref="O1239" r:id="rId2390" xr:uid="{00000000-0004-0000-0C00-000055090000}"/>
    <hyperlink ref="N1240" r:id="rId2391" xr:uid="{00000000-0004-0000-0C00-000056090000}"/>
    <hyperlink ref="O1240" r:id="rId2392" xr:uid="{00000000-0004-0000-0C00-000057090000}"/>
    <hyperlink ref="N1241" r:id="rId2393" xr:uid="{00000000-0004-0000-0C00-000058090000}"/>
    <hyperlink ref="O1241" r:id="rId2394" xr:uid="{00000000-0004-0000-0C00-000059090000}"/>
    <hyperlink ref="N1242" r:id="rId2395" xr:uid="{00000000-0004-0000-0C00-00005A090000}"/>
    <hyperlink ref="O1242" r:id="rId2396" xr:uid="{00000000-0004-0000-0C00-00005B090000}"/>
    <hyperlink ref="N1243" r:id="rId2397" xr:uid="{00000000-0004-0000-0C00-00005C090000}"/>
    <hyperlink ref="O1243" r:id="rId2398" xr:uid="{00000000-0004-0000-0C00-00005D090000}"/>
    <hyperlink ref="N1244" r:id="rId2399" xr:uid="{00000000-0004-0000-0C00-00005E090000}"/>
    <hyperlink ref="O1244" r:id="rId2400" xr:uid="{00000000-0004-0000-0C00-00005F090000}"/>
    <hyperlink ref="N1245" r:id="rId2401" xr:uid="{00000000-0004-0000-0C00-000060090000}"/>
    <hyperlink ref="O1245" r:id="rId2402" xr:uid="{00000000-0004-0000-0C00-000061090000}"/>
    <hyperlink ref="N1246" r:id="rId2403" xr:uid="{00000000-0004-0000-0C00-000062090000}"/>
    <hyperlink ref="O1246" r:id="rId2404" xr:uid="{00000000-0004-0000-0C00-000063090000}"/>
    <hyperlink ref="N1247" r:id="rId2405" xr:uid="{00000000-0004-0000-0C00-000064090000}"/>
    <hyperlink ref="O1247" r:id="rId2406" xr:uid="{00000000-0004-0000-0C00-000065090000}"/>
    <hyperlink ref="N1248" r:id="rId2407" xr:uid="{00000000-0004-0000-0C00-000066090000}"/>
    <hyperlink ref="O1248" r:id="rId2408" xr:uid="{00000000-0004-0000-0C00-000067090000}"/>
    <hyperlink ref="N1249" r:id="rId2409" xr:uid="{00000000-0004-0000-0C00-000068090000}"/>
    <hyperlink ref="O1249" r:id="rId2410" xr:uid="{00000000-0004-0000-0C00-000069090000}"/>
    <hyperlink ref="N1250" r:id="rId2411" xr:uid="{00000000-0004-0000-0C00-00006A090000}"/>
    <hyperlink ref="O1250" r:id="rId2412" xr:uid="{00000000-0004-0000-0C00-00006B090000}"/>
    <hyperlink ref="N1251" r:id="rId2413" xr:uid="{00000000-0004-0000-0C00-00006C090000}"/>
    <hyperlink ref="O1251" r:id="rId2414" xr:uid="{00000000-0004-0000-0C00-00006D090000}"/>
    <hyperlink ref="N1252" r:id="rId2415" xr:uid="{00000000-0004-0000-0C00-00006E090000}"/>
    <hyperlink ref="O1252" r:id="rId2416" xr:uid="{00000000-0004-0000-0C00-00006F090000}"/>
    <hyperlink ref="N1253" r:id="rId2417" xr:uid="{00000000-0004-0000-0C00-000070090000}"/>
    <hyperlink ref="O1253" r:id="rId2418" xr:uid="{00000000-0004-0000-0C00-000071090000}"/>
    <hyperlink ref="N1254" r:id="rId2419" xr:uid="{00000000-0004-0000-0C00-000072090000}"/>
    <hyperlink ref="O1254" r:id="rId2420" xr:uid="{00000000-0004-0000-0C00-000073090000}"/>
    <hyperlink ref="N1255" r:id="rId2421" xr:uid="{00000000-0004-0000-0C00-000074090000}"/>
    <hyperlink ref="O1255" r:id="rId2422" xr:uid="{00000000-0004-0000-0C00-000075090000}"/>
    <hyperlink ref="N1256" r:id="rId2423" xr:uid="{00000000-0004-0000-0C00-000076090000}"/>
    <hyperlink ref="O1256" r:id="rId2424" xr:uid="{00000000-0004-0000-0C00-000077090000}"/>
    <hyperlink ref="N1257" r:id="rId2425" xr:uid="{00000000-0004-0000-0C00-000078090000}"/>
    <hyperlink ref="O1257" r:id="rId2426" xr:uid="{00000000-0004-0000-0C00-000079090000}"/>
    <hyperlink ref="N1258" r:id="rId2427" xr:uid="{00000000-0004-0000-0C00-00007A090000}"/>
    <hyperlink ref="O1258" r:id="rId2428" xr:uid="{00000000-0004-0000-0C00-00007B090000}"/>
    <hyperlink ref="N1259" r:id="rId2429" xr:uid="{00000000-0004-0000-0C00-00007C090000}"/>
    <hyperlink ref="O1259" r:id="rId2430" xr:uid="{00000000-0004-0000-0C00-00007D090000}"/>
    <hyperlink ref="N1260" r:id="rId2431" xr:uid="{00000000-0004-0000-0C00-00007E090000}"/>
    <hyperlink ref="O1260" r:id="rId2432" xr:uid="{00000000-0004-0000-0C00-00007F090000}"/>
    <hyperlink ref="N1261" r:id="rId2433" xr:uid="{00000000-0004-0000-0C00-000080090000}"/>
    <hyperlink ref="O1261" r:id="rId2434" xr:uid="{00000000-0004-0000-0C00-000081090000}"/>
    <hyperlink ref="N1262" r:id="rId2435" xr:uid="{00000000-0004-0000-0C00-000082090000}"/>
    <hyperlink ref="O1262" r:id="rId2436" xr:uid="{00000000-0004-0000-0C00-000083090000}"/>
    <hyperlink ref="N1263" r:id="rId2437" xr:uid="{00000000-0004-0000-0C00-000084090000}"/>
    <hyperlink ref="O1263" r:id="rId2438" xr:uid="{00000000-0004-0000-0C00-000085090000}"/>
    <hyperlink ref="N1264" r:id="rId2439" xr:uid="{00000000-0004-0000-0C00-000086090000}"/>
    <hyperlink ref="O1264" r:id="rId2440" xr:uid="{00000000-0004-0000-0C00-000087090000}"/>
    <hyperlink ref="N1265" r:id="rId2441" xr:uid="{00000000-0004-0000-0C00-000088090000}"/>
    <hyperlink ref="O1265" r:id="rId2442" xr:uid="{00000000-0004-0000-0C00-000089090000}"/>
    <hyperlink ref="N1266" r:id="rId2443" xr:uid="{00000000-0004-0000-0C00-00008A090000}"/>
    <hyperlink ref="O1266" r:id="rId2444" xr:uid="{00000000-0004-0000-0C00-00008B090000}"/>
    <hyperlink ref="N1267" r:id="rId2445" xr:uid="{00000000-0004-0000-0C00-00008C090000}"/>
    <hyperlink ref="O1267" r:id="rId2446" xr:uid="{00000000-0004-0000-0C00-00008D090000}"/>
    <hyperlink ref="N1268" r:id="rId2447" xr:uid="{00000000-0004-0000-0C00-00008E090000}"/>
    <hyperlink ref="O1268" r:id="rId2448" xr:uid="{00000000-0004-0000-0C00-00008F090000}"/>
    <hyperlink ref="N1269" r:id="rId2449" xr:uid="{00000000-0004-0000-0C00-000090090000}"/>
    <hyperlink ref="O1269" r:id="rId2450" xr:uid="{00000000-0004-0000-0C00-000091090000}"/>
    <hyperlink ref="N1270" r:id="rId2451" xr:uid="{00000000-0004-0000-0C00-000092090000}"/>
    <hyperlink ref="O1270" r:id="rId2452" xr:uid="{00000000-0004-0000-0C00-000093090000}"/>
    <hyperlink ref="N1271" r:id="rId2453" xr:uid="{00000000-0004-0000-0C00-000094090000}"/>
    <hyperlink ref="O1271" r:id="rId2454" xr:uid="{00000000-0004-0000-0C00-000095090000}"/>
    <hyperlink ref="N1272" r:id="rId2455" xr:uid="{00000000-0004-0000-0C00-000096090000}"/>
    <hyperlink ref="O1272" r:id="rId2456" xr:uid="{00000000-0004-0000-0C00-000097090000}"/>
    <hyperlink ref="N1273" r:id="rId2457" xr:uid="{00000000-0004-0000-0C00-000098090000}"/>
    <hyperlink ref="O1273" r:id="rId2458" xr:uid="{00000000-0004-0000-0C00-000099090000}"/>
    <hyperlink ref="N1274" r:id="rId2459" xr:uid="{00000000-0004-0000-0C00-00009A090000}"/>
    <hyperlink ref="O1274" r:id="rId2460" xr:uid="{00000000-0004-0000-0C00-00009B090000}"/>
    <hyperlink ref="N1275" r:id="rId2461" xr:uid="{00000000-0004-0000-0C00-00009C090000}"/>
    <hyperlink ref="O1275" r:id="rId2462" xr:uid="{00000000-0004-0000-0C00-00009D090000}"/>
    <hyperlink ref="N1276" r:id="rId2463" xr:uid="{00000000-0004-0000-0C00-00009E090000}"/>
    <hyperlink ref="O1276" r:id="rId2464" xr:uid="{00000000-0004-0000-0C00-00009F090000}"/>
    <hyperlink ref="N1277" r:id="rId2465" xr:uid="{00000000-0004-0000-0C00-0000A0090000}"/>
    <hyperlink ref="O1277" r:id="rId2466" xr:uid="{00000000-0004-0000-0C00-0000A1090000}"/>
    <hyperlink ref="N1278" r:id="rId2467" xr:uid="{00000000-0004-0000-0C00-0000A2090000}"/>
    <hyperlink ref="O1278" r:id="rId2468" xr:uid="{00000000-0004-0000-0C00-0000A3090000}"/>
    <hyperlink ref="N1279" r:id="rId2469" xr:uid="{00000000-0004-0000-0C00-0000A4090000}"/>
    <hyperlink ref="O1279" r:id="rId2470" xr:uid="{00000000-0004-0000-0C00-0000A5090000}"/>
    <hyperlink ref="N1280" r:id="rId2471" xr:uid="{00000000-0004-0000-0C00-0000A6090000}"/>
    <hyperlink ref="O1280" r:id="rId2472" xr:uid="{00000000-0004-0000-0C00-0000A7090000}"/>
    <hyperlink ref="N1281" r:id="rId2473" xr:uid="{00000000-0004-0000-0C00-0000A8090000}"/>
    <hyperlink ref="O1281" r:id="rId2474" xr:uid="{00000000-0004-0000-0C00-0000A9090000}"/>
    <hyperlink ref="N1282" r:id="rId2475" xr:uid="{00000000-0004-0000-0C00-0000AA090000}"/>
    <hyperlink ref="O1282" r:id="rId2476" xr:uid="{00000000-0004-0000-0C00-0000AB090000}"/>
    <hyperlink ref="N1283" r:id="rId2477" xr:uid="{00000000-0004-0000-0C00-0000AC090000}"/>
    <hyperlink ref="O1283" r:id="rId2478" xr:uid="{00000000-0004-0000-0C00-0000AD090000}"/>
    <hyperlink ref="N1284" r:id="rId2479" xr:uid="{00000000-0004-0000-0C00-0000AE090000}"/>
    <hyperlink ref="O1284" r:id="rId2480" xr:uid="{00000000-0004-0000-0C00-0000AF090000}"/>
    <hyperlink ref="N1285" r:id="rId2481" xr:uid="{00000000-0004-0000-0C00-0000B0090000}"/>
    <hyperlink ref="O1285" r:id="rId2482" xr:uid="{00000000-0004-0000-0C00-0000B1090000}"/>
    <hyperlink ref="N1286" r:id="rId2483" xr:uid="{00000000-0004-0000-0C00-0000B2090000}"/>
    <hyperlink ref="O1286" r:id="rId2484" xr:uid="{00000000-0004-0000-0C00-0000B3090000}"/>
    <hyperlink ref="N1287" r:id="rId2485" xr:uid="{00000000-0004-0000-0C00-0000B4090000}"/>
    <hyperlink ref="O1287" r:id="rId2486" xr:uid="{00000000-0004-0000-0C00-0000B5090000}"/>
    <hyperlink ref="N1288" r:id="rId2487" xr:uid="{00000000-0004-0000-0C00-0000B6090000}"/>
    <hyperlink ref="O1288" r:id="rId2488" xr:uid="{00000000-0004-0000-0C00-0000B7090000}"/>
    <hyperlink ref="N1289" r:id="rId2489" xr:uid="{00000000-0004-0000-0C00-0000B8090000}"/>
    <hyperlink ref="O1289" r:id="rId2490" xr:uid="{00000000-0004-0000-0C00-0000B9090000}"/>
    <hyperlink ref="N1290" r:id="rId2491" xr:uid="{00000000-0004-0000-0C00-0000BA090000}"/>
    <hyperlink ref="O1290" r:id="rId2492" xr:uid="{00000000-0004-0000-0C00-0000BB090000}"/>
    <hyperlink ref="N1291" r:id="rId2493" xr:uid="{00000000-0004-0000-0C00-0000BC090000}"/>
    <hyperlink ref="O1291" r:id="rId2494" xr:uid="{00000000-0004-0000-0C00-0000BD090000}"/>
    <hyperlink ref="N1292" r:id="rId2495" xr:uid="{00000000-0004-0000-0C00-0000BE090000}"/>
    <hyperlink ref="O1292" r:id="rId2496" xr:uid="{00000000-0004-0000-0C00-0000BF090000}"/>
    <hyperlink ref="N1293" r:id="rId2497" xr:uid="{00000000-0004-0000-0C00-0000C0090000}"/>
    <hyperlink ref="O1293" r:id="rId2498" xr:uid="{00000000-0004-0000-0C00-0000C1090000}"/>
    <hyperlink ref="N1294" r:id="rId2499" xr:uid="{00000000-0004-0000-0C00-0000C2090000}"/>
    <hyperlink ref="O1294" r:id="rId2500" xr:uid="{00000000-0004-0000-0C00-0000C3090000}"/>
    <hyperlink ref="N1295" r:id="rId2501" xr:uid="{00000000-0004-0000-0C00-0000C4090000}"/>
    <hyperlink ref="O1295" r:id="rId2502" xr:uid="{00000000-0004-0000-0C00-0000C5090000}"/>
    <hyperlink ref="N1296" r:id="rId2503" xr:uid="{00000000-0004-0000-0C00-0000C6090000}"/>
    <hyperlink ref="O1296" r:id="rId2504" xr:uid="{00000000-0004-0000-0C00-0000C7090000}"/>
    <hyperlink ref="N1297" r:id="rId2505" xr:uid="{00000000-0004-0000-0C00-0000C8090000}"/>
    <hyperlink ref="O1297" r:id="rId2506" xr:uid="{00000000-0004-0000-0C00-0000C9090000}"/>
    <hyperlink ref="N1298" r:id="rId2507" xr:uid="{00000000-0004-0000-0C00-0000CA090000}"/>
    <hyperlink ref="O1298" r:id="rId2508" xr:uid="{00000000-0004-0000-0C00-0000CB090000}"/>
    <hyperlink ref="N1299" r:id="rId2509" xr:uid="{00000000-0004-0000-0C00-0000CC090000}"/>
    <hyperlink ref="O1299" r:id="rId2510" xr:uid="{00000000-0004-0000-0C00-0000CD090000}"/>
    <hyperlink ref="N1300" r:id="rId2511" xr:uid="{00000000-0004-0000-0C00-0000CE090000}"/>
    <hyperlink ref="O1300" r:id="rId2512" xr:uid="{00000000-0004-0000-0C00-0000CF090000}"/>
    <hyperlink ref="N1301" r:id="rId2513" xr:uid="{00000000-0004-0000-0C00-0000D0090000}"/>
    <hyperlink ref="O1301" r:id="rId2514" xr:uid="{00000000-0004-0000-0C00-0000D1090000}"/>
    <hyperlink ref="N1302" r:id="rId2515" xr:uid="{00000000-0004-0000-0C00-0000D2090000}"/>
    <hyperlink ref="O1302" r:id="rId2516" xr:uid="{00000000-0004-0000-0C00-0000D3090000}"/>
    <hyperlink ref="N1303" r:id="rId2517" xr:uid="{00000000-0004-0000-0C00-0000D4090000}"/>
    <hyperlink ref="O1303" r:id="rId2518" xr:uid="{00000000-0004-0000-0C00-0000D5090000}"/>
    <hyperlink ref="N1304" r:id="rId2519" xr:uid="{00000000-0004-0000-0C00-0000D6090000}"/>
    <hyperlink ref="O1304" r:id="rId2520" xr:uid="{00000000-0004-0000-0C00-0000D7090000}"/>
    <hyperlink ref="N1305" r:id="rId2521" xr:uid="{00000000-0004-0000-0C00-0000D8090000}"/>
    <hyperlink ref="O1305" r:id="rId2522" xr:uid="{00000000-0004-0000-0C00-0000D9090000}"/>
    <hyperlink ref="N1306" r:id="rId2523" xr:uid="{00000000-0004-0000-0C00-0000DA090000}"/>
    <hyperlink ref="O1306" r:id="rId2524" xr:uid="{00000000-0004-0000-0C00-0000DB090000}"/>
    <hyperlink ref="N1307" r:id="rId2525" xr:uid="{00000000-0004-0000-0C00-0000DC090000}"/>
    <hyperlink ref="O1307" r:id="rId2526" xr:uid="{00000000-0004-0000-0C00-0000DD090000}"/>
    <hyperlink ref="N1308" r:id="rId2527" xr:uid="{00000000-0004-0000-0C00-0000DE090000}"/>
    <hyperlink ref="O1308" r:id="rId2528" xr:uid="{00000000-0004-0000-0C00-0000DF090000}"/>
    <hyperlink ref="N1309" r:id="rId2529" xr:uid="{00000000-0004-0000-0C00-0000E0090000}"/>
    <hyperlink ref="O1309" r:id="rId2530" xr:uid="{00000000-0004-0000-0C00-0000E1090000}"/>
    <hyperlink ref="N1310" r:id="rId2531" xr:uid="{00000000-0004-0000-0C00-0000E2090000}"/>
    <hyperlink ref="O1310" r:id="rId2532" xr:uid="{00000000-0004-0000-0C00-0000E3090000}"/>
    <hyperlink ref="N1311" r:id="rId2533" xr:uid="{00000000-0004-0000-0C00-0000E4090000}"/>
    <hyperlink ref="O1311" r:id="rId2534" xr:uid="{00000000-0004-0000-0C00-0000E5090000}"/>
    <hyperlink ref="N1312" r:id="rId2535" xr:uid="{00000000-0004-0000-0C00-0000E6090000}"/>
    <hyperlink ref="O1312" r:id="rId2536" xr:uid="{00000000-0004-0000-0C00-0000E7090000}"/>
    <hyperlink ref="N1313" r:id="rId2537" xr:uid="{00000000-0004-0000-0C00-0000E8090000}"/>
    <hyperlink ref="O1313" r:id="rId2538" xr:uid="{00000000-0004-0000-0C00-0000E9090000}"/>
    <hyperlink ref="N1314" r:id="rId2539" xr:uid="{00000000-0004-0000-0C00-0000EA090000}"/>
    <hyperlink ref="O1314" r:id="rId2540" xr:uid="{00000000-0004-0000-0C00-0000EB090000}"/>
    <hyperlink ref="N1315" r:id="rId2541" xr:uid="{00000000-0004-0000-0C00-0000EC090000}"/>
    <hyperlink ref="O1315" r:id="rId2542" xr:uid="{00000000-0004-0000-0C00-0000ED090000}"/>
    <hyperlink ref="N1316" r:id="rId2543" xr:uid="{00000000-0004-0000-0C00-0000EE090000}"/>
    <hyperlink ref="O1316" r:id="rId2544" xr:uid="{00000000-0004-0000-0C00-0000EF090000}"/>
    <hyperlink ref="N1317" r:id="rId2545" xr:uid="{00000000-0004-0000-0C00-0000F0090000}"/>
    <hyperlink ref="O1317" r:id="rId2546" xr:uid="{00000000-0004-0000-0C00-0000F1090000}"/>
    <hyperlink ref="N1318" r:id="rId2547" xr:uid="{00000000-0004-0000-0C00-0000F2090000}"/>
    <hyperlink ref="O1318" r:id="rId2548" xr:uid="{00000000-0004-0000-0C00-0000F3090000}"/>
    <hyperlink ref="N1319" r:id="rId2549" xr:uid="{00000000-0004-0000-0C00-0000F4090000}"/>
    <hyperlink ref="O1319" r:id="rId2550" xr:uid="{00000000-0004-0000-0C00-0000F5090000}"/>
    <hyperlink ref="N1320" r:id="rId2551" xr:uid="{00000000-0004-0000-0C00-0000F6090000}"/>
    <hyperlink ref="O1320" r:id="rId2552" xr:uid="{00000000-0004-0000-0C00-0000F7090000}"/>
    <hyperlink ref="N1321" r:id="rId2553" xr:uid="{00000000-0004-0000-0C00-0000F8090000}"/>
    <hyperlink ref="O1321" r:id="rId2554" xr:uid="{00000000-0004-0000-0C00-0000F9090000}"/>
    <hyperlink ref="N1322" r:id="rId2555" xr:uid="{00000000-0004-0000-0C00-0000FA090000}"/>
    <hyperlink ref="O1322" r:id="rId2556" xr:uid="{00000000-0004-0000-0C00-0000FB090000}"/>
    <hyperlink ref="N1323" r:id="rId2557" xr:uid="{00000000-0004-0000-0C00-0000FC090000}"/>
    <hyperlink ref="O1323" r:id="rId2558" xr:uid="{00000000-0004-0000-0C00-0000FD090000}"/>
    <hyperlink ref="N1324" r:id="rId2559" xr:uid="{00000000-0004-0000-0C00-0000FE090000}"/>
    <hyperlink ref="O1324" r:id="rId2560" xr:uid="{00000000-0004-0000-0C00-0000FF090000}"/>
    <hyperlink ref="N1325" r:id="rId2561" xr:uid="{00000000-0004-0000-0C00-0000000A0000}"/>
    <hyperlink ref="O1325" r:id="rId2562" xr:uid="{00000000-0004-0000-0C00-0000010A0000}"/>
    <hyperlink ref="N1326" r:id="rId2563" xr:uid="{00000000-0004-0000-0C00-0000020A0000}"/>
    <hyperlink ref="O1326" r:id="rId2564" xr:uid="{00000000-0004-0000-0C00-0000030A0000}"/>
    <hyperlink ref="N1327" r:id="rId2565" xr:uid="{00000000-0004-0000-0C00-0000040A0000}"/>
    <hyperlink ref="O1327" r:id="rId2566" xr:uid="{00000000-0004-0000-0C00-0000050A0000}"/>
    <hyperlink ref="N1328" r:id="rId2567" xr:uid="{00000000-0004-0000-0C00-0000060A0000}"/>
    <hyperlink ref="O1328" r:id="rId2568" xr:uid="{00000000-0004-0000-0C00-0000070A0000}"/>
    <hyperlink ref="N1329" r:id="rId2569" xr:uid="{00000000-0004-0000-0C00-0000080A0000}"/>
    <hyperlink ref="O1329" r:id="rId2570" xr:uid="{00000000-0004-0000-0C00-0000090A0000}"/>
    <hyperlink ref="N1330" r:id="rId2571" xr:uid="{00000000-0004-0000-0C00-00000A0A0000}"/>
    <hyperlink ref="O1330" r:id="rId2572" xr:uid="{00000000-0004-0000-0C00-00000B0A0000}"/>
    <hyperlink ref="N1331" r:id="rId2573" xr:uid="{00000000-0004-0000-0C00-00000C0A0000}"/>
    <hyperlink ref="O1331" r:id="rId2574" xr:uid="{00000000-0004-0000-0C00-00000D0A0000}"/>
    <hyperlink ref="N1332" r:id="rId2575" xr:uid="{00000000-0004-0000-0C00-00000E0A0000}"/>
    <hyperlink ref="O1332" r:id="rId2576" xr:uid="{00000000-0004-0000-0C00-00000F0A0000}"/>
    <hyperlink ref="N1333" r:id="rId2577" xr:uid="{00000000-0004-0000-0C00-0000100A0000}"/>
    <hyperlink ref="O1333" r:id="rId2578" xr:uid="{00000000-0004-0000-0C00-0000110A0000}"/>
    <hyperlink ref="N1334" r:id="rId2579" xr:uid="{00000000-0004-0000-0C00-0000120A0000}"/>
    <hyperlink ref="O1334" r:id="rId2580" xr:uid="{00000000-0004-0000-0C00-0000130A0000}"/>
    <hyperlink ref="N1335" r:id="rId2581" xr:uid="{00000000-0004-0000-0C00-0000140A0000}"/>
    <hyperlink ref="O1335" r:id="rId2582" xr:uid="{00000000-0004-0000-0C00-0000150A0000}"/>
    <hyperlink ref="N1336" r:id="rId2583" xr:uid="{00000000-0004-0000-0C00-0000160A0000}"/>
    <hyperlink ref="O1336" r:id="rId2584" xr:uid="{00000000-0004-0000-0C00-0000170A0000}"/>
    <hyperlink ref="N1337" r:id="rId2585" xr:uid="{00000000-0004-0000-0C00-0000180A0000}"/>
    <hyperlink ref="O1337" r:id="rId2586" xr:uid="{00000000-0004-0000-0C00-0000190A0000}"/>
    <hyperlink ref="N1338" r:id="rId2587" xr:uid="{00000000-0004-0000-0C00-00001A0A0000}"/>
    <hyperlink ref="O1338" r:id="rId2588" xr:uid="{00000000-0004-0000-0C00-00001B0A0000}"/>
    <hyperlink ref="N1339" r:id="rId2589" xr:uid="{00000000-0004-0000-0C00-00001C0A0000}"/>
    <hyperlink ref="O1339" r:id="rId2590" xr:uid="{00000000-0004-0000-0C00-00001D0A0000}"/>
    <hyperlink ref="N1340" r:id="rId2591" xr:uid="{00000000-0004-0000-0C00-00001E0A0000}"/>
    <hyperlink ref="O1340" r:id="rId2592" xr:uid="{00000000-0004-0000-0C00-00001F0A0000}"/>
    <hyperlink ref="N1341" r:id="rId2593" xr:uid="{00000000-0004-0000-0C00-0000200A0000}"/>
    <hyperlink ref="O1341" r:id="rId2594" xr:uid="{00000000-0004-0000-0C00-0000210A0000}"/>
    <hyperlink ref="N1463" r:id="rId2595" xr:uid="{00000000-0004-0000-0C00-0000220A0000}"/>
    <hyperlink ref="O1463" r:id="rId2596" xr:uid="{00000000-0004-0000-0C00-0000230A0000}"/>
    <hyperlink ref="N1464" r:id="rId2597" xr:uid="{00000000-0004-0000-0C00-0000240A0000}"/>
    <hyperlink ref="O1464" r:id="rId2598" xr:uid="{00000000-0004-0000-0C00-0000250A0000}"/>
    <hyperlink ref="N1465" r:id="rId2599" xr:uid="{00000000-0004-0000-0C00-0000260A0000}"/>
    <hyperlink ref="O1465" r:id="rId2600" xr:uid="{00000000-0004-0000-0C00-0000270A0000}"/>
    <hyperlink ref="N1466" r:id="rId2601" xr:uid="{00000000-0004-0000-0C00-0000280A0000}"/>
    <hyperlink ref="O1466" r:id="rId2602" xr:uid="{00000000-0004-0000-0C00-0000290A0000}"/>
    <hyperlink ref="N1345" r:id="rId2603" xr:uid="{00000000-0004-0000-0C00-00002A0A0000}"/>
    <hyperlink ref="O1345" r:id="rId2604" xr:uid="{00000000-0004-0000-0C00-00002B0A0000}"/>
    <hyperlink ref="N1346" r:id="rId2605" xr:uid="{00000000-0004-0000-0C00-00002C0A0000}"/>
    <hyperlink ref="O1346" r:id="rId2606" xr:uid="{00000000-0004-0000-0C00-00002D0A0000}"/>
    <hyperlink ref="N1347" r:id="rId2607" xr:uid="{00000000-0004-0000-0C00-00002E0A0000}"/>
    <hyperlink ref="O1347" r:id="rId2608" xr:uid="{00000000-0004-0000-0C00-00002F0A0000}"/>
    <hyperlink ref="N1348" r:id="rId2609" xr:uid="{00000000-0004-0000-0C00-0000300A0000}"/>
    <hyperlink ref="O1348" r:id="rId2610" xr:uid="{00000000-0004-0000-0C00-0000310A0000}"/>
    <hyperlink ref="N1349" r:id="rId2611" xr:uid="{00000000-0004-0000-0C00-0000320A0000}"/>
    <hyperlink ref="O1349" r:id="rId2612" xr:uid="{00000000-0004-0000-0C00-0000330A0000}"/>
    <hyperlink ref="N1350" r:id="rId2613" xr:uid="{00000000-0004-0000-0C00-0000340A0000}"/>
    <hyperlink ref="O1350" r:id="rId2614" xr:uid="{00000000-0004-0000-0C00-0000350A0000}"/>
    <hyperlink ref="N1351" r:id="rId2615" xr:uid="{00000000-0004-0000-0C00-0000360A0000}"/>
    <hyperlink ref="O1351" r:id="rId2616" xr:uid="{00000000-0004-0000-0C00-0000370A0000}"/>
    <hyperlink ref="N1352" r:id="rId2617" xr:uid="{00000000-0004-0000-0C00-0000380A0000}"/>
    <hyperlink ref="O1352" r:id="rId2618" xr:uid="{00000000-0004-0000-0C00-0000390A0000}"/>
    <hyperlink ref="N1353" r:id="rId2619" xr:uid="{00000000-0004-0000-0C00-00003A0A0000}"/>
    <hyperlink ref="O1353" r:id="rId2620" xr:uid="{00000000-0004-0000-0C00-00003B0A0000}"/>
    <hyperlink ref="N1354" r:id="rId2621" xr:uid="{00000000-0004-0000-0C00-00003C0A0000}"/>
    <hyperlink ref="O1354" r:id="rId2622" xr:uid="{00000000-0004-0000-0C00-00003D0A0000}"/>
    <hyperlink ref="N1355" r:id="rId2623" xr:uid="{00000000-0004-0000-0C00-00003E0A0000}"/>
    <hyperlink ref="O1355" r:id="rId2624" xr:uid="{00000000-0004-0000-0C00-00003F0A0000}"/>
    <hyperlink ref="N1356" r:id="rId2625" xr:uid="{00000000-0004-0000-0C00-0000400A0000}"/>
    <hyperlink ref="O1356" r:id="rId2626" xr:uid="{00000000-0004-0000-0C00-0000410A0000}"/>
    <hyperlink ref="N1357" r:id="rId2627" xr:uid="{00000000-0004-0000-0C00-0000420A0000}"/>
    <hyperlink ref="O1357" r:id="rId2628" xr:uid="{00000000-0004-0000-0C00-0000430A0000}"/>
    <hyperlink ref="N1358" r:id="rId2629" xr:uid="{00000000-0004-0000-0C00-0000440A0000}"/>
    <hyperlink ref="O1358" r:id="rId2630" xr:uid="{00000000-0004-0000-0C00-0000450A0000}"/>
    <hyperlink ref="N1359" r:id="rId2631" xr:uid="{00000000-0004-0000-0C00-0000460A0000}"/>
    <hyperlink ref="O1359" r:id="rId2632" xr:uid="{00000000-0004-0000-0C00-0000470A0000}"/>
    <hyperlink ref="N1360" r:id="rId2633" xr:uid="{00000000-0004-0000-0C00-0000480A0000}"/>
    <hyperlink ref="O1360" r:id="rId2634" xr:uid="{00000000-0004-0000-0C00-0000490A0000}"/>
    <hyperlink ref="N1361" r:id="rId2635" xr:uid="{00000000-0004-0000-0C00-00004A0A0000}"/>
    <hyperlink ref="O1361" r:id="rId2636" xr:uid="{00000000-0004-0000-0C00-00004B0A0000}"/>
    <hyperlink ref="N1362" r:id="rId2637" xr:uid="{00000000-0004-0000-0C00-00004C0A0000}"/>
    <hyperlink ref="O1362" r:id="rId2638" xr:uid="{00000000-0004-0000-0C00-00004D0A0000}"/>
    <hyperlink ref="N1363" r:id="rId2639" xr:uid="{00000000-0004-0000-0C00-00004E0A0000}"/>
    <hyperlink ref="O1363" r:id="rId2640" xr:uid="{00000000-0004-0000-0C00-00004F0A0000}"/>
    <hyperlink ref="N1364" r:id="rId2641" xr:uid="{00000000-0004-0000-0C00-0000500A0000}"/>
    <hyperlink ref="O1364" r:id="rId2642" xr:uid="{00000000-0004-0000-0C00-0000510A0000}"/>
    <hyperlink ref="N1365" r:id="rId2643" xr:uid="{00000000-0004-0000-0C00-0000520A0000}"/>
    <hyperlink ref="O1365" r:id="rId2644" xr:uid="{00000000-0004-0000-0C00-0000530A0000}"/>
    <hyperlink ref="N1366" r:id="rId2645" xr:uid="{00000000-0004-0000-0C00-0000540A0000}"/>
    <hyperlink ref="O1366" r:id="rId2646" xr:uid="{00000000-0004-0000-0C00-0000550A0000}"/>
    <hyperlink ref="N1367" r:id="rId2647" xr:uid="{00000000-0004-0000-0C00-0000560A0000}"/>
    <hyperlink ref="O1367" r:id="rId2648" xr:uid="{00000000-0004-0000-0C00-0000570A0000}"/>
    <hyperlink ref="N1368" r:id="rId2649" xr:uid="{00000000-0004-0000-0C00-0000580A0000}"/>
    <hyperlink ref="O1368" r:id="rId2650" xr:uid="{00000000-0004-0000-0C00-0000590A0000}"/>
    <hyperlink ref="N1369" r:id="rId2651" xr:uid="{00000000-0004-0000-0C00-00005A0A0000}"/>
    <hyperlink ref="O1369" r:id="rId2652" xr:uid="{00000000-0004-0000-0C00-00005B0A0000}"/>
    <hyperlink ref="N1370" r:id="rId2653" xr:uid="{00000000-0004-0000-0C00-00005C0A0000}"/>
    <hyperlink ref="O1370" r:id="rId2654" xr:uid="{00000000-0004-0000-0C00-00005D0A0000}"/>
    <hyperlink ref="N1371" r:id="rId2655" xr:uid="{00000000-0004-0000-0C00-00005E0A0000}"/>
    <hyperlink ref="O1371" r:id="rId2656" xr:uid="{00000000-0004-0000-0C00-00005F0A0000}"/>
    <hyperlink ref="N1372" r:id="rId2657" xr:uid="{00000000-0004-0000-0C00-0000600A0000}"/>
    <hyperlink ref="O1372" r:id="rId2658" xr:uid="{00000000-0004-0000-0C00-0000610A0000}"/>
    <hyperlink ref="N1373" r:id="rId2659" xr:uid="{00000000-0004-0000-0C00-0000620A0000}"/>
    <hyperlink ref="O1373" r:id="rId2660" xr:uid="{00000000-0004-0000-0C00-0000630A0000}"/>
    <hyperlink ref="N1374" r:id="rId2661" xr:uid="{00000000-0004-0000-0C00-0000640A0000}"/>
    <hyperlink ref="O1374" r:id="rId2662" xr:uid="{00000000-0004-0000-0C00-0000650A0000}"/>
    <hyperlink ref="N1375" r:id="rId2663" xr:uid="{00000000-0004-0000-0C00-0000660A0000}"/>
    <hyperlink ref="O1375" r:id="rId2664" xr:uid="{00000000-0004-0000-0C00-0000670A0000}"/>
    <hyperlink ref="N1376" r:id="rId2665" xr:uid="{00000000-0004-0000-0C00-0000680A0000}"/>
    <hyperlink ref="O1376" r:id="rId2666" xr:uid="{00000000-0004-0000-0C00-0000690A0000}"/>
    <hyperlink ref="N1377" r:id="rId2667" xr:uid="{00000000-0004-0000-0C00-00006A0A0000}"/>
    <hyperlink ref="O1377" r:id="rId2668" xr:uid="{00000000-0004-0000-0C00-00006B0A0000}"/>
    <hyperlink ref="N1378" r:id="rId2669" xr:uid="{00000000-0004-0000-0C00-00006C0A0000}"/>
    <hyperlink ref="O1378" r:id="rId2670" xr:uid="{00000000-0004-0000-0C00-00006D0A0000}"/>
    <hyperlink ref="N1379" r:id="rId2671" xr:uid="{00000000-0004-0000-0C00-00006E0A0000}"/>
    <hyperlink ref="O1379" r:id="rId2672" xr:uid="{00000000-0004-0000-0C00-00006F0A0000}"/>
    <hyperlink ref="N1380" r:id="rId2673" xr:uid="{00000000-0004-0000-0C00-0000700A0000}"/>
    <hyperlink ref="O1380" r:id="rId2674" xr:uid="{00000000-0004-0000-0C00-0000710A0000}"/>
    <hyperlink ref="N1381" r:id="rId2675" xr:uid="{00000000-0004-0000-0C00-0000720A0000}"/>
    <hyperlink ref="O1381" r:id="rId2676" xr:uid="{00000000-0004-0000-0C00-0000730A0000}"/>
    <hyperlink ref="N1382" r:id="rId2677" xr:uid="{00000000-0004-0000-0C00-0000740A0000}"/>
    <hyperlink ref="O1382" r:id="rId2678" xr:uid="{00000000-0004-0000-0C00-0000750A0000}"/>
    <hyperlink ref="N1383" r:id="rId2679" xr:uid="{00000000-0004-0000-0C00-0000760A0000}"/>
    <hyperlink ref="O1383" r:id="rId2680" xr:uid="{00000000-0004-0000-0C00-0000770A0000}"/>
    <hyperlink ref="N1384" r:id="rId2681" xr:uid="{00000000-0004-0000-0C00-0000780A0000}"/>
    <hyperlink ref="O1384" r:id="rId2682" xr:uid="{00000000-0004-0000-0C00-0000790A0000}"/>
    <hyperlink ref="N1385" r:id="rId2683" xr:uid="{00000000-0004-0000-0C00-00007A0A0000}"/>
    <hyperlink ref="O1385" r:id="rId2684" xr:uid="{00000000-0004-0000-0C00-00007B0A0000}"/>
    <hyperlink ref="N1386" r:id="rId2685" xr:uid="{00000000-0004-0000-0C00-00007C0A0000}"/>
    <hyperlink ref="O1386" r:id="rId2686" xr:uid="{00000000-0004-0000-0C00-00007D0A0000}"/>
    <hyperlink ref="N1387" r:id="rId2687" xr:uid="{00000000-0004-0000-0C00-00007E0A0000}"/>
    <hyperlink ref="O1387" r:id="rId2688" xr:uid="{00000000-0004-0000-0C00-00007F0A0000}"/>
    <hyperlink ref="N1388" r:id="rId2689" xr:uid="{00000000-0004-0000-0C00-0000800A0000}"/>
    <hyperlink ref="O1388" r:id="rId2690" xr:uid="{00000000-0004-0000-0C00-0000810A0000}"/>
    <hyperlink ref="N1389" r:id="rId2691" xr:uid="{00000000-0004-0000-0C00-0000820A0000}"/>
    <hyperlink ref="O1389" r:id="rId2692" xr:uid="{00000000-0004-0000-0C00-0000830A0000}"/>
    <hyperlink ref="N1390" r:id="rId2693" xr:uid="{00000000-0004-0000-0C00-0000840A0000}"/>
    <hyperlink ref="O1390" r:id="rId2694" xr:uid="{00000000-0004-0000-0C00-0000850A0000}"/>
    <hyperlink ref="N1391" r:id="rId2695" xr:uid="{00000000-0004-0000-0C00-0000860A0000}"/>
    <hyperlink ref="O1391" r:id="rId2696" xr:uid="{00000000-0004-0000-0C00-0000870A0000}"/>
    <hyperlink ref="N1392" r:id="rId2697" xr:uid="{00000000-0004-0000-0C00-0000880A0000}"/>
    <hyperlink ref="O1392" r:id="rId2698" xr:uid="{00000000-0004-0000-0C00-0000890A0000}"/>
    <hyperlink ref="N1393" r:id="rId2699" xr:uid="{00000000-0004-0000-0C00-00008A0A0000}"/>
    <hyperlink ref="O1393" r:id="rId2700" xr:uid="{00000000-0004-0000-0C00-00008B0A0000}"/>
    <hyperlink ref="N1394" r:id="rId2701" xr:uid="{00000000-0004-0000-0C00-00008C0A0000}"/>
    <hyperlink ref="O1394" r:id="rId2702" xr:uid="{00000000-0004-0000-0C00-00008D0A0000}"/>
    <hyperlink ref="N1395" r:id="rId2703" xr:uid="{00000000-0004-0000-0C00-00008E0A0000}"/>
    <hyperlink ref="O1395" r:id="rId2704" xr:uid="{00000000-0004-0000-0C00-00008F0A0000}"/>
    <hyperlink ref="N1396" r:id="rId2705" xr:uid="{00000000-0004-0000-0C00-0000900A0000}"/>
    <hyperlink ref="O1396" r:id="rId2706" xr:uid="{00000000-0004-0000-0C00-0000910A0000}"/>
    <hyperlink ref="N1397" r:id="rId2707" xr:uid="{00000000-0004-0000-0C00-0000920A0000}"/>
    <hyperlink ref="O1397" r:id="rId2708" xr:uid="{00000000-0004-0000-0C00-0000930A0000}"/>
    <hyperlink ref="N1398" r:id="rId2709" xr:uid="{00000000-0004-0000-0C00-0000940A0000}"/>
    <hyperlink ref="O1398" r:id="rId2710" xr:uid="{00000000-0004-0000-0C00-0000950A0000}"/>
    <hyperlink ref="N1399" r:id="rId2711" xr:uid="{00000000-0004-0000-0C00-0000960A0000}"/>
    <hyperlink ref="O1399" r:id="rId2712" xr:uid="{00000000-0004-0000-0C00-0000970A0000}"/>
    <hyperlink ref="N1400" r:id="rId2713" xr:uid="{00000000-0004-0000-0C00-0000980A0000}"/>
    <hyperlink ref="O1400" r:id="rId2714" xr:uid="{00000000-0004-0000-0C00-0000990A0000}"/>
    <hyperlink ref="N1401" r:id="rId2715" xr:uid="{00000000-0004-0000-0C00-00009A0A0000}"/>
    <hyperlink ref="O1401" r:id="rId2716" xr:uid="{00000000-0004-0000-0C00-00009B0A0000}"/>
    <hyperlink ref="N1402" r:id="rId2717" xr:uid="{00000000-0004-0000-0C00-00009C0A0000}"/>
    <hyperlink ref="O1402" r:id="rId2718" xr:uid="{00000000-0004-0000-0C00-00009D0A0000}"/>
    <hyperlink ref="N1403" r:id="rId2719" xr:uid="{00000000-0004-0000-0C00-00009E0A0000}"/>
    <hyperlink ref="O1403" r:id="rId2720" xr:uid="{00000000-0004-0000-0C00-00009F0A0000}"/>
    <hyperlink ref="N1404" r:id="rId2721" xr:uid="{00000000-0004-0000-0C00-0000A00A0000}"/>
    <hyperlink ref="O1404" r:id="rId2722" xr:uid="{00000000-0004-0000-0C00-0000A10A0000}"/>
    <hyperlink ref="N1405" r:id="rId2723" xr:uid="{00000000-0004-0000-0C00-0000A20A0000}"/>
    <hyperlink ref="O1405" r:id="rId2724" xr:uid="{00000000-0004-0000-0C00-0000A30A0000}"/>
    <hyperlink ref="N1406" r:id="rId2725" xr:uid="{00000000-0004-0000-0C00-0000A40A0000}"/>
    <hyperlink ref="O1406" r:id="rId2726" xr:uid="{00000000-0004-0000-0C00-0000A50A0000}"/>
    <hyperlink ref="N1407" r:id="rId2727" xr:uid="{00000000-0004-0000-0C00-0000A60A0000}"/>
    <hyperlink ref="O1407" r:id="rId2728" xr:uid="{00000000-0004-0000-0C00-0000A70A0000}"/>
    <hyperlink ref="N1408" r:id="rId2729" xr:uid="{00000000-0004-0000-0C00-0000A80A0000}"/>
    <hyperlink ref="O1408" r:id="rId2730" xr:uid="{00000000-0004-0000-0C00-0000A90A0000}"/>
    <hyperlink ref="N1409" r:id="rId2731" xr:uid="{00000000-0004-0000-0C00-0000AA0A0000}"/>
    <hyperlink ref="O1409" r:id="rId2732" xr:uid="{00000000-0004-0000-0C00-0000AB0A0000}"/>
    <hyperlink ref="N1410" r:id="rId2733" xr:uid="{00000000-0004-0000-0C00-0000AC0A0000}"/>
    <hyperlink ref="O1410" r:id="rId2734" xr:uid="{00000000-0004-0000-0C00-0000AD0A0000}"/>
    <hyperlink ref="N1411" r:id="rId2735" xr:uid="{00000000-0004-0000-0C00-0000AE0A0000}"/>
    <hyperlink ref="O1411" r:id="rId2736" xr:uid="{00000000-0004-0000-0C00-0000AF0A0000}"/>
    <hyperlink ref="N1412" r:id="rId2737" xr:uid="{00000000-0004-0000-0C00-0000B00A0000}"/>
    <hyperlink ref="O1412" r:id="rId2738" xr:uid="{00000000-0004-0000-0C00-0000B10A0000}"/>
    <hyperlink ref="N1413" r:id="rId2739" xr:uid="{00000000-0004-0000-0C00-0000B20A0000}"/>
    <hyperlink ref="O1413" r:id="rId2740" xr:uid="{00000000-0004-0000-0C00-0000B30A0000}"/>
    <hyperlink ref="N1414" r:id="rId2741" xr:uid="{00000000-0004-0000-0C00-0000B40A0000}"/>
    <hyperlink ref="O1414" r:id="rId2742" xr:uid="{00000000-0004-0000-0C00-0000B50A0000}"/>
    <hyperlink ref="N1415" r:id="rId2743" xr:uid="{00000000-0004-0000-0C00-0000B60A0000}"/>
    <hyperlink ref="O1415" r:id="rId2744" xr:uid="{00000000-0004-0000-0C00-0000B70A0000}"/>
    <hyperlink ref="N1416" r:id="rId2745" xr:uid="{00000000-0004-0000-0C00-0000B80A0000}"/>
    <hyperlink ref="O1416" r:id="rId2746" xr:uid="{00000000-0004-0000-0C00-0000B90A0000}"/>
    <hyperlink ref="N1417" r:id="rId2747" xr:uid="{00000000-0004-0000-0C00-0000BA0A0000}"/>
    <hyperlink ref="O1417" r:id="rId2748" xr:uid="{00000000-0004-0000-0C00-0000BB0A0000}"/>
    <hyperlink ref="N1418" r:id="rId2749" xr:uid="{00000000-0004-0000-0C00-0000BC0A0000}"/>
    <hyperlink ref="O1418" r:id="rId2750" xr:uid="{00000000-0004-0000-0C00-0000BD0A0000}"/>
    <hyperlink ref="N1419" r:id="rId2751" xr:uid="{00000000-0004-0000-0C00-0000BE0A0000}"/>
    <hyperlink ref="O1419" r:id="rId2752" xr:uid="{00000000-0004-0000-0C00-0000BF0A0000}"/>
    <hyperlink ref="N1420" r:id="rId2753" xr:uid="{00000000-0004-0000-0C00-0000C00A0000}"/>
    <hyperlink ref="O1420" r:id="rId2754" xr:uid="{00000000-0004-0000-0C00-0000C10A0000}"/>
    <hyperlink ref="N1421" r:id="rId2755" xr:uid="{00000000-0004-0000-0C00-0000C20A0000}"/>
    <hyperlink ref="O1421" r:id="rId2756" xr:uid="{00000000-0004-0000-0C00-0000C30A0000}"/>
    <hyperlink ref="N1422" r:id="rId2757" xr:uid="{00000000-0004-0000-0C00-0000C40A0000}"/>
    <hyperlink ref="O1422" r:id="rId2758" xr:uid="{00000000-0004-0000-0C00-0000C50A0000}"/>
    <hyperlink ref="N1423" r:id="rId2759" xr:uid="{00000000-0004-0000-0C00-0000C60A0000}"/>
    <hyperlink ref="O1423" r:id="rId2760" xr:uid="{00000000-0004-0000-0C00-0000C70A0000}"/>
    <hyperlink ref="N1424" r:id="rId2761" xr:uid="{00000000-0004-0000-0C00-0000C80A0000}"/>
    <hyperlink ref="O1424" r:id="rId2762" xr:uid="{00000000-0004-0000-0C00-0000C90A0000}"/>
    <hyperlink ref="N1425" r:id="rId2763" xr:uid="{00000000-0004-0000-0C00-0000CA0A0000}"/>
    <hyperlink ref="O1425" r:id="rId2764" xr:uid="{00000000-0004-0000-0C00-0000CB0A0000}"/>
    <hyperlink ref="N1426" r:id="rId2765" xr:uid="{00000000-0004-0000-0C00-0000CC0A0000}"/>
    <hyperlink ref="O1426" r:id="rId2766" xr:uid="{00000000-0004-0000-0C00-0000CD0A0000}"/>
    <hyperlink ref="N1427" r:id="rId2767" xr:uid="{00000000-0004-0000-0C00-0000CE0A0000}"/>
    <hyperlink ref="O1427" r:id="rId2768" xr:uid="{00000000-0004-0000-0C00-0000CF0A0000}"/>
    <hyperlink ref="N1428" r:id="rId2769" xr:uid="{00000000-0004-0000-0C00-0000D00A0000}"/>
    <hyperlink ref="O1428" r:id="rId2770" xr:uid="{00000000-0004-0000-0C00-0000D10A0000}"/>
    <hyperlink ref="N1429" r:id="rId2771" xr:uid="{00000000-0004-0000-0C00-0000D20A0000}"/>
    <hyperlink ref="O1429" r:id="rId2772" xr:uid="{00000000-0004-0000-0C00-0000D30A0000}"/>
    <hyperlink ref="N1430" r:id="rId2773" xr:uid="{00000000-0004-0000-0C00-0000D40A0000}"/>
    <hyperlink ref="O1430" r:id="rId2774" xr:uid="{00000000-0004-0000-0C00-0000D50A0000}"/>
    <hyperlink ref="N1431" r:id="rId2775" xr:uid="{00000000-0004-0000-0C00-0000D60A0000}"/>
    <hyperlink ref="O1431" r:id="rId2776" xr:uid="{00000000-0004-0000-0C00-0000D70A0000}"/>
    <hyperlink ref="N1432" r:id="rId2777" xr:uid="{00000000-0004-0000-0C00-0000D80A0000}"/>
    <hyperlink ref="O1432" r:id="rId2778" xr:uid="{00000000-0004-0000-0C00-0000D90A0000}"/>
    <hyperlink ref="N1433" r:id="rId2779" xr:uid="{00000000-0004-0000-0C00-0000DA0A0000}"/>
    <hyperlink ref="O1433" r:id="rId2780" xr:uid="{00000000-0004-0000-0C00-0000DB0A0000}"/>
    <hyperlink ref="N1434" r:id="rId2781" xr:uid="{00000000-0004-0000-0C00-0000DC0A0000}"/>
    <hyperlink ref="O1434" r:id="rId2782" xr:uid="{00000000-0004-0000-0C00-0000DD0A0000}"/>
    <hyperlink ref="N1435" r:id="rId2783" xr:uid="{00000000-0004-0000-0C00-0000DE0A0000}"/>
    <hyperlink ref="O1435" r:id="rId2784" xr:uid="{00000000-0004-0000-0C00-0000DF0A0000}"/>
    <hyperlink ref="N1436" r:id="rId2785" xr:uid="{00000000-0004-0000-0C00-0000E00A0000}"/>
    <hyperlink ref="O1436" r:id="rId2786" xr:uid="{00000000-0004-0000-0C00-0000E10A0000}"/>
    <hyperlink ref="N1437" r:id="rId2787" xr:uid="{00000000-0004-0000-0C00-0000E20A0000}"/>
    <hyperlink ref="O1437" r:id="rId2788" xr:uid="{00000000-0004-0000-0C00-0000E30A0000}"/>
    <hyperlink ref="N1438" r:id="rId2789" xr:uid="{00000000-0004-0000-0C00-0000E40A0000}"/>
    <hyperlink ref="O1438" r:id="rId2790" xr:uid="{00000000-0004-0000-0C00-0000E50A0000}"/>
    <hyperlink ref="N1439" r:id="rId2791" xr:uid="{00000000-0004-0000-0C00-0000E60A0000}"/>
    <hyperlink ref="O1439" r:id="rId2792" xr:uid="{00000000-0004-0000-0C00-0000E70A0000}"/>
    <hyperlink ref="N1440" r:id="rId2793" xr:uid="{00000000-0004-0000-0C00-0000E80A0000}"/>
    <hyperlink ref="O1440" r:id="rId2794" xr:uid="{00000000-0004-0000-0C00-0000E90A0000}"/>
    <hyperlink ref="N1441" r:id="rId2795" xr:uid="{00000000-0004-0000-0C00-0000EA0A0000}"/>
    <hyperlink ref="N1442" r:id="rId2796" xr:uid="{00000000-0004-0000-0C00-0000EB0A0000}"/>
    <hyperlink ref="O1442" r:id="rId2797" xr:uid="{00000000-0004-0000-0C00-0000EC0A0000}"/>
    <hyperlink ref="N1443" r:id="rId2798" xr:uid="{00000000-0004-0000-0C00-0000ED0A0000}"/>
    <hyperlink ref="O1443" r:id="rId2799" xr:uid="{00000000-0004-0000-0C00-0000EE0A0000}"/>
    <hyperlink ref="N1444" r:id="rId2800" xr:uid="{00000000-0004-0000-0C00-0000EF0A0000}"/>
    <hyperlink ref="O1444" r:id="rId2801" xr:uid="{00000000-0004-0000-0C00-0000F00A0000}"/>
    <hyperlink ref="N1445" r:id="rId2802" xr:uid="{00000000-0004-0000-0C00-0000F10A0000}"/>
    <hyperlink ref="O1445" r:id="rId2803" xr:uid="{00000000-0004-0000-0C00-0000F20A0000}"/>
    <hyperlink ref="N1446" r:id="rId2804" xr:uid="{00000000-0004-0000-0C00-0000F30A0000}"/>
    <hyperlink ref="O1446" r:id="rId2805" xr:uid="{00000000-0004-0000-0C00-0000F40A0000}"/>
    <hyperlink ref="N1447" r:id="rId2806" xr:uid="{00000000-0004-0000-0C00-0000F50A0000}"/>
    <hyperlink ref="O1447" r:id="rId2807" xr:uid="{00000000-0004-0000-0C00-0000F60A0000}"/>
    <hyperlink ref="N1448" r:id="rId2808" xr:uid="{00000000-0004-0000-0C00-0000F70A0000}"/>
    <hyperlink ref="O1448" r:id="rId2809" xr:uid="{00000000-0004-0000-0C00-0000F80A0000}"/>
    <hyperlink ref="N1449" r:id="rId2810" xr:uid="{00000000-0004-0000-0C00-0000F90A0000}"/>
    <hyperlink ref="O1449" r:id="rId2811" xr:uid="{00000000-0004-0000-0C00-0000FA0A0000}"/>
    <hyperlink ref="N1450" r:id="rId2812" xr:uid="{00000000-0004-0000-0C00-0000FB0A0000}"/>
    <hyperlink ref="O1450" r:id="rId2813" xr:uid="{00000000-0004-0000-0C00-0000FC0A0000}"/>
    <hyperlink ref="N1451" r:id="rId2814" xr:uid="{00000000-0004-0000-0C00-0000FD0A0000}"/>
    <hyperlink ref="O1451" r:id="rId2815" xr:uid="{00000000-0004-0000-0C00-0000FE0A0000}"/>
    <hyperlink ref="N1452" r:id="rId2816" xr:uid="{00000000-0004-0000-0C00-0000FF0A0000}"/>
    <hyperlink ref="O1452" r:id="rId2817" xr:uid="{00000000-0004-0000-0C00-0000000B0000}"/>
    <hyperlink ref="N1453" r:id="rId2818" xr:uid="{00000000-0004-0000-0C00-0000010B0000}"/>
    <hyperlink ref="O1453" r:id="rId2819" xr:uid="{00000000-0004-0000-0C00-0000020B0000}"/>
    <hyperlink ref="N1454" r:id="rId2820" xr:uid="{00000000-0004-0000-0C00-0000030B0000}"/>
    <hyperlink ref="O1454" r:id="rId2821" xr:uid="{00000000-0004-0000-0C00-0000040B0000}"/>
    <hyperlink ref="N1455" r:id="rId2822" xr:uid="{00000000-0004-0000-0C00-0000050B0000}"/>
    <hyperlink ref="O1455" r:id="rId2823" xr:uid="{00000000-0004-0000-0C00-0000060B0000}"/>
    <hyperlink ref="N1456" r:id="rId2824" xr:uid="{00000000-0004-0000-0C00-0000070B0000}"/>
    <hyperlink ref="O1456" r:id="rId2825" xr:uid="{00000000-0004-0000-0C00-0000080B0000}"/>
    <hyperlink ref="N1457" r:id="rId2826" xr:uid="{00000000-0004-0000-0C00-0000090B0000}"/>
    <hyperlink ref="O1457" r:id="rId2827" xr:uid="{00000000-0004-0000-0C00-00000A0B0000}"/>
    <hyperlink ref="N1458" r:id="rId2828" xr:uid="{00000000-0004-0000-0C00-00000B0B0000}"/>
    <hyperlink ref="O1458" r:id="rId2829" xr:uid="{00000000-0004-0000-0C00-00000C0B0000}"/>
    <hyperlink ref="N1459" r:id="rId2830" xr:uid="{00000000-0004-0000-0C00-00000D0B0000}"/>
    <hyperlink ref="O1459" r:id="rId2831" xr:uid="{00000000-0004-0000-0C00-00000E0B0000}"/>
    <hyperlink ref="N1460" r:id="rId2832" xr:uid="{00000000-0004-0000-0C00-00000F0B0000}"/>
    <hyperlink ref="O1460" r:id="rId2833" xr:uid="{00000000-0004-0000-0C00-0000100B0000}"/>
    <hyperlink ref="N1461" r:id="rId2834" xr:uid="{00000000-0004-0000-0C00-0000110B0000}"/>
    <hyperlink ref="O1461" r:id="rId2835" xr:uid="{00000000-0004-0000-0C00-0000120B0000}"/>
    <hyperlink ref="N1462" r:id="rId2836" xr:uid="{00000000-0004-0000-0C00-0000130B0000}"/>
    <hyperlink ref="O1462" r:id="rId2837" xr:uid="{00000000-0004-0000-0C00-0000140B0000}"/>
    <hyperlink ref="N1467" r:id="rId2838" xr:uid="{00000000-0004-0000-0C00-0000150B0000}"/>
    <hyperlink ref="O1467" r:id="rId2839" xr:uid="{00000000-0004-0000-0C00-0000160B0000}"/>
    <hyperlink ref="N1468" r:id="rId2840" xr:uid="{00000000-0004-0000-0C00-0000170B0000}"/>
    <hyperlink ref="O1468" r:id="rId2841" xr:uid="{00000000-0004-0000-0C00-0000180B0000}"/>
    <hyperlink ref="N1469" r:id="rId2842" xr:uid="{00000000-0004-0000-0C00-0000190B0000}"/>
    <hyperlink ref="O1469" r:id="rId2843" xr:uid="{00000000-0004-0000-0C00-00001A0B0000}"/>
    <hyperlink ref="N1470" r:id="rId2844" xr:uid="{00000000-0004-0000-0C00-00001B0B0000}"/>
    <hyperlink ref="O1470" r:id="rId2845" xr:uid="{00000000-0004-0000-0C00-00001C0B0000}"/>
    <hyperlink ref="N1471" r:id="rId2846" xr:uid="{00000000-0004-0000-0C00-00001D0B0000}"/>
    <hyperlink ref="O1471" r:id="rId2847" xr:uid="{00000000-0004-0000-0C00-00001E0B0000}"/>
    <hyperlink ref="N1472" r:id="rId2848" xr:uid="{00000000-0004-0000-0C00-00001F0B0000}"/>
    <hyperlink ref="O1472" r:id="rId2849" xr:uid="{00000000-0004-0000-0C00-0000200B0000}"/>
    <hyperlink ref="N1473" r:id="rId2850" xr:uid="{00000000-0004-0000-0C00-0000210B0000}"/>
    <hyperlink ref="O1473" r:id="rId2851" xr:uid="{00000000-0004-0000-0C00-0000220B0000}"/>
    <hyperlink ref="N1474" r:id="rId2852" xr:uid="{00000000-0004-0000-0C00-0000230B0000}"/>
    <hyperlink ref="O1474" r:id="rId2853" xr:uid="{00000000-0004-0000-0C00-0000240B0000}"/>
    <hyperlink ref="N1475" r:id="rId2854" xr:uid="{00000000-0004-0000-0C00-0000250B0000}"/>
    <hyperlink ref="O1475" r:id="rId2855" xr:uid="{00000000-0004-0000-0C00-0000260B0000}"/>
    <hyperlink ref="N1476" r:id="rId2856" xr:uid="{00000000-0004-0000-0C00-0000270B0000}"/>
    <hyperlink ref="O1476" r:id="rId2857" xr:uid="{00000000-0004-0000-0C00-0000280B0000}"/>
    <hyperlink ref="N1477" r:id="rId2858" xr:uid="{00000000-0004-0000-0C00-0000290B0000}"/>
    <hyperlink ref="O1477" r:id="rId2859" xr:uid="{00000000-0004-0000-0C00-00002A0B0000}"/>
    <hyperlink ref="N1478" r:id="rId2860" xr:uid="{00000000-0004-0000-0C00-00002B0B0000}"/>
    <hyperlink ref="O1478" r:id="rId2861" xr:uid="{00000000-0004-0000-0C00-00002C0B0000}"/>
    <hyperlink ref="N1479" r:id="rId2862" xr:uid="{00000000-0004-0000-0C00-00002D0B0000}"/>
    <hyperlink ref="O1479" r:id="rId2863" xr:uid="{00000000-0004-0000-0C00-00002E0B0000}"/>
    <hyperlink ref="N1480" r:id="rId2864" xr:uid="{00000000-0004-0000-0C00-00002F0B0000}"/>
    <hyperlink ref="O1480" r:id="rId2865" xr:uid="{00000000-0004-0000-0C00-0000300B0000}"/>
    <hyperlink ref="N1481" r:id="rId2866" xr:uid="{00000000-0004-0000-0C00-0000310B0000}"/>
    <hyperlink ref="O1481" r:id="rId2867" xr:uid="{00000000-0004-0000-0C00-0000320B0000}"/>
    <hyperlink ref="N1482" r:id="rId2868" xr:uid="{00000000-0004-0000-0C00-0000330B0000}"/>
    <hyperlink ref="O1482" r:id="rId2869" xr:uid="{00000000-0004-0000-0C00-0000340B0000}"/>
    <hyperlink ref="N1483" r:id="rId2870" xr:uid="{00000000-0004-0000-0C00-0000350B0000}"/>
    <hyperlink ref="O1483" r:id="rId2871" xr:uid="{00000000-0004-0000-0C00-0000360B0000}"/>
    <hyperlink ref="N1484" r:id="rId2872" xr:uid="{00000000-0004-0000-0C00-0000370B0000}"/>
    <hyperlink ref="O1484" r:id="rId2873" xr:uid="{00000000-0004-0000-0C00-0000380B0000}"/>
    <hyperlink ref="N1485" r:id="rId2874" xr:uid="{00000000-0004-0000-0C00-0000390B0000}"/>
    <hyperlink ref="O1485" r:id="rId2875" xr:uid="{00000000-0004-0000-0C00-00003A0B0000}"/>
    <hyperlink ref="N1486" r:id="rId2876" xr:uid="{00000000-0004-0000-0C00-00003B0B0000}"/>
    <hyperlink ref="O1486" r:id="rId2877" xr:uid="{00000000-0004-0000-0C00-00003C0B0000}"/>
    <hyperlink ref="N1487" r:id="rId2878" xr:uid="{00000000-0004-0000-0C00-00003D0B0000}"/>
    <hyperlink ref="O1487" r:id="rId2879" xr:uid="{00000000-0004-0000-0C00-00003E0B0000}"/>
    <hyperlink ref="N1488" r:id="rId2880" xr:uid="{00000000-0004-0000-0C00-00003F0B0000}"/>
    <hyperlink ref="O1488" r:id="rId2881" xr:uid="{00000000-0004-0000-0C00-0000400B0000}"/>
    <hyperlink ref="N1489" r:id="rId2882" xr:uid="{00000000-0004-0000-0C00-0000410B0000}"/>
    <hyperlink ref="O1489" r:id="rId2883" xr:uid="{00000000-0004-0000-0C00-0000420B0000}"/>
    <hyperlink ref="N1490" r:id="rId2884" xr:uid="{00000000-0004-0000-0C00-0000430B0000}"/>
    <hyperlink ref="O1490" r:id="rId2885" xr:uid="{00000000-0004-0000-0C00-0000440B0000}"/>
    <hyperlink ref="N1491" r:id="rId2886" xr:uid="{00000000-0004-0000-0C00-0000450B0000}"/>
    <hyperlink ref="O1491" r:id="rId2887" xr:uid="{00000000-0004-0000-0C00-0000460B0000}"/>
    <hyperlink ref="N1492" r:id="rId2888" xr:uid="{00000000-0004-0000-0C00-0000470B0000}"/>
    <hyperlink ref="O1492" r:id="rId2889" xr:uid="{00000000-0004-0000-0C00-0000480B0000}"/>
    <hyperlink ref="N1493" r:id="rId2890" xr:uid="{00000000-0004-0000-0C00-0000490B0000}"/>
    <hyperlink ref="O1493" r:id="rId2891" xr:uid="{00000000-0004-0000-0C00-00004A0B0000}"/>
    <hyperlink ref="N1494" r:id="rId2892" xr:uid="{00000000-0004-0000-0C00-00004B0B0000}"/>
    <hyperlink ref="O1494" r:id="rId2893" xr:uid="{00000000-0004-0000-0C00-00004C0B0000}"/>
    <hyperlink ref="N1495" r:id="rId2894" xr:uid="{00000000-0004-0000-0C00-00004D0B0000}"/>
    <hyperlink ref="O1495" r:id="rId2895" xr:uid="{00000000-0004-0000-0C00-00004E0B0000}"/>
    <hyperlink ref="N1496" r:id="rId2896" xr:uid="{00000000-0004-0000-0C00-00004F0B0000}"/>
    <hyperlink ref="O1496" r:id="rId2897" xr:uid="{00000000-0004-0000-0C00-0000500B0000}"/>
    <hyperlink ref="N1497" r:id="rId2898" xr:uid="{00000000-0004-0000-0C00-0000510B0000}"/>
    <hyperlink ref="O1497" r:id="rId2899" xr:uid="{00000000-0004-0000-0C00-0000520B0000}"/>
    <hyperlink ref="N1498" r:id="rId2900" xr:uid="{00000000-0004-0000-0C00-0000530B0000}"/>
    <hyperlink ref="O1498" r:id="rId2901" xr:uid="{00000000-0004-0000-0C00-0000540B0000}"/>
    <hyperlink ref="N1499" r:id="rId2902" xr:uid="{00000000-0004-0000-0C00-0000550B0000}"/>
    <hyperlink ref="O1499" r:id="rId2903" xr:uid="{00000000-0004-0000-0C00-0000560B0000}"/>
    <hyperlink ref="N1500" r:id="rId2904" xr:uid="{00000000-0004-0000-0C00-0000570B0000}"/>
    <hyperlink ref="O1500" r:id="rId2905" xr:uid="{00000000-0004-0000-0C00-0000580B0000}"/>
    <hyperlink ref="N1501" r:id="rId2906" xr:uid="{00000000-0004-0000-0C00-0000590B0000}"/>
    <hyperlink ref="O1501" r:id="rId2907" xr:uid="{00000000-0004-0000-0C00-00005A0B0000}"/>
    <hyperlink ref="N1502" r:id="rId2908" xr:uid="{00000000-0004-0000-0C00-00005B0B0000}"/>
    <hyperlink ref="O1502" r:id="rId2909" xr:uid="{00000000-0004-0000-0C00-00005C0B0000}"/>
    <hyperlink ref="N1503" r:id="rId2910" xr:uid="{00000000-0004-0000-0C00-00005D0B0000}"/>
    <hyperlink ref="O1503" r:id="rId2911" xr:uid="{00000000-0004-0000-0C00-00005E0B0000}"/>
    <hyperlink ref="N1504" r:id="rId2912" xr:uid="{00000000-0004-0000-0C00-00005F0B0000}"/>
    <hyperlink ref="O1504" r:id="rId2913" xr:uid="{00000000-0004-0000-0C00-0000600B0000}"/>
    <hyperlink ref="N1505" r:id="rId2914" xr:uid="{00000000-0004-0000-0C00-0000610B0000}"/>
    <hyperlink ref="O1505" r:id="rId2915" xr:uid="{00000000-0004-0000-0C00-0000620B0000}"/>
    <hyperlink ref="N1506" r:id="rId2916" xr:uid="{00000000-0004-0000-0C00-0000630B0000}"/>
    <hyperlink ref="O1506" r:id="rId2917" xr:uid="{00000000-0004-0000-0C00-0000640B0000}"/>
    <hyperlink ref="N1507" r:id="rId2918" xr:uid="{00000000-0004-0000-0C00-0000650B0000}"/>
    <hyperlink ref="O1507" r:id="rId2919" xr:uid="{00000000-0004-0000-0C00-0000660B0000}"/>
    <hyperlink ref="N1508" r:id="rId2920" xr:uid="{00000000-0004-0000-0C00-0000670B0000}"/>
    <hyperlink ref="O1508" r:id="rId2921" xr:uid="{00000000-0004-0000-0C00-0000680B0000}"/>
    <hyperlink ref="N1509" r:id="rId2922" xr:uid="{00000000-0004-0000-0C00-0000690B0000}"/>
    <hyperlink ref="O1509" r:id="rId2923" xr:uid="{00000000-0004-0000-0C00-00006A0B0000}"/>
    <hyperlink ref="N1510" r:id="rId2924" xr:uid="{00000000-0004-0000-0C00-00006B0B0000}"/>
    <hyperlink ref="O1510" r:id="rId2925" xr:uid="{00000000-0004-0000-0C00-00006C0B0000}"/>
    <hyperlink ref="N1511" r:id="rId2926" xr:uid="{00000000-0004-0000-0C00-00006D0B0000}"/>
    <hyperlink ref="O1511" r:id="rId2927" xr:uid="{00000000-0004-0000-0C00-00006E0B0000}"/>
    <hyperlink ref="N1512" r:id="rId2928" xr:uid="{00000000-0004-0000-0C00-00006F0B0000}"/>
    <hyperlink ref="O1512" r:id="rId2929" xr:uid="{00000000-0004-0000-0C00-0000700B0000}"/>
    <hyperlink ref="N1513" r:id="rId2930" xr:uid="{00000000-0004-0000-0C00-0000710B0000}"/>
    <hyperlink ref="O1513" r:id="rId2931" xr:uid="{00000000-0004-0000-0C00-0000720B0000}"/>
    <hyperlink ref="N1514" r:id="rId2932" xr:uid="{00000000-0004-0000-0C00-0000730B0000}"/>
    <hyperlink ref="O1514" r:id="rId2933" xr:uid="{00000000-0004-0000-0C00-0000740B0000}"/>
    <hyperlink ref="N1515" r:id="rId2934" xr:uid="{00000000-0004-0000-0C00-0000750B0000}"/>
    <hyperlink ref="O1515" r:id="rId2935" xr:uid="{00000000-0004-0000-0C00-0000760B0000}"/>
    <hyperlink ref="N1516" r:id="rId2936" xr:uid="{00000000-0004-0000-0C00-0000770B0000}"/>
    <hyperlink ref="O1516" r:id="rId2937" xr:uid="{00000000-0004-0000-0C00-0000780B0000}"/>
    <hyperlink ref="N1517" r:id="rId2938" xr:uid="{00000000-0004-0000-0C00-0000790B0000}"/>
    <hyperlink ref="O1517" r:id="rId2939" xr:uid="{00000000-0004-0000-0C00-00007A0B0000}"/>
    <hyperlink ref="N1518" r:id="rId2940" xr:uid="{00000000-0004-0000-0C00-00007B0B0000}"/>
    <hyperlink ref="O1518" r:id="rId2941" xr:uid="{00000000-0004-0000-0C00-00007C0B0000}"/>
    <hyperlink ref="N1519" r:id="rId2942" xr:uid="{00000000-0004-0000-0C00-00007D0B0000}"/>
    <hyperlink ref="O1519" r:id="rId2943" xr:uid="{00000000-0004-0000-0C00-00007E0B0000}"/>
    <hyperlink ref="N1520" r:id="rId2944" xr:uid="{00000000-0004-0000-0C00-00007F0B0000}"/>
    <hyperlink ref="O1520" r:id="rId2945" xr:uid="{00000000-0004-0000-0C00-0000800B0000}"/>
    <hyperlink ref="N1521" r:id="rId2946" xr:uid="{00000000-0004-0000-0C00-0000810B0000}"/>
    <hyperlink ref="O1521" r:id="rId2947" xr:uid="{00000000-0004-0000-0C00-0000820B0000}"/>
    <hyperlink ref="N1522" r:id="rId2948" xr:uid="{00000000-0004-0000-0C00-0000830B0000}"/>
    <hyperlink ref="O1522" r:id="rId2949" xr:uid="{00000000-0004-0000-0C00-0000840B0000}"/>
    <hyperlink ref="N1523" r:id="rId2950" xr:uid="{00000000-0004-0000-0C00-0000850B0000}"/>
    <hyperlink ref="O1523" r:id="rId2951" xr:uid="{00000000-0004-0000-0C00-0000860B0000}"/>
    <hyperlink ref="N1524" r:id="rId2952" xr:uid="{00000000-0004-0000-0C00-0000870B0000}"/>
    <hyperlink ref="O1524" r:id="rId2953" xr:uid="{00000000-0004-0000-0C00-0000880B0000}"/>
    <hyperlink ref="N1525" r:id="rId2954" xr:uid="{00000000-0004-0000-0C00-0000890B0000}"/>
    <hyperlink ref="O1525" r:id="rId2955" xr:uid="{00000000-0004-0000-0C00-00008A0B0000}"/>
    <hyperlink ref="N1526" r:id="rId2956" xr:uid="{00000000-0004-0000-0C00-00008B0B0000}"/>
    <hyperlink ref="O1526" r:id="rId2957" xr:uid="{00000000-0004-0000-0C00-00008C0B0000}"/>
    <hyperlink ref="N1527" r:id="rId2958" xr:uid="{00000000-0004-0000-0C00-00008D0B0000}"/>
    <hyperlink ref="O1527" r:id="rId2959" xr:uid="{00000000-0004-0000-0C00-00008E0B0000}"/>
    <hyperlink ref="N1528" r:id="rId2960" xr:uid="{00000000-0004-0000-0C00-00008F0B0000}"/>
    <hyperlink ref="O1528" r:id="rId2961" xr:uid="{00000000-0004-0000-0C00-0000900B0000}"/>
    <hyperlink ref="N1529" r:id="rId2962" xr:uid="{00000000-0004-0000-0C00-0000910B0000}"/>
    <hyperlink ref="O1529" r:id="rId2963" xr:uid="{00000000-0004-0000-0C00-0000920B0000}"/>
    <hyperlink ref="N1530" r:id="rId2964" xr:uid="{00000000-0004-0000-0C00-0000930B0000}"/>
    <hyperlink ref="O1530" r:id="rId2965" xr:uid="{00000000-0004-0000-0C00-0000940B0000}"/>
    <hyperlink ref="N1531" r:id="rId2966" xr:uid="{00000000-0004-0000-0C00-0000950B0000}"/>
    <hyperlink ref="O1531" r:id="rId2967" xr:uid="{00000000-0004-0000-0C00-0000960B0000}"/>
    <hyperlink ref="N1532" r:id="rId2968" xr:uid="{00000000-0004-0000-0C00-0000970B0000}"/>
    <hyperlink ref="O1532" r:id="rId2969" xr:uid="{00000000-0004-0000-0C00-0000980B0000}"/>
    <hyperlink ref="N1533" r:id="rId2970" xr:uid="{00000000-0004-0000-0C00-0000990B0000}"/>
    <hyperlink ref="O1533" r:id="rId2971" xr:uid="{00000000-0004-0000-0C00-00009A0B0000}"/>
    <hyperlink ref="N1534" r:id="rId2972" xr:uid="{00000000-0004-0000-0C00-00009B0B0000}"/>
    <hyperlink ref="O1534" r:id="rId2973" xr:uid="{00000000-0004-0000-0C00-00009C0B0000}"/>
    <hyperlink ref="N1535" r:id="rId2974" xr:uid="{00000000-0004-0000-0C00-00009D0B0000}"/>
    <hyperlink ref="O1535" r:id="rId2975" xr:uid="{00000000-0004-0000-0C00-00009E0B0000}"/>
    <hyperlink ref="N1536" r:id="rId2976" xr:uid="{00000000-0004-0000-0C00-00009F0B0000}"/>
    <hyperlink ref="O1536" r:id="rId2977" xr:uid="{00000000-0004-0000-0C00-0000A00B0000}"/>
    <hyperlink ref="N1537" r:id="rId2978" xr:uid="{00000000-0004-0000-0C00-0000A10B0000}"/>
    <hyperlink ref="O1537" r:id="rId2979" xr:uid="{00000000-0004-0000-0C00-0000A20B0000}"/>
    <hyperlink ref="N1538" r:id="rId2980" xr:uid="{00000000-0004-0000-0C00-0000A30B0000}"/>
    <hyperlink ref="O1538" r:id="rId2981" xr:uid="{00000000-0004-0000-0C00-0000A40B0000}"/>
    <hyperlink ref="N1539" r:id="rId2982" xr:uid="{00000000-0004-0000-0C00-0000A50B0000}"/>
    <hyperlink ref="N1540" r:id="rId2983" xr:uid="{00000000-0004-0000-0C00-0000A60B0000}"/>
    <hyperlink ref="O1540" r:id="rId2984" xr:uid="{00000000-0004-0000-0C00-0000A70B0000}"/>
    <hyperlink ref="N1541" r:id="rId2985" xr:uid="{00000000-0004-0000-0C00-0000A80B0000}"/>
    <hyperlink ref="O1541" r:id="rId2986" xr:uid="{00000000-0004-0000-0C00-0000A90B0000}"/>
    <hyperlink ref="N1542" r:id="rId2987" xr:uid="{00000000-0004-0000-0C00-0000AA0B0000}"/>
    <hyperlink ref="O1542" r:id="rId2988" xr:uid="{00000000-0004-0000-0C00-0000AB0B0000}"/>
    <hyperlink ref="N1543" r:id="rId2989" xr:uid="{00000000-0004-0000-0C00-0000AC0B0000}"/>
    <hyperlink ref="O1543" r:id="rId2990" xr:uid="{00000000-0004-0000-0C00-0000AD0B0000}"/>
    <hyperlink ref="N1544" r:id="rId2991" xr:uid="{00000000-0004-0000-0C00-0000AE0B0000}"/>
    <hyperlink ref="O1544" r:id="rId2992" xr:uid="{00000000-0004-0000-0C00-0000AF0B0000}"/>
    <hyperlink ref="N1545" r:id="rId2993" xr:uid="{00000000-0004-0000-0C00-0000B00B0000}"/>
    <hyperlink ref="O1545" r:id="rId2994" xr:uid="{00000000-0004-0000-0C00-0000B10B0000}"/>
    <hyperlink ref="N1546" r:id="rId2995" xr:uid="{00000000-0004-0000-0C00-0000B20B0000}"/>
    <hyperlink ref="O1546" r:id="rId2996" xr:uid="{00000000-0004-0000-0C00-0000B30B0000}"/>
    <hyperlink ref="N1547" r:id="rId2997" xr:uid="{00000000-0004-0000-0C00-0000B40B0000}"/>
    <hyperlink ref="O1547" r:id="rId2998" xr:uid="{00000000-0004-0000-0C00-0000B50B0000}"/>
    <hyperlink ref="N1548" r:id="rId2999" xr:uid="{00000000-0004-0000-0C00-0000B60B0000}"/>
    <hyperlink ref="O1548" r:id="rId3000" xr:uid="{00000000-0004-0000-0C00-0000B70B0000}"/>
    <hyperlink ref="N1549" r:id="rId3001" xr:uid="{00000000-0004-0000-0C00-0000B80B0000}"/>
    <hyperlink ref="O1549" r:id="rId3002" xr:uid="{00000000-0004-0000-0C00-0000B90B0000}"/>
    <hyperlink ref="N1550" r:id="rId3003" xr:uid="{00000000-0004-0000-0C00-0000BA0B0000}"/>
    <hyperlink ref="O1550" r:id="rId3004" xr:uid="{00000000-0004-0000-0C00-0000BB0B0000}"/>
    <hyperlink ref="N1551" r:id="rId3005" xr:uid="{00000000-0004-0000-0C00-0000BC0B0000}"/>
    <hyperlink ref="O1551" r:id="rId3006" xr:uid="{00000000-0004-0000-0C00-0000BD0B0000}"/>
    <hyperlink ref="N1552" r:id="rId3007" xr:uid="{00000000-0004-0000-0C00-0000BE0B0000}"/>
    <hyperlink ref="O1552" r:id="rId3008" xr:uid="{00000000-0004-0000-0C00-0000BF0B0000}"/>
    <hyperlink ref="N1553" r:id="rId3009" xr:uid="{00000000-0004-0000-0C00-0000C00B0000}"/>
    <hyperlink ref="O1553" r:id="rId3010" xr:uid="{00000000-0004-0000-0C00-0000C10B0000}"/>
    <hyperlink ref="N1554" r:id="rId3011" xr:uid="{00000000-0004-0000-0C00-0000C20B0000}"/>
    <hyperlink ref="O1554" r:id="rId3012" xr:uid="{00000000-0004-0000-0C00-0000C30B0000}"/>
    <hyperlink ref="N1555" r:id="rId3013" xr:uid="{00000000-0004-0000-0C00-0000C40B0000}"/>
    <hyperlink ref="O1555" r:id="rId3014" xr:uid="{00000000-0004-0000-0C00-0000C50B0000}"/>
    <hyperlink ref="N1556" r:id="rId3015" xr:uid="{00000000-0004-0000-0C00-0000C60B0000}"/>
    <hyperlink ref="O1556" r:id="rId3016" xr:uid="{00000000-0004-0000-0C00-0000C70B0000}"/>
    <hyperlink ref="N1557" r:id="rId3017" xr:uid="{00000000-0004-0000-0C00-0000C80B0000}"/>
    <hyperlink ref="O1557" r:id="rId3018" xr:uid="{00000000-0004-0000-0C00-0000C90B0000}"/>
    <hyperlink ref="N1558" r:id="rId3019" xr:uid="{00000000-0004-0000-0C00-0000CA0B0000}"/>
    <hyperlink ref="O1558" r:id="rId3020" xr:uid="{00000000-0004-0000-0C00-0000CB0B0000}"/>
    <hyperlink ref="N1559" r:id="rId3021" xr:uid="{00000000-0004-0000-0C00-0000CC0B0000}"/>
    <hyperlink ref="O1559" r:id="rId3022" xr:uid="{00000000-0004-0000-0C00-0000CD0B0000}"/>
    <hyperlink ref="N1560" r:id="rId3023" xr:uid="{00000000-0004-0000-0C00-0000CE0B0000}"/>
    <hyperlink ref="O1560" r:id="rId3024" xr:uid="{00000000-0004-0000-0C00-0000CF0B0000}"/>
    <hyperlink ref="N1561" r:id="rId3025" xr:uid="{00000000-0004-0000-0C00-0000D00B0000}"/>
    <hyperlink ref="O1561" r:id="rId3026" xr:uid="{00000000-0004-0000-0C00-0000D10B0000}"/>
    <hyperlink ref="N1562" r:id="rId3027" xr:uid="{00000000-0004-0000-0C00-0000D20B0000}"/>
    <hyperlink ref="O1562" r:id="rId3028" xr:uid="{00000000-0004-0000-0C00-0000D30B0000}"/>
    <hyperlink ref="N1563" r:id="rId3029" xr:uid="{00000000-0004-0000-0C00-0000D40B0000}"/>
    <hyperlink ref="O1563" r:id="rId3030" xr:uid="{00000000-0004-0000-0C00-0000D50B0000}"/>
    <hyperlink ref="N1564" r:id="rId3031" xr:uid="{00000000-0004-0000-0C00-0000D60B0000}"/>
    <hyperlink ref="O1564" r:id="rId3032" xr:uid="{00000000-0004-0000-0C00-0000D70B0000}"/>
    <hyperlink ref="N1565" r:id="rId3033" xr:uid="{00000000-0004-0000-0C00-0000D80B0000}"/>
    <hyperlink ref="O1565" r:id="rId3034" xr:uid="{00000000-0004-0000-0C00-0000D90B0000}"/>
    <hyperlink ref="N1566" r:id="rId3035" xr:uid="{00000000-0004-0000-0C00-0000DA0B0000}"/>
    <hyperlink ref="O1566" r:id="rId3036" xr:uid="{00000000-0004-0000-0C00-0000DB0B0000}"/>
    <hyperlink ref="N1567" r:id="rId3037" xr:uid="{00000000-0004-0000-0C00-0000DC0B0000}"/>
    <hyperlink ref="O1567" r:id="rId3038" xr:uid="{00000000-0004-0000-0C00-0000DD0B0000}"/>
    <hyperlink ref="N1568" r:id="rId3039" xr:uid="{00000000-0004-0000-0C00-0000DE0B0000}"/>
    <hyperlink ref="O1568" r:id="rId3040" xr:uid="{00000000-0004-0000-0C00-0000DF0B0000}"/>
    <hyperlink ref="N1569" r:id="rId3041" xr:uid="{00000000-0004-0000-0C00-0000E00B0000}"/>
    <hyperlink ref="O1569" r:id="rId3042" xr:uid="{00000000-0004-0000-0C00-0000E10B0000}"/>
    <hyperlink ref="N1570" r:id="rId3043" xr:uid="{00000000-0004-0000-0C00-0000E20B0000}"/>
    <hyperlink ref="O1570" r:id="rId3044" xr:uid="{00000000-0004-0000-0C00-0000E30B0000}"/>
    <hyperlink ref="N1571" r:id="rId3045" xr:uid="{00000000-0004-0000-0C00-0000E40B0000}"/>
    <hyperlink ref="O1571" r:id="rId3046" xr:uid="{00000000-0004-0000-0C00-0000E50B0000}"/>
    <hyperlink ref="N1572" r:id="rId3047" xr:uid="{00000000-0004-0000-0C00-0000E60B0000}"/>
    <hyperlink ref="O1572" r:id="rId3048" xr:uid="{00000000-0004-0000-0C00-0000E70B0000}"/>
    <hyperlink ref="N1573" r:id="rId3049" xr:uid="{00000000-0004-0000-0C00-0000E80B0000}"/>
    <hyperlink ref="O1573" r:id="rId3050" xr:uid="{00000000-0004-0000-0C00-0000E90B0000}"/>
    <hyperlink ref="N1574" r:id="rId3051" xr:uid="{00000000-0004-0000-0C00-0000EA0B0000}"/>
    <hyperlink ref="O1574" r:id="rId3052" xr:uid="{00000000-0004-0000-0C00-0000EB0B0000}"/>
    <hyperlink ref="N1575" r:id="rId3053" xr:uid="{00000000-0004-0000-0C00-0000EC0B0000}"/>
    <hyperlink ref="O1575" r:id="rId3054" xr:uid="{00000000-0004-0000-0C00-0000ED0B0000}"/>
    <hyperlink ref="N1576" r:id="rId3055" xr:uid="{00000000-0004-0000-0C00-0000EE0B0000}"/>
    <hyperlink ref="O1576" r:id="rId3056" xr:uid="{00000000-0004-0000-0C00-0000EF0B0000}"/>
    <hyperlink ref="N1577" r:id="rId3057" xr:uid="{00000000-0004-0000-0C00-0000F00B0000}"/>
    <hyperlink ref="O1577" r:id="rId3058" xr:uid="{00000000-0004-0000-0C00-0000F10B0000}"/>
    <hyperlink ref="N1578" r:id="rId3059" xr:uid="{00000000-0004-0000-0C00-0000F20B0000}"/>
    <hyperlink ref="O1578" r:id="rId3060" xr:uid="{00000000-0004-0000-0C00-0000F30B0000}"/>
    <hyperlink ref="N1579" r:id="rId3061" xr:uid="{00000000-0004-0000-0C00-0000F40B0000}"/>
    <hyperlink ref="O1579" r:id="rId3062" xr:uid="{00000000-0004-0000-0C00-0000F50B0000}"/>
    <hyperlink ref="N1580" r:id="rId3063" xr:uid="{00000000-0004-0000-0C00-0000F60B0000}"/>
    <hyperlink ref="O1580" r:id="rId3064" xr:uid="{00000000-0004-0000-0C00-0000F70B0000}"/>
    <hyperlink ref="N1581" r:id="rId3065" xr:uid="{00000000-0004-0000-0C00-0000F80B0000}"/>
    <hyperlink ref="O1581" r:id="rId3066" xr:uid="{00000000-0004-0000-0C00-0000F90B0000}"/>
    <hyperlink ref="N1582" r:id="rId3067" xr:uid="{00000000-0004-0000-0C00-0000FA0B0000}"/>
    <hyperlink ref="O1582" r:id="rId3068" xr:uid="{00000000-0004-0000-0C00-0000FB0B0000}"/>
    <hyperlink ref="N1583" r:id="rId3069" xr:uid="{00000000-0004-0000-0C00-0000FC0B0000}"/>
    <hyperlink ref="O1583" r:id="rId3070" xr:uid="{00000000-0004-0000-0C00-0000FD0B0000}"/>
    <hyperlink ref="N1584" r:id="rId3071" xr:uid="{00000000-0004-0000-0C00-0000FE0B0000}"/>
    <hyperlink ref="O1584" r:id="rId3072" xr:uid="{00000000-0004-0000-0C00-0000FF0B0000}"/>
    <hyperlink ref="N1585" r:id="rId3073" xr:uid="{00000000-0004-0000-0C00-0000000C0000}"/>
    <hyperlink ref="O1585" r:id="rId3074" xr:uid="{00000000-0004-0000-0C00-0000010C0000}"/>
    <hyperlink ref="N1586" r:id="rId3075" xr:uid="{00000000-0004-0000-0C00-0000020C0000}"/>
    <hyperlink ref="O1586" r:id="rId3076" xr:uid="{00000000-0004-0000-0C00-0000030C0000}"/>
    <hyperlink ref="N1587" r:id="rId3077" xr:uid="{00000000-0004-0000-0C00-0000040C0000}"/>
    <hyperlink ref="O1587" r:id="rId3078" xr:uid="{00000000-0004-0000-0C00-0000050C0000}"/>
    <hyperlink ref="N1588" r:id="rId3079" xr:uid="{00000000-0004-0000-0C00-0000060C0000}"/>
    <hyperlink ref="O1588" r:id="rId3080" xr:uid="{00000000-0004-0000-0C00-0000070C0000}"/>
    <hyperlink ref="N1589" r:id="rId3081" xr:uid="{00000000-0004-0000-0C00-0000080C0000}"/>
    <hyperlink ref="O1589" r:id="rId3082" xr:uid="{00000000-0004-0000-0C00-0000090C0000}"/>
    <hyperlink ref="N1590" r:id="rId3083" xr:uid="{00000000-0004-0000-0C00-00000A0C0000}"/>
    <hyperlink ref="O1590" r:id="rId3084" xr:uid="{00000000-0004-0000-0C00-00000B0C0000}"/>
    <hyperlink ref="N1591" r:id="rId3085" xr:uid="{00000000-0004-0000-0C00-00000C0C0000}"/>
    <hyperlink ref="O1591" r:id="rId3086" xr:uid="{00000000-0004-0000-0C00-00000D0C0000}"/>
    <hyperlink ref="N1592" r:id="rId3087" xr:uid="{00000000-0004-0000-0C00-00000E0C0000}"/>
    <hyperlink ref="O1592" r:id="rId3088" xr:uid="{00000000-0004-0000-0C00-00000F0C0000}"/>
    <hyperlink ref="N1593" r:id="rId3089" xr:uid="{00000000-0004-0000-0C00-0000100C0000}"/>
    <hyperlink ref="O1593" r:id="rId3090" xr:uid="{00000000-0004-0000-0C00-0000110C0000}"/>
    <hyperlink ref="N1594" r:id="rId3091" xr:uid="{00000000-0004-0000-0C00-0000120C0000}"/>
    <hyperlink ref="O1594" r:id="rId3092" xr:uid="{00000000-0004-0000-0C00-0000130C0000}"/>
    <hyperlink ref="N1595" r:id="rId3093" xr:uid="{00000000-0004-0000-0C00-0000140C0000}"/>
    <hyperlink ref="O1595" r:id="rId3094" xr:uid="{00000000-0004-0000-0C00-0000150C0000}"/>
    <hyperlink ref="N1596" r:id="rId3095" xr:uid="{00000000-0004-0000-0C00-0000160C0000}"/>
    <hyperlink ref="O1596" r:id="rId3096" xr:uid="{00000000-0004-0000-0C00-0000170C0000}"/>
    <hyperlink ref="N1597" r:id="rId3097" xr:uid="{00000000-0004-0000-0C00-0000180C0000}"/>
    <hyperlink ref="O1597" r:id="rId3098" xr:uid="{00000000-0004-0000-0C00-0000190C0000}"/>
    <hyperlink ref="N1598" r:id="rId3099" xr:uid="{00000000-0004-0000-0C00-00001A0C0000}"/>
    <hyperlink ref="O1598" r:id="rId3100" xr:uid="{00000000-0004-0000-0C00-00001B0C0000}"/>
    <hyperlink ref="N1599" r:id="rId3101" xr:uid="{00000000-0004-0000-0C00-00001C0C0000}"/>
    <hyperlink ref="O1599" r:id="rId3102" xr:uid="{00000000-0004-0000-0C00-00001D0C0000}"/>
    <hyperlink ref="N1600" r:id="rId3103" xr:uid="{00000000-0004-0000-0C00-00001E0C0000}"/>
    <hyperlink ref="O1600" r:id="rId3104" xr:uid="{00000000-0004-0000-0C00-00001F0C0000}"/>
    <hyperlink ref="N1601" r:id="rId3105" xr:uid="{00000000-0004-0000-0C00-0000200C0000}"/>
    <hyperlink ref="O1601" r:id="rId3106" xr:uid="{00000000-0004-0000-0C00-0000210C0000}"/>
    <hyperlink ref="N1602" r:id="rId3107" xr:uid="{00000000-0004-0000-0C00-0000220C0000}"/>
    <hyperlink ref="O1602" r:id="rId3108" xr:uid="{00000000-0004-0000-0C00-0000230C0000}"/>
    <hyperlink ref="N1603" r:id="rId3109" xr:uid="{00000000-0004-0000-0C00-0000240C0000}"/>
    <hyperlink ref="O1603" r:id="rId3110" xr:uid="{00000000-0004-0000-0C00-0000250C0000}"/>
    <hyperlink ref="N1604" r:id="rId3111" xr:uid="{00000000-0004-0000-0C00-0000260C0000}"/>
    <hyperlink ref="O1604" r:id="rId3112" xr:uid="{00000000-0004-0000-0C00-0000270C0000}"/>
    <hyperlink ref="N1605" r:id="rId3113" xr:uid="{00000000-0004-0000-0C00-0000280C0000}"/>
    <hyperlink ref="O1605" r:id="rId3114" xr:uid="{00000000-0004-0000-0C00-0000290C0000}"/>
    <hyperlink ref="N1606" r:id="rId3115" xr:uid="{00000000-0004-0000-0C00-00002A0C0000}"/>
    <hyperlink ref="O1606" r:id="rId3116" xr:uid="{00000000-0004-0000-0C00-00002B0C0000}"/>
    <hyperlink ref="N1607" r:id="rId3117" xr:uid="{00000000-0004-0000-0C00-00002C0C0000}"/>
    <hyperlink ref="O1607" r:id="rId3118" xr:uid="{00000000-0004-0000-0C00-00002D0C0000}"/>
    <hyperlink ref="N1608" r:id="rId3119" xr:uid="{00000000-0004-0000-0C00-00002E0C0000}"/>
    <hyperlink ref="O1608" r:id="rId3120" xr:uid="{00000000-0004-0000-0C00-00002F0C0000}"/>
    <hyperlink ref="N1609" r:id="rId3121" xr:uid="{00000000-0004-0000-0C00-0000300C0000}"/>
    <hyperlink ref="O1609" r:id="rId3122" xr:uid="{00000000-0004-0000-0C00-0000310C0000}"/>
    <hyperlink ref="N1610" r:id="rId3123" xr:uid="{00000000-0004-0000-0C00-0000320C0000}"/>
    <hyperlink ref="O1610" r:id="rId3124" xr:uid="{00000000-0004-0000-0C00-0000330C0000}"/>
    <hyperlink ref="N1611" r:id="rId3125" xr:uid="{00000000-0004-0000-0C00-0000340C0000}"/>
    <hyperlink ref="O1611" r:id="rId3126" xr:uid="{00000000-0004-0000-0C00-0000350C0000}"/>
    <hyperlink ref="N1612" r:id="rId3127" xr:uid="{00000000-0004-0000-0C00-0000360C0000}"/>
    <hyperlink ref="O1612" r:id="rId3128" xr:uid="{00000000-0004-0000-0C00-0000370C0000}"/>
    <hyperlink ref="N1613" r:id="rId3129" xr:uid="{00000000-0004-0000-0C00-0000380C0000}"/>
    <hyperlink ref="O1613" r:id="rId3130" xr:uid="{00000000-0004-0000-0C00-0000390C0000}"/>
    <hyperlink ref="N1614" r:id="rId3131" xr:uid="{00000000-0004-0000-0C00-00003A0C0000}"/>
    <hyperlink ref="O1614" r:id="rId3132" xr:uid="{00000000-0004-0000-0C00-00003B0C0000}"/>
    <hyperlink ref="N1615" r:id="rId3133" xr:uid="{00000000-0004-0000-0C00-00003C0C0000}"/>
    <hyperlink ref="O1615" r:id="rId3134" xr:uid="{00000000-0004-0000-0C00-00003D0C0000}"/>
    <hyperlink ref="N1616" r:id="rId3135" xr:uid="{00000000-0004-0000-0C00-00003E0C0000}"/>
    <hyperlink ref="O1616" r:id="rId3136" xr:uid="{00000000-0004-0000-0C00-00003F0C0000}"/>
    <hyperlink ref="N1617" r:id="rId3137" xr:uid="{00000000-0004-0000-0C00-0000400C0000}"/>
    <hyperlink ref="O1617" r:id="rId3138" xr:uid="{00000000-0004-0000-0C00-0000410C0000}"/>
    <hyperlink ref="N1618" r:id="rId3139" xr:uid="{00000000-0004-0000-0C00-0000420C0000}"/>
    <hyperlink ref="O1618" r:id="rId3140" xr:uid="{00000000-0004-0000-0C00-0000430C0000}"/>
    <hyperlink ref="N1619" r:id="rId3141" xr:uid="{00000000-0004-0000-0C00-0000440C0000}"/>
    <hyperlink ref="O1619" r:id="rId3142" xr:uid="{00000000-0004-0000-0C00-0000450C0000}"/>
    <hyperlink ref="N1620" r:id="rId3143" xr:uid="{00000000-0004-0000-0C00-0000460C0000}"/>
    <hyperlink ref="O1620" r:id="rId3144" xr:uid="{00000000-0004-0000-0C00-0000470C0000}"/>
    <hyperlink ref="N1621" r:id="rId3145" xr:uid="{00000000-0004-0000-0C00-0000480C0000}"/>
    <hyperlink ref="O1621" r:id="rId3146" xr:uid="{00000000-0004-0000-0C00-0000490C0000}"/>
    <hyperlink ref="N1622" r:id="rId3147" xr:uid="{00000000-0004-0000-0C00-00004A0C0000}"/>
    <hyperlink ref="O1622" r:id="rId3148" xr:uid="{00000000-0004-0000-0C00-00004B0C0000}"/>
    <hyperlink ref="N1623" r:id="rId3149" xr:uid="{00000000-0004-0000-0C00-00004C0C0000}"/>
    <hyperlink ref="O1623" r:id="rId3150" xr:uid="{00000000-0004-0000-0C00-00004D0C0000}"/>
    <hyperlink ref="N1624" r:id="rId3151" xr:uid="{00000000-0004-0000-0C00-00004E0C0000}"/>
    <hyperlink ref="O1624" r:id="rId3152" xr:uid="{00000000-0004-0000-0C00-00004F0C0000}"/>
    <hyperlink ref="N1625" r:id="rId3153" xr:uid="{00000000-0004-0000-0C00-0000500C0000}"/>
    <hyperlink ref="O1625" r:id="rId3154" xr:uid="{00000000-0004-0000-0C00-0000510C0000}"/>
    <hyperlink ref="N1626" r:id="rId3155" xr:uid="{00000000-0004-0000-0C00-0000520C0000}"/>
    <hyperlink ref="O1626" r:id="rId3156" xr:uid="{00000000-0004-0000-0C00-0000530C0000}"/>
    <hyperlink ref="N1627" r:id="rId3157" xr:uid="{00000000-0004-0000-0C00-0000540C0000}"/>
    <hyperlink ref="O1627" r:id="rId3158" xr:uid="{00000000-0004-0000-0C00-0000550C0000}"/>
    <hyperlink ref="N1628" r:id="rId3159" xr:uid="{00000000-0004-0000-0C00-0000560C0000}"/>
    <hyperlink ref="O1628" r:id="rId3160" xr:uid="{00000000-0004-0000-0C00-0000570C0000}"/>
    <hyperlink ref="N1629" r:id="rId3161" xr:uid="{00000000-0004-0000-0C00-0000580C0000}"/>
    <hyperlink ref="O1629" r:id="rId3162" xr:uid="{00000000-0004-0000-0C00-0000590C0000}"/>
    <hyperlink ref="N1630" r:id="rId3163" xr:uid="{00000000-0004-0000-0C00-00005A0C0000}"/>
    <hyperlink ref="O1630" r:id="rId3164" xr:uid="{00000000-0004-0000-0C00-00005B0C0000}"/>
    <hyperlink ref="N1631" r:id="rId3165" xr:uid="{00000000-0004-0000-0C00-00005C0C0000}"/>
    <hyperlink ref="O1631" r:id="rId3166" xr:uid="{00000000-0004-0000-0C00-00005D0C0000}"/>
    <hyperlink ref="N1632" r:id="rId3167" xr:uid="{00000000-0004-0000-0C00-00005E0C0000}"/>
    <hyperlink ref="O1632" r:id="rId3168" xr:uid="{00000000-0004-0000-0C00-00005F0C0000}"/>
    <hyperlink ref="N1633" r:id="rId3169" xr:uid="{00000000-0004-0000-0C00-0000600C0000}"/>
    <hyperlink ref="O1633" r:id="rId3170" xr:uid="{00000000-0004-0000-0C00-0000610C0000}"/>
    <hyperlink ref="N1634" r:id="rId3171" xr:uid="{00000000-0004-0000-0C00-0000620C0000}"/>
    <hyperlink ref="O1634" r:id="rId3172" xr:uid="{00000000-0004-0000-0C00-0000630C0000}"/>
    <hyperlink ref="N1635" r:id="rId3173" xr:uid="{00000000-0004-0000-0C00-0000640C0000}"/>
    <hyperlink ref="O1635" r:id="rId3174" xr:uid="{00000000-0004-0000-0C00-0000650C0000}"/>
    <hyperlink ref="N1636" r:id="rId3175" xr:uid="{00000000-0004-0000-0C00-0000660C0000}"/>
    <hyperlink ref="O1636" r:id="rId3176" xr:uid="{00000000-0004-0000-0C00-0000670C0000}"/>
    <hyperlink ref="N1637" r:id="rId3177" xr:uid="{00000000-0004-0000-0C00-0000680C0000}"/>
    <hyperlink ref="O1637" r:id="rId3178" xr:uid="{00000000-0004-0000-0C00-0000690C0000}"/>
    <hyperlink ref="N1638" r:id="rId3179" xr:uid="{00000000-0004-0000-0C00-00006A0C0000}"/>
    <hyperlink ref="O1638" r:id="rId3180" xr:uid="{00000000-0004-0000-0C00-00006B0C0000}"/>
    <hyperlink ref="N1639" r:id="rId3181" xr:uid="{00000000-0004-0000-0C00-00006C0C0000}"/>
    <hyperlink ref="O1639" r:id="rId3182" xr:uid="{00000000-0004-0000-0C00-00006D0C0000}"/>
    <hyperlink ref="N1640" r:id="rId3183" xr:uid="{00000000-0004-0000-0C00-00006E0C0000}"/>
    <hyperlink ref="O1640" r:id="rId3184" xr:uid="{00000000-0004-0000-0C00-00006F0C0000}"/>
    <hyperlink ref="N1641" r:id="rId3185" xr:uid="{00000000-0004-0000-0C00-0000700C0000}"/>
    <hyperlink ref="O1641" r:id="rId3186" xr:uid="{00000000-0004-0000-0C00-0000710C0000}"/>
    <hyperlink ref="N1642" r:id="rId3187" xr:uid="{00000000-0004-0000-0C00-0000720C0000}"/>
    <hyperlink ref="O1642" r:id="rId3188" xr:uid="{00000000-0004-0000-0C00-0000730C0000}"/>
    <hyperlink ref="N1643" r:id="rId3189" xr:uid="{00000000-0004-0000-0C00-0000740C0000}"/>
    <hyperlink ref="O1643" r:id="rId3190" xr:uid="{00000000-0004-0000-0C00-0000750C0000}"/>
    <hyperlink ref="N1644" r:id="rId3191" xr:uid="{00000000-0004-0000-0C00-0000760C0000}"/>
    <hyperlink ref="O1644" r:id="rId3192" xr:uid="{00000000-0004-0000-0C00-0000770C0000}"/>
    <hyperlink ref="N1645" r:id="rId3193" xr:uid="{00000000-0004-0000-0C00-0000780C0000}"/>
    <hyperlink ref="O1645" r:id="rId3194" xr:uid="{00000000-0004-0000-0C00-0000790C0000}"/>
    <hyperlink ref="N1646" r:id="rId3195" xr:uid="{00000000-0004-0000-0C00-00007A0C0000}"/>
    <hyperlink ref="O1646" r:id="rId3196" xr:uid="{00000000-0004-0000-0C00-00007B0C0000}"/>
    <hyperlink ref="N1647" r:id="rId3197" xr:uid="{00000000-0004-0000-0C00-00007C0C0000}"/>
    <hyperlink ref="O1647" r:id="rId3198" xr:uid="{00000000-0004-0000-0C00-00007D0C0000}"/>
    <hyperlink ref="N1648" r:id="rId3199" xr:uid="{00000000-0004-0000-0C00-00007E0C0000}"/>
    <hyperlink ref="O1648" r:id="rId3200" xr:uid="{00000000-0004-0000-0C00-00007F0C0000}"/>
    <hyperlink ref="N1649" r:id="rId3201" xr:uid="{00000000-0004-0000-0C00-0000800C0000}"/>
    <hyperlink ref="O1649" r:id="rId3202" xr:uid="{00000000-0004-0000-0C00-0000810C0000}"/>
    <hyperlink ref="N1650" r:id="rId3203" xr:uid="{00000000-0004-0000-0C00-0000820C0000}"/>
    <hyperlink ref="O1650" r:id="rId3204" xr:uid="{00000000-0004-0000-0C00-0000830C0000}"/>
    <hyperlink ref="N1651" r:id="rId3205" xr:uid="{00000000-0004-0000-0C00-0000840C0000}"/>
    <hyperlink ref="O1651" r:id="rId3206" xr:uid="{00000000-0004-0000-0C00-0000850C0000}"/>
    <hyperlink ref="N1652" r:id="rId3207" xr:uid="{00000000-0004-0000-0C00-0000860C0000}"/>
    <hyperlink ref="O1652" r:id="rId3208" xr:uid="{00000000-0004-0000-0C00-0000870C0000}"/>
    <hyperlink ref="N1653" r:id="rId3209" xr:uid="{00000000-0004-0000-0C00-0000880C0000}"/>
    <hyperlink ref="O1653" r:id="rId3210" xr:uid="{00000000-0004-0000-0C00-0000890C0000}"/>
    <hyperlink ref="N1654" r:id="rId3211" xr:uid="{00000000-0004-0000-0C00-00008A0C0000}"/>
    <hyperlink ref="O1654" r:id="rId3212" xr:uid="{00000000-0004-0000-0C00-00008B0C0000}"/>
    <hyperlink ref="N1655" r:id="rId3213" xr:uid="{00000000-0004-0000-0C00-00008C0C0000}"/>
    <hyperlink ref="O1655" r:id="rId3214" xr:uid="{00000000-0004-0000-0C00-00008D0C0000}"/>
    <hyperlink ref="N1656" r:id="rId3215" xr:uid="{00000000-0004-0000-0C00-00008E0C0000}"/>
    <hyperlink ref="O1656" r:id="rId3216" xr:uid="{00000000-0004-0000-0C00-00008F0C0000}"/>
    <hyperlink ref="N1657" r:id="rId3217" xr:uid="{00000000-0004-0000-0C00-0000900C0000}"/>
    <hyperlink ref="O1657" r:id="rId3218" xr:uid="{00000000-0004-0000-0C00-0000910C0000}"/>
    <hyperlink ref="N1658" r:id="rId3219" xr:uid="{00000000-0004-0000-0C00-0000920C0000}"/>
    <hyperlink ref="O1658" r:id="rId3220" xr:uid="{00000000-0004-0000-0C00-0000930C0000}"/>
    <hyperlink ref="N1659" r:id="rId3221" xr:uid="{00000000-0004-0000-0C00-0000940C0000}"/>
    <hyperlink ref="O1659" r:id="rId3222" xr:uid="{00000000-0004-0000-0C00-0000950C0000}"/>
    <hyperlink ref="N1660" r:id="rId3223" xr:uid="{00000000-0004-0000-0C00-0000960C0000}"/>
    <hyperlink ref="O1660" r:id="rId3224" xr:uid="{00000000-0004-0000-0C00-0000970C0000}"/>
    <hyperlink ref="N1661" r:id="rId3225" xr:uid="{00000000-0004-0000-0C00-0000980C0000}"/>
    <hyperlink ref="O1661" r:id="rId3226" xr:uid="{00000000-0004-0000-0C00-0000990C0000}"/>
    <hyperlink ref="N1662" r:id="rId3227" xr:uid="{00000000-0004-0000-0C00-00009A0C0000}"/>
    <hyperlink ref="O1662" r:id="rId3228" xr:uid="{00000000-0004-0000-0C00-00009B0C0000}"/>
    <hyperlink ref="N1663" r:id="rId3229" xr:uid="{00000000-0004-0000-0C00-00009C0C0000}"/>
    <hyperlink ref="O1663" r:id="rId3230" xr:uid="{00000000-0004-0000-0C00-00009D0C0000}"/>
    <hyperlink ref="N1664" r:id="rId3231" xr:uid="{00000000-0004-0000-0C00-00009E0C0000}"/>
    <hyperlink ref="O1664" r:id="rId3232" xr:uid="{00000000-0004-0000-0C00-00009F0C0000}"/>
    <hyperlink ref="N1665" r:id="rId3233" xr:uid="{00000000-0004-0000-0C00-0000A00C0000}"/>
    <hyperlink ref="O1665" r:id="rId3234" xr:uid="{00000000-0004-0000-0C00-0000A10C0000}"/>
    <hyperlink ref="N1666" r:id="rId3235" xr:uid="{00000000-0004-0000-0C00-0000A20C0000}"/>
    <hyperlink ref="O1666" r:id="rId3236" xr:uid="{00000000-0004-0000-0C00-0000A30C0000}"/>
    <hyperlink ref="N1667" r:id="rId3237" xr:uid="{00000000-0004-0000-0C00-0000A40C0000}"/>
    <hyperlink ref="O1667" r:id="rId3238" xr:uid="{00000000-0004-0000-0C00-0000A50C0000}"/>
    <hyperlink ref="N1668" r:id="rId3239" xr:uid="{00000000-0004-0000-0C00-0000A60C0000}"/>
    <hyperlink ref="O1668" r:id="rId3240" xr:uid="{00000000-0004-0000-0C00-0000A70C0000}"/>
    <hyperlink ref="N1669" r:id="rId3241" xr:uid="{00000000-0004-0000-0C00-0000A80C0000}"/>
    <hyperlink ref="O1669" r:id="rId3242" xr:uid="{00000000-0004-0000-0C00-0000A90C0000}"/>
    <hyperlink ref="N1670" r:id="rId3243" xr:uid="{00000000-0004-0000-0C00-0000AA0C0000}"/>
    <hyperlink ref="O1670" r:id="rId3244" xr:uid="{00000000-0004-0000-0C00-0000AB0C0000}"/>
    <hyperlink ref="N1671" r:id="rId3245" xr:uid="{00000000-0004-0000-0C00-0000AC0C0000}"/>
    <hyperlink ref="O1671" r:id="rId3246" xr:uid="{00000000-0004-0000-0C00-0000AD0C0000}"/>
    <hyperlink ref="N1672" r:id="rId3247" xr:uid="{00000000-0004-0000-0C00-0000AE0C0000}"/>
    <hyperlink ref="O1672" r:id="rId3248" xr:uid="{00000000-0004-0000-0C00-0000AF0C0000}"/>
    <hyperlink ref="N1673" r:id="rId3249" xr:uid="{00000000-0004-0000-0C00-0000B00C0000}"/>
    <hyperlink ref="O1673" r:id="rId3250" xr:uid="{00000000-0004-0000-0C00-0000B10C0000}"/>
    <hyperlink ref="N1674" r:id="rId3251" xr:uid="{00000000-0004-0000-0C00-0000B20C0000}"/>
    <hyperlink ref="O1674" r:id="rId3252" xr:uid="{00000000-0004-0000-0C00-0000B30C0000}"/>
    <hyperlink ref="N1675" r:id="rId3253" xr:uid="{00000000-0004-0000-0C00-0000B40C0000}"/>
    <hyperlink ref="O1675" r:id="rId3254" xr:uid="{00000000-0004-0000-0C00-0000B50C0000}"/>
    <hyperlink ref="N1676" r:id="rId3255" xr:uid="{00000000-0004-0000-0C00-0000B60C0000}"/>
    <hyperlink ref="O1676" r:id="rId3256" xr:uid="{00000000-0004-0000-0C00-0000B70C0000}"/>
    <hyperlink ref="N1677" r:id="rId3257" xr:uid="{00000000-0004-0000-0C00-0000B80C0000}"/>
    <hyperlink ref="O1677" r:id="rId3258" xr:uid="{00000000-0004-0000-0C00-0000B90C0000}"/>
    <hyperlink ref="N1678" r:id="rId3259" xr:uid="{00000000-0004-0000-0C00-0000BA0C0000}"/>
    <hyperlink ref="O1678" r:id="rId3260" xr:uid="{00000000-0004-0000-0C00-0000BB0C0000}"/>
    <hyperlink ref="N1679" r:id="rId3261" xr:uid="{00000000-0004-0000-0C00-0000BC0C0000}"/>
    <hyperlink ref="O1679" r:id="rId3262" xr:uid="{00000000-0004-0000-0C00-0000BD0C0000}"/>
    <hyperlink ref="N1680" r:id="rId3263" xr:uid="{00000000-0004-0000-0C00-0000BE0C0000}"/>
    <hyperlink ref="O1680" r:id="rId3264" xr:uid="{00000000-0004-0000-0C00-0000BF0C0000}"/>
    <hyperlink ref="N1681" r:id="rId3265" xr:uid="{00000000-0004-0000-0C00-0000C00C0000}"/>
    <hyperlink ref="O1681" r:id="rId3266" xr:uid="{00000000-0004-0000-0C00-0000C10C0000}"/>
    <hyperlink ref="N1682" r:id="rId3267" xr:uid="{00000000-0004-0000-0C00-0000C20C0000}"/>
    <hyperlink ref="O1682" r:id="rId3268" xr:uid="{00000000-0004-0000-0C00-0000C30C0000}"/>
    <hyperlink ref="N1683" r:id="rId3269" xr:uid="{00000000-0004-0000-0C00-0000C40C0000}"/>
    <hyperlink ref="O1683" r:id="rId3270" xr:uid="{00000000-0004-0000-0C00-0000C50C0000}"/>
    <hyperlink ref="N1684" r:id="rId3271" xr:uid="{00000000-0004-0000-0C00-0000C60C0000}"/>
    <hyperlink ref="O1684" r:id="rId3272" xr:uid="{00000000-0004-0000-0C00-0000C70C0000}"/>
    <hyperlink ref="N1685" r:id="rId3273" xr:uid="{00000000-0004-0000-0C00-0000C80C0000}"/>
    <hyperlink ref="O1685" r:id="rId3274" xr:uid="{00000000-0004-0000-0C00-0000C90C0000}"/>
    <hyperlink ref="N1686" r:id="rId3275" xr:uid="{00000000-0004-0000-0C00-0000CA0C0000}"/>
    <hyperlink ref="O1686" r:id="rId3276" xr:uid="{00000000-0004-0000-0C00-0000CB0C0000}"/>
    <hyperlink ref="N1687" r:id="rId3277" xr:uid="{00000000-0004-0000-0C00-0000CC0C0000}"/>
    <hyperlink ref="O1687" r:id="rId3278" xr:uid="{00000000-0004-0000-0C00-0000CD0C0000}"/>
    <hyperlink ref="N1688" r:id="rId3279" xr:uid="{00000000-0004-0000-0C00-0000CE0C0000}"/>
    <hyperlink ref="O1688" r:id="rId3280" xr:uid="{00000000-0004-0000-0C00-0000CF0C0000}"/>
    <hyperlink ref="N1689" r:id="rId3281" xr:uid="{00000000-0004-0000-0C00-0000D00C0000}"/>
    <hyperlink ref="O1689" r:id="rId3282" xr:uid="{00000000-0004-0000-0C00-0000D10C0000}"/>
    <hyperlink ref="N1690" r:id="rId3283" xr:uid="{00000000-0004-0000-0C00-0000D20C0000}"/>
    <hyperlink ref="O1690" r:id="rId3284" xr:uid="{00000000-0004-0000-0C00-0000D30C0000}"/>
    <hyperlink ref="N1691" r:id="rId3285" xr:uid="{00000000-0004-0000-0C00-0000D40C0000}"/>
    <hyperlink ref="O1691" r:id="rId3286" xr:uid="{00000000-0004-0000-0C00-0000D50C0000}"/>
    <hyperlink ref="N1692" r:id="rId3287" xr:uid="{00000000-0004-0000-0C00-0000D60C0000}"/>
    <hyperlink ref="O1692" r:id="rId3288" xr:uid="{00000000-0004-0000-0C00-0000D70C0000}"/>
    <hyperlink ref="N1693" r:id="rId3289" xr:uid="{00000000-0004-0000-0C00-0000D80C0000}"/>
    <hyperlink ref="O1693" r:id="rId3290" xr:uid="{00000000-0004-0000-0C00-0000D90C0000}"/>
    <hyperlink ref="N1694" r:id="rId3291" xr:uid="{00000000-0004-0000-0C00-0000DA0C0000}"/>
    <hyperlink ref="O1694" r:id="rId3292" xr:uid="{00000000-0004-0000-0C00-0000DB0C0000}"/>
    <hyperlink ref="N1695" r:id="rId3293" xr:uid="{00000000-0004-0000-0C00-0000DC0C0000}"/>
    <hyperlink ref="O1695" r:id="rId3294" xr:uid="{00000000-0004-0000-0C00-0000DD0C0000}"/>
    <hyperlink ref="N1696" r:id="rId3295" xr:uid="{00000000-0004-0000-0C00-0000DE0C0000}"/>
    <hyperlink ref="O1696" r:id="rId3296" xr:uid="{00000000-0004-0000-0C00-0000DF0C0000}"/>
    <hyperlink ref="N1697" r:id="rId3297" xr:uid="{00000000-0004-0000-0C00-0000E00C0000}"/>
    <hyperlink ref="O1697" r:id="rId3298" xr:uid="{00000000-0004-0000-0C00-0000E10C0000}"/>
    <hyperlink ref="N1698" r:id="rId3299" xr:uid="{00000000-0004-0000-0C00-0000E20C0000}"/>
    <hyperlink ref="O1698" r:id="rId3300" xr:uid="{00000000-0004-0000-0C00-0000E30C0000}"/>
    <hyperlink ref="N1699" r:id="rId3301" xr:uid="{00000000-0004-0000-0C00-0000E40C0000}"/>
    <hyperlink ref="O1699" r:id="rId3302" xr:uid="{00000000-0004-0000-0C00-0000E50C0000}"/>
    <hyperlink ref="N1700" r:id="rId3303" xr:uid="{00000000-0004-0000-0C00-0000E60C0000}"/>
    <hyperlink ref="O1700" r:id="rId3304" xr:uid="{00000000-0004-0000-0C00-0000E70C0000}"/>
    <hyperlink ref="N1701" r:id="rId3305" xr:uid="{00000000-0004-0000-0C00-0000E80C0000}"/>
    <hyperlink ref="O1701" r:id="rId3306" xr:uid="{00000000-0004-0000-0C00-0000E90C0000}"/>
    <hyperlink ref="N1702" r:id="rId3307" xr:uid="{00000000-0004-0000-0C00-0000EA0C0000}"/>
    <hyperlink ref="O1702" r:id="rId3308" xr:uid="{00000000-0004-0000-0C00-0000EB0C0000}"/>
    <hyperlink ref="N1703" r:id="rId3309" xr:uid="{00000000-0004-0000-0C00-0000EC0C0000}"/>
    <hyperlink ref="O1703" r:id="rId3310" xr:uid="{00000000-0004-0000-0C00-0000ED0C0000}"/>
    <hyperlink ref="N1704" r:id="rId3311" xr:uid="{00000000-0004-0000-0C00-0000EE0C0000}"/>
    <hyperlink ref="O1704" r:id="rId3312" xr:uid="{00000000-0004-0000-0C00-0000EF0C0000}"/>
    <hyperlink ref="N1705" r:id="rId3313" xr:uid="{00000000-0004-0000-0C00-0000F00C0000}"/>
    <hyperlink ref="O1705" r:id="rId3314" xr:uid="{00000000-0004-0000-0C00-0000F10C0000}"/>
    <hyperlink ref="N1706" r:id="rId3315" xr:uid="{00000000-0004-0000-0C00-0000F20C0000}"/>
    <hyperlink ref="O1706" r:id="rId3316" xr:uid="{00000000-0004-0000-0C00-0000F30C0000}"/>
    <hyperlink ref="N1707" r:id="rId3317" xr:uid="{00000000-0004-0000-0C00-0000F40C0000}"/>
    <hyperlink ref="O1707" r:id="rId3318" xr:uid="{00000000-0004-0000-0C00-0000F50C0000}"/>
    <hyperlink ref="N1708" r:id="rId3319" xr:uid="{00000000-0004-0000-0C00-0000F60C0000}"/>
    <hyperlink ref="O1708" r:id="rId3320" xr:uid="{00000000-0004-0000-0C00-0000F70C0000}"/>
    <hyperlink ref="N1709" r:id="rId3321" xr:uid="{00000000-0004-0000-0C00-0000F80C0000}"/>
    <hyperlink ref="O1709" r:id="rId3322" xr:uid="{00000000-0004-0000-0C00-0000F90C0000}"/>
    <hyperlink ref="N1710" r:id="rId3323" xr:uid="{00000000-0004-0000-0C00-0000FA0C0000}"/>
    <hyperlink ref="O1710" r:id="rId3324" xr:uid="{00000000-0004-0000-0C00-0000FB0C0000}"/>
    <hyperlink ref="N1711" r:id="rId3325" xr:uid="{00000000-0004-0000-0C00-0000FC0C0000}"/>
    <hyperlink ref="O1711" r:id="rId3326" xr:uid="{00000000-0004-0000-0C00-0000FD0C0000}"/>
    <hyperlink ref="N1712" r:id="rId3327" xr:uid="{00000000-0004-0000-0C00-0000FE0C0000}"/>
    <hyperlink ref="O1712" r:id="rId3328" xr:uid="{00000000-0004-0000-0C00-0000FF0C0000}"/>
    <hyperlink ref="N1713" r:id="rId3329" xr:uid="{00000000-0004-0000-0C00-0000000D0000}"/>
    <hyperlink ref="O1713" r:id="rId3330" xr:uid="{00000000-0004-0000-0C00-0000010D0000}"/>
    <hyperlink ref="N1714" r:id="rId3331" xr:uid="{00000000-0004-0000-0C00-0000020D0000}"/>
    <hyperlink ref="O1714" r:id="rId3332" xr:uid="{00000000-0004-0000-0C00-0000030D0000}"/>
    <hyperlink ref="N1715" r:id="rId3333" xr:uid="{00000000-0004-0000-0C00-0000040D0000}"/>
    <hyperlink ref="O1715" r:id="rId3334" xr:uid="{00000000-0004-0000-0C00-0000050D0000}"/>
    <hyperlink ref="N1716" r:id="rId3335" xr:uid="{00000000-0004-0000-0C00-0000060D0000}"/>
    <hyperlink ref="O1716" r:id="rId3336" xr:uid="{00000000-0004-0000-0C00-0000070D0000}"/>
    <hyperlink ref="N1717" r:id="rId3337" xr:uid="{00000000-0004-0000-0C00-0000080D0000}"/>
    <hyperlink ref="O1717" r:id="rId3338" xr:uid="{00000000-0004-0000-0C00-0000090D0000}"/>
    <hyperlink ref="N1718" r:id="rId3339" xr:uid="{00000000-0004-0000-0C00-00000A0D0000}"/>
    <hyperlink ref="O1718" r:id="rId3340" xr:uid="{00000000-0004-0000-0C00-00000B0D0000}"/>
    <hyperlink ref="N1719" r:id="rId3341" xr:uid="{00000000-0004-0000-0C00-00000C0D0000}"/>
    <hyperlink ref="O1719" r:id="rId3342" xr:uid="{00000000-0004-0000-0C00-00000D0D0000}"/>
    <hyperlink ref="N1720" r:id="rId3343" xr:uid="{00000000-0004-0000-0C00-00000E0D0000}"/>
    <hyperlink ref="O1720" r:id="rId3344" xr:uid="{00000000-0004-0000-0C00-00000F0D0000}"/>
    <hyperlink ref="N1721" r:id="rId3345" xr:uid="{00000000-0004-0000-0C00-0000100D0000}"/>
    <hyperlink ref="O1721" r:id="rId3346" xr:uid="{00000000-0004-0000-0C00-0000110D0000}"/>
    <hyperlink ref="N1722" r:id="rId3347" xr:uid="{00000000-0004-0000-0C00-0000120D0000}"/>
    <hyperlink ref="O1722" r:id="rId3348" xr:uid="{00000000-0004-0000-0C00-0000130D0000}"/>
    <hyperlink ref="N1723" r:id="rId3349" xr:uid="{00000000-0004-0000-0C00-0000140D0000}"/>
    <hyperlink ref="O1723" r:id="rId3350" xr:uid="{00000000-0004-0000-0C00-0000150D0000}"/>
    <hyperlink ref="N1724" r:id="rId3351" xr:uid="{00000000-0004-0000-0C00-0000160D0000}"/>
    <hyperlink ref="O1724" r:id="rId3352" xr:uid="{00000000-0004-0000-0C00-0000170D0000}"/>
    <hyperlink ref="N1725" r:id="rId3353" xr:uid="{00000000-0004-0000-0C00-0000180D0000}"/>
    <hyperlink ref="O1725" r:id="rId3354" xr:uid="{00000000-0004-0000-0C00-0000190D0000}"/>
    <hyperlink ref="N1726" r:id="rId3355" xr:uid="{00000000-0004-0000-0C00-00001A0D0000}"/>
    <hyperlink ref="O1726" r:id="rId3356" xr:uid="{00000000-0004-0000-0C00-00001B0D0000}"/>
    <hyperlink ref="N1727" r:id="rId3357" xr:uid="{00000000-0004-0000-0C00-00001C0D0000}"/>
    <hyperlink ref="O1727" r:id="rId3358" xr:uid="{00000000-0004-0000-0C00-00001D0D0000}"/>
    <hyperlink ref="N1728" r:id="rId3359" xr:uid="{00000000-0004-0000-0C00-00001E0D0000}"/>
    <hyperlink ref="O1728" r:id="rId3360" xr:uid="{00000000-0004-0000-0C00-00001F0D0000}"/>
    <hyperlink ref="N1729" r:id="rId3361" xr:uid="{00000000-0004-0000-0C00-0000200D0000}"/>
    <hyperlink ref="O1729" r:id="rId3362" xr:uid="{00000000-0004-0000-0C00-0000210D0000}"/>
    <hyperlink ref="N1730" r:id="rId3363" xr:uid="{00000000-0004-0000-0C00-0000220D0000}"/>
    <hyperlink ref="O1730" r:id="rId3364" xr:uid="{00000000-0004-0000-0C00-0000230D0000}"/>
    <hyperlink ref="N1731" r:id="rId3365" xr:uid="{00000000-0004-0000-0C00-0000240D0000}"/>
    <hyperlink ref="O1731" r:id="rId3366" xr:uid="{00000000-0004-0000-0C00-0000250D0000}"/>
    <hyperlink ref="N1732" r:id="rId3367" xr:uid="{00000000-0004-0000-0C00-0000260D0000}"/>
    <hyperlink ref="O1732" r:id="rId3368" xr:uid="{00000000-0004-0000-0C00-0000270D0000}"/>
    <hyperlink ref="N1733" r:id="rId3369" xr:uid="{00000000-0004-0000-0C00-0000280D0000}"/>
    <hyperlink ref="O1733" r:id="rId3370" xr:uid="{00000000-0004-0000-0C00-0000290D0000}"/>
    <hyperlink ref="N1734" r:id="rId3371" xr:uid="{00000000-0004-0000-0C00-00002A0D0000}"/>
    <hyperlink ref="O1734" r:id="rId3372" xr:uid="{00000000-0004-0000-0C00-00002B0D0000}"/>
    <hyperlink ref="N1735" r:id="rId3373" xr:uid="{00000000-0004-0000-0C00-00002C0D0000}"/>
    <hyperlink ref="O1735" r:id="rId3374" xr:uid="{00000000-0004-0000-0C00-00002D0D0000}"/>
    <hyperlink ref="N1736" r:id="rId3375" xr:uid="{00000000-0004-0000-0C00-00002E0D0000}"/>
    <hyperlink ref="O1736" r:id="rId3376" xr:uid="{00000000-0004-0000-0C00-00002F0D0000}"/>
    <hyperlink ref="N1737" r:id="rId3377" xr:uid="{00000000-0004-0000-0C00-0000300D0000}"/>
    <hyperlink ref="O1737" r:id="rId3378" xr:uid="{00000000-0004-0000-0C00-0000310D0000}"/>
    <hyperlink ref="N1738" r:id="rId3379" xr:uid="{00000000-0004-0000-0C00-0000320D0000}"/>
    <hyperlink ref="O1738" r:id="rId3380" xr:uid="{00000000-0004-0000-0C00-0000330D0000}"/>
    <hyperlink ref="N1739" r:id="rId3381" xr:uid="{00000000-0004-0000-0C00-0000340D0000}"/>
    <hyperlink ref="O1739" r:id="rId3382" xr:uid="{00000000-0004-0000-0C00-0000350D0000}"/>
    <hyperlink ref="N1740" r:id="rId3383" xr:uid="{00000000-0004-0000-0C00-0000360D0000}"/>
    <hyperlink ref="O1740" r:id="rId3384" xr:uid="{00000000-0004-0000-0C00-0000370D0000}"/>
    <hyperlink ref="N1741" r:id="rId3385" xr:uid="{00000000-0004-0000-0C00-0000380D0000}"/>
    <hyperlink ref="O1741" r:id="rId3386" xr:uid="{00000000-0004-0000-0C00-0000390D0000}"/>
    <hyperlink ref="N1742" r:id="rId3387" xr:uid="{00000000-0004-0000-0C00-00003A0D0000}"/>
    <hyperlink ref="O1742" r:id="rId3388" xr:uid="{00000000-0004-0000-0C00-00003B0D0000}"/>
    <hyperlink ref="N1743" r:id="rId3389" xr:uid="{00000000-0004-0000-0C00-00003C0D0000}"/>
    <hyperlink ref="O1743" r:id="rId3390" xr:uid="{00000000-0004-0000-0C00-00003D0D0000}"/>
    <hyperlink ref="N1744" r:id="rId3391" xr:uid="{00000000-0004-0000-0C00-00003E0D0000}"/>
    <hyperlink ref="O1744" r:id="rId3392" xr:uid="{00000000-0004-0000-0C00-00003F0D0000}"/>
    <hyperlink ref="N1745" r:id="rId3393" xr:uid="{00000000-0004-0000-0C00-0000400D0000}"/>
    <hyperlink ref="O1745" r:id="rId3394" xr:uid="{00000000-0004-0000-0C00-0000410D0000}"/>
    <hyperlink ref="N1746" r:id="rId3395" xr:uid="{00000000-0004-0000-0C00-0000420D0000}"/>
    <hyperlink ref="O1746" r:id="rId3396" xr:uid="{00000000-0004-0000-0C00-0000430D0000}"/>
    <hyperlink ref="N1747" r:id="rId3397" xr:uid="{00000000-0004-0000-0C00-0000440D0000}"/>
    <hyperlink ref="O1747" r:id="rId3398" xr:uid="{00000000-0004-0000-0C00-0000450D0000}"/>
    <hyperlink ref="N1748" r:id="rId3399" xr:uid="{00000000-0004-0000-0C00-0000460D0000}"/>
    <hyperlink ref="O1748" r:id="rId3400" xr:uid="{00000000-0004-0000-0C00-0000470D0000}"/>
    <hyperlink ref="N1749" r:id="rId3401" xr:uid="{00000000-0004-0000-0C00-0000480D0000}"/>
    <hyperlink ref="O1749" r:id="rId3402" xr:uid="{00000000-0004-0000-0C00-0000490D0000}"/>
    <hyperlink ref="N1750" r:id="rId3403" xr:uid="{00000000-0004-0000-0C00-00004A0D0000}"/>
    <hyperlink ref="O1750" r:id="rId3404" xr:uid="{00000000-0004-0000-0C00-00004B0D0000}"/>
    <hyperlink ref="N1751" r:id="rId3405" xr:uid="{00000000-0004-0000-0C00-00004C0D0000}"/>
    <hyperlink ref="O1751" r:id="rId3406" xr:uid="{00000000-0004-0000-0C00-00004D0D0000}"/>
    <hyperlink ref="N1752" r:id="rId3407" xr:uid="{00000000-0004-0000-0C00-00004E0D0000}"/>
    <hyperlink ref="O1752" r:id="rId3408" xr:uid="{00000000-0004-0000-0C00-00004F0D0000}"/>
    <hyperlink ref="N1753" r:id="rId3409" xr:uid="{00000000-0004-0000-0C00-0000500D0000}"/>
    <hyperlink ref="N1754" r:id="rId3410" xr:uid="{00000000-0004-0000-0C00-0000510D0000}"/>
    <hyperlink ref="O1754" r:id="rId3411" xr:uid="{00000000-0004-0000-0C00-0000520D0000}"/>
    <hyperlink ref="N1755" r:id="rId3412" xr:uid="{00000000-0004-0000-0C00-0000530D0000}"/>
    <hyperlink ref="O1755" r:id="rId3413" xr:uid="{00000000-0004-0000-0C00-0000540D0000}"/>
    <hyperlink ref="N1756" r:id="rId3414" xr:uid="{00000000-0004-0000-0C00-0000550D0000}"/>
    <hyperlink ref="O1756" r:id="rId3415" xr:uid="{00000000-0004-0000-0C00-0000560D0000}"/>
    <hyperlink ref="N1757" r:id="rId3416" xr:uid="{00000000-0004-0000-0C00-0000570D0000}"/>
    <hyperlink ref="O1757" r:id="rId3417" xr:uid="{00000000-0004-0000-0C00-0000580D0000}"/>
    <hyperlink ref="N1758" r:id="rId3418" xr:uid="{00000000-0004-0000-0C00-0000590D0000}"/>
    <hyperlink ref="O1758" r:id="rId3419" xr:uid="{00000000-0004-0000-0C00-00005A0D0000}"/>
    <hyperlink ref="N1759" r:id="rId3420" xr:uid="{00000000-0004-0000-0C00-00005B0D0000}"/>
    <hyperlink ref="O1759" r:id="rId3421" xr:uid="{00000000-0004-0000-0C00-00005C0D0000}"/>
    <hyperlink ref="N1760" r:id="rId3422" xr:uid="{00000000-0004-0000-0C00-00005D0D0000}"/>
    <hyperlink ref="N1761" r:id="rId3423" xr:uid="{00000000-0004-0000-0C00-00005E0D0000}"/>
    <hyperlink ref="O1761" r:id="rId3424" xr:uid="{00000000-0004-0000-0C00-00005F0D0000}"/>
    <hyperlink ref="N1762" r:id="rId3425" xr:uid="{00000000-0004-0000-0C00-0000600D0000}"/>
    <hyperlink ref="O1762" r:id="rId3426" xr:uid="{00000000-0004-0000-0C00-0000610D0000}"/>
    <hyperlink ref="N1763" r:id="rId3427" xr:uid="{00000000-0004-0000-0C00-0000620D0000}"/>
    <hyperlink ref="O1763" r:id="rId3428" xr:uid="{00000000-0004-0000-0C00-0000630D0000}"/>
    <hyperlink ref="N1764" r:id="rId3429" xr:uid="{00000000-0004-0000-0C00-0000640D0000}"/>
    <hyperlink ref="O1764" r:id="rId3430" xr:uid="{00000000-0004-0000-0C00-0000650D0000}"/>
    <hyperlink ref="N1765" r:id="rId3431" xr:uid="{00000000-0004-0000-0C00-0000660D0000}"/>
    <hyperlink ref="O1765" r:id="rId3432" xr:uid="{00000000-0004-0000-0C00-0000670D0000}"/>
    <hyperlink ref="N1766" r:id="rId3433" xr:uid="{00000000-0004-0000-0C00-0000680D0000}"/>
    <hyperlink ref="O1766" r:id="rId3434" xr:uid="{00000000-0004-0000-0C00-0000690D0000}"/>
    <hyperlink ref="N1767" r:id="rId3435" xr:uid="{00000000-0004-0000-0C00-00006A0D0000}"/>
    <hyperlink ref="O1767" r:id="rId3436" xr:uid="{00000000-0004-0000-0C00-00006B0D0000}"/>
    <hyperlink ref="N1768" r:id="rId3437" xr:uid="{00000000-0004-0000-0C00-00006C0D0000}"/>
    <hyperlink ref="O1768" r:id="rId3438" xr:uid="{00000000-0004-0000-0C00-00006D0D0000}"/>
    <hyperlink ref="N1769" r:id="rId3439" xr:uid="{00000000-0004-0000-0C00-00006E0D0000}"/>
    <hyperlink ref="O1769" r:id="rId3440" xr:uid="{00000000-0004-0000-0C00-00006F0D0000}"/>
    <hyperlink ref="N1770" r:id="rId3441" xr:uid="{00000000-0004-0000-0C00-0000700D0000}"/>
    <hyperlink ref="O1770" r:id="rId3442" xr:uid="{00000000-0004-0000-0C00-0000710D0000}"/>
    <hyperlink ref="N1771" r:id="rId3443" xr:uid="{00000000-0004-0000-0C00-0000720D0000}"/>
    <hyperlink ref="O1771" r:id="rId3444" xr:uid="{00000000-0004-0000-0C00-0000730D0000}"/>
    <hyperlink ref="N1772" r:id="rId3445" xr:uid="{00000000-0004-0000-0C00-0000740D0000}"/>
    <hyperlink ref="O1772" r:id="rId3446" xr:uid="{00000000-0004-0000-0C00-0000750D0000}"/>
    <hyperlink ref="N1773" r:id="rId3447" xr:uid="{00000000-0004-0000-0C00-0000760D0000}"/>
    <hyperlink ref="O1773" r:id="rId3448" xr:uid="{00000000-0004-0000-0C00-0000770D0000}"/>
    <hyperlink ref="N1774" r:id="rId3449" xr:uid="{00000000-0004-0000-0C00-0000780D0000}"/>
    <hyperlink ref="O1774" r:id="rId3450" xr:uid="{00000000-0004-0000-0C00-0000790D0000}"/>
    <hyperlink ref="N1775" r:id="rId3451" xr:uid="{00000000-0004-0000-0C00-00007A0D0000}"/>
    <hyperlink ref="O1775" r:id="rId3452" xr:uid="{00000000-0004-0000-0C00-00007B0D0000}"/>
    <hyperlink ref="N1776" r:id="rId3453" xr:uid="{00000000-0004-0000-0C00-00007C0D0000}"/>
    <hyperlink ref="O1776" r:id="rId3454" xr:uid="{00000000-0004-0000-0C00-00007D0D0000}"/>
    <hyperlink ref="N1777" r:id="rId3455" xr:uid="{00000000-0004-0000-0C00-00007E0D0000}"/>
    <hyperlink ref="O1777" r:id="rId3456" xr:uid="{00000000-0004-0000-0C00-00007F0D0000}"/>
    <hyperlink ref="N1778" r:id="rId3457" xr:uid="{00000000-0004-0000-0C00-0000800D0000}"/>
    <hyperlink ref="O1778" r:id="rId3458" xr:uid="{00000000-0004-0000-0C00-0000810D0000}"/>
    <hyperlink ref="N1779" r:id="rId3459" xr:uid="{00000000-0004-0000-0C00-0000820D0000}"/>
    <hyperlink ref="O1779" r:id="rId3460" xr:uid="{00000000-0004-0000-0C00-0000830D0000}"/>
    <hyperlink ref="N1780" r:id="rId3461" xr:uid="{00000000-0004-0000-0C00-0000840D0000}"/>
    <hyperlink ref="O1780" r:id="rId3462" xr:uid="{00000000-0004-0000-0C00-0000850D0000}"/>
    <hyperlink ref="N1781" r:id="rId3463" xr:uid="{00000000-0004-0000-0C00-0000860D0000}"/>
    <hyperlink ref="O1781" r:id="rId3464" xr:uid="{00000000-0004-0000-0C00-0000870D0000}"/>
    <hyperlink ref="N1782" r:id="rId3465" xr:uid="{00000000-0004-0000-0C00-0000880D0000}"/>
    <hyperlink ref="O1782" r:id="rId3466" xr:uid="{00000000-0004-0000-0C00-0000890D0000}"/>
    <hyperlink ref="N1783" r:id="rId3467" xr:uid="{00000000-0004-0000-0C00-00008A0D0000}"/>
    <hyperlink ref="O1783" r:id="rId3468" xr:uid="{00000000-0004-0000-0C00-00008B0D0000}"/>
    <hyperlink ref="N1784" r:id="rId3469" xr:uid="{00000000-0004-0000-0C00-00008C0D0000}"/>
    <hyperlink ref="O1784" r:id="rId3470" xr:uid="{00000000-0004-0000-0C00-00008D0D0000}"/>
    <hyperlink ref="N1785" r:id="rId3471" xr:uid="{00000000-0004-0000-0C00-00008E0D0000}"/>
    <hyperlink ref="O1785" r:id="rId3472" xr:uid="{00000000-0004-0000-0C00-00008F0D0000}"/>
    <hyperlink ref="N1786" r:id="rId3473" xr:uid="{00000000-0004-0000-0C00-0000900D0000}"/>
    <hyperlink ref="O1786" r:id="rId3474" xr:uid="{00000000-0004-0000-0C00-0000910D0000}"/>
    <hyperlink ref="N1787" r:id="rId3475" xr:uid="{00000000-0004-0000-0C00-0000920D0000}"/>
    <hyperlink ref="O1787" r:id="rId3476" xr:uid="{00000000-0004-0000-0C00-0000930D0000}"/>
    <hyperlink ref="N1788" r:id="rId3477" xr:uid="{00000000-0004-0000-0C00-0000940D0000}"/>
    <hyperlink ref="O1788" r:id="rId3478" xr:uid="{00000000-0004-0000-0C00-0000950D0000}"/>
    <hyperlink ref="N1789" r:id="rId3479" xr:uid="{00000000-0004-0000-0C00-0000960D0000}"/>
    <hyperlink ref="O1789" r:id="rId3480" xr:uid="{00000000-0004-0000-0C00-0000970D0000}"/>
    <hyperlink ref="N1790" r:id="rId3481" xr:uid="{00000000-0004-0000-0C00-0000980D0000}"/>
    <hyperlink ref="O1790" r:id="rId3482" xr:uid="{00000000-0004-0000-0C00-0000990D0000}"/>
    <hyperlink ref="N1791" r:id="rId3483" xr:uid="{00000000-0004-0000-0C00-00009A0D0000}"/>
    <hyperlink ref="O1791" r:id="rId3484" xr:uid="{00000000-0004-0000-0C00-00009B0D0000}"/>
    <hyperlink ref="N1792" r:id="rId3485" xr:uid="{00000000-0004-0000-0C00-00009C0D0000}"/>
    <hyperlink ref="O1792" r:id="rId3486" xr:uid="{00000000-0004-0000-0C00-00009D0D0000}"/>
    <hyperlink ref="N1793" r:id="rId3487" xr:uid="{00000000-0004-0000-0C00-00009E0D0000}"/>
    <hyperlink ref="O1793" r:id="rId3488" xr:uid="{00000000-0004-0000-0C00-00009F0D0000}"/>
    <hyperlink ref="N1794" r:id="rId3489" xr:uid="{00000000-0004-0000-0C00-0000A00D0000}"/>
    <hyperlink ref="O1794" r:id="rId3490" xr:uid="{00000000-0004-0000-0C00-0000A10D0000}"/>
    <hyperlink ref="N1795" r:id="rId3491" xr:uid="{00000000-0004-0000-0C00-0000A20D0000}"/>
    <hyperlink ref="O1795" r:id="rId3492" xr:uid="{00000000-0004-0000-0C00-0000A30D0000}"/>
    <hyperlink ref="N1796" r:id="rId3493" xr:uid="{00000000-0004-0000-0C00-0000A40D0000}"/>
    <hyperlink ref="O1796" r:id="rId3494" xr:uid="{00000000-0004-0000-0C00-0000A50D0000}"/>
    <hyperlink ref="N1797" r:id="rId3495" xr:uid="{00000000-0004-0000-0C00-0000A60D0000}"/>
    <hyperlink ref="O1797" r:id="rId3496" xr:uid="{00000000-0004-0000-0C00-0000A70D0000}"/>
    <hyperlink ref="N1798" r:id="rId3497" xr:uid="{00000000-0004-0000-0C00-0000A80D0000}"/>
    <hyperlink ref="O1798" r:id="rId3498" xr:uid="{00000000-0004-0000-0C00-0000A90D0000}"/>
    <hyperlink ref="N1799" r:id="rId3499" xr:uid="{00000000-0004-0000-0C00-0000AA0D0000}"/>
    <hyperlink ref="O1799" r:id="rId3500" xr:uid="{00000000-0004-0000-0C00-0000AB0D0000}"/>
    <hyperlink ref="N1800" r:id="rId3501" xr:uid="{00000000-0004-0000-0C00-0000AC0D0000}"/>
    <hyperlink ref="O1800" r:id="rId3502" xr:uid="{00000000-0004-0000-0C00-0000AD0D0000}"/>
    <hyperlink ref="N1801" r:id="rId3503" xr:uid="{00000000-0004-0000-0C00-0000AE0D0000}"/>
    <hyperlink ref="O1801" r:id="rId3504" xr:uid="{00000000-0004-0000-0C00-0000AF0D0000}"/>
    <hyperlink ref="N1802" r:id="rId3505" xr:uid="{00000000-0004-0000-0C00-0000B00D0000}"/>
    <hyperlink ref="O1802" r:id="rId3506" xr:uid="{00000000-0004-0000-0C00-0000B10D0000}"/>
    <hyperlink ref="N1803" r:id="rId3507" xr:uid="{00000000-0004-0000-0C00-0000B20D0000}"/>
    <hyperlink ref="O1803" r:id="rId3508" xr:uid="{00000000-0004-0000-0C00-0000B30D0000}"/>
    <hyperlink ref="N1804" r:id="rId3509" xr:uid="{00000000-0004-0000-0C00-0000B40D0000}"/>
    <hyperlink ref="O1804" r:id="rId3510" xr:uid="{00000000-0004-0000-0C00-0000B50D0000}"/>
    <hyperlink ref="N1805" r:id="rId3511" xr:uid="{00000000-0004-0000-0C00-0000B60D0000}"/>
    <hyperlink ref="O1805" r:id="rId3512" xr:uid="{00000000-0004-0000-0C00-0000B70D0000}"/>
    <hyperlink ref="N1806" r:id="rId3513" xr:uid="{00000000-0004-0000-0C00-0000B80D0000}"/>
    <hyperlink ref="O1806" r:id="rId3514" xr:uid="{00000000-0004-0000-0C00-0000B90D0000}"/>
    <hyperlink ref="N1807" r:id="rId3515" xr:uid="{00000000-0004-0000-0C00-0000BA0D0000}"/>
    <hyperlink ref="O1807" r:id="rId3516" xr:uid="{00000000-0004-0000-0C00-0000BB0D0000}"/>
    <hyperlink ref="N1808" r:id="rId3517" xr:uid="{00000000-0004-0000-0C00-0000BC0D0000}"/>
    <hyperlink ref="O1808" r:id="rId3518" xr:uid="{00000000-0004-0000-0C00-0000BD0D0000}"/>
    <hyperlink ref="N1809" r:id="rId3519" xr:uid="{00000000-0004-0000-0C00-0000BE0D0000}"/>
    <hyperlink ref="O1809" r:id="rId3520" xr:uid="{00000000-0004-0000-0C00-0000BF0D0000}"/>
    <hyperlink ref="N1810" r:id="rId3521" xr:uid="{00000000-0004-0000-0C00-0000C00D0000}"/>
    <hyperlink ref="O1810" r:id="rId3522" xr:uid="{00000000-0004-0000-0C00-0000C10D0000}"/>
    <hyperlink ref="N1811" r:id="rId3523" xr:uid="{00000000-0004-0000-0C00-0000C20D0000}"/>
    <hyperlink ref="O1811" r:id="rId3524" xr:uid="{00000000-0004-0000-0C00-0000C30D0000}"/>
    <hyperlink ref="N1812" r:id="rId3525" xr:uid="{00000000-0004-0000-0C00-0000C40D0000}"/>
    <hyperlink ref="O1812" r:id="rId3526" xr:uid="{00000000-0004-0000-0C00-0000C50D0000}"/>
    <hyperlink ref="N1813" r:id="rId3527" xr:uid="{00000000-0004-0000-0C00-0000C60D0000}"/>
    <hyperlink ref="O1813" r:id="rId3528" xr:uid="{00000000-0004-0000-0C00-0000C70D0000}"/>
    <hyperlink ref="N1814" r:id="rId3529" xr:uid="{00000000-0004-0000-0C00-0000C80D0000}"/>
    <hyperlink ref="O1814" r:id="rId3530" xr:uid="{00000000-0004-0000-0C00-0000C90D0000}"/>
    <hyperlink ref="N1815" r:id="rId3531" xr:uid="{00000000-0004-0000-0C00-0000CA0D0000}"/>
    <hyperlink ref="O1815" r:id="rId3532" xr:uid="{00000000-0004-0000-0C00-0000CB0D0000}"/>
    <hyperlink ref="N1816" r:id="rId3533" xr:uid="{00000000-0004-0000-0C00-0000CC0D0000}"/>
    <hyperlink ref="O1816" r:id="rId3534" xr:uid="{00000000-0004-0000-0C00-0000CD0D0000}"/>
    <hyperlink ref="N1817" r:id="rId3535" xr:uid="{00000000-0004-0000-0C00-0000CE0D0000}"/>
    <hyperlink ref="O1817" r:id="rId3536" xr:uid="{00000000-0004-0000-0C00-0000CF0D0000}"/>
    <hyperlink ref="N1818" r:id="rId3537" xr:uid="{00000000-0004-0000-0C00-0000D00D0000}"/>
    <hyperlink ref="O1818" r:id="rId3538" xr:uid="{00000000-0004-0000-0C00-0000D10D0000}"/>
    <hyperlink ref="N1819" r:id="rId3539" xr:uid="{00000000-0004-0000-0C00-0000D20D0000}"/>
    <hyperlink ref="O1819" r:id="rId3540" xr:uid="{00000000-0004-0000-0C00-0000D30D0000}"/>
    <hyperlink ref="N1820" r:id="rId3541" xr:uid="{00000000-0004-0000-0C00-0000D40D0000}"/>
    <hyperlink ref="O1820" r:id="rId3542" xr:uid="{00000000-0004-0000-0C00-0000D50D0000}"/>
    <hyperlink ref="N1821" r:id="rId3543" xr:uid="{00000000-0004-0000-0C00-0000D60D0000}"/>
    <hyperlink ref="O1821" r:id="rId3544" xr:uid="{00000000-0004-0000-0C00-0000D70D0000}"/>
    <hyperlink ref="N1822" r:id="rId3545" xr:uid="{00000000-0004-0000-0C00-0000D80D0000}"/>
    <hyperlink ref="O1822" r:id="rId3546" xr:uid="{00000000-0004-0000-0C00-0000D90D0000}"/>
    <hyperlink ref="N1823" r:id="rId3547" xr:uid="{00000000-0004-0000-0C00-0000DA0D0000}"/>
    <hyperlink ref="O1823" r:id="rId3548" xr:uid="{00000000-0004-0000-0C00-0000DB0D0000}"/>
    <hyperlink ref="N1824" r:id="rId3549" xr:uid="{00000000-0004-0000-0C00-0000DC0D0000}"/>
    <hyperlink ref="O1824" r:id="rId3550" xr:uid="{00000000-0004-0000-0C00-0000DD0D0000}"/>
    <hyperlink ref="N1825" r:id="rId3551" xr:uid="{00000000-0004-0000-0C00-0000DE0D0000}"/>
    <hyperlink ref="O1825" r:id="rId3552" xr:uid="{00000000-0004-0000-0C00-0000DF0D0000}"/>
    <hyperlink ref="N1826" r:id="rId3553" xr:uid="{00000000-0004-0000-0C00-0000E00D0000}"/>
    <hyperlink ref="O1826" r:id="rId3554" xr:uid="{00000000-0004-0000-0C00-0000E10D0000}"/>
    <hyperlink ref="N1827" r:id="rId3555" xr:uid="{00000000-0004-0000-0C00-0000E20D0000}"/>
    <hyperlink ref="O1827" r:id="rId3556" xr:uid="{00000000-0004-0000-0C00-0000E30D0000}"/>
    <hyperlink ref="N1828" r:id="rId3557" xr:uid="{00000000-0004-0000-0C00-0000E40D0000}"/>
    <hyperlink ref="O1828" r:id="rId3558" xr:uid="{00000000-0004-0000-0C00-0000E50D0000}"/>
    <hyperlink ref="N1829" r:id="rId3559" xr:uid="{00000000-0004-0000-0C00-0000E60D0000}"/>
    <hyperlink ref="N1830" r:id="rId3560" xr:uid="{00000000-0004-0000-0C00-0000E70D0000}"/>
    <hyperlink ref="O1830" r:id="rId3561" xr:uid="{00000000-0004-0000-0C00-0000E80D0000}"/>
    <hyperlink ref="N1831" r:id="rId3562" xr:uid="{00000000-0004-0000-0C00-0000E90D0000}"/>
    <hyperlink ref="O1831" r:id="rId3563" xr:uid="{00000000-0004-0000-0C00-0000EA0D0000}"/>
    <hyperlink ref="N1832" r:id="rId3564" xr:uid="{00000000-0004-0000-0C00-0000EB0D0000}"/>
    <hyperlink ref="O1832" r:id="rId3565" xr:uid="{00000000-0004-0000-0C00-0000EC0D0000}"/>
    <hyperlink ref="N1833" r:id="rId3566" xr:uid="{00000000-0004-0000-0C00-0000ED0D0000}"/>
    <hyperlink ref="O1833" r:id="rId3567" xr:uid="{00000000-0004-0000-0C00-0000EE0D0000}"/>
    <hyperlink ref="N1834" r:id="rId3568" xr:uid="{00000000-0004-0000-0C00-0000EF0D0000}"/>
    <hyperlink ref="O1834" r:id="rId3569" xr:uid="{00000000-0004-0000-0C00-0000F00D0000}"/>
    <hyperlink ref="N1835" r:id="rId3570" xr:uid="{00000000-0004-0000-0C00-0000F10D0000}"/>
    <hyperlink ref="O1835" r:id="rId3571" xr:uid="{00000000-0004-0000-0C00-0000F20D0000}"/>
    <hyperlink ref="N1836" r:id="rId3572" xr:uid="{00000000-0004-0000-0C00-0000F30D0000}"/>
    <hyperlink ref="O1836" r:id="rId3573" xr:uid="{00000000-0004-0000-0C00-0000F40D0000}"/>
    <hyperlink ref="N1837" r:id="rId3574" xr:uid="{00000000-0004-0000-0C00-0000F50D0000}"/>
    <hyperlink ref="O1837" r:id="rId3575" xr:uid="{00000000-0004-0000-0C00-0000F60D0000}"/>
    <hyperlink ref="N1838" r:id="rId3576" xr:uid="{00000000-0004-0000-0C00-0000F70D0000}"/>
    <hyperlink ref="O1838" r:id="rId3577" xr:uid="{00000000-0004-0000-0C00-0000F80D0000}"/>
    <hyperlink ref="N1839" r:id="rId3578" xr:uid="{00000000-0004-0000-0C00-0000F90D0000}"/>
    <hyperlink ref="O1839" r:id="rId3579" xr:uid="{00000000-0004-0000-0C00-0000FA0D0000}"/>
    <hyperlink ref="N1840" r:id="rId3580" xr:uid="{00000000-0004-0000-0C00-0000FB0D0000}"/>
    <hyperlink ref="O1840" r:id="rId3581" xr:uid="{00000000-0004-0000-0C00-0000FC0D0000}"/>
    <hyperlink ref="N1841" r:id="rId3582" xr:uid="{00000000-0004-0000-0C00-0000FD0D0000}"/>
    <hyperlink ref="O1841" r:id="rId3583" xr:uid="{00000000-0004-0000-0C00-0000FE0D0000}"/>
    <hyperlink ref="N1842" r:id="rId3584" xr:uid="{00000000-0004-0000-0C00-0000FF0D0000}"/>
    <hyperlink ref="O1842" r:id="rId3585" xr:uid="{00000000-0004-0000-0C00-0000000E0000}"/>
    <hyperlink ref="N1843" r:id="rId3586" xr:uid="{00000000-0004-0000-0C00-0000010E0000}"/>
    <hyperlink ref="O1843" r:id="rId3587" xr:uid="{00000000-0004-0000-0C00-0000020E0000}"/>
    <hyperlink ref="N1844" r:id="rId3588" xr:uid="{00000000-0004-0000-0C00-0000030E0000}"/>
    <hyperlink ref="O1844" r:id="rId3589" xr:uid="{00000000-0004-0000-0C00-0000040E0000}"/>
    <hyperlink ref="N1845" r:id="rId3590" xr:uid="{00000000-0004-0000-0C00-0000050E0000}"/>
    <hyperlink ref="O1845" r:id="rId3591" xr:uid="{00000000-0004-0000-0C00-0000060E0000}"/>
    <hyperlink ref="N1846" r:id="rId3592" xr:uid="{00000000-0004-0000-0C00-0000070E0000}"/>
    <hyperlink ref="O1846" r:id="rId3593" xr:uid="{00000000-0004-0000-0C00-0000080E0000}"/>
    <hyperlink ref="N1847" r:id="rId3594" xr:uid="{00000000-0004-0000-0C00-0000090E0000}"/>
    <hyperlink ref="O1847" r:id="rId3595" xr:uid="{00000000-0004-0000-0C00-00000A0E0000}"/>
    <hyperlink ref="N1848" r:id="rId3596" xr:uid="{00000000-0004-0000-0C00-00000B0E0000}"/>
    <hyperlink ref="O1848" r:id="rId3597" xr:uid="{00000000-0004-0000-0C00-00000C0E0000}"/>
    <hyperlink ref="N1849" r:id="rId3598" xr:uid="{00000000-0004-0000-0C00-00000D0E0000}"/>
    <hyperlink ref="O1849" r:id="rId3599" xr:uid="{00000000-0004-0000-0C00-00000E0E0000}"/>
    <hyperlink ref="N1850" r:id="rId3600" xr:uid="{00000000-0004-0000-0C00-00000F0E0000}"/>
    <hyperlink ref="O1850" r:id="rId3601" xr:uid="{00000000-0004-0000-0C00-0000100E0000}"/>
    <hyperlink ref="N1851" r:id="rId3602" xr:uid="{00000000-0004-0000-0C00-0000110E0000}"/>
    <hyperlink ref="O1851" r:id="rId3603" xr:uid="{00000000-0004-0000-0C00-0000120E0000}"/>
    <hyperlink ref="N1852" r:id="rId3604" xr:uid="{00000000-0004-0000-0C00-0000130E0000}"/>
    <hyperlink ref="O1852" r:id="rId3605" xr:uid="{00000000-0004-0000-0C00-0000140E0000}"/>
    <hyperlink ref="N1853" r:id="rId3606" xr:uid="{00000000-0004-0000-0C00-0000150E0000}"/>
    <hyperlink ref="O1853" r:id="rId3607" xr:uid="{00000000-0004-0000-0C00-0000160E0000}"/>
    <hyperlink ref="N1854" r:id="rId3608" xr:uid="{00000000-0004-0000-0C00-0000170E0000}"/>
    <hyperlink ref="O1854" r:id="rId3609" xr:uid="{00000000-0004-0000-0C00-0000180E0000}"/>
    <hyperlink ref="N1855" r:id="rId3610" xr:uid="{00000000-0004-0000-0C00-0000190E0000}"/>
    <hyperlink ref="O1855" r:id="rId3611" xr:uid="{00000000-0004-0000-0C00-00001A0E0000}"/>
    <hyperlink ref="N1856" r:id="rId3612" xr:uid="{00000000-0004-0000-0C00-00001B0E0000}"/>
    <hyperlink ref="O1856" r:id="rId3613" xr:uid="{00000000-0004-0000-0C00-00001C0E0000}"/>
    <hyperlink ref="N1857" r:id="rId3614" xr:uid="{00000000-0004-0000-0C00-00001D0E0000}"/>
    <hyperlink ref="O1857" r:id="rId3615" xr:uid="{00000000-0004-0000-0C00-00001E0E0000}"/>
    <hyperlink ref="N1858" r:id="rId3616" xr:uid="{00000000-0004-0000-0C00-00001F0E0000}"/>
    <hyperlink ref="O1858" r:id="rId3617" xr:uid="{00000000-0004-0000-0C00-0000200E0000}"/>
    <hyperlink ref="N1859" r:id="rId3618" xr:uid="{00000000-0004-0000-0C00-0000210E0000}"/>
    <hyperlink ref="O1859" r:id="rId3619" xr:uid="{00000000-0004-0000-0C00-0000220E0000}"/>
    <hyperlink ref="N1860" r:id="rId3620" xr:uid="{00000000-0004-0000-0C00-0000230E0000}"/>
    <hyperlink ref="O1860" r:id="rId3621" xr:uid="{00000000-0004-0000-0C00-0000240E0000}"/>
    <hyperlink ref="N1861" r:id="rId3622" xr:uid="{00000000-0004-0000-0C00-0000250E0000}"/>
    <hyperlink ref="N1862" r:id="rId3623" xr:uid="{00000000-0004-0000-0C00-0000260E0000}"/>
    <hyperlink ref="O1862" r:id="rId3624" xr:uid="{00000000-0004-0000-0C00-0000270E0000}"/>
    <hyperlink ref="N1863" r:id="rId3625" xr:uid="{00000000-0004-0000-0C00-0000280E0000}"/>
    <hyperlink ref="O1863" r:id="rId3626" xr:uid="{00000000-0004-0000-0C00-0000290E0000}"/>
    <hyperlink ref="N1864" r:id="rId3627" xr:uid="{00000000-0004-0000-0C00-00002A0E0000}"/>
    <hyperlink ref="O1864" r:id="rId3628" xr:uid="{00000000-0004-0000-0C00-00002B0E0000}"/>
    <hyperlink ref="N1865" r:id="rId3629" xr:uid="{00000000-0004-0000-0C00-00002C0E0000}"/>
    <hyperlink ref="O1865" r:id="rId3630" xr:uid="{00000000-0004-0000-0C00-00002D0E0000}"/>
    <hyperlink ref="N1866" r:id="rId3631" xr:uid="{00000000-0004-0000-0C00-00002E0E0000}"/>
    <hyperlink ref="O1866" r:id="rId3632" xr:uid="{00000000-0004-0000-0C00-00002F0E0000}"/>
    <hyperlink ref="N1867" r:id="rId3633" xr:uid="{00000000-0004-0000-0C00-0000300E0000}"/>
    <hyperlink ref="O1867" r:id="rId3634" xr:uid="{00000000-0004-0000-0C00-0000310E0000}"/>
    <hyperlink ref="N1868" r:id="rId3635" xr:uid="{00000000-0004-0000-0C00-0000320E0000}"/>
    <hyperlink ref="O1868" r:id="rId3636" xr:uid="{00000000-0004-0000-0C00-0000330E0000}"/>
    <hyperlink ref="N1869" r:id="rId3637" xr:uid="{00000000-0004-0000-0C00-0000340E0000}"/>
    <hyperlink ref="O1869" r:id="rId3638" xr:uid="{00000000-0004-0000-0C00-0000350E0000}"/>
    <hyperlink ref="N1870" r:id="rId3639" xr:uid="{00000000-0004-0000-0C00-0000360E0000}"/>
    <hyperlink ref="O1870" r:id="rId3640" xr:uid="{00000000-0004-0000-0C00-0000370E0000}"/>
    <hyperlink ref="N1871" r:id="rId3641" xr:uid="{00000000-0004-0000-0C00-0000380E0000}"/>
    <hyperlink ref="O1871" r:id="rId3642" xr:uid="{00000000-0004-0000-0C00-0000390E0000}"/>
    <hyperlink ref="N1872" r:id="rId3643" xr:uid="{00000000-0004-0000-0C00-00003A0E0000}"/>
    <hyperlink ref="O1872" r:id="rId3644" xr:uid="{00000000-0004-0000-0C00-00003B0E0000}"/>
    <hyperlink ref="N1873" r:id="rId3645" xr:uid="{00000000-0004-0000-0C00-00003C0E0000}"/>
    <hyperlink ref="O1873" r:id="rId3646" xr:uid="{00000000-0004-0000-0C00-00003D0E0000}"/>
    <hyperlink ref="N1874" r:id="rId3647" xr:uid="{00000000-0004-0000-0C00-00003E0E0000}"/>
    <hyperlink ref="O1874" r:id="rId3648" xr:uid="{00000000-0004-0000-0C00-00003F0E0000}"/>
    <hyperlink ref="N1875" r:id="rId3649" xr:uid="{00000000-0004-0000-0C00-0000400E0000}"/>
    <hyperlink ref="O1875" r:id="rId3650" xr:uid="{00000000-0004-0000-0C00-0000410E0000}"/>
    <hyperlink ref="N1876" r:id="rId3651" xr:uid="{00000000-0004-0000-0C00-0000420E0000}"/>
    <hyperlink ref="O1876" r:id="rId3652" xr:uid="{00000000-0004-0000-0C00-0000430E0000}"/>
    <hyperlink ref="N1877" r:id="rId3653" xr:uid="{00000000-0004-0000-0C00-0000440E0000}"/>
    <hyperlink ref="O1877" r:id="rId3654" xr:uid="{00000000-0004-0000-0C00-0000450E0000}"/>
    <hyperlink ref="N1878" r:id="rId3655" xr:uid="{00000000-0004-0000-0C00-0000460E0000}"/>
    <hyperlink ref="N1879" r:id="rId3656" xr:uid="{00000000-0004-0000-0C00-0000470E0000}"/>
    <hyperlink ref="O1879" r:id="rId3657" xr:uid="{00000000-0004-0000-0C00-0000480E0000}"/>
    <hyperlink ref="N1880" r:id="rId3658" xr:uid="{00000000-0004-0000-0C00-0000490E0000}"/>
    <hyperlink ref="O1880" r:id="rId3659" xr:uid="{00000000-0004-0000-0C00-00004A0E0000}"/>
    <hyperlink ref="N1881" r:id="rId3660" xr:uid="{00000000-0004-0000-0C00-00004B0E0000}"/>
    <hyperlink ref="O1881" r:id="rId3661" xr:uid="{00000000-0004-0000-0C00-00004C0E0000}"/>
    <hyperlink ref="N1882" r:id="rId3662" xr:uid="{00000000-0004-0000-0C00-00004D0E0000}"/>
    <hyperlink ref="O1882" r:id="rId3663" xr:uid="{00000000-0004-0000-0C00-00004E0E0000}"/>
    <hyperlink ref="N1883" r:id="rId3664" xr:uid="{00000000-0004-0000-0C00-00004F0E0000}"/>
    <hyperlink ref="O1883" r:id="rId3665" xr:uid="{00000000-0004-0000-0C00-0000500E0000}"/>
    <hyperlink ref="N1884" r:id="rId3666" xr:uid="{00000000-0004-0000-0C00-0000510E0000}"/>
    <hyperlink ref="O1884" r:id="rId3667" xr:uid="{00000000-0004-0000-0C00-0000520E0000}"/>
    <hyperlink ref="N1885" r:id="rId3668" xr:uid="{00000000-0004-0000-0C00-0000530E0000}"/>
    <hyperlink ref="O1885" r:id="rId3669" xr:uid="{00000000-0004-0000-0C00-0000540E0000}"/>
    <hyperlink ref="N1886" r:id="rId3670" xr:uid="{00000000-0004-0000-0C00-0000550E0000}"/>
    <hyperlink ref="O1886" r:id="rId3671" xr:uid="{00000000-0004-0000-0C00-0000560E0000}"/>
    <hyperlink ref="N1887" r:id="rId3672" xr:uid="{00000000-0004-0000-0C00-0000570E0000}"/>
    <hyperlink ref="O1887" r:id="rId3673" xr:uid="{00000000-0004-0000-0C00-0000580E0000}"/>
    <hyperlink ref="N1888" r:id="rId3674" xr:uid="{00000000-0004-0000-0C00-0000590E0000}"/>
    <hyperlink ref="O1888" r:id="rId3675" xr:uid="{00000000-0004-0000-0C00-00005A0E0000}"/>
    <hyperlink ref="N1889" r:id="rId3676" xr:uid="{00000000-0004-0000-0C00-00005B0E0000}"/>
    <hyperlink ref="O1889" r:id="rId3677" xr:uid="{00000000-0004-0000-0C00-00005C0E0000}"/>
    <hyperlink ref="N1890" r:id="rId3678" xr:uid="{00000000-0004-0000-0C00-00005D0E0000}"/>
    <hyperlink ref="O1890" r:id="rId3679" xr:uid="{00000000-0004-0000-0C00-00005E0E0000}"/>
    <hyperlink ref="N1891" r:id="rId3680" xr:uid="{00000000-0004-0000-0C00-00005F0E0000}"/>
    <hyperlink ref="O1891" r:id="rId3681" xr:uid="{00000000-0004-0000-0C00-0000600E0000}"/>
    <hyperlink ref="N1892" r:id="rId3682" xr:uid="{00000000-0004-0000-0C00-0000610E0000}"/>
    <hyperlink ref="O1892" r:id="rId3683" xr:uid="{00000000-0004-0000-0C00-0000620E0000}"/>
    <hyperlink ref="N1893" r:id="rId3684" xr:uid="{00000000-0004-0000-0C00-0000630E0000}"/>
    <hyperlink ref="O1893" r:id="rId3685" xr:uid="{00000000-0004-0000-0C00-0000640E0000}"/>
    <hyperlink ref="N1894" r:id="rId3686" xr:uid="{00000000-0004-0000-0C00-0000650E0000}"/>
    <hyperlink ref="O1894" r:id="rId3687" xr:uid="{00000000-0004-0000-0C00-0000660E0000}"/>
    <hyperlink ref="N1895" r:id="rId3688" xr:uid="{00000000-0004-0000-0C00-0000670E0000}"/>
    <hyperlink ref="O1895" r:id="rId3689" xr:uid="{00000000-0004-0000-0C00-0000680E0000}"/>
    <hyperlink ref="N1896" r:id="rId3690" xr:uid="{00000000-0004-0000-0C00-0000690E0000}"/>
    <hyperlink ref="O1896" r:id="rId3691" xr:uid="{00000000-0004-0000-0C00-00006A0E0000}"/>
    <hyperlink ref="N1897" r:id="rId3692" xr:uid="{00000000-0004-0000-0C00-00006B0E0000}"/>
    <hyperlink ref="O1897" r:id="rId3693" xr:uid="{00000000-0004-0000-0C00-00006C0E0000}"/>
    <hyperlink ref="N1898" r:id="rId3694" xr:uid="{00000000-0004-0000-0C00-00006D0E0000}"/>
    <hyperlink ref="O1898" r:id="rId3695" xr:uid="{00000000-0004-0000-0C00-00006E0E0000}"/>
    <hyperlink ref="N1899" r:id="rId3696" xr:uid="{00000000-0004-0000-0C00-00006F0E0000}"/>
    <hyperlink ref="O1899" r:id="rId3697" xr:uid="{00000000-0004-0000-0C00-0000700E0000}"/>
    <hyperlink ref="N1900" r:id="rId3698" xr:uid="{00000000-0004-0000-0C00-0000710E0000}"/>
    <hyperlink ref="O1900" r:id="rId3699" xr:uid="{00000000-0004-0000-0C00-0000720E0000}"/>
    <hyperlink ref="N1901" r:id="rId3700" xr:uid="{00000000-0004-0000-0C00-0000730E0000}"/>
    <hyperlink ref="O1901" r:id="rId3701" xr:uid="{00000000-0004-0000-0C00-0000740E0000}"/>
    <hyperlink ref="N1902" r:id="rId3702" xr:uid="{00000000-0004-0000-0C00-0000750E0000}"/>
    <hyperlink ref="O1902" r:id="rId3703" xr:uid="{00000000-0004-0000-0C00-0000760E0000}"/>
    <hyperlink ref="N1903" r:id="rId3704" xr:uid="{00000000-0004-0000-0C00-0000770E0000}"/>
    <hyperlink ref="O1903" r:id="rId3705" xr:uid="{00000000-0004-0000-0C00-0000780E0000}"/>
    <hyperlink ref="N1904" r:id="rId3706" xr:uid="{00000000-0004-0000-0C00-0000790E0000}"/>
    <hyperlink ref="O1904" r:id="rId3707" xr:uid="{00000000-0004-0000-0C00-00007A0E0000}"/>
    <hyperlink ref="N1905" r:id="rId3708" xr:uid="{00000000-0004-0000-0C00-00007B0E0000}"/>
    <hyperlink ref="O1905" r:id="rId3709" xr:uid="{00000000-0004-0000-0C00-00007C0E0000}"/>
    <hyperlink ref="N1906" r:id="rId3710" xr:uid="{00000000-0004-0000-0C00-00007D0E0000}"/>
    <hyperlink ref="O1906" r:id="rId3711" xr:uid="{00000000-0004-0000-0C00-00007E0E0000}"/>
    <hyperlink ref="N1907" r:id="rId3712" xr:uid="{00000000-0004-0000-0C00-00007F0E0000}"/>
    <hyperlink ref="O1907" r:id="rId3713" xr:uid="{00000000-0004-0000-0C00-0000800E0000}"/>
    <hyperlink ref="N1908" r:id="rId3714" xr:uid="{00000000-0004-0000-0C00-0000810E0000}"/>
    <hyperlink ref="O1908" r:id="rId3715" xr:uid="{00000000-0004-0000-0C00-0000820E0000}"/>
    <hyperlink ref="N1909" r:id="rId3716" xr:uid="{00000000-0004-0000-0C00-0000830E0000}"/>
    <hyperlink ref="O1909" r:id="rId3717" xr:uid="{00000000-0004-0000-0C00-0000840E0000}"/>
    <hyperlink ref="N1910" r:id="rId3718" xr:uid="{00000000-0004-0000-0C00-0000850E0000}"/>
    <hyperlink ref="O1910" r:id="rId3719" xr:uid="{00000000-0004-0000-0C00-0000860E0000}"/>
    <hyperlink ref="N1911" r:id="rId3720" xr:uid="{00000000-0004-0000-0C00-0000870E0000}"/>
    <hyperlink ref="O1911" r:id="rId3721" xr:uid="{00000000-0004-0000-0C00-0000880E0000}"/>
    <hyperlink ref="N1912" r:id="rId3722" xr:uid="{00000000-0004-0000-0C00-0000890E0000}"/>
    <hyperlink ref="O1912" r:id="rId3723" xr:uid="{00000000-0004-0000-0C00-00008A0E0000}"/>
    <hyperlink ref="N1913" r:id="rId3724" xr:uid="{00000000-0004-0000-0C00-00008B0E0000}"/>
    <hyperlink ref="O1913" r:id="rId3725" xr:uid="{00000000-0004-0000-0C00-00008C0E0000}"/>
    <hyperlink ref="N1914" r:id="rId3726" xr:uid="{00000000-0004-0000-0C00-00008D0E0000}"/>
    <hyperlink ref="O1914" r:id="rId3727" xr:uid="{00000000-0004-0000-0C00-00008E0E0000}"/>
    <hyperlink ref="N1915" r:id="rId3728" xr:uid="{00000000-0004-0000-0C00-00008F0E0000}"/>
    <hyperlink ref="O1915" r:id="rId3729" xr:uid="{00000000-0004-0000-0C00-0000900E0000}"/>
    <hyperlink ref="N1916" r:id="rId3730" xr:uid="{00000000-0004-0000-0C00-0000910E0000}"/>
    <hyperlink ref="O1916" r:id="rId3731" xr:uid="{00000000-0004-0000-0C00-0000920E0000}"/>
    <hyperlink ref="N1917" r:id="rId3732" xr:uid="{00000000-0004-0000-0C00-0000930E0000}"/>
    <hyperlink ref="O1917" r:id="rId3733" xr:uid="{00000000-0004-0000-0C00-0000940E0000}"/>
    <hyperlink ref="N1918" r:id="rId3734" xr:uid="{00000000-0004-0000-0C00-0000950E0000}"/>
    <hyperlink ref="O1918" r:id="rId3735" xr:uid="{00000000-0004-0000-0C00-0000960E0000}"/>
    <hyperlink ref="N1919" r:id="rId3736" xr:uid="{00000000-0004-0000-0C00-0000970E0000}"/>
    <hyperlink ref="O1919" r:id="rId3737" xr:uid="{00000000-0004-0000-0C00-0000980E0000}"/>
    <hyperlink ref="N1920" r:id="rId3738" xr:uid="{00000000-0004-0000-0C00-0000990E0000}"/>
    <hyperlink ref="O1920" r:id="rId3739" xr:uid="{00000000-0004-0000-0C00-00009A0E0000}"/>
    <hyperlink ref="N1921" r:id="rId3740" xr:uid="{00000000-0004-0000-0C00-00009B0E0000}"/>
    <hyperlink ref="O1921" r:id="rId3741" xr:uid="{00000000-0004-0000-0C00-00009C0E0000}"/>
    <hyperlink ref="N1922" r:id="rId3742" xr:uid="{00000000-0004-0000-0C00-00009D0E0000}"/>
    <hyperlink ref="O1922" r:id="rId3743" xr:uid="{00000000-0004-0000-0C00-00009E0E0000}"/>
    <hyperlink ref="N1923" r:id="rId3744" xr:uid="{00000000-0004-0000-0C00-00009F0E0000}"/>
    <hyperlink ref="O1923" r:id="rId3745" xr:uid="{00000000-0004-0000-0C00-0000A00E0000}"/>
    <hyperlink ref="N1924" r:id="rId3746" xr:uid="{00000000-0004-0000-0C00-0000A10E0000}"/>
    <hyperlink ref="O1924" r:id="rId3747" xr:uid="{00000000-0004-0000-0C00-0000A20E0000}"/>
    <hyperlink ref="N1925" r:id="rId3748" xr:uid="{00000000-0004-0000-0C00-0000A30E0000}"/>
    <hyperlink ref="O1925" r:id="rId3749" xr:uid="{00000000-0004-0000-0C00-0000A40E0000}"/>
    <hyperlink ref="N1926" r:id="rId3750" xr:uid="{00000000-0004-0000-0C00-0000A50E0000}"/>
    <hyperlink ref="O1926" r:id="rId3751" xr:uid="{00000000-0004-0000-0C00-0000A60E0000}"/>
    <hyperlink ref="N1927" r:id="rId3752" xr:uid="{00000000-0004-0000-0C00-0000A70E0000}"/>
    <hyperlink ref="O1927" r:id="rId3753" xr:uid="{00000000-0004-0000-0C00-0000A80E0000}"/>
    <hyperlink ref="N1928" r:id="rId3754" xr:uid="{00000000-0004-0000-0C00-0000A90E0000}"/>
    <hyperlink ref="O1928" r:id="rId3755" xr:uid="{00000000-0004-0000-0C00-0000AA0E0000}"/>
    <hyperlink ref="N1929" r:id="rId3756" xr:uid="{00000000-0004-0000-0C00-0000AB0E0000}"/>
    <hyperlink ref="O1929" r:id="rId3757" xr:uid="{00000000-0004-0000-0C00-0000AC0E0000}"/>
    <hyperlink ref="N1930" r:id="rId3758" xr:uid="{00000000-0004-0000-0C00-0000AD0E0000}"/>
    <hyperlink ref="O1930" r:id="rId3759" xr:uid="{00000000-0004-0000-0C00-0000AE0E0000}"/>
    <hyperlink ref="N1931" r:id="rId3760" xr:uid="{00000000-0004-0000-0C00-0000AF0E0000}"/>
    <hyperlink ref="O1931" r:id="rId3761" xr:uid="{00000000-0004-0000-0C00-0000B00E0000}"/>
    <hyperlink ref="N1932" r:id="rId3762" xr:uid="{00000000-0004-0000-0C00-0000B10E0000}"/>
    <hyperlink ref="O1932" r:id="rId3763" xr:uid="{00000000-0004-0000-0C00-0000B20E0000}"/>
    <hyperlink ref="N1933" r:id="rId3764" xr:uid="{00000000-0004-0000-0C00-0000B30E0000}"/>
    <hyperlink ref="O1933" r:id="rId3765" xr:uid="{00000000-0004-0000-0C00-0000B40E0000}"/>
    <hyperlink ref="N1934" r:id="rId3766" xr:uid="{00000000-0004-0000-0C00-0000B50E0000}"/>
    <hyperlink ref="O1934" r:id="rId3767" xr:uid="{00000000-0004-0000-0C00-0000B60E0000}"/>
    <hyperlink ref="N1935" r:id="rId3768" xr:uid="{00000000-0004-0000-0C00-0000B70E0000}"/>
    <hyperlink ref="O1935" r:id="rId3769" xr:uid="{00000000-0004-0000-0C00-0000B80E0000}"/>
    <hyperlink ref="N1936" r:id="rId3770" xr:uid="{00000000-0004-0000-0C00-0000B90E0000}"/>
    <hyperlink ref="O1936" r:id="rId3771" xr:uid="{00000000-0004-0000-0C00-0000BA0E0000}"/>
    <hyperlink ref="N1937" r:id="rId3772" xr:uid="{00000000-0004-0000-0C00-0000BB0E0000}"/>
    <hyperlink ref="O1937" r:id="rId3773" xr:uid="{00000000-0004-0000-0C00-0000BC0E0000}"/>
    <hyperlink ref="N1938" r:id="rId3774" xr:uid="{00000000-0004-0000-0C00-0000BD0E0000}"/>
    <hyperlink ref="O1938" r:id="rId3775" xr:uid="{00000000-0004-0000-0C00-0000BE0E0000}"/>
    <hyperlink ref="N1939" r:id="rId3776" xr:uid="{00000000-0004-0000-0C00-0000BF0E0000}"/>
    <hyperlink ref="O1939" r:id="rId3777" xr:uid="{00000000-0004-0000-0C00-0000C00E0000}"/>
    <hyperlink ref="N1940" r:id="rId3778" xr:uid="{00000000-0004-0000-0C00-0000C10E0000}"/>
    <hyperlink ref="O1940" r:id="rId3779" xr:uid="{00000000-0004-0000-0C00-0000C20E0000}"/>
    <hyperlink ref="N1941" r:id="rId3780" xr:uid="{00000000-0004-0000-0C00-0000C30E0000}"/>
    <hyperlink ref="O1941" r:id="rId3781" xr:uid="{00000000-0004-0000-0C00-0000C40E0000}"/>
    <hyperlink ref="N1942" r:id="rId3782" xr:uid="{00000000-0004-0000-0C00-0000C50E0000}"/>
    <hyperlink ref="O1942" r:id="rId3783" xr:uid="{00000000-0004-0000-0C00-0000C60E0000}"/>
    <hyperlink ref="N1943" r:id="rId3784" xr:uid="{00000000-0004-0000-0C00-0000C70E0000}"/>
    <hyperlink ref="O1943" r:id="rId3785" xr:uid="{00000000-0004-0000-0C00-0000C80E0000}"/>
    <hyperlink ref="N1944" r:id="rId3786" xr:uid="{00000000-0004-0000-0C00-0000C90E0000}"/>
    <hyperlink ref="O1944" r:id="rId3787" xr:uid="{00000000-0004-0000-0C00-0000CA0E0000}"/>
    <hyperlink ref="N1945" r:id="rId3788" xr:uid="{00000000-0004-0000-0C00-0000CB0E0000}"/>
    <hyperlink ref="O1945" r:id="rId3789" xr:uid="{00000000-0004-0000-0C00-0000CC0E0000}"/>
    <hyperlink ref="N1946" r:id="rId3790" xr:uid="{00000000-0004-0000-0C00-0000CD0E0000}"/>
    <hyperlink ref="O1946" r:id="rId3791" xr:uid="{00000000-0004-0000-0C00-0000CE0E0000}"/>
    <hyperlink ref="N1947" r:id="rId3792" xr:uid="{00000000-0004-0000-0C00-0000CF0E0000}"/>
    <hyperlink ref="O1947" r:id="rId3793" xr:uid="{00000000-0004-0000-0C00-0000D00E0000}"/>
    <hyperlink ref="N1948" r:id="rId3794" xr:uid="{00000000-0004-0000-0C00-0000D10E0000}"/>
    <hyperlink ref="O1948" r:id="rId3795" xr:uid="{00000000-0004-0000-0C00-0000D20E0000}"/>
    <hyperlink ref="N1949" r:id="rId3796" xr:uid="{00000000-0004-0000-0C00-0000D30E0000}"/>
    <hyperlink ref="O1949" r:id="rId3797" xr:uid="{00000000-0004-0000-0C00-0000D40E0000}"/>
    <hyperlink ref="N1950" r:id="rId3798" xr:uid="{00000000-0004-0000-0C00-0000D50E0000}"/>
    <hyperlink ref="O1950" r:id="rId3799" xr:uid="{00000000-0004-0000-0C00-0000D60E0000}"/>
    <hyperlink ref="N1951" r:id="rId3800" xr:uid="{00000000-0004-0000-0C00-0000D70E0000}"/>
    <hyperlink ref="O1951" r:id="rId3801" xr:uid="{00000000-0004-0000-0C00-0000D80E0000}"/>
    <hyperlink ref="N1952" r:id="rId3802" xr:uid="{00000000-0004-0000-0C00-0000D90E0000}"/>
    <hyperlink ref="O1952" r:id="rId3803" xr:uid="{00000000-0004-0000-0C00-0000DA0E0000}"/>
    <hyperlink ref="N1953" r:id="rId3804" xr:uid="{00000000-0004-0000-0C00-0000DB0E0000}"/>
    <hyperlink ref="O1953" r:id="rId3805" xr:uid="{00000000-0004-0000-0C00-0000DC0E0000}"/>
    <hyperlink ref="N1954" r:id="rId3806" xr:uid="{00000000-0004-0000-0C00-0000DD0E0000}"/>
    <hyperlink ref="O1954" r:id="rId3807" xr:uid="{00000000-0004-0000-0C00-0000DE0E0000}"/>
    <hyperlink ref="N1955" r:id="rId3808" xr:uid="{00000000-0004-0000-0C00-0000DF0E0000}"/>
    <hyperlink ref="O1955" r:id="rId3809" xr:uid="{00000000-0004-0000-0C00-0000E00E0000}"/>
    <hyperlink ref="N1956" r:id="rId3810" xr:uid="{00000000-0004-0000-0C00-0000E10E0000}"/>
    <hyperlink ref="O1956" r:id="rId3811" xr:uid="{00000000-0004-0000-0C00-0000E20E0000}"/>
    <hyperlink ref="N1957" r:id="rId3812" xr:uid="{00000000-0004-0000-0C00-0000E30E0000}"/>
    <hyperlink ref="O1957" r:id="rId3813" xr:uid="{00000000-0004-0000-0C00-0000E40E0000}"/>
    <hyperlink ref="N1958" r:id="rId3814" xr:uid="{00000000-0004-0000-0C00-0000E50E0000}"/>
    <hyperlink ref="O1958" r:id="rId3815" xr:uid="{00000000-0004-0000-0C00-0000E60E0000}"/>
    <hyperlink ref="N1959" r:id="rId3816" xr:uid="{00000000-0004-0000-0C00-0000E70E0000}"/>
    <hyperlink ref="O1959" r:id="rId3817" xr:uid="{00000000-0004-0000-0C00-0000E80E0000}"/>
    <hyperlink ref="N1960" r:id="rId3818" xr:uid="{00000000-0004-0000-0C00-0000E90E0000}"/>
    <hyperlink ref="O1960" r:id="rId3819" xr:uid="{00000000-0004-0000-0C00-0000EA0E0000}"/>
    <hyperlink ref="N1961" r:id="rId3820" xr:uid="{00000000-0004-0000-0C00-0000EB0E0000}"/>
    <hyperlink ref="O1961" r:id="rId3821" xr:uid="{00000000-0004-0000-0C00-0000EC0E0000}"/>
    <hyperlink ref="N1962" r:id="rId3822" xr:uid="{00000000-0004-0000-0C00-0000ED0E0000}"/>
    <hyperlink ref="N1963" r:id="rId3823" xr:uid="{00000000-0004-0000-0C00-0000EE0E0000}"/>
    <hyperlink ref="O1963" r:id="rId3824" xr:uid="{00000000-0004-0000-0C00-0000EF0E0000}"/>
    <hyperlink ref="N1964" r:id="rId3825" xr:uid="{00000000-0004-0000-0C00-0000F00E0000}"/>
    <hyperlink ref="O1964" r:id="rId3826" xr:uid="{00000000-0004-0000-0C00-0000F10E0000}"/>
    <hyperlink ref="N2129" r:id="rId3827" xr:uid="{00000000-0004-0000-0C00-0000F20E0000}"/>
    <hyperlink ref="O2129" r:id="rId3828" xr:uid="{00000000-0004-0000-0C00-0000F30E0000}"/>
    <hyperlink ref="N2130" r:id="rId3829" xr:uid="{00000000-0004-0000-0C00-0000F40E0000}"/>
    <hyperlink ref="O2130" r:id="rId3830" xr:uid="{00000000-0004-0000-0C00-0000F50E0000}"/>
    <hyperlink ref="N2131" r:id="rId3831" xr:uid="{00000000-0004-0000-0C00-0000F60E0000}"/>
    <hyperlink ref="O2131" r:id="rId3832" xr:uid="{00000000-0004-0000-0C00-0000F70E0000}"/>
    <hyperlink ref="N2132" r:id="rId3833" xr:uid="{00000000-0004-0000-0C00-0000F80E0000}"/>
    <hyperlink ref="O2132" r:id="rId3834" xr:uid="{00000000-0004-0000-0C00-0000F90E0000}"/>
    <hyperlink ref="N2133" r:id="rId3835" xr:uid="{00000000-0004-0000-0C00-0000FA0E0000}"/>
    <hyperlink ref="O2133" r:id="rId3836" xr:uid="{00000000-0004-0000-0C00-0000FB0E0000}"/>
    <hyperlink ref="N1965" r:id="rId3837" xr:uid="{00000000-0004-0000-0C00-0000FC0E0000}"/>
    <hyperlink ref="O1965" r:id="rId3838" xr:uid="{00000000-0004-0000-0C00-0000FD0E0000}"/>
    <hyperlink ref="N1966" r:id="rId3839" xr:uid="{00000000-0004-0000-0C00-0000FE0E0000}"/>
    <hyperlink ref="O1966" r:id="rId3840" xr:uid="{00000000-0004-0000-0C00-0000FF0E0000}"/>
    <hyperlink ref="N1967" r:id="rId3841" xr:uid="{00000000-0004-0000-0C00-0000000F0000}"/>
    <hyperlink ref="O1967" r:id="rId3842" xr:uid="{00000000-0004-0000-0C00-0000010F0000}"/>
    <hyperlink ref="N1968" r:id="rId3843" xr:uid="{00000000-0004-0000-0C00-0000020F0000}"/>
    <hyperlink ref="O1968" r:id="rId3844" xr:uid="{00000000-0004-0000-0C00-0000030F0000}"/>
    <hyperlink ref="N1969" r:id="rId3845" xr:uid="{00000000-0004-0000-0C00-0000040F0000}"/>
    <hyperlink ref="O1969" r:id="rId3846" xr:uid="{00000000-0004-0000-0C00-0000050F0000}"/>
    <hyperlink ref="N1970" r:id="rId3847" xr:uid="{00000000-0004-0000-0C00-0000060F0000}"/>
    <hyperlink ref="O1970" r:id="rId3848" xr:uid="{00000000-0004-0000-0C00-0000070F0000}"/>
    <hyperlink ref="N1971" r:id="rId3849" xr:uid="{00000000-0004-0000-0C00-0000080F0000}"/>
    <hyperlink ref="O1971" r:id="rId3850" xr:uid="{00000000-0004-0000-0C00-0000090F0000}"/>
    <hyperlink ref="N1972" r:id="rId3851" xr:uid="{00000000-0004-0000-0C00-00000A0F0000}"/>
    <hyperlink ref="O1972" r:id="rId3852" xr:uid="{00000000-0004-0000-0C00-00000B0F0000}"/>
    <hyperlink ref="N1973" r:id="rId3853" xr:uid="{00000000-0004-0000-0C00-00000C0F0000}"/>
    <hyperlink ref="O1973" r:id="rId3854" xr:uid="{00000000-0004-0000-0C00-00000D0F0000}"/>
    <hyperlink ref="N1974" r:id="rId3855" xr:uid="{00000000-0004-0000-0C00-00000E0F0000}"/>
    <hyperlink ref="O1974" r:id="rId3856" xr:uid="{00000000-0004-0000-0C00-00000F0F0000}"/>
    <hyperlink ref="N1975" r:id="rId3857" xr:uid="{00000000-0004-0000-0C00-0000100F0000}"/>
    <hyperlink ref="O1975" r:id="rId3858" xr:uid="{00000000-0004-0000-0C00-0000110F0000}"/>
    <hyperlink ref="N1976" r:id="rId3859" xr:uid="{00000000-0004-0000-0C00-0000120F0000}"/>
    <hyperlink ref="O1976" r:id="rId3860" xr:uid="{00000000-0004-0000-0C00-0000130F0000}"/>
    <hyperlink ref="N1977" r:id="rId3861" xr:uid="{00000000-0004-0000-0C00-0000140F0000}"/>
    <hyperlink ref="O1977" r:id="rId3862" xr:uid="{00000000-0004-0000-0C00-0000150F0000}"/>
    <hyperlink ref="N1978" r:id="rId3863" xr:uid="{00000000-0004-0000-0C00-0000160F0000}"/>
    <hyperlink ref="O1978" r:id="rId3864" xr:uid="{00000000-0004-0000-0C00-0000170F0000}"/>
    <hyperlink ref="N1979" r:id="rId3865" xr:uid="{00000000-0004-0000-0C00-0000180F0000}"/>
    <hyperlink ref="O1979" r:id="rId3866" xr:uid="{00000000-0004-0000-0C00-0000190F0000}"/>
    <hyperlink ref="N1980" r:id="rId3867" xr:uid="{00000000-0004-0000-0C00-00001A0F0000}"/>
    <hyperlink ref="O1980" r:id="rId3868" xr:uid="{00000000-0004-0000-0C00-00001B0F0000}"/>
    <hyperlink ref="N1981" r:id="rId3869" xr:uid="{00000000-0004-0000-0C00-00001C0F0000}"/>
    <hyperlink ref="O1981" r:id="rId3870" xr:uid="{00000000-0004-0000-0C00-00001D0F0000}"/>
    <hyperlink ref="N1982" r:id="rId3871" xr:uid="{00000000-0004-0000-0C00-00001E0F0000}"/>
    <hyperlink ref="O1982" r:id="rId3872" xr:uid="{00000000-0004-0000-0C00-00001F0F0000}"/>
    <hyperlink ref="N1983" r:id="rId3873" xr:uid="{00000000-0004-0000-0C00-0000200F0000}"/>
    <hyperlink ref="O1983" r:id="rId3874" xr:uid="{00000000-0004-0000-0C00-0000210F0000}"/>
    <hyperlink ref="N1984" r:id="rId3875" xr:uid="{00000000-0004-0000-0C00-0000220F0000}"/>
    <hyperlink ref="O1984" r:id="rId3876" xr:uid="{00000000-0004-0000-0C00-0000230F0000}"/>
    <hyperlink ref="N1985" r:id="rId3877" xr:uid="{00000000-0004-0000-0C00-0000240F0000}"/>
    <hyperlink ref="O1985" r:id="rId3878" xr:uid="{00000000-0004-0000-0C00-0000250F0000}"/>
    <hyperlink ref="N1986" r:id="rId3879" xr:uid="{00000000-0004-0000-0C00-0000260F0000}"/>
    <hyperlink ref="O1986" r:id="rId3880" xr:uid="{00000000-0004-0000-0C00-0000270F0000}"/>
    <hyperlink ref="N1987" r:id="rId3881" xr:uid="{00000000-0004-0000-0C00-0000280F0000}"/>
    <hyperlink ref="O1987" r:id="rId3882" xr:uid="{00000000-0004-0000-0C00-0000290F0000}"/>
    <hyperlink ref="N1988" r:id="rId3883" xr:uid="{00000000-0004-0000-0C00-00002A0F0000}"/>
    <hyperlink ref="O1988" r:id="rId3884" xr:uid="{00000000-0004-0000-0C00-00002B0F0000}"/>
    <hyperlink ref="N1989" r:id="rId3885" xr:uid="{00000000-0004-0000-0C00-00002C0F0000}"/>
    <hyperlink ref="O1989" r:id="rId3886" xr:uid="{00000000-0004-0000-0C00-00002D0F0000}"/>
    <hyperlink ref="N1990" r:id="rId3887" xr:uid="{00000000-0004-0000-0C00-00002E0F0000}"/>
    <hyperlink ref="O1990" r:id="rId3888" xr:uid="{00000000-0004-0000-0C00-00002F0F0000}"/>
    <hyperlink ref="N1991" r:id="rId3889" xr:uid="{00000000-0004-0000-0C00-0000300F0000}"/>
    <hyperlink ref="O1991" r:id="rId3890" xr:uid="{00000000-0004-0000-0C00-0000310F0000}"/>
    <hyperlink ref="N1992" r:id="rId3891" xr:uid="{00000000-0004-0000-0C00-0000320F0000}"/>
    <hyperlink ref="O1992" r:id="rId3892" xr:uid="{00000000-0004-0000-0C00-0000330F0000}"/>
    <hyperlink ref="N1993" r:id="rId3893" xr:uid="{00000000-0004-0000-0C00-0000340F0000}"/>
    <hyperlink ref="O1993" r:id="rId3894" xr:uid="{00000000-0004-0000-0C00-0000350F0000}"/>
    <hyperlink ref="N1994" r:id="rId3895" xr:uid="{00000000-0004-0000-0C00-0000360F0000}"/>
    <hyperlink ref="O1994" r:id="rId3896" xr:uid="{00000000-0004-0000-0C00-0000370F0000}"/>
    <hyperlink ref="N1995" r:id="rId3897" xr:uid="{00000000-0004-0000-0C00-0000380F0000}"/>
    <hyperlink ref="O1995" r:id="rId3898" xr:uid="{00000000-0004-0000-0C00-0000390F0000}"/>
    <hyperlink ref="N1996" r:id="rId3899" xr:uid="{00000000-0004-0000-0C00-00003A0F0000}"/>
    <hyperlink ref="O1996" r:id="rId3900" xr:uid="{00000000-0004-0000-0C00-00003B0F0000}"/>
    <hyperlink ref="N1997" r:id="rId3901" xr:uid="{00000000-0004-0000-0C00-00003C0F0000}"/>
    <hyperlink ref="O1997" r:id="rId3902" xr:uid="{00000000-0004-0000-0C00-00003D0F0000}"/>
    <hyperlink ref="N1998" r:id="rId3903" xr:uid="{00000000-0004-0000-0C00-00003E0F0000}"/>
    <hyperlink ref="O1998" r:id="rId3904" xr:uid="{00000000-0004-0000-0C00-00003F0F0000}"/>
    <hyperlink ref="N1999" r:id="rId3905" xr:uid="{00000000-0004-0000-0C00-0000400F0000}"/>
    <hyperlink ref="O1999" r:id="rId3906" xr:uid="{00000000-0004-0000-0C00-0000410F0000}"/>
    <hyperlink ref="N2000" r:id="rId3907" xr:uid="{00000000-0004-0000-0C00-0000420F0000}"/>
    <hyperlink ref="O2000" r:id="rId3908" xr:uid="{00000000-0004-0000-0C00-0000430F0000}"/>
    <hyperlink ref="N2001" r:id="rId3909" xr:uid="{00000000-0004-0000-0C00-0000440F0000}"/>
    <hyperlink ref="O2001" r:id="rId3910" xr:uid="{00000000-0004-0000-0C00-0000450F0000}"/>
    <hyperlink ref="N2002" r:id="rId3911" xr:uid="{00000000-0004-0000-0C00-0000460F0000}"/>
    <hyperlink ref="O2002" r:id="rId3912" xr:uid="{00000000-0004-0000-0C00-0000470F0000}"/>
    <hyperlink ref="N2003" r:id="rId3913" xr:uid="{00000000-0004-0000-0C00-0000480F0000}"/>
    <hyperlink ref="O2003" r:id="rId3914" xr:uid="{00000000-0004-0000-0C00-0000490F0000}"/>
    <hyperlink ref="N2004" r:id="rId3915" xr:uid="{00000000-0004-0000-0C00-00004A0F0000}"/>
    <hyperlink ref="O2004" r:id="rId3916" xr:uid="{00000000-0004-0000-0C00-00004B0F0000}"/>
    <hyperlink ref="N2005" r:id="rId3917" xr:uid="{00000000-0004-0000-0C00-00004C0F0000}"/>
    <hyperlink ref="O2005" r:id="rId3918" xr:uid="{00000000-0004-0000-0C00-00004D0F0000}"/>
    <hyperlink ref="N2006" r:id="rId3919" xr:uid="{00000000-0004-0000-0C00-00004E0F0000}"/>
    <hyperlink ref="O2006" r:id="rId3920" xr:uid="{00000000-0004-0000-0C00-00004F0F0000}"/>
    <hyperlink ref="N2007" r:id="rId3921" xr:uid="{00000000-0004-0000-0C00-0000500F0000}"/>
    <hyperlink ref="O2007" r:id="rId3922" xr:uid="{00000000-0004-0000-0C00-0000510F0000}"/>
    <hyperlink ref="N2008" r:id="rId3923" xr:uid="{00000000-0004-0000-0C00-0000520F0000}"/>
    <hyperlink ref="O2008" r:id="rId3924" xr:uid="{00000000-0004-0000-0C00-0000530F0000}"/>
    <hyperlink ref="N2009" r:id="rId3925" xr:uid="{00000000-0004-0000-0C00-0000540F0000}"/>
    <hyperlink ref="O2009" r:id="rId3926" xr:uid="{00000000-0004-0000-0C00-0000550F0000}"/>
    <hyperlink ref="N2010" r:id="rId3927" xr:uid="{00000000-0004-0000-0C00-0000560F0000}"/>
    <hyperlink ref="O2010" r:id="rId3928" xr:uid="{00000000-0004-0000-0C00-0000570F0000}"/>
    <hyperlink ref="N2011" r:id="rId3929" xr:uid="{00000000-0004-0000-0C00-0000580F0000}"/>
    <hyperlink ref="O2011" r:id="rId3930" xr:uid="{00000000-0004-0000-0C00-0000590F0000}"/>
    <hyperlink ref="N2012" r:id="rId3931" xr:uid="{00000000-0004-0000-0C00-00005A0F0000}"/>
    <hyperlink ref="O2012" r:id="rId3932" xr:uid="{00000000-0004-0000-0C00-00005B0F0000}"/>
    <hyperlink ref="N2013" r:id="rId3933" xr:uid="{00000000-0004-0000-0C00-00005C0F0000}"/>
    <hyperlink ref="O2013" r:id="rId3934" xr:uid="{00000000-0004-0000-0C00-00005D0F0000}"/>
    <hyperlink ref="N2014" r:id="rId3935" xr:uid="{00000000-0004-0000-0C00-00005E0F0000}"/>
    <hyperlink ref="O2014" r:id="rId3936" xr:uid="{00000000-0004-0000-0C00-00005F0F0000}"/>
    <hyperlink ref="N2015" r:id="rId3937" xr:uid="{00000000-0004-0000-0C00-0000600F0000}"/>
    <hyperlink ref="O2015" r:id="rId3938" xr:uid="{00000000-0004-0000-0C00-0000610F0000}"/>
    <hyperlink ref="N2016" r:id="rId3939" xr:uid="{00000000-0004-0000-0C00-0000620F0000}"/>
    <hyperlink ref="O2016" r:id="rId3940" xr:uid="{00000000-0004-0000-0C00-0000630F0000}"/>
    <hyperlink ref="N2017" r:id="rId3941" xr:uid="{00000000-0004-0000-0C00-0000640F0000}"/>
    <hyperlink ref="O2017" r:id="rId3942" xr:uid="{00000000-0004-0000-0C00-0000650F0000}"/>
    <hyperlink ref="N2018" r:id="rId3943" xr:uid="{00000000-0004-0000-0C00-0000660F0000}"/>
    <hyperlink ref="O2018" r:id="rId3944" xr:uid="{00000000-0004-0000-0C00-0000670F0000}"/>
    <hyperlink ref="N2019" r:id="rId3945" xr:uid="{00000000-0004-0000-0C00-0000680F0000}"/>
    <hyperlink ref="O2019" r:id="rId3946" xr:uid="{00000000-0004-0000-0C00-0000690F0000}"/>
    <hyperlink ref="N2020" r:id="rId3947" xr:uid="{00000000-0004-0000-0C00-00006A0F0000}"/>
    <hyperlink ref="O2020" r:id="rId3948" xr:uid="{00000000-0004-0000-0C00-00006B0F0000}"/>
    <hyperlink ref="N2021" r:id="rId3949" xr:uid="{00000000-0004-0000-0C00-00006C0F0000}"/>
    <hyperlink ref="O2021" r:id="rId3950" xr:uid="{00000000-0004-0000-0C00-00006D0F0000}"/>
    <hyperlink ref="N2022" r:id="rId3951" xr:uid="{00000000-0004-0000-0C00-00006E0F0000}"/>
    <hyperlink ref="O2022" r:id="rId3952" xr:uid="{00000000-0004-0000-0C00-00006F0F0000}"/>
    <hyperlink ref="N2023" r:id="rId3953" xr:uid="{00000000-0004-0000-0C00-0000700F0000}"/>
    <hyperlink ref="O2023" r:id="rId3954" xr:uid="{00000000-0004-0000-0C00-0000710F0000}"/>
    <hyperlink ref="N2024" r:id="rId3955" xr:uid="{00000000-0004-0000-0C00-0000720F0000}"/>
    <hyperlink ref="O2024" r:id="rId3956" xr:uid="{00000000-0004-0000-0C00-0000730F0000}"/>
    <hyperlink ref="N2025" r:id="rId3957" xr:uid="{00000000-0004-0000-0C00-0000740F0000}"/>
    <hyperlink ref="O2025" r:id="rId3958" xr:uid="{00000000-0004-0000-0C00-0000750F0000}"/>
    <hyperlink ref="N2026" r:id="rId3959" xr:uid="{00000000-0004-0000-0C00-0000760F0000}"/>
    <hyperlink ref="O2026" r:id="rId3960" xr:uid="{00000000-0004-0000-0C00-0000770F0000}"/>
    <hyperlink ref="N2027" r:id="rId3961" xr:uid="{00000000-0004-0000-0C00-0000780F0000}"/>
    <hyperlink ref="O2027" r:id="rId3962" xr:uid="{00000000-0004-0000-0C00-0000790F0000}"/>
    <hyperlink ref="N2028" r:id="rId3963" xr:uid="{00000000-0004-0000-0C00-00007A0F0000}"/>
    <hyperlink ref="O2028" r:id="rId3964" xr:uid="{00000000-0004-0000-0C00-00007B0F0000}"/>
    <hyperlink ref="N2029" r:id="rId3965" xr:uid="{00000000-0004-0000-0C00-00007C0F0000}"/>
    <hyperlink ref="O2029" r:id="rId3966" xr:uid="{00000000-0004-0000-0C00-00007D0F0000}"/>
    <hyperlink ref="N2030" r:id="rId3967" xr:uid="{00000000-0004-0000-0C00-00007E0F0000}"/>
    <hyperlink ref="O2030" r:id="rId3968" xr:uid="{00000000-0004-0000-0C00-00007F0F0000}"/>
    <hyperlink ref="N2031" r:id="rId3969" xr:uid="{00000000-0004-0000-0C00-0000800F0000}"/>
    <hyperlink ref="O2031" r:id="rId3970" xr:uid="{00000000-0004-0000-0C00-0000810F0000}"/>
    <hyperlink ref="N2032" r:id="rId3971" xr:uid="{00000000-0004-0000-0C00-0000820F0000}"/>
    <hyperlink ref="O2032" r:id="rId3972" xr:uid="{00000000-0004-0000-0C00-0000830F0000}"/>
    <hyperlink ref="N2033" r:id="rId3973" xr:uid="{00000000-0004-0000-0C00-0000840F0000}"/>
    <hyperlink ref="O2033" r:id="rId3974" xr:uid="{00000000-0004-0000-0C00-0000850F0000}"/>
    <hyperlink ref="N2034" r:id="rId3975" xr:uid="{00000000-0004-0000-0C00-0000860F0000}"/>
    <hyperlink ref="O2034" r:id="rId3976" xr:uid="{00000000-0004-0000-0C00-0000870F0000}"/>
    <hyperlink ref="N2035" r:id="rId3977" xr:uid="{00000000-0004-0000-0C00-0000880F0000}"/>
    <hyperlink ref="O2035" r:id="rId3978" xr:uid="{00000000-0004-0000-0C00-0000890F0000}"/>
    <hyperlink ref="N2036" r:id="rId3979" xr:uid="{00000000-0004-0000-0C00-00008A0F0000}"/>
    <hyperlink ref="O2036" r:id="rId3980" xr:uid="{00000000-0004-0000-0C00-00008B0F0000}"/>
    <hyperlink ref="N2037" r:id="rId3981" xr:uid="{00000000-0004-0000-0C00-00008C0F0000}"/>
    <hyperlink ref="O2037" r:id="rId3982" xr:uid="{00000000-0004-0000-0C00-00008D0F0000}"/>
    <hyperlink ref="N2038" r:id="rId3983" xr:uid="{00000000-0004-0000-0C00-00008E0F0000}"/>
    <hyperlink ref="O2038" r:id="rId3984" xr:uid="{00000000-0004-0000-0C00-00008F0F0000}"/>
    <hyperlink ref="N2039" r:id="rId3985" xr:uid="{00000000-0004-0000-0C00-0000900F0000}"/>
    <hyperlink ref="O2039" r:id="rId3986" xr:uid="{00000000-0004-0000-0C00-0000910F0000}"/>
    <hyperlink ref="N2040" r:id="rId3987" xr:uid="{00000000-0004-0000-0C00-0000920F0000}"/>
    <hyperlink ref="O2040" r:id="rId3988" xr:uid="{00000000-0004-0000-0C00-0000930F0000}"/>
    <hyperlink ref="N2041" r:id="rId3989" xr:uid="{00000000-0004-0000-0C00-0000940F0000}"/>
    <hyperlink ref="O2041" r:id="rId3990" xr:uid="{00000000-0004-0000-0C00-0000950F0000}"/>
    <hyperlink ref="N2042" r:id="rId3991" xr:uid="{00000000-0004-0000-0C00-0000960F0000}"/>
    <hyperlink ref="O2042" r:id="rId3992" xr:uid="{00000000-0004-0000-0C00-0000970F0000}"/>
    <hyperlink ref="N2043" r:id="rId3993" xr:uid="{00000000-0004-0000-0C00-0000980F0000}"/>
    <hyperlink ref="O2043" r:id="rId3994" xr:uid="{00000000-0004-0000-0C00-0000990F0000}"/>
    <hyperlink ref="N2044" r:id="rId3995" xr:uid="{00000000-0004-0000-0C00-00009A0F0000}"/>
    <hyperlink ref="O2044" r:id="rId3996" xr:uid="{00000000-0004-0000-0C00-00009B0F0000}"/>
    <hyperlink ref="N2045" r:id="rId3997" xr:uid="{00000000-0004-0000-0C00-00009C0F0000}"/>
    <hyperlink ref="O2045" r:id="rId3998" xr:uid="{00000000-0004-0000-0C00-00009D0F0000}"/>
    <hyperlink ref="N2046" r:id="rId3999" xr:uid="{00000000-0004-0000-0C00-00009E0F0000}"/>
    <hyperlink ref="O2046" r:id="rId4000" xr:uid="{00000000-0004-0000-0C00-00009F0F0000}"/>
    <hyperlink ref="N2047" r:id="rId4001" xr:uid="{00000000-0004-0000-0C00-0000A00F0000}"/>
    <hyperlink ref="O2047" r:id="rId4002" xr:uid="{00000000-0004-0000-0C00-0000A10F0000}"/>
    <hyperlink ref="N2048" r:id="rId4003" xr:uid="{00000000-0004-0000-0C00-0000A20F0000}"/>
    <hyperlink ref="O2048" r:id="rId4004" xr:uid="{00000000-0004-0000-0C00-0000A30F0000}"/>
    <hyperlink ref="N2049" r:id="rId4005" xr:uid="{00000000-0004-0000-0C00-0000A40F0000}"/>
    <hyperlink ref="O2049" r:id="rId4006" xr:uid="{00000000-0004-0000-0C00-0000A50F0000}"/>
    <hyperlink ref="N2050" r:id="rId4007" xr:uid="{00000000-0004-0000-0C00-0000A60F0000}"/>
    <hyperlink ref="O2050" r:id="rId4008" xr:uid="{00000000-0004-0000-0C00-0000A70F0000}"/>
    <hyperlink ref="N2051" r:id="rId4009" xr:uid="{00000000-0004-0000-0C00-0000A80F0000}"/>
    <hyperlink ref="O2051" r:id="rId4010" xr:uid="{00000000-0004-0000-0C00-0000A90F0000}"/>
    <hyperlink ref="N2052" r:id="rId4011" xr:uid="{00000000-0004-0000-0C00-0000AA0F0000}"/>
    <hyperlink ref="O2052" r:id="rId4012" xr:uid="{00000000-0004-0000-0C00-0000AB0F0000}"/>
    <hyperlink ref="N2053" r:id="rId4013" xr:uid="{00000000-0004-0000-0C00-0000AC0F0000}"/>
    <hyperlink ref="O2053" r:id="rId4014" xr:uid="{00000000-0004-0000-0C00-0000AD0F0000}"/>
    <hyperlink ref="N2054" r:id="rId4015" xr:uid="{00000000-0004-0000-0C00-0000AE0F0000}"/>
    <hyperlink ref="O2054" r:id="rId4016" xr:uid="{00000000-0004-0000-0C00-0000AF0F0000}"/>
    <hyperlink ref="N2055" r:id="rId4017" xr:uid="{00000000-0004-0000-0C00-0000B00F0000}"/>
    <hyperlink ref="O2055" r:id="rId4018" xr:uid="{00000000-0004-0000-0C00-0000B10F0000}"/>
    <hyperlink ref="N2056" r:id="rId4019" xr:uid="{00000000-0004-0000-0C00-0000B20F0000}"/>
    <hyperlink ref="O2056" r:id="rId4020" xr:uid="{00000000-0004-0000-0C00-0000B30F0000}"/>
    <hyperlink ref="N2057" r:id="rId4021" xr:uid="{00000000-0004-0000-0C00-0000B40F0000}"/>
    <hyperlink ref="O2057" r:id="rId4022" xr:uid="{00000000-0004-0000-0C00-0000B50F0000}"/>
    <hyperlink ref="N2058" r:id="rId4023" xr:uid="{00000000-0004-0000-0C00-0000B60F0000}"/>
    <hyperlink ref="O2058" r:id="rId4024" xr:uid="{00000000-0004-0000-0C00-0000B70F0000}"/>
    <hyperlink ref="N2059" r:id="rId4025" xr:uid="{00000000-0004-0000-0C00-0000B80F0000}"/>
    <hyperlink ref="O2059" r:id="rId4026" xr:uid="{00000000-0004-0000-0C00-0000B90F0000}"/>
    <hyperlink ref="N2060" r:id="rId4027" xr:uid="{00000000-0004-0000-0C00-0000BA0F0000}"/>
    <hyperlink ref="O2060" r:id="rId4028" xr:uid="{00000000-0004-0000-0C00-0000BB0F0000}"/>
    <hyperlink ref="N2061" r:id="rId4029" xr:uid="{00000000-0004-0000-0C00-0000BC0F0000}"/>
    <hyperlink ref="O2061" r:id="rId4030" xr:uid="{00000000-0004-0000-0C00-0000BD0F0000}"/>
    <hyperlink ref="N2062" r:id="rId4031" xr:uid="{00000000-0004-0000-0C00-0000BE0F0000}"/>
    <hyperlink ref="O2062" r:id="rId4032" xr:uid="{00000000-0004-0000-0C00-0000BF0F0000}"/>
    <hyperlink ref="N2063" r:id="rId4033" xr:uid="{00000000-0004-0000-0C00-0000C00F0000}"/>
    <hyperlink ref="O2063" r:id="rId4034" xr:uid="{00000000-0004-0000-0C00-0000C10F0000}"/>
    <hyperlink ref="N2064" r:id="rId4035" xr:uid="{00000000-0004-0000-0C00-0000C20F0000}"/>
    <hyperlink ref="O2064" r:id="rId4036" xr:uid="{00000000-0004-0000-0C00-0000C30F0000}"/>
    <hyperlink ref="N2065" r:id="rId4037" xr:uid="{00000000-0004-0000-0C00-0000C40F0000}"/>
    <hyperlink ref="O2065" r:id="rId4038" xr:uid="{00000000-0004-0000-0C00-0000C50F0000}"/>
    <hyperlink ref="N2066" r:id="rId4039" xr:uid="{00000000-0004-0000-0C00-0000C60F0000}"/>
    <hyperlink ref="O2066" r:id="rId4040" xr:uid="{00000000-0004-0000-0C00-0000C70F0000}"/>
    <hyperlink ref="N2067" r:id="rId4041" xr:uid="{00000000-0004-0000-0C00-0000C80F0000}"/>
    <hyperlink ref="O2067" r:id="rId4042" xr:uid="{00000000-0004-0000-0C00-0000C90F0000}"/>
    <hyperlink ref="N2068" r:id="rId4043" xr:uid="{00000000-0004-0000-0C00-0000CA0F0000}"/>
    <hyperlink ref="O2068" r:id="rId4044" xr:uid="{00000000-0004-0000-0C00-0000CB0F0000}"/>
    <hyperlink ref="N2069" r:id="rId4045" xr:uid="{00000000-0004-0000-0C00-0000CC0F0000}"/>
    <hyperlink ref="O2069" r:id="rId4046" xr:uid="{00000000-0004-0000-0C00-0000CD0F0000}"/>
    <hyperlink ref="N2070" r:id="rId4047" xr:uid="{00000000-0004-0000-0C00-0000CE0F0000}"/>
    <hyperlink ref="O2070" r:id="rId4048" xr:uid="{00000000-0004-0000-0C00-0000CF0F0000}"/>
    <hyperlink ref="N2071" r:id="rId4049" xr:uid="{00000000-0004-0000-0C00-0000D00F0000}"/>
    <hyperlink ref="O2071" r:id="rId4050" xr:uid="{00000000-0004-0000-0C00-0000D10F0000}"/>
    <hyperlink ref="N2072" r:id="rId4051" xr:uid="{00000000-0004-0000-0C00-0000D20F0000}"/>
    <hyperlink ref="O2072" r:id="rId4052" xr:uid="{00000000-0004-0000-0C00-0000D30F0000}"/>
    <hyperlink ref="N2073" r:id="rId4053" xr:uid="{00000000-0004-0000-0C00-0000D40F0000}"/>
    <hyperlink ref="N2074" r:id="rId4054" xr:uid="{00000000-0004-0000-0C00-0000D50F0000}"/>
    <hyperlink ref="O2074" r:id="rId4055" xr:uid="{00000000-0004-0000-0C00-0000D60F0000}"/>
    <hyperlink ref="N2075" r:id="rId4056" xr:uid="{00000000-0004-0000-0C00-0000D70F0000}"/>
    <hyperlink ref="O2075" r:id="rId4057" xr:uid="{00000000-0004-0000-0C00-0000D80F0000}"/>
    <hyperlink ref="N2076" r:id="rId4058" xr:uid="{00000000-0004-0000-0C00-0000D90F0000}"/>
    <hyperlink ref="O2076" r:id="rId4059" xr:uid="{00000000-0004-0000-0C00-0000DA0F0000}"/>
    <hyperlink ref="N2077" r:id="rId4060" xr:uid="{00000000-0004-0000-0C00-0000DB0F0000}"/>
    <hyperlink ref="O2077" r:id="rId4061" xr:uid="{00000000-0004-0000-0C00-0000DC0F0000}"/>
    <hyperlink ref="N2078" r:id="rId4062" xr:uid="{00000000-0004-0000-0C00-0000DD0F0000}"/>
    <hyperlink ref="O2078" r:id="rId4063" xr:uid="{00000000-0004-0000-0C00-0000DE0F0000}"/>
    <hyperlink ref="N2079" r:id="rId4064" xr:uid="{00000000-0004-0000-0C00-0000DF0F0000}"/>
    <hyperlink ref="O2079" r:id="rId4065" xr:uid="{00000000-0004-0000-0C00-0000E00F0000}"/>
    <hyperlink ref="N2080" r:id="rId4066" xr:uid="{00000000-0004-0000-0C00-0000E10F0000}"/>
    <hyperlink ref="O2080" r:id="rId4067" xr:uid="{00000000-0004-0000-0C00-0000E20F0000}"/>
    <hyperlink ref="N2081" r:id="rId4068" xr:uid="{00000000-0004-0000-0C00-0000E30F0000}"/>
    <hyperlink ref="O2081" r:id="rId4069" xr:uid="{00000000-0004-0000-0C00-0000E40F0000}"/>
    <hyperlink ref="N2082" r:id="rId4070" xr:uid="{00000000-0004-0000-0C00-0000E50F0000}"/>
    <hyperlink ref="O2082" r:id="rId4071" xr:uid="{00000000-0004-0000-0C00-0000E60F0000}"/>
    <hyperlink ref="N2083" r:id="rId4072" xr:uid="{00000000-0004-0000-0C00-0000E70F0000}"/>
    <hyperlink ref="O2083" r:id="rId4073" xr:uid="{00000000-0004-0000-0C00-0000E80F0000}"/>
    <hyperlink ref="N2084" r:id="rId4074" xr:uid="{00000000-0004-0000-0C00-0000E90F0000}"/>
    <hyperlink ref="O2084" r:id="rId4075" xr:uid="{00000000-0004-0000-0C00-0000EA0F0000}"/>
    <hyperlink ref="N2085" r:id="rId4076" xr:uid="{00000000-0004-0000-0C00-0000EB0F0000}"/>
    <hyperlink ref="O2085" r:id="rId4077" xr:uid="{00000000-0004-0000-0C00-0000EC0F0000}"/>
    <hyperlink ref="N2086" r:id="rId4078" xr:uid="{00000000-0004-0000-0C00-0000ED0F0000}"/>
    <hyperlink ref="O2086" r:id="rId4079" xr:uid="{00000000-0004-0000-0C00-0000EE0F0000}"/>
    <hyperlink ref="N2087" r:id="rId4080" xr:uid="{00000000-0004-0000-0C00-0000EF0F0000}"/>
    <hyperlink ref="O2087" r:id="rId4081" xr:uid="{00000000-0004-0000-0C00-0000F00F0000}"/>
    <hyperlink ref="N2088" r:id="rId4082" xr:uid="{00000000-0004-0000-0C00-0000F10F0000}"/>
    <hyperlink ref="O2088" r:id="rId4083" xr:uid="{00000000-0004-0000-0C00-0000F20F0000}"/>
    <hyperlink ref="N2089" r:id="rId4084" xr:uid="{00000000-0004-0000-0C00-0000F30F0000}"/>
    <hyperlink ref="O2089" r:id="rId4085" xr:uid="{00000000-0004-0000-0C00-0000F40F0000}"/>
    <hyperlink ref="N2090" r:id="rId4086" xr:uid="{00000000-0004-0000-0C00-0000F50F0000}"/>
    <hyperlink ref="O2090" r:id="rId4087" xr:uid="{00000000-0004-0000-0C00-0000F60F0000}"/>
    <hyperlink ref="N2091" r:id="rId4088" xr:uid="{00000000-0004-0000-0C00-0000F70F0000}"/>
    <hyperlink ref="O2091" r:id="rId4089" xr:uid="{00000000-0004-0000-0C00-0000F80F0000}"/>
    <hyperlink ref="N2092" r:id="rId4090" xr:uid="{00000000-0004-0000-0C00-0000F90F0000}"/>
    <hyperlink ref="O2092" r:id="rId4091" xr:uid="{00000000-0004-0000-0C00-0000FA0F0000}"/>
    <hyperlink ref="N2093" r:id="rId4092" xr:uid="{00000000-0004-0000-0C00-0000FB0F0000}"/>
    <hyperlink ref="O2093" r:id="rId4093" xr:uid="{00000000-0004-0000-0C00-0000FC0F0000}"/>
    <hyperlink ref="N2094" r:id="rId4094" xr:uid="{00000000-0004-0000-0C00-0000FD0F0000}"/>
    <hyperlink ref="O2094" r:id="rId4095" xr:uid="{00000000-0004-0000-0C00-0000FE0F0000}"/>
    <hyperlink ref="N2095" r:id="rId4096" xr:uid="{00000000-0004-0000-0C00-0000FF0F0000}"/>
    <hyperlink ref="O2095" r:id="rId4097" xr:uid="{00000000-0004-0000-0C00-000000100000}"/>
    <hyperlink ref="N2096" r:id="rId4098" xr:uid="{00000000-0004-0000-0C00-000001100000}"/>
    <hyperlink ref="O2096" r:id="rId4099" xr:uid="{00000000-0004-0000-0C00-000002100000}"/>
    <hyperlink ref="N2097" r:id="rId4100" xr:uid="{00000000-0004-0000-0C00-000003100000}"/>
    <hyperlink ref="O2097" r:id="rId4101" xr:uid="{00000000-0004-0000-0C00-000004100000}"/>
    <hyperlink ref="N2098" r:id="rId4102" xr:uid="{00000000-0004-0000-0C00-000005100000}"/>
    <hyperlink ref="O2098" r:id="rId4103" xr:uid="{00000000-0004-0000-0C00-000006100000}"/>
    <hyperlink ref="N2099" r:id="rId4104" xr:uid="{00000000-0004-0000-0C00-000007100000}"/>
    <hyperlink ref="O2099" r:id="rId4105" xr:uid="{00000000-0004-0000-0C00-000008100000}"/>
    <hyperlink ref="N2100" r:id="rId4106" xr:uid="{00000000-0004-0000-0C00-000009100000}"/>
    <hyperlink ref="O2100" r:id="rId4107" xr:uid="{00000000-0004-0000-0C00-00000A100000}"/>
    <hyperlink ref="N2101" r:id="rId4108" xr:uid="{00000000-0004-0000-0C00-00000B100000}"/>
    <hyperlink ref="O2101" r:id="rId4109" xr:uid="{00000000-0004-0000-0C00-00000C100000}"/>
    <hyperlink ref="N2102" r:id="rId4110" xr:uid="{00000000-0004-0000-0C00-00000D100000}"/>
    <hyperlink ref="O2102" r:id="rId4111" xr:uid="{00000000-0004-0000-0C00-00000E100000}"/>
    <hyperlink ref="N2103" r:id="rId4112" xr:uid="{00000000-0004-0000-0C00-00000F100000}"/>
    <hyperlink ref="O2103" r:id="rId4113" xr:uid="{00000000-0004-0000-0C00-000010100000}"/>
    <hyperlink ref="N2104" r:id="rId4114" xr:uid="{00000000-0004-0000-0C00-000011100000}"/>
    <hyperlink ref="O2104" r:id="rId4115" xr:uid="{00000000-0004-0000-0C00-000012100000}"/>
    <hyperlink ref="N2105" r:id="rId4116" xr:uid="{00000000-0004-0000-0C00-000013100000}"/>
    <hyperlink ref="O2105" r:id="rId4117" xr:uid="{00000000-0004-0000-0C00-000014100000}"/>
    <hyperlink ref="N2106" r:id="rId4118" xr:uid="{00000000-0004-0000-0C00-000015100000}"/>
    <hyperlink ref="O2106" r:id="rId4119" xr:uid="{00000000-0004-0000-0C00-000016100000}"/>
    <hyperlink ref="N2107" r:id="rId4120" xr:uid="{00000000-0004-0000-0C00-000017100000}"/>
    <hyperlink ref="O2107" r:id="rId4121" xr:uid="{00000000-0004-0000-0C00-000018100000}"/>
    <hyperlink ref="N2108" r:id="rId4122" xr:uid="{00000000-0004-0000-0C00-000019100000}"/>
    <hyperlink ref="O2108" r:id="rId4123" xr:uid="{00000000-0004-0000-0C00-00001A100000}"/>
    <hyperlink ref="N2109" r:id="rId4124" xr:uid="{00000000-0004-0000-0C00-00001B100000}"/>
    <hyperlink ref="N2110" r:id="rId4125" xr:uid="{00000000-0004-0000-0C00-00001C100000}"/>
    <hyperlink ref="O2110" r:id="rId4126" xr:uid="{00000000-0004-0000-0C00-00001D100000}"/>
    <hyperlink ref="N2111" r:id="rId4127" xr:uid="{00000000-0004-0000-0C00-00001E100000}"/>
    <hyperlink ref="O2111" r:id="rId4128" xr:uid="{00000000-0004-0000-0C00-00001F100000}"/>
    <hyperlink ref="N2112" r:id="rId4129" xr:uid="{00000000-0004-0000-0C00-000020100000}"/>
    <hyperlink ref="O2112" r:id="rId4130" xr:uid="{00000000-0004-0000-0C00-000021100000}"/>
    <hyperlink ref="N2113" r:id="rId4131" xr:uid="{00000000-0004-0000-0C00-000022100000}"/>
    <hyperlink ref="O2113" r:id="rId4132" xr:uid="{00000000-0004-0000-0C00-000023100000}"/>
    <hyperlink ref="N2114" r:id="rId4133" xr:uid="{00000000-0004-0000-0C00-000024100000}"/>
    <hyperlink ref="O2114" r:id="rId4134" xr:uid="{00000000-0004-0000-0C00-000025100000}"/>
    <hyperlink ref="N2115" r:id="rId4135" xr:uid="{00000000-0004-0000-0C00-000026100000}"/>
    <hyperlink ref="O2115" r:id="rId4136" xr:uid="{00000000-0004-0000-0C00-000027100000}"/>
    <hyperlink ref="N2116" r:id="rId4137" xr:uid="{00000000-0004-0000-0C00-000028100000}"/>
    <hyperlink ref="O2116" r:id="rId4138" xr:uid="{00000000-0004-0000-0C00-000029100000}"/>
    <hyperlink ref="N2117" r:id="rId4139" xr:uid="{00000000-0004-0000-0C00-00002A100000}"/>
    <hyperlink ref="O2117" r:id="rId4140" xr:uid="{00000000-0004-0000-0C00-00002B100000}"/>
    <hyperlink ref="N2118" r:id="rId4141" xr:uid="{00000000-0004-0000-0C00-00002C100000}"/>
    <hyperlink ref="O2118" r:id="rId4142" xr:uid="{00000000-0004-0000-0C00-00002D100000}"/>
    <hyperlink ref="N2119" r:id="rId4143" xr:uid="{00000000-0004-0000-0C00-00002E100000}"/>
    <hyperlink ref="O2119" r:id="rId4144" xr:uid="{00000000-0004-0000-0C00-00002F100000}"/>
    <hyperlink ref="N2120" r:id="rId4145" xr:uid="{00000000-0004-0000-0C00-000030100000}"/>
    <hyperlink ref="O2120" r:id="rId4146" xr:uid="{00000000-0004-0000-0C00-000031100000}"/>
    <hyperlink ref="N2121" r:id="rId4147" xr:uid="{00000000-0004-0000-0C00-000032100000}"/>
    <hyperlink ref="O2121" r:id="rId4148" xr:uid="{00000000-0004-0000-0C00-000033100000}"/>
    <hyperlink ref="N2122" r:id="rId4149" xr:uid="{00000000-0004-0000-0C00-000034100000}"/>
    <hyperlink ref="N2123" r:id="rId4150" xr:uid="{00000000-0004-0000-0C00-000035100000}"/>
    <hyperlink ref="O2123" r:id="rId4151" xr:uid="{00000000-0004-0000-0C00-000036100000}"/>
    <hyperlink ref="N2124" r:id="rId4152" xr:uid="{00000000-0004-0000-0C00-000037100000}"/>
    <hyperlink ref="N2125" r:id="rId4153" xr:uid="{00000000-0004-0000-0C00-000038100000}"/>
    <hyperlink ref="N2126" r:id="rId4154" xr:uid="{00000000-0004-0000-0C00-000039100000}"/>
    <hyperlink ref="N2127" r:id="rId4155" xr:uid="{00000000-0004-0000-0C00-00003A100000}"/>
    <hyperlink ref="N2128" r:id="rId4156" xr:uid="{00000000-0004-0000-0C00-00003B100000}"/>
    <hyperlink ref="N2134" r:id="rId4157" xr:uid="{00000000-0004-0000-0C00-00003C100000}"/>
    <hyperlink ref="O2134" r:id="rId4158" xr:uid="{00000000-0004-0000-0C00-00003D100000}"/>
    <hyperlink ref="N2135" r:id="rId4159" xr:uid="{00000000-0004-0000-0C00-00003E100000}"/>
    <hyperlink ref="O2135" r:id="rId4160" xr:uid="{00000000-0004-0000-0C00-00003F100000}"/>
    <hyperlink ref="N2136" r:id="rId4161" xr:uid="{00000000-0004-0000-0C00-000040100000}"/>
    <hyperlink ref="O2136" r:id="rId4162" xr:uid="{00000000-0004-0000-0C00-000041100000}"/>
    <hyperlink ref="N2137" r:id="rId4163" xr:uid="{00000000-0004-0000-0C00-000042100000}"/>
    <hyperlink ref="O2137" r:id="rId4164" xr:uid="{00000000-0004-0000-0C00-000043100000}"/>
    <hyperlink ref="N2138" r:id="rId4165" xr:uid="{00000000-0004-0000-0C00-000044100000}"/>
    <hyperlink ref="O2138" r:id="rId4166" xr:uid="{00000000-0004-0000-0C00-000045100000}"/>
    <hyperlink ref="N2139" r:id="rId4167" xr:uid="{00000000-0004-0000-0C00-000046100000}"/>
    <hyperlink ref="O2139" r:id="rId4168" xr:uid="{00000000-0004-0000-0C00-000047100000}"/>
    <hyperlink ref="N2140" r:id="rId4169" xr:uid="{00000000-0004-0000-0C00-000048100000}"/>
    <hyperlink ref="O2140" r:id="rId4170" xr:uid="{00000000-0004-0000-0C00-000049100000}"/>
    <hyperlink ref="N2141" r:id="rId4171" xr:uid="{00000000-0004-0000-0C00-00004A100000}"/>
    <hyperlink ref="O2141" r:id="rId4172" xr:uid="{00000000-0004-0000-0C00-00004B100000}"/>
    <hyperlink ref="N2142" r:id="rId4173" xr:uid="{00000000-0004-0000-0C00-00004C100000}"/>
    <hyperlink ref="O2142" r:id="rId4174" xr:uid="{00000000-0004-0000-0C00-00004D100000}"/>
    <hyperlink ref="N2143" r:id="rId4175" xr:uid="{00000000-0004-0000-0C00-00004E100000}"/>
    <hyperlink ref="O2143" r:id="rId4176" xr:uid="{00000000-0004-0000-0C00-00004F100000}"/>
    <hyperlink ref="N2144" r:id="rId4177" xr:uid="{00000000-0004-0000-0C00-000050100000}"/>
    <hyperlink ref="O2144" r:id="rId4178" xr:uid="{00000000-0004-0000-0C00-000051100000}"/>
    <hyperlink ref="N2145" r:id="rId4179" xr:uid="{00000000-0004-0000-0C00-000052100000}"/>
    <hyperlink ref="O2145" r:id="rId4180" xr:uid="{00000000-0004-0000-0C00-000053100000}"/>
    <hyperlink ref="N2146" r:id="rId4181" xr:uid="{00000000-0004-0000-0C00-000054100000}"/>
    <hyperlink ref="O2146" r:id="rId4182" xr:uid="{00000000-0004-0000-0C00-000055100000}"/>
    <hyperlink ref="N2147" r:id="rId4183" xr:uid="{00000000-0004-0000-0C00-000056100000}"/>
    <hyperlink ref="O2147" r:id="rId4184" xr:uid="{00000000-0004-0000-0C00-000057100000}"/>
    <hyperlink ref="N2148" r:id="rId4185" xr:uid="{00000000-0004-0000-0C00-000058100000}"/>
    <hyperlink ref="O2148" r:id="rId4186" xr:uid="{00000000-0004-0000-0C00-000059100000}"/>
    <hyperlink ref="N2149" r:id="rId4187" xr:uid="{00000000-0004-0000-0C00-00005A100000}"/>
    <hyperlink ref="O2149" r:id="rId4188" xr:uid="{00000000-0004-0000-0C00-00005B100000}"/>
    <hyperlink ref="N2150" r:id="rId4189" xr:uid="{00000000-0004-0000-0C00-00005C100000}"/>
    <hyperlink ref="O2150" r:id="rId4190" xr:uid="{00000000-0004-0000-0C00-00005D100000}"/>
    <hyperlink ref="N2151" r:id="rId4191" xr:uid="{00000000-0004-0000-0C00-00005E100000}"/>
    <hyperlink ref="O2151" r:id="rId4192" xr:uid="{00000000-0004-0000-0C00-00005F100000}"/>
    <hyperlink ref="N2152" r:id="rId4193" xr:uid="{00000000-0004-0000-0C00-000060100000}"/>
    <hyperlink ref="O2152" r:id="rId4194" xr:uid="{00000000-0004-0000-0C00-000061100000}"/>
    <hyperlink ref="N2153" r:id="rId4195" xr:uid="{00000000-0004-0000-0C00-000062100000}"/>
    <hyperlink ref="O2153" r:id="rId4196" xr:uid="{00000000-0004-0000-0C00-000063100000}"/>
    <hyperlink ref="N2154" r:id="rId4197" xr:uid="{00000000-0004-0000-0C00-000064100000}"/>
    <hyperlink ref="O2154" r:id="rId4198" xr:uid="{00000000-0004-0000-0C00-000065100000}"/>
    <hyperlink ref="N2155" r:id="rId4199" xr:uid="{00000000-0004-0000-0C00-000066100000}"/>
    <hyperlink ref="O2155" r:id="rId4200" xr:uid="{00000000-0004-0000-0C00-000067100000}"/>
    <hyperlink ref="N2156" r:id="rId4201" xr:uid="{00000000-0004-0000-0C00-000068100000}"/>
    <hyperlink ref="O2156" r:id="rId4202" xr:uid="{00000000-0004-0000-0C00-000069100000}"/>
    <hyperlink ref="N2157" r:id="rId4203" xr:uid="{00000000-0004-0000-0C00-00006A100000}"/>
    <hyperlink ref="O2157" r:id="rId4204" xr:uid="{00000000-0004-0000-0C00-00006B100000}"/>
    <hyperlink ref="N2158" r:id="rId4205" xr:uid="{00000000-0004-0000-0C00-00006C100000}"/>
    <hyperlink ref="O2158" r:id="rId4206" xr:uid="{00000000-0004-0000-0C00-00006D100000}"/>
    <hyperlink ref="N2159" r:id="rId4207" xr:uid="{00000000-0004-0000-0C00-00006E100000}"/>
    <hyperlink ref="O2159" r:id="rId4208" xr:uid="{00000000-0004-0000-0C00-00006F100000}"/>
    <hyperlink ref="N2160" r:id="rId4209" xr:uid="{00000000-0004-0000-0C00-000070100000}"/>
    <hyperlink ref="O2160" r:id="rId4210" xr:uid="{00000000-0004-0000-0C00-000071100000}"/>
    <hyperlink ref="N2161" r:id="rId4211" xr:uid="{00000000-0004-0000-0C00-000072100000}"/>
    <hyperlink ref="O2161" r:id="rId4212" xr:uid="{00000000-0004-0000-0C00-000073100000}"/>
    <hyperlink ref="N2162" r:id="rId4213" xr:uid="{00000000-0004-0000-0C00-000074100000}"/>
    <hyperlink ref="O2162" r:id="rId4214" xr:uid="{00000000-0004-0000-0C00-000075100000}"/>
    <hyperlink ref="N2163" r:id="rId4215" xr:uid="{00000000-0004-0000-0C00-000076100000}"/>
    <hyperlink ref="O2163" r:id="rId4216" xr:uid="{00000000-0004-0000-0C00-000077100000}"/>
    <hyperlink ref="N2164" r:id="rId4217" xr:uid="{00000000-0004-0000-0C00-000078100000}"/>
    <hyperlink ref="O2164" r:id="rId4218" xr:uid="{00000000-0004-0000-0C00-000079100000}"/>
    <hyperlink ref="N2165" r:id="rId4219" xr:uid="{00000000-0004-0000-0C00-00007A100000}"/>
    <hyperlink ref="O2165" r:id="rId4220" xr:uid="{00000000-0004-0000-0C00-00007B100000}"/>
    <hyperlink ref="N2166" r:id="rId4221" xr:uid="{00000000-0004-0000-0C00-00007C100000}"/>
    <hyperlink ref="O2166" r:id="rId4222" xr:uid="{00000000-0004-0000-0C00-00007D100000}"/>
    <hyperlink ref="N2167" r:id="rId4223" xr:uid="{00000000-0004-0000-0C00-00007E100000}"/>
    <hyperlink ref="O2167" r:id="rId4224" xr:uid="{00000000-0004-0000-0C00-00007F100000}"/>
    <hyperlink ref="N2168" r:id="rId4225" xr:uid="{00000000-0004-0000-0C00-000080100000}"/>
    <hyperlink ref="O2168" r:id="rId4226" xr:uid="{00000000-0004-0000-0C00-000081100000}"/>
    <hyperlink ref="N2169" r:id="rId4227" xr:uid="{00000000-0004-0000-0C00-000082100000}"/>
    <hyperlink ref="O2169" r:id="rId4228" xr:uid="{00000000-0004-0000-0C00-000083100000}"/>
    <hyperlink ref="N2170" r:id="rId4229" xr:uid="{00000000-0004-0000-0C00-000084100000}"/>
    <hyperlink ref="O2170" r:id="rId4230" xr:uid="{00000000-0004-0000-0C00-000085100000}"/>
    <hyperlink ref="N2171" r:id="rId4231" xr:uid="{00000000-0004-0000-0C00-000086100000}"/>
    <hyperlink ref="O2171" r:id="rId4232" xr:uid="{00000000-0004-0000-0C00-000087100000}"/>
    <hyperlink ref="N2172" r:id="rId4233" xr:uid="{00000000-0004-0000-0C00-000088100000}"/>
    <hyperlink ref="O2172" r:id="rId4234" xr:uid="{00000000-0004-0000-0C00-000089100000}"/>
    <hyperlink ref="N2173" r:id="rId4235" xr:uid="{00000000-0004-0000-0C00-00008A100000}"/>
    <hyperlink ref="O2173" r:id="rId4236" xr:uid="{00000000-0004-0000-0C00-00008B100000}"/>
    <hyperlink ref="N2174" r:id="rId4237" xr:uid="{00000000-0004-0000-0C00-00008C100000}"/>
    <hyperlink ref="O2174" r:id="rId4238" xr:uid="{00000000-0004-0000-0C00-00008D100000}"/>
    <hyperlink ref="N2175" r:id="rId4239" xr:uid="{00000000-0004-0000-0C00-00008E100000}"/>
    <hyperlink ref="O2175" r:id="rId4240" xr:uid="{00000000-0004-0000-0C00-00008F100000}"/>
    <hyperlink ref="N2176" r:id="rId4241" xr:uid="{00000000-0004-0000-0C00-000090100000}"/>
    <hyperlink ref="O2176" r:id="rId4242" xr:uid="{00000000-0004-0000-0C00-000091100000}"/>
    <hyperlink ref="N2177" r:id="rId4243" xr:uid="{00000000-0004-0000-0C00-000092100000}"/>
    <hyperlink ref="O2177" r:id="rId4244" xr:uid="{00000000-0004-0000-0C00-000093100000}"/>
    <hyperlink ref="N2178" r:id="rId4245" xr:uid="{00000000-0004-0000-0C00-000094100000}"/>
    <hyperlink ref="O2178" r:id="rId4246" xr:uid="{00000000-0004-0000-0C00-000095100000}"/>
    <hyperlink ref="N2179" r:id="rId4247" xr:uid="{00000000-0004-0000-0C00-000096100000}"/>
    <hyperlink ref="O2179" r:id="rId4248" xr:uid="{00000000-0004-0000-0C00-000097100000}"/>
    <hyperlink ref="N2180" r:id="rId4249" xr:uid="{00000000-0004-0000-0C00-000098100000}"/>
    <hyperlink ref="O2180" r:id="rId4250" xr:uid="{00000000-0004-0000-0C00-000099100000}"/>
    <hyperlink ref="N2181" r:id="rId4251" xr:uid="{00000000-0004-0000-0C00-00009A100000}"/>
    <hyperlink ref="O2181" r:id="rId4252" xr:uid="{00000000-0004-0000-0C00-00009B100000}"/>
    <hyperlink ref="N2182" r:id="rId4253" xr:uid="{00000000-0004-0000-0C00-00009C100000}"/>
    <hyperlink ref="O2182" r:id="rId4254" xr:uid="{00000000-0004-0000-0C00-00009D100000}"/>
    <hyperlink ref="N2183" r:id="rId4255" xr:uid="{00000000-0004-0000-0C00-00009E100000}"/>
    <hyperlink ref="O2183" r:id="rId4256" xr:uid="{00000000-0004-0000-0C00-00009F100000}"/>
    <hyperlink ref="N2184" r:id="rId4257" xr:uid="{00000000-0004-0000-0C00-0000A0100000}"/>
    <hyperlink ref="O2184" r:id="rId4258" xr:uid="{00000000-0004-0000-0C00-0000A1100000}"/>
    <hyperlink ref="N2185" r:id="rId4259" xr:uid="{00000000-0004-0000-0C00-0000A2100000}"/>
    <hyperlink ref="O2185" r:id="rId4260" xr:uid="{00000000-0004-0000-0C00-0000A3100000}"/>
    <hyperlink ref="N2186" r:id="rId4261" xr:uid="{00000000-0004-0000-0C00-0000A4100000}"/>
    <hyperlink ref="O2186" r:id="rId4262" xr:uid="{00000000-0004-0000-0C00-0000A5100000}"/>
    <hyperlink ref="N2187" r:id="rId4263" xr:uid="{00000000-0004-0000-0C00-0000A6100000}"/>
    <hyperlink ref="O2187" r:id="rId4264" xr:uid="{00000000-0004-0000-0C00-0000A7100000}"/>
    <hyperlink ref="N2188" r:id="rId4265" xr:uid="{00000000-0004-0000-0C00-0000A8100000}"/>
    <hyperlink ref="O2188" r:id="rId4266" xr:uid="{00000000-0004-0000-0C00-0000A9100000}"/>
    <hyperlink ref="N2189" r:id="rId4267" xr:uid="{00000000-0004-0000-0C00-0000AA100000}"/>
    <hyperlink ref="O2189" r:id="rId4268" xr:uid="{00000000-0004-0000-0C00-0000AB100000}"/>
    <hyperlink ref="N2190" r:id="rId4269" xr:uid="{00000000-0004-0000-0C00-0000AC100000}"/>
    <hyperlink ref="O2190" r:id="rId4270" xr:uid="{00000000-0004-0000-0C00-0000AD100000}"/>
    <hyperlink ref="N2191" r:id="rId4271" xr:uid="{00000000-0004-0000-0C00-0000AE100000}"/>
    <hyperlink ref="O2191" r:id="rId4272" xr:uid="{00000000-0004-0000-0C00-0000AF100000}"/>
    <hyperlink ref="N2192" r:id="rId4273" xr:uid="{00000000-0004-0000-0C00-0000B0100000}"/>
    <hyperlink ref="O2192" r:id="rId4274" xr:uid="{00000000-0004-0000-0C00-0000B1100000}"/>
    <hyperlink ref="N2193" r:id="rId4275" xr:uid="{00000000-0004-0000-0C00-0000B2100000}"/>
    <hyperlink ref="O2193" r:id="rId4276" xr:uid="{00000000-0004-0000-0C00-0000B3100000}"/>
    <hyperlink ref="N2194" r:id="rId4277" xr:uid="{00000000-0004-0000-0C00-0000B4100000}"/>
    <hyperlink ref="O2194" r:id="rId4278" xr:uid="{00000000-0004-0000-0C00-0000B5100000}"/>
    <hyperlink ref="N2195" r:id="rId4279" xr:uid="{00000000-0004-0000-0C00-0000B6100000}"/>
    <hyperlink ref="O2195" r:id="rId4280" xr:uid="{00000000-0004-0000-0C00-0000B7100000}"/>
    <hyperlink ref="N2196" r:id="rId4281" xr:uid="{00000000-0004-0000-0C00-0000B8100000}"/>
    <hyperlink ref="O2196" r:id="rId4282" xr:uid="{00000000-0004-0000-0C00-0000B9100000}"/>
    <hyperlink ref="N2197" r:id="rId4283" xr:uid="{00000000-0004-0000-0C00-0000BA100000}"/>
    <hyperlink ref="O2197" r:id="rId4284" xr:uid="{00000000-0004-0000-0C00-0000BB100000}"/>
    <hyperlink ref="N2198" r:id="rId4285" xr:uid="{00000000-0004-0000-0C00-0000BC100000}"/>
    <hyperlink ref="O2198" r:id="rId4286" xr:uid="{00000000-0004-0000-0C00-0000BD100000}"/>
    <hyperlink ref="N2199" r:id="rId4287" xr:uid="{00000000-0004-0000-0C00-0000BE100000}"/>
    <hyperlink ref="O2199" r:id="rId4288" xr:uid="{00000000-0004-0000-0C00-0000BF100000}"/>
    <hyperlink ref="N2200" r:id="rId4289" xr:uid="{00000000-0004-0000-0C00-0000C0100000}"/>
    <hyperlink ref="O2200" r:id="rId4290" xr:uid="{00000000-0004-0000-0C00-0000C1100000}"/>
    <hyperlink ref="N2201" r:id="rId4291" xr:uid="{00000000-0004-0000-0C00-0000C2100000}"/>
    <hyperlink ref="O2201" r:id="rId4292" xr:uid="{00000000-0004-0000-0C00-0000C3100000}"/>
    <hyperlink ref="N2202" r:id="rId4293" xr:uid="{00000000-0004-0000-0C00-0000C4100000}"/>
    <hyperlink ref="O2202" r:id="rId4294" xr:uid="{00000000-0004-0000-0C00-0000C5100000}"/>
    <hyperlink ref="N2203" r:id="rId4295" xr:uid="{00000000-0004-0000-0C00-0000C6100000}"/>
    <hyperlink ref="O2203" r:id="rId4296" xr:uid="{00000000-0004-0000-0C00-0000C7100000}"/>
    <hyperlink ref="N2204" r:id="rId4297" xr:uid="{00000000-0004-0000-0C00-0000C8100000}"/>
    <hyperlink ref="O2204" r:id="rId4298" xr:uid="{00000000-0004-0000-0C00-0000C9100000}"/>
    <hyperlink ref="N2205" r:id="rId4299" xr:uid="{00000000-0004-0000-0C00-0000CA100000}"/>
    <hyperlink ref="O2205" r:id="rId4300" xr:uid="{00000000-0004-0000-0C00-0000CB100000}"/>
    <hyperlink ref="N2206" r:id="rId4301" xr:uid="{00000000-0004-0000-0C00-0000CC100000}"/>
    <hyperlink ref="O2206" r:id="rId4302" xr:uid="{00000000-0004-0000-0C00-0000CD100000}"/>
    <hyperlink ref="N2207" r:id="rId4303" xr:uid="{00000000-0004-0000-0C00-0000CE100000}"/>
    <hyperlink ref="O2207" r:id="rId4304" xr:uid="{00000000-0004-0000-0C00-0000CF100000}"/>
    <hyperlink ref="N2208" r:id="rId4305" xr:uid="{00000000-0004-0000-0C00-0000D0100000}"/>
    <hyperlink ref="O2208" r:id="rId4306" xr:uid="{00000000-0004-0000-0C00-0000D1100000}"/>
    <hyperlink ref="N2209" r:id="rId4307" xr:uid="{00000000-0004-0000-0C00-0000D2100000}"/>
    <hyperlink ref="O2209" r:id="rId4308" xr:uid="{00000000-0004-0000-0C00-0000D3100000}"/>
    <hyperlink ref="N2210" r:id="rId4309" xr:uid="{00000000-0004-0000-0C00-0000D4100000}"/>
    <hyperlink ref="O2210" r:id="rId4310" xr:uid="{00000000-0004-0000-0C00-0000D5100000}"/>
    <hyperlink ref="N2211" r:id="rId4311" xr:uid="{00000000-0004-0000-0C00-0000D6100000}"/>
    <hyperlink ref="O2211" r:id="rId4312" xr:uid="{00000000-0004-0000-0C00-0000D7100000}"/>
    <hyperlink ref="N2212" r:id="rId4313" xr:uid="{00000000-0004-0000-0C00-0000D8100000}"/>
    <hyperlink ref="N2213" r:id="rId4314" xr:uid="{00000000-0004-0000-0C00-0000D9100000}"/>
    <hyperlink ref="O2213" r:id="rId4315" xr:uid="{00000000-0004-0000-0C00-0000DA100000}"/>
    <hyperlink ref="N2214" r:id="rId4316" xr:uid="{00000000-0004-0000-0C00-0000DB100000}"/>
    <hyperlink ref="O2214" r:id="rId4317" xr:uid="{00000000-0004-0000-0C00-0000DC100000}"/>
    <hyperlink ref="N2215" r:id="rId4318" xr:uid="{00000000-0004-0000-0C00-0000DD100000}"/>
    <hyperlink ref="O2215" r:id="rId4319" xr:uid="{00000000-0004-0000-0C00-0000DE100000}"/>
    <hyperlink ref="N2216" r:id="rId4320" xr:uid="{00000000-0004-0000-0C00-0000DF100000}"/>
    <hyperlink ref="O2216" r:id="rId4321" xr:uid="{00000000-0004-0000-0C00-0000E0100000}"/>
    <hyperlink ref="N2217" r:id="rId4322" xr:uid="{00000000-0004-0000-0C00-0000E1100000}"/>
    <hyperlink ref="O2217" r:id="rId4323" xr:uid="{00000000-0004-0000-0C00-0000E2100000}"/>
    <hyperlink ref="N2218" r:id="rId4324" xr:uid="{00000000-0004-0000-0C00-0000E3100000}"/>
    <hyperlink ref="O2218" r:id="rId4325" xr:uid="{00000000-0004-0000-0C00-0000E4100000}"/>
    <hyperlink ref="N2219" r:id="rId4326" xr:uid="{00000000-0004-0000-0C00-0000E5100000}"/>
    <hyperlink ref="O2219" r:id="rId4327" xr:uid="{00000000-0004-0000-0C00-0000E6100000}"/>
    <hyperlink ref="N2220" r:id="rId4328" xr:uid="{00000000-0004-0000-0C00-0000E7100000}"/>
    <hyperlink ref="O2220" r:id="rId4329" xr:uid="{00000000-0004-0000-0C00-0000E8100000}"/>
    <hyperlink ref="N2221" r:id="rId4330" xr:uid="{00000000-0004-0000-0C00-0000E9100000}"/>
    <hyperlink ref="O2221" r:id="rId4331" xr:uid="{00000000-0004-0000-0C00-0000EA100000}"/>
    <hyperlink ref="N2222" r:id="rId4332" xr:uid="{00000000-0004-0000-0C00-0000EB100000}"/>
    <hyperlink ref="N2223" r:id="rId4333" xr:uid="{00000000-0004-0000-0C00-0000EC100000}"/>
    <hyperlink ref="O2223" r:id="rId4334" xr:uid="{00000000-0004-0000-0C00-0000ED100000}"/>
    <hyperlink ref="N2224" r:id="rId4335" xr:uid="{00000000-0004-0000-0C00-0000EE100000}"/>
    <hyperlink ref="O2224" r:id="rId4336" xr:uid="{00000000-0004-0000-0C00-0000EF100000}"/>
    <hyperlink ref="N2225" r:id="rId4337" xr:uid="{00000000-0004-0000-0C00-0000F0100000}"/>
    <hyperlink ref="O2225" r:id="rId4338" xr:uid="{00000000-0004-0000-0C00-0000F1100000}"/>
    <hyperlink ref="N2226" r:id="rId4339" xr:uid="{00000000-0004-0000-0C00-0000F2100000}"/>
    <hyperlink ref="O2226" r:id="rId4340" xr:uid="{00000000-0004-0000-0C00-0000F3100000}"/>
    <hyperlink ref="N2227" r:id="rId4341" xr:uid="{00000000-0004-0000-0C00-0000F4100000}"/>
    <hyperlink ref="O2227" r:id="rId4342" xr:uid="{00000000-0004-0000-0C00-0000F5100000}"/>
    <hyperlink ref="N2228" r:id="rId4343" xr:uid="{00000000-0004-0000-0C00-0000F6100000}"/>
    <hyperlink ref="O2228" r:id="rId4344" xr:uid="{00000000-0004-0000-0C00-0000F7100000}"/>
    <hyperlink ref="N2229" r:id="rId4345" xr:uid="{00000000-0004-0000-0C00-0000F8100000}"/>
    <hyperlink ref="O2229" r:id="rId4346" xr:uid="{00000000-0004-0000-0C00-0000F9100000}"/>
    <hyperlink ref="N2230" r:id="rId4347" xr:uid="{00000000-0004-0000-0C00-0000FA100000}"/>
    <hyperlink ref="O2230" r:id="rId4348" xr:uid="{00000000-0004-0000-0C00-0000FB100000}"/>
    <hyperlink ref="N2231" r:id="rId4349" xr:uid="{00000000-0004-0000-0C00-0000FC100000}"/>
    <hyperlink ref="N2232" r:id="rId4350" xr:uid="{00000000-0004-0000-0C00-0000FD100000}"/>
    <hyperlink ref="N2233" r:id="rId4351" xr:uid="{00000000-0004-0000-0C00-0000FE100000}"/>
    <hyperlink ref="O2233" r:id="rId4352" xr:uid="{00000000-0004-0000-0C00-0000FF100000}"/>
    <hyperlink ref="N2234" r:id="rId4353" xr:uid="{00000000-0004-0000-0C00-000000110000}"/>
    <hyperlink ref="N2235" r:id="rId4354" xr:uid="{00000000-0004-0000-0C00-000001110000}"/>
    <hyperlink ref="N2236" r:id="rId4355" xr:uid="{00000000-0004-0000-0C00-000002110000}"/>
    <hyperlink ref="N2237" r:id="rId4356" xr:uid="{00000000-0004-0000-0C00-000003110000}"/>
    <hyperlink ref="N2238" r:id="rId4357" xr:uid="{00000000-0004-0000-0C00-000004110000}"/>
    <hyperlink ref="O2238" r:id="rId4358" xr:uid="{00000000-0004-0000-0C00-000005110000}"/>
    <hyperlink ref="N2239" r:id="rId4359" xr:uid="{00000000-0004-0000-0C00-000006110000}"/>
    <hyperlink ref="O2239" r:id="rId4360" xr:uid="{00000000-0004-0000-0C00-000007110000}"/>
    <hyperlink ref="N2240" r:id="rId4361" xr:uid="{00000000-0004-0000-0C00-000008110000}"/>
    <hyperlink ref="O2240" r:id="rId4362" xr:uid="{00000000-0004-0000-0C00-000009110000}"/>
    <hyperlink ref="N2241" r:id="rId4363" xr:uid="{00000000-0004-0000-0C00-00000A110000}"/>
    <hyperlink ref="O2241" r:id="rId4364" xr:uid="{00000000-0004-0000-0C00-00000B110000}"/>
    <hyperlink ref="N2242" r:id="rId4365" xr:uid="{00000000-0004-0000-0C00-00000C110000}"/>
    <hyperlink ref="N2243" r:id="rId4366" xr:uid="{00000000-0004-0000-0C00-00000D110000}"/>
    <hyperlink ref="O2243" r:id="rId4367" xr:uid="{00000000-0004-0000-0C00-00000E110000}"/>
    <hyperlink ref="N2244" r:id="rId4368" xr:uid="{00000000-0004-0000-0C00-00000F110000}"/>
    <hyperlink ref="N2245" r:id="rId4369" xr:uid="{00000000-0004-0000-0C00-000010110000}"/>
    <hyperlink ref="N2246" r:id="rId4370" xr:uid="{00000000-0004-0000-0C00-000011110000}"/>
    <hyperlink ref="N2247" r:id="rId4371" xr:uid="{00000000-0004-0000-0C00-000012110000}"/>
    <hyperlink ref="N2248" r:id="rId4372" xr:uid="{00000000-0004-0000-0C00-000013110000}"/>
    <hyperlink ref="N2249" r:id="rId4373" xr:uid="{00000000-0004-0000-0C00-000014110000}"/>
    <hyperlink ref="N2250" r:id="rId4374" xr:uid="{00000000-0004-0000-0C00-000015110000}"/>
    <hyperlink ref="N2251" r:id="rId4375" xr:uid="{00000000-0004-0000-0C00-000016110000}"/>
    <hyperlink ref="O2251" r:id="rId4376" xr:uid="{00000000-0004-0000-0C00-000017110000}"/>
    <hyperlink ref="N2252" r:id="rId4377" xr:uid="{00000000-0004-0000-0C00-000018110000}"/>
    <hyperlink ref="O2252" r:id="rId4378" xr:uid="{00000000-0004-0000-0C00-000019110000}"/>
    <hyperlink ref="N2253" r:id="rId4379" xr:uid="{00000000-0004-0000-0C00-00001A110000}"/>
    <hyperlink ref="N2254" r:id="rId4380" xr:uid="{00000000-0004-0000-0C00-00001B110000}"/>
    <hyperlink ref="N2255" r:id="rId4381" xr:uid="{00000000-0004-0000-0C00-00001C110000}"/>
    <hyperlink ref="N2256" r:id="rId4382" xr:uid="{00000000-0004-0000-0C00-00001D110000}"/>
    <hyperlink ref="N2257" r:id="rId4383" xr:uid="{00000000-0004-0000-0C00-00001E110000}"/>
    <hyperlink ref="O2257" r:id="rId4384" xr:uid="{00000000-0004-0000-0C00-00001F110000}"/>
    <hyperlink ref="N2342" r:id="rId4385" xr:uid="{00000000-0004-0000-0C00-000020110000}"/>
    <hyperlink ref="O2342" r:id="rId4386" xr:uid="{00000000-0004-0000-0C00-000021110000}"/>
    <hyperlink ref="N2343" r:id="rId4387" xr:uid="{00000000-0004-0000-0C00-000022110000}"/>
    <hyperlink ref="O2343" r:id="rId4388" xr:uid="{00000000-0004-0000-0C00-000023110000}"/>
    <hyperlink ref="N2344" r:id="rId4389" xr:uid="{00000000-0004-0000-0C00-000024110000}"/>
    <hyperlink ref="O2344" r:id="rId4390" xr:uid="{00000000-0004-0000-0C00-000025110000}"/>
    <hyperlink ref="N2258" r:id="rId4391" xr:uid="{00000000-0004-0000-0C00-000026110000}"/>
    <hyperlink ref="O2258" r:id="rId4392" xr:uid="{00000000-0004-0000-0C00-000027110000}"/>
    <hyperlink ref="N2259" r:id="rId4393" xr:uid="{00000000-0004-0000-0C00-000028110000}"/>
    <hyperlink ref="O2259" r:id="rId4394" xr:uid="{00000000-0004-0000-0C00-000029110000}"/>
    <hyperlink ref="N2260" r:id="rId4395" xr:uid="{00000000-0004-0000-0C00-00002A110000}"/>
    <hyperlink ref="O2260" r:id="rId4396" xr:uid="{00000000-0004-0000-0C00-00002B110000}"/>
    <hyperlink ref="N2261" r:id="rId4397" xr:uid="{00000000-0004-0000-0C00-00002C110000}"/>
    <hyperlink ref="O2261" r:id="rId4398" xr:uid="{00000000-0004-0000-0C00-00002D110000}"/>
    <hyperlink ref="N2262" r:id="rId4399" xr:uid="{00000000-0004-0000-0C00-00002E110000}"/>
    <hyperlink ref="O2262" r:id="rId4400" xr:uid="{00000000-0004-0000-0C00-00002F110000}"/>
    <hyperlink ref="N2263" r:id="rId4401" xr:uid="{00000000-0004-0000-0C00-000030110000}"/>
    <hyperlink ref="O2263" r:id="rId4402" xr:uid="{00000000-0004-0000-0C00-000031110000}"/>
    <hyperlink ref="N2264" r:id="rId4403" xr:uid="{00000000-0004-0000-0C00-000032110000}"/>
    <hyperlink ref="O2264" r:id="rId4404" xr:uid="{00000000-0004-0000-0C00-000033110000}"/>
    <hyperlink ref="N2265" r:id="rId4405" xr:uid="{00000000-0004-0000-0C00-000034110000}"/>
    <hyperlink ref="O2265" r:id="rId4406" xr:uid="{00000000-0004-0000-0C00-000035110000}"/>
    <hyperlink ref="N2266" r:id="rId4407" xr:uid="{00000000-0004-0000-0C00-000036110000}"/>
    <hyperlink ref="O2266" r:id="rId4408" xr:uid="{00000000-0004-0000-0C00-000037110000}"/>
    <hyperlink ref="N2267" r:id="rId4409" xr:uid="{00000000-0004-0000-0C00-000038110000}"/>
    <hyperlink ref="O2267" r:id="rId4410" xr:uid="{00000000-0004-0000-0C00-000039110000}"/>
    <hyperlink ref="N2268" r:id="rId4411" xr:uid="{00000000-0004-0000-0C00-00003A110000}"/>
    <hyperlink ref="O2268" r:id="rId4412" xr:uid="{00000000-0004-0000-0C00-00003B110000}"/>
    <hyperlink ref="N2269" r:id="rId4413" xr:uid="{00000000-0004-0000-0C00-00003C110000}"/>
    <hyperlink ref="O2269" r:id="rId4414" xr:uid="{00000000-0004-0000-0C00-00003D110000}"/>
    <hyperlink ref="N2270" r:id="rId4415" xr:uid="{00000000-0004-0000-0C00-00003E110000}"/>
    <hyperlink ref="O2270" r:id="rId4416" xr:uid="{00000000-0004-0000-0C00-00003F110000}"/>
    <hyperlink ref="N2271" r:id="rId4417" xr:uid="{00000000-0004-0000-0C00-000040110000}"/>
    <hyperlink ref="O2271" r:id="rId4418" xr:uid="{00000000-0004-0000-0C00-000041110000}"/>
    <hyperlink ref="N2272" r:id="rId4419" xr:uid="{00000000-0004-0000-0C00-000042110000}"/>
    <hyperlink ref="O2272" r:id="rId4420" xr:uid="{00000000-0004-0000-0C00-000043110000}"/>
    <hyperlink ref="N2273" r:id="rId4421" xr:uid="{00000000-0004-0000-0C00-000044110000}"/>
    <hyperlink ref="O2273" r:id="rId4422" xr:uid="{00000000-0004-0000-0C00-000045110000}"/>
    <hyperlink ref="N2274" r:id="rId4423" xr:uid="{00000000-0004-0000-0C00-000046110000}"/>
    <hyperlink ref="O2274" r:id="rId4424" xr:uid="{00000000-0004-0000-0C00-000047110000}"/>
    <hyperlink ref="N2275" r:id="rId4425" xr:uid="{00000000-0004-0000-0C00-000048110000}"/>
    <hyperlink ref="O2275" r:id="rId4426" xr:uid="{00000000-0004-0000-0C00-000049110000}"/>
    <hyperlink ref="N2276" r:id="rId4427" xr:uid="{00000000-0004-0000-0C00-00004A110000}"/>
    <hyperlink ref="O2276" r:id="rId4428" xr:uid="{00000000-0004-0000-0C00-00004B110000}"/>
    <hyperlink ref="N2277" r:id="rId4429" xr:uid="{00000000-0004-0000-0C00-00004C110000}"/>
    <hyperlink ref="O2277" r:id="rId4430" xr:uid="{00000000-0004-0000-0C00-00004D110000}"/>
    <hyperlink ref="N2278" r:id="rId4431" xr:uid="{00000000-0004-0000-0C00-00004E110000}"/>
    <hyperlink ref="O2278" r:id="rId4432" xr:uid="{00000000-0004-0000-0C00-00004F110000}"/>
    <hyperlink ref="N2279" r:id="rId4433" xr:uid="{00000000-0004-0000-0C00-000050110000}"/>
    <hyperlink ref="O2279" r:id="rId4434" xr:uid="{00000000-0004-0000-0C00-000051110000}"/>
    <hyperlink ref="N2280" r:id="rId4435" xr:uid="{00000000-0004-0000-0C00-000052110000}"/>
    <hyperlink ref="O2280" r:id="rId4436" xr:uid="{00000000-0004-0000-0C00-000053110000}"/>
    <hyperlink ref="N2281" r:id="rId4437" xr:uid="{00000000-0004-0000-0C00-000054110000}"/>
    <hyperlink ref="O2281" r:id="rId4438" xr:uid="{00000000-0004-0000-0C00-000055110000}"/>
    <hyperlink ref="N2282" r:id="rId4439" xr:uid="{00000000-0004-0000-0C00-000056110000}"/>
    <hyperlink ref="O2282" r:id="rId4440" xr:uid="{00000000-0004-0000-0C00-000057110000}"/>
    <hyperlink ref="N2283" r:id="rId4441" xr:uid="{00000000-0004-0000-0C00-000058110000}"/>
    <hyperlink ref="O2283" r:id="rId4442" xr:uid="{00000000-0004-0000-0C00-000059110000}"/>
    <hyperlink ref="N2284" r:id="rId4443" xr:uid="{00000000-0004-0000-0C00-00005A110000}"/>
    <hyperlink ref="O2284" r:id="rId4444" xr:uid="{00000000-0004-0000-0C00-00005B110000}"/>
    <hyperlink ref="N2285" r:id="rId4445" xr:uid="{00000000-0004-0000-0C00-00005C110000}"/>
    <hyperlink ref="O2285" r:id="rId4446" xr:uid="{00000000-0004-0000-0C00-00005D110000}"/>
    <hyperlink ref="N2286" r:id="rId4447" xr:uid="{00000000-0004-0000-0C00-00005E110000}"/>
    <hyperlink ref="O2286" r:id="rId4448" xr:uid="{00000000-0004-0000-0C00-00005F110000}"/>
    <hyperlink ref="N2287" r:id="rId4449" xr:uid="{00000000-0004-0000-0C00-000060110000}"/>
    <hyperlink ref="O2287" r:id="rId4450" xr:uid="{00000000-0004-0000-0C00-000061110000}"/>
    <hyperlink ref="N2288" r:id="rId4451" xr:uid="{00000000-0004-0000-0C00-000062110000}"/>
    <hyperlink ref="O2288" r:id="rId4452" xr:uid="{00000000-0004-0000-0C00-000063110000}"/>
    <hyperlink ref="N2289" r:id="rId4453" xr:uid="{00000000-0004-0000-0C00-000064110000}"/>
    <hyperlink ref="O2289" r:id="rId4454" xr:uid="{00000000-0004-0000-0C00-000065110000}"/>
    <hyperlink ref="N2290" r:id="rId4455" xr:uid="{00000000-0004-0000-0C00-000066110000}"/>
    <hyperlink ref="O2290" r:id="rId4456" xr:uid="{00000000-0004-0000-0C00-000067110000}"/>
    <hyperlink ref="N2291" r:id="rId4457" xr:uid="{00000000-0004-0000-0C00-000068110000}"/>
    <hyperlink ref="O2291" r:id="rId4458" xr:uid="{00000000-0004-0000-0C00-000069110000}"/>
    <hyperlink ref="N2292" r:id="rId4459" xr:uid="{00000000-0004-0000-0C00-00006A110000}"/>
    <hyperlink ref="O2292" r:id="rId4460" xr:uid="{00000000-0004-0000-0C00-00006B110000}"/>
    <hyperlink ref="N2293" r:id="rId4461" xr:uid="{00000000-0004-0000-0C00-00006C110000}"/>
    <hyperlink ref="O2293" r:id="rId4462" xr:uid="{00000000-0004-0000-0C00-00006D110000}"/>
    <hyperlink ref="N2294" r:id="rId4463" xr:uid="{00000000-0004-0000-0C00-00006E110000}"/>
    <hyperlink ref="O2294" r:id="rId4464" xr:uid="{00000000-0004-0000-0C00-00006F110000}"/>
    <hyperlink ref="N2295" r:id="rId4465" xr:uid="{00000000-0004-0000-0C00-000070110000}"/>
    <hyperlink ref="O2295" r:id="rId4466" xr:uid="{00000000-0004-0000-0C00-000071110000}"/>
    <hyperlink ref="N2296" r:id="rId4467" xr:uid="{00000000-0004-0000-0C00-000072110000}"/>
    <hyperlink ref="O2296" r:id="rId4468" xr:uid="{00000000-0004-0000-0C00-000073110000}"/>
    <hyperlink ref="N2297" r:id="rId4469" xr:uid="{00000000-0004-0000-0C00-000074110000}"/>
    <hyperlink ref="O2297" r:id="rId4470" xr:uid="{00000000-0004-0000-0C00-000075110000}"/>
    <hyperlink ref="N2298" r:id="rId4471" xr:uid="{00000000-0004-0000-0C00-000076110000}"/>
    <hyperlink ref="O2298" r:id="rId4472" xr:uid="{00000000-0004-0000-0C00-000077110000}"/>
    <hyperlink ref="N2299" r:id="rId4473" xr:uid="{00000000-0004-0000-0C00-000078110000}"/>
    <hyperlink ref="O2299" r:id="rId4474" xr:uid="{00000000-0004-0000-0C00-000079110000}"/>
    <hyperlink ref="N2300" r:id="rId4475" xr:uid="{00000000-0004-0000-0C00-00007A110000}"/>
    <hyperlink ref="O2300" r:id="rId4476" xr:uid="{00000000-0004-0000-0C00-00007B110000}"/>
    <hyperlink ref="N2301" r:id="rId4477" xr:uid="{00000000-0004-0000-0C00-00007C110000}"/>
    <hyperlink ref="O2301" r:id="rId4478" xr:uid="{00000000-0004-0000-0C00-00007D110000}"/>
    <hyperlink ref="N2302" r:id="rId4479" xr:uid="{00000000-0004-0000-0C00-00007E110000}"/>
    <hyperlink ref="O2302" r:id="rId4480" xr:uid="{00000000-0004-0000-0C00-00007F110000}"/>
    <hyperlink ref="N2303" r:id="rId4481" xr:uid="{00000000-0004-0000-0C00-000080110000}"/>
    <hyperlink ref="O2303" r:id="rId4482" xr:uid="{00000000-0004-0000-0C00-000081110000}"/>
    <hyperlink ref="N2304" r:id="rId4483" xr:uid="{00000000-0004-0000-0C00-000082110000}"/>
    <hyperlink ref="O2304" r:id="rId4484" xr:uid="{00000000-0004-0000-0C00-000083110000}"/>
    <hyperlink ref="N2305" r:id="rId4485" xr:uid="{00000000-0004-0000-0C00-000084110000}"/>
    <hyperlink ref="O2305" r:id="rId4486" xr:uid="{00000000-0004-0000-0C00-000085110000}"/>
    <hyperlink ref="N2306" r:id="rId4487" xr:uid="{00000000-0004-0000-0C00-000086110000}"/>
    <hyperlink ref="O2306" r:id="rId4488" xr:uid="{00000000-0004-0000-0C00-000087110000}"/>
    <hyperlink ref="N2307" r:id="rId4489" xr:uid="{00000000-0004-0000-0C00-000088110000}"/>
    <hyperlink ref="O2307" r:id="rId4490" xr:uid="{00000000-0004-0000-0C00-000089110000}"/>
    <hyperlink ref="N2308" r:id="rId4491" xr:uid="{00000000-0004-0000-0C00-00008A110000}"/>
    <hyperlink ref="O2308" r:id="rId4492" xr:uid="{00000000-0004-0000-0C00-00008B110000}"/>
    <hyperlink ref="N2309" r:id="rId4493" xr:uid="{00000000-0004-0000-0C00-00008C110000}"/>
    <hyperlink ref="O2309" r:id="rId4494" xr:uid="{00000000-0004-0000-0C00-00008D110000}"/>
    <hyperlink ref="N2310" r:id="rId4495" xr:uid="{00000000-0004-0000-0C00-00008E110000}"/>
    <hyperlink ref="O2310" r:id="rId4496" xr:uid="{00000000-0004-0000-0C00-00008F110000}"/>
    <hyperlink ref="N2311" r:id="rId4497" xr:uid="{00000000-0004-0000-0C00-000090110000}"/>
    <hyperlink ref="O2311" r:id="rId4498" xr:uid="{00000000-0004-0000-0C00-000091110000}"/>
    <hyperlink ref="N2312" r:id="rId4499" xr:uid="{00000000-0004-0000-0C00-000092110000}"/>
    <hyperlink ref="O2312" r:id="rId4500" xr:uid="{00000000-0004-0000-0C00-000093110000}"/>
    <hyperlink ref="N2313" r:id="rId4501" xr:uid="{00000000-0004-0000-0C00-000094110000}"/>
    <hyperlink ref="O2313" r:id="rId4502" xr:uid="{00000000-0004-0000-0C00-000095110000}"/>
    <hyperlink ref="N2314" r:id="rId4503" xr:uid="{00000000-0004-0000-0C00-000096110000}"/>
    <hyperlink ref="O2314" r:id="rId4504" xr:uid="{00000000-0004-0000-0C00-000097110000}"/>
    <hyperlink ref="N2315" r:id="rId4505" xr:uid="{00000000-0004-0000-0C00-000098110000}"/>
    <hyperlink ref="O2315" r:id="rId4506" xr:uid="{00000000-0004-0000-0C00-000099110000}"/>
    <hyperlink ref="N2316" r:id="rId4507" xr:uid="{00000000-0004-0000-0C00-00009A110000}"/>
    <hyperlink ref="O2316" r:id="rId4508" xr:uid="{00000000-0004-0000-0C00-00009B110000}"/>
    <hyperlink ref="N2317" r:id="rId4509" xr:uid="{00000000-0004-0000-0C00-00009C110000}"/>
    <hyperlink ref="O2317" r:id="rId4510" xr:uid="{00000000-0004-0000-0C00-00009D110000}"/>
    <hyperlink ref="N2318" r:id="rId4511" xr:uid="{00000000-0004-0000-0C00-00009E110000}"/>
    <hyperlink ref="O2318" r:id="rId4512" xr:uid="{00000000-0004-0000-0C00-00009F110000}"/>
    <hyperlink ref="N2319" r:id="rId4513" xr:uid="{00000000-0004-0000-0C00-0000A0110000}"/>
    <hyperlink ref="O2319" r:id="rId4514" xr:uid="{00000000-0004-0000-0C00-0000A1110000}"/>
    <hyperlink ref="N2320" r:id="rId4515" xr:uid="{00000000-0004-0000-0C00-0000A2110000}"/>
    <hyperlink ref="O2320" r:id="rId4516" xr:uid="{00000000-0004-0000-0C00-0000A3110000}"/>
    <hyperlink ref="N2321" r:id="rId4517" xr:uid="{00000000-0004-0000-0C00-0000A4110000}"/>
    <hyperlink ref="O2321" r:id="rId4518" xr:uid="{00000000-0004-0000-0C00-0000A5110000}"/>
    <hyperlink ref="N2322" r:id="rId4519" xr:uid="{00000000-0004-0000-0C00-0000A6110000}"/>
    <hyperlink ref="O2322" r:id="rId4520" xr:uid="{00000000-0004-0000-0C00-0000A7110000}"/>
    <hyperlink ref="N2323" r:id="rId4521" xr:uid="{00000000-0004-0000-0C00-0000A8110000}"/>
    <hyperlink ref="O2323" r:id="rId4522" xr:uid="{00000000-0004-0000-0C00-0000A9110000}"/>
    <hyperlink ref="N2324" r:id="rId4523" xr:uid="{00000000-0004-0000-0C00-0000AA110000}"/>
    <hyperlink ref="O2324" r:id="rId4524" xr:uid="{00000000-0004-0000-0C00-0000AB110000}"/>
    <hyperlink ref="N2325" r:id="rId4525" xr:uid="{00000000-0004-0000-0C00-0000AC110000}"/>
    <hyperlink ref="O2325" r:id="rId4526" xr:uid="{00000000-0004-0000-0C00-0000AD110000}"/>
    <hyperlink ref="N2326" r:id="rId4527" xr:uid="{00000000-0004-0000-0C00-0000AE110000}"/>
    <hyperlink ref="O2326" r:id="rId4528" xr:uid="{00000000-0004-0000-0C00-0000AF110000}"/>
    <hyperlink ref="N2327" r:id="rId4529" xr:uid="{00000000-0004-0000-0C00-0000B0110000}"/>
    <hyperlink ref="O2327" r:id="rId4530" xr:uid="{00000000-0004-0000-0C00-0000B1110000}"/>
    <hyperlink ref="N2328" r:id="rId4531" xr:uid="{00000000-0004-0000-0C00-0000B2110000}"/>
    <hyperlink ref="O2328" r:id="rId4532" xr:uid="{00000000-0004-0000-0C00-0000B3110000}"/>
    <hyperlink ref="N2329" r:id="rId4533" xr:uid="{00000000-0004-0000-0C00-0000B4110000}"/>
    <hyperlink ref="O2329" r:id="rId4534" xr:uid="{00000000-0004-0000-0C00-0000B5110000}"/>
    <hyperlink ref="N2330" r:id="rId4535" xr:uid="{00000000-0004-0000-0C00-0000B6110000}"/>
    <hyperlink ref="O2330" r:id="rId4536" xr:uid="{00000000-0004-0000-0C00-0000B7110000}"/>
    <hyperlink ref="N2331" r:id="rId4537" xr:uid="{00000000-0004-0000-0C00-0000B8110000}"/>
    <hyperlink ref="O2331" r:id="rId4538" xr:uid="{00000000-0004-0000-0C00-0000B9110000}"/>
    <hyperlink ref="N2332" r:id="rId4539" xr:uid="{00000000-0004-0000-0C00-0000BA110000}"/>
    <hyperlink ref="O2332" r:id="rId4540" xr:uid="{00000000-0004-0000-0C00-0000BB110000}"/>
    <hyperlink ref="N2333" r:id="rId4541" xr:uid="{00000000-0004-0000-0C00-0000BC110000}"/>
    <hyperlink ref="O2333" r:id="rId4542" xr:uid="{00000000-0004-0000-0C00-0000BD110000}"/>
    <hyperlink ref="N2334" r:id="rId4543" xr:uid="{00000000-0004-0000-0C00-0000BE110000}"/>
    <hyperlink ref="O2334" r:id="rId4544" xr:uid="{00000000-0004-0000-0C00-0000BF110000}"/>
    <hyperlink ref="N2335" r:id="rId4545" xr:uid="{00000000-0004-0000-0C00-0000C0110000}"/>
    <hyperlink ref="O2335" r:id="rId4546" xr:uid="{00000000-0004-0000-0C00-0000C1110000}"/>
    <hyperlink ref="N2336" r:id="rId4547" xr:uid="{00000000-0004-0000-0C00-0000C2110000}"/>
    <hyperlink ref="O2336" r:id="rId4548" xr:uid="{00000000-0004-0000-0C00-0000C3110000}"/>
    <hyperlink ref="N2337" r:id="rId4549" xr:uid="{00000000-0004-0000-0C00-0000C4110000}"/>
    <hyperlink ref="O2337" r:id="rId4550" xr:uid="{00000000-0004-0000-0C00-0000C5110000}"/>
    <hyperlink ref="N2338" r:id="rId4551" xr:uid="{00000000-0004-0000-0C00-0000C6110000}"/>
    <hyperlink ref="O2338" r:id="rId4552" xr:uid="{00000000-0004-0000-0C00-0000C7110000}"/>
    <hyperlink ref="N2339" r:id="rId4553" xr:uid="{00000000-0004-0000-0C00-0000C8110000}"/>
    <hyperlink ref="O2339" r:id="rId4554" xr:uid="{00000000-0004-0000-0C00-0000C9110000}"/>
    <hyperlink ref="N2340" r:id="rId4555" xr:uid="{00000000-0004-0000-0C00-0000CA110000}"/>
    <hyperlink ref="O2340" r:id="rId4556" xr:uid="{00000000-0004-0000-0C00-0000CB110000}"/>
    <hyperlink ref="N2341" r:id="rId4557" xr:uid="{00000000-0004-0000-0C00-0000CC110000}"/>
    <hyperlink ref="O2341" r:id="rId4558" xr:uid="{00000000-0004-0000-0C00-0000CD110000}"/>
    <hyperlink ref="N2416" r:id="rId4559" xr:uid="{00000000-0004-0000-0C00-0000CE110000}"/>
    <hyperlink ref="O2416" r:id="rId4560" xr:uid="{00000000-0004-0000-0C00-0000CF110000}"/>
    <hyperlink ref="N2345" r:id="rId4561" xr:uid="{00000000-0004-0000-0C00-0000D0110000}"/>
    <hyperlink ref="O2345" r:id="rId4562" xr:uid="{00000000-0004-0000-0C00-0000D1110000}"/>
    <hyperlink ref="N2346" r:id="rId4563" xr:uid="{00000000-0004-0000-0C00-0000D2110000}"/>
    <hyperlink ref="O2346" r:id="rId4564" xr:uid="{00000000-0004-0000-0C00-0000D3110000}"/>
    <hyperlink ref="N2347" r:id="rId4565" xr:uid="{00000000-0004-0000-0C00-0000D4110000}"/>
    <hyperlink ref="O2347" r:id="rId4566" xr:uid="{00000000-0004-0000-0C00-0000D5110000}"/>
    <hyperlink ref="N2348" r:id="rId4567" xr:uid="{00000000-0004-0000-0C00-0000D6110000}"/>
    <hyperlink ref="O2348" r:id="rId4568" xr:uid="{00000000-0004-0000-0C00-0000D7110000}"/>
    <hyperlink ref="N2349" r:id="rId4569" xr:uid="{00000000-0004-0000-0C00-0000D8110000}"/>
    <hyperlink ref="O2349" r:id="rId4570" xr:uid="{00000000-0004-0000-0C00-0000D9110000}"/>
    <hyperlink ref="N2350" r:id="rId4571" xr:uid="{00000000-0004-0000-0C00-0000DA110000}"/>
    <hyperlink ref="O2350" r:id="rId4572" xr:uid="{00000000-0004-0000-0C00-0000DB110000}"/>
    <hyperlink ref="N2351" r:id="rId4573" xr:uid="{00000000-0004-0000-0C00-0000DC110000}"/>
    <hyperlink ref="O2351" r:id="rId4574" xr:uid="{00000000-0004-0000-0C00-0000DD110000}"/>
    <hyperlink ref="N2352" r:id="rId4575" xr:uid="{00000000-0004-0000-0C00-0000DE110000}"/>
    <hyperlink ref="O2352" r:id="rId4576" xr:uid="{00000000-0004-0000-0C00-0000DF110000}"/>
    <hyperlink ref="N2353" r:id="rId4577" xr:uid="{00000000-0004-0000-0C00-0000E0110000}"/>
    <hyperlink ref="O2353" r:id="rId4578" xr:uid="{00000000-0004-0000-0C00-0000E1110000}"/>
    <hyperlink ref="N2354" r:id="rId4579" xr:uid="{00000000-0004-0000-0C00-0000E2110000}"/>
    <hyperlink ref="O2354" r:id="rId4580" xr:uid="{00000000-0004-0000-0C00-0000E3110000}"/>
    <hyperlink ref="N2355" r:id="rId4581" xr:uid="{00000000-0004-0000-0C00-0000E4110000}"/>
    <hyperlink ref="O2355" r:id="rId4582" xr:uid="{00000000-0004-0000-0C00-0000E5110000}"/>
    <hyperlink ref="N2356" r:id="rId4583" xr:uid="{00000000-0004-0000-0C00-0000E6110000}"/>
    <hyperlink ref="O2356" r:id="rId4584" xr:uid="{00000000-0004-0000-0C00-0000E7110000}"/>
    <hyperlink ref="N2357" r:id="rId4585" xr:uid="{00000000-0004-0000-0C00-0000E8110000}"/>
    <hyperlink ref="O2357" r:id="rId4586" xr:uid="{00000000-0004-0000-0C00-0000E9110000}"/>
    <hyperlink ref="N2358" r:id="rId4587" xr:uid="{00000000-0004-0000-0C00-0000EA110000}"/>
    <hyperlink ref="O2358" r:id="rId4588" xr:uid="{00000000-0004-0000-0C00-0000EB110000}"/>
    <hyperlink ref="N2359" r:id="rId4589" xr:uid="{00000000-0004-0000-0C00-0000EC110000}"/>
    <hyperlink ref="O2359" r:id="rId4590" xr:uid="{00000000-0004-0000-0C00-0000ED110000}"/>
    <hyperlink ref="N2360" r:id="rId4591" xr:uid="{00000000-0004-0000-0C00-0000EE110000}"/>
    <hyperlink ref="O2360" r:id="rId4592" xr:uid="{00000000-0004-0000-0C00-0000EF110000}"/>
    <hyperlink ref="N2361" r:id="rId4593" xr:uid="{00000000-0004-0000-0C00-0000F0110000}"/>
    <hyperlink ref="O2361" r:id="rId4594" xr:uid="{00000000-0004-0000-0C00-0000F1110000}"/>
    <hyperlink ref="N2362" r:id="rId4595" xr:uid="{00000000-0004-0000-0C00-0000F2110000}"/>
    <hyperlink ref="O2362" r:id="rId4596" xr:uid="{00000000-0004-0000-0C00-0000F3110000}"/>
    <hyperlink ref="N2363" r:id="rId4597" xr:uid="{00000000-0004-0000-0C00-0000F4110000}"/>
    <hyperlink ref="O2363" r:id="rId4598" xr:uid="{00000000-0004-0000-0C00-0000F5110000}"/>
    <hyperlink ref="N2364" r:id="rId4599" xr:uid="{00000000-0004-0000-0C00-0000F6110000}"/>
    <hyperlink ref="O2364" r:id="rId4600" xr:uid="{00000000-0004-0000-0C00-0000F7110000}"/>
    <hyperlink ref="N2365" r:id="rId4601" xr:uid="{00000000-0004-0000-0C00-0000F8110000}"/>
    <hyperlink ref="O2365" r:id="rId4602" xr:uid="{00000000-0004-0000-0C00-0000F9110000}"/>
    <hyperlink ref="N2366" r:id="rId4603" xr:uid="{00000000-0004-0000-0C00-0000FA110000}"/>
    <hyperlink ref="O2366" r:id="rId4604" xr:uid="{00000000-0004-0000-0C00-0000FB110000}"/>
    <hyperlink ref="N2367" r:id="rId4605" xr:uid="{00000000-0004-0000-0C00-0000FC110000}"/>
    <hyperlink ref="O2367" r:id="rId4606" xr:uid="{00000000-0004-0000-0C00-0000FD110000}"/>
    <hyperlink ref="N2368" r:id="rId4607" xr:uid="{00000000-0004-0000-0C00-0000FE110000}"/>
    <hyperlink ref="O2368" r:id="rId4608" xr:uid="{00000000-0004-0000-0C00-0000FF110000}"/>
    <hyperlink ref="N2369" r:id="rId4609" xr:uid="{00000000-0004-0000-0C00-000000120000}"/>
    <hyperlink ref="O2369" r:id="rId4610" xr:uid="{00000000-0004-0000-0C00-000001120000}"/>
    <hyperlink ref="N2370" r:id="rId4611" xr:uid="{00000000-0004-0000-0C00-000002120000}"/>
    <hyperlink ref="O2370" r:id="rId4612" xr:uid="{00000000-0004-0000-0C00-000003120000}"/>
    <hyperlink ref="N2371" r:id="rId4613" xr:uid="{00000000-0004-0000-0C00-000004120000}"/>
    <hyperlink ref="O2371" r:id="rId4614" xr:uid="{00000000-0004-0000-0C00-000005120000}"/>
    <hyperlink ref="N2372" r:id="rId4615" xr:uid="{00000000-0004-0000-0C00-000006120000}"/>
    <hyperlink ref="O2372" r:id="rId4616" xr:uid="{00000000-0004-0000-0C00-000007120000}"/>
    <hyperlink ref="N2373" r:id="rId4617" xr:uid="{00000000-0004-0000-0C00-000008120000}"/>
    <hyperlink ref="O2373" r:id="rId4618" xr:uid="{00000000-0004-0000-0C00-000009120000}"/>
    <hyperlink ref="N2374" r:id="rId4619" xr:uid="{00000000-0004-0000-0C00-00000A120000}"/>
    <hyperlink ref="O2374" r:id="rId4620" xr:uid="{00000000-0004-0000-0C00-00000B120000}"/>
    <hyperlink ref="N2375" r:id="rId4621" xr:uid="{00000000-0004-0000-0C00-00000C120000}"/>
    <hyperlink ref="O2375" r:id="rId4622" xr:uid="{00000000-0004-0000-0C00-00000D120000}"/>
    <hyperlink ref="N2376" r:id="rId4623" xr:uid="{00000000-0004-0000-0C00-00000E120000}"/>
    <hyperlink ref="O2376" r:id="rId4624" xr:uid="{00000000-0004-0000-0C00-00000F120000}"/>
    <hyperlink ref="N2377" r:id="rId4625" xr:uid="{00000000-0004-0000-0C00-000010120000}"/>
    <hyperlink ref="O2377" r:id="rId4626" xr:uid="{00000000-0004-0000-0C00-000011120000}"/>
    <hyperlink ref="N2378" r:id="rId4627" xr:uid="{00000000-0004-0000-0C00-000012120000}"/>
    <hyperlink ref="O2378" r:id="rId4628" xr:uid="{00000000-0004-0000-0C00-000013120000}"/>
    <hyperlink ref="N2379" r:id="rId4629" xr:uid="{00000000-0004-0000-0C00-000014120000}"/>
    <hyperlink ref="O2379" r:id="rId4630" xr:uid="{00000000-0004-0000-0C00-000015120000}"/>
    <hyperlink ref="N2380" r:id="rId4631" xr:uid="{00000000-0004-0000-0C00-000016120000}"/>
    <hyperlink ref="O2380" r:id="rId4632" xr:uid="{00000000-0004-0000-0C00-000017120000}"/>
    <hyperlink ref="N2381" r:id="rId4633" xr:uid="{00000000-0004-0000-0C00-000018120000}"/>
    <hyperlink ref="O2381" r:id="rId4634" xr:uid="{00000000-0004-0000-0C00-000019120000}"/>
    <hyperlink ref="N2382" r:id="rId4635" xr:uid="{00000000-0004-0000-0C00-00001A120000}"/>
    <hyperlink ref="O2382" r:id="rId4636" xr:uid="{00000000-0004-0000-0C00-00001B120000}"/>
    <hyperlink ref="N2383" r:id="rId4637" xr:uid="{00000000-0004-0000-0C00-00001C120000}"/>
    <hyperlink ref="O2383" r:id="rId4638" xr:uid="{00000000-0004-0000-0C00-00001D120000}"/>
    <hyperlink ref="N2384" r:id="rId4639" xr:uid="{00000000-0004-0000-0C00-00001E120000}"/>
    <hyperlink ref="O2384" r:id="rId4640" xr:uid="{00000000-0004-0000-0C00-00001F120000}"/>
    <hyperlink ref="N2385" r:id="rId4641" xr:uid="{00000000-0004-0000-0C00-000020120000}"/>
    <hyperlink ref="O2385" r:id="rId4642" xr:uid="{00000000-0004-0000-0C00-000021120000}"/>
    <hyperlink ref="N2386" r:id="rId4643" xr:uid="{00000000-0004-0000-0C00-000022120000}"/>
    <hyperlink ref="O2386" r:id="rId4644" xr:uid="{00000000-0004-0000-0C00-000023120000}"/>
    <hyperlink ref="N2387" r:id="rId4645" xr:uid="{00000000-0004-0000-0C00-000024120000}"/>
    <hyperlink ref="O2387" r:id="rId4646" xr:uid="{00000000-0004-0000-0C00-000025120000}"/>
    <hyperlink ref="N2388" r:id="rId4647" xr:uid="{00000000-0004-0000-0C00-000026120000}"/>
    <hyperlink ref="O2388" r:id="rId4648" xr:uid="{00000000-0004-0000-0C00-000027120000}"/>
    <hyperlink ref="N2389" r:id="rId4649" xr:uid="{00000000-0004-0000-0C00-000028120000}"/>
    <hyperlink ref="O2389" r:id="rId4650" xr:uid="{00000000-0004-0000-0C00-000029120000}"/>
    <hyperlink ref="N2390" r:id="rId4651" xr:uid="{00000000-0004-0000-0C00-00002A120000}"/>
    <hyperlink ref="O2390" r:id="rId4652" xr:uid="{00000000-0004-0000-0C00-00002B120000}"/>
    <hyperlink ref="N2391" r:id="rId4653" xr:uid="{00000000-0004-0000-0C00-00002C120000}"/>
    <hyperlink ref="O2391" r:id="rId4654" xr:uid="{00000000-0004-0000-0C00-00002D120000}"/>
    <hyperlink ref="N2392" r:id="rId4655" xr:uid="{00000000-0004-0000-0C00-00002E120000}"/>
    <hyperlink ref="O2392" r:id="rId4656" xr:uid="{00000000-0004-0000-0C00-00002F120000}"/>
    <hyperlink ref="N2393" r:id="rId4657" xr:uid="{00000000-0004-0000-0C00-000030120000}"/>
    <hyperlink ref="O2393" r:id="rId4658" xr:uid="{00000000-0004-0000-0C00-000031120000}"/>
    <hyperlink ref="N2394" r:id="rId4659" xr:uid="{00000000-0004-0000-0C00-000032120000}"/>
    <hyperlink ref="O2394" r:id="rId4660" xr:uid="{00000000-0004-0000-0C00-000033120000}"/>
    <hyperlink ref="N2395" r:id="rId4661" xr:uid="{00000000-0004-0000-0C00-000034120000}"/>
    <hyperlink ref="O2395" r:id="rId4662" xr:uid="{00000000-0004-0000-0C00-000035120000}"/>
    <hyperlink ref="N2396" r:id="rId4663" xr:uid="{00000000-0004-0000-0C00-000036120000}"/>
    <hyperlink ref="O2396" r:id="rId4664" xr:uid="{00000000-0004-0000-0C00-000037120000}"/>
    <hyperlink ref="N2397" r:id="rId4665" xr:uid="{00000000-0004-0000-0C00-000038120000}"/>
    <hyperlink ref="O2397" r:id="rId4666" xr:uid="{00000000-0004-0000-0C00-000039120000}"/>
    <hyperlink ref="N2398" r:id="rId4667" xr:uid="{00000000-0004-0000-0C00-00003A120000}"/>
    <hyperlink ref="O2398" r:id="rId4668" xr:uid="{00000000-0004-0000-0C00-00003B120000}"/>
    <hyperlink ref="N2399" r:id="rId4669" xr:uid="{00000000-0004-0000-0C00-00003C120000}"/>
    <hyperlink ref="O2399" r:id="rId4670" xr:uid="{00000000-0004-0000-0C00-00003D120000}"/>
    <hyperlink ref="N2400" r:id="rId4671" xr:uid="{00000000-0004-0000-0C00-00003E120000}"/>
    <hyperlink ref="O2400" r:id="rId4672" xr:uid="{00000000-0004-0000-0C00-00003F120000}"/>
    <hyperlink ref="N2401" r:id="rId4673" xr:uid="{00000000-0004-0000-0C00-000040120000}"/>
    <hyperlink ref="O2401" r:id="rId4674" xr:uid="{00000000-0004-0000-0C00-000041120000}"/>
    <hyperlink ref="N2402" r:id="rId4675" xr:uid="{00000000-0004-0000-0C00-000042120000}"/>
    <hyperlink ref="O2402" r:id="rId4676" xr:uid="{00000000-0004-0000-0C00-000043120000}"/>
    <hyperlink ref="N2403" r:id="rId4677" xr:uid="{00000000-0004-0000-0C00-000044120000}"/>
    <hyperlink ref="O2403" r:id="rId4678" xr:uid="{00000000-0004-0000-0C00-000045120000}"/>
    <hyperlink ref="N2404" r:id="rId4679" xr:uid="{00000000-0004-0000-0C00-000046120000}"/>
    <hyperlink ref="O2404" r:id="rId4680" xr:uid="{00000000-0004-0000-0C00-000047120000}"/>
    <hyperlink ref="N2405" r:id="rId4681" xr:uid="{00000000-0004-0000-0C00-000048120000}"/>
    <hyperlink ref="O2405" r:id="rId4682" xr:uid="{00000000-0004-0000-0C00-000049120000}"/>
    <hyperlink ref="N2406" r:id="rId4683" xr:uid="{00000000-0004-0000-0C00-00004A120000}"/>
    <hyperlink ref="O2406" r:id="rId4684" xr:uid="{00000000-0004-0000-0C00-00004B120000}"/>
    <hyperlink ref="N2407" r:id="rId4685" xr:uid="{00000000-0004-0000-0C00-00004C120000}"/>
    <hyperlink ref="O2407" r:id="rId4686" xr:uid="{00000000-0004-0000-0C00-00004D120000}"/>
    <hyperlink ref="N2408" r:id="rId4687" xr:uid="{00000000-0004-0000-0C00-00004E120000}"/>
    <hyperlink ref="O2408" r:id="rId4688" xr:uid="{00000000-0004-0000-0C00-00004F120000}"/>
    <hyperlink ref="N2409" r:id="rId4689" xr:uid="{00000000-0004-0000-0C00-000050120000}"/>
    <hyperlink ref="O2409" r:id="rId4690" xr:uid="{00000000-0004-0000-0C00-000051120000}"/>
    <hyperlink ref="N2410" r:id="rId4691" xr:uid="{00000000-0004-0000-0C00-000052120000}"/>
    <hyperlink ref="O2410" r:id="rId4692" xr:uid="{00000000-0004-0000-0C00-000053120000}"/>
    <hyperlink ref="N2411" r:id="rId4693" xr:uid="{00000000-0004-0000-0C00-000054120000}"/>
    <hyperlink ref="O2411" r:id="rId4694" xr:uid="{00000000-0004-0000-0C00-000055120000}"/>
    <hyperlink ref="N2412" r:id="rId4695" xr:uid="{00000000-0004-0000-0C00-000056120000}"/>
    <hyperlink ref="O2412" r:id="rId4696" xr:uid="{00000000-0004-0000-0C00-000057120000}"/>
    <hyperlink ref="N2413" r:id="rId4697" xr:uid="{00000000-0004-0000-0C00-000058120000}"/>
    <hyperlink ref="O2413" r:id="rId4698" xr:uid="{00000000-0004-0000-0C00-000059120000}"/>
    <hyperlink ref="N2414" r:id="rId4699" xr:uid="{00000000-0004-0000-0C00-00005A120000}"/>
    <hyperlink ref="O2414" r:id="rId4700" xr:uid="{00000000-0004-0000-0C00-00005B120000}"/>
    <hyperlink ref="N2415" r:id="rId4701" xr:uid="{00000000-0004-0000-0C00-00005C120000}"/>
    <hyperlink ref="O2415" r:id="rId4702" xr:uid="{00000000-0004-0000-0C00-00005D120000}"/>
    <hyperlink ref="N2417" r:id="rId4703" xr:uid="{00000000-0004-0000-0C00-00005E120000}"/>
    <hyperlink ref="O2417" r:id="rId4704" xr:uid="{00000000-0004-0000-0C00-00005F120000}"/>
    <hyperlink ref="N2418" r:id="rId4705" xr:uid="{00000000-0004-0000-0C00-000060120000}"/>
    <hyperlink ref="O2418" r:id="rId4706" xr:uid="{00000000-0004-0000-0C00-000061120000}"/>
    <hyperlink ref="N2419" r:id="rId4707" xr:uid="{00000000-0004-0000-0C00-000062120000}"/>
    <hyperlink ref="O2419" r:id="rId4708" xr:uid="{00000000-0004-0000-0C00-000063120000}"/>
    <hyperlink ref="N2420" r:id="rId4709" xr:uid="{00000000-0004-0000-0C00-000064120000}"/>
    <hyperlink ref="O2420" r:id="rId4710" xr:uid="{00000000-0004-0000-0C00-000065120000}"/>
    <hyperlink ref="N2421" r:id="rId4711" xr:uid="{00000000-0004-0000-0C00-000066120000}"/>
    <hyperlink ref="O2421" r:id="rId4712" xr:uid="{00000000-0004-0000-0C00-000067120000}"/>
    <hyperlink ref="N2422" r:id="rId4713" xr:uid="{00000000-0004-0000-0C00-000068120000}"/>
    <hyperlink ref="O2422" r:id="rId4714" xr:uid="{00000000-0004-0000-0C00-000069120000}"/>
    <hyperlink ref="N2423" r:id="rId4715" xr:uid="{00000000-0004-0000-0C00-00006A120000}"/>
    <hyperlink ref="O2423" r:id="rId4716" xr:uid="{00000000-0004-0000-0C00-00006B120000}"/>
    <hyperlink ref="N2424" r:id="rId4717" xr:uid="{00000000-0004-0000-0C00-00006C120000}"/>
    <hyperlink ref="O2424" r:id="rId4718" xr:uid="{00000000-0004-0000-0C00-00006D120000}"/>
    <hyperlink ref="N2425" r:id="rId4719" xr:uid="{00000000-0004-0000-0C00-00006E120000}"/>
    <hyperlink ref="O2425" r:id="rId4720" xr:uid="{00000000-0004-0000-0C00-00006F120000}"/>
    <hyperlink ref="N2426" r:id="rId4721" xr:uid="{00000000-0004-0000-0C00-000070120000}"/>
    <hyperlink ref="O2426" r:id="rId4722" xr:uid="{00000000-0004-0000-0C00-000071120000}"/>
    <hyperlink ref="N2427" r:id="rId4723" xr:uid="{00000000-0004-0000-0C00-000072120000}"/>
    <hyperlink ref="O2427" r:id="rId4724" xr:uid="{00000000-0004-0000-0C00-000073120000}"/>
    <hyperlink ref="N2428" r:id="rId4725" xr:uid="{00000000-0004-0000-0C00-000074120000}"/>
    <hyperlink ref="O2428" r:id="rId4726" xr:uid="{00000000-0004-0000-0C00-000075120000}"/>
    <hyperlink ref="N2429" r:id="rId4727" xr:uid="{00000000-0004-0000-0C00-000076120000}"/>
    <hyperlink ref="O2429" r:id="rId4728" xr:uid="{00000000-0004-0000-0C00-000077120000}"/>
    <hyperlink ref="N2430" r:id="rId4729" xr:uid="{00000000-0004-0000-0C00-000078120000}"/>
    <hyperlink ref="O2430" r:id="rId4730" xr:uid="{00000000-0004-0000-0C00-000079120000}"/>
    <hyperlink ref="N2431" r:id="rId4731" xr:uid="{00000000-0004-0000-0C00-00007A120000}"/>
    <hyperlink ref="O2431" r:id="rId4732" xr:uid="{00000000-0004-0000-0C00-00007B120000}"/>
    <hyperlink ref="N2432" r:id="rId4733" xr:uid="{00000000-0004-0000-0C00-00007C120000}"/>
    <hyperlink ref="O2432" r:id="rId4734" xr:uid="{00000000-0004-0000-0C00-00007D120000}"/>
    <hyperlink ref="N2433" r:id="rId4735" xr:uid="{00000000-0004-0000-0C00-00007E120000}"/>
    <hyperlink ref="O2433" r:id="rId4736" xr:uid="{00000000-0004-0000-0C00-00007F120000}"/>
    <hyperlink ref="N2434" r:id="rId4737" xr:uid="{00000000-0004-0000-0C00-000080120000}"/>
    <hyperlink ref="O2434" r:id="rId4738" xr:uid="{00000000-0004-0000-0C00-000081120000}"/>
    <hyperlink ref="N2435" r:id="rId4739" xr:uid="{00000000-0004-0000-0C00-000082120000}"/>
    <hyperlink ref="O2435" r:id="rId4740" xr:uid="{00000000-0004-0000-0C00-000083120000}"/>
    <hyperlink ref="N2436" r:id="rId4741" xr:uid="{00000000-0004-0000-0C00-000084120000}"/>
    <hyperlink ref="O2436" r:id="rId4742" xr:uid="{00000000-0004-0000-0C00-000085120000}"/>
    <hyperlink ref="N2437" r:id="rId4743" xr:uid="{00000000-0004-0000-0C00-000086120000}"/>
    <hyperlink ref="O2437" r:id="rId4744" xr:uid="{00000000-0004-0000-0C00-000087120000}"/>
    <hyperlink ref="N2438" r:id="rId4745" xr:uid="{00000000-0004-0000-0C00-000088120000}"/>
    <hyperlink ref="O2438" r:id="rId4746" xr:uid="{00000000-0004-0000-0C00-000089120000}"/>
    <hyperlink ref="N2439" r:id="rId4747" xr:uid="{00000000-0004-0000-0C00-00008A120000}"/>
    <hyperlink ref="O2439" r:id="rId4748" xr:uid="{00000000-0004-0000-0C00-00008B120000}"/>
    <hyperlink ref="N2440" r:id="rId4749" xr:uid="{00000000-0004-0000-0C00-00008C120000}"/>
    <hyperlink ref="O2440" r:id="rId4750" xr:uid="{00000000-0004-0000-0C00-00008D120000}"/>
    <hyperlink ref="N2441" r:id="rId4751" xr:uid="{00000000-0004-0000-0C00-00008E120000}"/>
    <hyperlink ref="O2441" r:id="rId4752" xr:uid="{00000000-0004-0000-0C00-00008F120000}"/>
    <hyperlink ref="N2442" r:id="rId4753" xr:uid="{00000000-0004-0000-0C00-000090120000}"/>
    <hyperlink ref="O2442" r:id="rId4754" xr:uid="{00000000-0004-0000-0C00-000091120000}"/>
    <hyperlink ref="N2443" r:id="rId4755" xr:uid="{00000000-0004-0000-0C00-000092120000}"/>
    <hyperlink ref="O2443" r:id="rId4756" xr:uid="{00000000-0004-0000-0C00-000093120000}"/>
    <hyperlink ref="N2444" r:id="rId4757" xr:uid="{00000000-0004-0000-0C00-000094120000}"/>
    <hyperlink ref="O2444" r:id="rId4758" xr:uid="{00000000-0004-0000-0C00-000095120000}"/>
    <hyperlink ref="N2445" r:id="rId4759" xr:uid="{00000000-0004-0000-0C00-000096120000}"/>
    <hyperlink ref="O2445" r:id="rId4760" xr:uid="{00000000-0004-0000-0C00-000097120000}"/>
    <hyperlink ref="N2446" r:id="rId4761" xr:uid="{00000000-0004-0000-0C00-000098120000}"/>
    <hyperlink ref="O2446" r:id="rId4762" xr:uid="{00000000-0004-0000-0C00-000099120000}"/>
    <hyperlink ref="N2447" r:id="rId4763" xr:uid="{00000000-0004-0000-0C00-00009A120000}"/>
    <hyperlink ref="O2447" r:id="rId4764" xr:uid="{00000000-0004-0000-0C00-00009B120000}"/>
    <hyperlink ref="N2448" r:id="rId4765" xr:uid="{00000000-0004-0000-0C00-00009C120000}"/>
    <hyperlink ref="O2448" r:id="rId4766" xr:uid="{00000000-0004-0000-0C00-00009D120000}"/>
    <hyperlink ref="N2449" r:id="rId4767" xr:uid="{00000000-0004-0000-0C00-00009E120000}"/>
    <hyperlink ref="O2449" r:id="rId4768" xr:uid="{00000000-0004-0000-0C00-00009F120000}"/>
    <hyperlink ref="N2450" r:id="rId4769" xr:uid="{00000000-0004-0000-0C00-0000A0120000}"/>
    <hyperlink ref="O2450" r:id="rId4770" xr:uid="{00000000-0004-0000-0C00-0000A1120000}"/>
    <hyperlink ref="N2451" r:id="rId4771" xr:uid="{00000000-0004-0000-0C00-0000A2120000}"/>
    <hyperlink ref="O2451" r:id="rId4772" xr:uid="{00000000-0004-0000-0C00-0000A3120000}"/>
    <hyperlink ref="N2452" r:id="rId4773" xr:uid="{00000000-0004-0000-0C00-0000A4120000}"/>
    <hyperlink ref="O2452" r:id="rId4774" xr:uid="{00000000-0004-0000-0C00-0000A5120000}"/>
    <hyperlink ref="N2453" r:id="rId4775" xr:uid="{00000000-0004-0000-0C00-0000A6120000}"/>
    <hyperlink ref="O2453" r:id="rId4776" xr:uid="{00000000-0004-0000-0C00-0000A7120000}"/>
    <hyperlink ref="N2454" r:id="rId4777" xr:uid="{00000000-0004-0000-0C00-0000A8120000}"/>
    <hyperlink ref="O2454" r:id="rId4778" xr:uid="{00000000-0004-0000-0C00-0000A9120000}"/>
    <hyperlink ref="N2455" r:id="rId4779" xr:uid="{00000000-0004-0000-0C00-0000AA120000}"/>
    <hyperlink ref="O2455" r:id="rId4780" xr:uid="{00000000-0004-0000-0C00-0000AB120000}"/>
    <hyperlink ref="N2456" r:id="rId4781" xr:uid="{00000000-0004-0000-0C00-0000AC120000}"/>
    <hyperlink ref="O2456" r:id="rId4782" xr:uid="{00000000-0004-0000-0C00-0000AD120000}"/>
    <hyperlink ref="N2457" r:id="rId4783" xr:uid="{00000000-0004-0000-0C00-0000AE120000}"/>
    <hyperlink ref="O2457" r:id="rId4784" xr:uid="{00000000-0004-0000-0C00-0000AF120000}"/>
    <hyperlink ref="N2458" r:id="rId4785" xr:uid="{00000000-0004-0000-0C00-0000B0120000}"/>
    <hyperlink ref="O2458" r:id="rId4786" xr:uid="{00000000-0004-0000-0C00-0000B1120000}"/>
    <hyperlink ref="N2459" r:id="rId4787" xr:uid="{00000000-0004-0000-0C00-0000B2120000}"/>
    <hyperlink ref="O2459" r:id="rId4788" xr:uid="{00000000-0004-0000-0C00-0000B3120000}"/>
    <hyperlink ref="N2460" r:id="rId4789" xr:uid="{00000000-0004-0000-0C00-0000B4120000}"/>
    <hyperlink ref="O2460" r:id="rId4790" xr:uid="{00000000-0004-0000-0C00-0000B5120000}"/>
    <hyperlink ref="N2461" r:id="rId4791" xr:uid="{00000000-0004-0000-0C00-0000B6120000}"/>
    <hyperlink ref="O2461" r:id="rId4792" xr:uid="{00000000-0004-0000-0C00-0000B7120000}"/>
    <hyperlink ref="N2462" r:id="rId4793" xr:uid="{00000000-0004-0000-0C00-0000B8120000}"/>
    <hyperlink ref="O2462" r:id="rId4794" xr:uid="{00000000-0004-0000-0C00-0000B9120000}"/>
    <hyperlink ref="N2463" r:id="rId4795" xr:uid="{00000000-0004-0000-0C00-0000BA120000}"/>
    <hyperlink ref="O2463" r:id="rId4796" xr:uid="{00000000-0004-0000-0C00-0000BB120000}"/>
    <hyperlink ref="N2464" r:id="rId4797" xr:uid="{00000000-0004-0000-0C00-0000BC120000}"/>
    <hyperlink ref="O2464" r:id="rId4798" xr:uid="{00000000-0004-0000-0C00-0000BD120000}"/>
    <hyperlink ref="N2465" r:id="rId4799" xr:uid="{00000000-0004-0000-0C00-0000BE120000}"/>
    <hyperlink ref="O2465" r:id="rId4800" xr:uid="{00000000-0004-0000-0C00-0000BF120000}"/>
    <hyperlink ref="N2466" r:id="rId4801" xr:uid="{00000000-0004-0000-0C00-0000C0120000}"/>
    <hyperlink ref="O2466" r:id="rId4802" xr:uid="{00000000-0004-0000-0C00-0000C1120000}"/>
    <hyperlink ref="N2467" r:id="rId4803" xr:uid="{00000000-0004-0000-0C00-0000C2120000}"/>
    <hyperlink ref="O2467" r:id="rId4804" xr:uid="{00000000-0004-0000-0C00-0000C3120000}"/>
    <hyperlink ref="N2468" r:id="rId4805" xr:uid="{00000000-0004-0000-0C00-0000C4120000}"/>
    <hyperlink ref="O2468" r:id="rId4806" xr:uid="{00000000-0004-0000-0C00-0000C5120000}"/>
    <hyperlink ref="N2469" r:id="rId4807" xr:uid="{00000000-0004-0000-0C00-0000C6120000}"/>
    <hyperlink ref="O2469" r:id="rId4808" xr:uid="{00000000-0004-0000-0C00-0000C7120000}"/>
    <hyperlink ref="N2470" r:id="rId4809" xr:uid="{00000000-0004-0000-0C00-0000C8120000}"/>
    <hyperlink ref="O2470" r:id="rId4810" xr:uid="{00000000-0004-0000-0C00-0000C9120000}"/>
    <hyperlink ref="N2471" r:id="rId4811" xr:uid="{00000000-0004-0000-0C00-0000CA120000}"/>
    <hyperlink ref="O2471" r:id="rId4812" xr:uid="{00000000-0004-0000-0C00-0000CB120000}"/>
    <hyperlink ref="N2472" r:id="rId4813" xr:uid="{00000000-0004-0000-0C00-0000CC120000}"/>
    <hyperlink ref="O2472" r:id="rId4814" xr:uid="{00000000-0004-0000-0C00-0000CD120000}"/>
    <hyperlink ref="N2473" r:id="rId4815" xr:uid="{00000000-0004-0000-0C00-0000CE120000}"/>
    <hyperlink ref="O2473" r:id="rId4816" xr:uid="{00000000-0004-0000-0C00-0000CF120000}"/>
    <hyperlink ref="N2474" r:id="rId4817" xr:uid="{00000000-0004-0000-0C00-0000D0120000}"/>
    <hyperlink ref="O2474" r:id="rId4818" xr:uid="{00000000-0004-0000-0C00-0000D1120000}"/>
    <hyperlink ref="N2475" r:id="rId4819" xr:uid="{00000000-0004-0000-0C00-0000D2120000}"/>
    <hyperlink ref="O2475" r:id="rId4820" xr:uid="{00000000-0004-0000-0C00-0000D3120000}"/>
    <hyperlink ref="N2476" r:id="rId4821" xr:uid="{00000000-0004-0000-0C00-0000D4120000}"/>
    <hyperlink ref="O2476" r:id="rId4822" xr:uid="{00000000-0004-0000-0C00-0000D5120000}"/>
    <hyperlink ref="N2477" r:id="rId4823" xr:uid="{00000000-0004-0000-0C00-0000D6120000}"/>
    <hyperlink ref="O2477" r:id="rId4824" xr:uid="{00000000-0004-0000-0C00-0000D7120000}"/>
    <hyperlink ref="N2478" r:id="rId4825" xr:uid="{00000000-0004-0000-0C00-0000D8120000}"/>
    <hyperlink ref="O2478" r:id="rId4826" xr:uid="{00000000-0004-0000-0C00-0000D9120000}"/>
    <hyperlink ref="N2479" r:id="rId4827" xr:uid="{00000000-0004-0000-0C00-0000DA120000}"/>
    <hyperlink ref="O2479" r:id="rId4828" xr:uid="{00000000-0004-0000-0C00-0000DB120000}"/>
    <hyperlink ref="N2480" r:id="rId4829" xr:uid="{00000000-0004-0000-0C00-0000DC120000}"/>
    <hyperlink ref="O2480" r:id="rId4830" xr:uid="{00000000-0004-0000-0C00-0000DD120000}"/>
    <hyperlink ref="N2481" r:id="rId4831" xr:uid="{00000000-0004-0000-0C00-0000DE120000}"/>
    <hyperlink ref="O2481" r:id="rId4832" xr:uid="{00000000-0004-0000-0C00-0000DF120000}"/>
    <hyperlink ref="N2482" r:id="rId4833" xr:uid="{00000000-0004-0000-0C00-0000E0120000}"/>
    <hyperlink ref="O2482" r:id="rId4834" xr:uid="{00000000-0004-0000-0C00-0000E1120000}"/>
    <hyperlink ref="N2483" r:id="rId4835" xr:uid="{00000000-0004-0000-0C00-0000E2120000}"/>
    <hyperlink ref="O2483" r:id="rId4836" xr:uid="{00000000-0004-0000-0C00-0000E3120000}"/>
    <hyperlink ref="N2484" r:id="rId4837" xr:uid="{00000000-0004-0000-0C00-0000E4120000}"/>
    <hyperlink ref="O2484" r:id="rId4838" xr:uid="{00000000-0004-0000-0C00-0000E5120000}"/>
    <hyperlink ref="N2485" r:id="rId4839" xr:uid="{00000000-0004-0000-0C00-0000E6120000}"/>
    <hyperlink ref="O2485" r:id="rId4840" xr:uid="{00000000-0004-0000-0C00-0000E7120000}"/>
    <hyperlink ref="N2486" r:id="rId4841" xr:uid="{00000000-0004-0000-0C00-0000E8120000}"/>
    <hyperlink ref="O2486" r:id="rId4842" xr:uid="{00000000-0004-0000-0C00-0000E9120000}"/>
    <hyperlink ref="N2487" r:id="rId4843" xr:uid="{00000000-0004-0000-0C00-0000EA120000}"/>
    <hyperlink ref="O2487" r:id="rId4844" xr:uid="{00000000-0004-0000-0C00-0000EB120000}"/>
    <hyperlink ref="N2488" r:id="rId4845" xr:uid="{00000000-0004-0000-0C00-0000EC120000}"/>
    <hyperlink ref="O2488" r:id="rId4846" xr:uid="{00000000-0004-0000-0C00-0000ED120000}"/>
    <hyperlink ref="N2489" r:id="rId4847" xr:uid="{00000000-0004-0000-0C00-0000EE120000}"/>
    <hyperlink ref="O2489" r:id="rId4848" xr:uid="{00000000-0004-0000-0C00-0000EF120000}"/>
    <hyperlink ref="N2490" r:id="rId4849" xr:uid="{00000000-0004-0000-0C00-0000F0120000}"/>
    <hyperlink ref="O2490" r:id="rId4850" xr:uid="{00000000-0004-0000-0C00-0000F1120000}"/>
    <hyperlink ref="N2491" r:id="rId4851" xr:uid="{00000000-0004-0000-0C00-0000F2120000}"/>
    <hyperlink ref="O2491" r:id="rId4852" xr:uid="{00000000-0004-0000-0C00-0000F3120000}"/>
    <hyperlink ref="N2492" r:id="rId4853" xr:uid="{00000000-0004-0000-0C00-0000F4120000}"/>
    <hyperlink ref="O2492" r:id="rId4854" xr:uid="{00000000-0004-0000-0C00-0000F5120000}"/>
    <hyperlink ref="N2493" r:id="rId4855" xr:uid="{00000000-0004-0000-0C00-0000F6120000}"/>
    <hyperlink ref="O2493" r:id="rId4856" xr:uid="{00000000-0004-0000-0C00-0000F7120000}"/>
    <hyperlink ref="N2494" r:id="rId4857" xr:uid="{00000000-0004-0000-0C00-0000F8120000}"/>
    <hyperlink ref="O2494" r:id="rId4858" xr:uid="{00000000-0004-0000-0C00-0000F9120000}"/>
    <hyperlink ref="N2495" r:id="rId4859" xr:uid="{00000000-0004-0000-0C00-0000FA120000}"/>
    <hyperlink ref="O2495" r:id="rId4860" xr:uid="{00000000-0004-0000-0C00-0000FB120000}"/>
    <hyperlink ref="N2496" r:id="rId4861" xr:uid="{00000000-0004-0000-0C00-0000FC120000}"/>
    <hyperlink ref="O2496" r:id="rId4862" xr:uid="{00000000-0004-0000-0C00-0000FD120000}"/>
    <hyperlink ref="N2497" r:id="rId4863" xr:uid="{00000000-0004-0000-0C00-0000FE120000}"/>
    <hyperlink ref="O2497" r:id="rId4864" xr:uid="{00000000-0004-0000-0C00-0000FF120000}"/>
    <hyperlink ref="N2498" r:id="rId4865" xr:uid="{00000000-0004-0000-0C00-000000130000}"/>
    <hyperlink ref="O2498" r:id="rId4866" xr:uid="{00000000-0004-0000-0C00-000001130000}"/>
    <hyperlink ref="N2499" r:id="rId4867" xr:uid="{00000000-0004-0000-0C00-000002130000}"/>
    <hyperlink ref="O2499" r:id="rId4868" xr:uid="{00000000-0004-0000-0C00-000003130000}"/>
    <hyperlink ref="N2500" r:id="rId4869" xr:uid="{00000000-0004-0000-0C00-000004130000}"/>
    <hyperlink ref="O2500" r:id="rId4870" xr:uid="{00000000-0004-0000-0C00-000005130000}"/>
    <hyperlink ref="N2501" r:id="rId4871" xr:uid="{00000000-0004-0000-0C00-000006130000}"/>
    <hyperlink ref="O2501" r:id="rId4872" xr:uid="{00000000-0004-0000-0C00-000007130000}"/>
    <hyperlink ref="N2502" r:id="rId4873" xr:uid="{00000000-0004-0000-0C00-000008130000}"/>
    <hyperlink ref="O2502" r:id="rId4874" xr:uid="{00000000-0004-0000-0C00-000009130000}"/>
    <hyperlink ref="N2503" r:id="rId4875" xr:uid="{00000000-0004-0000-0C00-00000A130000}"/>
    <hyperlink ref="O2503" r:id="rId4876" xr:uid="{00000000-0004-0000-0C00-00000B130000}"/>
    <hyperlink ref="N2504" r:id="rId4877" xr:uid="{00000000-0004-0000-0C00-00000C130000}"/>
    <hyperlink ref="O2504" r:id="rId4878" xr:uid="{00000000-0004-0000-0C00-00000D130000}"/>
    <hyperlink ref="N2505" r:id="rId4879" xr:uid="{00000000-0004-0000-0C00-00000E130000}"/>
    <hyperlink ref="O2505" r:id="rId4880" xr:uid="{00000000-0004-0000-0C00-00000F130000}"/>
    <hyperlink ref="N2506" r:id="rId4881" xr:uid="{00000000-0004-0000-0C00-000010130000}"/>
    <hyperlink ref="O2506" r:id="rId4882" xr:uid="{00000000-0004-0000-0C00-000011130000}"/>
    <hyperlink ref="N2507" r:id="rId4883" xr:uid="{00000000-0004-0000-0C00-000012130000}"/>
    <hyperlink ref="O2507" r:id="rId4884" xr:uid="{00000000-0004-0000-0C00-000013130000}"/>
    <hyperlink ref="N2508" r:id="rId4885" xr:uid="{00000000-0004-0000-0C00-000014130000}"/>
    <hyperlink ref="O2508" r:id="rId4886" xr:uid="{00000000-0004-0000-0C00-000015130000}"/>
    <hyperlink ref="N2509" r:id="rId4887" xr:uid="{00000000-0004-0000-0C00-000016130000}"/>
    <hyperlink ref="O2509" r:id="rId4888" xr:uid="{00000000-0004-0000-0C00-000017130000}"/>
    <hyperlink ref="N2510" r:id="rId4889" xr:uid="{00000000-0004-0000-0C00-000018130000}"/>
    <hyperlink ref="O2510" r:id="rId4890" xr:uid="{00000000-0004-0000-0C00-000019130000}"/>
    <hyperlink ref="N2511" r:id="rId4891" xr:uid="{00000000-0004-0000-0C00-00001A130000}"/>
    <hyperlink ref="O2511" r:id="rId4892" xr:uid="{00000000-0004-0000-0C00-00001B130000}"/>
    <hyperlink ref="N2512" r:id="rId4893" xr:uid="{00000000-0004-0000-0C00-00001C130000}"/>
    <hyperlink ref="O2512" r:id="rId4894" xr:uid="{00000000-0004-0000-0C00-00001D130000}"/>
    <hyperlink ref="N2513" r:id="rId4895" xr:uid="{00000000-0004-0000-0C00-00001E130000}"/>
    <hyperlink ref="O2513" r:id="rId4896" xr:uid="{00000000-0004-0000-0C00-00001F130000}"/>
    <hyperlink ref="N2514" r:id="rId4897" xr:uid="{00000000-0004-0000-0C00-000020130000}"/>
    <hyperlink ref="O2514" r:id="rId4898" xr:uid="{00000000-0004-0000-0C00-000021130000}"/>
    <hyperlink ref="N2515" r:id="rId4899" xr:uid="{00000000-0004-0000-0C00-000022130000}"/>
    <hyperlink ref="O2515" r:id="rId4900" xr:uid="{00000000-0004-0000-0C00-000023130000}"/>
    <hyperlink ref="N2516" r:id="rId4901" xr:uid="{00000000-0004-0000-0C00-000024130000}"/>
    <hyperlink ref="O2516" r:id="rId4902" xr:uid="{00000000-0004-0000-0C00-000025130000}"/>
    <hyperlink ref="N2517" r:id="rId4903" xr:uid="{00000000-0004-0000-0C00-000026130000}"/>
    <hyperlink ref="O2517" r:id="rId4904" xr:uid="{00000000-0004-0000-0C00-000027130000}"/>
    <hyperlink ref="N2518" r:id="rId4905" xr:uid="{00000000-0004-0000-0C00-000028130000}"/>
    <hyperlink ref="O2518" r:id="rId4906" xr:uid="{00000000-0004-0000-0C00-000029130000}"/>
    <hyperlink ref="N2519" r:id="rId4907" xr:uid="{00000000-0004-0000-0C00-00002A130000}"/>
    <hyperlink ref="O2519" r:id="rId4908" xr:uid="{00000000-0004-0000-0C00-00002B130000}"/>
    <hyperlink ref="N2520" r:id="rId4909" xr:uid="{00000000-0004-0000-0C00-00002C130000}"/>
    <hyperlink ref="O2520" r:id="rId4910" xr:uid="{00000000-0004-0000-0C00-00002D130000}"/>
    <hyperlink ref="N2521" r:id="rId4911" xr:uid="{00000000-0004-0000-0C00-00002E130000}"/>
    <hyperlink ref="O2521" r:id="rId4912" xr:uid="{00000000-0004-0000-0C00-00002F130000}"/>
    <hyperlink ref="N2522" r:id="rId4913" xr:uid="{00000000-0004-0000-0C00-000030130000}"/>
    <hyperlink ref="O2522" r:id="rId4914" xr:uid="{00000000-0004-0000-0C00-000031130000}"/>
    <hyperlink ref="N2523" r:id="rId4915" xr:uid="{00000000-0004-0000-0C00-000032130000}"/>
    <hyperlink ref="O2523" r:id="rId4916" xr:uid="{00000000-0004-0000-0C00-000033130000}"/>
    <hyperlink ref="N2524" r:id="rId4917" xr:uid="{00000000-0004-0000-0C00-000034130000}"/>
    <hyperlink ref="O2524" r:id="rId4918" xr:uid="{00000000-0004-0000-0C00-000035130000}"/>
    <hyperlink ref="N2525" r:id="rId4919" xr:uid="{00000000-0004-0000-0C00-000036130000}"/>
    <hyperlink ref="O2525" r:id="rId4920" xr:uid="{00000000-0004-0000-0C00-000037130000}"/>
    <hyperlink ref="N2526" r:id="rId4921" xr:uid="{00000000-0004-0000-0C00-000038130000}"/>
    <hyperlink ref="O2526" r:id="rId4922" xr:uid="{00000000-0004-0000-0C00-000039130000}"/>
    <hyperlink ref="N2527" r:id="rId4923" xr:uid="{00000000-0004-0000-0C00-00003A130000}"/>
    <hyperlink ref="O2527" r:id="rId4924" xr:uid="{00000000-0004-0000-0C00-00003B130000}"/>
    <hyperlink ref="N2528" r:id="rId4925" xr:uid="{00000000-0004-0000-0C00-00003C130000}"/>
    <hyperlink ref="O2528" r:id="rId4926" xr:uid="{00000000-0004-0000-0C00-00003D130000}"/>
    <hyperlink ref="N2529" r:id="rId4927" xr:uid="{00000000-0004-0000-0C00-00003E130000}"/>
    <hyperlink ref="O2529" r:id="rId4928" xr:uid="{00000000-0004-0000-0C00-00003F130000}"/>
    <hyperlink ref="N2530" r:id="rId4929" xr:uid="{00000000-0004-0000-0C00-000040130000}"/>
    <hyperlink ref="O2530" r:id="rId4930" xr:uid="{00000000-0004-0000-0C00-000041130000}"/>
    <hyperlink ref="N2531" r:id="rId4931" xr:uid="{00000000-0004-0000-0C00-000042130000}"/>
    <hyperlink ref="O2531" r:id="rId4932" xr:uid="{00000000-0004-0000-0C00-000043130000}"/>
    <hyperlink ref="N2532" r:id="rId4933" xr:uid="{00000000-0004-0000-0C00-000044130000}"/>
    <hyperlink ref="N2533" r:id="rId4934" xr:uid="{00000000-0004-0000-0C00-000045130000}"/>
    <hyperlink ref="O2533" r:id="rId4935" xr:uid="{00000000-0004-0000-0C00-000046130000}"/>
    <hyperlink ref="N2534" r:id="rId4936" xr:uid="{00000000-0004-0000-0C00-000047130000}"/>
    <hyperlink ref="O2534" r:id="rId4937" xr:uid="{00000000-0004-0000-0C00-000048130000}"/>
    <hyperlink ref="N2535" r:id="rId4938" xr:uid="{00000000-0004-0000-0C00-000049130000}"/>
    <hyperlink ref="O2535" r:id="rId4939" xr:uid="{00000000-0004-0000-0C00-00004A130000}"/>
    <hyperlink ref="N2536" r:id="rId4940" xr:uid="{00000000-0004-0000-0C00-00004B130000}"/>
    <hyperlink ref="O2536" r:id="rId4941" xr:uid="{00000000-0004-0000-0C00-00004C130000}"/>
    <hyperlink ref="N2537" r:id="rId4942" xr:uid="{00000000-0004-0000-0C00-00004D130000}"/>
    <hyperlink ref="O2537" r:id="rId4943" xr:uid="{00000000-0004-0000-0C00-00004E130000}"/>
    <hyperlink ref="N2538" r:id="rId4944" xr:uid="{00000000-0004-0000-0C00-00004F130000}"/>
    <hyperlink ref="O2538" r:id="rId4945" xr:uid="{00000000-0004-0000-0C00-000050130000}"/>
    <hyperlink ref="N2539" r:id="rId4946" xr:uid="{00000000-0004-0000-0C00-000051130000}"/>
    <hyperlink ref="O2539" r:id="rId4947" xr:uid="{00000000-0004-0000-0C00-000052130000}"/>
    <hyperlink ref="N2540" r:id="rId4948" xr:uid="{00000000-0004-0000-0C00-000053130000}"/>
    <hyperlink ref="O2540" r:id="rId4949" xr:uid="{00000000-0004-0000-0C00-000054130000}"/>
    <hyperlink ref="N2541" r:id="rId4950" xr:uid="{00000000-0004-0000-0C00-000055130000}"/>
    <hyperlink ref="O2541" r:id="rId4951" xr:uid="{00000000-0004-0000-0C00-000056130000}"/>
    <hyperlink ref="N2542" r:id="rId4952" xr:uid="{00000000-0004-0000-0C00-000057130000}"/>
    <hyperlink ref="O2542" r:id="rId4953" xr:uid="{00000000-0004-0000-0C00-000058130000}"/>
    <hyperlink ref="N2543" r:id="rId4954" xr:uid="{00000000-0004-0000-0C00-000059130000}"/>
    <hyperlink ref="N2544" r:id="rId4955" xr:uid="{00000000-0004-0000-0C00-00005A130000}"/>
    <hyperlink ref="O2544" r:id="rId4956" xr:uid="{00000000-0004-0000-0C00-00005B130000}"/>
    <hyperlink ref="N2545" r:id="rId4957" xr:uid="{00000000-0004-0000-0C00-00005C130000}"/>
    <hyperlink ref="O2545" r:id="rId4958" xr:uid="{00000000-0004-0000-0C00-00005D130000}"/>
    <hyperlink ref="N2546" r:id="rId4959" xr:uid="{00000000-0004-0000-0C00-00005E130000}"/>
    <hyperlink ref="O2546" r:id="rId4960" xr:uid="{00000000-0004-0000-0C00-00005F130000}"/>
    <hyperlink ref="N2547" r:id="rId4961" xr:uid="{00000000-0004-0000-0C00-000060130000}"/>
    <hyperlink ref="O2547" r:id="rId4962" xr:uid="{00000000-0004-0000-0C00-000061130000}"/>
    <hyperlink ref="N2548" r:id="rId4963" xr:uid="{00000000-0004-0000-0C00-000062130000}"/>
    <hyperlink ref="O2548" r:id="rId4964" xr:uid="{00000000-0004-0000-0C00-000063130000}"/>
    <hyperlink ref="N2549" r:id="rId4965" xr:uid="{00000000-0004-0000-0C00-000064130000}"/>
    <hyperlink ref="O2549" r:id="rId4966" xr:uid="{00000000-0004-0000-0C00-000065130000}"/>
    <hyperlink ref="N2550" r:id="rId4967" xr:uid="{00000000-0004-0000-0C00-000066130000}"/>
    <hyperlink ref="O2550" r:id="rId4968" xr:uid="{00000000-0004-0000-0C00-000067130000}"/>
    <hyperlink ref="N2551" r:id="rId4969" xr:uid="{00000000-0004-0000-0C00-000068130000}"/>
    <hyperlink ref="O2551" r:id="rId4970" xr:uid="{00000000-0004-0000-0C00-000069130000}"/>
    <hyperlink ref="N2552" r:id="rId4971" xr:uid="{00000000-0004-0000-0C00-00006A130000}"/>
    <hyperlink ref="O2552" r:id="rId4972" xr:uid="{00000000-0004-0000-0C00-00006B130000}"/>
    <hyperlink ref="N2553" r:id="rId4973" xr:uid="{00000000-0004-0000-0C00-00006C130000}"/>
    <hyperlink ref="O2553" r:id="rId4974" xr:uid="{00000000-0004-0000-0C00-00006D130000}"/>
    <hyperlink ref="N2554" r:id="rId4975" xr:uid="{00000000-0004-0000-0C00-00006E130000}"/>
    <hyperlink ref="O2554" r:id="rId4976" xr:uid="{00000000-0004-0000-0C00-00006F130000}"/>
    <hyperlink ref="N2555" r:id="rId4977" xr:uid="{00000000-0004-0000-0C00-000070130000}"/>
    <hyperlink ref="O2555" r:id="rId4978" xr:uid="{00000000-0004-0000-0C00-000071130000}"/>
    <hyperlink ref="N2556" r:id="rId4979" xr:uid="{00000000-0004-0000-0C00-000072130000}"/>
    <hyperlink ref="O2556" r:id="rId4980" xr:uid="{00000000-0004-0000-0C00-000073130000}"/>
    <hyperlink ref="N2557" r:id="rId4981" xr:uid="{00000000-0004-0000-0C00-000074130000}"/>
    <hyperlink ref="O2557" r:id="rId4982" xr:uid="{00000000-0004-0000-0C00-000075130000}"/>
    <hyperlink ref="N2558" r:id="rId4983" xr:uid="{00000000-0004-0000-0C00-000076130000}"/>
    <hyperlink ref="O2558" r:id="rId4984" xr:uid="{00000000-0004-0000-0C00-000077130000}"/>
    <hyperlink ref="N2559" r:id="rId4985" xr:uid="{00000000-0004-0000-0C00-000078130000}"/>
    <hyperlink ref="O2559" r:id="rId4986" xr:uid="{00000000-0004-0000-0C00-000079130000}"/>
    <hyperlink ref="N2560" r:id="rId4987" xr:uid="{00000000-0004-0000-0C00-00007A130000}"/>
    <hyperlink ref="O2560" r:id="rId4988" xr:uid="{00000000-0004-0000-0C00-00007B130000}"/>
    <hyperlink ref="N2561" r:id="rId4989" xr:uid="{00000000-0004-0000-0C00-00007C130000}"/>
    <hyperlink ref="O2561" r:id="rId4990" xr:uid="{00000000-0004-0000-0C00-00007D130000}"/>
    <hyperlink ref="N2562" r:id="rId4991" xr:uid="{00000000-0004-0000-0C00-00007E130000}"/>
    <hyperlink ref="O2562" r:id="rId4992" xr:uid="{00000000-0004-0000-0C00-00007F130000}"/>
    <hyperlink ref="N2563" r:id="rId4993" xr:uid="{00000000-0004-0000-0C00-000080130000}"/>
    <hyperlink ref="O2563" r:id="rId4994" xr:uid="{00000000-0004-0000-0C00-000081130000}"/>
    <hyperlink ref="N2564" r:id="rId4995" xr:uid="{00000000-0004-0000-0C00-000082130000}"/>
    <hyperlink ref="O2564" r:id="rId4996" xr:uid="{00000000-0004-0000-0C00-000083130000}"/>
    <hyperlink ref="N2565" r:id="rId4997" xr:uid="{00000000-0004-0000-0C00-000084130000}"/>
    <hyperlink ref="O2565" r:id="rId4998" xr:uid="{00000000-0004-0000-0C00-000085130000}"/>
    <hyperlink ref="N2566" r:id="rId4999" xr:uid="{00000000-0004-0000-0C00-000086130000}"/>
    <hyperlink ref="O2566" r:id="rId5000" xr:uid="{00000000-0004-0000-0C00-000087130000}"/>
    <hyperlink ref="N2567" r:id="rId5001" xr:uid="{00000000-0004-0000-0C00-000088130000}"/>
    <hyperlink ref="O2567" r:id="rId5002" xr:uid="{00000000-0004-0000-0C00-000089130000}"/>
    <hyperlink ref="N2568" r:id="rId5003" xr:uid="{00000000-0004-0000-0C00-00008A130000}"/>
    <hyperlink ref="N2569" r:id="rId5004" xr:uid="{00000000-0004-0000-0C00-00008B130000}"/>
    <hyperlink ref="N2570" r:id="rId5005" xr:uid="{00000000-0004-0000-0C00-00008C130000}"/>
    <hyperlink ref="O2570" r:id="rId5006" xr:uid="{00000000-0004-0000-0C00-00008D130000}"/>
    <hyperlink ref="N2571" r:id="rId5007" xr:uid="{00000000-0004-0000-0C00-00008E130000}"/>
    <hyperlink ref="O2571" r:id="rId5008" xr:uid="{00000000-0004-0000-0C00-00008F130000}"/>
    <hyperlink ref="N2572" r:id="rId5009" xr:uid="{00000000-0004-0000-0C00-000090130000}"/>
    <hyperlink ref="O2572" r:id="rId5010" xr:uid="{00000000-0004-0000-0C00-000091130000}"/>
    <hyperlink ref="N2573" r:id="rId5011" xr:uid="{00000000-0004-0000-0C00-000092130000}"/>
    <hyperlink ref="N2574" r:id="rId5012" xr:uid="{00000000-0004-0000-0C00-000093130000}"/>
    <hyperlink ref="O2574" r:id="rId5013" xr:uid="{00000000-0004-0000-0C00-000094130000}"/>
    <hyperlink ref="N2575" r:id="rId5014" xr:uid="{00000000-0004-0000-0C00-000095130000}"/>
    <hyperlink ref="O2575" r:id="rId5015" xr:uid="{00000000-0004-0000-0C00-000096130000}"/>
    <hyperlink ref="N2576" r:id="rId5016" xr:uid="{00000000-0004-0000-0C00-000097130000}"/>
    <hyperlink ref="O2576" r:id="rId5017" xr:uid="{00000000-0004-0000-0C00-000098130000}"/>
    <hyperlink ref="N2577" r:id="rId5018" xr:uid="{00000000-0004-0000-0C00-000099130000}"/>
    <hyperlink ref="O2577" r:id="rId5019" xr:uid="{00000000-0004-0000-0C00-00009A130000}"/>
    <hyperlink ref="N2578" r:id="rId5020" xr:uid="{00000000-0004-0000-0C00-00009B130000}"/>
    <hyperlink ref="O2578" r:id="rId5021" xr:uid="{00000000-0004-0000-0C00-00009C130000}"/>
    <hyperlink ref="N2579" r:id="rId5022" xr:uid="{00000000-0004-0000-0C00-00009D130000}"/>
    <hyperlink ref="O2579" r:id="rId5023" xr:uid="{00000000-0004-0000-0C00-00009E130000}"/>
    <hyperlink ref="N2580" r:id="rId5024" xr:uid="{00000000-0004-0000-0C00-00009F130000}"/>
    <hyperlink ref="O2580" r:id="rId5025" xr:uid="{00000000-0004-0000-0C00-0000A0130000}"/>
    <hyperlink ref="N2581" r:id="rId5026" xr:uid="{00000000-0004-0000-0C00-0000A1130000}"/>
    <hyperlink ref="N2582" r:id="rId5027" xr:uid="{00000000-0004-0000-0C00-0000A2130000}"/>
    <hyperlink ref="O2582" r:id="rId5028" xr:uid="{00000000-0004-0000-0C00-0000A3130000}"/>
    <hyperlink ref="N2583" r:id="rId5029" xr:uid="{00000000-0004-0000-0C00-0000A4130000}"/>
    <hyperlink ref="O2583" r:id="rId5030" xr:uid="{00000000-0004-0000-0C00-0000A5130000}"/>
    <hyperlink ref="N2584" r:id="rId5031" xr:uid="{00000000-0004-0000-0C00-0000A6130000}"/>
    <hyperlink ref="N2585" r:id="rId5032" xr:uid="{00000000-0004-0000-0C00-0000A7130000}"/>
    <hyperlink ref="N2586" r:id="rId5033" xr:uid="{00000000-0004-0000-0C00-0000A8130000}"/>
    <hyperlink ref="O2586" r:id="rId5034" xr:uid="{00000000-0004-0000-0C00-0000A9130000}"/>
    <hyperlink ref="N2587" r:id="rId5035" xr:uid="{00000000-0004-0000-0C00-0000AA130000}"/>
    <hyperlink ref="O2587" r:id="rId5036" xr:uid="{00000000-0004-0000-0C00-0000AB130000}"/>
    <hyperlink ref="N2588" r:id="rId5037" xr:uid="{00000000-0004-0000-0C00-0000AC130000}"/>
    <hyperlink ref="O2588" r:id="rId5038" xr:uid="{00000000-0004-0000-0C00-0000AD130000}"/>
    <hyperlink ref="N2589" r:id="rId5039" xr:uid="{00000000-0004-0000-0C00-0000AE130000}"/>
    <hyperlink ref="N2590" r:id="rId5040" xr:uid="{00000000-0004-0000-0C00-0000AF130000}"/>
    <hyperlink ref="N2591" r:id="rId5041" xr:uid="{00000000-0004-0000-0C00-0000B0130000}"/>
    <hyperlink ref="O2591" r:id="rId5042" xr:uid="{00000000-0004-0000-0C00-0000B1130000}"/>
    <hyperlink ref="N2592" r:id="rId5043" xr:uid="{00000000-0004-0000-0C00-0000B2130000}"/>
    <hyperlink ref="O2592" r:id="rId5044" xr:uid="{00000000-0004-0000-0C00-0000B3130000}"/>
    <hyperlink ref="N2593" r:id="rId5045" xr:uid="{00000000-0004-0000-0C00-0000B4130000}"/>
    <hyperlink ref="O2593" r:id="rId5046" xr:uid="{00000000-0004-0000-0C00-0000B5130000}"/>
    <hyperlink ref="N2594" r:id="rId5047" xr:uid="{00000000-0004-0000-0C00-0000B6130000}"/>
    <hyperlink ref="O2594" r:id="rId5048" xr:uid="{00000000-0004-0000-0C00-0000B7130000}"/>
    <hyperlink ref="N2595" r:id="rId5049" xr:uid="{00000000-0004-0000-0C00-0000B8130000}"/>
    <hyperlink ref="O2595" r:id="rId5050" xr:uid="{00000000-0004-0000-0C00-0000B9130000}"/>
    <hyperlink ref="N2596" r:id="rId5051" xr:uid="{00000000-0004-0000-0C00-0000BA130000}"/>
    <hyperlink ref="O2596" r:id="rId5052" xr:uid="{00000000-0004-0000-0C00-0000BB130000}"/>
    <hyperlink ref="N2597" r:id="rId5053" xr:uid="{00000000-0004-0000-0C00-0000BC130000}"/>
    <hyperlink ref="O2597" r:id="rId5054" xr:uid="{00000000-0004-0000-0C00-0000BD130000}"/>
    <hyperlink ref="N2598" r:id="rId5055" xr:uid="{00000000-0004-0000-0C00-0000BE130000}"/>
    <hyperlink ref="O2598" r:id="rId5056" xr:uid="{00000000-0004-0000-0C00-0000BF130000}"/>
    <hyperlink ref="N2599" r:id="rId5057" xr:uid="{00000000-0004-0000-0C00-0000C0130000}"/>
    <hyperlink ref="O2599" r:id="rId5058" xr:uid="{00000000-0004-0000-0C00-0000C1130000}"/>
    <hyperlink ref="N2600" r:id="rId5059" xr:uid="{00000000-0004-0000-0C00-0000C2130000}"/>
    <hyperlink ref="O2600" r:id="rId5060" xr:uid="{00000000-0004-0000-0C00-0000C3130000}"/>
    <hyperlink ref="N2601" r:id="rId5061" xr:uid="{00000000-0004-0000-0C00-0000C4130000}"/>
    <hyperlink ref="O2601" r:id="rId5062" xr:uid="{00000000-0004-0000-0C00-0000C5130000}"/>
    <hyperlink ref="N2602" r:id="rId5063" xr:uid="{00000000-0004-0000-0C00-0000C6130000}"/>
    <hyperlink ref="O2602" r:id="rId5064" xr:uid="{00000000-0004-0000-0C00-0000C7130000}"/>
    <hyperlink ref="N2603" r:id="rId5065" xr:uid="{00000000-0004-0000-0C00-0000C8130000}"/>
    <hyperlink ref="O2603" r:id="rId5066" xr:uid="{00000000-0004-0000-0C00-0000C9130000}"/>
    <hyperlink ref="N2604" r:id="rId5067" xr:uid="{00000000-0004-0000-0C00-0000CA130000}"/>
    <hyperlink ref="O2604" r:id="rId5068" xr:uid="{00000000-0004-0000-0C00-0000CB130000}"/>
    <hyperlink ref="N2605" r:id="rId5069" xr:uid="{00000000-0004-0000-0C00-0000CC130000}"/>
    <hyperlink ref="O2605" r:id="rId5070" xr:uid="{00000000-0004-0000-0C00-0000CD130000}"/>
    <hyperlink ref="N2606" r:id="rId5071" xr:uid="{00000000-0004-0000-0C00-0000CE130000}"/>
    <hyperlink ref="O2606" r:id="rId5072" xr:uid="{00000000-0004-0000-0C00-0000CF130000}"/>
    <hyperlink ref="N2607" r:id="rId5073" xr:uid="{00000000-0004-0000-0C00-0000D0130000}"/>
    <hyperlink ref="O2607" r:id="rId5074" xr:uid="{00000000-0004-0000-0C00-0000D1130000}"/>
    <hyperlink ref="N2608" r:id="rId5075" xr:uid="{00000000-0004-0000-0C00-0000D2130000}"/>
    <hyperlink ref="O2608" r:id="rId5076" xr:uid="{00000000-0004-0000-0C00-0000D3130000}"/>
    <hyperlink ref="N2609" r:id="rId5077" xr:uid="{00000000-0004-0000-0C00-0000D4130000}"/>
    <hyperlink ref="O2609" r:id="rId5078" xr:uid="{00000000-0004-0000-0C00-0000D5130000}"/>
    <hyperlink ref="N2610" r:id="rId5079" xr:uid="{00000000-0004-0000-0C00-0000D6130000}"/>
    <hyperlink ref="O2610" r:id="rId5080" xr:uid="{00000000-0004-0000-0C00-0000D7130000}"/>
    <hyperlink ref="N2611" r:id="rId5081" xr:uid="{00000000-0004-0000-0C00-0000D8130000}"/>
    <hyperlink ref="O2611" r:id="rId5082" xr:uid="{00000000-0004-0000-0C00-0000D9130000}"/>
    <hyperlink ref="N2612" r:id="rId5083" xr:uid="{00000000-0004-0000-0C00-0000DA130000}"/>
    <hyperlink ref="O2612" r:id="rId5084" xr:uid="{00000000-0004-0000-0C00-0000DB130000}"/>
    <hyperlink ref="N2613" r:id="rId5085" xr:uid="{00000000-0004-0000-0C00-0000DC130000}"/>
    <hyperlink ref="O2613" r:id="rId5086" xr:uid="{00000000-0004-0000-0C00-0000DD130000}"/>
    <hyperlink ref="N2614" r:id="rId5087" xr:uid="{00000000-0004-0000-0C00-0000DE130000}"/>
    <hyperlink ref="O2614" r:id="rId5088" xr:uid="{00000000-0004-0000-0C00-0000DF130000}"/>
    <hyperlink ref="N2615" r:id="rId5089" xr:uid="{00000000-0004-0000-0C00-0000E0130000}"/>
    <hyperlink ref="O2615" r:id="rId5090" xr:uid="{00000000-0004-0000-0C00-0000E1130000}"/>
    <hyperlink ref="N2616" r:id="rId5091" xr:uid="{00000000-0004-0000-0C00-0000E2130000}"/>
    <hyperlink ref="O2616" r:id="rId5092" xr:uid="{00000000-0004-0000-0C00-0000E3130000}"/>
    <hyperlink ref="N2617" r:id="rId5093" xr:uid="{00000000-0004-0000-0C00-0000E4130000}"/>
    <hyperlink ref="O2617" r:id="rId5094" xr:uid="{00000000-0004-0000-0C00-0000E5130000}"/>
    <hyperlink ref="N2618" r:id="rId5095" xr:uid="{00000000-0004-0000-0C00-0000E6130000}"/>
    <hyperlink ref="O2618" r:id="rId5096" xr:uid="{00000000-0004-0000-0C00-0000E7130000}"/>
    <hyperlink ref="N2619" r:id="rId5097" xr:uid="{00000000-0004-0000-0C00-0000E8130000}"/>
    <hyperlink ref="O2619" r:id="rId5098" xr:uid="{00000000-0004-0000-0C00-0000E9130000}"/>
    <hyperlink ref="N2620" r:id="rId5099" xr:uid="{00000000-0004-0000-0C00-0000EA130000}"/>
    <hyperlink ref="O2620" r:id="rId5100" xr:uid="{00000000-0004-0000-0C00-0000EB130000}"/>
    <hyperlink ref="N2621" r:id="rId5101" xr:uid="{00000000-0004-0000-0C00-0000EC130000}"/>
    <hyperlink ref="O2621" r:id="rId5102" xr:uid="{00000000-0004-0000-0C00-0000ED130000}"/>
    <hyperlink ref="N2622" r:id="rId5103" xr:uid="{00000000-0004-0000-0C00-0000EE130000}"/>
    <hyperlink ref="O2622" r:id="rId5104" xr:uid="{00000000-0004-0000-0C00-0000EF130000}"/>
    <hyperlink ref="N2623" r:id="rId5105" xr:uid="{00000000-0004-0000-0C00-0000F0130000}"/>
    <hyperlink ref="O2623" r:id="rId5106" xr:uid="{00000000-0004-0000-0C00-0000F1130000}"/>
    <hyperlink ref="N2624" r:id="rId5107" xr:uid="{00000000-0004-0000-0C00-0000F2130000}"/>
    <hyperlink ref="O2624" r:id="rId5108" xr:uid="{00000000-0004-0000-0C00-0000F3130000}"/>
    <hyperlink ref="N2625" r:id="rId5109" xr:uid="{00000000-0004-0000-0C00-0000F4130000}"/>
    <hyperlink ref="O2625" r:id="rId5110" xr:uid="{00000000-0004-0000-0C00-0000F5130000}"/>
    <hyperlink ref="N2626" r:id="rId5111" xr:uid="{00000000-0004-0000-0C00-0000F6130000}"/>
    <hyperlink ref="O2626" r:id="rId5112" xr:uid="{00000000-0004-0000-0C00-0000F7130000}"/>
    <hyperlink ref="N2627" r:id="rId5113" xr:uid="{00000000-0004-0000-0C00-0000F8130000}"/>
    <hyperlink ref="O2627" r:id="rId5114" xr:uid="{00000000-0004-0000-0C00-0000F9130000}"/>
    <hyperlink ref="N2628" r:id="rId5115" xr:uid="{00000000-0004-0000-0C00-0000FA130000}"/>
    <hyperlink ref="O2628" r:id="rId5116" xr:uid="{00000000-0004-0000-0C00-0000FB130000}"/>
    <hyperlink ref="N2629" r:id="rId5117" xr:uid="{00000000-0004-0000-0C00-0000FC130000}"/>
    <hyperlink ref="O2629" r:id="rId5118" xr:uid="{00000000-0004-0000-0C00-0000FD130000}"/>
    <hyperlink ref="N2630" r:id="rId5119" xr:uid="{00000000-0004-0000-0C00-0000FE130000}"/>
    <hyperlink ref="O2630" r:id="rId5120" xr:uid="{00000000-0004-0000-0C00-0000FF130000}"/>
    <hyperlink ref="N2631" r:id="rId5121" xr:uid="{00000000-0004-0000-0C00-000000140000}"/>
    <hyperlink ref="O2631" r:id="rId5122" xr:uid="{00000000-0004-0000-0C00-000001140000}"/>
    <hyperlink ref="N2632" r:id="rId5123" xr:uid="{00000000-0004-0000-0C00-000002140000}"/>
    <hyperlink ref="O2632" r:id="rId5124" xr:uid="{00000000-0004-0000-0C00-000003140000}"/>
    <hyperlink ref="N2633" r:id="rId5125" xr:uid="{00000000-0004-0000-0C00-000004140000}"/>
    <hyperlink ref="O2633" r:id="rId5126" xr:uid="{00000000-0004-0000-0C00-000005140000}"/>
    <hyperlink ref="N2634" r:id="rId5127" xr:uid="{00000000-0004-0000-0C00-000006140000}"/>
    <hyperlink ref="O2634" r:id="rId5128" xr:uid="{00000000-0004-0000-0C00-000007140000}"/>
    <hyperlink ref="N2635" r:id="rId5129" xr:uid="{00000000-0004-0000-0C00-000008140000}"/>
    <hyperlink ref="O2635" r:id="rId5130" xr:uid="{00000000-0004-0000-0C00-000009140000}"/>
    <hyperlink ref="N2636" r:id="rId5131" xr:uid="{00000000-0004-0000-0C00-00000A140000}"/>
    <hyperlink ref="O2636" r:id="rId5132" xr:uid="{00000000-0004-0000-0C00-00000B140000}"/>
    <hyperlink ref="N2637" r:id="rId5133" xr:uid="{00000000-0004-0000-0C00-00000C140000}"/>
    <hyperlink ref="O2637" r:id="rId5134" xr:uid="{00000000-0004-0000-0C00-00000D140000}"/>
    <hyperlink ref="N2638" r:id="rId5135" xr:uid="{00000000-0004-0000-0C00-00000E140000}"/>
    <hyperlink ref="O2638" r:id="rId5136" xr:uid="{00000000-0004-0000-0C00-00000F140000}"/>
    <hyperlink ref="N2639" r:id="rId5137" xr:uid="{00000000-0004-0000-0C00-000010140000}"/>
    <hyperlink ref="O2639" r:id="rId5138" xr:uid="{00000000-0004-0000-0C00-000011140000}"/>
    <hyperlink ref="N2640" r:id="rId5139" xr:uid="{00000000-0004-0000-0C00-000012140000}"/>
    <hyperlink ref="O2640" r:id="rId5140" xr:uid="{00000000-0004-0000-0C00-000013140000}"/>
    <hyperlink ref="N2641" r:id="rId5141" xr:uid="{00000000-0004-0000-0C00-000014140000}"/>
    <hyperlink ref="O2641" r:id="rId5142" xr:uid="{00000000-0004-0000-0C00-000015140000}"/>
    <hyperlink ref="N2642" r:id="rId5143" xr:uid="{00000000-0004-0000-0C00-000016140000}"/>
    <hyperlink ref="O2642" r:id="rId5144" xr:uid="{00000000-0004-0000-0C00-000017140000}"/>
    <hyperlink ref="N2643" r:id="rId5145" xr:uid="{00000000-0004-0000-0C00-000018140000}"/>
    <hyperlink ref="O2643" r:id="rId5146" xr:uid="{00000000-0004-0000-0C00-000019140000}"/>
    <hyperlink ref="N2644" r:id="rId5147" xr:uid="{00000000-0004-0000-0C00-00001A140000}"/>
    <hyperlink ref="O2644" r:id="rId5148" xr:uid="{00000000-0004-0000-0C00-00001B140000}"/>
    <hyperlink ref="N2645" r:id="rId5149" xr:uid="{00000000-0004-0000-0C00-00001C140000}"/>
    <hyperlink ref="O2645" r:id="rId5150" xr:uid="{00000000-0004-0000-0C00-00001D140000}"/>
    <hyperlink ref="N2646" r:id="rId5151" xr:uid="{00000000-0004-0000-0C00-00001E140000}"/>
    <hyperlink ref="O2646" r:id="rId5152" xr:uid="{00000000-0004-0000-0C00-00001F140000}"/>
    <hyperlink ref="N2647" r:id="rId5153" xr:uid="{00000000-0004-0000-0C00-000020140000}"/>
    <hyperlink ref="O2647" r:id="rId5154" xr:uid="{00000000-0004-0000-0C00-000021140000}"/>
    <hyperlink ref="N2648" r:id="rId5155" xr:uid="{00000000-0004-0000-0C00-000022140000}"/>
    <hyperlink ref="O2648" r:id="rId5156" xr:uid="{00000000-0004-0000-0C00-000023140000}"/>
    <hyperlink ref="N2649" r:id="rId5157" xr:uid="{00000000-0004-0000-0C00-000024140000}"/>
    <hyperlink ref="O2649" r:id="rId5158" xr:uid="{00000000-0004-0000-0C00-000025140000}"/>
    <hyperlink ref="N2650" r:id="rId5159" xr:uid="{00000000-0004-0000-0C00-000026140000}"/>
    <hyperlink ref="O2650" r:id="rId5160" xr:uid="{00000000-0004-0000-0C00-000027140000}"/>
    <hyperlink ref="N2651" r:id="rId5161" xr:uid="{00000000-0004-0000-0C00-000028140000}"/>
    <hyperlink ref="O2651" r:id="rId5162" xr:uid="{00000000-0004-0000-0C00-000029140000}"/>
    <hyperlink ref="N2652" r:id="rId5163" xr:uid="{00000000-0004-0000-0C00-00002A140000}"/>
    <hyperlink ref="O2652" r:id="rId5164" xr:uid="{00000000-0004-0000-0C00-00002B140000}"/>
    <hyperlink ref="N2653" r:id="rId5165" xr:uid="{00000000-0004-0000-0C00-00002C140000}"/>
    <hyperlink ref="O2653" r:id="rId5166" xr:uid="{00000000-0004-0000-0C00-00002D140000}"/>
    <hyperlink ref="N2654" r:id="rId5167" xr:uid="{00000000-0004-0000-0C00-00002E140000}"/>
    <hyperlink ref="O2654" r:id="rId5168" xr:uid="{00000000-0004-0000-0C00-00002F140000}"/>
    <hyperlink ref="N2655" r:id="rId5169" xr:uid="{00000000-0004-0000-0C00-000030140000}"/>
    <hyperlink ref="O2655" r:id="rId5170" xr:uid="{00000000-0004-0000-0C00-000031140000}"/>
    <hyperlink ref="N2656" r:id="rId5171" xr:uid="{00000000-0004-0000-0C00-000032140000}"/>
    <hyperlink ref="O2656" r:id="rId5172" xr:uid="{00000000-0004-0000-0C00-000033140000}"/>
    <hyperlink ref="N2657" r:id="rId5173" xr:uid="{00000000-0004-0000-0C00-000034140000}"/>
    <hyperlink ref="O2657" r:id="rId5174" xr:uid="{00000000-0004-0000-0C00-000035140000}"/>
    <hyperlink ref="N2658" r:id="rId5175" xr:uid="{00000000-0004-0000-0C00-000036140000}"/>
    <hyperlink ref="O2658" r:id="rId5176" xr:uid="{00000000-0004-0000-0C00-000037140000}"/>
    <hyperlink ref="N2659" r:id="rId5177" xr:uid="{00000000-0004-0000-0C00-000038140000}"/>
    <hyperlink ref="O2659" r:id="rId5178" xr:uid="{00000000-0004-0000-0C00-000039140000}"/>
    <hyperlink ref="N2660" r:id="rId5179" xr:uid="{00000000-0004-0000-0C00-00003A140000}"/>
    <hyperlink ref="O2660" r:id="rId5180" xr:uid="{00000000-0004-0000-0C00-00003B140000}"/>
    <hyperlink ref="N2661" r:id="rId5181" xr:uid="{00000000-0004-0000-0C00-00003C140000}"/>
    <hyperlink ref="O2661" r:id="rId5182" xr:uid="{00000000-0004-0000-0C00-00003D140000}"/>
    <hyperlink ref="N2662" r:id="rId5183" xr:uid="{00000000-0004-0000-0C00-00003E140000}"/>
    <hyperlink ref="O2662" r:id="rId5184" xr:uid="{00000000-0004-0000-0C00-00003F140000}"/>
    <hyperlink ref="N2663" r:id="rId5185" xr:uid="{00000000-0004-0000-0C00-000040140000}"/>
    <hyperlink ref="O2663" r:id="rId5186" xr:uid="{00000000-0004-0000-0C00-000041140000}"/>
    <hyperlink ref="N2664" r:id="rId5187" xr:uid="{00000000-0004-0000-0C00-000042140000}"/>
    <hyperlink ref="O2664" r:id="rId5188" xr:uid="{00000000-0004-0000-0C00-000043140000}"/>
    <hyperlink ref="N2665" r:id="rId5189" xr:uid="{00000000-0004-0000-0C00-000044140000}"/>
    <hyperlink ref="O2665" r:id="rId5190" xr:uid="{00000000-0004-0000-0C00-000045140000}"/>
    <hyperlink ref="N2666" r:id="rId5191" xr:uid="{00000000-0004-0000-0C00-000046140000}"/>
    <hyperlink ref="O2666" r:id="rId5192" xr:uid="{00000000-0004-0000-0C00-000047140000}"/>
    <hyperlink ref="N2667" r:id="rId5193" xr:uid="{00000000-0004-0000-0C00-000048140000}"/>
    <hyperlink ref="O2667" r:id="rId5194" xr:uid="{00000000-0004-0000-0C00-000049140000}"/>
    <hyperlink ref="N2668" r:id="rId5195" xr:uid="{00000000-0004-0000-0C00-00004A140000}"/>
    <hyperlink ref="O2668" r:id="rId5196" xr:uid="{00000000-0004-0000-0C00-00004B140000}"/>
    <hyperlink ref="N2669" r:id="rId5197" xr:uid="{00000000-0004-0000-0C00-00004C140000}"/>
    <hyperlink ref="O2669" r:id="rId5198" xr:uid="{00000000-0004-0000-0C00-00004D140000}"/>
    <hyperlink ref="N2670" r:id="rId5199" xr:uid="{00000000-0004-0000-0C00-00004E140000}"/>
    <hyperlink ref="O2670" r:id="rId5200" xr:uid="{00000000-0004-0000-0C00-00004F140000}"/>
    <hyperlink ref="N2671" r:id="rId5201" xr:uid="{00000000-0004-0000-0C00-000050140000}"/>
    <hyperlink ref="O2671" r:id="rId5202" xr:uid="{00000000-0004-0000-0C00-000051140000}"/>
    <hyperlink ref="N2672" r:id="rId5203" xr:uid="{00000000-0004-0000-0C00-000052140000}"/>
    <hyperlink ref="O2672" r:id="rId5204" xr:uid="{00000000-0004-0000-0C00-000053140000}"/>
    <hyperlink ref="N2673" r:id="rId5205" xr:uid="{00000000-0004-0000-0C00-000054140000}"/>
    <hyperlink ref="O2673" r:id="rId5206" xr:uid="{00000000-0004-0000-0C00-000055140000}"/>
    <hyperlink ref="N2674" r:id="rId5207" xr:uid="{00000000-0004-0000-0C00-000056140000}"/>
    <hyperlink ref="O2674" r:id="rId5208" xr:uid="{00000000-0004-0000-0C00-000057140000}"/>
    <hyperlink ref="N2675" r:id="rId5209" xr:uid="{00000000-0004-0000-0C00-000058140000}"/>
    <hyperlink ref="O2675" r:id="rId5210" xr:uid="{00000000-0004-0000-0C00-000059140000}"/>
    <hyperlink ref="N2676" r:id="rId5211" xr:uid="{00000000-0004-0000-0C00-00005A140000}"/>
    <hyperlink ref="O2676" r:id="rId5212" xr:uid="{00000000-0004-0000-0C00-00005B140000}"/>
    <hyperlink ref="N2677" r:id="rId5213" xr:uid="{00000000-0004-0000-0C00-00005C140000}"/>
    <hyperlink ref="O2677" r:id="rId5214" xr:uid="{00000000-0004-0000-0C00-00005D140000}"/>
    <hyperlink ref="N2678" r:id="rId5215" xr:uid="{00000000-0004-0000-0C00-00005E140000}"/>
    <hyperlink ref="O2678" r:id="rId5216" xr:uid="{00000000-0004-0000-0C00-00005F140000}"/>
    <hyperlink ref="N2679" r:id="rId5217" xr:uid="{00000000-0004-0000-0C00-000060140000}"/>
    <hyperlink ref="O2679" r:id="rId5218" xr:uid="{00000000-0004-0000-0C00-000061140000}"/>
    <hyperlink ref="N2680" r:id="rId5219" xr:uid="{00000000-0004-0000-0C00-000062140000}"/>
    <hyperlink ref="O2680" r:id="rId5220" xr:uid="{00000000-0004-0000-0C00-000063140000}"/>
    <hyperlink ref="N2681" r:id="rId5221" xr:uid="{00000000-0004-0000-0C00-000064140000}"/>
    <hyperlink ref="O2681" r:id="rId5222" xr:uid="{00000000-0004-0000-0C00-000065140000}"/>
    <hyperlink ref="N2682" r:id="rId5223" xr:uid="{00000000-0004-0000-0C00-000066140000}"/>
    <hyperlink ref="O2682" r:id="rId5224" xr:uid="{00000000-0004-0000-0C00-000067140000}"/>
    <hyperlink ref="N2683" r:id="rId5225" xr:uid="{00000000-0004-0000-0C00-000068140000}"/>
    <hyperlink ref="O2683" r:id="rId5226" xr:uid="{00000000-0004-0000-0C00-000069140000}"/>
    <hyperlink ref="N2684" r:id="rId5227" xr:uid="{00000000-0004-0000-0C00-00006A140000}"/>
    <hyperlink ref="O2684" r:id="rId5228" xr:uid="{00000000-0004-0000-0C00-00006B140000}"/>
    <hyperlink ref="N2685" r:id="rId5229" xr:uid="{00000000-0004-0000-0C00-00006C140000}"/>
    <hyperlink ref="O2685" r:id="rId5230" xr:uid="{00000000-0004-0000-0C00-00006D140000}"/>
    <hyperlink ref="N2686" r:id="rId5231" xr:uid="{00000000-0004-0000-0C00-00006E140000}"/>
    <hyperlink ref="O2686" r:id="rId5232" xr:uid="{00000000-0004-0000-0C00-00006F140000}"/>
    <hyperlink ref="N2687" r:id="rId5233" xr:uid="{00000000-0004-0000-0C00-000070140000}"/>
    <hyperlink ref="O2687" r:id="rId5234" xr:uid="{00000000-0004-0000-0C00-000071140000}"/>
    <hyperlink ref="N2688" r:id="rId5235" xr:uid="{00000000-0004-0000-0C00-000072140000}"/>
    <hyperlink ref="O2688" r:id="rId5236" xr:uid="{00000000-0004-0000-0C00-000073140000}"/>
    <hyperlink ref="N2689" r:id="rId5237" xr:uid="{00000000-0004-0000-0C00-000074140000}"/>
    <hyperlink ref="O2689" r:id="rId5238" xr:uid="{00000000-0004-0000-0C00-000075140000}"/>
    <hyperlink ref="N2690" r:id="rId5239" xr:uid="{00000000-0004-0000-0C00-000076140000}"/>
    <hyperlink ref="O2690" r:id="rId5240" xr:uid="{00000000-0004-0000-0C00-000077140000}"/>
    <hyperlink ref="N2691" r:id="rId5241" xr:uid="{00000000-0004-0000-0C00-000078140000}"/>
    <hyperlink ref="O2691" r:id="rId5242" xr:uid="{00000000-0004-0000-0C00-000079140000}"/>
    <hyperlink ref="N2692" r:id="rId5243" xr:uid="{00000000-0004-0000-0C00-00007A140000}"/>
    <hyperlink ref="O2692" r:id="rId5244" xr:uid="{00000000-0004-0000-0C00-00007B140000}"/>
    <hyperlink ref="N2693" r:id="rId5245" xr:uid="{00000000-0004-0000-0C00-00007C140000}"/>
    <hyperlink ref="O2693" r:id="rId5246" xr:uid="{00000000-0004-0000-0C00-00007D140000}"/>
    <hyperlink ref="N2694" r:id="rId5247" xr:uid="{00000000-0004-0000-0C00-00007E140000}"/>
    <hyperlink ref="O2694" r:id="rId5248" xr:uid="{00000000-0004-0000-0C00-00007F140000}"/>
    <hyperlink ref="N2695" r:id="rId5249" xr:uid="{00000000-0004-0000-0C00-000080140000}"/>
    <hyperlink ref="O2695" r:id="rId5250" xr:uid="{00000000-0004-0000-0C00-000081140000}"/>
    <hyperlink ref="N2696" r:id="rId5251" xr:uid="{00000000-0004-0000-0C00-000082140000}"/>
    <hyperlink ref="O2696" r:id="rId5252" xr:uid="{00000000-0004-0000-0C00-000083140000}"/>
    <hyperlink ref="N2697" r:id="rId5253" xr:uid="{00000000-0004-0000-0C00-000084140000}"/>
    <hyperlink ref="O2697" r:id="rId5254" xr:uid="{00000000-0004-0000-0C00-000085140000}"/>
    <hyperlink ref="N2698" r:id="rId5255" xr:uid="{00000000-0004-0000-0C00-000086140000}"/>
    <hyperlink ref="O2698" r:id="rId5256" xr:uid="{00000000-0004-0000-0C00-000087140000}"/>
    <hyperlink ref="N2699" r:id="rId5257" xr:uid="{00000000-0004-0000-0C00-000088140000}"/>
    <hyperlink ref="O2699" r:id="rId5258" xr:uid="{00000000-0004-0000-0C00-000089140000}"/>
    <hyperlink ref="N2700" r:id="rId5259" xr:uid="{00000000-0004-0000-0C00-00008A140000}"/>
    <hyperlink ref="O2700" r:id="rId5260" xr:uid="{00000000-0004-0000-0C00-00008B140000}"/>
    <hyperlink ref="N2701" r:id="rId5261" xr:uid="{00000000-0004-0000-0C00-00008C140000}"/>
    <hyperlink ref="O2701" r:id="rId5262" xr:uid="{00000000-0004-0000-0C00-00008D140000}"/>
    <hyperlink ref="N2702" r:id="rId5263" xr:uid="{00000000-0004-0000-0C00-00008E140000}"/>
    <hyperlink ref="O2702" r:id="rId5264" xr:uid="{00000000-0004-0000-0C00-00008F140000}"/>
    <hyperlink ref="N2703" r:id="rId5265" xr:uid="{00000000-0004-0000-0C00-000090140000}"/>
    <hyperlink ref="O2703" r:id="rId5266" xr:uid="{00000000-0004-0000-0C00-000091140000}"/>
    <hyperlink ref="N2704" r:id="rId5267" xr:uid="{00000000-0004-0000-0C00-000092140000}"/>
    <hyperlink ref="O2704" r:id="rId5268" xr:uid="{00000000-0004-0000-0C00-000093140000}"/>
    <hyperlink ref="N2705" r:id="rId5269" xr:uid="{00000000-0004-0000-0C00-000094140000}"/>
    <hyperlink ref="O2705" r:id="rId5270" xr:uid="{00000000-0004-0000-0C00-000095140000}"/>
    <hyperlink ref="N2706" r:id="rId5271" xr:uid="{00000000-0004-0000-0C00-000096140000}"/>
    <hyperlink ref="O2706" r:id="rId5272" xr:uid="{00000000-0004-0000-0C00-000097140000}"/>
    <hyperlink ref="N2707" r:id="rId5273" xr:uid="{00000000-0004-0000-0C00-000098140000}"/>
    <hyperlink ref="O2707" r:id="rId5274" xr:uid="{00000000-0004-0000-0C00-000099140000}"/>
    <hyperlink ref="N2708" r:id="rId5275" xr:uid="{00000000-0004-0000-0C00-00009A140000}"/>
    <hyperlink ref="O2708" r:id="rId5276" xr:uid="{00000000-0004-0000-0C00-00009B140000}"/>
    <hyperlink ref="N2709" r:id="rId5277" xr:uid="{00000000-0004-0000-0C00-00009C140000}"/>
    <hyperlink ref="O2709" r:id="rId5278" xr:uid="{00000000-0004-0000-0C00-00009D140000}"/>
    <hyperlink ref="N2710" r:id="rId5279" xr:uid="{00000000-0004-0000-0C00-00009E140000}"/>
    <hyperlink ref="O2710" r:id="rId5280" xr:uid="{00000000-0004-0000-0C00-00009F140000}"/>
    <hyperlink ref="N2711" r:id="rId5281" xr:uid="{00000000-0004-0000-0C00-0000A0140000}"/>
    <hyperlink ref="O2711" r:id="rId5282" xr:uid="{00000000-0004-0000-0C00-0000A1140000}"/>
    <hyperlink ref="N2712" r:id="rId5283" xr:uid="{00000000-0004-0000-0C00-0000A2140000}"/>
    <hyperlink ref="O2712" r:id="rId5284" xr:uid="{00000000-0004-0000-0C00-0000A3140000}"/>
    <hyperlink ref="N2713" r:id="rId5285" xr:uid="{00000000-0004-0000-0C00-0000A4140000}"/>
    <hyperlink ref="O2713" r:id="rId5286" xr:uid="{00000000-0004-0000-0C00-0000A5140000}"/>
    <hyperlink ref="N2714" r:id="rId5287" xr:uid="{00000000-0004-0000-0C00-0000A6140000}"/>
    <hyperlink ref="O2714" r:id="rId5288" xr:uid="{00000000-0004-0000-0C00-0000A7140000}"/>
    <hyperlink ref="N2715" r:id="rId5289" xr:uid="{00000000-0004-0000-0C00-0000A8140000}"/>
    <hyperlink ref="O2715" r:id="rId5290" xr:uid="{00000000-0004-0000-0C00-0000A9140000}"/>
    <hyperlink ref="N2716" r:id="rId5291" xr:uid="{00000000-0004-0000-0C00-0000AA140000}"/>
    <hyperlink ref="O2716" r:id="rId5292" xr:uid="{00000000-0004-0000-0C00-0000AB140000}"/>
    <hyperlink ref="N2717" r:id="rId5293" xr:uid="{00000000-0004-0000-0C00-0000AC140000}"/>
    <hyperlink ref="O2717" r:id="rId5294" xr:uid="{00000000-0004-0000-0C00-0000AD140000}"/>
    <hyperlink ref="N2718" r:id="rId5295" xr:uid="{00000000-0004-0000-0C00-0000AE140000}"/>
    <hyperlink ref="O2718" r:id="rId5296" xr:uid="{00000000-0004-0000-0C00-0000AF140000}"/>
    <hyperlink ref="N2719" r:id="rId5297" xr:uid="{00000000-0004-0000-0C00-0000B0140000}"/>
    <hyperlink ref="O2719" r:id="rId5298" xr:uid="{00000000-0004-0000-0C00-0000B1140000}"/>
    <hyperlink ref="N2720" r:id="rId5299" xr:uid="{00000000-0004-0000-0C00-0000B2140000}"/>
    <hyperlink ref="O2720" r:id="rId5300" xr:uid="{00000000-0004-0000-0C00-0000B3140000}"/>
    <hyperlink ref="N2721" r:id="rId5301" xr:uid="{00000000-0004-0000-0C00-0000B4140000}"/>
    <hyperlink ref="O2721" r:id="rId5302" xr:uid="{00000000-0004-0000-0C00-0000B5140000}"/>
    <hyperlink ref="N2722" r:id="rId5303" xr:uid="{00000000-0004-0000-0C00-0000B6140000}"/>
    <hyperlink ref="O2722" r:id="rId5304" xr:uid="{00000000-0004-0000-0C00-0000B7140000}"/>
    <hyperlink ref="N2723" r:id="rId5305" xr:uid="{00000000-0004-0000-0C00-0000B8140000}"/>
    <hyperlink ref="O2723" r:id="rId5306" xr:uid="{00000000-0004-0000-0C00-0000B9140000}"/>
    <hyperlink ref="N2724" r:id="rId5307" xr:uid="{00000000-0004-0000-0C00-0000BA140000}"/>
    <hyperlink ref="O2724" r:id="rId5308" xr:uid="{00000000-0004-0000-0C00-0000BB140000}"/>
    <hyperlink ref="N2725" r:id="rId5309" xr:uid="{00000000-0004-0000-0C00-0000BC140000}"/>
    <hyperlink ref="O2725" r:id="rId5310" xr:uid="{00000000-0004-0000-0C00-0000BD140000}"/>
    <hyperlink ref="N2726" r:id="rId5311" xr:uid="{00000000-0004-0000-0C00-0000BE140000}"/>
    <hyperlink ref="O2726" r:id="rId5312" xr:uid="{00000000-0004-0000-0C00-0000BF140000}"/>
    <hyperlink ref="N2727" r:id="rId5313" xr:uid="{00000000-0004-0000-0C00-0000C0140000}"/>
    <hyperlink ref="O2727" r:id="rId5314" xr:uid="{00000000-0004-0000-0C00-0000C1140000}"/>
    <hyperlink ref="N2728" r:id="rId5315" xr:uid="{00000000-0004-0000-0C00-0000C2140000}"/>
    <hyperlink ref="O2728" r:id="rId5316" xr:uid="{00000000-0004-0000-0C00-0000C3140000}"/>
    <hyperlink ref="N2729" r:id="rId5317" xr:uid="{00000000-0004-0000-0C00-0000C4140000}"/>
    <hyperlink ref="O2729" r:id="rId5318" xr:uid="{00000000-0004-0000-0C00-0000C5140000}"/>
    <hyperlink ref="N2730" r:id="rId5319" xr:uid="{00000000-0004-0000-0C00-0000C6140000}"/>
    <hyperlink ref="O2730" r:id="rId5320" xr:uid="{00000000-0004-0000-0C00-0000C7140000}"/>
    <hyperlink ref="N2731" r:id="rId5321" xr:uid="{00000000-0004-0000-0C00-0000C8140000}"/>
    <hyperlink ref="O2731" r:id="rId5322" xr:uid="{00000000-0004-0000-0C00-0000C9140000}"/>
    <hyperlink ref="N2732" r:id="rId5323" xr:uid="{00000000-0004-0000-0C00-0000CA140000}"/>
    <hyperlink ref="O2732" r:id="rId5324" xr:uid="{00000000-0004-0000-0C00-0000CB140000}"/>
    <hyperlink ref="N2733" r:id="rId5325" xr:uid="{00000000-0004-0000-0C00-0000CC140000}"/>
    <hyperlink ref="O2733" r:id="rId5326" xr:uid="{00000000-0004-0000-0C00-0000CD140000}"/>
    <hyperlink ref="N2734" r:id="rId5327" xr:uid="{00000000-0004-0000-0C00-0000CE140000}"/>
    <hyperlink ref="O2734" r:id="rId5328" xr:uid="{00000000-0004-0000-0C00-0000CF140000}"/>
    <hyperlink ref="N2735" r:id="rId5329" xr:uid="{00000000-0004-0000-0C00-0000D0140000}"/>
    <hyperlink ref="O2735" r:id="rId5330" xr:uid="{00000000-0004-0000-0C00-0000D1140000}"/>
    <hyperlink ref="N2736" r:id="rId5331" xr:uid="{00000000-0004-0000-0C00-0000D2140000}"/>
    <hyperlink ref="O2736" r:id="rId5332" xr:uid="{00000000-0004-0000-0C00-0000D3140000}"/>
    <hyperlink ref="N2737" r:id="rId5333" xr:uid="{00000000-0004-0000-0C00-0000D4140000}"/>
    <hyperlink ref="O2737" r:id="rId5334" xr:uid="{00000000-0004-0000-0C00-0000D5140000}"/>
    <hyperlink ref="N2738" r:id="rId5335" xr:uid="{00000000-0004-0000-0C00-0000D6140000}"/>
    <hyperlink ref="O2738" r:id="rId5336" xr:uid="{00000000-0004-0000-0C00-0000D7140000}"/>
    <hyperlink ref="N2739" r:id="rId5337" xr:uid="{00000000-0004-0000-0C00-0000D8140000}"/>
    <hyperlink ref="O2739" r:id="rId5338" xr:uid="{00000000-0004-0000-0C00-0000D9140000}"/>
    <hyperlink ref="N2740" r:id="rId5339" xr:uid="{00000000-0004-0000-0C00-0000DA140000}"/>
    <hyperlink ref="O2740" r:id="rId5340" xr:uid="{00000000-0004-0000-0C00-0000DB140000}"/>
    <hyperlink ref="N2741" r:id="rId5341" xr:uid="{00000000-0004-0000-0C00-0000DC140000}"/>
    <hyperlink ref="O2741" r:id="rId5342" xr:uid="{00000000-0004-0000-0C00-0000DD140000}"/>
    <hyperlink ref="N2742" r:id="rId5343" xr:uid="{00000000-0004-0000-0C00-0000DE140000}"/>
    <hyperlink ref="O2742" r:id="rId5344" xr:uid="{00000000-0004-0000-0C00-0000DF140000}"/>
    <hyperlink ref="N2743" r:id="rId5345" xr:uid="{00000000-0004-0000-0C00-0000E0140000}"/>
    <hyperlink ref="O2743" r:id="rId5346" xr:uid="{00000000-0004-0000-0C00-0000E1140000}"/>
    <hyperlink ref="N2744" r:id="rId5347" xr:uid="{00000000-0004-0000-0C00-0000E2140000}"/>
    <hyperlink ref="O2744" r:id="rId5348" xr:uid="{00000000-0004-0000-0C00-0000E3140000}"/>
    <hyperlink ref="N2745" r:id="rId5349" xr:uid="{00000000-0004-0000-0C00-0000E4140000}"/>
    <hyperlink ref="O2745" r:id="rId5350" xr:uid="{00000000-0004-0000-0C00-0000E5140000}"/>
    <hyperlink ref="N2746" r:id="rId5351" xr:uid="{00000000-0004-0000-0C00-0000E6140000}"/>
    <hyperlink ref="O2746" r:id="rId5352" xr:uid="{00000000-0004-0000-0C00-0000E7140000}"/>
    <hyperlink ref="N2747" r:id="rId5353" xr:uid="{00000000-0004-0000-0C00-0000E8140000}"/>
    <hyperlink ref="O2747" r:id="rId5354" xr:uid="{00000000-0004-0000-0C00-0000E9140000}"/>
    <hyperlink ref="N2748" r:id="rId5355" xr:uid="{00000000-0004-0000-0C00-0000EA140000}"/>
    <hyperlink ref="O2748" r:id="rId5356" xr:uid="{00000000-0004-0000-0C00-0000EB140000}"/>
    <hyperlink ref="N2749" r:id="rId5357" xr:uid="{00000000-0004-0000-0C00-0000EC140000}"/>
    <hyperlink ref="O2749" r:id="rId5358" xr:uid="{00000000-0004-0000-0C00-0000ED140000}"/>
    <hyperlink ref="N2750" r:id="rId5359" xr:uid="{00000000-0004-0000-0C00-0000EE140000}"/>
    <hyperlink ref="O2750" r:id="rId5360" xr:uid="{00000000-0004-0000-0C00-0000EF140000}"/>
    <hyperlink ref="N2751" r:id="rId5361" xr:uid="{00000000-0004-0000-0C00-0000F0140000}"/>
    <hyperlink ref="O2751" r:id="rId5362" xr:uid="{00000000-0004-0000-0C00-0000F1140000}"/>
    <hyperlink ref="N2752" r:id="rId5363" xr:uid="{00000000-0004-0000-0C00-0000F2140000}"/>
    <hyperlink ref="O2752" r:id="rId5364" xr:uid="{00000000-0004-0000-0C00-0000F3140000}"/>
    <hyperlink ref="N2753" r:id="rId5365" xr:uid="{00000000-0004-0000-0C00-0000F4140000}"/>
    <hyperlink ref="O2753" r:id="rId5366" xr:uid="{00000000-0004-0000-0C00-0000F5140000}"/>
    <hyperlink ref="N2754" r:id="rId5367" xr:uid="{00000000-0004-0000-0C00-0000F6140000}"/>
    <hyperlink ref="O2754" r:id="rId5368" xr:uid="{00000000-0004-0000-0C00-0000F7140000}"/>
    <hyperlink ref="N2755" r:id="rId5369" xr:uid="{00000000-0004-0000-0C00-0000F8140000}"/>
    <hyperlink ref="O2755" r:id="rId5370" xr:uid="{00000000-0004-0000-0C00-0000F9140000}"/>
    <hyperlink ref="N2756" r:id="rId5371" xr:uid="{00000000-0004-0000-0C00-0000FA140000}"/>
    <hyperlink ref="O2756" r:id="rId5372" xr:uid="{00000000-0004-0000-0C00-0000FB140000}"/>
    <hyperlink ref="N2757" r:id="rId5373" xr:uid="{00000000-0004-0000-0C00-0000FC140000}"/>
    <hyperlink ref="O2757" r:id="rId5374" xr:uid="{00000000-0004-0000-0C00-0000FD140000}"/>
    <hyperlink ref="N2758" r:id="rId5375" xr:uid="{00000000-0004-0000-0C00-0000FE140000}"/>
    <hyperlink ref="O2758" r:id="rId5376" xr:uid="{00000000-0004-0000-0C00-0000FF140000}"/>
    <hyperlink ref="N2759" r:id="rId5377" xr:uid="{00000000-0004-0000-0C00-000000150000}"/>
    <hyperlink ref="O2759" r:id="rId5378" xr:uid="{00000000-0004-0000-0C00-000001150000}"/>
    <hyperlink ref="N2760" r:id="rId5379" xr:uid="{00000000-0004-0000-0C00-000002150000}"/>
    <hyperlink ref="O2760" r:id="rId5380" xr:uid="{00000000-0004-0000-0C00-000003150000}"/>
    <hyperlink ref="N2761" r:id="rId5381" xr:uid="{00000000-0004-0000-0C00-000004150000}"/>
    <hyperlink ref="O2761" r:id="rId5382" xr:uid="{00000000-0004-0000-0C00-000005150000}"/>
    <hyperlink ref="N2762" r:id="rId5383" xr:uid="{00000000-0004-0000-0C00-000006150000}"/>
    <hyperlink ref="O2762" r:id="rId5384" xr:uid="{00000000-0004-0000-0C00-000007150000}"/>
    <hyperlink ref="N2763" r:id="rId5385" xr:uid="{00000000-0004-0000-0C00-000008150000}"/>
    <hyperlink ref="O2763" r:id="rId5386" xr:uid="{00000000-0004-0000-0C00-000009150000}"/>
    <hyperlink ref="N2764" r:id="rId5387" xr:uid="{00000000-0004-0000-0C00-00000A150000}"/>
    <hyperlink ref="O2764" r:id="rId5388" xr:uid="{00000000-0004-0000-0C00-00000B150000}"/>
    <hyperlink ref="N2765" r:id="rId5389" xr:uid="{00000000-0004-0000-0C00-00000C150000}"/>
    <hyperlink ref="O2765" r:id="rId5390" xr:uid="{00000000-0004-0000-0C00-00000D150000}"/>
    <hyperlink ref="N2766" r:id="rId5391" xr:uid="{00000000-0004-0000-0C00-00000E150000}"/>
    <hyperlink ref="O2766" r:id="rId5392" xr:uid="{00000000-0004-0000-0C00-00000F150000}"/>
    <hyperlink ref="N2767" r:id="rId5393" xr:uid="{00000000-0004-0000-0C00-000010150000}"/>
    <hyperlink ref="O2767" r:id="rId5394" xr:uid="{00000000-0004-0000-0C00-000011150000}"/>
    <hyperlink ref="N2768" r:id="rId5395" xr:uid="{00000000-0004-0000-0C00-000012150000}"/>
    <hyperlink ref="O2768" r:id="rId5396" xr:uid="{00000000-0004-0000-0C00-000013150000}"/>
    <hyperlink ref="N2769" r:id="rId5397" xr:uid="{00000000-0004-0000-0C00-000014150000}"/>
    <hyperlink ref="O2769" r:id="rId5398" xr:uid="{00000000-0004-0000-0C00-000015150000}"/>
    <hyperlink ref="N2770" r:id="rId5399" xr:uid="{00000000-0004-0000-0C00-000016150000}"/>
    <hyperlink ref="O2770" r:id="rId5400" xr:uid="{00000000-0004-0000-0C00-000017150000}"/>
    <hyperlink ref="N2771" r:id="rId5401" xr:uid="{00000000-0004-0000-0C00-000018150000}"/>
    <hyperlink ref="O2771" r:id="rId5402" xr:uid="{00000000-0004-0000-0C00-000019150000}"/>
    <hyperlink ref="N2772" r:id="rId5403" xr:uid="{00000000-0004-0000-0C00-00001A150000}"/>
    <hyperlink ref="O2772" r:id="rId5404" xr:uid="{00000000-0004-0000-0C00-00001B150000}"/>
    <hyperlink ref="N2773" r:id="rId5405" xr:uid="{00000000-0004-0000-0C00-00001C150000}"/>
    <hyperlink ref="O2773" r:id="rId5406" xr:uid="{00000000-0004-0000-0C00-00001D150000}"/>
    <hyperlink ref="N2774" r:id="rId5407" xr:uid="{00000000-0004-0000-0C00-00001E150000}"/>
    <hyperlink ref="O2774" r:id="rId5408" xr:uid="{00000000-0004-0000-0C00-00001F150000}"/>
    <hyperlink ref="N2775" r:id="rId5409" xr:uid="{00000000-0004-0000-0C00-000020150000}"/>
    <hyperlink ref="O2775" r:id="rId5410" xr:uid="{00000000-0004-0000-0C00-000021150000}"/>
    <hyperlink ref="N2776" r:id="rId5411" xr:uid="{00000000-0004-0000-0C00-000022150000}"/>
    <hyperlink ref="O2776" r:id="rId5412" xr:uid="{00000000-0004-0000-0C00-000023150000}"/>
    <hyperlink ref="N2777" r:id="rId5413" xr:uid="{00000000-0004-0000-0C00-000024150000}"/>
    <hyperlink ref="O2777" r:id="rId5414" xr:uid="{00000000-0004-0000-0C00-000025150000}"/>
    <hyperlink ref="N2778" r:id="rId5415" xr:uid="{00000000-0004-0000-0C00-000026150000}"/>
    <hyperlink ref="O2778" r:id="rId5416" xr:uid="{00000000-0004-0000-0C00-000027150000}"/>
    <hyperlink ref="N2779" r:id="rId5417" xr:uid="{00000000-0004-0000-0C00-000028150000}"/>
    <hyperlink ref="O2779" r:id="rId5418" xr:uid="{00000000-0004-0000-0C00-000029150000}"/>
    <hyperlink ref="N2780" r:id="rId5419" xr:uid="{00000000-0004-0000-0C00-00002A150000}"/>
    <hyperlink ref="O2780" r:id="rId5420" xr:uid="{00000000-0004-0000-0C00-00002B150000}"/>
    <hyperlink ref="N2781" r:id="rId5421" xr:uid="{00000000-0004-0000-0C00-00002C150000}"/>
    <hyperlink ref="O2781" r:id="rId5422" xr:uid="{00000000-0004-0000-0C00-00002D150000}"/>
    <hyperlink ref="N2782" r:id="rId5423" xr:uid="{00000000-0004-0000-0C00-00002E150000}"/>
    <hyperlink ref="O2782" r:id="rId5424" xr:uid="{00000000-0004-0000-0C00-00002F150000}"/>
    <hyperlink ref="N2783" r:id="rId5425" xr:uid="{00000000-0004-0000-0C00-000030150000}"/>
    <hyperlink ref="O2783" r:id="rId5426" xr:uid="{00000000-0004-0000-0C00-000031150000}"/>
    <hyperlink ref="N2784" r:id="rId5427" xr:uid="{00000000-0004-0000-0C00-000032150000}"/>
    <hyperlink ref="O2784" r:id="rId5428" xr:uid="{00000000-0004-0000-0C00-000033150000}"/>
    <hyperlink ref="N2785" r:id="rId5429" xr:uid="{00000000-0004-0000-0C00-000034150000}"/>
    <hyperlink ref="O2785" r:id="rId5430" xr:uid="{00000000-0004-0000-0C00-000035150000}"/>
    <hyperlink ref="N2786" r:id="rId5431" xr:uid="{00000000-0004-0000-0C00-000036150000}"/>
    <hyperlink ref="O2786" r:id="rId5432" xr:uid="{00000000-0004-0000-0C00-000037150000}"/>
    <hyperlink ref="N2787" r:id="rId5433" xr:uid="{00000000-0004-0000-0C00-000038150000}"/>
    <hyperlink ref="O2787" r:id="rId5434" xr:uid="{00000000-0004-0000-0C00-000039150000}"/>
    <hyperlink ref="N2788" r:id="rId5435" xr:uid="{00000000-0004-0000-0C00-00003A150000}"/>
    <hyperlink ref="O2788" r:id="rId5436" xr:uid="{00000000-0004-0000-0C00-00003B150000}"/>
    <hyperlink ref="N2789" r:id="rId5437" xr:uid="{00000000-0004-0000-0C00-00003C150000}"/>
    <hyperlink ref="O2789" r:id="rId5438" xr:uid="{00000000-0004-0000-0C00-00003D150000}"/>
    <hyperlink ref="N2790" r:id="rId5439" xr:uid="{00000000-0004-0000-0C00-00003E150000}"/>
    <hyperlink ref="O2790" r:id="rId5440" xr:uid="{00000000-0004-0000-0C00-00003F150000}"/>
    <hyperlink ref="N2791" r:id="rId5441" xr:uid="{00000000-0004-0000-0C00-000040150000}"/>
    <hyperlink ref="O2791" r:id="rId5442" xr:uid="{00000000-0004-0000-0C00-000041150000}"/>
    <hyperlink ref="N2792" r:id="rId5443" xr:uid="{00000000-0004-0000-0C00-000042150000}"/>
    <hyperlink ref="O2792" r:id="rId5444" xr:uid="{00000000-0004-0000-0C00-000043150000}"/>
    <hyperlink ref="N2793" r:id="rId5445" xr:uid="{00000000-0004-0000-0C00-000044150000}"/>
    <hyperlink ref="O2793" r:id="rId5446" xr:uid="{00000000-0004-0000-0C00-000045150000}"/>
    <hyperlink ref="N2794" r:id="rId5447" xr:uid="{00000000-0004-0000-0C00-000046150000}"/>
    <hyperlink ref="O2794" r:id="rId5448" xr:uid="{00000000-0004-0000-0C00-000047150000}"/>
    <hyperlink ref="N2795" r:id="rId5449" xr:uid="{00000000-0004-0000-0C00-000048150000}"/>
    <hyperlink ref="O2795" r:id="rId5450" xr:uid="{00000000-0004-0000-0C00-000049150000}"/>
    <hyperlink ref="N2796" r:id="rId5451" xr:uid="{00000000-0004-0000-0C00-00004A150000}"/>
    <hyperlink ref="O2796" r:id="rId5452" xr:uid="{00000000-0004-0000-0C00-00004B150000}"/>
    <hyperlink ref="N2797" r:id="rId5453" xr:uid="{00000000-0004-0000-0C00-00004C150000}"/>
    <hyperlink ref="O2797" r:id="rId5454" xr:uid="{00000000-0004-0000-0C00-00004D150000}"/>
    <hyperlink ref="N2798" r:id="rId5455" xr:uid="{00000000-0004-0000-0C00-00004E150000}"/>
    <hyperlink ref="O2798" r:id="rId5456" xr:uid="{00000000-0004-0000-0C00-00004F150000}"/>
    <hyperlink ref="N2799" r:id="rId5457" xr:uid="{00000000-0004-0000-0C00-000050150000}"/>
    <hyperlink ref="O2799" r:id="rId5458" xr:uid="{00000000-0004-0000-0C00-000051150000}"/>
    <hyperlink ref="N2800" r:id="rId5459" xr:uid="{00000000-0004-0000-0C00-000052150000}"/>
    <hyperlink ref="O2800" r:id="rId5460" xr:uid="{00000000-0004-0000-0C00-000053150000}"/>
    <hyperlink ref="N2801" r:id="rId5461" xr:uid="{00000000-0004-0000-0C00-000054150000}"/>
    <hyperlink ref="O2801" r:id="rId5462" xr:uid="{00000000-0004-0000-0C00-000055150000}"/>
    <hyperlink ref="N2802" r:id="rId5463" xr:uid="{00000000-0004-0000-0C00-000056150000}"/>
    <hyperlink ref="O2802" r:id="rId5464" xr:uid="{00000000-0004-0000-0C00-000057150000}"/>
    <hyperlink ref="N2803" r:id="rId5465" xr:uid="{00000000-0004-0000-0C00-000058150000}"/>
    <hyperlink ref="O2803" r:id="rId5466" xr:uid="{00000000-0004-0000-0C00-000059150000}"/>
    <hyperlink ref="N2804" r:id="rId5467" xr:uid="{00000000-0004-0000-0C00-00005A150000}"/>
    <hyperlink ref="O2804" r:id="rId5468" xr:uid="{00000000-0004-0000-0C00-00005B150000}"/>
    <hyperlink ref="N2805" r:id="rId5469" xr:uid="{00000000-0004-0000-0C00-00005C150000}"/>
    <hyperlink ref="O2805" r:id="rId5470" xr:uid="{00000000-0004-0000-0C00-00005D150000}"/>
    <hyperlink ref="N2806" r:id="rId5471" xr:uid="{00000000-0004-0000-0C00-00005E150000}"/>
    <hyperlink ref="O2806" r:id="rId5472" xr:uid="{00000000-0004-0000-0C00-00005F150000}"/>
    <hyperlink ref="N2807" r:id="rId5473" xr:uid="{00000000-0004-0000-0C00-000060150000}"/>
    <hyperlink ref="O2807" r:id="rId5474" xr:uid="{00000000-0004-0000-0C00-000061150000}"/>
    <hyperlink ref="N2808" r:id="rId5475" xr:uid="{00000000-0004-0000-0C00-000062150000}"/>
    <hyperlink ref="O2808" r:id="rId5476" xr:uid="{00000000-0004-0000-0C00-000063150000}"/>
    <hyperlink ref="N2809" r:id="rId5477" xr:uid="{00000000-0004-0000-0C00-000064150000}"/>
    <hyperlink ref="O2809" r:id="rId5478" xr:uid="{00000000-0004-0000-0C00-000065150000}"/>
    <hyperlink ref="N2810" r:id="rId5479" xr:uid="{00000000-0004-0000-0C00-000066150000}"/>
    <hyperlink ref="O2810" r:id="rId5480" xr:uid="{00000000-0004-0000-0C00-000067150000}"/>
    <hyperlink ref="N2811" r:id="rId5481" xr:uid="{00000000-0004-0000-0C00-000068150000}"/>
    <hyperlink ref="O2811" r:id="rId5482" xr:uid="{00000000-0004-0000-0C00-000069150000}"/>
    <hyperlink ref="N2812" r:id="rId5483" xr:uid="{00000000-0004-0000-0C00-00006A150000}"/>
    <hyperlink ref="O2812" r:id="rId5484" xr:uid="{00000000-0004-0000-0C00-00006B150000}"/>
    <hyperlink ref="N2813" r:id="rId5485" xr:uid="{00000000-0004-0000-0C00-00006C150000}"/>
    <hyperlink ref="O2813" r:id="rId5486" xr:uid="{00000000-0004-0000-0C00-00006D150000}"/>
    <hyperlink ref="N2814" r:id="rId5487" xr:uid="{00000000-0004-0000-0C00-00006E150000}"/>
    <hyperlink ref="O2814" r:id="rId5488" xr:uid="{00000000-0004-0000-0C00-00006F150000}"/>
    <hyperlink ref="N2815" r:id="rId5489" xr:uid="{00000000-0004-0000-0C00-000070150000}"/>
    <hyperlink ref="O2815" r:id="rId5490" xr:uid="{00000000-0004-0000-0C00-000071150000}"/>
    <hyperlink ref="N2816" r:id="rId5491" xr:uid="{00000000-0004-0000-0C00-000072150000}"/>
    <hyperlink ref="O2816" r:id="rId5492" xr:uid="{00000000-0004-0000-0C00-000073150000}"/>
    <hyperlink ref="N2817" r:id="rId5493" xr:uid="{00000000-0004-0000-0C00-000074150000}"/>
    <hyperlink ref="O2817" r:id="rId5494" xr:uid="{00000000-0004-0000-0C00-000075150000}"/>
    <hyperlink ref="N2818" r:id="rId5495" xr:uid="{00000000-0004-0000-0C00-000076150000}"/>
    <hyperlink ref="O2818" r:id="rId5496" xr:uid="{00000000-0004-0000-0C00-000077150000}"/>
    <hyperlink ref="N2819" r:id="rId5497" xr:uid="{00000000-0004-0000-0C00-000078150000}"/>
    <hyperlink ref="O2819" r:id="rId5498" xr:uid="{00000000-0004-0000-0C00-000079150000}"/>
    <hyperlink ref="N2820" r:id="rId5499" xr:uid="{00000000-0004-0000-0C00-00007A150000}"/>
    <hyperlink ref="O2820" r:id="rId5500" xr:uid="{00000000-0004-0000-0C00-00007B150000}"/>
    <hyperlink ref="N2821" r:id="rId5501" xr:uid="{00000000-0004-0000-0C00-00007C150000}"/>
    <hyperlink ref="O2821" r:id="rId5502" xr:uid="{00000000-0004-0000-0C00-00007D150000}"/>
    <hyperlink ref="N2822" r:id="rId5503" xr:uid="{00000000-0004-0000-0C00-00007E150000}"/>
    <hyperlink ref="O2822" r:id="rId5504" xr:uid="{00000000-0004-0000-0C00-00007F150000}"/>
    <hyperlink ref="N2823" r:id="rId5505" xr:uid="{00000000-0004-0000-0C00-000080150000}"/>
    <hyperlink ref="O2823" r:id="rId5506" xr:uid="{00000000-0004-0000-0C00-000081150000}"/>
    <hyperlink ref="N2824" r:id="rId5507" xr:uid="{00000000-0004-0000-0C00-000082150000}"/>
    <hyperlink ref="O2824" r:id="rId5508" xr:uid="{00000000-0004-0000-0C00-000083150000}"/>
    <hyperlink ref="N2825" r:id="rId5509" xr:uid="{00000000-0004-0000-0C00-000084150000}"/>
    <hyperlink ref="O2825" r:id="rId5510" xr:uid="{00000000-0004-0000-0C00-000085150000}"/>
    <hyperlink ref="N2826" r:id="rId5511" xr:uid="{00000000-0004-0000-0C00-000086150000}"/>
    <hyperlink ref="O2826" r:id="rId5512" xr:uid="{00000000-0004-0000-0C00-000087150000}"/>
    <hyperlink ref="N2827" r:id="rId5513" xr:uid="{00000000-0004-0000-0C00-000088150000}"/>
    <hyperlink ref="O2827" r:id="rId5514" xr:uid="{00000000-0004-0000-0C00-000089150000}"/>
    <hyperlink ref="N2828" r:id="rId5515" xr:uid="{00000000-0004-0000-0C00-00008A150000}"/>
    <hyperlink ref="O2828" r:id="rId5516" xr:uid="{00000000-0004-0000-0C00-00008B150000}"/>
    <hyperlink ref="N2829" r:id="rId5517" xr:uid="{00000000-0004-0000-0C00-00008C150000}"/>
    <hyperlink ref="O2829" r:id="rId5518" xr:uid="{00000000-0004-0000-0C00-00008D150000}"/>
    <hyperlink ref="N2830" r:id="rId5519" xr:uid="{00000000-0004-0000-0C00-00008E150000}"/>
    <hyperlink ref="O2830" r:id="rId5520" xr:uid="{00000000-0004-0000-0C00-00008F150000}"/>
    <hyperlink ref="N2831" r:id="rId5521" xr:uid="{00000000-0004-0000-0C00-000090150000}"/>
    <hyperlink ref="O2831" r:id="rId5522" xr:uid="{00000000-0004-0000-0C00-000091150000}"/>
    <hyperlink ref="N2832" r:id="rId5523" xr:uid="{00000000-0004-0000-0C00-000092150000}"/>
    <hyperlink ref="O2832" r:id="rId5524" xr:uid="{00000000-0004-0000-0C00-000093150000}"/>
    <hyperlink ref="N2833" r:id="rId5525" xr:uid="{00000000-0004-0000-0C00-000094150000}"/>
    <hyperlink ref="O2833" r:id="rId5526" xr:uid="{00000000-0004-0000-0C00-000095150000}"/>
    <hyperlink ref="N2834" r:id="rId5527" xr:uid="{00000000-0004-0000-0C00-000096150000}"/>
    <hyperlink ref="O2834" r:id="rId5528" xr:uid="{00000000-0004-0000-0C00-000097150000}"/>
    <hyperlink ref="N2835" r:id="rId5529" xr:uid="{00000000-0004-0000-0C00-000098150000}"/>
    <hyperlink ref="O2835" r:id="rId5530" xr:uid="{00000000-0004-0000-0C00-000099150000}"/>
    <hyperlink ref="N2836" r:id="rId5531" xr:uid="{00000000-0004-0000-0C00-00009A150000}"/>
    <hyperlink ref="O2836" r:id="rId5532" xr:uid="{00000000-0004-0000-0C00-00009B150000}"/>
    <hyperlink ref="N2837" r:id="rId5533" xr:uid="{00000000-0004-0000-0C00-00009C150000}"/>
    <hyperlink ref="O2837" r:id="rId5534" xr:uid="{00000000-0004-0000-0C00-00009D150000}"/>
    <hyperlink ref="N2838" r:id="rId5535" xr:uid="{00000000-0004-0000-0C00-00009E150000}"/>
    <hyperlink ref="O2838" r:id="rId5536" xr:uid="{00000000-0004-0000-0C00-00009F150000}"/>
    <hyperlink ref="N2839" r:id="rId5537" xr:uid="{00000000-0004-0000-0C00-0000A0150000}"/>
    <hyperlink ref="O2839" r:id="rId5538" xr:uid="{00000000-0004-0000-0C00-0000A1150000}"/>
    <hyperlink ref="N2840" r:id="rId5539" xr:uid="{00000000-0004-0000-0C00-0000A2150000}"/>
    <hyperlink ref="O2840" r:id="rId5540" xr:uid="{00000000-0004-0000-0C00-0000A3150000}"/>
    <hyperlink ref="N2841" r:id="rId5541" xr:uid="{00000000-0004-0000-0C00-0000A4150000}"/>
    <hyperlink ref="O2841" r:id="rId5542" xr:uid="{00000000-0004-0000-0C00-0000A5150000}"/>
    <hyperlink ref="N2842" r:id="rId5543" xr:uid="{00000000-0004-0000-0C00-0000A6150000}"/>
    <hyperlink ref="O2842" r:id="rId5544" xr:uid="{00000000-0004-0000-0C00-0000A7150000}"/>
    <hyperlink ref="N2843" r:id="rId5545" xr:uid="{00000000-0004-0000-0C00-0000A8150000}"/>
    <hyperlink ref="O2843" r:id="rId5546" xr:uid="{00000000-0004-0000-0C00-0000A9150000}"/>
    <hyperlink ref="N2844" r:id="rId5547" xr:uid="{00000000-0004-0000-0C00-0000AA150000}"/>
    <hyperlink ref="O2844" r:id="rId5548" xr:uid="{00000000-0004-0000-0C00-0000AB150000}"/>
    <hyperlink ref="N2845" r:id="rId5549" xr:uid="{00000000-0004-0000-0C00-0000AC150000}"/>
    <hyperlink ref="O2845" r:id="rId5550" xr:uid="{00000000-0004-0000-0C00-0000AD150000}"/>
    <hyperlink ref="N2846" r:id="rId5551" xr:uid="{00000000-0004-0000-0C00-0000AE150000}"/>
    <hyperlink ref="O2846" r:id="rId5552" xr:uid="{00000000-0004-0000-0C00-0000AF150000}"/>
    <hyperlink ref="N2847" r:id="rId5553" xr:uid="{00000000-0004-0000-0C00-0000B0150000}"/>
    <hyperlink ref="O2847" r:id="rId5554" xr:uid="{00000000-0004-0000-0C00-0000B1150000}"/>
    <hyperlink ref="N2848" r:id="rId5555" xr:uid="{00000000-0004-0000-0C00-0000B2150000}"/>
    <hyperlink ref="O2848" r:id="rId5556" xr:uid="{00000000-0004-0000-0C00-0000B3150000}"/>
    <hyperlink ref="N2849" r:id="rId5557" xr:uid="{00000000-0004-0000-0C00-0000B4150000}"/>
    <hyperlink ref="O2849" r:id="rId5558" xr:uid="{00000000-0004-0000-0C00-0000B5150000}"/>
    <hyperlink ref="N2850" r:id="rId5559" xr:uid="{00000000-0004-0000-0C00-0000B6150000}"/>
    <hyperlink ref="O2850" r:id="rId5560" xr:uid="{00000000-0004-0000-0C00-0000B7150000}"/>
    <hyperlink ref="N2851" r:id="rId5561" xr:uid="{00000000-0004-0000-0C00-0000B8150000}"/>
    <hyperlink ref="O2851" r:id="rId5562" xr:uid="{00000000-0004-0000-0C00-0000B9150000}"/>
    <hyperlink ref="N2852" r:id="rId5563" xr:uid="{00000000-0004-0000-0C00-0000BA150000}"/>
    <hyperlink ref="O2852" r:id="rId5564" xr:uid="{00000000-0004-0000-0C00-0000BB150000}"/>
    <hyperlink ref="N2853" r:id="rId5565" xr:uid="{00000000-0004-0000-0C00-0000BC150000}"/>
    <hyperlink ref="O2853" r:id="rId5566" xr:uid="{00000000-0004-0000-0C00-0000BD150000}"/>
    <hyperlink ref="N2854" r:id="rId5567" xr:uid="{00000000-0004-0000-0C00-0000BE150000}"/>
    <hyperlink ref="O2854" r:id="rId5568" xr:uid="{00000000-0004-0000-0C00-0000BF150000}"/>
    <hyperlink ref="N2855" r:id="rId5569" xr:uid="{00000000-0004-0000-0C00-0000C0150000}"/>
    <hyperlink ref="O2855" r:id="rId5570" xr:uid="{00000000-0004-0000-0C00-0000C1150000}"/>
    <hyperlink ref="N2856" r:id="rId5571" xr:uid="{00000000-0004-0000-0C00-0000C2150000}"/>
    <hyperlink ref="O2856" r:id="rId5572" xr:uid="{00000000-0004-0000-0C00-0000C3150000}"/>
    <hyperlink ref="N2857" r:id="rId5573" xr:uid="{00000000-0004-0000-0C00-0000C4150000}"/>
    <hyperlink ref="O2857" r:id="rId5574" xr:uid="{00000000-0004-0000-0C00-0000C5150000}"/>
    <hyperlink ref="N2858" r:id="rId5575" xr:uid="{00000000-0004-0000-0C00-0000C6150000}"/>
    <hyperlink ref="O2858" r:id="rId5576" xr:uid="{00000000-0004-0000-0C00-0000C7150000}"/>
    <hyperlink ref="N2859" r:id="rId5577" xr:uid="{00000000-0004-0000-0C00-0000C8150000}"/>
    <hyperlink ref="O2859" r:id="rId5578" xr:uid="{00000000-0004-0000-0C00-0000C9150000}"/>
    <hyperlink ref="N2860" r:id="rId5579" xr:uid="{00000000-0004-0000-0C00-0000CA150000}"/>
    <hyperlink ref="O2860" r:id="rId5580" xr:uid="{00000000-0004-0000-0C00-0000CB150000}"/>
    <hyperlink ref="N2861" r:id="rId5581" xr:uid="{00000000-0004-0000-0C00-0000CC150000}"/>
    <hyperlink ref="O2861" r:id="rId5582" xr:uid="{00000000-0004-0000-0C00-0000CD150000}"/>
    <hyperlink ref="N2862" r:id="rId5583" xr:uid="{00000000-0004-0000-0C00-0000CE150000}"/>
    <hyperlink ref="O2862" r:id="rId5584" xr:uid="{00000000-0004-0000-0C00-0000CF150000}"/>
    <hyperlink ref="N2863" r:id="rId5585" xr:uid="{00000000-0004-0000-0C00-0000D0150000}"/>
    <hyperlink ref="O2863" r:id="rId5586" xr:uid="{00000000-0004-0000-0C00-0000D1150000}"/>
    <hyperlink ref="N2864" r:id="rId5587" xr:uid="{00000000-0004-0000-0C00-0000D2150000}"/>
    <hyperlink ref="O2864" r:id="rId5588" xr:uid="{00000000-0004-0000-0C00-0000D3150000}"/>
    <hyperlink ref="N2865" r:id="rId5589" xr:uid="{00000000-0004-0000-0C00-0000D4150000}"/>
    <hyperlink ref="O2865" r:id="rId5590" xr:uid="{00000000-0004-0000-0C00-0000D5150000}"/>
    <hyperlink ref="N2866" r:id="rId5591" xr:uid="{00000000-0004-0000-0C00-0000D6150000}"/>
    <hyperlink ref="O2866" r:id="rId5592" xr:uid="{00000000-0004-0000-0C00-0000D7150000}"/>
    <hyperlink ref="N2867" r:id="rId5593" xr:uid="{00000000-0004-0000-0C00-0000D8150000}"/>
    <hyperlink ref="O2867" r:id="rId5594" xr:uid="{00000000-0004-0000-0C00-0000D9150000}"/>
    <hyperlink ref="N2868" r:id="rId5595" xr:uid="{00000000-0004-0000-0C00-0000DA150000}"/>
    <hyperlink ref="O2868" r:id="rId5596" xr:uid="{00000000-0004-0000-0C00-0000DB150000}"/>
    <hyperlink ref="N2869" r:id="rId5597" xr:uid="{00000000-0004-0000-0C00-0000DC150000}"/>
    <hyperlink ref="O2869" r:id="rId5598" xr:uid="{00000000-0004-0000-0C00-0000DD150000}"/>
    <hyperlink ref="N2870" r:id="rId5599" xr:uid="{00000000-0004-0000-0C00-0000DE150000}"/>
    <hyperlink ref="O2870" r:id="rId5600" xr:uid="{00000000-0004-0000-0C00-0000DF150000}"/>
    <hyperlink ref="N2871" r:id="rId5601" xr:uid="{00000000-0004-0000-0C00-0000E0150000}"/>
    <hyperlink ref="O2871" r:id="rId5602" xr:uid="{00000000-0004-0000-0C00-0000E1150000}"/>
    <hyperlink ref="N2872" r:id="rId5603" xr:uid="{00000000-0004-0000-0C00-0000E2150000}"/>
    <hyperlink ref="O2872" r:id="rId5604" xr:uid="{00000000-0004-0000-0C00-0000E3150000}"/>
    <hyperlink ref="N2873" r:id="rId5605" xr:uid="{00000000-0004-0000-0C00-0000E4150000}"/>
    <hyperlink ref="O2873" r:id="rId5606" xr:uid="{00000000-0004-0000-0C00-0000E5150000}"/>
    <hyperlink ref="N2874" r:id="rId5607" xr:uid="{00000000-0004-0000-0C00-0000E6150000}"/>
    <hyperlink ref="O2874" r:id="rId5608" xr:uid="{00000000-0004-0000-0C00-0000E7150000}"/>
    <hyperlink ref="N2875" r:id="rId5609" xr:uid="{00000000-0004-0000-0C00-0000E8150000}"/>
    <hyperlink ref="O2875" r:id="rId5610" xr:uid="{00000000-0004-0000-0C00-0000E9150000}"/>
    <hyperlink ref="N2876" r:id="rId5611" xr:uid="{00000000-0004-0000-0C00-0000EA150000}"/>
    <hyperlink ref="O2876" r:id="rId5612" xr:uid="{00000000-0004-0000-0C00-0000EB150000}"/>
    <hyperlink ref="N2877" r:id="rId5613" xr:uid="{00000000-0004-0000-0C00-0000EC150000}"/>
    <hyperlink ref="O2877" r:id="rId5614" xr:uid="{00000000-0004-0000-0C00-0000ED150000}"/>
    <hyperlink ref="N2878" r:id="rId5615" xr:uid="{00000000-0004-0000-0C00-0000EE150000}"/>
    <hyperlink ref="O2878" r:id="rId5616" xr:uid="{00000000-0004-0000-0C00-0000EF150000}"/>
    <hyperlink ref="N2879" r:id="rId5617" xr:uid="{00000000-0004-0000-0C00-0000F0150000}"/>
    <hyperlink ref="O2879" r:id="rId5618" xr:uid="{00000000-0004-0000-0C00-0000F1150000}"/>
    <hyperlink ref="N2880" r:id="rId5619" xr:uid="{00000000-0004-0000-0C00-0000F2150000}"/>
    <hyperlink ref="O2880" r:id="rId5620" xr:uid="{00000000-0004-0000-0C00-0000F3150000}"/>
    <hyperlink ref="N2881" r:id="rId5621" xr:uid="{00000000-0004-0000-0C00-0000F4150000}"/>
    <hyperlink ref="O2881" r:id="rId5622" xr:uid="{00000000-0004-0000-0C00-0000F5150000}"/>
    <hyperlink ref="N2882" r:id="rId5623" xr:uid="{00000000-0004-0000-0C00-0000F6150000}"/>
    <hyperlink ref="O2882" r:id="rId5624" xr:uid="{00000000-0004-0000-0C00-0000F7150000}"/>
    <hyperlink ref="N2883" r:id="rId5625" xr:uid="{00000000-0004-0000-0C00-0000F8150000}"/>
    <hyperlink ref="O2883" r:id="rId5626" xr:uid="{00000000-0004-0000-0C00-0000F9150000}"/>
    <hyperlink ref="N2884" r:id="rId5627" xr:uid="{00000000-0004-0000-0C00-0000FA150000}"/>
    <hyperlink ref="O2884" r:id="rId5628" xr:uid="{00000000-0004-0000-0C00-0000FB150000}"/>
    <hyperlink ref="N2885" r:id="rId5629" xr:uid="{00000000-0004-0000-0C00-0000FC150000}"/>
    <hyperlink ref="O2885" r:id="rId5630" xr:uid="{00000000-0004-0000-0C00-0000FD150000}"/>
    <hyperlink ref="N2886" r:id="rId5631" xr:uid="{00000000-0004-0000-0C00-0000FE150000}"/>
    <hyperlink ref="O2886" r:id="rId5632" xr:uid="{00000000-0004-0000-0C00-0000FF150000}"/>
    <hyperlink ref="N2887" r:id="rId5633" xr:uid="{00000000-0004-0000-0C00-000000160000}"/>
    <hyperlink ref="O2887" r:id="rId5634" xr:uid="{00000000-0004-0000-0C00-000001160000}"/>
    <hyperlink ref="N2888" r:id="rId5635" xr:uid="{00000000-0004-0000-0C00-000002160000}"/>
    <hyperlink ref="O2888" r:id="rId5636" xr:uid="{00000000-0004-0000-0C00-000003160000}"/>
    <hyperlink ref="N2889" r:id="rId5637" xr:uid="{00000000-0004-0000-0C00-000004160000}"/>
    <hyperlink ref="O2889" r:id="rId5638" xr:uid="{00000000-0004-0000-0C00-000005160000}"/>
    <hyperlink ref="N2890" r:id="rId5639" xr:uid="{00000000-0004-0000-0C00-000006160000}"/>
    <hyperlink ref="O2890" r:id="rId5640" xr:uid="{00000000-0004-0000-0C00-000007160000}"/>
    <hyperlink ref="N2891" r:id="rId5641" xr:uid="{00000000-0004-0000-0C00-000008160000}"/>
    <hyperlink ref="O2891" r:id="rId5642" xr:uid="{00000000-0004-0000-0C00-000009160000}"/>
    <hyperlink ref="N2892" r:id="rId5643" xr:uid="{00000000-0004-0000-0C00-00000A160000}"/>
    <hyperlink ref="O2892" r:id="rId5644" xr:uid="{00000000-0004-0000-0C00-00000B160000}"/>
    <hyperlink ref="N2893" r:id="rId5645" xr:uid="{00000000-0004-0000-0C00-00000C160000}"/>
    <hyperlink ref="O2893" r:id="rId5646" xr:uid="{00000000-0004-0000-0C00-00000D160000}"/>
    <hyperlink ref="N2894" r:id="rId5647" xr:uid="{00000000-0004-0000-0C00-00000E160000}"/>
    <hyperlink ref="O2894" r:id="rId5648" xr:uid="{00000000-0004-0000-0C00-00000F160000}"/>
    <hyperlink ref="N2895" r:id="rId5649" xr:uid="{00000000-0004-0000-0C00-000010160000}"/>
    <hyperlink ref="O2895" r:id="rId5650" xr:uid="{00000000-0004-0000-0C00-000011160000}"/>
    <hyperlink ref="N2896" r:id="rId5651" xr:uid="{00000000-0004-0000-0C00-000012160000}"/>
    <hyperlink ref="O2896" r:id="rId5652" xr:uid="{00000000-0004-0000-0C00-000013160000}"/>
    <hyperlink ref="N2897" r:id="rId5653" xr:uid="{00000000-0004-0000-0C00-000014160000}"/>
    <hyperlink ref="O2897" r:id="rId5654" xr:uid="{00000000-0004-0000-0C00-000015160000}"/>
    <hyperlink ref="N2898" r:id="rId5655" xr:uid="{00000000-0004-0000-0C00-000016160000}"/>
    <hyperlink ref="O2898" r:id="rId5656" xr:uid="{00000000-0004-0000-0C00-000017160000}"/>
    <hyperlink ref="N2899" r:id="rId5657" xr:uid="{00000000-0004-0000-0C00-000018160000}"/>
    <hyperlink ref="O2899" r:id="rId5658" xr:uid="{00000000-0004-0000-0C00-000019160000}"/>
    <hyperlink ref="N2900" r:id="rId5659" xr:uid="{00000000-0004-0000-0C00-00001A160000}"/>
    <hyperlink ref="O2900" r:id="rId5660" xr:uid="{00000000-0004-0000-0C00-00001B160000}"/>
    <hyperlink ref="N2901" r:id="rId5661" xr:uid="{00000000-0004-0000-0C00-00001C160000}"/>
    <hyperlink ref="O2901" r:id="rId5662" xr:uid="{00000000-0004-0000-0C00-00001D160000}"/>
    <hyperlink ref="N2902" r:id="rId5663" xr:uid="{00000000-0004-0000-0C00-00001E160000}"/>
    <hyperlink ref="O2902" r:id="rId5664" xr:uid="{00000000-0004-0000-0C00-00001F160000}"/>
    <hyperlink ref="N2903" r:id="rId5665" xr:uid="{00000000-0004-0000-0C00-000020160000}"/>
    <hyperlink ref="O2903" r:id="rId5666" xr:uid="{00000000-0004-0000-0C00-000021160000}"/>
    <hyperlink ref="N2904" r:id="rId5667" xr:uid="{00000000-0004-0000-0C00-000022160000}"/>
    <hyperlink ref="O2904" r:id="rId5668" xr:uid="{00000000-0004-0000-0C00-000023160000}"/>
    <hyperlink ref="N2905" r:id="rId5669" xr:uid="{00000000-0004-0000-0C00-000024160000}"/>
    <hyperlink ref="O2905" r:id="rId5670" xr:uid="{00000000-0004-0000-0C00-000025160000}"/>
    <hyperlink ref="N2906" r:id="rId5671" xr:uid="{00000000-0004-0000-0C00-000026160000}"/>
    <hyperlink ref="O2906" r:id="rId5672" xr:uid="{00000000-0004-0000-0C00-000027160000}"/>
    <hyperlink ref="N2907" r:id="rId5673" xr:uid="{00000000-0004-0000-0C00-000028160000}"/>
    <hyperlink ref="O2907" r:id="rId5674" xr:uid="{00000000-0004-0000-0C00-000029160000}"/>
    <hyperlink ref="N2908" r:id="rId5675" xr:uid="{00000000-0004-0000-0C00-00002A160000}"/>
    <hyperlink ref="O2908" r:id="rId5676" xr:uid="{00000000-0004-0000-0C00-00002B160000}"/>
    <hyperlink ref="N2909" r:id="rId5677" xr:uid="{00000000-0004-0000-0C00-00002C160000}"/>
    <hyperlink ref="O2909" r:id="rId5678" xr:uid="{00000000-0004-0000-0C00-00002D160000}"/>
    <hyperlink ref="N2910" r:id="rId5679" xr:uid="{00000000-0004-0000-0C00-00002E160000}"/>
    <hyperlink ref="O2910" r:id="rId5680" xr:uid="{00000000-0004-0000-0C00-00002F160000}"/>
    <hyperlink ref="N2911" r:id="rId5681" xr:uid="{00000000-0004-0000-0C00-000030160000}"/>
    <hyperlink ref="O2911" r:id="rId5682" xr:uid="{00000000-0004-0000-0C00-000031160000}"/>
    <hyperlink ref="N2912" r:id="rId5683" xr:uid="{00000000-0004-0000-0C00-000032160000}"/>
    <hyperlink ref="O2912" r:id="rId5684" xr:uid="{00000000-0004-0000-0C00-000033160000}"/>
    <hyperlink ref="N2913" r:id="rId5685" xr:uid="{00000000-0004-0000-0C00-000034160000}"/>
    <hyperlink ref="O2913" r:id="rId5686" xr:uid="{00000000-0004-0000-0C00-000035160000}"/>
    <hyperlink ref="N2914" r:id="rId5687" xr:uid="{00000000-0004-0000-0C00-000036160000}"/>
    <hyperlink ref="O2914" r:id="rId5688" xr:uid="{00000000-0004-0000-0C00-000037160000}"/>
    <hyperlink ref="N2915" r:id="rId5689" xr:uid="{00000000-0004-0000-0C00-000038160000}"/>
    <hyperlink ref="O2915" r:id="rId5690" xr:uid="{00000000-0004-0000-0C00-000039160000}"/>
    <hyperlink ref="N2916" r:id="rId5691" xr:uid="{00000000-0004-0000-0C00-00003A160000}"/>
    <hyperlink ref="O2916" r:id="rId5692" xr:uid="{00000000-0004-0000-0C00-00003B160000}"/>
    <hyperlink ref="N2917" r:id="rId5693" xr:uid="{00000000-0004-0000-0C00-00003C160000}"/>
    <hyperlink ref="O2917" r:id="rId5694" xr:uid="{00000000-0004-0000-0C00-00003D160000}"/>
    <hyperlink ref="N2918" r:id="rId5695" xr:uid="{00000000-0004-0000-0C00-00003E160000}"/>
    <hyperlink ref="O2918" r:id="rId5696" xr:uid="{00000000-0004-0000-0C00-00003F160000}"/>
    <hyperlink ref="N2919" r:id="rId5697" xr:uid="{00000000-0004-0000-0C00-000040160000}"/>
    <hyperlink ref="O2919" r:id="rId5698" xr:uid="{00000000-0004-0000-0C00-000041160000}"/>
    <hyperlink ref="N2920" r:id="rId5699" xr:uid="{00000000-0004-0000-0C00-000042160000}"/>
    <hyperlink ref="O2920" r:id="rId5700" xr:uid="{00000000-0004-0000-0C00-000043160000}"/>
    <hyperlink ref="N2921" r:id="rId5701" xr:uid="{00000000-0004-0000-0C00-000044160000}"/>
    <hyperlink ref="O2921" r:id="rId5702" xr:uid="{00000000-0004-0000-0C00-000045160000}"/>
    <hyperlink ref="N2922" r:id="rId5703" xr:uid="{00000000-0004-0000-0C00-000046160000}"/>
    <hyperlink ref="O2922" r:id="rId5704" xr:uid="{00000000-0004-0000-0C00-000047160000}"/>
    <hyperlink ref="N2923" r:id="rId5705" xr:uid="{00000000-0004-0000-0C00-000048160000}"/>
    <hyperlink ref="O2923" r:id="rId5706" xr:uid="{00000000-0004-0000-0C00-000049160000}"/>
    <hyperlink ref="N2924" r:id="rId5707" xr:uid="{00000000-0004-0000-0C00-00004A160000}"/>
    <hyperlink ref="O2924" r:id="rId5708" xr:uid="{00000000-0004-0000-0C00-00004B160000}"/>
    <hyperlink ref="N2925" r:id="rId5709" xr:uid="{00000000-0004-0000-0C00-00004C160000}"/>
    <hyperlink ref="O2925" r:id="rId5710" xr:uid="{00000000-0004-0000-0C00-00004D160000}"/>
    <hyperlink ref="N2926" r:id="rId5711" xr:uid="{00000000-0004-0000-0C00-00004E160000}"/>
    <hyperlink ref="O2926" r:id="rId5712" xr:uid="{00000000-0004-0000-0C00-00004F160000}"/>
    <hyperlink ref="N2927" r:id="rId5713" xr:uid="{00000000-0004-0000-0C00-000050160000}"/>
    <hyperlink ref="O2927" r:id="rId5714" xr:uid="{00000000-0004-0000-0C00-000051160000}"/>
    <hyperlink ref="N2928" r:id="rId5715" xr:uid="{00000000-0004-0000-0C00-000052160000}"/>
    <hyperlink ref="N2929" r:id="rId5716" xr:uid="{00000000-0004-0000-0C00-000053160000}"/>
    <hyperlink ref="O2929" r:id="rId5717" xr:uid="{00000000-0004-0000-0C00-000054160000}"/>
    <hyperlink ref="N2930" r:id="rId5718" xr:uid="{00000000-0004-0000-0C00-000055160000}"/>
    <hyperlink ref="O2930" r:id="rId5719" xr:uid="{00000000-0004-0000-0C00-000056160000}"/>
    <hyperlink ref="N2931" r:id="rId5720" xr:uid="{00000000-0004-0000-0C00-000057160000}"/>
    <hyperlink ref="O2931" r:id="rId5721" xr:uid="{00000000-0004-0000-0C00-000058160000}"/>
    <hyperlink ref="N2932" r:id="rId5722" xr:uid="{00000000-0004-0000-0C00-000059160000}"/>
    <hyperlink ref="O2932" r:id="rId5723" xr:uid="{00000000-0004-0000-0C00-00005A160000}"/>
    <hyperlink ref="N2933" r:id="rId5724" xr:uid="{00000000-0004-0000-0C00-00005B160000}"/>
    <hyperlink ref="N2934" r:id="rId5725" xr:uid="{00000000-0004-0000-0C00-00005C160000}"/>
    <hyperlink ref="O2934" r:id="rId5726" xr:uid="{00000000-0004-0000-0C00-00005D160000}"/>
    <hyperlink ref="N3148" r:id="rId5727" xr:uid="{00000000-0004-0000-0C00-00005E160000}"/>
    <hyperlink ref="O3148" r:id="rId5728" xr:uid="{00000000-0004-0000-0C00-00005F160000}"/>
    <hyperlink ref="N3149" r:id="rId5729" xr:uid="{00000000-0004-0000-0C00-000060160000}"/>
    <hyperlink ref="O3149" r:id="rId5730" xr:uid="{00000000-0004-0000-0C00-000061160000}"/>
    <hyperlink ref="N2935" r:id="rId5731" xr:uid="{00000000-0004-0000-0C00-000062160000}"/>
    <hyperlink ref="O2935" r:id="rId5732" xr:uid="{00000000-0004-0000-0C00-000063160000}"/>
    <hyperlink ref="N2936" r:id="rId5733" xr:uid="{00000000-0004-0000-0C00-000064160000}"/>
    <hyperlink ref="O2936" r:id="rId5734" xr:uid="{00000000-0004-0000-0C00-000065160000}"/>
    <hyperlink ref="N2937" r:id="rId5735" xr:uid="{00000000-0004-0000-0C00-000066160000}"/>
    <hyperlink ref="O2937" r:id="rId5736" xr:uid="{00000000-0004-0000-0C00-000067160000}"/>
    <hyperlink ref="N2938" r:id="rId5737" xr:uid="{00000000-0004-0000-0C00-000068160000}"/>
    <hyperlink ref="O2938" r:id="rId5738" xr:uid="{00000000-0004-0000-0C00-000069160000}"/>
    <hyperlink ref="N2939" r:id="rId5739" xr:uid="{00000000-0004-0000-0C00-00006A160000}"/>
    <hyperlink ref="O2939" r:id="rId5740" xr:uid="{00000000-0004-0000-0C00-00006B160000}"/>
    <hyperlink ref="N2940" r:id="rId5741" xr:uid="{00000000-0004-0000-0C00-00006C160000}"/>
    <hyperlink ref="O2940" r:id="rId5742" xr:uid="{00000000-0004-0000-0C00-00006D160000}"/>
    <hyperlink ref="N2941" r:id="rId5743" xr:uid="{00000000-0004-0000-0C00-00006E160000}"/>
    <hyperlink ref="O2941" r:id="rId5744" xr:uid="{00000000-0004-0000-0C00-00006F160000}"/>
    <hyperlink ref="N2942" r:id="rId5745" xr:uid="{00000000-0004-0000-0C00-000070160000}"/>
    <hyperlink ref="O2942" r:id="rId5746" xr:uid="{00000000-0004-0000-0C00-000071160000}"/>
    <hyperlink ref="N2943" r:id="rId5747" xr:uid="{00000000-0004-0000-0C00-000072160000}"/>
    <hyperlink ref="O2943" r:id="rId5748" xr:uid="{00000000-0004-0000-0C00-000073160000}"/>
    <hyperlink ref="N2944" r:id="rId5749" xr:uid="{00000000-0004-0000-0C00-000074160000}"/>
    <hyperlink ref="O2944" r:id="rId5750" xr:uid="{00000000-0004-0000-0C00-000075160000}"/>
    <hyperlink ref="N2945" r:id="rId5751" xr:uid="{00000000-0004-0000-0C00-000076160000}"/>
    <hyperlink ref="O2945" r:id="rId5752" xr:uid="{00000000-0004-0000-0C00-000077160000}"/>
    <hyperlink ref="N2946" r:id="rId5753" xr:uid="{00000000-0004-0000-0C00-000078160000}"/>
    <hyperlink ref="O2946" r:id="rId5754" xr:uid="{00000000-0004-0000-0C00-000079160000}"/>
    <hyperlink ref="N2947" r:id="rId5755" xr:uid="{00000000-0004-0000-0C00-00007A160000}"/>
    <hyperlink ref="O2947" r:id="rId5756" xr:uid="{00000000-0004-0000-0C00-00007B160000}"/>
    <hyperlink ref="N2948" r:id="rId5757" xr:uid="{00000000-0004-0000-0C00-00007C160000}"/>
    <hyperlink ref="O2948" r:id="rId5758" xr:uid="{00000000-0004-0000-0C00-00007D160000}"/>
    <hyperlink ref="N2949" r:id="rId5759" xr:uid="{00000000-0004-0000-0C00-00007E160000}"/>
    <hyperlink ref="O2949" r:id="rId5760" xr:uid="{00000000-0004-0000-0C00-00007F160000}"/>
    <hyperlink ref="N2950" r:id="rId5761" xr:uid="{00000000-0004-0000-0C00-000080160000}"/>
    <hyperlink ref="O2950" r:id="rId5762" xr:uid="{00000000-0004-0000-0C00-000081160000}"/>
    <hyperlink ref="N2951" r:id="rId5763" xr:uid="{00000000-0004-0000-0C00-000082160000}"/>
    <hyperlink ref="O2951" r:id="rId5764" xr:uid="{00000000-0004-0000-0C00-000083160000}"/>
    <hyperlink ref="N2952" r:id="rId5765" xr:uid="{00000000-0004-0000-0C00-000084160000}"/>
    <hyperlink ref="O2952" r:id="rId5766" xr:uid="{00000000-0004-0000-0C00-000085160000}"/>
    <hyperlink ref="N2953" r:id="rId5767" xr:uid="{00000000-0004-0000-0C00-000086160000}"/>
    <hyperlink ref="O2953" r:id="rId5768" xr:uid="{00000000-0004-0000-0C00-000087160000}"/>
    <hyperlink ref="N2954" r:id="rId5769" xr:uid="{00000000-0004-0000-0C00-000088160000}"/>
    <hyperlink ref="O2954" r:id="rId5770" xr:uid="{00000000-0004-0000-0C00-000089160000}"/>
    <hyperlink ref="N2955" r:id="rId5771" xr:uid="{00000000-0004-0000-0C00-00008A160000}"/>
    <hyperlink ref="O2955" r:id="rId5772" xr:uid="{00000000-0004-0000-0C00-00008B160000}"/>
    <hyperlink ref="N2956" r:id="rId5773" xr:uid="{00000000-0004-0000-0C00-00008C160000}"/>
    <hyperlink ref="O2956" r:id="rId5774" xr:uid="{00000000-0004-0000-0C00-00008D160000}"/>
    <hyperlink ref="N2957" r:id="rId5775" xr:uid="{00000000-0004-0000-0C00-00008E160000}"/>
    <hyperlink ref="O2957" r:id="rId5776" xr:uid="{00000000-0004-0000-0C00-00008F160000}"/>
    <hyperlink ref="N2958" r:id="rId5777" xr:uid="{00000000-0004-0000-0C00-000090160000}"/>
    <hyperlink ref="O2958" r:id="rId5778" xr:uid="{00000000-0004-0000-0C00-000091160000}"/>
    <hyperlink ref="N2959" r:id="rId5779" xr:uid="{00000000-0004-0000-0C00-000092160000}"/>
    <hyperlink ref="O2959" r:id="rId5780" xr:uid="{00000000-0004-0000-0C00-000093160000}"/>
    <hyperlink ref="N2960" r:id="rId5781" xr:uid="{00000000-0004-0000-0C00-000094160000}"/>
    <hyperlink ref="O2960" r:id="rId5782" xr:uid="{00000000-0004-0000-0C00-000095160000}"/>
    <hyperlink ref="N2961" r:id="rId5783" xr:uid="{00000000-0004-0000-0C00-000096160000}"/>
    <hyperlink ref="O2961" r:id="rId5784" xr:uid="{00000000-0004-0000-0C00-000097160000}"/>
    <hyperlink ref="N2962" r:id="rId5785" xr:uid="{00000000-0004-0000-0C00-000098160000}"/>
    <hyperlink ref="O2962" r:id="rId5786" xr:uid="{00000000-0004-0000-0C00-000099160000}"/>
    <hyperlink ref="N2963" r:id="rId5787" xr:uid="{00000000-0004-0000-0C00-00009A160000}"/>
    <hyperlink ref="O2963" r:id="rId5788" xr:uid="{00000000-0004-0000-0C00-00009B160000}"/>
    <hyperlink ref="N2964" r:id="rId5789" xr:uid="{00000000-0004-0000-0C00-00009C160000}"/>
    <hyperlink ref="O2964" r:id="rId5790" xr:uid="{00000000-0004-0000-0C00-00009D160000}"/>
    <hyperlink ref="N2965" r:id="rId5791" xr:uid="{00000000-0004-0000-0C00-00009E160000}"/>
    <hyperlink ref="O2965" r:id="rId5792" xr:uid="{00000000-0004-0000-0C00-00009F160000}"/>
    <hyperlink ref="N2966" r:id="rId5793" xr:uid="{00000000-0004-0000-0C00-0000A0160000}"/>
    <hyperlink ref="O2966" r:id="rId5794" xr:uid="{00000000-0004-0000-0C00-0000A1160000}"/>
    <hyperlink ref="N2967" r:id="rId5795" xr:uid="{00000000-0004-0000-0C00-0000A2160000}"/>
    <hyperlink ref="O2967" r:id="rId5796" xr:uid="{00000000-0004-0000-0C00-0000A3160000}"/>
    <hyperlink ref="N2968" r:id="rId5797" xr:uid="{00000000-0004-0000-0C00-0000A4160000}"/>
    <hyperlink ref="O2968" r:id="rId5798" xr:uid="{00000000-0004-0000-0C00-0000A5160000}"/>
    <hyperlink ref="N2969" r:id="rId5799" xr:uid="{00000000-0004-0000-0C00-0000A6160000}"/>
    <hyperlink ref="O2969" r:id="rId5800" xr:uid="{00000000-0004-0000-0C00-0000A7160000}"/>
    <hyperlink ref="N2970" r:id="rId5801" xr:uid="{00000000-0004-0000-0C00-0000A8160000}"/>
    <hyperlink ref="O2970" r:id="rId5802" xr:uid="{00000000-0004-0000-0C00-0000A9160000}"/>
    <hyperlink ref="N2971" r:id="rId5803" xr:uid="{00000000-0004-0000-0C00-0000AA160000}"/>
    <hyperlink ref="O2971" r:id="rId5804" xr:uid="{00000000-0004-0000-0C00-0000AB160000}"/>
    <hyperlink ref="N2972" r:id="rId5805" xr:uid="{00000000-0004-0000-0C00-0000AC160000}"/>
    <hyperlink ref="O2972" r:id="rId5806" xr:uid="{00000000-0004-0000-0C00-0000AD160000}"/>
    <hyperlink ref="N2973" r:id="rId5807" xr:uid="{00000000-0004-0000-0C00-0000AE160000}"/>
    <hyperlink ref="O2973" r:id="rId5808" xr:uid="{00000000-0004-0000-0C00-0000AF160000}"/>
    <hyperlink ref="N2974" r:id="rId5809" xr:uid="{00000000-0004-0000-0C00-0000B0160000}"/>
    <hyperlink ref="O2974" r:id="rId5810" xr:uid="{00000000-0004-0000-0C00-0000B1160000}"/>
    <hyperlink ref="N2975" r:id="rId5811" xr:uid="{00000000-0004-0000-0C00-0000B2160000}"/>
    <hyperlink ref="O2975" r:id="rId5812" xr:uid="{00000000-0004-0000-0C00-0000B3160000}"/>
    <hyperlink ref="N2976" r:id="rId5813" xr:uid="{00000000-0004-0000-0C00-0000B4160000}"/>
    <hyperlink ref="O2976" r:id="rId5814" xr:uid="{00000000-0004-0000-0C00-0000B5160000}"/>
    <hyperlink ref="N2977" r:id="rId5815" xr:uid="{00000000-0004-0000-0C00-0000B6160000}"/>
    <hyperlink ref="O2977" r:id="rId5816" xr:uid="{00000000-0004-0000-0C00-0000B7160000}"/>
    <hyperlink ref="N2978" r:id="rId5817" xr:uid="{00000000-0004-0000-0C00-0000B8160000}"/>
    <hyperlink ref="O2978" r:id="rId5818" xr:uid="{00000000-0004-0000-0C00-0000B9160000}"/>
    <hyperlink ref="N2979" r:id="rId5819" xr:uid="{00000000-0004-0000-0C00-0000BA160000}"/>
    <hyperlink ref="O2979" r:id="rId5820" xr:uid="{00000000-0004-0000-0C00-0000BB160000}"/>
    <hyperlink ref="N2980" r:id="rId5821" xr:uid="{00000000-0004-0000-0C00-0000BC160000}"/>
    <hyperlink ref="O2980" r:id="rId5822" xr:uid="{00000000-0004-0000-0C00-0000BD160000}"/>
    <hyperlink ref="N2981" r:id="rId5823" xr:uid="{00000000-0004-0000-0C00-0000BE160000}"/>
    <hyperlink ref="O2981" r:id="rId5824" xr:uid="{00000000-0004-0000-0C00-0000BF160000}"/>
    <hyperlink ref="N2982" r:id="rId5825" xr:uid="{00000000-0004-0000-0C00-0000C0160000}"/>
    <hyperlink ref="O2982" r:id="rId5826" xr:uid="{00000000-0004-0000-0C00-0000C1160000}"/>
    <hyperlink ref="N2983" r:id="rId5827" xr:uid="{00000000-0004-0000-0C00-0000C2160000}"/>
    <hyperlink ref="O2983" r:id="rId5828" xr:uid="{00000000-0004-0000-0C00-0000C3160000}"/>
    <hyperlink ref="N2984" r:id="rId5829" xr:uid="{00000000-0004-0000-0C00-0000C4160000}"/>
    <hyperlink ref="O2984" r:id="rId5830" xr:uid="{00000000-0004-0000-0C00-0000C5160000}"/>
    <hyperlink ref="N2985" r:id="rId5831" xr:uid="{00000000-0004-0000-0C00-0000C6160000}"/>
    <hyperlink ref="O2985" r:id="rId5832" xr:uid="{00000000-0004-0000-0C00-0000C7160000}"/>
    <hyperlink ref="N2986" r:id="rId5833" xr:uid="{00000000-0004-0000-0C00-0000C8160000}"/>
    <hyperlink ref="O2986" r:id="rId5834" xr:uid="{00000000-0004-0000-0C00-0000C9160000}"/>
    <hyperlink ref="N2987" r:id="rId5835" xr:uid="{00000000-0004-0000-0C00-0000CA160000}"/>
    <hyperlink ref="O2987" r:id="rId5836" xr:uid="{00000000-0004-0000-0C00-0000CB160000}"/>
    <hyperlink ref="N2988" r:id="rId5837" xr:uid="{00000000-0004-0000-0C00-0000CC160000}"/>
    <hyperlink ref="O2988" r:id="rId5838" xr:uid="{00000000-0004-0000-0C00-0000CD160000}"/>
    <hyperlink ref="N2989" r:id="rId5839" xr:uid="{00000000-0004-0000-0C00-0000CE160000}"/>
    <hyperlink ref="O2989" r:id="rId5840" xr:uid="{00000000-0004-0000-0C00-0000CF160000}"/>
    <hyperlink ref="N2990" r:id="rId5841" xr:uid="{00000000-0004-0000-0C00-0000D0160000}"/>
    <hyperlink ref="O2990" r:id="rId5842" xr:uid="{00000000-0004-0000-0C00-0000D1160000}"/>
    <hyperlink ref="N2991" r:id="rId5843" xr:uid="{00000000-0004-0000-0C00-0000D2160000}"/>
    <hyperlink ref="O2991" r:id="rId5844" xr:uid="{00000000-0004-0000-0C00-0000D3160000}"/>
    <hyperlink ref="N2992" r:id="rId5845" xr:uid="{00000000-0004-0000-0C00-0000D4160000}"/>
    <hyperlink ref="O2992" r:id="rId5846" xr:uid="{00000000-0004-0000-0C00-0000D5160000}"/>
    <hyperlink ref="N2993" r:id="rId5847" xr:uid="{00000000-0004-0000-0C00-0000D6160000}"/>
    <hyperlink ref="O2993" r:id="rId5848" xr:uid="{00000000-0004-0000-0C00-0000D7160000}"/>
    <hyperlink ref="N2994" r:id="rId5849" xr:uid="{00000000-0004-0000-0C00-0000D8160000}"/>
    <hyperlink ref="O2994" r:id="rId5850" xr:uid="{00000000-0004-0000-0C00-0000D9160000}"/>
    <hyperlink ref="N2995" r:id="rId5851" xr:uid="{00000000-0004-0000-0C00-0000DA160000}"/>
    <hyperlink ref="O2995" r:id="rId5852" xr:uid="{00000000-0004-0000-0C00-0000DB160000}"/>
    <hyperlink ref="N2996" r:id="rId5853" xr:uid="{00000000-0004-0000-0C00-0000DC160000}"/>
    <hyperlink ref="O2996" r:id="rId5854" xr:uid="{00000000-0004-0000-0C00-0000DD160000}"/>
    <hyperlink ref="N2997" r:id="rId5855" xr:uid="{00000000-0004-0000-0C00-0000DE160000}"/>
    <hyperlink ref="O2997" r:id="rId5856" xr:uid="{00000000-0004-0000-0C00-0000DF160000}"/>
    <hyperlink ref="N2998" r:id="rId5857" xr:uid="{00000000-0004-0000-0C00-0000E0160000}"/>
    <hyperlink ref="O2998" r:id="rId5858" xr:uid="{00000000-0004-0000-0C00-0000E1160000}"/>
    <hyperlink ref="N2999" r:id="rId5859" xr:uid="{00000000-0004-0000-0C00-0000E2160000}"/>
    <hyperlink ref="O2999" r:id="rId5860" xr:uid="{00000000-0004-0000-0C00-0000E3160000}"/>
    <hyperlink ref="N3000" r:id="rId5861" xr:uid="{00000000-0004-0000-0C00-0000E4160000}"/>
    <hyperlink ref="O3000" r:id="rId5862" xr:uid="{00000000-0004-0000-0C00-0000E5160000}"/>
    <hyperlink ref="N3001" r:id="rId5863" xr:uid="{00000000-0004-0000-0C00-0000E6160000}"/>
    <hyperlink ref="O3001" r:id="rId5864" xr:uid="{00000000-0004-0000-0C00-0000E7160000}"/>
    <hyperlink ref="N3002" r:id="rId5865" xr:uid="{00000000-0004-0000-0C00-0000E8160000}"/>
    <hyperlink ref="O3002" r:id="rId5866" xr:uid="{00000000-0004-0000-0C00-0000E9160000}"/>
    <hyperlink ref="N3003" r:id="rId5867" xr:uid="{00000000-0004-0000-0C00-0000EA160000}"/>
    <hyperlink ref="O3003" r:id="rId5868" xr:uid="{00000000-0004-0000-0C00-0000EB160000}"/>
    <hyperlink ref="N3004" r:id="rId5869" xr:uid="{00000000-0004-0000-0C00-0000EC160000}"/>
    <hyperlink ref="O3004" r:id="rId5870" xr:uid="{00000000-0004-0000-0C00-0000ED160000}"/>
    <hyperlink ref="N3005" r:id="rId5871" xr:uid="{00000000-0004-0000-0C00-0000EE160000}"/>
    <hyperlink ref="O3005" r:id="rId5872" xr:uid="{00000000-0004-0000-0C00-0000EF160000}"/>
    <hyperlink ref="N3006" r:id="rId5873" xr:uid="{00000000-0004-0000-0C00-0000F0160000}"/>
    <hyperlink ref="O3006" r:id="rId5874" xr:uid="{00000000-0004-0000-0C00-0000F1160000}"/>
    <hyperlink ref="N3007" r:id="rId5875" xr:uid="{00000000-0004-0000-0C00-0000F2160000}"/>
    <hyperlink ref="O3007" r:id="rId5876" xr:uid="{00000000-0004-0000-0C00-0000F3160000}"/>
    <hyperlink ref="N3008" r:id="rId5877" xr:uid="{00000000-0004-0000-0C00-0000F4160000}"/>
    <hyperlink ref="O3008" r:id="rId5878" xr:uid="{00000000-0004-0000-0C00-0000F5160000}"/>
    <hyperlink ref="N3009" r:id="rId5879" xr:uid="{00000000-0004-0000-0C00-0000F6160000}"/>
    <hyperlink ref="O3009" r:id="rId5880" xr:uid="{00000000-0004-0000-0C00-0000F7160000}"/>
    <hyperlink ref="N3010" r:id="rId5881" xr:uid="{00000000-0004-0000-0C00-0000F8160000}"/>
    <hyperlink ref="O3010" r:id="rId5882" xr:uid="{00000000-0004-0000-0C00-0000F9160000}"/>
    <hyperlink ref="N3011" r:id="rId5883" xr:uid="{00000000-0004-0000-0C00-0000FA160000}"/>
    <hyperlink ref="O3011" r:id="rId5884" xr:uid="{00000000-0004-0000-0C00-0000FB160000}"/>
    <hyperlink ref="N3012" r:id="rId5885" xr:uid="{00000000-0004-0000-0C00-0000FC160000}"/>
    <hyperlink ref="O3012" r:id="rId5886" xr:uid="{00000000-0004-0000-0C00-0000FD160000}"/>
    <hyperlink ref="N3013" r:id="rId5887" xr:uid="{00000000-0004-0000-0C00-0000FE160000}"/>
    <hyperlink ref="O3013" r:id="rId5888" xr:uid="{00000000-0004-0000-0C00-0000FF160000}"/>
    <hyperlink ref="N3014" r:id="rId5889" xr:uid="{00000000-0004-0000-0C00-000000170000}"/>
    <hyperlink ref="O3014" r:id="rId5890" xr:uid="{00000000-0004-0000-0C00-000001170000}"/>
    <hyperlink ref="N3015" r:id="rId5891" xr:uid="{00000000-0004-0000-0C00-000002170000}"/>
    <hyperlink ref="O3015" r:id="rId5892" xr:uid="{00000000-0004-0000-0C00-000003170000}"/>
    <hyperlink ref="N3016" r:id="rId5893" xr:uid="{00000000-0004-0000-0C00-000004170000}"/>
    <hyperlink ref="O3016" r:id="rId5894" xr:uid="{00000000-0004-0000-0C00-000005170000}"/>
    <hyperlink ref="N3017" r:id="rId5895" xr:uid="{00000000-0004-0000-0C00-000006170000}"/>
    <hyperlink ref="O3017" r:id="rId5896" xr:uid="{00000000-0004-0000-0C00-000007170000}"/>
    <hyperlink ref="N3018" r:id="rId5897" xr:uid="{00000000-0004-0000-0C00-000008170000}"/>
    <hyperlink ref="O3018" r:id="rId5898" xr:uid="{00000000-0004-0000-0C00-000009170000}"/>
    <hyperlink ref="N3019" r:id="rId5899" xr:uid="{00000000-0004-0000-0C00-00000A170000}"/>
    <hyperlink ref="O3019" r:id="rId5900" xr:uid="{00000000-0004-0000-0C00-00000B170000}"/>
    <hyperlink ref="N3020" r:id="rId5901" xr:uid="{00000000-0004-0000-0C00-00000C170000}"/>
    <hyperlink ref="O3020" r:id="rId5902" xr:uid="{00000000-0004-0000-0C00-00000D170000}"/>
    <hyperlink ref="N3021" r:id="rId5903" xr:uid="{00000000-0004-0000-0C00-00000E170000}"/>
    <hyperlink ref="O3021" r:id="rId5904" xr:uid="{00000000-0004-0000-0C00-00000F170000}"/>
    <hyperlink ref="N3022" r:id="rId5905" xr:uid="{00000000-0004-0000-0C00-000010170000}"/>
    <hyperlink ref="O3022" r:id="rId5906" xr:uid="{00000000-0004-0000-0C00-000011170000}"/>
    <hyperlink ref="N3023" r:id="rId5907" xr:uid="{00000000-0004-0000-0C00-000012170000}"/>
    <hyperlink ref="O3023" r:id="rId5908" xr:uid="{00000000-0004-0000-0C00-000013170000}"/>
    <hyperlink ref="N3024" r:id="rId5909" xr:uid="{00000000-0004-0000-0C00-000014170000}"/>
    <hyperlink ref="O3024" r:id="rId5910" xr:uid="{00000000-0004-0000-0C00-000015170000}"/>
    <hyperlink ref="N3025" r:id="rId5911" xr:uid="{00000000-0004-0000-0C00-000016170000}"/>
    <hyperlink ref="N3026" r:id="rId5912" xr:uid="{00000000-0004-0000-0C00-000017170000}"/>
    <hyperlink ref="O3026" r:id="rId5913" xr:uid="{00000000-0004-0000-0C00-000018170000}"/>
    <hyperlink ref="N3027" r:id="rId5914" xr:uid="{00000000-0004-0000-0C00-000019170000}"/>
    <hyperlink ref="O3027" r:id="rId5915" xr:uid="{00000000-0004-0000-0C00-00001A170000}"/>
    <hyperlink ref="N3028" r:id="rId5916" xr:uid="{00000000-0004-0000-0C00-00001B170000}"/>
    <hyperlink ref="O3028" r:id="rId5917" xr:uid="{00000000-0004-0000-0C00-00001C170000}"/>
    <hyperlink ref="N3029" r:id="rId5918" xr:uid="{00000000-0004-0000-0C00-00001D170000}"/>
    <hyperlink ref="O3029" r:id="rId5919" xr:uid="{00000000-0004-0000-0C00-00001E170000}"/>
    <hyperlink ref="N3030" r:id="rId5920" xr:uid="{00000000-0004-0000-0C00-00001F170000}"/>
    <hyperlink ref="O3030" r:id="rId5921" xr:uid="{00000000-0004-0000-0C00-000020170000}"/>
    <hyperlink ref="N3031" r:id="rId5922" xr:uid="{00000000-0004-0000-0C00-000021170000}"/>
    <hyperlink ref="O3031" r:id="rId5923" xr:uid="{00000000-0004-0000-0C00-000022170000}"/>
    <hyperlink ref="N3032" r:id="rId5924" xr:uid="{00000000-0004-0000-0C00-000023170000}"/>
    <hyperlink ref="O3032" r:id="rId5925" xr:uid="{00000000-0004-0000-0C00-000024170000}"/>
    <hyperlink ref="N3033" r:id="rId5926" xr:uid="{00000000-0004-0000-0C00-000025170000}"/>
    <hyperlink ref="O3033" r:id="rId5927" xr:uid="{00000000-0004-0000-0C00-000026170000}"/>
    <hyperlink ref="N3034" r:id="rId5928" xr:uid="{00000000-0004-0000-0C00-000027170000}"/>
    <hyperlink ref="O3034" r:id="rId5929" xr:uid="{00000000-0004-0000-0C00-000028170000}"/>
    <hyperlink ref="N3035" r:id="rId5930" xr:uid="{00000000-0004-0000-0C00-000029170000}"/>
    <hyperlink ref="O3035" r:id="rId5931" xr:uid="{00000000-0004-0000-0C00-00002A170000}"/>
    <hyperlink ref="N3036" r:id="rId5932" xr:uid="{00000000-0004-0000-0C00-00002B170000}"/>
    <hyperlink ref="O3036" r:id="rId5933" xr:uid="{00000000-0004-0000-0C00-00002C170000}"/>
    <hyperlink ref="N3037" r:id="rId5934" xr:uid="{00000000-0004-0000-0C00-00002D170000}"/>
    <hyperlink ref="O3037" r:id="rId5935" xr:uid="{00000000-0004-0000-0C00-00002E170000}"/>
    <hyperlink ref="N3038" r:id="rId5936" xr:uid="{00000000-0004-0000-0C00-00002F170000}"/>
    <hyperlink ref="O3038" r:id="rId5937" xr:uid="{00000000-0004-0000-0C00-000030170000}"/>
    <hyperlink ref="N3039" r:id="rId5938" xr:uid="{00000000-0004-0000-0C00-000031170000}"/>
    <hyperlink ref="O3039" r:id="rId5939" xr:uid="{00000000-0004-0000-0C00-000032170000}"/>
    <hyperlink ref="N3040" r:id="rId5940" xr:uid="{00000000-0004-0000-0C00-000033170000}"/>
    <hyperlink ref="O3040" r:id="rId5941" xr:uid="{00000000-0004-0000-0C00-000034170000}"/>
    <hyperlink ref="N3041" r:id="rId5942" xr:uid="{00000000-0004-0000-0C00-000035170000}"/>
    <hyperlink ref="O3041" r:id="rId5943" xr:uid="{00000000-0004-0000-0C00-000036170000}"/>
    <hyperlink ref="N3042" r:id="rId5944" xr:uid="{00000000-0004-0000-0C00-000037170000}"/>
    <hyperlink ref="O3042" r:id="rId5945" xr:uid="{00000000-0004-0000-0C00-000038170000}"/>
    <hyperlink ref="N3043" r:id="rId5946" xr:uid="{00000000-0004-0000-0C00-000039170000}"/>
    <hyperlink ref="O3043" r:id="rId5947" xr:uid="{00000000-0004-0000-0C00-00003A170000}"/>
    <hyperlink ref="N3044" r:id="rId5948" xr:uid="{00000000-0004-0000-0C00-00003B170000}"/>
    <hyperlink ref="O3044" r:id="rId5949" xr:uid="{00000000-0004-0000-0C00-00003C170000}"/>
    <hyperlink ref="N3045" r:id="rId5950" xr:uid="{00000000-0004-0000-0C00-00003D170000}"/>
    <hyperlink ref="O3045" r:id="rId5951" xr:uid="{00000000-0004-0000-0C00-00003E170000}"/>
    <hyperlink ref="N3046" r:id="rId5952" xr:uid="{00000000-0004-0000-0C00-00003F170000}"/>
    <hyperlink ref="O3046" r:id="rId5953" xr:uid="{00000000-0004-0000-0C00-000040170000}"/>
    <hyperlink ref="N3047" r:id="rId5954" xr:uid="{00000000-0004-0000-0C00-000041170000}"/>
    <hyperlink ref="N3048" r:id="rId5955" xr:uid="{00000000-0004-0000-0C00-000042170000}"/>
    <hyperlink ref="O3048" r:id="rId5956" xr:uid="{00000000-0004-0000-0C00-000043170000}"/>
    <hyperlink ref="N3049" r:id="rId5957" xr:uid="{00000000-0004-0000-0C00-000044170000}"/>
    <hyperlink ref="O3049" r:id="rId5958" xr:uid="{00000000-0004-0000-0C00-000045170000}"/>
    <hyperlink ref="N3050" r:id="rId5959" xr:uid="{00000000-0004-0000-0C00-000046170000}"/>
    <hyperlink ref="O3050" r:id="rId5960" xr:uid="{00000000-0004-0000-0C00-000047170000}"/>
    <hyperlink ref="N3051" r:id="rId5961" xr:uid="{00000000-0004-0000-0C00-000048170000}"/>
    <hyperlink ref="O3051" r:id="rId5962" xr:uid="{00000000-0004-0000-0C00-000049170000}"/>
    <hyperlink ref="N3052" r:id="rId5963" xr:uid="{00000000-0004-0000-0C00-00004A170000}"/>
    <hyperlink ref="O3052" r:id="rId5964" xr:uid="{00000000-0004-0000-0C00-00004B170000}"/>
    <hyperlink ref="N3053" r:id="rId5965" xr:uid="{00000000-0004-0000-0C00-00004C170000}"/>
    <hyperlink ref="O3053" r:id="rId5966" xr:uid="{00000000-0004-0000-0C00-00004D170000}"/>
    <hyperlink ref="N3054" r:id="rId5967" xr:uid="{00000000-0004-0000-0C00-00004E170000}"/>
    <hyperlink ref="O3054" r:id="rId5968" xr:uid="{00000000-0004-0000-0C00-00004F170000}"/>
    <hyperlink ref="N3055" r:id="rId5969" xr:uid="{00000000-0004-0000-0C00-000050170000}"/>
    <hyperlink ref="N3056" r:id="rId5970" xr:uid="{00000000-0004-0000-0C00-000051170000}"/>
    <hyperlink ref="O3056" r:id="rId5971" xr:uid="{00000000-0004-0000-0C00-000052170000}"/>
    <hyperlink ref="N3057" r:id="rId5972" xr:uid="{00000000-0004-0000-0C00-000053170000}"/>
    <hyperlink ref="N3058" r:id="rId5973" xr:uid="{00000000-0004-0000-0C00-000054170000}"/>
    <hyperlink ref="O3058" r:id="rId5974" xr:uid="{00000000-0004-0000-0C00-000055170000}"/>
    <hyperlink ref="N3059" r:id="rId5975" xr:uid="{00000000-0004-0000-0C00-000056170000}"/>
    <hyperlink ref="O3059" r:id="rId5976" xr:uid="{00000000-0004-0000-0C00-000057170000}"/>
    <hyperlink ref="N3060" r:id="rId5977" xr:uid="{00000000-0004-0000-0C00-000058170000}"/>
    <hyperlink ref="O3060" r:id="rId5978" xr:uid="{00000000-0004-0000-0C00-000059170000}"/>
    <hyperlink ref="N3061" r:id="rId5979" xr:uid="{00000000-0004-0000-0C00-00005A170000}"/>
    <hyperlink ref="O3061" r:id="rId5980" xr:uid="{00000000-0004-0000-0C00-00005B170000}"/>
    <hyperlink ref="N3062" r:id="rId5981" xr:uid="{00000000-0004-0000-0C00-00005C170000}"/>
    <hyperlink ref="O3062" r:id="rId5982" xr:uid="{00000000-0004-0000-0C00-00005D170000}"/>
    <hyperlink ref="N3063" r:id="rId5983" xr:uid="{00000000-0004-0000-0C00-00005E170000}"/>
    <hyperlink ref="N3064" r:id="rId5984" xr:uid="{00000000-0004-0000-0C00-00005F170000}"/>
    <hyperlink ref="O3064" r:id="rId5985" xr:uid="{00000000-0004-0000-0C00-000060170000}"/>
    <hyperlink ref="N3065" r:id="rId5986" xr:uid="{00000000-0004-0000-0C00-000061170000}"/>
    <hyperlink ref="O3065" r:id="rId5987" xr:uid="{00000000-0004-0000-0C00-000062170000}"/>
    <hyperlink ref="N3066" r:id="rId5988" xr:uid="{00000000-0004-0000-0C00-000063170000}"/>
    <hyperlink ref="O3066" r:id="rId5989" xr:uid="{00000000-0004-0000-0C00-000064170000}"/>
    <hyperlink ref="N3067" r:id="rId5990" xr:uid="{00000000-0004-0000-0C00-000065170000}"/>
    <hyperlink ref="O3067" r:id="rId5991" xr:uid="{00000000-0004-0000-0C00-000066170000}"/>
    <hyperlink ref="N3068" r:id="rId5992" xr:uid="{00000000-0004-0000-0C00-000067170000}"/>
    <hyperlink ref="O3068" r:id="rId5993" xr:uid="{00000000-0004-0000-0C00-000068170000}"/>
    <hyperlink ref="N3069" r:id="rId5994" xr:uid="{00000000-0004-0000-0C00-000069170000}"/>
    <hyperlink ref="O3069" r:id="rId5995" xr:uid="{00000000-0004-0000-0C00-00006A170000}"/>
    <hyperlink ref="N3070" r:id="rId5996" xr:uid="{00000000-0004-0000-0C00-00006B170000}"/>
    <hyperlink ref="O3070" r:id="rId5997" xr:uid="{00000000-0004-0000-0C00-00006C170000}"/>
    <hyperlink ref="N3071" r:id="rId5998" xr:uid="{00000000-0004-0000-0C00-00006D170000}"/>
    <hyperlink ref="O3071" r:id="rId5999" xr:uid="{00000000-0004-0000-0C00-00006E170000}"/>
    <hyperlink ref="N3072" r:id="rId6000" xr:uid="{00000000-0004-0000-0C00-00006F170000}"/>
    <hyperlink ref="N3073" r:id="rId6001" xr:uid="{00000000-0004-0000-0C00-000070170000}"/>
    <hyperlink ref="O3073" r:id="rId6002" xr:uid="{00000000-0004-0000-0C00-000071170000}"/>
    <hyperlink ref="N3074" r:id="rId6003" xr:uid="{00000000-0004-0000-0C00-000072170000}"/>
    <hyperlink ref="O3074" r:id="rId6004" xr:uid="{00000000-0004-0000-0C00-000073170000}"/>
    <hyperlink ref="N3075" r:id="rId6005" xr:uid="{00000000-0004-0000-0C00-000074170000}"/>
    <hyperlink ref="O3075" r:id="rId6006" xr:uid="{00000000-0004-0000-0C00-000075170000}"/>
    <hyperlink ref="N3076" r:id="rId6007" xr:uid="{00000000-0004-0000-0C00-000076170000}"/>
    <hyperlink ref="O3076" r:id="rId6008" xr:uid="{00000000-0004-0000-0C00-000077170000}"/>
    <hyperlink ref="N3077" r:id="rId6009" xr:uid="{00000000-0004-0000-0C00-000078170000}"/>
    <hyperlink ref="N3078" r:id="rId6010" xr:uid="{00000000-0004-0000-0C00-000079170000}"/>
    <hyperlink ref="O3078" r:id="rId6011" xr:uid="{00000000-0004-0000-0C00-00007A170000}"/>
    <hyperlink ref="N3079" r:id="rId6012" xr:uid="{00000000-0004-0000-0C00-00007B170000}"/>
    <hyperlink ref="N3080" r:id="rId6013" xr:uid="{00000000-0004-0000-0C00-00007C170000}"/>
    <hyperlink ref="O3080" r:id="rId6014" xr:uid="{00000000-0004-0000-0C00-00007D170000}"/>
    <hyperlink ref="N3081" r:id="rId6015" xr:uid="{00000000-0004-0000-0C00-00007E170000}"/>
    <hyperlink ref="O3081" r:id="rId6016" xr:uid="{00000000-0004-0000-0C00-00007F170000}"/>
    <hyperlink ref="N3082" r:id="rId6017" xr:uid="{00000000-0004-0000-0C00-000080170000}"/>
    <hyperlink ref="O3082" r:id="rId6018" xr:uid="{00000000-0004-0000-0C00-000081170000}"/>
    <hyperlink ref="N3083" r:id="rId6019" xr:uid="{00000000-0004-0000-0C00-000082170000}"/>
    <hyperlink ref="O3083" r:id="rId6020" xr:uid="{00000000-0004-0000-0C00-000083170000}"/>
    <hyperlink ref="N3084" r:id="rId6021" xr:uid="{00000000-0004-0000-0C00-000084170000}"/>
    <hyperlink ref="N3085" r:id="rId6022" xr:uid="{00000000-0004-0000-0C00-000085170000}"/>
    <hyperlink ref="O3085" r:id="rId6023" xr:uid="{00000000-0004-0000-0C00-000086170000}"/>
    <hyperlink ref="N3086" r:id="rId6024" xr:uid="{00000000-0004-0000-0C00-000087170000}"/>
    <hyperlink ref="N3087" r:id="rId6025" xr:uid="{00000000-0004-0000-0C00-000088170000}"/>
    <hyperlink ref="O3087" r:id="rId6026" xr:uid="{00000000-0004-0000-0C00-000089170000}"/>
    <hyperlink ref="N3088" r:id="rId6027" xr:uid="{00000000-0004-0000-0C00-00008A170000}"/>
    <hyperlink ref="N3089" r:id="rId6028" xr:uid="{00000000-0004-0000-0C00-00008B170000}"/>
    <hyperlink ref="N3090" r:id="rId6029" xr:uid="{00000000-0004-0000-0C00-00008C170000}"/>
    <hyperlink ref="O3090" r:id="rId6030" xr:uid="{00000000-0004-0000-0C00-00008D170000}"/>
    <hyperlink ref="N3091" r:id="rId6031" xr:uid="{00000000-0004-0000-0C00-00008E170000}"/>
    <hyperlink ref="O3091" r:id="rId6032" xr:uid="{00000000-0004-0000-0C00-00008F170000}"/>
    <hyperlink ref="N3092" r:id="rId6033" xr:uid="{00000000-0004-0000-0C00-000090170000}"/>
    <hyperlink ref="N3093" r:id="rId6034" xr:uid="{00000000-0004-0000-0C00-000091170000}"/>
    <hyperlink ref="O3093" r:id="rId6035" xr:uid="{00000000-0004-0000-0C00-000092170000}"/>
    <hyperlink ref="N3094" r:id="rId6036" xr:uid="{00000000-0004-0000-0C00-000093170000}"/>
    <hyperlink ref="O3094" r:id="rId6037" xr:uid="{00000000-0004-0000-0C00-000094170000}"/>
    <hyperlink ref="N3095" r:id="rId6038" xr:uid="{00000000-0004-0000-0C00-000095170000}"/>
    <hyperlink ref="O3095" r:id="rId6039" xr:uid="{00000000-0004-0000-0C00-000096170000}"/>
    <hyperlink ref="N3096" r:id="rId6040" xr:uid="{00000000-0004-0000-0C00-000097170000}"/>
    <hyperlink ref="O3096" r:id="rId6041" xr:uid="{00000000-0004-0000-0C00-000098170000}"/>
    <hyperlink ref="N3097" r:id="rId6042" xr:uid="{00000000-0004-0000-0C00-000099170000}"/>
    <hyperlink ref="O3097" r:id="rId6043" xr:uid="{00000000-0004-0000-0C00-00009A170000}"/>
    <hyperlink ref="N3098" r:id="rId6044" xr:uid="{00000000-0004-0000-0C00-00009B170000}"/>
    <hyperlink ref="O3098" r:id="rId6045" xr:uid="{00000000-0004-0000-0C00-00009C170000}"/>
    <hyperlink ref="N3099" r:id="rId6046" xr:uid="{00000000-0004-0000-0C00-00009D170000}"/>
    <hyperlink ref="O3099" r:id="rId6047" xr:uid="{00000000-0004-0000-0C00-00009E170000}"/>
    <hyperlink ref="N3100" r:id="rId6048" xr:uid="{00000000-0004-0000-0C00-00009F170000}"/>
    <hyperlink ref="O3100" r:id="rId6049" xr:uid="{00000000-0004-0000-0C00-0000A0170000}"/>
    <hyperlink ref="N3101" r:id="rId6050" xr:uid="{00000000-0004-0000-0C00-0000A1170000}"/>
    <hyperlink ref="O3101" r:id="rId6051" xr:uid="{00000000-0004-0000-0C00-0000A2170000}"/>
    <hyperlink ref="N3102" r:id="rId6052" xr:uid="{00000000-0004-0000-0C00-0000A3170000}"/>
    <hyperlink ref="O3102" r:id="rId6053" xr:uid="{00000000-0004-0000-0C00-0000A4170000}"/>
    <hyperlink ref="N3103" r:id="rId6054" xr:uid="{00000000-0004-0000-0C00-0000A5170000}"/>
    <hyperlink ref="O3103" r:id="rId6055" xr:uid="{00000000-0004-0000-0C00-0000A6170000}"/>
    <hyperlink ref="N3104" r:id="rId6056" xr:uid="{00000000-0004-0000-0C00-0000A7170000}"/>
    <hyperlink ref="N3105" r:id="rId6057" xr:uid="{00000000-0004-0000-0C00-0000A8170000}"/>
    <hyperlink ref="N3106" r:id="rId6058" xr:uid="{00000000-0004-0000-0C00-0000A9170000}"/>
    <hyperlink ref="O3106" r:id="rId6059" xr:uid="{00000000-0004-0000-0C00-0000AA170000}"/>
    <hyperlink ref="N3107" r:id="rId6060" xr:uid="{00000000-0004-0000-0C00-0000AB170000}"/>
    <hyperlink ref="O3107" r:id="rId6061" xr:uid="{00000000-0004-0000-0C00-0000AC170000}"/>
    <hyperlink ref="N3108" r:id="rId6062" xr:uid="{00000000-0004-0000-0C00-0000AD170000}"/>
    <hyperlink ref="O3108" r:id="rId6063" xr:uid="{00000000-0004-0000-0C00-0000AE170000}"/>
    <hyperlink ref="N3109" r:id="rId6064" xr:uid="{00000000-0004-0000-0C00-0000AF170000}"/>
    <hyperlink ref="N3110" r:id="rId6065" xr:uid="{00000000-0004-0000-0C00-0000B0170000}"/>
    <hyperlink ref="O3110" r:id="rId6066" xr:uid="{00000000-0004-0000-0C00-0000B1170000}"/>
    <hyperlink ref="N3111" r:id="rId6067" xr:uid="{00000000-0004-0000-0C00-0000B2170000}"/>
    <hyperlink ref="O3111" r:id="rId6068" xr:uid="{00000000-0004-0000-0C00-0000B3170000}"/>
    <hyperlink ref="N3112" r:id="rId6069" xr:uid="{00000000-0004-0000-0C00-0000B4170000}"/>
    <hyperlink ref="O3112" r:id="rId6070" xr:uid="{00000000-0004-0000-0C00-0000B5170000}"/>
    <hyperlink ref="N3113" r:id="rId6071" xr:uid="{00000000-0004-0000-0C00-0000B6170000}"/>
    <hyperlink ref="N3114" r:id="rId6072" xr:uid="{00000000-0004-0000-0C00-0000B7170000}"/>
    <hyperlink ref="O3114" r:id="rId6073" xr:uid="{00000000-0004-0000-0C00-0000B8170000}"/>
    <hyperlink ref="N3115" r:id="rId6074" xr:uid="{00000000-0004-0000-0C00-0000B9170000}"/>
    <hyperlink ref="O3115" r:id="rId6075" xr:uid="{00000000-0004-0000-0C00-0000BA170000}"/>
    <hyperlink ref="N3116" r:id="rId6076" xr:uid="{00000000-0004-0000-0C00-0000BB170000}"/>
    <hyperlink ref="N3117" r:id="rId6077" xr:uid="{00000000-0004-0000-0C00-0000BC170000}"/>
    <hyperlink ref="O3117" r:id="rId6078" xr:uid="{00000000-0004-0000-0C00-0000BD170000}"/>
    <hyperlink ref="N3118" r:id="rId6079" xr:uid="{00000000-0004-0000-0C00-0000BE170000}"/>
    <hyperlink ref="N3119" r:id="rId6080" xr:uid="{00000000-0004-0000-0C00-0000BF170000}"/>
    <hyperlink ref="N3120" r:id="rId6081" xr:uid="{00000000-0004-0000-0C00-0000C0170000}"/>
    <hyperlink ref="O3120" r:id="rId6082" xr:uid="{00000000-0004-0000-0C00-0000C1170000}"/>
    <hyperlink ref="N3121" r:id="rId6083" xr:uid="{00000000-0004-0000-0C00-0000C2170000}"/>
    <hyperlink ref="O3121" r:id="rId6084" xr:uid="{00000000-0004-0000-0C00-0000C3170000}"/>
    <hyperlink ref="N3122" r:id="rId6085" xr:uid="{00000000-0004-0000-0C00-0000C4170000}"/>
    <hyperlink ref="O3122" r:id="rId6086" xr:uid="{00000000-0004-0000-0C00-0000C5170000}"/>
    <hyperlink ref="N3123" r:id="rId6087" xr:uid="{00000000-0004-0000-0C00-0000C6170000}"/>
    <hyperlink ref="O3123" r:id="rId6088" xr:uid="{00000000-0004-0000-0C00-0000C7170000}"/>
    <hyperlink ref="N3124" r:id="rId6089" xr:uid="{00000000-0004-0000-0C00-0000C8170000}"/>
    <hyperlink ref="O3124" r:id="rId6090" xr:uid="{00000000-0004-0000-0C00-0000C9170000}"/>
    <hyperlink ref="N3125" r:id="rId6091" xr:uid="{00000000-0004-0000-0C00-0000CA170000}"/>
    <hyperlink ref="O3125" r:id="rId6092" xr:uid="{00000000-0004-0000-0C00-0000CB170000}"/>
    <hyperlink ref="N3126" r:id="rId6093" xr:uid="{00000000-0004-0000-0C00-0000CC170000}"/>
    <hyperlink ref="O3126" r:id="rId6094" xr:uid="{00000000-0004-0000-0C00-0000CD170000}"/>
    <hyperlink ref="N3127" r:id="rId6095" xr:uid="{00000000-0004-0000-0C00-0000CE170000}"/>
    <hyperlink ref="N3128" r:id="rId6096" xr:uid="{00000000-0004-0000-0C00-0000CF170000}"/>
    <hyperlink ref="N3129" r:id="rId6097" xr:uid="{00000000-0004-0000-0C00-0000D0170000}"/>
    <hyperlink ref="O3129" r:id="rId6098" xr:uid="{00000000-0004-0000-0C00-0000D1170000}"/>
    <hyperlink ref="N3130" r:id="rId6099" xr:uid="{00000000-0004-0000-0C00-0000D2170000}"/>
    <hyperlink ref="O3130" r:id="rId6100" xr:uid="{00000000-0004-0000-0C00-0000D3170000}"/>
    <hyperlink ref="N3131" r:id="rId6101" xr:uid="{00000000-0004-0000-0C00-0000D4170000}"/>
    <hyperlink ref="O3131" r:id="rId6102" xr:uid="{00000000-0004-0000-0C00-0000D5170000}"/>
    <hyperlink ref="N3132" r:id="rId6103" xr:uid="{00000000-0004-0000-0C00-0000D6170000}"/>
    <hyperlink ref="O3132" r:id="rId6104" xr:uid="{00000000-0004-0000-0C00-0000D7170000}"/>
    <hyperlink ref="N3133" r:id="rId6105" xr:uid="{00000000-0004-0000-0C00-0000D8170000}"/>
    <hyperlink ref="N3134" r:id="rId6106" xr:uid="{00000000-0004-0000-0C00-0000D9170000}"/>
    <hyperlink ref="N3135" r:id="rId6107" xr:uid="{00000000-0004-0000-0C00-0000DA170000}"/>
    <hyperlink ref="N3136" r:id="rId6108" xr:uid="{00000000-0004-0000-0C00-0000DB170000}"/>
    <hyperlink ref="O3136" r:id="rId6109" xr:uid="{00000000-0004-0000-0C00-0000DC170000}"/>
    <hyperlink ref="N3137" r:id="rId6110" xr:uid="{00000000-0004-0000-0C00-0000DD170000}"/>
    <hyperlink ref="O3137" r:id="rId6111" xr:uid="{00000000-0004-0000-0C00-0000DE170000}"/>
    <hyperlink ref="N3138" r:id="rId6112" xr:uid="{00000000-0004-0000-0C00-0000DF170000}"/>
    <hyperlink ref="N3139" r:id="rId6113" xr:uid="{00000000-0004-0000-0C00-0000E0170000}"/>
    <hyperlink ref="N3140" r:id="rId6114" xr:uid="{00000000-0004-0000-0C00-0000E1170000}"/>
    <hyperlink ref="N3141" r:id="rId6115" xr:uid="{00000000-0004-0000-0C00-0000E2170000}"/>
    <hyperlink ref="O3141" r:id="rId6116" xr:uid="{00000000-0004-0000-0C00-0000E3170000}"/>
    <hyperlink ref="N3142" r:id="rId6117" xr:uid="{00000000-0004-0000-0C00-0000E4170000}"/>
    <hyperlink ref="N3143" r:id="rId6118" xr:uid="{00000000-0004-0000-0C00-0000E5170000}"/>
    <hyperlink ref="N3144" r:id="rId6119" xr:uid="{00000000-0004-0000-0C00-0000E6170000}"/>
    <hyperlink ref="O3144" r:id="rId6120" xr:uid="{00000000-0004-0000-0C00-0000E7170000}"/>
    <hyperlink ref="N3145" r:id="rId6121" xr:uid="{00000000-0004-0000-0C00-0000E8170000}"/>
    <hyperlink ref="O3145" r:id="rId6122" xr:uid="{00000000-0004-0000-0C00-0000E9170000}"/>
    <hyperlink ref="N3146" r:id="rId6123" xr:uid="{00000000-0004-0000-0C00-0000EA170000}"/>
    <hyperlink ref="N3147" r:id="rId6124" xr:uid="{00000000-0004-0000-0C00-0000EB170000}"/>
    <hyperlink ref="O3147" r:id="rId6125" xr:uid="{00000000-0004-0000-0C00-0000EC170000}"/>
    <hyperlink ref="N3150" r:id="rId6126" xr:uid="{00000000-0004-0000-0C00-0000ED170000}"/>
    <hyperlink ref="O3150" r:id="rId6127" xr:uid="{00000000-0004-0000-0C00-0000EE170000}"/>
    <hyperlink ref="N3151" r:id="rId6128" xr:uid="{00000000-0004-0000-0C00-0000EF170000}"/>
    <hyperlink ref="O3151" r:id="rId6129" xr:uid="{00000000-0004-0000-0C00-0000F0170000}"/>
    <hyperlink ref="N3152" r:id="rId6130" xr:uid="{00000000-0004-0000-0C00-0000F1170000}"/>
    <hyperlink ref="O3152" r:id="rId6131" xr:uid="{00000000-0004-0000-0C00-0000F2170000}"/>
    <hyperlink ref="N3153" r:id="rId6132" xr:uid="{00000000-0004-0000-0C00-0000F3170000}"/>
    <hyperlink ref="O3153" r:id="rId6133" xr:uid="{00000000-0004-0000-0C00-0000F4170000}"/>
    <hyperlink ref="N3154" r:id="rId6134" xr:uid="{00000000-0004-0000-0C00-0000F5170000}"/>
    <hyperlink ref="O3154" r:id="rId6135" xr:uid="{00000000-0004-0000-0C00-0000F6170000}"/>
    <hyperlink ref="N3155" r:id="rId6136" xr:uid="{00000000-0004-0000-0C00-0000F7170000}"/>
    <hyperlink ref="O3155" r:id="rId6137" xr:uid="{00000000-0004-0000-0C00-0000F8170000}"/>
    <hyperlink ref="N3156" r:id="rId6138" xr:uid="{00000000-0004-0000-0C00-0000F9170000}"/>
    <hyperlink ref="O3156" r:id="rId6139" xr:uid="{00000000-0004-0000-0C00-0000FA170000}"/>
    <hyperlink ref="N3157" r:id="rId6140" xr:uid="{00000000-0004-0000-0C00-0000FB170000}"/>
    <hyperlink ref="O3157" r:id="rId6141" xr:uid="{00000000-0004-0000-0C00-0000FC170000}"/>
    <hyperlink ref="N3158" r:id="rId6142" xr:uid="{00000000-0004-0000-0C00-0000FD170000}"/>
    <hyperlink ref="O3158" r:id="rId6143" xr:uid="{00000000-0004-0000-0C00-0000FE170000}"/>
    <hyperlink ref="N3159" r:id="rId6144" xr:uid="{00000000-0004-0000-0C00-0000FF170000}"/>
    <hyperlink ref="O3159" r:id="rId6145" xr:uid="{00000000-0004-0000-0C00-000000180000}"/>
    <hyperlink ref="N3160" r:id="rId6146" xr:uid="{00000000-0004-0000-0C00-000001180000}"/>
    <hyperlink ref="O3160" r:id="rId6147" xr:uid="{00000000-0004-0000-0C00-000002180000}"/>
    <hyperlink ref="N3161" r:id="rId6148" xr:uid="{00000000-0004-0000-0C00-000003180000}"/>
    <hyperlink ref="O3161" r:id="rId6149" xr:uid="{00000000-0004-0000-0C00-000004180000}"/>
    <hyperlink ref="N3162" r:id="rId6150" xr:uid="{00000000-0004-0000-0C00-000005180000}"/>
    <hyperlink ref="O3162" r:id="rId6151" xr:uid="{00000000-0004-0000-0C00-000006180000}"/>
    <hyperlink ref="N3163" r:id="rId6152" xr:uid="{00000000-0004-0000-0C00-000007180000}"/>
    <hyperlink ref="O3163" r:id="rId6153" xr:uid="{00000000-0004-0000-0C00-000008180000}"/>
    <hyperlink ref="N3164" r:id="rId6154" xr:uid="{00000000-0004-0000-0C00-000009180000}"/>
    <hyperlink ref="O3164" r:id="rId6155" xr:uid="{00000000-0004-0000-0C00-00000A180000}"/>
    <hyperlink ref="N3165" r:id="rId6156" xr:uid="{00000000-0004-0000-0C00-00000B180000}"/>
    <hyperlink ref="O3165" r:id="rId6157" xr:uid="{00000000-0004-0000-0C00-00000C180000}"/>
    <hyperlink ref="N3166" r:id="rId6158" xr:uid="{00000000-0004-0000-0C00-00000D180000}"/>
    <hyperlink ref="O3166" r:id="rId6159" xr:uid="{00000000-0004-0000-0C00-00000E180000}"/>
    <hyperlink ref="N3167" r:id="rId6160" xr:uid="{00000000-0004-0000-0C00-00000F180000}"/>
    <hyperlink ref="O3167" r:id="rId6161" xr:uid="{00000000-0004-0000-0C00-000010180000}"/>
    <hyperlink ref="N3168" r:id="rId6162" xr:uid="{00000000-0004-0000-0C00-000011180000}"/>
    <hyperlink ref="O3168" r:id="rId6163" xr:uid="{00000000-0004-0000-0C00-000012180000}"/>
    <hyperlink ref="N3169" r:id="rId6164" xr:uid="{00000000-0004-0000-0C00-000013180000}"/>
    <hyperlink ref="O3169" r:id="rId6165" xr:uid="{00000000-0004-0000-0C00-000014180000}"/>
    <hyperlink ref="N3170" r:id="rId6166" xr:uid="{00000000-0004-0000-0C00-000015180000}"/>
    <hyperlink ref="O3170" r:id="rId6167" xr:uid="{00000000-0004-0000-0C00-000016180000}"/>
    <hyperlink ref="N3171" r:id="rId6168" xr:uid="{00000000-0004-0000-0C00-000017180000}"/>
    <hyperlink ref="O3171" r:id="rId6169" xr:uid="{00000000-0004-0000-0C00-000018180000}"/>
    <hyperlink ref="N3172" r:id="rId6170" xr:uid="{00000000-0004-0000-0C00-000019180000}"/>
    <hyperlink ref="O3172" r:id="rId6171" xr:uid="{00000000-0004-0000-0C00-00001A180000}"/>
    <hyperlink ref="N3173" r:id="rId6172" xr:uid="{00000000-0004-0000-0C00-00001B180000}"/>
    <hyperlink ref="O3173" r:id="rId6173" xr:uid="{00000000-0004-0000-0C00-00001C180000}"/>
    <hyperlink ref="N3174" r:id="rId6174" xr:uid="{00000000-0004-0000-0C00-00001D180000}"/>
    <hyperlink ref="O3174" r:id="rId6175" xr:uid="{00000000-0004-0000-0C00-00001E180000}"/>
    <hyperlink ref="N3175" r:id="rId6176" xr:uid="{00000000-0004-0000-0C00-00001F180000}"/>
    <hyperlink ref="O3175" r:id="rId6177" xr:uid="{00000000-0004-0000-0C00-000020180000}"/>
    <hyperlink ref="N3176" r:id="rId6178" xr:uid="{00000000-0004-0000-0C00-000021180000}"/>
    <hyperlink ref="O3176" r:id="rId6179" xr:uid="{00000000-0004-0000-0C00-000022180000}"/>
    <hyperlink ref="N3177" r:id="rId6180" xr:uid="{00000000-0004-0000-0C00-000023180000}"/>
    <hyperlink ref="O3177" r:id="rId6181" xr:uid="{00000000-0004-0000-0C00-000024180000}"/>
    <hyperlink ref="N3178" r:id="rId6182" xr:uid="{00000000-0004-0000-0C00-000025180000}"/>
    <hyperlink ref="O3178" r:id="rId6183" xr:uid="{00000000-0004-0000-0C00-000026180000}"/>
    <hyperlink ref="N3179" r:id="rId6184" xr:uid="{00000000-0004-0000-0C00-000027180000}"/>
    <hyperlink ref="O3179" r:id="rId6185" xr:uid="{00000000-0004-0000-0C00-000028180000}"/>
    <hyperlink ref="N3180" r:id="rId6186" xr:uid="{00000000-0004-0000-0C00-000029180000}"/>
    <hyperlink ref="O3180" r:id="rId6187" xr:uid="{00000000-0004-0000-0C00-00002A180000}"/>
    <hyperlink ref="N3181" r:id="rId6188" xr:uid="{00000000-0004-0000-0C00-00002B180000}"/>
    <hyperlink ref="O3181" r:id="rId6189" xr:uid="{00000000-0004-0000-0C00-00002C180000}"/>
    <hyperlink ref="N3182" r:id="rId6190" xr:uid="{00000000-0004-0000-0C00-00002D180000}"/>
    <hyperlink ref="O3182" r:id="rId6191" xr:uid="{00000000-0004-0000-0C00-00002E180000}"/>
    <hyperlink ref="N3183" r:id="rId6192" xr:uid="{00000000-0004-0000-0C00-00002F180000}"/>
    <hyperlink ref="O3183" r:id="rId6193" xr:uid="{00000000-0004-0000-0C00-000030180000}"/>
    <hyperlink ref="N3184" r:id="rId6194" xr:uid="{00000000-0004-0000-0C00-000031180000}"/>
    <hyperlink ref="O3184" r:id="rId6195" xr:uid="{00000000-0004-0000-0C00-000032180000}"/>
    <hyperlink ref="N3185" r:id="rId6196" xr:uid="{00000000-0004-0000-0C00-000033180000}"/>
    <hyperlink ref="N3186" r:id="rId6197" xr:uid="{00000000-0004-0000-0C00-000034180000}"/>
    <hyperlink ref="O3186" r:id="rId6198" xr:uid="{00000000-0004-0000-0C00-000035180000}"/>
    <hyperlink ref="N3187" r:id="rId6199" xr:uid="{00000000-0004-0000-0C00-000036180000}"/>
    <hyperlink ref="O3187" r:id="rId6200" xr:uid="{00000000-0004-0000-0C00-000037180000}"/>
    <hyperlink ref="N3188" r:id="rId6201" xr:uid="{00000000-0004-0000-0C00-000038180000}"/>
    <hyperlink ref="O3188" r:id="rId6202" xr:uid="{00000000-0004-0000-0C00-000039180000}"/>
    <hyperlink ref="N3189" r:id="rId6203" xr:uid="{00000000-0004-0000-0C00-00003A180000}"/>
    <hyperlink ref="O3189" r:id="rId6204" xr:uid="{00000000-0004-0000-0C00-00003B180000}"/>
    <hyperlink ref="N3190" r:id="rId6205" xr:uid="{00000000-0004-0000-0C00-00003C180000}"/>
    <hyperlink ref="O3190" r:id="rId6206" xr:uid="{00000000-0004-0000-0C00-00003D180000}"/>
    <hyperlink ref="N3191" r:id="rId6207" xr:uid="{00000000-0004-0000-0C00-00003E180000}"/>
    <hyperlink ref="O3191" r:id="rId6208" xr:uid="{00000000-0004-0000-0C00-00003F180000}"/>
    <hyperlink ref="N3192" r:id="rId6209" xr:uid="{00000000-0004-0000-0C00-000040180000}"/>
    <hyperlink ref="O3192" r:id="rId6210" xr:uid="{00000000-0004-0000-0C00-000041180000}"/>
    <hyperlink ref="N3193" r:id="rId6211" xr:uid="{00000000-0004-0000-0C00-000042180000}"/>
    <hyperlink ref="O3193" r:id="rId6212" xr:uid="{00000000-0004-0000-0C00-000043180000}"/>
    <hyperlink ref="N3194" r:id="rId6213" xr:uid="{00000000-0004-0000-0C00-000044180000}"/>
    <hyperlink ref="O3194" r:id="rId6214" xr:uid="{00000000-0004-0000-0C00-000045180000}"/>
    <hyperlink ref="N3195" r:id="rId6215" xr:uid="{00000000-0004-0000-0C00-000046180000}"/>
    <hyperlink ref="O3195" r:id="rId6216" xr:uid="{00000000-0004-0000-0C00-000047180000}"/>
    <hyperlink ref="N3196" r:id="rId6217" xr:uid="{00000000-0004-0000-0C00-000048180000}"/>
    <hyperlink ref="O3196" r:id="rId6218" xr:uid="{00000000-0004-0000-0C00-000049180000}"/>
    <hyperlink ref="N3197" r:id="rId6219" xr:uid="{00000000-0004-0000-0C00-00004A180000}"/>
    <hyperlink ref="O3197" r:id="rId6220" xr:uid="{00000000-0004-0000-0C00-00004B180000}"/>
    <hyperlink ref="N3198" r:id="rId6221" xr:uid="{00000000-0004-0000-0C00-00004C180000}"/>
    <hyperlink ref="O3198" r:id="rId6222" xr:uid="{00000000-0004-0000-0C00-00004D180000}"/>
    <hyperlink ref="N3199" r:id="rId6223" xr:uid="{00000000-0004-0000-0C00-00004E180000}"/>
    <hyperlink ref="O3199" r:id="rId6224" xr:uid="{00000000-0004-0000-0C00-00004F180000}"/>
    <hyperlink ref="N3200" r:id="rId6225" xr:uid="{00000000-0004-0000-0C00-000050180000}"/>
    <hyperlink ref="O3200" r:id="rId6226" xr:uid="{00000000-0004-0000-0C00-000051180000}"/>
    <hyperlink ref="N3201" r:id="rId6227" xr:uid="{00000000-0004-0000-0C00-000052180000}"/>
    <hyperlink ref="O3201" r:id="rId6228" xr:uid="{00000000-0004-0000-0C00-000053180000}"/>
    <hyperlink ref="N3202" r:id="rId6229" xr:uid="{00000000-0004-0000-0C00-000054180000}"/>
    <hyperlink ref="O3202" r:id="rId6230" xr:uid="{00000000-0004-0000-0C00-000055180000}"/>
    <hyperlink ref="N3203" r:id="rId6231" xr:uid="{00000000-0004-0000-0C00-000056180000}"/>
    <hyperlink ref="O3203" r:id="rId6232" xr:uid="{00000000-0004-0000-0C00-000057180000}"/>
    <hyperlink ref="N3204" r:id="rId6233" xr:uid="{00000000-0004-0000-0C00-000058180000}"/>
    <hyperlink ref="O3204" r:id="rId6234" xr:uid="{00000000-0004-0000-0C00-000059180000}"/>
    <hyperlink ref="N3205" r:id="rId6235" xr:uid="{00000000-0004-0000-0C00-00005A180000}"/>
    <hyperlink ref="O3205" r:id="rId6236" xr:uid="{00000000-0004-0000-0C00-00005B180000}"/>
    <hyperlink ref="N3206" r:id="rId6237" xr:uid="{00000000-0004-0000-0C00-00005C180000}"/>
    <hyperlink ref="O3206" r:id="rId6238" xr:uid="{00000000-0004-0000-0C00-00005D180000}"/>
    <hyperlink ref="N3207" r:id="rId6239" xr:uid="{00000000-0004-0000-0C00-00005E180000}"/>
    <hyperlink ref="O3207" r:id="rId6240" xr:uid="{00000000-0004-0000-0C00-00005F180000}"/>
    <hyperlink ref="N3208" r:id="rId6241" xr:uid="{00000000-0004-0000-0C00-000060180000}"/>
    <hyperlink ref="O3208" r:id="rId6242" xr:uid="{00000000-0004-0000-0C00-000061180000}"/>
    <hyperlink ref="N3209" r:id="rId6243" xr:uid="{00000000-0004-0000-0C00-000062180000}"/>
    <hyperlink ref="O3209" r:id="rId6244" xr:uid="{00000000-0004-0000-0C00-000063180000}"/>
    <hyperlink ref="N3210" r:id="rId6245" xr:uid="{00000000-0004-0000-0C00-000064180000}"/>
    <hyperlink ref="O3210" r:id="rId6246" xr:uid="{00000000-0004-0000-0C00-000065180000}"/>
    <hyperlink ref="N3211" r:id="rId6247" xr:uid="{00000000-0004-0000-0C00-000066180000}"/>
    <hyperlink ref="O3211" r:id="rId6248" xr:uid="{00000000-0004-0000-0C00-000067180000}"/>
    <hyperlink ref="N3212" r:id="rId6249" xr:uid="{00000000-0004-0000-0C00-000068180000}"/>
    <hyperlink ref="O3212" r:id="rId6250" xr:uid="{00000000-0004-0000-0C00-000069180000}"/>
    <hyperlink ref="N3213" r:id="rId6251" xr:uid="{00000000-0004-0000-0C00-00006A180000}"/>
    <hyperlink ref="O3213" r:id="rId6252" xr:uid="{00000000-0004-0000-0C00-00006B180000}"/>
    <hyperlink ref="N3214" r:id="rId6253" xr:uid="{00000000-0004-0000-0C00-00006C180000}"/>
    <hyperlink ref="O3214" r:id="rId6254" xr:uid="{00000000-0004-0000-0C00-00006D180000}"/>
    <hyperlink ref="N3215" r:id="rId6255" xr:uid="{00000000-0004-0000-0C00-00006E180000}"/>
    <hyperlink ref="O3215" r:id="rId6256" xr:uid="{00000000-0004-0000-0C00-00006F180000}"/>
    <hyperlink ref="N3216" r:id="rId6257" xr:uid="{00000000-0004-0000-0C00-000070180000}"/>
    <hyperlink ref="O3216" r:id="rId6258" xr:uid="{00000000-0004-0000-0C00-000071180000}"/>
    <hyperlink ref="N3217" r:id="rId6259" xr:uid="{00000000-0004-0000-0C00-000072180000}"/>
    <hyperlink ref="O3217" r:id="rId6260" xr:uid="{00000000-0004-0000-0C00-000073180000}"/>
    <hyperlink ref="N3218" r:id="rId6261" xr:uid="{00000000-0004-0000-0C00-000074180000}"/>
    <hyperlink ref="O3218" r:id="rId6262" xr:uid="{00000000-0004-0000-0C00-000075180000}"/>
    <hyperlink ref="N3219" r:id="rId6263" xr:uid="{00000000-0004-0000-0C00-000076180000}"/>
    <hyperlink ref="O3219" r:id="rId6264" xr:uid="{00000000-0004-0000-0C00-000077180000}"/>
    <hyperlink ref="N3220" r:id="rId6265" xr:uid="{00000000-0004-0000-0C00-000078180000}"/>
    <hyperlink ref="O3220" r:id="rId6266" xr:uid="{00000000-0004-0000-0C00-000079180000}"/>
    <hyperlink ref="N3221" r:id="rId6267" xr:uid="{00000000-0004-0000-0C00-00007A180000}"/>
    <hyperlink ref="O3221" r:id="rId6268" xr:uid="{00000000-0004-0000-0C00-00007B180000}"/>
    <hyperlink ref="N3222" r:id="rId6269" xr:uid="{00000000-0004-0000-0C00-00007C180000}"/>
    <hyperlink ref="O3222" r:id="rId6270" xr:uid="{00000000-0004-0000-0C00-00007D180000}"/>
    <hyperlink ref="N3223" r:id="rId6271" xr:uid="{00000000-0004-0000-0C00-00007E180000}"/>
    <hyperlink ref="O3223" r:id="rId6272" xr:uid="{00000000-0004-0000-0C00-00007F180000}"/>
    <hyperlink ref="N3224" r:id="rId6273" xr:uid="{00000000-0004-0000-0C00-000080180000}"/>
    <hyperlink ref="O3224" r:id="rId6274" xr:uid="{00000000-0004-0000-0C00-000081180000}"/>
    <hyperlink ref="N3225" r:id="rId6275" xr:uid="{00000000-0004-0000-0C00-000082180000}"/>
    <hyperlink ref="O3225" r:id="rId6276" xr:uid="{00000000-0004-0000-0C00-000083180000}"/>
    <hyperlink ref="N3226" r:id="rId6277" xr:uid="{00000000-0004-0000-0C00-000084180000}"/>
    <hyperlink ref="O3226" r:id="rId6278" xr:uid="{00000000-0004-0000-0C00-000085180000}"/>
    <hyperlink ref="N3227" r:id="rId6279" xr:uid="{00000000-0004-0000-0C00-000086180000}"/>
    <hyperlink ref="O3227" r:id="rId6280" xr:uid="{00000000-0004-0000-0C00-000087180000}"/>
    <hyperlink ref="N3228" r:id="rId6281" xr:uid="{00000000-0004-0000-0C00-000088180000}"/>
    <hyperlink ref="O3228" r:id="rId6282" xr:uid="{00000000-0004-0000-0C00-000089180000}"/>
    <hyperlink ref="N3229" r:id="rId6283" xr:uid="{00000000-0004-0000-0C00-00008A180000}"/>
    <hyperlink ref="O3229" r:id="rId6284" xr:uid="{00000000-0004-0000-0C00-00008B180000}"/>
    <hyperlink ref="N3230" r:id="rId6285" xr:uid="{00000000-0004-0000-0C00-00008C180000}"/>
    <hyperlink ref="O3230" r:id="rId6286" xr:uid="{00000000-0004-0000-0C00-00008D180000}"/>
    <hyperlink ref="N3231" r:id="rId6287" xr:uid="{00000000-0004-0000-0C00-00008E180000}"/>
    <hyperlink ref="O3231" r:id="rId6288" xr:uid="{00000000-0004-0000-0C00-00008F180000}"/>
    <hyperlink ref="N3232" r:id="rId6289" xr:uid="{00000000-0004-0000-0C00-000090180000}"/>
    <hyperlink ref="O3232" r:id="rId6290" xr:uid="{00000000-0004-0000-0C00-000091180000}"/>
    <hyperlink ref="N3233" r:id="rId6291" xr:uid="{00000000-0004-0000-0C00-000092180000}"/>
    <hyperlink ref="O3233" r:id="rId6292" xr:uid="{00000000-0004-0000-0C00-000093180000}"/>
    <hyperlink ref="N3234" r:id="rId6293" xr:uid="{00000000-0004-0000-0C00-000094180000}"/>
    <hyperlink ref="O3234" r:id="rId6294" xr:uid="{00000000-0004-0000-0C00-000095180000}"/>
    <hyperlink ref="N3235" r:id="rId6295" xr:uid="{00000000-0004-0000-0C00-000096180000}"/>
    <hyperlink ref="O3235" r:id="rId6296" xr:uid="{00000000-0004-0000-0C00-000097180000}"/>
    <hyperlink ref="N3236" r:id="rId6297" xr:uid="{00000000-0004-0000-0C00-000098180000}"/>
    <hyperlink ref="O3236" r:id="rId6298" xr:uid="{00000000-0004-0000-0C00-000099180000}"/>
    <hyperlink ref="N3237" r:id="rId6299" xr:uid="{00000000-0004-0000-0C00-00009A180000}"/>
    <hyperlink ref="O3237" r:id="rId6300" xr:uid="{00000000-0004-0000-0C00-00009B180000}"/>
    <hyperlink ref="N3238" r:id="rId6301" xr:uid="{00000000-0004-0000-0C00-00009C180000}"/>
    <hyperlink ref="O3238" r:id="rId6302" xr:uid="{00000000-0004-0000-0C00-00009D180000}"/>
    <hyperlink ref="N3239" r:id="rId6303" xr:uid="{00000000-0004-0000-0C00-00009E180000}"/>
    <hyperlink ref="O3239" r:id="rId6304" xr:uid="{00000000-0004-0000-0C00-00009F180000}"/>
    <hyperlink ref="N3240" r:id="rId6305" xr:uid="{00000000-0004-0000-0C00-0000A0180000}"/>
    <hyperlink ref="O3240" r:id="rId6306" xr:uid="{00000000-0004-0000-0C00-0000A1180000}"/>
    <hyperlink ref="N3241" r:id="rId6307" xr:uid="{00000000-0004-0000-0C00-0000A2180000}"/>
    <hyperlink ref="O3241" r:id="rId6308" xr:uid="{00000000-0004-0000-0C00-0000A3180000}"/>
    <hyperlink ref="N3242" r:id="rId6309" xr:uid="{00000000-0004-0000-0C00-0000A4180000}"/>
    <hyperlink ref="O3242" r:id="rId6310" xr:uid="{00000000-0004-0000-0C00-0000A5180000}"/>
    <hyperlink ref="N3243" r:id="rId6311" xr:uid="{00000000-0004-0000-0C00-0000A6180000}"/>
    <hyperlink ref="O3243" r:id="rId6312" xr:uid="{00000000-0004-0000-0C00-0000A7180000}"/>
    <hyperlink ref="N3244" r:id="rId6313" xr:uid="{00000000-0004-0000-0C00-0000A8180000}"/>
    <hyperlink ref="O3244" r:id="rId6314" xr:uid="{00000000-0004-0000-0C00-0000A9180000}"/>
    <hyperlink ref="N3245" r:id="rId6315" xr:uid="{00000000-0004-0000-0C00-0000AA180000}"/>
    <hyperlink ref="O3245" r:id="rId6316" xr:uid="{00000000-0004-0000-0C00-0000AB180000}"/>
    <hyperlink ref="N3246" r:id="rId6317" xr:uid="{00000000-0004-0000-0C00-0000AC180000}"/>
    <hyperlink ref="O3246" r:id="rId6318" xr:uid="{00000000-0004-0000-0C00-0000AD180000}"/>
    <hyperlink ref="N3247" r:id="rId6319" xr:uid="{00000000-0004-0000-0C00-0000AE180000}"/>
    <hyperlink ref="O3247" r:id="rId6320" xr:uid="{00000000-0004-0000-0C00-0000AF180000}"/>
    <hyperlink ref="N3248" r:id="rId6321" xr:uid="{00000000-0004-0000-0C00-0000B0180000}"/>
    <hyperlink ref="O3248" r:id="rId6322" xr:uid="{00000000-0004-0000-0C00-0000B1180000}"/>
    <hyperlink ref="N3249" r:id="rId6323" xr:uid="{00000000-0004-0000-0C00-0000B2180000}"/>
    <hyperlink ref="O3249" r:id="rId6324" xr:uid="{00000000-0004-0000-0C00-0000B3180000}"/>
    <hyperlink ref="N3250" r:id="rId6325" xr:uid="{00000000-0004-0000-0C00-0000B4180000}"/>
    <hyperlink ref="O3250" r:id="rId6326" xr:uid="{00000000-0004-0000-0C00-0000B5180000}"/>
    <hyperlink ref="N3251" r:id="rId6327" xr:uid="{00000000-0004-0000-0C00-0000B6180000}"/>
    <hyperlink ref="O3251" r:id="rId6328" xr:uid="{00000000-0004-0000-0C00-0000B7180000}"/>
    <hyperlink ref="N3252" r:id="rId6329" xr:uid="{00000000-0004-0000-0C00-0000B8180000}"/>
    <hyperlink ref="O3252" r:id="rId6330" xr:uid="{00000000-0004-0000-0C00-0000B9180000}"/>
    <hyperlink ref="N3253" r:id="rId6331" xr:uid="{00000000-0004-0000-0C00-0000BA180000}"/>
    <hyperlink ref="O3253" r:id="rId6332" xr:uid="{00000000-0004-0000-0C00-0000BB180000}"/>
    <hyperlink ref="N3254" r:id="rId6333" xr:uid="{00000000-0004-0000-0C00-0000BC180000}"/>
    <hyperlink ref="O3254" r:id="rId6334" xr:uid="{00000000-0004-0000-0C00-0000BD180000}"/>
    <hyperlink ref="N3255" r:id="rId6335" xr:uid="{00000000-0004-0000-0C00-0000BE180000}"/>
    <hyperlink ref="O3255" r:id="rId6336" xr:uid="{00000000-0004-0000-0C00-0000BF180000}"/>
    <hyperlink ref="N3256" r:id="rId6337" xr:uid="{00000000-0004-0000-0C00-0000C0180000}"/>
    <hyperlink ref="O3256" r:id="rId6338" xr:uid="{00000000-0004-0000-0C00-0000C1180000}"/>
    <hyperlink ref="N3257" r:id="rId6339" xr:uid="{00000000-0004-0000-0C00-0000C2180000}"/>
    <hyperlink ref="O3257" r:id="rId6340" xr:uid="{00000000-0004-0000-0C00-0000C3180000}"/>
    <hyperlink ref="N3258" r:id="rId6341" xr:uid="{00000000-0004-0000-0C00-0000C4180000}"/>
    <hyperlink ref="O3258" r:id="rId6342" xr:uid="{00000000-0004-0000-0C00-0000C5180000}"/>
    <hyperlink ref="N3259" r:id="rId6343" xr:uid="{00000000-0004-0000-0C00-0000C6180000}"/>
    <hyperlink ref="O3259" r:id="rId6344" xr:uid="{00000000-0004-0000-0C00-0000C7180000}"/>
    <hyperlink ref="N3260" r:id="rId6345" xr:uid="{00000000-0004-0000-0C00-0000C8180000}"/>
    <hyperlink ref="O3260" r:id="rId6346" xr:uid="{00000000-0004-0000-0C00-0000C9180000}"/>
    <hyperlink ref="N3261" r:id="rId6347" xr:uid="{00000000-0004-0000-0C00-0000CA180000}"/>
    <hyperlink ref="O3261" r:id="rId6348" xr:uid="{00000000-0004-0000-0C00-0000CB180000}"/>
    <hyperlink ref="N3262" r:id="rId6349" xr:uid="{00000000-0004-0000-0C00-0000CC180000}"/>
    <hyperlink ref="O3262" r:id="rId6350" xr:uid="{00000000-0004-0000-0C00-0000CD180000}"/>
    <hyperlink ref="N3263" r:id="rId6351" xr:uid="{00000000-0004-0000-0C00-0000CE180000}"/>
    <hyperlink ref="O3263" r:id="rId6352" xr:uid="{00000000-0004-0000-0C00-0000CF180000}"/>
    <hyperlink ref="N3264" r:id="rId6353" xr:uid="{00000000-0004-0000-0C00-0000D0180000}"/>
    <hyperlink ref="O3264" r:id="rId6354" xr:uid="{00000000-0004-0000-0C00-0000D1180000}"/>
    <hyperlink ref="N3265" r:id="rId6355" xr:uid="{00000000-0004-0000-0C00-0000D2180000}"/>
    <hyperlink ref="O3265" r:id="rId6356" xr:uid="{00000000-0004-0000-0C00-0000D3180000}"/>
    <hyperlink ref="N3266" r:id="rId6357" xr:uid="{00000000-0004-0000-0C00-0000D4180000}"/>
    <hyperlink ref="O3266" r:id="rId6358" xr:uid="{00000000-0004-0000-0C00-0000D5180000}"/>
    <hyperlink ref="N3267" r:id="rId6359" xr:uid="{00000000-0004-0000-0C00-0000D6180000}"/>
    <hyperlink ref="O3267" r:id="rId6360" xr:uid="{00000000-0004-0000-0C00-0000D7180000}"/>
    <hyperlink ref="N3268" r:id="rId6361" xr:uid="{00000000-0004-0000-0C00-0000D8180000}"/>
    <hyperlink ref="O3268" r:id="rId6362" xr:uid="{00000000-0004-0000-0C00-0000D9180000}"/>
    <hyperlink ref="N3269" r:id="rId6363" xr:uid="{00000000-0004-0000-0C00-0000DA180000}"/>
    <hyperlink ref="O3269" r:id="rId6364" xr:uid="{00000000-0004-0000-0C00-0000DB180000}"/>
    <hyperlink ref="N3270" r:id="rId6365" xr:uid="{00000000-0004-0000-0C00-0000DC180000}"/>
    <hyperlink ref="O3270" r:id="rId6366" xr:uid="{00000000-0004-0000-0C00-0000DD180000}"/>
    <hyperlink ref="N3271" r:id="rId6367" xr:uid="{00000000-0004-0000-0C00-0000DE180000}"/>
    <hyperlink ref="O3271" r:id="rId6368" xr:uid="{00000000-0004-0000-0C00-0000DF180000}"/>
    <hyperlink ref="N3272" r:id="rId6369" xr:uid="{00000000-0004-0000-0C00-0000E0180000}"/>
    <hyperlink ref="O3272" r:id="rId6370" xr:uid="{00000000-0004-0000-0C00-0000E1180000}"/>
    <hyperlink ref="N3273" r:id="rId6371" xr:uid="{00000000-0004-0000-0C00-0000E2180000}"/>
    <hyperlink ref="O3273" r:id="rId6372" xr:uid="{00000000-0004-0000-0C00-0000E3180000}"/>
    <hyperlink ref="N3274" r:id="rId6373" xr:uid="{00000000-0004-0000-0C00-0000E4180000}"/>
    <hyperlink ref="O3274" r:id="rId6374" xr:uid="{00000000-0004-0000-0C00-0000E5180000}"/>
    <hyperlink ref="N3275" r:id="rId6375" xr:uid="{00000000-0004-0000-0C00-0000E6180000}"/>
    <hyperlink ref="O3275" r:id="rId6376" xr:uid="{00000000-0004-0000-0C00-0000E7180000}"/>
    <hyperlink ref="N3276" r:id="rId6377" xr:uid="{00000000-0004-0000-0C00-0000E8180000}"/>
    <hyperlink ref="O3276" r:id="rId6378" xr:uid="{00000000-0004-0000-0C00-0000E9180000}"/>
    <hyperlink ref="N3277" r:id="rId6379" xr:uid="{00000000-0004-0000-0C00-0000EA180000}"/>
    <hyperlink ref="O3277" r:id="rId6380" xr:uid="{00000000-0004-0000-0C00-0000EB180000}"/>
    <hyperlink ref="N3278" r:id="rId6381" xr:uid="{00000000-0004-0000-0C00-0000EC180000}"/>
    <hyperlink ref="O3278" r:id="rId6382" xr:uid="{00000000-0004-0000-0C00-0000ED180000}"/>
    <hyperlink ref="N3279" r:id="rId6383" xr:uid="{00000000-0004-0000-0C00-0000EE180000}"/>
    <hyperlink ref="O3279" r:id="rId6384" xr:uid="{00000000-0004-0000-0C00-0000EF180000}"/>
    <hyperlink ref="N3280" r:id="rId6385" xr:uid="{00000000-0004-0000-0C00-0000F0180000}"/>
    <hyperlink ref="O3280" r:id="rId6386" xr:uid="{00000000-0004-0000-0C00-0000F1180000}"/>
    <hyperlink ref="N3281" r:id="rId6387" xr:uid="{00000000-0004-0000-0C00-0000F2180000}"/>
    <hyperlink ref="O3281" r:id="rId6388" xr:uid="{00000000-0004-0000-0C00-0000F3180000}"/>
    <hyperlink ref="N3282" r:id="rId6389" xr:uid="{00000000-0004-0000-0C00-0000F4180000}"/>
    <hyperlink ref="O3282" r:id="rId6390" xr:uid="{00000000-0004-0000-0C00-0000F5180000}"/>
    <hyperlink ref="N3283" r:id="rId6391" xr:uid="{00000000-0004-0000-0C00-0000F6180000}"/>
    <hyperlink ref="O3283" r:id="rId6392" xr:uid="{00000000-0004-0000-0C00-0000F7180000}"/>
    <hyperlink ref="N3284" r:id="rId6393" xr:uid="{00000000-0004-0000-0C00-0000F8180000}"/>
    <hyperlink ref="O3284" r:id="rId6394" xr:uid="{00000000-0004-0000-0C00-0000F9180000}"/>
    <hyperlink ref="N3285" r:id="rId6395" xr:uid="{00000000-0004-0000-0C00-0000FA180000}"/>
    <hyperlink ref="O3285" r:id="rId6396" xr:uid="{00000000-0004-0000-0C00-0000FB180000}"/>
    <hyperlink ref="N3286" r:id="rId6397" xr:uid="{00000000-0004-0000-0C00-0000FC180000}"/>
    <hyperlink ref="O3286" r:id="rId6398" xr:uid="{00000000-0004-0000-0C00-0000FD180000}"/>
    <hyperlink ref="N3287" r:id="rId6399" xr:uid="{00000000-0004-0000-0C00-0000FE180000}"/>
    <hyperlink ref="O3287" r:id="rId6400" xr:uid="{00000000-0004-0000-0C00-0000FF180000}"/>
    <hyperlink ref="N3288" r:id="rId6401" xr:uid="{00000000-0004-0000-0C00-000000190000}"/>
    <hyperlink ref="O3288" r:id="rId6402" xr:uid="{00000000-0004-0000-0C00-000001190000}"/>
    <hyperlink ref="N3289" r:id="rId6403" xr:uid="{00000000-0004-0000-0C00-000002190000}"/>
    <hyperlink ref="O3289" r:id="rId6404" xr:uid="{00000000-0004-0000-0C00-000003190000}"/>
    <hyperlink ref="N3290" r:id="rId6405" xr:uid="{00000000-0004-0000-0C00-000004190000}"/>
    <hyperlink ref="O3290" r:id="rId6406" xr:uid="{00000000-0004-0000-0C00-000005190000}"/>
    <hyperlink ref="N3291" r:id="rId6407" xr:uid="{00000000-0004-0000-0C00-000006190000}"/>
    <hyperlink ref="O3291" r:id="rId6408" xr:uid="{00000000-0004-0000-0C00-000007190000}"/>
    <hyperlink ref="N3292" r:id="rId6409" xr:uid="{00000000-0004-0000-0C00-000008190000}"/>
    <hyperlink ref="O3292" r:id="rId6410" xr:uid="{00000000-0004-0000-0C00-000009190000}"/>
    <hyperlink ref="N3293" r:id="rId6411" xr:uid="{00000000-0004-0000-0C00-00000A190000}"/>
    <hyperlink ref="O3293" r:id="rId6412" xr:uid="{00000000-0004-0000-0C00-00000B190000}"/>
    <hyperlink ref="N3294" r:id="rId6413" xr:uid="{00000000-0004-0000-0C00-00000C190000}"/>
    <hyperlink ref="O3294" r:id="rId6414" xr:uid="{00000000-0004-0000-0C00-00000D190000}"/>
    <hyperlink ref="N3295" r:id="rId6415" xr:uid="{00000000-0004-0000-0C00-00000E190000}"/>
    <hyperlink ref="O3295" r:id="rId6416" xr:uid="{00000000-0004-0000-0C00-00000F190000}"/>
    <hyperlink ref="N3296" r:id="rId6417" xr:uid="{00000000-0004-0000-0C00-000010190000}"/>
    <hyperlink ref="O3296" r:id="rId6418" xr:uid="{00000000-0004-0000-0C00-000011190000}"/>
    <hyperlink ref="N3297" r:id="rId6419" xr:uid="{00000000-0004-0000-0C00-000012190000}"/>
    <hyperlink ref="O3297" r:id="rId6420" xr:uid="{00000000-0004-0000-0C00-000013190000}"/>
    <hyperlink ref="N3298" r:id="rId6421" xr:uid="{00000000-0004-0000-0C00-000014190000}"/>
    <hyperlink ref="O3298" r:id="rId6422" xr:uid="{00000000-0004-0000-0C00-000015190000}"/>
    <hyperlink ref="N3299" r:id="rId6423" xr:uid="{00000000-0004-0000-0C00-000016190000}"/>
    <hyperlink ref="O3299" r:id="rId6424" xr:uid="{00000000-0004-0000-0C00-000017190000}"/>
    <hyperlink ref="N3300" r:id="rId6425" xr:uid="{00000000-0004-0000-0C00-000018190000}"/>
    <hyperlink ref="O3300" r:id="rId6426" xr:uid="{00000000-0004-0000-0C00-000019190000}"/>
    <hyperlink ref="N3301" r:id="rId6427" xr:uid="{00000000-0004-0000-0C00-00001A190000}"/>
    <hyperlink ref="O3301" r:id="rId6428" xr:uid="{00000000-0004-0000-0C00-00001B190000}"/>
    <hyperlink ref="N3302" r:id="rId6429" xr:uid="{00000000-0004-0000-0C00-00001C190000}"/>
    <hyperlink ref="O3302" r:id="rId6430" xr:uid="{00000000-0004-0000-0C00-00001D190000}"/>
    <hyperlink ref="N3303" r:id="rId6431" xr:uid="{00000000-0004-0000-0C00-00001E190000}"/>
    <hyperlink ref="O3303" r:id="rId6432" xr:uid="{00000000-0004-0000-0C00-00001F190000}"/>
    <hyperlink ref="N3304" r:id="rId6433" xr:uid="{00000000-0004-0000-0C00-000020190000}"/>
    <hyperlink ref="O3304" r:id="rId6434" xr:uid="{00000000-0004-0000-0C00-000021190000}"/>
    <hyperlink ref="N3305" r:id="rId6435" xr:uid="{00000000-0004-0000-0C00-000022190000}"/>
    <hyperlink ref="O3305" r:id="rId6436" xr:uid="{00000000-0004-0000-0C00-000023190000}"/>
    <hyperlink ref="N3306" r:id="rId6437" xr:uid="{00000000-0004-0000-0C00-000024190000}"/>
    <hyperlink ref="O3306" r:id="rId6438" xr:uid="{00000000-0004-0000-0C00-000025190000}"/>
    <hyperlink ref="N3307" r:id="rId6439" xr:uid="{00000000-0004-0000-0C00-000026190000}"/>
    <hyperlink ref="O3307" r:id="rId6440" xr:uid="{00000000-0004-0000-0C00-000027190000}"/>
    <hyperlink ref="N3308" r:id="rId6441" xr:uid="{00000000-0004-0000-0C00-000028190000}"/>
    <hyperlink ref="O3308" r:id="rId6442" xr:uid="{00000000-0004-0000-0C00-000029190000}"/>
    <hyperlink ref="N3309" r:id="rId6443" xr:uid="{00000000-0004-0000-0C00-00002A190000}"/>
    <hyperlink ref="O3309" r:id="rId6444" xr:uid="{00000000-0004-0000-0C00-00002B190000}"/>
    <hyperlink ref="N3310" r:id="rId6445" xr:uid="{00000000-0004-0000-0C00-00002C190000}"/>
    <hyperlink ref="O3310" r:id="rId6446" xr:uid="{00000000-0004-0000-0C00-00002D190000}"/>
    <hyperlink ref="N3311" r:id="rId6447" xr:uid="{00000000-0004-0000-0C00-00002E190000}"/>
    <hyperlink ref="O3311" r:id="rId6448" xr:uid="{00000000-0004-0000-0C00-00002F190000}"/>
    <hyperlink ref="N3312" r:id="rId6449" xr:uid="{00000000-0004-0000-0C00-000030190000}"/>
    <hyperlink ref="O3312" r:id="rId6450" xr:uid="{00000000-0004-0000-0C00-000031190000}"/>
    <hyperlink ref="N3313" r:id="rId6451" xr:uid="{00000000-0004-0000-0C00-000032190000}"/>
    <hyperlink ref="O3313" r:id="rId6452" xr:uid="{00000000-0004-0000-0C00-000033190000}"/>
    <hyperlink ref="N3314" r:id="rId6453" xr:uid="{00000000-0004-0000-0C00-000034190000}"/>
    <hyperlink ref="O3314" r:id="rId6454" xr:uid="{00000000-0004-0000-0C00-000035190000}"/>
    <hyperlink ref="N3315" r:id="rId6455" xr:uid="{00000000-0004-0000-0C00-000036190000}"/>
    <hyperlink ref="O3315" r:id="rId6456" xr:uid="{00000000-0004-0000-0C00-000037190000}"/>
    <hyperlink ref="N3316" r:id="rId6457" xr:uid="{00000000-0004-0000-0C00-000038190000}"/>
    <hyperlink ref="O3316" r:id="rId6458" xr:uid="{00000000-0004-0000-0C00-000039190000}"/>
    <hyperlink ref="N3317" r:id="rId6459" xr:uid="{00000000-0004-0000-0C00-00003A190000}"/>
    <hyperlink ref="O3317" r:id="rId6460" xr:uid="{00000000-0004-0000-0C00-00003B190000}"/>
    <hyperlink ref="N3318" r:id="rId6461" xr:uid="{00000000-0004-0000-0C00-00003C190000}"/>
    <hyperlink ref="O3318" r:id="rId6462" xr:uid="{00000000-0004-0000-0C00-00003D190000}"/>
    <hyperlink ref="N3319" r:id="rId6463" xr:uid="{00000000-0004-0000-0C00-00003E190000}"/>
    <hyperlink ref="O3319" r:id="rId6464" xr:uid="{00000000-0004-0000-0C00-00003F190000}"/>
    <hyperlink ref="N3320" r:id="rId6465" xr:uid="{00000000-0004-0000-0C00-000040190000}"/>
    <hyperlink ref="O3320" r:id="rId6466" xr:uid="{00000000-0004-0000-0C00-000041190000}"/>
    <hyperlink ref="N3321" r:id="rId6467" xr:uid="{00000000-0004-0000-0C00-000042190000}"/>
    <hyperlink ref="O3321" r:id="rId6468" xr:uid="{00000000-0004-0000-0C00-000043190000}"/>
    <hyperlink ref="N3322" r:id="rId6469" xr:uid="{00000000-0004-0000-0C00-000044190000}"/>
    <hyperlink ref="O3322" r:id="rId6470" xr:uid="{00000000-0004-0000-0C00-000045190000}"/>
    <hyperlink ref="N3323" r:id="rId6471" xr:uid="{00000000-0004-0000-0C00-000046190000}"/>
    <hyperlink ref="O3323" r:id="rId6472" xr:uid="{00000000-0004-0000-0C00-000047190000}"/>
    <hyperlink ref="N3324" r:id="rId6473" xr:uid="{00000000-0004-0000-0C00-000048190000}"/>
    <hyperlink ref="O3324" r:id="rId6474" xr:uid="{00000000-0004-0000-0C00-000049190000}"/>
    <hyperlink ref="N3325" r:id="rId6475" xr:uid="{00000000-0004-0000-0C00-00004A190000}"/>
    <hyperlink ref="O3325" r:id="rId6476" xr:uid="{00000000-0004-0000-0C00-00004B190000}"/>
    <hyperlink ref="N3326" r:id="rId6477" xr:uid="{00000000-0004-0000-0C00-00004C190000}"/>
    <hyperlink ref="O3326" r:id="rId6478" xr:uid="{00000000-0004-0000-0C00-00004D190000}"/>
    <hyperlink ref="N3327" r:id="rId6479" xr:uid="{00000000-0004-0000-0C00-00004E190000}"/>
    <hyperlink ref="O3327" r:id="rId6480" xr:uid="{00000000-0004-0000-0C00-00004F190000}"/>
    <hyperlink ref="N3328" r:id="rId6481" xr:uid="{00000000-0004-0000-0C00-000050190000}"/>
    <hyperlink ref="O3328" r:id="rId6482" xr:uid="{00000000-0004-0000-0C00-000051190000}"/>
    <hyperlink ref="N3329" r:id="rId6483" xr:uid="{00000000-0004-0000-0C00-000052190000}"/>
    <hyperlink ref="O3329" r:id="rId6484" xr:uid="{00000000-0004-0000-0C00-000053190000}"/>
    <hyperlink ref="N3330" r:id="rId6485" xr:uid="{00000000-0004-0000-0C00-000054190000}"/>
    <hyperlink ref="O3330" r:id="rId6486" xr:uid="{00000000-0004-0000-0C00-000055190000}"/>
    <hyperlink ref="N3331" r:id="rId6487" xr:uid="{00000000-0004-0000-0C00-000056190000}"/>
    <hyperlink ref="O3331" r:id="rId6488" xr:uid="{00000000-0004-0000-0C00-000057190000}"/>
    <hyperlink ref="N3332" r:id="rId6489" xr:uid="{00000000-0004-0000-0C00-000058190000}"/>
    <hyperlink ref="O3332" r:id="rId6490" xr:uid="{00000000-0004-0000-0C00-000059190000}"/>
    <hyperlink ref="N3333" r:id="rId6491" xr:uid="{00000000-0004-0000-0C00-00005A190000}"/>
    <hyperlink ref="O3333" r:id="rId6492" xr:uid="{00000000-0004-0000-0C00-00005B190000}"/>
    <hyperlink ref="N3334" r:id="rId6493" xr:uid="{00000000-0004-0000-0C00-00005C190000}"/>
    <hyperlink ref="O3334" r:id="rId6494" xr:uid="{00000000-0004-0000-0C00-00005D190000}"/>
    <hyperlink ref="N3335" r:id="rId6495" xr:uid="{00000000-0004-0000-0C00-00005E190000}"/>
    <hyperlink ref="O3335" r:id="rId6496" xr:uid="{00000000-0004-0000-0C00-00005F190000}"/>
    <hyperlink ref="N3336" r:id="rId6497" xr:uid="{00000000-0004-0000-0C00-000060190000}"/>
    <hyperlink ref="O3336" r:id="rId6498" xr:uid="{00000000-0004-0000-0C00-000061190000}"/>
    <hyperlink ref="N3337" r:id="rId6499" xr:uid="{00000000-0004-0000-0C00-000062190000}"/>
    <hyperlink ref="O3337" r:id="rId6500" xr:uid="{00000000-0004-0000-0C00-000063190000}"/>
    <hyperlink ref="N3338" r:id="rId6501" xr:uid="{00000000-0004-0000-0C00-000064190000}"/>
    <hyperlink ref="O3338" r:id="rId6502" xr:uid="{00000000-0004-0000-0C00-000065190000}"/>
    <hyperlink ref="N3339" r:id="rId6503" xr:uid="{00000000-0004-0000-0C00-000066190000}"/>
    <hyperlink ref="O3339" r:id="rId6504" xr:uid="{00000000-0004-0000-0C00-000067190000}"/>
    <hyperlink ref="N3340" r:id="rId6505" xr:uid="{00000000-0004-0000-0C00-000068190000}"/>
    <hyperlink ref="O3340" r:id="rId6506" xr:uid="{00000000-0004-0000-0C00-000069190000}"/>
    <hyperlink ref="N3341" r:id="rId6507" xr:uid="{00000000-0004-0000-0C00-00006A190000}"/>
    <hyperlink ref="O3341" r:id="rId6508" xr:uid="{00000000-0004-0000-0C00-00006B190000}"/>
    <hyperlink ref="N3342" r:id="rId6509" xr:uid="{00000000-0004-0000-0C00-00006C190000}"/>
    <hyperlink ref="O3342" r:id="rId6510" xr:uid="{00000000-0004-0000-0C00-00006D190000}"/>
    <hyperlink ref="N3343" r:id="rId6511" xr:uid="{00000000-0004-0000-0C00-00006E190000}"/>
    <hyperlink ref="O3343" r:id="rId6512" xr:uid="{00000000-0004-0000-0C00-00006F190000}"/>
    <hyperlink ref="N3344" r:id="rId6513" xr:uid="{00000000-0004-0000-0C00-000070190000}"/>
    <hyperlink ref="O3344" r:id="rId6514" xr:uid="{00000000-0004-0000-0C00-000071190000}"/>
    <hyperlink ref="N3345" r:id="rId6515" xr:uid="{00000000-0004-0000-0C00-000072190000}"/>
    <hyperlink ref="O3345" r:id="rId6516" xr:uid="{00000000-0004-0000-0C00-000073190000}"/>
    <hyperlink ref="N3346" r:id="rId6517" xr:uid="{00000000-0004-0000-0C00-000074190000}"/>
    <hyperlink ref="O3346" r:id="rId6518" xr:uid="{00000000-0004-0000-0C00-000075190000}"/>
    <hyperlink ref="N3347" r:id="rId6519" xr:uid="{00000000-0004-0000-0C00-000076190000}"/>
    <hyperlink ref="O3347" r:id="rId6520" xr:uid="{00000000-0004-0000-0C00-000077190000}"/>
    <hyperlink ref="N3348" r:id="rId6521" xr:uid="{00000000-0004-0000-0C00-000078190000}"/>
    <hyperlink ref="O3348" r:id="rId6522" xr:uid="{00000000-0004-0000-0C00-000079190000}"/>
    <hyperlink ref="N3349" r:id="rId6523" xr:uid="{00000000-0004-0000-0C00-00007A190000}"/>
    <hyperlink ref="O3349" r:id="rId6524" xr:uid="{00000000-0004-0000-0C00-00007B190000}"/>
    <hyperlink ref="N3350" r:id="rId6525" xr:uid="{00000000-0004-0000-0C00-00007C190000}"/>
    <hyperlink ref="O3350" r:id="rId6526" xr:uid="{00000000-0004-0000-0C00-00007D190000}"/>
    <hyperlink ref="N3351" r:id="rId6527" xr:uid="{00000000-0004-0000-0C00-00007E190000}"/>
    <hyperlink ref="O3351" r:id="rId6528" xr:uid="{00000000-0004-0000-0C00-00007F190000}"/>
    <hyperlink ref="N3352" r:id="rId6529" xr:uid="{00000000-0004-0000-0C00-000080190000}"/>
    <hyperlink ref="O3352" r:id="rId6530" xr:uid="{00000000-0004-0000-0C00-000081190000}"/>
    <hyperlink ref="N3353" r:id="rId6531" xr:uid="{00000000-0004-0000-0C00-000082190000}"/>
    <hyperlink ref="O3353" r:id="rId6532" xr:uid="{00000000-0004-0000-0C00-000083190000}"/>
    <hyperlink ref="N3354" r:id="rId6533" xr:uid="{00000000-0004-0000-0C00-000084190000}"/>
    <hyperlink ref="O3354" r:id="rId6534" xr:uid="{00000000-0004-0000-0C00-000085190000}"/>
    <hyperlink ref="N3355" r:id="rId6535" xr:uid="{00000000-0004-0000-0C00-000086190000}"/>
    <hyperlink ref="O3355" r:id="rId6536" xr:uid="{00000000-0004-0000-0C00-000087190000}"/>
    <hyperlink ref="N3356" r:id="rId6537" xr:uid="{00000000-0004-0000-0C00-000088190000}"/>
    <hyperlink ref="O3356" r:id="rId6538" xr:uid="{00000000-0004-0000-0C00-000089190000}"/>
    <hyperlink ref="N3357" r:id="rId6539" xr:uid="{00000000-0004-0000-0C00-00008A190000}"/>
    <hyperlink ref="O3357" r:id="rId6540" xr:uid="{00000000-0004-0000-0C00-00008B190000}"/>
    <hyperlink ref="N3358" r:id="rId6541" xr:uid="{00000000-0004-0000-0C00-00008C190000}"/>
    <hyperlink ref="O3358" r:id="rId6542" xr:uid="{00000000-0004-0000-0C00-00008D190000}"/>
    <hyperlink ref="N3359" r:id="rId6543" xr:uid="{00000000-0004-0000-0C00-00008E190000}"/>
    <hyperlink ref="O3359" r:id="rId6544" xr:uid="{00000000-0004-0000-0C00-00008F190000}"/>
    <hyperlink ref="N3360" r:id="rId6545" xr:uid="{00000000-0004-0000-0C00-000090190000}"/>
    <hyperlink ref="O3360" r:id="rId6546" xr:uid="{00000000-0004-0000-0C00-000091190000}"/>
    <hyperlink ref="N3361" r:id="rId6547" xr:uid="{00000000-0004-0000-0C00-000092190000}"/>
    <hyperlink ref="O3361" r:id="rId6548" xr:uid="{00000000-0004-0000-0C00-000093190000}"/>
    <hyperlink ref="N3362" r:id="rId6549" xr:uid="{00000000-0004-0000-0C00-000094190000}"/>
    <hyperlink ref="O3362" r:id="rId6550" xr:uid="{00000000-0004-0000-0C00-000095190000}"/>
    <hyperlink ref="N3363" r:id="rId6551" xr:uid="{00000000-0004-0000-0C00-000096190000}"/>
    <hyperlink ref="O3363" r:id="rId6552" xr:uid="{00000000-0004-0000-0C00-000097190000}"/>
    <hyperlink ref="N3364" r:id="rId6553" xr:uid="{00000000-0004-0000-0C00-000098190000}"/>
    <hyperlink ref="O3364" r:id="rId6554" xr:uid="{00000000-0004-0000-0C00-000099190000}"/>
    <hyperlink ref="N3365" r:id="rId6555" xr:uid="{00000000-0004-0000-0C00-00009A190000}"/>
    <hyperlink ref="O3365" r:id="rId6556" xr:uid="{00000000-0004-0000-0C00-00009B190000}"/>
    <hyperlink ref="N3366" r:id="rId6557" xr:uid="{00000000-0004-0000-0C00-00009C190000}"/>
    <hyperlink ref="O3366" r:id="rId6558" xr:uid="{00000000-0004-0000-0C00-00009D190000}"/>
    <hyperlink ref="N3367" r:id="rId6559" xr:uid="{00000000-0004-0000-0C00-00009E190000}"/>
    <hyperlink ref="O3367" r:id="rId6560" xr:uid="{00000000-0004-0000-0C00-00009F190000}"/>
    <hyperlink ref="N3368" r:id="rId6561" xr:uid="{00000000-0004-0000-0C00-0000A0190000}"/>
    <hyperlink ref="O3368" r:id="rId6562" xr:uid="{00000000-0004-0000-0C00-0000A1190000}"/>
    <hyperlink ref="N3369" r:id="rId6563" xr:uid="{00000000-0004-0000-0C00-0000A2190000}"/>
    <hyperlink ref="O3369" r:id="rId6564" xr:uid="{00000000-0004-0000-0C00-0000A3190000}"/>
    <hyperlink ref="N3370" r:id="rId6565" xr:uid="{00000000-0004-0000-0C00-0000A4190000}"/>
    <hyperlink ref="O3370" r:id="rId6566" xr:uid="{00000000-0004-0000-0C00-0000A5190000}"/>
    <hyperlink ref="N3371" r:id="rId6567" xr:uid="{00000000-0004-0000-0C00-0000A6190000}"/>
    <hyperlink ref="O3371" r:id="rId6568" xr:uid="{00000000-0004-0000-0C00-0000A7190000}"/>
    <hyperlink ref="N3372" r:id="rId6569" xr:uid="{00000000-0004-0000-0C00-0000A8190000}"/>
    <hyperlink ref="O3372" r:id="rId6570" xr:uid="{00000000-0004-0000-0C00-0000A9190000}"/>
    <hyperlink ref="N3373" r:id="rId6571" xr:uid="{00000000-0004-0000-0C00-0000AA190000}"/>
    <hyperlink ref="O3373" r:id="rId6572" xr:uid="{00000000-0004-0000-0C00-0000AB190000}"/>
    <hyperlink ref="N3374" r:id="rId6573" xr:uid="{00000000-0004-0000-0C00-0000AC190000}"/>
    <hyperlink ref="O3374" r:id="rId6574" xr:uid="{00000000-0004-0000-0C00-0000AD190000}"/>
    <hyperlink ref="N3375" r:id="rId6575" xr:uid="{00000000-0004-0000-0C00-0000AE190000}"/>
    <hyperlink ref="O3375" r:id="rId6576" xr:uid="{00000000-0004-0000-0C00-0000AF190000}"/>
    <hyperlink ref="N3376" r:id="rId6577" xr:uid="{00000000-0004-0000-0C00-0000B0190000}"/>
    <hyperlink ref="O3376" r:id="rId6578" xr:uid="{00000000-0004-0000-0C00-0000B1190000}"/>
    <hyperlink ref="N3377" r:id="rId6579" xr:uid="{00000000-0004-0000-0C00-0000B2190000}"/>
    <hyperlink ref="O3377" r:id="rId6580" xr:uid="{00000000-0004-0000-0C00-0000B3190000}"/>
    <hyperlink ref="N3378" r:id="rId6581" xr:uid="{00000000-0004-0000-0C00-0000B4190000}"/>
    <hyperlink ref="O3378" r:id="rId6582" xr:uid="{00000000-0004-0000-0C00-0000B5190000}"/>
    <hyperlink ref="N3379" r:id="rId6583" xr:uid="{00000000-0004-0000-0C00-0000B6190000}"/>
    <hyperlink ref="O3379" r:id="rId6584" xr:uid="{00000000-0004-0000-0C00-0000B7190000}"/>
    <hyperlink ref="N3380" r:id="rId6585" xr:uid="{00000000-0004-0000-0C00-0000B8190000}"/>
    <hyperlink ref="O3380" r:id="rId6586" xr:uid="{00000000-0004-0000-0C00-0000B9190000}"/>
    <hyperlink ref="N3381" r:id="rId6587" xr:uid="{00000000-0004-0000-0C00-0000BA190000}"/>
    <hyperlink ref="O3381" r:id="rId6588" xr:uid="{00000000-0004-0000-0C00-0000BB190000}"/>
    <hyperlink ref="N3382" r:id="rId6589" xr:uid="{00000000-0004-0000-0C00-0000BC190000}"/>
    <hyperlink ref="O3382" r:id="rId6590" xr:uid="{00000000-0004-0000-0C00-0000BD190000}"/>
    <hyperlink ref="N3383" r:id="rId6591" xr:uid="{00000000-0004-0000-0C00-0000BE190000}"/>
    <hyperlink ref="O3383" r:id="rId6592" xr:uid="{00000000-0004-0000-0C00-0000BF190000}"/>
    <hyperlink ref="N3384" r:id="rId6593" xr:uid="{00000000-0004-0000-0C00-0000C0190000}"/>
    <hyperlink ref="O3384" r:id="rId6594" xr:uid="{00000000-0004-0000-0C00-0000C1190000}"/>
    <hyperlink ref="N3385" r:id="rId6595" xr:uid="{00000000-0004-0000-0C00-0000C2190000}"/>
    <hyperlink ref="O3385" r:id="rId6596" xr:uid="{00000000-0004-0000-0C00-0000C3190000}"/>
    <hyperlink ref="N3386" r:id="rId6597" xr:uid="{00000000-0004-0000-0C00-0000C4190000}"/>
    <hyperlink ref="O3386" r:id="rId6598" xr:uid="{00000000-0004-0000-0C00-0000C5190000}"/>
    <hyperlink ref="N3387" r:id="rId6599" xr:uid="{00000000-0004-0000-0C00-0000C6190000}"/>
    <hyperlink ref="O3387" r:id="rId6600" xr:uid="{00000000-0004-0000-0C00-0000C7190000}"/>
    <hyperlink ref="N3388" r:id="rId6601" xr:uid="{00000000-0004-0000-0C00-0000C8190000}"/>
    <hyperlink ref="O3388" r:id="rId6602" xr:uid="{00000000-0004-0000-0C00-0000C9190000}"/>
    <hyperlink ref="N3389" r:id="rId6603" xr:uid="{00000000-0004-0000-0C00-0000CA190000}"/>
    <hyperlink ref="O3389" r:id="rId6604" xr:uid="{00000000-0004-0000-0C00-0000CB190000}"/>
    <hyperlink ref="N3390" r:id="rId6605" xr:uid="{00000000-0004-0000-0C00-0000CC190000}"/>
    <hyperlink ref="O3390" r:id="rId6606" xr:uid="{00000000-0004-0000-0C00-0000CD190000}"/>
    <hyperlink ref="N3391" r:id="rId6607" xr:uid="{00000000-0004-0000-0C00-0000CE190000}"/>
    <hyperlink ref="O3391" r:id="rId6608" xr:uid="{00000000-0004-0000-0C00-0000CF190000}"/>
    <hyperlink ref="N3392" r:id="rId6609" xr:uid="{00000000-0004-0000-0C00-0000D0190000}"/>
    <hyperlink ref="O3392" r:id="rId6610" xr:uid="{00000000-0004-0000-0C00-0000D1190000}"/>
    <hyperlink ref="N3393" r:id="rId6611" xr:uid="{00000000-0004-0000-0C00-0000D2190000}"/>
    <hyperlink ref="O3393" r:id="rId6612" xr:uid="{00000000-0004-0000-0C00-0000D3190000}"/>
    <hyperlink ref="N3394" r:id="rId6613" xr:uid="{00000000-0004-0000-0C00-0000D4190000}"/>
    <hyperlink ref="O3394" r:id="rId6614" xr:uid="{00000000-0004-0000-0C00-0000D5190000}"/>
    <hyperlink ref="N3395" r:id="rId6615" xr:uid="{00000000-0004-0000-0C00-0000D6190000}"/>
    <hyperlink ref="O3395" r:id="rId6616" xr:uid="{00000000-0004-0000-0C00-0000D7190000}"/>
    <hyperlink ref="N3396" r:id="rId6617" xr:uid="{00000000-0004-0000-0C00-0000D8190000}"/>
    <hyperlink ref="O3396" r:id="rId6618" xr:uid="{00000000-0004-0000-0C00-0000D9190000}"/>
    <hyperlink ref="N3397" r:id="rId6619" xr:uid="{00000000-0004-0000-0C00-0000DA190000}"/>
    <hyperlink ref="O3397" r:id="rId6620" xr:uid="{00000000-0004-0000-0C00-0000DB190000}"/>
    <hyperlink ref="N3398" r:id="rId6621" xr:uid="{00000000-0004-0000-0C00-0000DC190000}"/>
    <hyperlink ref="O3398" r:id="rId6622" xr:uid="{00000000-0004-0000-0C00-0000DD190000}"/>
    <hyperlink ref="N3399" r:id="rId6623" xr:uid="{00000000-0004-0000-0C00-0000DE190000}"/>
    <hyperlink ref="O3399" r:id="rId6624" xr:uid="{00000000-0004-0000-0C00-0000DF190000}"/>
    <hyperlink ref="N3400" r:id="rId6625" xr:uid="{00000000-0004-0000-0C00-0000E0190000}"/>
    <hyperlink ref="O3400" r:id="rId6626" xr:uid="{00000000-0004-0000-0C00-0000E1190000}"/>
    <hyperlink ref="N3401" r:id="rId6627" xr:uid="{00000000-0004-0000-0C00-0000E2190000}"/>
    <hyperlink ref="O3401" r:id="rId6628" xr:uid="{00000000-0004-0000-0C00-0000E3190000}"/>
    <hyperlink ref="N3402" r:id="rId6629" xr:uid="{00000000-0004-0000-0C00-0000E4190000}"/>
    <hyperlink ref="O3402" r:id="rId6630" xr:uid="{00000000-0004-0000-0C00-0000E5190000}"/>
    <hyperlink ref="N3403" r:id="rId6631" xr:uid="{00000000-0004-0000-0C00-0000E6190000}"/>
    <hyperlink ref="O3403" r:id="rId6632" xr:uid="{00000000-0004-0000-0C00-0000E7190000}"/>
    <hyperlink ref="N3404" r:id="rId6633" xr:uid="{00000000-0004-0000-0C00-0000E8190000}"/>
    <hyperlink ref="O3404" r:id="rId6634" xr:uid="{00000000-0004-0000-0C00-0000E9190000}"/>
    <hyperlink ref="N3405" r:id="rId6635" xr:uid="{00000000-0004-0000-0C00-0000EA190000}"/>
    <hyperlink ref="O3405" r:id="rId6636" xr:uid="{00000000-0004-0000-0C00-0000EB190000}"/>
    <hyperlink ref="N3406" r:id="rId6637" xr:uid="{00000000-0004-0000-0C00-0000EC190000}"/>
    <hyperlink ref="O3406" r:id="rId6638" xr:uid="{00000000-0004-0000-0C00-0000ED190000}"/>
    <hyperlink ref="N3407" r:id="rId6639" xr:uid="{00000000-0004-0000-0C00-0000EE190000}"/>
    <hyperlink ref="O3407" r:id="rId6640" xr:uid="{00000000-0004-0000-0C00-0000EF190000}"/>
    <hyperlink ref="N3408" r:id="rId6641" xr:uid="{00000000-0004-0000-0C00-0000F0190000}"/>
    <hyperlink ref="O3408" r:id="rId6642" xr:uid="{00000000-0004-0000-0C00-0000F1190000}"/>
    <hyperlink ref="N3409" r:id="rId6643" xr:uid="{00000000-0004-0000-0C00-0000F2190000}"/>
    <hyperlink ref="O3409" r:id="rId6644" xr:uid="{00000000-0004-0000-0C00-0000F3190000}"/>
    <hyperlink ref="N3410" r:id="rId6645" xr:uid="{00000000-0004-0000-0C00-0000F4190000}"/>
    <hyperlink ref="O3410" r:id="rId6646" xr:uid="{00000000-0004-0000-0C00-0000F5190000}"/>
    <hyperlink ref="N3411" r:id="rId6647" xr:uid="{00000000-0004-0000-0C00-0000F6190000}"/>
    <hyperlink ref="O3411" r:id="rId6648" xr:uid="{00000000-0004-0000-0C00-0000F7190000}"/>
    <hyperlink ref="N3412" r:id="rId6649" xr:uid="{00000000-0004-0000-0C00-0000F8190000}"/>
    <hyperlink ref="O3412" r:id="rId6650" xr:uid="{00000000-0004-0000-0C00-0000F9190000}"/>
    <hyperlink ref="N3413" r:id="rId6651" xr:uid="{00000000-0004-0000-0C00-0000FA190000}"/>
    <hyperlink ref="O3413" r:id="rId6652" xr:uid="{00000000-0004-0000-0C00-0000FB190000}"/>
    <hyperlink ref="N3414" r:id="rId6653" xr:uid="{00000000-0004-0000-0C00-0000FC190000}"/>
    <hyperlink ref="O3414" r:id="rId6654" xr:uid="{00000000-0004-0000-0C00-0000FD190000}"/>
    <hyperlink ref="N3415" r:id="rId6655" xr:uid="{00000000-0004-0000-0C00-0000FE190000}"/>
    <hyperlink ref="O3415" r:id="rId6656" xr:uid="{00000000-0004-0000-0C00-0000FF190000}"/>
    <hyperlink ref="N3416" r:id="rId6657" xr:uid="{00000000-0004-0000-0C00-0000001A0000}"/>
    <hyperlink ref="O3416" r:id="rId6658" xr:uid="{00000000-0004-0000-0C00-0000011A0000}"/>
    <hyperlink ref="N3417" r:id="rId6659" xr:uid="{00000000-0004-0000-0C00-0000021A0000}"/>
    <hyperlink ref="O3417" r:id="rId6660" xr:uid="{00000000-0004-0000-0C00-0000031A0000}"/>
    <hyperlink ref="N3418" r:id="rId6661" xr:uid="{00000000-0004-0000-0C00-0000041A0000}"/>
    <hyperlink ref="O3418" r:id="rId6662" xr:uid="{00000000-0004-0000-0C00-0000051A0000}"/>
    <hyperlink ref="N3419" r:id="rId6663" xr:uid="{00000000-0004-0000-0C00-0000061A0000}"/>
    <hyperlink ref="O3419" r:id="rId6664" xr:uid="{00000000-0004-0000-0C00-0000071A0000}"/>
    <hyperlink ref="N3420" r:id="rId6665" xr:uid="{00000000-0004-0000-0C00-0000081A0000}"/>
    <hyperlink ref="O3420" r:id="rId6666" xr:uid="{00000000-0004-0000-0C00-0000091A0000}"/>
    <hyperlink ref="N3421" r:id="rId6667" xr:uid="{00000000-0004-0000-0C00-00000A1A0000}"/>
    <hyperlink ref="O3421" r:id="rId6668" xr:uid="{00000000-0004-0000-0C00-00000B1A0000}"/>
    <hyperlink ref="N3422" r:id="rId6669" xr:uid="{00000000-0004-0000-0C00-00000C1A0000}"/>
    <hyperlink ref="O3422" r:id="rId6670" xr:uid="{00000000-0004-0000-0C00-00000D1A0000}"/>
    <hyperlink ref="N3423" r:id="rId6671" xr:uid="{00000000-0004-0000-0C00-00000E1A0000}"/>
    <hyperlink ref="O3423" r:id="rId6672" xr:uid="{00000000-0004-0000-0C00-00000F1A0000}"/>
    <hyperlink ref="N3424" r:id="rId6673" xr:uid="{00000000-0004-0000-0C00-0000101A0000}"/>
    <hyperlink ref="O3424" r:id="rId6674" xr:uid="{00000000-0004-0000-0C00-0000111A0000}"/>
    <hyperlink ref="N3425" r:id="rId6675" xr:uid="{00000000-0004-0000-0C00-0000121A0000}"/>
    <hyperlink ref="O3425" r:id="rId6676" xr:uid="{00000000-0004-0000-0C00-0000131A0000}"/>
    <hyperlink ref="N3426" r:id="rId6677" xr:uid="{00000000-0004-0000-0C00-0000141A0000}"/>
    <hyperlink ref="O3426" r:id="rId6678" xr:uid="{00000000-0004-0000-0C00-0000151A0000}"/>
    <hyperlink ref="N3427" r:id="rId6679" xr:uid="{00000000-0004-0000-0C00-0000161A0000}"/>
    <hyperlink ref="O3427" r:id="rId6680" xr:uid="{00000000-0004-0000-0C00-0000171A0000}"/>
    <hyperlink ref="N3428" r:id="rId6681" xr:uid="{00000000-0004-0000-0C00-0000181A0000}"/>
    <hyperlink ref="O3428" r:id="rId6682" xr:uid="{00000000-0004-0000-0C00-0000191A0000}"/>
    <hyperlink ref="N3429" r:id="rId6683" xr:uid="{00000000-0004-0000-0C00-00001A1A0000}"/>
    <hyperlink ref="O3429" r:id="rId6684" xr:uid="{00000000-0004-0000-0C00-00001B1A0000}"/>
    <hyperlink ref="N3430" r:id="rId6685" xr:uid="{00000000-0004-0000-0C00-00001C1A0000}"/>
    <hyperlink ref="O3430" r:id="rId6686" xr:uid="{00000000-0004-0000-0C00-00001D1A0000}"/>
    <hyperlink ref="N3431" r:id="rId6687" xr:uid="{00000000-0004-0000-0C00-00001E1A0000}"/>
    <hyperlink ref="O3431" r:id="rId6688" xr:uid="{00000000-0004-0000-0C00-00001F1A0000}"/>
    <hyperlink ref="N3432" r:id="rId6689" xr:uid="{00000000-0004-0000-0C00-0000201A0000}"/>
    <hyperlink ref="O3432" r:id="rId6690" xr:uid="{00000000-0004-0000-0C00-0000211A0000}"/>
    <hyperlink ref="N3433" r:id="rId6691" xr:uid="{00000000-0004-0000-0C00-0000221A0000}"/>
    <hyperlink ref="O3433" r:id="rId6692" xr:uid="{00000000-0004-0000-0C00-0000231A0000}"/>
    <hyperlink ref="N3434" r:id="rId6693" xr:uid="{00000000-0004-0000-0C00-0000241A0000}"/>
    <hyperlink ref="O3434" r:id="rId6694" xr:uid="{00000000-0004-0000-0C00-0000251A0000}"/>
    <hyperlink ref="N3435" r:id="rId6695" xr:uid="{00000000-0004-0000-0C00-0000261A0000}"/>
    <hyperlink ref="O3435" r:id="rId6696" xr:uid="{00000000-0004-0000-0C00-0000271A0000}"/>
    <hyperlink ref="N3436" r:id="rId6697" xr:uid="{00000000-0004-0000-0C00-0000281A0000}"/>
    <hyperlink ref="O3436" r:id="rId6698" xr:uid="{00000000-0004-0000-0C00-0000291A0000}"/>
    <hyperlink ref="N3437" r:id="rId6699" xr:uid="{00000000-0004-0000-0C00-00002A1A0000}"/>
    <hyperlink ref="O3437" r:id="rId6700" xr:uid="{00000000-0004-0000-0C00-00002B1A0000}"/>
    <hyperlink ref="N3438" r:id="rId6701" xr:uid="{00000000-0004-0000-0C00-00002C1A0000}"/>
    <hyperlink ref="O3438" r:id="rId6702" xr:uid="{00000000-0004-0000-0C00-00002D1A0000}"/>
    <hyperlink ref="N3439" r:id="rId6703" xr:uid="{00000000-0004-0000-0C00-00002E1A0000}"/>
    <hyperlink ref="O3439" r:id="rId6704" xr:uid="{00000000-0004-0000-0C00-00002F1A0000}"/>
    <hyperlink ref="N3440" r:id="rId6705" xr:uid="{00000000-0004-0000-0C00-0000301A0000}"/>
    <hyperlink ref="O3440" r:id="rId6706" xr:uid="{00000000-0004-0000-0C00-0000311A0000}"/>
    <hyperlink ref="N3441" r:id="rId6707" xr:uid="{00000000-0004-0000-0C00-0000321A0000}"/>
    <hyperlink ref="O3441" r:id="rId6708" xr:uid="{00000000-0004-0000-0C00-0000331A0000}"/>
    <hyperlink ref="N3442" r:id="rId6709" xr:uid="{00000000-0004-0000-0C00-0000341A0000}"/>
    <hyperlink ref="O3442" r:id="rId6710" xr:uid="{00000000-0004-0000-0C00-0000351A0000}"/>
    <hyperlink ref="N3443" r:id="rId6711" xr:uid="{00000000-0004-0000-0C00-0000361A0000}"/>
    <hyperlink ref="O3443" r:id="rId6712" xr:uid="{00000000-0004-0000-0C00-0000371A0000}"/>
    <hyperlink ref="N3444" r:id="rId6713" xr:uid="{00000000-0004-0000-0C00-0000381A0000}"/>
    <hyperlink ref="O3444" r:id="rId6714" xr:uid="{00000000-0004-0000-0C00-0000391A0000}"/>
    <hyperlink ref="N3445" r:id="rId6715" xr:uid="{00000000-0004-0000-0C00-00003A1A0000}"/>
    <hyperlink ref="O3445" r:id="rId6716" xr:uid="{00000000-0004-0000-0C00-00003B1A0000}"/>
    <hyperlink ref="N3446" r:id="rId6717" xr:uid="{00000000-0004-0000-0C00-00003C1A0000}"/>
    <hyperlink ref="O3446" r:id="rId6718" xr:uid="{00000000-0004-0000-0C00-00003D1A0000}"/>
    <hyperlink ref="N3447" r:id="rId6719" xr:uid="{00000000-0004-0000-0C00-00003E1A0000}"/>
    <hyperlink ref="O3447" r:id="rId6720" xr:uid="{00000000-0004-0000-0C00-00003F1A0000}"/>
    <hyperlink ref="N3448" r:id="rId6721" xr:uid="{00000000-0004-0000-0C00-0000401A0000}"/>
    <hyperlink ref="O3448" r:id="rId6722" xr:uid="{00000000-0004-0000-0C00-0000411A0000}"/>
    <hyperlink ref="N3449" r:id="rId6723" xr:uid="{00000000-0004-0000-0C00-0000421A0000}"/>
    <hyperlink ref="O3449" r:id="rId6724" xr:uid="{00000000-0004-0000-0C00-0000431A0000}"/>
    <hyperlink ref="N3450" r:id="rId6725" xr:uid="{00000000-0004-0000-0C00-0000441A0000}"/>
    <hyperlink ref="O3450" r:id="rId6726" xr:uid="{00000000-0004-0000-0C00-0000451A0000}"/>
    <hyperlink ref="N3451" r:id="rId6727" xr:uid="{00000000-0004-0000-0C00-0000461A0000}"/>
    <hyperlink ref="O3451" r:id="rId6728" xr:uid="{00000000-0004-0000-0C00-0000471A0000}"/>
    <hyperlink ref="N3452" r:id="rId6729" xr:uid="{00000000-0004-0000-0C00-0000481A0000}"/>
    <hyperlink ref="O3452" r:id="rId6730" xr:uid="{00000000-0004-0000-0C00-0000491A0000}"/>
    <hyperlink ref="N3453" r:id="rId6731" xr:uid="{00000000-0004-0000-0C00-00004A1A0000}"/>
    <hyperlink ref="O3453" r:id="rId6732" xr:uid="{00000000-0004-0000-0C00-00004B1A0000}"/>
    <hyperlink ref="N3454" r:id="rId6733" xr:uid="{00000000-0004-0000-0C00-00004C1A0000}"/>
    <hyperlink ref="O3454" r:id="rId6734" xr:uid="{00000000-0004-0000-0C00-00004D1A0000}"/>
    <hyperlink ref="N3455" r:id="rId6735" xr:uid="{00000000-0004-0000-0C00-00004E1A0000}"/>
    <hyperlink ref="O3455" r:id="rId6736" xr:uid="{00000000-0004-0000-0C00-00004F1A0000}"/>
    <hyperlink ref="N3456" r:id="rId6737" xr:uid="{00000000-0004-0000-0C00-0000501A0000}"/>
    <hyperlink ref="O3456" r:id="rId6738" xr:uid="{00000000-0004-0000-0C00-0000511A0000}"/>
    <hyperlink ref="N3457" r:id="rId6739" xr:uid="{00000000-0004-0000-0C00-0000521A0000}"/>
    <hyperlink ref="O3457" r:id="rId6740" xr:uid="{00000000-0004-0000-0C00-0000531A0000}"/>
    <hyperlink ref="N3458" r:id="rId6741" xr:uid="{00000000-0004-0000-0C00-0000541A0000}"/>
    <hyperlink ref="O3458" r:id="rId6742" xr:uid="{00000000-0004-0000-0C00-0000551A0000}"/>
    <hyperlink ref="N3459" r:id="rId6743" xr:uid="{00000000-0004-0000-0C00-0000561A0000}"/>
    <hyperlink ref="O3459" r:id="rId6744" xr:uid="{00000000-0004-0000-0C00-0000571A0000}"/>
    <hyperlink ref="N3460" r:id="rId6745" xr:uid="{00000000-0004-0000-0C00-0000581A0000}"/>
    <hyperlink ref="O3460" r:id="rId6746" xr:uid="{00000000-0004-0000-0C00-0000591A0000}"/>
    <hyperlink ref="N3461" r:id="rId6747" xr:uid="{00000000-0004-0000-0C00-00005A1A0000}"/>
    <hyperlink ref="O3461" r:id="rId6748" xr:uid="{00000000-0004-0000-0C00-00005B1A0000}"/>
    <hyperlink ref="N3462" r:id="rId6749" xr:uid="{00000000-0004-0000-0C00-00005C1A0000}"/>
    <hyperlink ref="O3462" r:id="rId6750" xr:uid="{00000000-0004-0000-0C00-00005D1A0000}"/>
    <hyperlink ref="N3463" r:id="rId6751" xr:uid="{00000000-0004-0000-0C00-00005E1A0000}"/>
    <hyperlink ref="O3463" r:id="rId6752" xr:uid="{00000000-0004-0000-0C00-00005F1A0000}"/>
    <hyperlink ref="N3464" r:id="rId6753" xr:uid="{00000000-0004-0000-0C00-0000601A0000}"/>
    <hyperlink ref="O3464" r:id="rId6754" xr:uid="{00000000-0004-0000-0C00-0000611A0000}"/>
    <hyperlink ref="N3465" r:id="rId6755" xr:uid="{00000000-0004-0000-0C00-0000621A0000}"/>
    <hyperlink ref="O3465" r:id="rId6756" xr:uid="{00000000-0004-0000-0C00-0000631A0000}"/>
    <hyperlink ref="N3466" r:id="rId6757" xr:uid="{00000000-0004-0000-0C00-0000641A0000}"/>
    <hyperlink ref="O3466" r:id="rId6758" xr:uid="{00000000-0004-0000-0C00-0000651A0000}"/>
    <hyperlink ref="N3467" r:id="rId6759" xr:uid="{00000000-0004-0000-0C00-0000661A0000}"/>
    <hyperlink ref="O3467" r:id="rId6760" xr:uid="{00000000-0004-0000-0C00-0000671A0000}"/>
    <hyperlink ref="N3468" r:id="rId6761" xr:uid="{00000000-0004-0000-0C00-0000681A0000}"/>
    <hyperlink ref="O3468" r:id="rId6762" xr:uid="{00000000-0004-0000-0C00-0000691A0000}"/>
    <hyperlink ref="N3469" r:id="rId6763" xr:uid="{00000000-0004-0000-0C00-00006A1A0000}"/>
    <hyperlink ref="O3469" r:id="rId6764" xr:uid="{00000000-0004-0000-0C00-00006B1A0000}"/>
    <hyperlink ref="N3470" r:id="rId6765" xr:uid="{00000000-0004-0000-0C00-00006C1A0000}"/>
    <hyperlink ref="O3470" r:id="rId6766" xr:uid="{00000000-0004-0000-0C00-00006D1A0000}"/>
    <hyperlink ref="N3471" r:id="rId6767" xr:uid="{00000000-0004-0000-0C00-00006E1A0000}"/>
    <hyperlink ref="O3471" r:id="rId6768" xr:uid="{00000000-0004-0000-0C00-00006F1A0000}"/>
    <hyperlink ref="N3472" r:id="rId6769" xr:uid="{00000000-0004-0000-0C00-0000701A0000}"/>
    <hyperlink ref="O3472" r:id="rId6770" xr:uid="{00000000-0004-0000-0C00-0000711A0000}"/>
    <hyperlink ref="N3473" r:id="rId6771" xr:uid="{00000000-0004-0000-0C00-0000721A0000}"/>
    <hyperlink ref="O3473" r:id="rId6772" xr:uid="{00000000-0004-0000-0C00-0000731A0000}"/>
    <hyperlink ref="N3474" r:id="rId6773" xr:uid="{00000000-0004-0000-0C00-0000741A0000}"/>
    <hyperlink ref="O3474" r:id="rId6774" xr:uid="{00000000-0004-0000-0C00-0000751A0000}"/>
    <hyperlink ref="N3475" r:id="rId6775" xr:uid="{00000000-0004-0000-0C00-0000761A0000}"/>
    <hyperlink ref="O3475" r:id="rId6776" xr:uid="{00000000-0004-0000-0C00-0000771A0000}"/>
    <hyperlink ref="N3476" r:id="rId6777" xr:uid="{00000000-0004-0000-0C00-0000781A0000}"/>
    <hyperlink ref="O3476" r:id="rId6778" xr:uid="{00000000-0004-0000-0C00-0000791A0000}"/>
    <hyperlink ref="N3477" r:id="rId6779" xr:uid="{00000000-0004-0000-0C00-00007A1A0000}"/>
    <hyperlink ref="O3477" r:id="rId6780" xr:uid="{00000000-0004-0000-0C00-00007B1A0000}"/>
    <hyperlink ref="N3478" r:id="rId6781" xr:uid="{00000000-0004-0000-0C00-00007C1A0000}"/>
    <hyperlink ref="O3478" r:id="rId6782" xr:uid="{00000000-0004-0000-0C00-00007D1A0000}"/>
    <hyperlink ref="N3479" r:id="rId6783" xr:uid="{00000000-0004-0000-0C00-00007E1A0000}"/>
    <hyperlink ref="O3479" r:id="rId6784" xr:uid="{00000000-0004-0000-0C00-00007F1A0000}"/>
    <hyperlink ref="N3480" r:id="rId6785" xr:uid="{00000000-0004-0000-0C00-0000801A0000}"/>
    <hyperlink ref="O3480" r:id="rId6786" xr:uid="{00000000-0004-0000-0C00-0000811A0000}"/>
    <hyperlink ref="N3481" r:id="rId6787" xr:uid="{00000000-0004-0000-0C00-0000821A0000}"/>
    <hyperlink ref="O3481" r:id="rId6788" xr:uid="{00000000-0004-0000-0C00-0000831A0000}"/>
    <hyperlink ref="N3482" r:id="rId6789" xr:uid="{00000000-0004-0000-0C00-0000841A0000}"/>
    <hyperlink ref="O3482" r:id="rId6790" xr:uid="{00000000-0004-0000-0C00-0000851A0000}"/>
    <hyperlink ref="N3483" r:id="rId6791" xr:uid="{00000000-0004-0000-0C00-0000861A0000}"/>
    <hyperlink ref="O3483" r:id="rId6792" xr:uid="{00000000-0004-0000-0C00-0000871A0000}"/>
    <hyperlink ref="N3484" r:id="rId6793" xr:uid="{00000000-0004-0000-0C00-0000881A0000}"/>
    <hyperlink ref="O3484" r:id="rId6794" xr:uid="{00000000-0004-0000-0C00-0000891A0000}"/>
    <hyperlink ref="N3485" r:id="rId6795" xr:uid="{00000000-0004-0000-0C00-00008A1A0000}"/>
    <hyperlink ref="O3485" r:id="rId6796" xr:uid="{00000000-0004-0000-0C00-00008B1A0000}"/>
    <hyperlink ref="N3486" r:id="rId6797" xr:uid="{00000000-0004-0000-0C00-00008C1A0000}"/>
    <hyperlink ref="O3486" r:id="rId6798" xr:uid="{00000000-0004-0000-0C00-00008D1A0000}"/>
    <hyperlink ref="N3487" r:id="rId6799" xr:uid="{00000000-0004-0000-0C00-00008E1A0000}"/>
    <hyperlink ref="O3487" r:id="rId6800" xr:uid="{00000000-0004-0000-0C00-00008F1A0000}"/>
    <hyperlink ref="N3488" r:id="rId6801" xr:uid="{00000000-0004-0000-0C00-0000901A0000}"/>
    <hyperlink ref="O3488" r:id="rId6802" xr:uid="{00000000-0004-0000-0C00-0000911A0000}"/>
    <hyperlink ref="N3489" r:id="rId6803" xr:uid="{00000000-0004-0000-0C00-0000921A0000}"/>
    <hyperlink ref="O3489" r:id="rId6804" xr:uid="{00000000-0004-0000-0C00-0000931A0000}"/>
    <hyperlink ref="N3490" r:id="rId6805" xr:uid="{00000000-0004-0000-0C00-0000941A0000}"/>
    <hyperlink ref="O3490" r:id="rId6806" xr:uid="{00000000-0004-0000-0C00-0000951A0000}"/>
    <hyperlink ref="N3491" r:id="rId6807" xr:uid="{00000000-0004-0000-0C00-0000961A0000}"/>
    <hyperlink ref="O3491" r:id="rId6808" xr:uid="{00000000-0004-0000-0C00-0000971A0000}"/>
    <hyperlink ref="N3492" r:id="rId6809" xr:uid="{00000000-0004-0000-0C00-0000981A0000}"/>
    <hyperlink ref="O3492" r:id="rId6810" xr:uid="{00000000-0004-0000-0C00-0000991A0000}"/>
    <hyperlink ref="N3493" r:id="rId6811" xr:uid="{00000000-0004-0000-0C00-00009A1A0000}"/>
    <hyperlink ref="O3493" r:id="rId6812" xr:uid="{00000000-0004-0000-0C00-00009B1A0000}"/>
    <hyperlink ref="N3494" r:id="rId6813" xr:uid="{00000000-0004-0000-0C00-00009C1A0000}"/>
    <hyperlink ref="O3494" r:id="rId6814" xr:uid="{00000000-0004-0000-0C00-00009D1A0000}"/>
    <hyperlink ref="N3495" r:id="rId6815" xr:uid="{00000000-0004-0000-0C00-00009E1A0000}"/>
    <hyperlink ref="O3495" r:id="rId6816" xr:uid="{00000000-0004-0000-0C00-00009F1A0000}"/>
    <hyperlink ref="N3496" r:id="rId6817" xr:uid="{00000000-0004-0000-0C00-0000A01A0000}"/>
    <hyperlink ref="O3496" r:id="rId6818" xr:uid="{00000000-0004-0000-0C00-0000A11A0000}"/>
    <hyperlink ref="N3497" r:id="rId6819" xr:uid="{00000000-0004-0000-0C00-0000A21A0000}"/>
    <hyperlink ref="O3497" r:id="rId6820" xr:uid="{00000000-0004-0000-0C00-0000A31A0000}"/>
    <hyperlink ref="N3498" r:id="rId6821" xr:uid="{00000000-0004-0000-0C00-0000A41A0000}"/>
    <hyperlink ref="O3498" r:id="rId6822" xr:uid="{00000000-0004-0000-0C00-0000A51A0000}"/>
    <hyperlink ref="N3499" r:id="rId6823" xr:uid="{00000000-0004-0000-0C00-0000A61A0000}"/>
    <hyperlink ref="O3499" r:id="rId6824" xr:uid="{00000000-0004-0000-0C00-0000A71A0000}"/>
    <hyperlink ref="N3500" r:id="rId6825" xr:uid="{00000000-0004-0000-0C00-0000A81A0000}"/>
    <hyperlink ref="O3500" r:id="rId6826" xr:uid="{00000000-0004-0000-0C00-0000A91A0000}"/>
    <hyperlink ref="N3501" r:id="rId6827" xr:uid="{00000000-0004-0000-0C00-0000AA1A0000}"/>
    <hyperlink ref="O3501" r:id="rId6828" xr:uid="{00000000-0004-0000-0C00-0000AB1A0000}"/>
    <hyperlink ref="N3502" r:id="rId6829" xr:uid="{00000000-0004-0000-0C00-0000AC1A0000}"/>
    <hyperlink ref="O3502" r:id="rId6830" xr:uid="{00000000-0004-0000-0C00-0000AD1A0000}"/>
    <hyperlink ref="N3503" r:id="rId6831" xr:uid="{00000000-0004-0000-0C00-0000AE1A0000}"/>
    <hyperlink ref="O3503" r:id="rId6832" xr:uid="{00000000-0004-0000-0C00-0000AF1A0000}"/>
    <hyperlink ref="N3504" r:id="rId6833" xr:uid="{00000000-0004-0000-0C00-0000B01A0000}"/>
    <hyperlink ref="O3504" r:id="rId6834" xr:uid="{00000000-0004-0000-0C00-0000B11A0000}"/>
    <hyperlink ref="N3505" r:id="rId6835" xr:uid="{00000000-0004-0000-0C00-0000B21A0000}"/>
    <hyperlink ref="O3505" r:id="rId6836" xr:uid="{00000000-0004-0000-0C00-0000B31A0000}"/>
    <hyperlink ref="N3506" r:id="rId6837" xr:uid="{00000000-0004-0000-0C00-0000B41A0000}"/>
    <hyperlink ref="O3506" r:id="rId6838" xr:uid="{00000000-0004-0000-0C00-0000B51A0000}"/>
    <hyperlink ref="N3507" r:id="rId6839" xr:uid="{00000000-0004-0000-0C00-0000B61A0000}"/>
    <hyperlink ref="O3507" r:id="rId6840" xr:uid="{00000000-0004-0000-0C00-0000B71A0000}"/>
    <hyperlink ref="N3508" r:id="rId6841" xr:uid="{00000000-0004-0000-0C00-0000B81A0000}"/>
    <hyperlink ref="O3508" r:id="rId6842" xr:uid="{00000000-0004-0000-0C00-0000B91A0000}"/>
    <hyperlink ref="N3509" r:id="rId6843" xr:uid="{00000000-0004-0000-0C00-0000BA1A0000}"/>
    <hyperlink ref="O3509" r:id="rId6844" xr:uid="{00000000-0004-0000-0C00-0000BB1A0000}"/>
    <hyperlink ref="N3510" r:id="rId6845" xr:uid="{00000000-0004-0000-0C00-0000BC1A0000}"/>
    <hyperlink ref="O3510" r:id="rId6846" xr:uid="{00000000-0004-0000-0C00-0000BD1A0000}"/>
    <hyperlink ref="N3511" r:id="rId6847" xr:uid="{00000000-0004-0000-0C00-0000BE1A0000}"/>
    <hyperlink ref="O3511" r:id="rId6848" xr:uid="{00000000-0004-0000-0C00-0000BF1A0000}"/>
    <hyperlink ref="N3512" r:id="rId6849" xr:uid="{00000000-0004-0000-0C00-0000C01A0000}"/>
    <hyperlink ref="O3512" r:id="rId6850" xr:uid="{00000000-0004-0000-0C00-0000C11A0000}"/>
    <hyperlink ref="N3513" r:id="rId6851" xr:uid="{00000000-0004-0000-0C00-0000C21A0000}"/>
    <hyperlink ref="O3513" r:id="rId6852" xr:uid="{00000000-0004-0000-0C00-0000C31A0000}"/>
    <hyperlink ref="N3514" r:id="rId6853" xr:uid="{00000000-0004-0000-0C00-0000C41A0000}"/>
    <hyperlink ref="O3514" r:id="rId6854" xr:uid="{00000000-0004-0000-0C00-0000C51A0000}"/>
    <hyperlink ref="N3515" r:id="rId6855" xr:uid="{00000000-0004-0000-0C00-0000C61A0000}"/>
    <hyperlink ref="O3515" r:id="rId6856" xr:uid="{00000000-0004-0000-0C00-0000C71A0000}"/>
    <hyperlink ref="N3516" r:id="rId6857" xr:uid="{00000000-0004-0000-0C00-0000C81A0000}"/>
    <hyperlink ref="O3516" r:id="rId6858" xr:uid="{00000000-0004-0000-0C00-0000C91A0000}"/>
    <hyperlink ref="N3517" r:id="rId6859" xr:uid="{00000000-0004-0000-0C00-0000CA1A0000}"/>
    <hyperlink ref="O3517" r:id="rId6860" xr:uid="{00000000-0004-0000-0C00-0000CB1A0000}"/>
    <hyperlink ref="N3518" r:id="rId6861" xr:uid="{00000000-0004-0000-0C00-0000CC1A0000}"/>
    <hyperlink ref="N3519" r:id="rId6862" xr:uid="{00000000-0004-0000-0C00-0000CD1A0000}"/>
    <hyperlink ref="O3519" r:id="rId6863" xr:uid="{00000000-0004-0000-0C00-0000CE1A0000}"/>
    <hyperlink ref="N3520" r:id="rId6864" xr:uid="{00000000-0004-0000-0C00-0000CF1A0000}"/>
    <hyperlink ref="O3520" r:id="rId6865" xr:uid="{00000000-0004-0000-0C00-0000D01A0000}"/>
    <hyperlink ref="N3521" r:id="rId6866" xr:uid="{00000000-0004-0000-0C00-0000D11A0000}"/>
    <hyperlink ref="O3521" r:id="rId6867" xr:uid="{00000000-0004-0000-0C00-0000D21A0000}"/>
    <hyperlink ref="N3522" r:id="rId6868" xr:uid="{00000000-0004-0000-0C00-0000D31A0000}"/>
    <hyperlink ref="O3522" r:id="rId6869" xr:uid="{00000000-0004-0000-0C00-0000D41A0000}"/>
    <hyperlink ref="N3523" r:id="rId6870" xr:uid="{00000000-0004-0000-0C00-0000D51A0000}"/>
    <hyperlink ref="N3524" r:id="rId6871" xr:uid="{00000000-0004-0000-0C00-0000D61A0000}"/>
    <hyperlink ref="N3525" r:id="rId6872" xr:uid="{00000000-0004-0000-0C00-0000D71A0000}"/>
    <hyperlink ref="N3526" r:id="rId6873" xr:uid="{00000000-0004-0000-0C00-0000D81A0000}"/>
    <hyperlink ref="N3527" r:id="rId6874" xr:uid="{00000000-0004-0000-0C00-0000D91A0000}"/>
    <hyperlink ref="N3643" r:id="rId6875" xr:uid="{00000000-0004-0000-0C00-0000DA1A0000}"/>
    <hyperlink ref="O3643" r:id="rId6876" xr:uid="{00000000-0004-0000-0C00-0000DB1A0000}"/>
    <hyperlink ref="N3644" r:id="rId6877" xr:uid="{00000000-0004-0000-0C00-0000DC1A0000}"/>
    <hyperlink ref="O3644" r:id="rId6878" xr:uid="{00000000-0004-0000-0C00-0000DD1A0000}"/>
    <hyperlink ref="N3645" r:id="rId6879" xr:uid="{00000000-0004-0000-0C00-0000DE1A0000}"/>
    <hyperlink ref="O3645" r:id="rId6880" xr:uid="{00000000-0004-0000-0C00-0000DF1A0000}"/>
    <hyperlink ref="N3646" r:id="rId6881" xr:uid="{00000000-0004-0000-0C00-0000E01A0000}"/>
    <hyperlink ref="O3646" r:id="rId6882" xr:uid="{00000000-0004-0000-0C00-0000E11A0000}"/>
    <hyperlink ref="N3647" r:id="rId6883" xr:uid="{00000000-0004-0000-0C00-0000E21A0000}"/>
    <hyperlink ref="O3647" r:id="rId6884" xr:uid="{00000000-0004-0000-0C00-0000E31A0000}"/>
    <hyperlink ref="N3528" r:id="rId6885" xr:uid="{00000000-0004-0000-0C00-0000E41A0000}"/>
    <hyperlink ref="O3528" r:id="rId6886" xr:uid="{00000000-0004-0000-0C00-0000E51A0000}"/>
    <hyperlink ref="N3529" r:id="rId6887" xr:uid="{00000000-0004-0000-0C00-0000E61A0000}"/>
    <hyperlink ref="O3529" r:id="rId6888" xr:uid="{00000000-0004-0000-0C00-0000E71A0000}"/>
    <hyperlink ref="N3530" r:id="rId6889" xr:uid="{00000000-0004-0000-0C00-0000E81A0000}"/>
    <hyperlink ref="O3530" r:id="rId6890" xr:uid="{00000000-0004-0000-0C00-0000E91A0000}"/>
    <hyperlink ref="N3531" r:id="rId6891" xr:uid="{00000000-0004-0000-0C00-0000EA1A0000}"/>
    <hyperlink ref="O3531" r:id="rId6892" xr:uid="{00000000-0004-0000-0C00-0000EB1A0000}"/>
    <hyperlink ref="N3532" r:id="rId6893" xr:uid="{00000000-0004-0000-0C00-0000EC1A0000}"/>
    <hyperlink ref="O3532" r:id="rId6894" xr:uid="{00000000-0004-0000-0C00-0000ED1A0000}"/>
    <hyperlink ref="N3533" r:id="rId6895" xr:uid="{00000000-0004-0000-0C00-0000EE1A0000}"/>
    <hyperlink ref="O3533" r:id="rId6896" xr:uid="{00000000-0004-0000-0C00-0000EF1A0000}"/>
    <hyperlink ref="N3534" r:id="rId6897" xr:uid="{00000000-0004-0000-0C00-0000F01A0000}"/>
    <hyperlink ref="O3534" r:id="rId6898" xr:uid="{00000000-0004-0000-0C00-0000F11A0000}"/>
    <hyperlink ref="N3535" r:id="rId6899" xr:uid="{00000000-0004-0000-0C00-0000F21A0000}"/>
    <hyperlink ref="O3535" r:id="rId6900" xr:uid="{00000000-0004-0000-0C00-0000F31A0000}"/>
    <hyperlink ref="N3536" r:id="rId6901" xr:uid="{00000000-0004-0000-0C00-0000F41A0000}"/>
    <hyperlink ref="O3536" r:id="rId6902" xr:uid="{00000000-0004-0000-0C00-0000F51A0000}"/>
    <hyperlink ref="N3537" r:id="rId6903" xr:uid="{00000000-0004-0000-0C00-0000F61A0000}"/>
    <hyperlink ref="O3537" r:id="rId6904" xr:uid="{00000000-0004-0000-0C00-0000F71A0000}"/>
    <hyperlink ref="N3538" r:id="rId6905" xr:uid="{00000000-0004-0000-0C00-0000F81A0000}"/>
    <hyperlink ref="O3538" r:id="rId6906" xr:uid="{00000000-0004-0000-0C00-0000F91A0000}"/>
    <hyperlink ref="N3539" r:id="rId6907" xr:uid="{00000000-0004-0000-0C00-0000FA1A0000}"/>
    <hyperlink ref="O3539" r:id="rId6908" xr:uid="{00000000-0004-0000-0C00-0000FB1A0000}"/>
    <hyperlink ref="N3540" r:id="rId6909" xr:uid="{00000000-0004-0000-0C00-0000FC1A0000}"/>
    <hyperlink ref="O3540" r:id="rId6910" xr:uid="{00000000-0004-0000-0C00-0000FD1A0000}"/>
    <hyperlink ref="N3541" r:id="rId6911" xr:uid="{00000000-0004-0000-0C00-0000FE1A0000}"/>
    <hyperlink ref="O3541" r:id="rId6912" xr:uid="{00000000-0004-0000-0C00-0000FF1A0000}"/>
    <hyperlink ref="N3542" r:id="rId6913" xr:uid="{00000000-0004-0000-0C00-0000001B0000}"/>
    <hyperlink ref="O3542" r:id="rId6914" xr:uid="{00000000-0004-0000-0C00-0000011B0000}"/>
    <hyperlink ref="N3543" r:id="rId6915" xr:uid="{00000000-0004-0000-0C00-0000021B0000}"/>
    <hyperlink ref="O3543" r:id="rId6916" xr:uid="{00000000-0004-0000-0C00-0000031B0000}"/>
    <hyperlink ref="N3544" r:id="rId6917" xr:uid="{00000000-0004-0000-0C00-0000041B0000}"/>
    <hyperlink ref="O3544" r:id="rId6918" xr:uid="{00000000-0004-0000-0C00-0000051B0000}"/>
    <hyperlink ref="N3545" r:id="rId6919" xr:uid="{00000000-0004-0000-0C00-0000061B0000}"/>
    <hyperlink ref="O3545" r:id="rId6920" xr:uid="{00000000-0004-0000-0C00-0000071B0000}"/>
    <hyperlink ref="N3546" r:id="rId6921" xr:uid="{00000000-0004-0000-0C00-0000081B0000}"/>
    <hyperlink ref="O3546" r:id="rId6922" xr:uid="{00000000-0004-0000-0C00-0000091B0000}"/>
    <hyperlink ref="N3547" r:id="rId6923" xr:uid="{00000000-0004-0000-0C00-00000A1B0000}"/>
    <hyperlink ref="O3547" r:id="rId6924" xr:uid="{00000000-0004-0000-0C00-00000B1B0000}"/>
    <hyperlink ref="N3548" r:id="rId6925" xr:uid="{00000000-0004-0000-0C00-00000C1B0000}"/>
    <hyperlink ref="O3548" r:id="rId6926" xr:uid="{00000000-0004-0000-0C00-00000D1B0000}"/>
    <hyperlink ref="N3549" r:id="rId6927" xr:uid="{00000000-0004-0000-0C00-00000E1B0000}"/>
    <hyperlink ref="O3549" r:id="rId6928" xr:uid="{00000000-0004-0000-0C00-00000F1B0000}"/>
    <hyperlink ref="N3550" r:id="rId6929" xr:uid="{00000000-0004-0000-0C00-0000101B0000}"/>
    <hyperlink ref="O3550" r:id="rId6930" xr:uid="{00000000-0004-0000-0C00-0000111B0000}"/>
    <hyperlink ref="N3551" r:id="rId6931" xr:uid="{00000000-0004-0000-0C00-0000121B0000}"/>
    <hyperlink ref="O3551" r:id="rId6932" xr:uid="{00000000-0004-0000-0C00-0000131B0000}"/>
    <hyperlink ref="N3552" r:id="rId6933" xr:uid="{00000000-0004-0000-0C00-0000141B0000}"/>
    <hyperlink ref="O3552" r:id="rId6934" xr:uid="{00000000-0004-0000-0C00-0000151B0000}"/>
    <hyperlink ref="N3553" r:id="rId6935" xr:uid="{00000000-0004-0000-0C00-0000161B0000}"/>
    <hyperlink ref="O3553" r:id="rId6936" xr:uid="{00000000-0004-0000-0C00-0000171B0000}"/>
    <hyperlink ref="N3554" r:id="rId6937" xr:uid="{00000000-0004-0000-0C00-0000181B0000}"/>
    <hyperlink ref="O3554" r:id="rId6938" xr:uid="{00000000-0004-0000-0C00-0000191B0000}"/>
    <hyperlink ref="N3555" r:id="rId6939" xr:uid="{00000000-0004-0000-0C00-00001A1B0000}"/>
    <hyperlink ref="O3555" r:id="rId6940" xr:uid="{00000000-0004-0000-0C00-00001B1B0000}"/>
    <hyperlink ref="N3556" r:id="rId6941" xr:uid="{00000000-0004-0000-0C00-00001C1B0000}"/>
    <hyperlink ref="O3556" r:id="rId6942" xr:uid="{00000000-0004-0000-0C00-00001D1B0000}"/>
    <hyperlink ref="N3557" r:id="rId6943" xr:uid="{00000000-0004-0000-0C00-00001E1B0000}"/>
    <hyperlink ref="O3557" r:id="rId6944" xr:uid="{00000000-0004-0000-0C00-00001F1B0000}"/>
    <hyperlink ref="N3558" r:id="rId6945" xr:uid="{00000000-0004-0000-0C00-0000201B0000}"/>
    <hyperlink ref="O3558" r:id="rId6946" xr:uid="{00000000-0004-0000-0C00-0000211B0000}"/>
    <hyperlink ref="N3559" r:id="rId6947" xr:uid="{00000000-0004-0000-0C00-0000221B0000}"/>
    <hyperlink ref="O3559" r:id="rId6948" xr:uid="{00000000-0004-0000-0C00-0000231B0000}"/>
    <hyperlink ref="N3560" r:id="rId6949" xr:uid="{00000000-0004-0000-0C00-0000241B0000}"/>
    <hyperlink ref="O3560" r:id="rId6950" xr:uid="{00000000-0004-0000-0C00-0000251B0000}"/>
    <hyperlink ref="N3561" r:id="rId6951" xr:uid="{00000000-0004-0000-0C00-0000261B0000}"/>
    <hyperlink ref="O3561" r:id="rId6952" xr:uid="{00000000-0004-0000-0C00-0000271B0000}"/>
    <hyperlink ref="N3562" r:id="rId6953" xr:uid="{00000000-0004-0000-0C00-0000281B0000}"/>
    <hyperlink ref="O3562" r:id="rId6954" xr:uid="{00000000-0004-0000-0C00-0000291B0000}"/>
    <hyperlink ref="N3563" r:id="rId6955" xr:uid="{00000000-0004-0000-0C00-00002A1B0000}"/>
    <hyperlink ref="O3563" r:id="rId6956" xr:uid="{00000000-0004-0000-0C00-00002B1B0000}"/>
    <hyperlink ref="N3564" r:id="rId6957" xr:uid="{00000000-0004-0000-0C00-00002C1B0000}"/>
    <hyperlink ref="O3564" r:id="rId6958" xr:uid="{00000000-0004-0000-0C00-00002D1B0000}"/>
    <hyperlink ref="N3565" r:id="rId6959" xr:uid="{00000000-0004-0000-0C00-00002E1B0000}"/>
    <hyperlink ref="O3565" r:id="rId6960" xr:uid="{00000000-0004-0000-0C00-00002F1B0000}"/>
    <hyperlink ref="N3566" r:id="rId6961" xr:uid="{00000000-0004-0000-0C00-0000301B0000}"/>
    <hyperlink ref="O3566" r:id="rId6962" xr:uid="{00000000-0004-0000-0C00-0000311B0000}"/>
    <hyperlink ref="N3567" r:id="rId6963" xr:uid="{00000000-0004-0000-0C00-0000321B0000}"/>
    <hyperlink ref="O3567" r:id="rId6964" xr:uid="{00000000-0004-0000-0C00-0000331B0000}"/>
    <hyperlink ref="N3568" r:id="rId6965" xr:uid="{00000000-0004-0000-0C00-0000341B0000}"/>
    <hyperlink ref="O3568" r:id="rId6966" xr:uid="{00000000-0004-0000-0C00-0000351B0000}"/>
    <hyperlink ref="N3569" r:id="rId6967" xr:uid="{00000000-0004-0000-0C00-0000361B0000}"/>
    <hyperlink ref="O3569" r:id="rId6968" xr:uid="{00000000-0004-0000-0C00-0000371B0000}"/>
    <hyperlink ref="N3570" r:id="rId6969" xr:uid="{00000000-0004-0000-0C00-0000381B0000}"/>
    <hyperlink ref="O3570" r:id="rId6970" xr:uid="{00000000-0004-0000-0C00-0000391B0000}"/>
    <hyperlink ref="N3571" r:id="rId6971" xr:uid="{00000000-0004-0000-0C00-00003A1B0000}"/>
    <hyperlink ref="O3571" r:id="rId6972" xr:uid="{00000000-0004-0000-0C00-00003B1B0000}"/>
    <hyperlink ref="N3572" r:id="rId6973" xr:uid="{00000000-0004-0000-0C00-00003C1B0000}"/>
    <hyperlink ref="O3572" r:id="rId6974" xr:uid="{00000000-0004-0000-0C00-00003D1B0000}"/>
    <hyperlink ref="N3573" r:id="rId6975" xr:uid="{00000000-0004-0000-0C00-00003E1B0000}"/>
    <hyperlink ref="O3573" r:id="rId6976" xr:uid="{00000000-0004-0000-0C00-00003F1B0000}"/>
    <hyperlink ref="N3574" r:id="rId6977" xr:uid="{00000000-0004-0000-0C00-0000401B0000}"/>
    <hyperlink ref="O3574" r:id="rId6978" xr:uid="{00000000-0004-0000-0C00-0000411B0000}"/>
    <hyperlink ref="N3575" r:id="rId6979" xr:uid="{00000000-0004-0000-0C00-0000421B0000}"/>
    <hyperlink ref="O3575" r:id="rId6980" xr:uid="{00000000-0004-0000-0C00-0000431B0000}"/>
    <hyperlink ref="N3576" r:id="rId6981" xr:uid="{00000000-0004-0000-0C00-0000441B0000}"/>
    <hyperlink ref="O3576" r:id="rId6982" xr:uid="{00000000-0004-0000-0C00-0000451B0000}"/>
    <hyperlink ref="N3577" r:id="rId6983" xr:uid="{00000000-0004-0000-0C00-0000461B0000}"/>
    <hyperlink ref="O3577" r:id="rId6984" xr:uid="{00000000-0004-0000-0C00-0000471B0000}"/>
    <hyperlink ref="N3578" r:id="rId6985" xr:uid="{00000000-0004-0000-0C00-0000481B0000}"/>
    <hyperlink ref="O3578" r:id="rId6986" xr:uid="{00000000-0004-0000-0C00-0000491B0000}"/>
    <hyperlink ref="N3579" r:id="rId6987" xr:uid="{00000000-0004-0000-0C00-00004A1B0000}"/>
    <hyperlink ref="O3579" r:id="rId6988" xr:uid="{00000000-0004-0000-0C00-00004B1B0000}"/>
    <hyperlink ref="N3580" r:id="rId6989" xr:uid="{00000000-0004-0000-0C00-00004C1B0000}"/>
    <hyperlink ref="O3580" r:id="rId6990" xr:uid="{00000000-0004-0000-0C00-00004D1B0000}"/>
    <hyperlink ref="N3581" r:id="rId6991" xr:uid="{00000000-0004-0000-0C00-00004E1B0000}"/>
    <hyperlink ref="O3581" r:id="rId6992" xr:uid="{00000000-0004-0000-0C00-00004F1B0000}"/>
    <hyperlink ref="N3582" r:id="rId6993" xr:uid="{00000000-0004-0000-0C00-0000501B0000}"/>
    <hyperlink ref="O3582" r:id="rId6994" xr:uid="{00000000-0004-0000-0C00-0000511B0000}"/>
    <hyperlink ref="N3583" r:id="rId6995" xr:uid="{00000000-0004-0000-0C00-0000521B0000}"/>
    <hyperlink ref="O3583" r:id="rId6996" xr:uid="{00000000-0004-0000-0C00-0000531B0000}"/>
    <hyperlink ref="N3584" r:id="rId6997" xr:uid="{00000000-0004-0000-0C00-0000541B0000}"/>
    <hyperlink ref="O3584" r:id="rId6998" xr:uid="{00000000-0004-0000-0C00-0000551B0000}"/>
    <hyperlink ref="N3585" r:id="rId6999" xr:uid="{00000000-0004-0000-0C00-0000561B0000}"/>
    <hyperlink ref="O3585" r:id="rId7000" xr:uid="{00000000-0004-0000-0C00-0000571B0000}"/>
    <hyperlink ref="N3586" r:id="rId7001" xr:uid="{00000000-0004-0000-0C00-0000581B0000}"/>
    <hyperlink ref="O3586" r:id="rId7002" xr:uid="{00000000-0004-0000-0C00-0000591B0000}"/>
    <hyperlink ref="N3587" r:id="rId7003" xr:uid="{00000000-0004-0000-0C00-00005A1B0000}"/>
    <hyperlink ref="O3587" r:id="rId7004" xr:uid="{00000000-0004-0000-0C00-00005B1B0000}"/>
    <hyperlink ref="N3588" r:id="rId7005" xr:uid="{00000000-0004-0000-0C00-00005C1B0000}"/>
    <hyperlink ref="O3588" r:id="rId7006" xr:uid="{00000000-0004-0000-0C00-00005D1B0000}"/>
    <hyperlink ref="N3589" r:id="rId7007" xr:uid="{00000000-0004-0000-0C00-00005E1B0000}"/>
    <hyperlink ref="O3589" r:id="rId7008" xr:uid="{00000000-0004-0000-0C00-00005F1B0000}"/>
    <hyperlink ref="N3590" r:id="rId7009" xr:uid="{00000000-0004-0000-0C00-0000601B0000}"/>
    <hyperlink ref="O3590" r:id="rId7010" xr:uid="{00000000-0004-0000-0C00-0000611B0000}"/>
    <hyperlink ref="N3591" r:id="rId7011" xr:uid="{00000000-0004-0000-0C00-0000621B0000}"/>
    <hyperlink ref="O3591" r:id="rId7012" xr:uid="{00000000-0004-0000-0C00-0000631B0000}"/>
    <hyperlink ref="N3592" r:id="rId7013" xr:uid="{00000000-0004-0000-0C00-0000641B0000}"/>
    <hyperlink ref="O3592" r:id="rId7014" xr:uid="{00000000-0004-0000-0C00-0000651B0000}"/>
    <hyperlink ref="N3593" r:id="rId7015" xr:uid="{00000000-0004-0000-0C00-0000661B0000}"/>
    <hyperlink ref="O3593" r:id="rId7016" xr:uid="{00000000-0004-0000-0C00-0000671B0000}"/>
    <hyperlink ref="N3594" r:id="rId7017" xr:uid="{00000000-0004-0000-0C00-0000681B0000}"/>
    <hyperlink ref="O3594" r:id="rId7018" xr:uid="{00000000-0004-0000-0C00-0000691B0000}"/>
    <hyperlink ref="N3595" r:id="rId7019" xr:uid="{00000000-0004-0000-0C00-00006A1B0000}"/>
    <hyperlink ref="O3595" r:id="rId7020" xr:uid="{00000000-0004-0000-0C00-00006B1B0000}"/>
    <hyperlink ref="N3596" r:id="rId7021" xr:uid="{00000000-0004-0000-0C00-00006C1B0000}"/>
    <hyperlink ref="O3596" r:id="rId7022" xr:uid="{00000000-0004-0000-0C00-00006D1B0000}"/>
    <hyperlink ref="N3597" r:id="rId7023" xr:uid="{00000000-0004-0000-0C00-00006E1B0000}"/>
    <hyperlink ref="O3597" r:id="rId7024" xr:uid="{00000000-0004-0000-0C00-00006F1B0000}"/>
    <hyperlink ref="N3598" r:id="rId7025" xr:uid="{00000000-0004-0000-0C00-0000701B0000}"/>
    <hyperlink ref="O3598" r:id="rId7026" xr:uid="{00000000-0004-0000-0C00-0000711B0000}"/>
    <hyperlink ref="N3599" r:id="rId7027" xr:uid="{00000000-0004-0000-0C00-0000721B0000}"/>
    <hyperlink ref="O3599" r:id="rId7028" xr:uid="{00000000-0004-0000-0C00-0000731B0000}"/>
    <hyperlink ref="N3600" r:id="rId7029" xr:uid="{00000000-0004-0000-0C00-0000741B0000}"/>
    <hyperlink ref="O3600" r:id="rId7030" xr:uid="{00000000-0004-0000-0C00-0000751B0000}"/>
    <hyperlink ref="N3601" r:id="rId7031" xr:uid="{00000000-0004-0000-0C00-0000761B0000}"/>
    <hyperlink ref="O3601" r:id="rId7032" xr:uid="{00000000-0004-0000-0C00-0000771B0000}"/>
    <hyperlink ref="N3602" r:id="rId7033" xr:uid="{00000000-0004-0000-0C00-0000781B0000}"/>
    <hyperlink ref="O3602" r:id="rId7034" xr:uid="{00000000-0004-0000-0C00-0000791B0000}"/>
    <hyperlink ref="N3603" r:id="rId7035" xr:uid="{00000000-0004-0000-0C00-00007A1B0000}"/>
    <hyperlink ref="O3603" r:id="rId7036" xr:uid="{00000000-0004-0000-0C00-00007B1B0000}"/>
    <hyperlink ref="N3604" r:id="rId7037" xr:uid="{00000000-0004-0000-0C00-00007C1B0000}"/>
    <hyperlink ref="O3604" r:id="rId7038" xr:uid="{00000000-0004-0000-0C00-00007D1B0000}"/>
    <hyperlink ref="N3605" r:id="rId7039" xr:uid="{00000000-0004-0000-0C00-00007E1B0000}"/>
    <hyperlink ref="O3605" r:id="rId7040" xr:uid="{00000000-0004-0000-0C00-00007F1B0000}"/>
    <hyperlink ref="N3606" r:id="rId7041" xr:uid="{00000000-0004-0000-0C00-0000801B0000}"/>
    <hyperlink ref="O3606" r:id="rId7042" xr:uid="{00000000-0004-0000-0C00-0000811B0000}"/>
    <hyperlink ref="N3607" r:id="rId7043" xr:uid="{00000000-0004-0000-0C00-0000821B0000}"/>
    <hyperlink ref="O3607" r:id="rId7044" xr:uid="{00000000-0004-0000-0C00-0000831B0000}"/>
    <hyperlink ref="N3608" r:id="rId7045" xr:uid="{00000000-0004-0000-0C00-0000841B0000}"/>
    <hyperlink ref="O3608" r:id="rId7046" xr:uid="{00000000-0004-0000-0C00-0000851B0000}"/>
    <hyperlink ref="N3609" r:id="rId7047" xr:uid="{00000000-0004-0000-0C00-0000861B0000}"/>
    <hyperlink ref="O3609" r:id="rId7048" xr:uid="{00000000-0004-0000-0C00-0000871B0000}"/>
    <hyperlink ref="N3610" r:id="rId7049" xr:uid="{00000000-0004-0000-0C00-0000881B0000}"/>
    <hyperlink ref="O3610" r:id="rId7050" xr:uid="{00000000-0004-0000-0C00-0000891B0000}"/>
    <hyperlink ref="N3611" r:id="rId7051" xr:uid="{00000000-0004-0000-0C00-00008A1B0000}"/>
    <hyperlink ref="O3611" r:id="rId7052" xr:uid="{00000000-0004-0000-0C00-00008B1B0000}"/>
    <hyperlink ref="N3612" r:id="rId7053" xr:uid="{00000000-0004-0000-0C00-00008C1B0000}"/>
    <hyperlink ref="O3612" r:id="rId7054" xr:uid="{00000000-0004-0000-0C00-00008D1B0000}"/>
    <hyperlink ref="N3613" r:id="rId7055" xr:uid="{00000000-0004-0000-0C00-00008E1B0000}"/>
    <hyperlink ref="O3613" r:id="rId7056" xr:uid="{00000000-0004-0000-0C00-00008F1B0000}"/>
    <hyperlink ref="N3614" r:id="rId7057" xr:uid="{00000000-0004-0000-0C00-0000901B0000}"/>
    <hyperlink ref="O3614" r:id="rId7058" xr:uid="{00000000-0004-0000-0C00-0000911B0000}"/>
    <hyperlink ref="N3615" r:id="rId7059" xr:uid="{00000000-0004-0000-0C00-0000921B0000}"/>
    <hyperlink ref="O3615" r:id="rId7060" xr:uid="{00000000-0004-0000-0C00-0000931B0000}"/>
    <hyperlink ref="N3616" r:id="rId7061" xr:uid="{00000000-0004-0000-0C00-0000941B0000}"/>
    <hyperlink ref="O3616" r:id="rId7062" xr:uid="{00000000-0004-0000-0C00-0000951B0000}"/>
    <hyperlink ref="N3617" r:id="rId7063" xr:uid="{00000000-0004-0000-0C00-0000961B0000}"/>
    <hyperlink ref="O3617" r:id="rId7064" xr:uid="{00000000-0004-0000-0C00-0000971B0000}"/>
    <hyperlink ref="N3618" r:id="rId7065" xr:uid="{00000000-0004-0000-0C00-0000981B0000}"/>
    <hyperlink ref="O3618" r:id="rId7066" xr:uid="{00000000-0004-0000-0C00-0000991B0000}"/>
    <hyperlink ref="N3619" r:id="rId7067" xr:uid="{00000000-0004-0000-0C00-00009A1B0000}"/>
    <hyperlink ref="O3619" r:id="rId7068" xr:uid="{00000000-0004-0000-0C00-00009B1B0000}"/>
    <hyperlink ref="N3620" r:id="rId7069" xr:uid="{00000000-0004-0000-0C00-00009C1B0000}"/>
    <hyperlink ref="O3620" r:id="rId7070" xr:uid="{00000000-0004-0000-0C00-00009D1B0000}"/>
    <hyperlink ref="N3621" r:id="rId7071" xr:uid="{00000000-0004-0000-0C00-00009E1B0000}"/>
    <hyperlink ref="O3621" r:id="rId7072" xr:uid="{00000000-0004-0000-0C00-00009F1B0000}"/>
    <hyperlink ref="N3622" r:id="rId7073" xr:uid="{00000000-0004-0000-0C00-0000A01B0000}"/>
    <hyperlink ref="O3622" r:id="rId7074" xr:uid="{00000000-0004-0000-0C00-0000A11B0000}"/>
    <hyperlink ref="N3623" r:id="rId7075" xr:uid="{00000000-0004-0000-0C00-0000A21B0000}"/>
    <hyperlink ref="O3623" r:id="rId7076" xr:uid="{00000000-0004-0000-0C00-0000A31B0000}"/>
    <hyperlink ref="N3624" r:id="rId7077" xr:uid="{00000000-0004-0000-0C00-0000A41B0000}"/>
    <hyperlink ref="O3624" r:id="rId7078" xr:uid="{00000000-0004-0000-0C00-0000A51B0000}"/>
    <hyperlink ref="N3625" r:id="rId7079" xr:uid="{00000000-0004-0000-0C00-0000A61B0000}"/>
    <hyperlink ref="O3625" r:id="rId7080" xr:uid="{00000000-0004-0000-0C00-0000A71B0000}"/>
    <hyperlink ref="N3626" r:id="rId7081" xr:uid="{00000000-0004-0000-0C00-0000A81B0000}"/>
    <hyperlink ref="O3626" r:id="rId7082" xr:uid="{00000000-0004-0000-0C00-0000A91B0000}"/>
    <hyperlink ref="N3627" r:id="rId7083" xr:uid="{00000000-0004-0000-0C00-0000AA1B0000}"/>
    <hyperlink ref="O3627" r:id="rId7084" xr:uid="{00000000-0004-0000-0C00-0000AB1B0000}"/>
    <hyperlink ref="N3628" r:id="rId7085" xr:uid="{00000000-0004-0000-0C00-0000AC1B0000}"/>
    <hyperlink ref="O3628" r:id="rId7086" xr:uid="{00000000-0004-0000-0C00-0000AD1B0000}"/>
    <hyperlink ref="N3629" r:id="rId7087" xr:uid="{00000000-0004-0000-0C00-0000AE1B0000}"/>
    <hyperlink ref="O3629" r:id="rId7088" xr:uid="{00000000-0004-0000-0C00-0000AF1B0000}"/>
    <hyperlink ref="N3630" r:id="rId7089" xr:uid="{00000000-0004-0000-0C00-0000B01B0000}"/>
    <hyperlink ref="O3630" r:id="rId7090" xr:uid="{00000000-0004-0000-0C00-0000B11B0000}"/>
    <hyperlink ref="N3631" r:id="rId7091" xr:uid="{00000000-0004-0000-0C00-0000B21B0000}"/>
    <hyperlink ref="O3631" r:id="rId7092" xr:uid="{00000000-0004-0000-0C00-0000B31B0000}"/>
    <hyperlink ref="N3632" r:id="rId7093" xr:uid="{00000000-0004-0000-0C00-0000B41B0000}"/>
    <hyperlink ref="O3632" r:id="rId7094" xr:uid="{00000000-0004-0000-0C00-0000B51B0000}"/>
    <hyperlink ref="N3633" r:id="rId7095" xr:uid="{00000000-0004-0000-0C00-0000B61B0000}"/>
    <hyperlink ref="O3633" r:id="rId7096" xr:uid="{00000000-0004-0000-0C00-0000B71B0000}"/>
    <hyperlink ref="N3634" r:id="rId7097" xr:uid="{00000000-0004-0000-0C00-0000B81B0000}"/>
    <hyperlink ref="O3634" r:id="rId7098" xr:uid="{00000000-0004-0000-0C00-0000B91B0000}"/>
    <hyperlink ref="N3635" r:id="rId7099" xr:uid="{00000000-0004-0000-0C00-0000BA1B0000}"/>
    <hyperlink ref="O3635" r:id="rId7100" xr:uid="{00000000-0004-0000-0C00-0000BB1B0000}"/>
    <hyperlink ref="N3636" r:id="rId7101" xr:uid="{00000000-0004-0000-0C00-0000BC1B0000}"/>
    <hyperlink ref="O3636" r:id="rId7102" xr:uid="{00000000-0004-0000-0C00-0000BD1B0000}"/>
    <hyperlink ref="N3637" r:id="rId7103" xr:uid="{00000000-0004-0000-0C00-0000BE1B0000}"/>
    <hyperlink ref="O3637" r:id="rId7104" xr:uid="{00000000-0004-0000-0C00-0000BF1B0000}"/>
    <hyperlink ref="N3638" r:id="rId7105" xr:uid="{00000000-0004-0000-0C00-0000C01B0000}"/>
    <hyperlink ref="O3638" r:id="rId7106" xr:uid="{00000000-0004-0000-0C00-0000C11B0000}"/>
    <hyperlink ref="N3639" r:id="rId7107" xr:uid="{00000000-0004-0000-0C00-0000C21B0000}"/>
    <hyperlink ref="O3639" r:id="rId7108" xr:uid="{00000000-0004-0000-0C00-0000C31B0000}"/>
    <hyperlink ref="N3640" r:id="rId7109" xr:uid="{00000000-0004-0000-0C00-0000C41B0000}"/>
    <hyperlink ref="O3640" r:id="rId7110" xr:uid="{00000000-0004-0000-0C00-0000C51B0000}"/>
    <hyperlink ref="N3641" r:id="rId7111" xr:uid="{00000000-0004-0000-0C00-0000C61B0000}"/>
    <hyperlink ref="O3641" r:id="rId7112" xr:uid="{00000000-0004-0000-0C00-0000C71B0000}"/>
    <hyperlink ref="N3642" r:id="rId7113" xr:uid="{00000000-0004-0000-0C00-0000C81B0000}"/>
    <hyperlink ref="O3642" r:id="rId7114" xr:uid="{00000000-0004-0000-0C00-0000C91B0000}"/>
    <hyperlink ref="N3671" r:id="rId7115" xr:uid="{00000000-0004-0000-0C00-0000CA1B0000}"/>
    <hyperlink ref="O3671" r:id="rId7116" xr:uid="{00000000-0004-0000-0C00-0000CB1B0000}"/>
    <hyperlink ref="N3648" r:id="rId7117" xr:uid="{00000000-0004-0000-0C00-0000CC1B0000}"/>
    <hyperlink ref="O3648" r:id="rId7118" xr:uid="{00000000-0004-0000-0C00-0000CD1B0000}"/>
    <hyperlink ref="N3649" r:id="rId7119" xr:uid="{00000000-0004-0000-0C00-0000CE1B0000}"/>
    <hyperlink ref="O3649" r:id="rId7120" xr:uid="{00000000-0004-0000-0C00-0000CF1B0000}"/>
    <hyperlink ref="N3650" r:id="rId7121" xr:uid="{00000000-0004-0000-0C00-0000D01B0000}"/>
    <hyperlink ref="O3650" r:id="rId7122" xr:uid="{00000000-0004-0000-0C00-0000D11B0000}"/>
    <hyperlink ref="N3651" r:id="rId7123" xr:uid="{00000000-0004-0000-0C00-0000D21B0000}"/>
    <hyperlink ref="O3651" r:id="rId7124" xr:uid="{00000000-0004-0000-0C00-0000D31B0000}"/>
    <hyperlink ref="N3652" r:id="rId7125" xr:uid="{00000000-0004-0000-0C00-0000D41B0000}"/>
    <hyperlink ref="O3652" r:id="rId7126" xr:uid="{00000000-0004-0000-0C00-0000D51B0000}"/>
    <hyperlink ref="N3653" r:id="rId7127" xr:uid="{00000000-0004-0000-0C00-0000D61B0000}"/>
    <hyperlink ref="O3653" r:id="rId7128" xr:uid="{00000000-0004-0000-0C00-0000D71B0000}"/>
    <hyperlink ref="N3654" r:id="rId7129" xr:uid="{00000000-0004-0000-0C00-0000D81B0000}"/>
    <hyperlink ref="O3654" r:id="rId7130" xr:uid="{00000000-0004-0000-0C00-0000D91B0000}"/>
    <hyperlink ref="N3655" r:id="rId7131" xr:uid="{00000000-0004-0000-0C00-0000DA1B0000}"/>
    <hyperlink ref="O3655" r:id="rId7132" xr:uid="{00000000-0004-0000-0C00-0000DB1B0000}"/>
    <hyperlink ref="N3656" r:id="rId7133" xr:uid="{00000000-0004-0000-0C00-0000DC1B0000}"/>
    <hyperlink ref="O3656" r:id="rId7134" xr:uid="{00000000-0004-0000-0C00-0000DD1B0000}"/>
    <hyperlink ref="N3657" r:id="rId7135" xr:uid="{00000000-0004-0000-0C00-0000DE1B0000}"/>
    <hyperlink ref="O3657" r:id="rId7136" xr:uid="{00000000-0004-0000-0C00-0000DF1B0000}"/>
    <hyperlink ref="N3658" r:id="rId7137" xr:uid="{00000000-0004-0000-0C00-0000E01B0000}"/>
    <hyperlink ref="O3658" r:id="rId7138" xr:uid="{00000000-0004-0000-0C00-0000E11B0000}"/>
    <hyperlink ref="N3659" r:id="rId7139" xr:uid="{00000000-0004-0000-0C00-0000E21B0000}"/>
    <hyperlink ref="O3659" r:id="rId7140" xr:uid="{00000000-0004-0000-0C00-0000E31B0000}"/>
    <hyperlink ref="N3660" r:id="rId7141" xr:uid="{00000000-0004-0000-0C00-0000E41B0000}"/>
    <hyperlink ref="O3660" r:id="rId7142" xr:uid="{00000000-0004-0000-0C00-0000E51B0000}"/>
    <hyperlink ref="N3661" r:id="rId7143" xr:uid="{00000000-0004-0000-0C00-0000E61B0000}"/>
    <hyperlink ref="O3661" r:id="rId7144" xr:uid="{00000000-0004-0000-0C00-0000E71B0000}"/>
    <hyperlink ref="N3662" r:id="rId7145" xr:uid="{00000000-0004-0000-0C00-0000E81B0000}"/>
    <hyperlink ref="O3662" r:id="rId7146" xr:uid="{00000000-0004-0000-0C00-0000E91B0000}"/>
    <hyperlink ref="N3663" r:id="rId7147" xr:uid="{00000000-0004-0000-0C00-0000EA1B0000}"/>
    <hyperlink ref="O3663" r:id="rId7148" xr:uid="{00000000-0004-0000-0C00-0000EB1B0000}"/>
    <hyperlink ref="N3664" r:id="rId7149" xr:uid="{00000000-0004-0000-0C00-0000EC1B0000}"/>
    <hyperlink ref="O3664" r:id="rId7150" xr:uid="{00000000-0004-0000-0C00-0000ED1B0000}"/>
    <hyperlink ref="N3665" r:id="rId7151" xr:uid="{00000000-0004-0000-0C00-0000EE1B0000}"/>
    <hyperlink ref="O3665" r:id="rId7152" xr:uid="{00000000-0004-0000-0C00-0000EF1B0000}"/>
    <hyperlink ref="N3666" r:id="rId7153" xr:uid="{00000000-0004-0000-0C00-0000F01B0000}"/>
    <hyperlink ref="O3666" r:id="rId7154" xr:uid="{00000000-0004-0000-0C00-0000F11B0000}"/>
    <hyperlink ref="N3667" r:id="rId7155" xr:uid="{00000000-0004-0000-0C00-0000F21B0000}"/>
    <hyperlink ref="O3667" r:id="rId7156" xr:uid="{00000000-0004-0000-0C00-0000F31B0000}"/>
    <hyperlink ref="N3668" r:id="rId7157" xr:uid="{00000000-0004-0000-0C00-0000F41B0000}"/>
    <hyperlink ref="O3668" r:id="rId7158" xr:uid="{00000000-0004-0000-0C00-0000F51B0000}"/>
    <hyperlink ref="N3669" r:id="rId7159" xr:uid="{00000000-0004-0000-0C00-0000F61B0000}"/>
    <hyperlink ref="O3669" r:id="rId7160" xr:uid="{00000000-0004-0000-0C00-0000F71B0000}"/>
    <hyperlink ref="N3670" r:id="rId7161" xr:uid="{00000000-0004-0000-0C00-0000F81B0000}"/>
    <hyperlink ref="O3670" r:id="rId7162" xr:uid="{00000000-0004-0000-0C00-0000F91B0000}"/>
    <hyperlink ref="N3672" r:id="rId7163" xr:uid="{00000000-0004-0000-0C00-0000FA1B0000}"/>
    <hyperlink ref="O3672" r:id="rId7164" xr:uid="{00000000-0004-0000-0C00-0000FB1B0000}"/>
    <hyperlink ref="N3673" r:id="rId7165" xr:uid="{00000000-0004-0000-0C00-0000FC1B0000}"/>
    <hyperlink ref="O3673" r:id="rId7166" xr:uid="{00000000-0004-0000-0C00-0000FD1B0000}"/>
    <hyperlink ref="N3674" r:id="rId7167" xr:uid="{00000000-0004-0000-0C00-0000FE1B0000}"/>
    <hyperlink ref="O3674" r:id="rId7168" xr:uid="{00000000-0004-0000-0C00-0000FF1B0000}"/>
    <hyperlink ref="N3675" r:id="rId7169" xr:uid="{00000000-0004-0000-0C00-0000001C0000}"/>
    <hyperlink ref="O3675" r:id="rId7170" xr:uid="{00000000-0004-0000-0C00-0000011C0000}"/>
    <hyperlink ref="N3676" r:id="rId7171" xr:uid="{00000000-0004-0000-0C00-0000021C0000}"/>
    <hyperlink ref="O3676" r:id="rId7172" xr:uid="{00000000-0004-0000-0C00-0000031C0000}"/>
    <hyperlink ref="N3677" r:id="rId7173" xr:uid="{00000000-0004-0000-0C00-0000041C0000}"/>
    <hyperlink ref="O3677" r:id="rId7174" xr:uid="{00000000-0004-0000-0C00-0000051C0000}"/>
    <hyperlink ref="N3678" r:id="rId7175" xr:uid="{00000000-0004-0000-0C00-0000061C0000}"/>
    <hyperlink ref="O3678" r:id="rId7176" xr:uid="{00000000-0004-0000-0C00-0000071C0000}"/>
    <hyperlink ref="N3679" r:id="rId7177" xr:uid="{00000000-0004-0000-0C00-0000081C0000}"/>
    <hyperlink ref="O3679" r:id="rId7178" xr:uid="{00000000-0004-0000-0C00-0000091C0000}"/>
    <hyperlink ref="N3680" r:id="rId7179" xr:uid="{00000000-0004-0000-0C00-00000A1C0000}"/>
    <hyperlink ref="O3680" r:id="rId7180" xr:uid="{00000000-0004-0000-0C00-00000B1C0000}"/>
    <hyperlink ref="N3681" r:id="rId7181" xr:uid="{00000000-0004-0000-0C00-00000C1C0000}"/>
    <hyperlink ref="O3681" r:id="rId7182" xr:uid="{00000000-0004-0000-0C00-00000D1C0000}"/>
    <hyperlink ref="N3682" r:id="rId7183" xr:uid="{00000000-0004-0000-0C00-00000E1C0000}"/>
    <hyperlink ref="O3682" r:id="rId7184" xr:uid="{00000000-0004-0000-0C00-00000F1C0000}"/>
    <hyperlink ref="N3683" r:id="rId7185" xr:uid="{00000000-0004-0000-0C00-0000101C0000}"/>
    <hyperlink ref="O3683" r:id="rId7186" xr:uid="{00000000-0004-0000-0C00-0000111C0000}"/>
    <hyperlink ref="N3684" r:id="rId7187" xr:uid="{00000000-0004-0000-0C00-0000121C0000}"/>
    <hyperlink ref="O3684" r:id="rId7188" xr:uid="{00000000-0004-0000-0C00-0000131C0000}"/>
    <hyperlink ref="N3685" r:id="rId7189" xr:uid="{00000000-0004-0000-0C00-0000141C0000}"/>
    <hyperlink ref="O3685" r:id="rId7190" xr:uid="{00000000-0004-0000-0C00-0000151C0000}"/>
    <hyperlink ref="N3686" r:id="rId7191" xr:uid="{00000000-0004-0000-0C00-0000161C0000}"/>
    <hyperlink ref="O3686" r:id="rId7192" xr:uid="{00000000-0004-0000-0C00-0000171C0000}"/>
    <hyperlink ref="N3687" r:id="rId7193" xr:uid="{00000000-0004-0000-0C00-0000181C0000}"/>
    <hyperlink ref="O3687" r:id="rId7194" xr:uid="{00000000-0004-0000-0C00-0000191C0000}"/>
    <hyperlink ref="N3688" r:id="rId7195" xr:uid="{00000000-0004-0000-0C00-00001A1C0000}"/>
    <hyperlink ref="O3688" r:id="rId7196" xr:uid="{00000000-0004-0000-0C00-00001B1C0000}"/>
    <hyperlink ref="N3689" r:id="rId7197" xr:uid="{00000000-0004-0000-0C00-00001C1C0000}"/>
    <hyperlink ref="N3690" r:id="rId7198" xr:uid="{00000000-0004-0000-0C00-00001D1C0000}"/>
    <hyperlink ref="O3690" r:id="rId7199" xr:uid="{00000000-0004-0000-0C00-00001E1C0000}"/>
    <hyperlink ref="N3691" r:id="rId7200" xr:uid="{00000000-0004-0000-0C00-00001F1C0000}"/>
    <hyperlink ref="O3691" r:id="rId7201" xr:uid="{00000000-0004-0000-0C00-0000201C0000}"/>
    <hyperlink ref="N3692" r:id="rId7202" xr:uid="{00000000-0004-0000-0C00-0000211C0000}"/>
    <hyperlink ref="O3692" r:id="rId7203" xr:uid="{00000000-0004-0000-0C00-0000221C0000}"/>
    <hyperlink ref="N3693" r:id="rId7204" xr:uid="{00000000-0004-0000-0C00-0000231C0000}"/>
    <hyperlink ref="O3693" r:id="rId7205" xr:uid="{00000000-0004-0000-0C00-0000241C0000}"/>
    <hyperlink ref="N3694" r:id="rId7206" xr:uid="{00000000-0004-0000-0C00-0000251C0000}"/>
    <hyperlink ref="O3694" r:id="rId7207" xr:uid="{00000000-0004-0000-0C00-0000261C0000}"/>
    <hyperlink ref="N3695" r:id="rId7208" xr:uid="{00000000-0004-0000-0C00-0000271C0000}"/>
    <hyperlink ref="O3695" r:id="rId7209" xr:uid="{00000000-0004-0000-0C00-0000281C0000}"/>
    <hyperlink ref="N3696" r:id="rId7210" xr:uid="{00000000-0004-0000-0C00-0000291C0000}"/>
    <hyperlink ref="O3696" r:id="rId7211" xr:uid="{00000000-0004-0000-0C00-00002A1C0000}"/>
    <hyperlink ref="N3697" r:id="rId7212" xr:uid="{00000000-0004-0000-0C00-00002B1C0000}"/>
    <hyperlink ref="O3697" r:id="rId7213" xr:uid="{00000000-0004-0000-0C00-00002C1C0000}"/>
    <hyperlink ref="N3698" r:id="rId7214" xr:uid="{00000000-0004-0000-0C00-00002D1C0000}"/>
    <hyperlink ref="O3698" r:id="rId7215" xr:uid="{00000000-0004-0000-0C00-00002E1C0000}"/>
    <hyperlink ref="N3699" r:id="rId7216" xr:uid="{00000000-0004-0000-0C00-00002F1C0000}"/>
    <hyperlink ref="O3699" r:id="rId7217" xr:uid="{00000000-0004-0000-0C00-0000301C0000}"/>
    <hyperlink ref="N3700" r:id="rId7218" xr:uid="{00000000-0004-0000-0C00-0000311C0000}"/>
    <hyperlink ref="O3700" r:id="rId7219" xr:uid="{00000000-0004-0000-0C00-0000321C0000}"/>
    <hyperlink ref="N3701" r:id="rId7220" xr:uid="{00000000-0004-0000-0C00-0000331C0000}"/>
    <hyperlink ref="O3701" r:id="rId7221" xr:uid="{00000000-0004-0000-0C00-0000341C0000}"/>
    <hyperlink ref="N3702" r:id="rId7222" xr:uid="{00000000-0004-0000-0C00-0000351C0000}"/>
    <hyperlink ref="O3702" r:id="rId7223" xr:uid="{00000000-0004-0000-0C00-0000361C0000}"/>
    <hyperlink ref="N3703" r:id="rId7224" xr:uid="{00000000-0004-0000-0C00-0000371C0000}"/>
    <hyperlink ref="O3703" r:id="rId7225" xr:uid="{00000000-0004-0000-0C00-0000381C0000}"/>
    <hyperlink ref="N3704" r:id="rId7226" xr:uid="{00000000-0004-0000-0C00-0000391C0000}"/>
    <hyperlink ref="O3704" r:id="rId7227" xr:uid="{00000000-0004-0000-0C00-00003A1C0000}"/>
    <hyperlink ref="N3705" r:id="rId7228" xr:uid="{00000000-0004-0000-0C00-00003B1C0000}"/>
    <hyperlink ref="O3705" r:id="rId7229" xr:uid="{00000000-0004-0000-0C00-00003C1C0000}"/>
    <hyperlink ref="N3706" r:id="rId7230" xr:uid="{00000000-0004-0000-0C00-00003D1C0000}"/>
    <hyperlink ref="O3706" r:id="rId7231" xr:uid="{00000000-0004-0000-0C00-00003E1C0000}"/>
    <hyperlink ref="N3707" r:id="rId7232" xr:uid="{00000000-0004-0000-0C00-00003F1C0000}"/>
    <hyperlink ref="O3707" r:id="rId7233" xr:uid="{00000000-0004-0000-0C00-0000401C0000}"/>
    <hyperlink ref="N3708" r:id="rId7234" xr:uid="{00000000-0004-0000-0C00-0000411C0000}"/>
    <hyperlink ref="O3708" r:id="rId7235" xr:uid="{00000000-0004-0000-0C00-0000421C0000}"/>
    <hyperlink ref="N3709" r:id="rId7236" xr:uid="{00000000-0004-0000-0C00-0000431C0000}"/>
    <hyperlink ref="O3709" r:id="rId7237" xr:uid="{00000000-0004-0000-0C00-0000441C0000}"/>
    <hyperlink ref="N3710" r:id="rId7238" xr:uid="{00000000-0004-0000-0C00-0000451C0000}"/>
    <hyperlink ref="O3710" r:id="rId7239" xr:uid="{00000000-0004-0000-0C00-0000461C0000}"/>
    <hyperlink ref="N3711" r:id="rId7240" xr:uid="{00000000-0004-0000-0C00-0000471C0000}"/>
    <hyperlink ref="O3711" r:id="rId7241" xr:uid="{00000000-0004-0000-0C00-0000481C0000}"/>
    <hyperlink ref="N3712" r:id="rId7242" xr:uid="{00000000-0004-0000-0C00-0000491C0000}"/>
    <hyperlink ref="O3712" r:id="rId7243" xr:uid="{00000000-0004-0000-0C00-00004A1C0000}"/>
    <hyperlink ref="N3713" r:id="rId7244" xr:uid="{00000000-0004-0000-0C00-00004B1C0000}"/>
    <hyperlink ref="O3713" r:id="rId7245" xr:uid="{00000000-0004-0000-0C00-00004C1C0000}"/>
    <hyperlink ref="N3714" r:id="rId7246" xr:uid="{00000000-0004-0000-0C00-00004D1C0000}"/>
    <hyperlink ref="O3714" r:id="rId7247" xr:uid="{00000000-0004-0000-0C00-00004E1C0000}"/>
    <hyperlink ref="N3715" r:id="rId7248" xr:uid="{00000000-0004-0000-0C00-00004F1C0000}"/>
    <hyperlink ref="O3715" r:id="rId7249" xr:uid="{00000000-0004-0000-0C00-0000501C0000}"/>
    <hyperlink ref="N3716" r:id="rId7250" xr:uid="{00000000-0004-0000-0C00-0000511C0000}"/>
    <hyperlink ref="O3716" r:id="rId7251" xr:uid="{00000000-0004-0000-0C00-0000521C0000}"/>
    <hyperlink ref="N3717" r:id="rId7252" xr:uid="{00000000-0004-0000-0C00-0000531C0000}"/>
    <hyperlink ref="O3717" r:id="rId7253" xr:uid="{00000000-0004-0000-0C00-0000541C0000}"/>
    <hyperlink ref="N3718" r:id="rId7254" xr:uid="{00000000-0004-0000-0C00-0000551C0000}"/>
    <hyperlink ref="O3718" r:id="rId7255" xr:uid="{00000000-0004-0000-0C00-0000561C0000}"/>
    <hyperlink ref="N3719" r:id="rId7256" xr:uid="{00000000-0004-0000-0C00-0000571C0000}"/>
    <hyperlink ref="O3719" r:id="rId7257" xr:uid="{00000000-0004-0000-0C00-0000581C0000}"/>
    <hyperlink ref="N3720" r:id="rId7258" xr:uid="{00000000-0004-0000-0C00-0000591C0000}"/>
    <hyperlink ref="O3720" r:id="rId7259" xr:uid="{00000000-0004-0000-0C00-00005A1C0000}"/>
    <hyperlink ref="N3721" r:id="rId7260" xr:uid="{00000000-0004-0000-0C00-00005B1C0000}"/>
    <hyperlink ref="O3721" r:id="rId7261" xr:uid="{00000000-0004-0000-0C00-00005C1C0000}"/>
    <hyperlink ref="N3722" r:id="rId7262" xr:uid="{00000000-0004-0000-0C00-00005D1C0000}"/>
    <hyperlink ref="O3722" r:id="rId7263" xr:uid="{00000000-0004-0000-0C00-00005E1C0000}"/>
    <hyperlink ref="N3723" r:id="rId7264" xr:uid="{00000000-0004-0000-0C00-00005F1C0000}"/>
    <hyperlink ref="O3723" r:id="rId7265" xr:uid="{00000000-0004-0000-0C00-0000601C0000}"/>
    <hyperlink ref="N3724" r:id="rId7266" xr:uid="{00000000-0004-0000-0C00-0000611C0000}"/>
    <hyperlink ref="O3724" r:id="rId7267" xr:uid="{00000000-0004-0000-0C00-0000621C0000}"/>
    <hyperlink ref="N3725" r:id="rId7268" xr:uid="{00000000-0004-0000-0C00-0000631C0000}"/>
    <hyperlink ref="O3725" r:id="rId7269" xr:uid="{00000000-0004-0000-0C00-0000641C0000}"/>
    <hyperlink ref="N3726" r:id="rId7270" xr:uid="{00000000-0004-0000-0C00-0000651C0000}"/>
    <hyperlink ref="O3726" r:id="rId7271" xr:uid="{00000000-0004-0000-0C00-0000661C0000}"/>
    <hyperlink ref="N3727" r:id="rId7272" xr:uid="{00000000-0004-0000-0C00-0000671C0000}"/>
    <hyperlink ref="O3727" r:id="rId7273" xr:uid="{00000000-0004-0000-0C00-0000681C0000}"/>
    <hyperlink ref="N3728" r:id="rId7274" xr:uid="{00000000-0004-0000-0C00-0000691C0000}"/>
    <hyperlink ref="O3728" r:id="rId7275" xr:uid="{00000000-0004-0000-0C00-00006A1C0000}"/>
    <hyperlink ref="N3729" r:id="rId7276" xr:uid="{00000000-0004-0000-0C00-00006B1C0000}"/>
    <hyperlink ref="O3729" r:id="rId7277" xr:uid="{00000000-0004-0000-0C00-00006C1C0000}"/>
    <hyperlink ref="N3730" r:id="rId7278" xr:uid="{00000000-0004-0000-0C00-00006D1C0000}"/>
    <hyperlink ref="O3730" r:id="rId7279" xr:uid="{00000000-0004-0000-0C00-00006E1C0000}"/>
    <hyperlink ref="N3731" r:id="rId7280" xr:uid="{00000000-0004-0000-0C00-00006F1C0000}"/>
    <hyperlink ref="N3732" r:id="rId7281" xr:uid="{00000000-0004-0000-0C00-0000701C0000}"/>
    <hyperlink ref="O3732" r:id="rId7282" xr:uid="{00000000-0004-0000-0C00-0000711C0000}"/>
    <hyperlink ref="N3733" r:id="rId7283" xr:uid="{00000000-0004-0000-0C00-0000721C0000}"/>
    <hyperlink ref="O3733" r:id="rId7284" xr:uid="{00000000-0004-0000-0C00-0000731C0000}"/>
    <hyperlink ref="N3734" r:id="rId7285" xr:uid="{00000000-0004-0000-0C00-0000741C0000}"/>
    <hyperlink ref="O3734" r:id="rId7286" xr:uid="{00000000-0004-0000-0C00-0000751C0000}"/>
    <hyperlink ref="N3735" r:id="rId7287" xr:uid="{00000000-0004-0000-0C00-0000761C0000}"/>
    <hyperlink ref="O3735" r:id="rId7288" xr:uid="{00000000-0004-0000-0C00-0000771C0000}"/>
    <hyperlink ref="N3736" r:id="rId7289" xr:uid="{00000000-0004-0000-0C00-0000781C0000}"/>
    <hyperlink ref="O3736" r:id="rId7290" xr:uid="{00000000-0004-0000-0C00-0000791C0000}"/>
    <hyperlink ref="N3737" r:id="rId7291" xr:uid="{00000000-0004-0000-0C00-00007A1C0000}"/>
    <hyperlink ref="N3738" r:id="rId7292" xr:uid="{00000000-0004-0000-0C00-00007B1C0000}"/>
    <hyperlink ref="O3738" r:id="rId7293" xr:uid="{00000000-0004-0000-0C00-00007C1C0000}"/>
    <hyperlink ref="N3739" r:id="rId7294" xr:uid="{00000000-0004-0000-0C00-00007D1C0000}"/>
    <hyperlink ref="O3739" r:id="rId7295" xr:uid="{00000000-0004-0000-0C00-00007E1C0000}"/>
    <hyperlink ref="N3740" r:id="rId7296" xr:uid="{00000000-0004-0000-0C00-00007F1C0000}"/>
    <hyperlink ref="O3740" r:id="rId7297" xr:uid="{00000000-0004-0000-0C00-0000801C0000}"/>
    <hyperlink ref="N3741" r:id="rId7298" xr:uid="{00000000-0004-0000-0C00-0000811C0000}"/>
    <hyperlink ref="O3741" r:id="rId7299" xr:uid="{00000000-0004-0000-0C00-0000821C0000}"/>
    <hyperlink ref="N3742" r:id="rId7300" xr:uid="{00000000-0004-0000-0C00-0000831C0000}"/>
    <hyperlink ref="O3742" r:id="rId7301" xr:uid="{00000000-0004-0000-0C00-0000841C0000}"/>
    <hyperlink ref="N3743" r:id="rId7302" xr:uid="{00000000-0004-0000-0C00-0000851C0000}"/>
    <hyperlink ref="O3743" r:id="rId7303" xr:uid="{00000000-0004-0000-0C00-0000861C0000}"/>
    <hyperlink ref="N3744" r:id="rId7304" xr:uid="{00000000-0004-0000-0C00-0000871C0000}"/>
    <hyperlink ref="O3744" r:id="rId7305" xr:uid="{00000000-0004-0000-0C00-0000881C0000}"/>
    <hyperlink ref="N3745" r:id="rId7306" xr:uid="{00000000-0004-0000-0C00-0000891C0000}"/>
    <hyperlink ref="O3745" r:id="rId7307" xr:uid="{00000000-0004-0000-0C00-00008A1C0000}"/>
    <hyperlink ref="N3746" r:id="rId7308" xr:uid="{00000000-0004-0000-0C00-00008B1C0000}"/>
    <hyperlink ref="O3746" r:id="rId7309" xr:uid="{00000000-0004-0000-0C00-00008C1C0000}"/>
    <hyperlink ref="N3747" r:id="rId7310" xr:uid="{00000000-0004-0000-0C00-00008D1C0000}"/>
    <hyperlink ref="O3747" r:id="rId7311" xr:uid="{00000000-0004-0000-0C00-00008E1C0000}"/>
    <hyperlink ref="N3748" r:id="rId7312" xr:uid="{00000000-0004-0000-0C00-00008F1C0000}"/>
    <hyperlink ref="O3748" r:id="rId7313" xr:uid="{00000000-0004-0000-0C00-0000901C0000}"/>
    <hyperlink ref="N3749" r:id="rId7314" xr:uid="{00000000-0004-0000-0C00-0000911C0000}"/>
    <hyperlink ref="O3749" r:id="rId7315" xr:uid="{00000000-0004-0000-0C00-0000921C0000}"/>
    <hyperlink ref="N3750" r:id="rId7316" xr:uid="{00000000-0004-0000-0C00-0000931C0000}"/>
    <hyperlink ref="O3750" r:id="rId7317" xr:uid="{00000000-0004-0000-0C00-0000941C0000}"/>
    <hyperlink ref="N3751" r:id="rId7318" xr:uid="{00000000-0004-0000-0C00-0000951C0000}"/>
    <hyperlink ref="O3751" r:id="rId7319" xr:uid="{00000000-0004-0000-0C00-0000961C0000}"/>
    <hyperlink ref="N3752" r:id="rId7320" xr:uid="{00000000-0004-0000-0C00-0000971C0000}"/>
    <hyperlink ref="O3752" r:id="rId7321" xr:uid="{00000000-0004-0000-0C00-0000981C0000}"/>
    <hyperlink ref="N3753" r:id="rId7322" xr:uid="{00000000-0004-0000-0C00-0000991C0000}"/>
    <hyperlink ref="O3753" r:id="rId7323" xr:uid="{00000000-0004-0000-0C00-00009A1C0000}"/>
    <hyperlink ref="N3754" r:id="rId7324" xr:uid="{00000000-0004-0000-0C00-00009B1C0000}"/>
    <hyperlink ref="O3754" r:id="rId7325" xr:uid="{00000000-0004-0000-0C00-00009C1C0000}"/>
    <hyperlink ref="N3755" r:id="rId7326" xr:uid="{00000000-0004-0000-0C00-00009D1C0000}"/>
    <hyperlink ref="O3755" r:id="rId7327" xr:uid="{00000000-0004-0000-0C00-00009E1C0000}"/>
    <hyperlink ref="N3756" r:id="rId7328" xr:uid="{00000000-0004-0000-0C00-00009F1C0000}"/>
    <hyperlink ref="O3756" r:id="rId7329" xr:uid="{00000000-0004-0000-0C00-0000A01C0000}"/>
    <hyperlink ref="N3757" r:id="rId7330" xr:uid="{00000000-0004-0000-0C00-0000A11C0000}"/>
    <hyperlink ref="O3757" r:id="rId7331" xr:uid="{00000000-0004-0000-0C00-0000A21C0000}"/>
    <hyperlink ref="N3758" r:id="rId7332" xr:uid="{00000000-0004-0000-0C00-0000A31C0000}"/>
    <hyperlink ref="O3758" r:id="rId7333" xr:uid="{00000000-0004-0000-0C00-0000A41C0000}"/>
    <hyperlink ref="N3759" r:id="rId7334" xr:uid="{00000000-0004-0000-0C00-0000A51C0000}"/>
    <hyperlink ref="O3759" r:id="rId7335" xr:uid="{00000000-0004-0000-0C00-0000A61C0000}"/>
    <hyperlink ref="N3760" r:id="rId7336" xr:uid="{00000000-0004-0000-0C00-0000A71C0000}"/>
    <hyperlink ref="O3760" r:id="rId7337" xr:uid="{00000000-0004-0000-0C00-0000A81C0000}"/>
    <hyperlink ref="N3761" r:id="rId7338" xr:uid="{00000000-0004-0000-0C00-0000A91C0000}"/>
    <hyperlink ref="O3761" r:id="rId7339" xr:uid="{00000000-0004-0000-0C00-0000AA1C0000}"/>
    <hyperlink ref="N3762" r:id="rId7340" xr:uid="{00000000-0004-0000-0C00-0000AB1C0000}"/>
    <hyperlink ref="O3762" r:id="rId7341" xr:uid="{00000000-0004-0000-0C00-0000AC1C0000}"/>
    <hyperlink ref="N3763" r:id="rId7342" xr:uid="{00000000-0004-0000-0C00-0000AD1C0000}"/>
    <hyperlink ref="O3763" r:id="rId7343" xr:uid="{00000000-0004-0000-0C00-0000AE1C0000}"/>
    <hyperlink ref="N3764" r:id="rId7344" xr:uid="{00000000-0004-0000-0C00-0000AF1C0000}"/>
    <hyperlink ref="O3764" r:id="rId7345" xr:uid="{00000000-0004-0000-0C00-0000B01C0000}"/>
    <hyperlink ref="N3765" r:id="rId7346" xr:uid="{00000000-0004-0000-0C00-0000B11C0000}"/>
    <hyperlink ref="O3765" r:id="rId7347" xr:uid="{00000000-0004-0000-0C00-0000B21C0000}"/>
    <hyperlink ref="N3766" r:id="rId7348" xr:uid="{00000000-0004-0000-0C00-0000B31C0000}"/>
    <hyperlink ref="O3766" r:id="rId7349" xr:uid="{00000000-0004-0000-0C00-0000B41C0000}"/>
    <hyperlink ref="N3767" r:id="rId7350" xr:uid="{00000000-0004-0000-0C00-0000B51C0000}"/>
    <hyperlink ref="O3767" r:id="rId7351" xr:uid="{00000000-0004-0000-0C00-0000B61C0000}"/>
    <hyperlink ref="N3768" r:id="rId7352" xr:uid="{00000000-0004-0000-0C00-0000B71C0000}"/>
    <hyperlink ref="O3768" r:id="rId7353" xr:uid="{00000000-0004-0000-0C00-0000B81C0000}"/>
    <hyperlink ref="N3769" r:id="rId7354" xr:uid="{00000000-0004-0000-0C00-0000B91C0000}"/>
    <hyperlink ref="O3769" r:id="rId7355" xr:uid="{00000000-0004-0000-0C00-0000BA1C0000}"/>
    <hyperlink ref="N3770" r:id="rId7356" xr:uid="{00000000-0004-0000-0C00-0000BB1C0000}"/>
    <hyperlink ref="O3770" r:id="rId7357" xr:uid="{00000000-0004-0000-0C00-0000BC1C0000}"/>
    <hyperlink ref="N3771" r:id="rId7358" xr:uid="{00000000-0004-0000-0C00-0000BD1C0000}"/>
    <hyperlink ref="O3771" r:id="rId7359" xr:uid="{00000000-0004-0000-0C00-0000BE1C0000}"/>
    <hyperlink ref="N3772" r:id="rId7360" xr:uid="{00000000-0004-0000-0C00-0000BF1C0000}"/>
    <hyperlink ref="O3772" r:id="rId7361" xr:uid="{00000000-0004-0000-0C00-0000C01C0000}"/>
    <hyperlink ref="N3773" r:id="rId7362" xr:uid="{00000000-0004-0000-0C00-0000C11C0000}"/>
    <hyperlink ref="O3773" r:id="rId7363" xr:uid="{00000000-0004-0000-0C00-0000C21C0000}"/>
    <hyperlink ref="N3774" r:id="rId7364" xr:uid="{00000000-0004-0000-0C00-0000C31C0000}"/>
    <hyperlink ref="O3774" r:id="rId7365" xr:uid="{00000000-0004-0000-0C00-0000C41C0000}"/>
    <hyperlink ref="N3775" r:id="rId7366" xr:uid="{00000000-0004-0000-0C00-0000C51C0000}"/>
    <hyperlink ref="O3775" r:id="rId7367" xr:uid="{00000000-0004-0000-0C00-0000C61C0000}"/>
    <hyperlink ref="N3776" r:id="rId7368" xr:uid="{00000000-0004-0000-0C00-0000C71C0000}"/>
    <hyperlink ref="O3776" r:id="rId7369" xr:uid="{00000000-0004-0000-0C00-0000C81C0000}"/>
    <hyperlink ref="N3777" r:id="rId7370" xr:uid="{00000000-0004-0000-0C00-0000C91C0000}"/>
    <hyperlink ref="O3777" r:id="rId7371" xr:uid="{00000000-0004-0000-0C00-0000CA1C0000}"/>
    <hyperlink ref="N3778" r:id="rId7372" xr:uid="{00000000-0004-0000-0C00-0000CB1C0000}"/>
    <hyperlink ref="O3778" r:id="rId7373" xr:uid="{00000000-0004-0000-0C00-0000CC1C0000}"/>
    <hyperlink ref="N3779" r:id="rId7374" xr:uid="{00000000-0004-0000-0C00-0000CD1C0000}"/>
    <hyperlink ref="O3779" r:id="rId7375" xr:uid="{00000000-0004-0000-0C00-0000CE1C0000}"/>
    <hyperlink ref="N3780" r:id="rId7376" xr:uid="{00000000-0004-0000-0C00-0000CF1C0000}"/>
    <hyperlink ref="O3780" r:id="rId7377" xr:uid="{00000000-0004-0000-0C00-0000D01C0000}"/>
    <hyperlink ref="N3781" r:id="rId7378" xr:uid="{00000000-0004-0000-0C00-0000D11C0000}"/>
    <hyperlink ref="O3781" r:id="rId7379" xr:uid="{00000000-0004-0000-0C00-0000D21C0000}"/>
    <hyperlink ref="N3782" r:id="rId7380" xr:uid="{00000000-0004-0000-0C00-0000D31C0000}"/>
    <hyperlink ref="O3782" r:id="rId7381" xr:uid="{00000000-0004-0000-0C00-0000D41C0000}"/>
    <hyperlink ref="N3783" r:id="rId7382" xr:uid="{00000000-0004-0000-0C00-0000D51C0000}"/>
    <hyperlink ref="O3783" r:id="rId7383" xr:uid="{00000000-0004-0000-0C00-0000D61C0000}"/>
    <hyperlink ref="N3784" r:id="rId7384" xr:uid="{00000000-0004-0000-0C00-0000D71C0000}"/>
    <hyperlink ref="O3784" r:id="rId7385" xr:uid="{00000000-0004-0000-0C00-0000D81C0000}"/>
    <hyperlink ref="N3785" r:id="rId7386" xr:uid="{00000000-0004-0000-0C00-0000D91C0000}"/>
    <hyperlink ref="O3785" r:id="rId7387" xr:uid="{00000000-0004-0000-0C00-0000DA1C0000}"/>
    <hyperlink ref="N3786" r:id="rId7388" xr:uid="{00000000-0004-0000-0C00-0000DB1C0000}"/>
    <hyperlink ref="O3786" r:id="rId7389" xr:uid="{00000000-0004-0000-0C00-0000DC1C0000}"/>
    <hyperlink ref="N3787" r:id="rId7390" xr:uid="{00000000-0004-0000-0C00-0000DD1C0000}"/>
    <hyperlink ref="O3787" r:id="rId7391" xr:uid="{00000000-0004-0000-0C00-0000DE1C0000}"/>
    <hyperlink ref="N3788" r:id="rId7392" xr:uid="{00000000-0004-0000-0C00-0000DF1C0000}"/>
    <hyperlink ref="O3788" r:id="rId7393" xr:uid="{00000000-0004-0000-0C00-0000E01C0000}"/>
    <hyperlink ref="N3789" r:id="rId7394" xr:uid="{00000000-0004-0000-0C00-0000E11C0000}"/>
    <hyperlink ref="O3789" r:id="rId7395" xr:uid="{00000000-0004-0000-0C00-0000E21C0000}"/>
    <hyperlink ref="N3790" r:id="rId7396" xr:uid="{00000000-0004-0000-0C00-0000E31C0000}"/>
    <hyperlink ref="O3790" r:id="rId7397" xr:uid="{00000000-0004-0000-0C00-0000E41C0000}"/>
    <hyperlink ref="N3791" r:id="rId7398" xr:uid="{00000000-0004-0000-0C00-0000E51C0000}"/>
    <hyperlink ref="O3791" r:id="rId7399" xr:uid="{00000000-0004-0000-0C00-0000E61C0000}"/>
    <hyperlink ref="N3792" r:id="rId7400" xr:uid="{00000000-0004-0000-0C00-0000E71C0000}"/>
    <hyperlink ref="O3792" r:id="rId7401" xr:uid="{00000000-0004-0000-0C00-0000E81C0000}"/>
    <hyperlink ref="N3793" r:id="rId7402" xr:uid="{00000000-0004-0000-0C00-0000E91C0000}"/>
    <hyperlink ref="O3793" r:id="rId7403" xr:uid="{00000000-0004-0000-0C00-0000EA1C0000}"/>
    <hyperlink ref="N3794" r:id="rId7404" xr:uid="{00000000-0004-0000-0C00-0000EB1C0000}"/>
    <hyperlink ref="O3794" r:id="rId7405" xr:uid="{00000000-0004-0000-0C00-0000EC1C0000}"/>
    <hyperlink ref="N3795" r:id="rId7406" xr:uid="{00000000-0004-0000-0C00-0000ED1C0000}"/>
    <hyperlink ref="O3795" r:id="rId7407" xr:uid="{00000000-0004-0000-0C00-0000EE1C0000}"/>
    <hyperlink ref="N3796" r:id="rId7408" xr:uid="{00000000-0004-0000-0C00-0000EF1C0000}"/>
    <hyperlink ref="O3796" r:id="rId7409" xr:uid="{00000000-0004-0000-0C00-0000F01C0000}"/>
    <hyperlink ref="N3797" r:id="rId7410" xr:uid="{00000000-0004-0000-0C00-0000F11C0000}"/>
    <hyperlink ref="O3797" r:id="rId7411" xr:uid="{00000000-0004-0000-0C00-0000F21C0000}"/>
    <hyperlink ref="N3798" r:id="rId7412" xr:uid="{00000000-0004-0000-0C00-0000F31C0000}"/>
    <hyperlink ref="O3798" r:id="rId7413" xr:uid="{00000000-0004-0000-0C00-0000F41C0000}"/>
    <hyperlink ref="N3799" r:id="rId7414" xr:uid="{00000000-0004-0000-0C00-0000F51C0000}"/>
    <hyperlink ref="O3799" r:id="rId7415" xr:uid="{00000000-0004-0000-0C00-0000F61C0000}"/>
    <hyperlink ref="N3800" r:id="rId7416" xr:uid="{00000000-0004-0000-0C00-0000F71C0000}"/>
    <hyperlink ref="O3800" r:id="rId7417" xr:uid="{00000000-0004-0000-0C00-0000F81C0000}"/>
    <hyperlink ref="N3801" r:id="rId7418" xr:uid="{00000000-0004-0000-0C00-0000F91C0000}"/>
    <hyperlink ref="O3801" r:id="rId7419" xr:uid="{00000000-0004-0000-0C00-0000FA1C0000}"/>
    <hyperlink ref="N3802" r:id="rId7420" xr:uid="{00000000-0004-0000-0C00-0000FB1C0000}"/>
    <hyperlink ref="O3802" r:id="rId7421" xr:uid="{00000000-0004-0000-0C00-0000FC1C0000}"/>
    <hyperlink ref="N3803" r:id="rId7422" xr:uid="{00000000-0004-0000-0C00-0000FD1C0000}"/>
    <hyperlink ref="O3803" r:id="rId7423" xr:uid="{00000000-0004-0000-0C00-0000FE1C0000}"/>
    <hyperlink ref="N3804" r:id="rId7424" xr:uid="{00000000-0004-0000-0C00-0000FF1C0000}"/>
    <hyperlink ref="O3804" r:id="rId7425" xr:uid="{00000000-0004-0000-0C00-0000001D0000}"/>
    <hyperlink ref="N3805" r:id="rId7426" xr:uid="{00000000-0004-0000-0C00-0000011D0000}"/>
    <hyperlink ref="O3805" r:id="rId7427" xr:uid="{00000000-0004-0000-0C00-0000021D0000}"/>
    <hyperlink ref="N3806" r:id="rId7428" xr:uid="{00000000-0004-0000-0C00-0000031D0000}"/>
    <hyperlink ref="O3806" r:id="rId7429" xr:uid="{00000000-0004-0000-0C00-0000041D0000}"/>
    <hyperlink ref="N3807" r:id="rId7430" xr:uid="{00000000-0004-0000-0C00-0000051D0000}"/>
    <hyperlink ref="O3807" r:id="rId7431" xr:uid="{00000000-0004-0000-0C00-0000061D0000}"/>
    <hyperlink ref="N3808" r:id="rId7432" xr:uid="{00000000-0004-0000-0C00-0000071D0000}"/>
    <hyperlink ref="O3808" r:id="rId7433" xr:uid="{00000000-0004-0000-0C00-0000081D0000}"/>
    <hyperlink ref="N3809" r:id="rId7434" xr:uid="{00000000-0004-0000-0C00-0000091D0000}"/>
    <hyperlink ref="O3809" r:id="rId7435" xr:uid="{00000000-0004-0000-0C00-00000A1D0000}"/>
    <hyperlink ref="N3810" r:id="rId7436" xr:uid="{00000000-0004-0000-0C00-00000B1D0000}"/>
    <hyperlink ref="O3810" r:id="rId7437" xr:uid="{00000000-0004-0000-0C00-00000C1D0000}"/>
    <hyperlink ref="N3811" r:id="rId7438" xr:uid="{00000000-0004-0000-0C00-00000D1D0000}"/>
    <hyperlink ref="O3811" r:id="rId7439" xr:uid="{00000000-0004-0000-0C00-00000E1D0000}"/>
    <hyperlink ref="N3812" r:id="rId7440" xr:uid="{00000000-0004-0000-0C00-00000F1D0000}"/>
    <hyperlink ref="O3812" r:id="rId7441" xr:uid="{00000000-0004-0000-0C00-0000101D0000}"/>
    <hyperlink ref="N3813" r:id="rId7442" xr:uid="{00000000-0004-0000-0C00-0000111D0000}"/>
    <hyperlink ref="O3813" r:id="rId7443" xr:uid="{00000000-0004-0000-0C00-0000121D0000}"/>
    <hyperlink ref="N3814" r:id="rId7444" xr:uid="{00000000-0004-0000-0C00-0000131D0000}"/>
    <hyperlink ref="O3814" r:id="rId7445" xr:uid="{00000000-0004-0000-0C00-0000141D0000}"/>
    <hyperlink ref="N3815" r:id="rId7446" xr:uid="{00000000-0004-0000-0C00-0000151D0000}"/>
    <hyperlink ref="O3815" r:id="rId7447" xr:uid="{00000000-0004-0000-0C00-0000161D0000}"/>
    <hyperlink ref="N3816" r:id="rId7448" xr:uid="{00000000-0004-0000-0C00-0000171D0000}"/>
    <hyperlink ref="O3816" r:id="rId7449" xr:uid="{00000000-0004-0000-0C00-0000181D0000}"/>
    <hyperlink ref="N3817" r:id="rId7450" xr:uid="{00000000-0004-0000-0C00-0000191D0000}"/>
    <hyperlink ref="O3817" r:id="rId7451" xr:uid="{00000000-0004-0000-0C00-00001A1D0000}"/>
    <hyperlink ref="N3818" r:id="rId7452" xr:uid="{00000000-0004-0000-0C00-00001B1D0000}"/>
    <hyperlink ref="O3818" r:id="rId7453" xr:uid="{00000000-0004-0000-0C00-00001C1D0000}"/>
    <hyperlink ref="N3819" r:id="rId7454" xr:uid="{00000000-0004-0000-0C00-00001D1D0000}"/>
    <hyperlink ref="O3819" r:id="rId7455" xr:uid="{00000000-0004-0000-0C00-00001E1D0000}"/>
    <hyperlink ref="N3820" r:id="rId7456" xr:uid="{00000000-0004-0000-0C00-00001F1D0000}"/>
    <hyperlink ref="O3820" r:id="rId7457" xr:uid="{00000000-0004-0000-0C00-0000201D0000}"/>
    <hyperlink ref="N3821" r:id="rId7458" xr:uid="{00000000-0004-0000-0C00-0000211D0000}"/>
    <hyperlink ref="O3821" r:id="rId7459" xr:uid="{00000000-0004-0000-0C00-0000221D0000}"/>
    <hyperlink ref="N3822" r:id="rId7460" xr:uid="{00000000-0004-0000-0C00-0000231D0000}"/>
    <hyperlink ref="O3822" r:id="rId7461" xr:uid="{00000000-0004-0000-0C00-0000241D0000}"/>
    <hyperlink ref="N3823" r:id="rId7462" xr:uid="{00000000-0004-0000-0C00-0000251D0000}"/>
    <hyperlink ref="O3823" r:id="rId7463" xr:uid="{00000000-0004-0000-0C00-0000261D0000}"/>
    <hyperlink ref="N3824" r:id="rId7464" xr:uid="{00000000-0004-0000-0C00-0000271D0000}"/>
    <hyperlink ref="O3824" r:id="rId7465" xr:uid="{00000000-0004-0000-0C00-0000281D0000}"/>
    <hyperlink ref="N3825" r:id="rId7466" xr:uid="{00000000-0004-0000-0C00-0000291D0000}"/>
    <hyperlink ref="O3825" r:id="rId7467" xr:uid="{00000000-0004-0000-0C00-00002A1D0000}"/>
    <hyperlink ref="N3826" r:id="rId7468" xr:uid="{00000000-0004-0000-0C00-00002B1D0000}"/>
    <hyperlink ref="O3826" r:id="rId7469" xr:uid="{00000000-0004-0000-0C00-00002C1D0000}"/>
    <hyperlink ref="N3827" r:id="rId7470" xr:uid="{00000000-0004-0000-0C00-00002D1D0000}"/>
    <hyperlink ref="O3827" r:id="rId7471" xr:uid="{00000000-0004-0000-0C00-00002E1D0000}"/>
    <hyperlink ref="N3828" r:id="rId7472" xr:uid="{00000000-0004-0000-0C00-00002F1D0000}"/>
    <hyperlink ref="O3828" r:id="rId7473" xr:uid="{00000000-0004-0000-0C00-0000301D0000}"/>
    <hyperlink ref="N3829" r:id="rId7474" xr:uid="{00000000-0004-0000-0C00-0000311D0000}"/>
    <hyperlink ref="O3829" r:id="rId7475" xr:uid="{00000000-0004-0000-0C00-0000321D0000}"/>
    <hyperlink ref="N3830" r:id="rId7476" xr:uid="{00000000-0004-0000-0C00-0000331D0000}"/>
    <hyperlink ref="O3830" r:id="rId7477" xr:uid="{00000000-0004-0000-0C00-0000341D0000}"/>
    <hyperlink ref="N3831" r:id="rId7478" xr:uid="{00000000-0004-0000-0C00-0000351D0000}"/>
    <hyperlink ref="O3831" r:id="rId7479" xr:uid="{00000000-0004-0000-0C00-0000361D0000}"/>
    <hyperlink ref="N3832" r:id="rId7480" xr:uid="{00000000-0004-0000-0C00-0000371D0000}"/>
    <hyperlink ref="O3832" r:id="rId7481" xr:uid="{00000000-0004-0000-0C00-0000381D0000}"/>
    <hyperlink ref="N3833" r:id="rId7482" xr:uid="{00000000-0004-0000-0C00-0000391D0000}"/>
    <hyperlink ref="O3833" r:id="rId7483" xr:uid="{00000000-0004-0000-0C00-00003A1D0000}"/>
    <hyperlink ref="N3834" r:id="rId7484" xr:uid="{00000000-0004-0000-0C00-00003B1D0000}"/>
    <hyperlink ref="O3834" r:id="rId7485" xr:uid="{00000000-0004-0000-0C00-00003C1D0000}"/>
    <hyperlink ref="N3835" r:id="rId7486" xr:uid="{00000000-0004-0000-0C00-00003D1D0000}"/>
    <hyperlink ref="O3835" r:id="rId7487" xr:uid="{00000000-0004-0000-0C00-00003E1D0000}"/>
    <hyperlink ref="N3836" r:id="rId7488" xr:uid="{00000000-0004-0000-0C00-00003F1D0000}"/>
    <hyperlink ref="O3836" r:id="rId7489" xr:uid="{00000000-0004-0000-0C00-0000401D0000}"/>
    <hyperlink ref="N3837" r:id="rId7490" xr:uid="{00000000-0004-0000-0C00-0000411D0000}"/>
    <hyperlink ref="O3837" r:id="rId7491" xr:uid="{00000000-0004-0000-0C00-0000421D0000}"/>
    <hyperlink ref="N3838" r:id="rId7492" xr:uid="{00000000-0004-0000-0C00-0000431D0000}"/>
    <hyperlink ref="O3838" r:id="rId7493" xr:uid="{00000000-0004-0000-0C00-0000441D0000}"/>
    <hyperlink ref="N3839" r:id="rId7494" xr:uid="{00000000-0004-0000-0C00-0000451D0000}"/>
    <hyperlink ref="O3839" r:id="rId7495" xr:uid="{00000000-0004-0000-0C00-0000461D0000}"/>
    <hyperlink ref="N3840" r:id="rId7496" xr:uid="{00000000-0004-0000-0C00-0000471D0000}"/>
    <hyperlink ref="O3840" r:id="rId7497" xr:uid="{00000000-0004-0000-0C00-0000481D0000}"/>
    <hyperlink ref="N3841" r:id="rId7498" xr:uid="{00000000-0004-0000-0C00-0000491D0000}"/>
    <hyperlink ref="O3841" r:id="rId7499" xr:uid="{00000000-0004-0000-0C00-00004A1D0000}"/>
    <hyperlink ref="N3842" r:id="rId7500" xr:uid="{00000000-0004-0000-0C00-00004B1D0000}"/>
    <hyperlink ref="O3842" r:id="rId7501" xr:uid="{00000000-0004-0000-0C00-00004C1D0000}"/>
    <hyperlink ref="N3843" r:id="rId7502" xr:uid="{00000000-0004-0000-0C00-00004D1D0000}"/>
    <hyperlink ref="O3843" r:id="rId7503" xr:uid="{00000000-0004-0000-0C00-00004E1D0000}"/>
    <hyperlink ref="N3844" r:id="rId7504" xr:uid="{00000000-0004-0000-0C00-00004F1D0000}"/>
    <hyperlink ref="O3844" r:id="rId7505" xr:uid="{00000000-0004-0000-0C00-0000501D0000}"/>
    <hyperlink ref="N3845" r:id="rId7506" xr:uid="{00000000-0004-0000-0C00-0000511D0000}"/>
    <hyperlink ref="O3845" r:id="rId7507" xr:uid="{00000000-0004-0000-0C00-0000521D0000}"/>
    <hyperlink ref="N3846" r:id="rId7508" xr:uid="{00000000-0004-0000-0C00-0000531D0000}"/>
    <hyperlink ref="O3846" r:id="rId7509" xr:uid="{00000000-0004-0000-0C00-0000541D0000}"/>
    <hyperlink ref="N3847" r:id="rId7510" xr:uid="{00000000-0004-0000-0C00-0000551D0000}"/>
    <hyperlink ref="O3847" r:id="rId7511" xr:uid="{00000000-0004-0000-0C00-0000561D0000}"/>
    <hyperlink ref="N3848" r:id="rId7512" xr:uid="{00000000-0004-0000-0C00-0000571D0000}"/>
    <hyperlink ref="O3848" r:id="rId7513" xr:uid="{00000000-0004-0000-0C00-0000581D0000}"/>
    <hyperlink ref="N3849" r:id="rId7514" xr:uid="{00000000-0004-0000-0C00-0000591D0000}"/>
    <hyperlink ref="O3849" r:id="rId7515" xr:uid="{00000000-0004-0000-0C00-00005A1D0000}"/>
    <hyperlink ref="N3850" r:id="rId7516" xr:uid="{00000000-0004-0000-0C00-00005B1D0000}"/>
    <hyperlink ref="O3850" r:id="rId7517" xr:uid="{00000000-0004-0000-0C00-00005C1D0000}"/>
    <hyperlink ref="N3851" r:id="rId7518" xr:uid="{00000000-0004-0000-0C00-00005D1D0000}"/>
    <hyperlink ref="O3851" r:id="rId7519" xr:uid="{00000000-0004-0000-0C00-00005E1D0000}"/>
    <hyperlink ref="N3852" r:id="rId7520" xr:uid="{00000000-0004-0000-0C00-00005F1D0000}"/>
    <hyperlink ref="O3852" r:id="rId7521" xr:uid="{00000000-0004-0000-0C00-0000601D0000}"/>
    <hyperlink ref="N3853" r:id="rId7522" xr:uid="{00000000-0004-0000-0C00-0000611D0000}"/>
    <hyperlink ref="O3853" r:id="rId7523" xr:uid="{00000000-0004-0000-0C00-0000621D0000}"/>
    <hyperlink ref="N3854" r:id="rId7524" xr:uid="{00000000-0004-0000-0C00-0000631D0000}"/>
    <hyperlink ref="O3854" r:id="rId7525" xr:uid="{00000000-0004-0000-0C00-0000641D0000}"/>
    <hyperlink ref="N3855" r:id="rId7526" xr:uid="{00000000-0004-0000-0C00-0000651D0000}"/>
    <hyperlink ref="O3855" r:id="rId7527" xr:uid="{00000000-0004-0000-0C00-0000661D0000}"/>
    <hyperlink ref="N3856" r:id="rId7528" xr:uid="{00000000-0004-0000-0C00-0000671D0000}"/>
    <hyperlink ref="O3856" r:id="rId7529" xr:uid="{00000000-0004-0000-0C00-0000681D0000}"/>
    <hyperlink ref="N3857" r:id="rId7530" xr:uid="{00000000-0004-0000-0C00-0000691D0000}"/>
    <hyperlink ref="O3857" r:id="rId7531" xr:uid="{00000000-0004-0000-0C00-00006A1D0000}"/>
    <hyperlink ref="N3858" r:id="rId7532" xr:uid="{00000000-0004-0000-0C00-00006B1D0000}"/>
    <hyperlink ref="O3858" r:id="rId7533" xr:uid="{00000000-0004-0000-0C00-00006C1D0000}"/>
    <hyperlink ref="N3859" r:id="rId7534" xr:uid="{00000000-0004-0000-0C00-00006D1D0000}"/>
    <hyperlink ref="O3859" r:id="rId7535" xr:uid="{00000000-0004-0000-0C00-00006E1D0000}"/>
    <hyperlink ref="N3860" r:id="rId7536" xr:uid="{00000000-0004-0000-0C00-00006F1D0000}"/>
    <hyperlink ref="O3860" r:id="rId7537" xr:uid="{00000000-0004-0000-0C00-0000701D0000}"/>
    <hyperlink ref="N3861" r:id="rId7538" xr:uid="{00000000-0004-0000-0C00-0000711D0000}"/>
    <hyperlink ref="O3861" r:id="rId7539" xr:uid="{00000000-0004-0000-0C00-0000721D0000}"/>
    <hyperlink ref="N3862" r:id="rId7540" xr:uid="{00000000-0004-0000-0C00-0000731D0000}"/>
    <hyperlink ref="O3862" r:id="rId7541" xr:uid="{00000000-0004-0000-0C00-0000741D0000}"/>
    <hyperlink ref="N3863" r:id="rId7542" xr:uid="{00000000-0004-0000-0C00-0000751D0000}"/>
    <hyperlink ref="O3863" r:id="rId7543" xr:uid="{00000000-0004-0000-0C00-0000761D0000}"/>
    <hyperlink ref="N3864" r:id="rId7544" xr:uid="{00000000-0004-0000-0C00-0000771D0000}"/>
    <hyperlink ref="O3864" r:id="rId7545" xr:uid="{00000000-0004-0000-0C00-0000781D0000}"/>
    <hyperlink ref="N3865" r:id="rId7546" xr:uid="{00000000-0004-0000-0C00-0000791D0000}"/>
    <hyperlink ref="O3865" r:id="rId7547" xr:uid="{00000000-0004-0000-0C00-00007A1D0000}"/>
    <hyperlink ref="N3866" r:id="rId7548" xr:uid="{00000000-0004-0000-0C00-00007B1D0000}"/>
    <hyperlink ref="O3866" r:id="rId7549" xr:uid="{00000000-0004-0000-0C00-00007C1D0000}"/>
    <hyperlink ref="N3867" r:id="rId7550" xr:uid="{00000000-0004-0000-0C00-00007D1D0000}"/>
    <hyperlink ref="O3867" r:id="rId7551" xr:uid="{00000000-0004-0000-0C00-00007E1D0000}"/>
    <hyperlink ref="N3868" r:id="rId7552" xr:uid="{00000000-0004-0000-0C00-00007F1D0000}"/>
    <hyperlink ref="O3868" r:id="rId7553" xr:uid="{00000000-0004-0000-0C00-0000801D0000}"/>
    <hyperlink ref="N3869" r:id="rId7554" xr:uid="{00000000-0004-0000-0C00-0000811D0000}"/>
    <hyperlink ref="O3869" r:id="rId7555" xr:uid="{00000000-0004-0000-0C00-0000821D0000}"/>
    <hyperlink ref="N3870" r:id="rId7556" xr:uid="{00000000-0004-0000-0C00-0000831D0000}"/>
    <hyperlink ref="O3870" r:id="rId7557" xr:uid="{00000000-0004-0000-0C00-0000841D0000}"/>
    <hyperlink ref="N3871" r:id="rId7558" xr:uid="{00000000-0004-0000-0C00-0000851D0000}"/>
    <hyperlink ref="O3871" r:id="rId7559" xr:uid="{00000000-0004-0000-0C00-0000861D0000}"/>
    <hyperlink ref="N3872" r:id="rId7560" xr:uid="{00000000-0004-0000-0C00-0000871D0000}"/>
    <hyperlink ref="O3872" r:id="rId7561" xr:uid="{00000000-0004-0000-0C00-0000881D0000}"/>
    <hyperlink ref="N3873" r:id="rId7562" xr:uid="{00000000-0004-0000-0C00-0000891D0000}"/>
    <hyperlink ref="O3873" r:id="rId7563" xr:uid="{00000000-0004-0000-0C00-00008A1D0000}"/>
    <hyperlink ref="N3874" r:id="rId7564" xr:uid="{00000000-0004-0000-0C00-00008B1D0000}"/>
    <hyperlink ref="O3874" r:id="rId7565" xr:uid="{00000000-0004-0000-0C00-00008C1D0000}"/>
    <hyperlink ref="N3875" r:id="rId7566" xr:uid="{00000000-0004-0000-0C00-00008D1D0000}"/>
    <hyperlink ref="O3875" r:id="rId7567" xr:uid="{00000000-0004-0000-0C00-00008E1D0000}"/>
    <hyperlink ref="N3876" r:id="rId7568" xr:uid="{00000000-0004-0000-0C00-00008F1D0000}"/>
    <hyperlink ref="O3876" r:id="rId7569" xr:uid="{00000000-0004-0000-0C00-0000901D0000}"/>
    <hyperlink ref="N3877" r:id="rId7570" xr:uid="{00000000-0004-0000-0C00-0000911D0000}"/>
    <hyperlink ref="O3877" r:id="rId7571" xr:uid="{00000000-0004-0000-0C00-0000921D0000}"/>
    <hyperlink ref="N3878" r:id="rId7572" xr:uid="{00000000-0004-0000-0C00-0000931D0000}"/>
    <hyperlink ref="O3878" r:id="rId7573" xr:uid="{00000000-0004-0000-0C00-0000941D0000}"/>
    <hyperlink ref="N3879" r:id="rId7574" xr:uid="{00000000-0004-0000-0C00-0000951D0000}"/>
    <hyperlink ref="O3879" r:id="rId7575" xr:uid="{00000000-0004-0000-0C00-0000961D0000}"/>
    <hyperlink ref="N3880" r:id="rId7576" xr:uid="{00000000-0004-0000-0C00-0000971D0000}"/>
    <hyperlink ref="O3880" r:id="rId7577" xr:uid="{00000000-0004-0000-0C00-0000981D0000}"/>
    <hyperlink ref="N3881" r:id="rId7578" xr:uid="{00000000-0004-0000-0C00-0000991D0000}"/>
    <hyperlink ref="O3881" r:id="rId7579" xr:uid="{00000000-0004-0000-0C00-00009A1D0000}"/>
    <hyperlink ref="N3882" r:id="rId7580" xr:uid="{00000000-0004-0000-0C00-00009B1D0000}"/>
    <hyperlink ref="O3882" r:id="rId7581" xr:uid="{00000000-0004-0000-0C00-00009C1D0000}"/>
    <hyperlink ref="N3883" r:id="rId7582" xr:uid="{00000000-0004-0000-0C00-00009D1D0000}"/>
    <hyperlink ref="O3883" r:id="rId7583" xr:uid="{00000000-0004-0000-0C00-00009E1D0000}"/>
    <hyperlink ref="N3884" r:id="rId7584" xr:uid="{00000000-0004-0000-0C00-00009F1D0000}"/>
    <hyperlink ref="O3884" r:id="rId7585" xr:uid="{00000000-0004-0000-0C00-0000A01D0000}"/>
    <hyperlink ref="N3885" r:id="rId7586" xr:uid="{00000000-0004-0000-0C00-0000A11D0000}"/>
    <hyperlink ref="O3885" r:id="rId7587" xr:uid="{00000000-0004-0000-0C00-0000A21D0000}"/>
    <hyperlink ref="N3886" r:id="rId7588" xr:uid="{00000000-0004-0000-0C00-0000A31D0000}"/>
    <hyperlink ref="O3886" r:id="rId7589" xr:uid="{00000000-0004-0000-0C00-0000A41D0000}"/>
    <hyperlink ref="N3887" r:id="rId7590" xr:uid="{00000000-0004-0000-0C00-0000A51D0000}"/>
    <hyperlink ref="O3887" r:id="rId7591" xr:uid="{00000000-0004-0000-0C00-0000A61D0000}"/>
    <hyperlink ref="N3888" r:id="rId7592" xr:uid="{00000000-0004-0000-0C00-0000A71D0000}"/>
    <hyperlink ref="O3888" r:id="rId7593" xr:uid="{00000000-0004-0000-0C00-0000A81D0000}"/>
    <hyperlink ref="N3889" r:id="rId7594" xr:uid="{00000000-0004-0000-0C00-0000A91D0000}"/>
    <hyperlink ref="O3889" r:id="rId7595" xr:uid="{00000000-0004-0000-0C00-0000AA1D0000}"/>
    <hyperlink ref="N3890" r:id="rId7596" xr:uid="{00000000-0004-0000-0C00-0000AB1D0000}"/>
    <hyperlink ref="O3890" r:id="rId7597" xr:uid="{00000000-0004-0000-0C00-0000AC1D0000}"/>
    <hyperlink ref="N3891" r:id="rId7598" xr:uid="{00000000-0004-0000-0C00-0000AD1D0000}"/>
    <hyperlink ref="O3891" r:id="rId7599" xr:uid="{00000000-0004-0000-0C00-0000AE1D0000}"/>
    <hyperlink ref="N3892" r:id="rId7600" xr:uid="{00000000-0004-0000-0C00-0000AF1D0000}"/>
    <hyperlink ref="O3892" r:id="rId7601" xr:uid="{00000000-0004-0000-0C00-0000B01D0000}"/>
    <hyperlink ref="N3893" r:id="rId7602" xr:uid="{00000000-0004-0000-0C00-0000B11D0000}"/>
    <hyperlink ref="O3893" r:id="rId7603" xr:uid="{00000000-0004-0000-0C00-0000B21D0000}"/>
    <hyperlink ref="N3894" r:id="rId7604" xr:uid="{00000000-0004-0000-0C00-0000B31D0000}"/>
    <hyperlink ref="O3894" r:id="rId7605" xr:uid="{00000000-0004-0000-0C00-0000B41D0000}"/>
    <hyperlink ref="N3895" r:id="rId7606" xr:uid="{00000000-0004-0000-0C00-0000B51D0000}"/>
    <hyperlink ref="O3895" r:id="rId7607" xr:uid="{00000000-0004-0000-0C00-0000B61D0000}"/>
    <hyperlink ref="N3896" r:id="rId7608" xr:uid="{00000000-0004-0000-0C00-0000B71D0000}"/>
    <hyperlink ref="O3896" r:id="rId7609" xr:uid="{00000000-0004-0000-0C00-0000B81D0000}"/>
    <hyperlink ref="N3897" r:id="rId7610" xr:uid="{00000000-0004-0000-0C00-0000B91D0000}"/>
    <hyperlink ref="O3897" r:id="rId7611" xr:uid="{00000000-0004-0000-0C00-0000BA1D0000}"/>
    <hyperlink ref="N3898" r:id="rId7612" xr:uid="{00000000-0004-0000-0C00-0000BB1D0000}"/>
    <hyperlink ref="O3898" r:id="rId7613" xr:uid="{00000000-0004-0000-0C00-0000BC1D0000}"/>
    <hyperlink ref="N3899" r:id="rId7614" xr:uid="{00000000-0004-0000-0C00-0000BD1D0000}"/>
    <hyperlink ref="O3899" r:id="rId7615" xr:uid="{00000000-0004-0000-0C00-0000BE1D0000}"/>
    <hyperlink ref="N3900" r:id="rId7616" xr:uid="{00000000-0004-0000-0C00-0000BF1D0000}"/>
    <hyperlink ref="O3900" r:id="rId7617" xr:uid="{00000000-0004-0000-0C00-0000C01D0000}"/>
    <hyperlink ref="N3901" r:id="rId7618" xr:uid="{00000000-0004-0000-0C00-0000C11D0000}"/>
    <hyperlink ref="O3901" r:id="rId7619" xr:uid="{00000000-0004-0000-0C00-0000C21D0000}"/>
    <hyperlink ref="N3902" r:id="rId7620" xr:uid="{00000000-0004-0000-0C00-0000C31D0000}"/>
    <hyperlink ref="O3902" r:id="rId7621" xr:uid="{00000000-0004-0000-0C00-0000C41D0000}"/>
    <hyperlink ref="N3903" r:id="rId7622" xr:uid="{00000000-0004-0000-0C00-0000C51D0000}"/>
    <hyperlink ref="O3903" r:id="rId7623" xr:uid="{00000000-0004-0000-0C00-0000C61D0000}"/>
    <hyperlink ref="N3904" r:id="rId7624" xr:uid="{00000000-0004-0000-0C00-0000C71D0000}"/>
    <hyperlink ref="O3904" r:id="rId7625" xr:uid="{00000000-0004-0000-0C00-0000C81D0000}"/>
    <hyperlink ref="N3905" r:id="rId7626" xr:uid="{00000000-0004-0000-0C00-0000C91D0000}"/>
    <hyperlink ref="O3905" r:id="rId7627" xr:uid="{00000000-0004-0000-0C00-0000CA1D0000}"/>
    <hyperlink ref="N3906" r:id="rId7628" xr:uid="{00000000-0004-0000-0C00-0000CB1D0000}"/>
    <hyperlink ref="O3906" r:id="rId7629" xr:uid="{00000000-0004-0000-0C00-0000CC1D0000}"/>
    <hyperlink ref="N3907" r:id="rId7630" xr:uid="{00000000-0004-0000-0C00-0000CD1D0000}"/>
    <hyperlink ref="O3907" r:id="rId7631" xr:uid="{00000000-0004-0000-0C00-0000CE1D0000}"/>
    <hyperlink ref="N3908" r:id="rId7632" xr:uid="{00000000-0004-0000-0C00-0000CF1D0000}"/>
    <hyperlink ref="O3908" r:id="rId7633" xr:uid="{00000000-0004-0000-0C00-0000D01D0000}"/>
    <hyperlink ref="N3909" r:id="rId7634" xr:uid="{00000000-0004-0000-0C00-0000D11D0000}"/>
    <hyperlink ref="O3909" r:id="rId7635" xr:uid="{00000000-0004-0000-0C00-0000D21D0000}"/>
    <hyperlink ref="N3910" r:id="rId7636" xr:uid="{00000000-0004-0000-0C00-0000D31D0000}"/>
    <hyperlink ref="O3910" r:id="rId7637" xr:uid="{00000000-0004-0000-0C00-0000D41D0000}"/>
    <hyperlink ref="N3911" r:id="rId7638" xr:uid="{00000000-0004-0000-0C00-0000D51D0000}"/>
    <hyperlink ref="O3911" r:id="rId7639" xr:uid="{00000000-0004-0000-0C00-0000D61D0000}"/>
    <hyperlink ref="N3912" r:id="rId7640" xr:uid="{00000000-0004-0000-0C00-0000D71D0000}"/>
    <hyperlink ref="O3912" r:id="rId7641" xr:uid="{00000000-0004-0000-0C00-0000D81D0000}"/>
    <hyperlink ref="N3913" r:id="rId7642" xr:uid="{00000000-0004-0000-0C00-0000D91D0000}"/>
    <hyperlink ref="O3913" r:id="rId7643" xr:uid="{00000000-0004-0000-0C00-0000DA1D0000}"/>
    <hyperlink ref="N3914" r:id="rId7644" xr:uid="{00000000-0004-0000-0C00-0000DB1D0000}"/>
    <hyperlink ref="O3914" r:id="rId7645" xr:uid="{00000000-0004-0000-0C00-0000DC1D0000}"/>
    <hyperlink ref="N3915" r:id="rId7646" xr:uid="{00000000-0004-0000-0C00-0000DD1D0000}"/>
    <hyperlink ref="O3915" r:id="rId7647" xr:uid="{00000000-0004-0000-0C00-0000DE1D0000}"/>
    <hyperlink ref="N3916" r:id="rId7648" xr:uid="{00000000-0004-0000-0C00-0000DF1D0000}"/>
    <hyperlink ref="O3916" r:id="rId7649" xr:uid="{00000000-0004-0000-0C00-0000E01D0000}"/>
    <hyperlink ref="N3917" r:id="rId7650" xr:uid="{00000000-0004-0000-0C00-0000E11D0000}"/>
    <hyperlink ref="O3917" r:id="rId7651" xr:uid="{00000000-0004-0000-0C00-0000E21D0000}"/>
    <hyperlink ref="N3918" r:id="rId7652" xr:uid="{00000000-0004-0000-0C00-0000E31D0000}"/>
    <hyperlink ref="O3918" r:id="rId7653" xr:uid="{00000000-0004-0000-0C00-0000E41D0000}"/>
    <hyperlink ref="N3919" r:id="rId7654" xr:uid="{00000000-0004-0000-0C00-0000E51D0000}"/>
    <hyperlink ref="O3919" r:id="rId7655" xr:uid="{00000000-0004-0000-0C00-0000E61D0000}"/>
    <hyperlink ref="N3920" r:id="rId7656" xr:uid="{00000000-0004-0000-0C00-0000E71D0000}"/>
    <hyperlink ref="O3920" r:id="rId7657" xr:uid="{00000000-0004-0000-0C00-0000E81D0000}"/>
    <hyperlink ref="N3921" r:id="rId7658" xr:uid="{00000000-0004-0000-0C00-0000E91D0000}"/>
    <hyperlink ref="O3921" r:id="rId7659" xr:uid="{00000000-0004-0000-0C00-0000EA1D0000}"/>
    <hyperlink ref="N3922" r:id="rId7660" xr:uid="{00000000-0004-0000-0C00-0000EB1D0000}"/>
    <hyperlink ref="N3923" r:id="rId7661" xr:uid="{00000000-0004-0000-0C00-0000EC1D0000}"/>
    <hyperlink ref="N3924" r:id="rId7662" xr:uid="{00000000-0004-0000-0C00-0000ED1D0000}"/>
    <hyperlink ref="O3924" r:id="rId7663" xr:uid="{00000000-0004-0000-0C00-0000EE1D0000}"/>
    <hyperlink ref="N3925" r:id="rId7664" xr:uid="{00000000-0004-0000-0C00-0000EF1D0000}"/>
    <hyperlink ref="O3925" r:id="rId7665" xr:uid="{00000000-0004-0000-0C00-0000F01D0000}"/>
    <hyperlink ref="N3926" r:id="rId7666" xr:uid="{00000000-0004-0000-0C00-0000F11D0000}"/>
    <hyperlink ref="O3926" r:id="rId7667" xr:uid="{00000000-0004-0000-0C00-0000F21D0000}"/>
    <hyperlink ref="N3927" r:id="rId7668" xr:uid="{00000000-0004-0000-0C00-0000F31D0000}"/>
    <hyperlink ref="O3927" r:id="rId7669" xr:uid="{00000000-0004-0000-0C00-0000F41D0000}"/>
    <hyperlink ref="N3928" r:id="rId7670" xr:uid="{00000000-0004-0000-0C00-0000F51D0000}"/>
    <hyperlink ref="O3928" r:id="rId7671" xr:uid="{00000000-0004-0000-0C00-0000F61D0000}"/>
    <hyperlink ref="N3929" r:id="rId7672" xr:uid="{00000000-0004-0000-0C00-0000F71D0000}"/>
    <hyperlink ref="O3929" r:id="rId7673" xr:uid="{00000000-0004-0000-0C00-0000F81D0000}"/>
    <hyperlink ref="N3930" r:id="rId7674" xr:uid="{00000000-0004-0000-0C00-0000F91D0000}"/>
    <hyperlink ref="O3930" r:id="rId7675" xr:uid="{00000000-0004-0000-0C00-0000FA1D0000}"/>
    <hyperlink ref="N3931" r:id="rId7676" xr:uid="{00000000-0004-0000-0C00-0000FB1D0000}"/>
    <hyperlink ref="O3931" r:id="rId7677" xr:uid="{00000000-0004-0000-0C00-0000FC1D0000}"/>
    <hyperlink ref="N3932" r:id="rId7678" xr:uid="{00000000-0004-0000-0C00-0000FD1D0000}"/>
    <hyperlink ref="O3932" r:id="rId7679" xr:uid="{00000000-0004-0000-0C00-0000FE1D0000}"/>
    <hyperlink ref="N3933" r:id="rId7680" xr:uid="{00000000-0004-0000-0C00-0000FF1D0000}"/>
    <hyperlink ref="O3933" r:id="rId7681" xr:uid="{00000000-0004-0000-0C00-0000001E0000}"/>
    <hyperlink ref="N3934" r:id="rId7682" xr:uid="{00000000-0004-0000-0C00-0000011E0000}"/>
    <hyperlink ref="O3934" r:id="rId7683" xr:uid="{00000000-0004-0000-0C00-0000021E0000}"/>
    <hyperlink ref="N3935" r:id="rId7684" xr:uid="{00000000-0004-0000-0C00-0000031E0000}"/>
    <hyperlink ref="O3935" r:id="rId7685" xr:uid="{00000000-0004-0000-0C00-0000041E0000}"/>
    <hyperlink ref="N3936" r:id="rId7686" xr:uid="{00000000-0004-0000-0C00-0000051E0000}"/>
    <hyperlink ref="O3936" r:id="rId7687" xr:uid="{00000000-0004-0000-0C00-0000061E0000}"/>
    <hyperlink ref="N3937" r:id="rId7688" xr:uid="{00000000-0004-0000-0C00-0000071E0000}"/>
    <hyperlink ref="O3937" r:id="rId7689" xr:uid="{00000000-0004-0000-0C00-0000081E0000}"/>
    <hyperlink ref="N3938" r:id="rId7690" xr:uid="{00000000-0004-0000-0C00-0000091E0000}"/>
    <hyperlink ref="O3938" r:id="rId7691" xr:uid="{00000000-0004-0000-0C00-00000A1E0000}"/>
    <hyperlink ref="N3939" r:id="rId7692" xr:uid="{00000000-0004-0000-0C00-00000B1E0000}"/>
    <hyperlink ref="O3939" r:id="rId7693" xr:uid="{00000000-0004-0000-0C00-00000C1E0000}"/>
    <hyperlink ref="N3940" r:id="rId7694" xr:uid="{00000000-0004-0000-0C00-00000D1E0000}"/>
    <hyperlink ref="O3940" r:id="rId7695" xr:uid="{00000000-0004-0000-0C00-00000E1E0000}"/>
    <hyperlink ref="N3941" r:id="rId7696" xr:uid="{00000000-0004-0000-0C00-00000F1E0000}"/>
    <hyperlink ref="O3941" r:id="rId7697" xr:uid="{00000000-0004-0000-0C00-0000101E0000}"/>
    <hyperlink ref="N3942" r:id="rId7698" xr:uid="{00000000-0004-0000-0C00-0000111E0000}"/>
    <hyperlink ref="O3942" r:id="rId7699" xr:uid="{00000000-0004-0000-0C00-0000121E0000}"/>
    <hyperlink ref="N3943" r:id="rId7700" xr:uid="{00000000-0004-0000-0C00-0000131E0000}"/>
    <hyperlink ref="O3943" r:id="rId7701" xr:uid="{00000000-0004-0000-0C00-0000141E0000}"/>
    <hyperlink ref="N3944" r:id="rId7702" xr:uid="{00000000-0004-0000-0C00-0000151E0000}"/>
    <hyperlink ref="O3944" r:id="rId7703" xr:uid="{00000000-0004-0000-0C00-0000161E0000}"/>
    <hyperlink ref="N3945" r:id="rId7704" xr:uid="{00000000-0004-0000-0C00-0000171E0000}"/>
    <hyperlink ref="O3945" r:id="rId7705" xr:uid="{00000000-0004-0000-0C00-0000181E0000}"/>
    <hyperlink ref="N3946" r:id="rId7706" xr:uid="{00000000-0004-0000-0C00-0000191E0000}"/>
    <hyperlink ref="O3946" r:id="rId7707" xr:uid="{00000000-0004-0000-0C00-00001A1E0000}"/>
    <hyperlink ref="N3947" r:id="rId7708" xr:uid="{00000000-0004-0000-0C00-00001B1E0000}"/>
    <hyperlink ref="O3947" r:id="rId7709" xr:uid="{00000000-0004-0000-0C00-00001C1E0000}"/>
    <hyperlink ref="N3948" r:id="rId7710" xr:uid="{00000000-0004-0000-0C00-00001D1E0000}"/>
    <hyperlink ref="O3948" r:id="rId7711" xr:uid="{00000000-0004-0000-0C00-00001E1E0000}"/>
    <hyperlink ref="N3949" r:id="rId7712" xr:uid="{00000000-0004-0000-0C00-00001F1E0000}"/>
    <hyperlink ref="O3949" r:id="rId7713" xr:uid="{00000000-0004-0000-0C00-0000201E0000}"/>
    <hyperlink ref="N3950" r:id="rId7714" xr:uid="{00000000-0004-0000-0C00-0000211E0000}"/>
    <hyperlink ref="O3950" r:id="rId7715" xr:uid="{00000000-0004-0000-0C00-0000221E0000}"/>
    <hyperlink ref="N3951" r:id="rId7716" xr:uid="{00000000-0004-0000-0C00-0000231E0000}"/>
    <hyperlink ref="O3951" r:id="rId7717" xr:uid="{00000000-0004-0000-0C00-0000241E0000}"/>
    <hyperlink ref="N3952" r:id="rId7718" xr:uid="{00000000-0004-0000-0C00-0000251E0000}"/>
    <hyperlink ref="O3952" r:id="rId7719" xr:uid="{00000000-0004-0000-0C00-0000261E0000}"/>
    <hyperlink ref="N3953" r:id="rId7720" xr:uid="{00000000-0004-0000-0C00-0000271E0000}"/>
    <hyperlink ref="O3953" r:id="rId7721" xr:uid="{00000000-0004-0000-0C00-0000281E0000}"/>
    <hyperlink ref="N3954" r:id="rId7722" xr:uid="{00000000-0004-0000-0C00-0000291E0000}"/>
    <hyperlink ref="O3954" r:id="rId7723" xr:uid="{00000000-0004-0000-0C00-00002A1E0000}"/>
    <hyperlink ref="N3955" r:id="rId7724" xr:uid="{00000000-0004-0000-0C00-00002B1E0000}"/>
    <hyperlink ref="O3955" r:id="rId7725" xr:uid="{00000000-0004-0000-0C00-00002C1E0000}"/>
    <hyperlink ref="N3956" r:id="rId7726" xr:uid="{00000000-0004-0000-0C00-00002D1E0000}"/>
    <hyperlink ref="O3956" r:id="rId7727" xr:uid="{00000000-0004-0000-0C00-00002E1E0000}"/>
    <hyperlink ref="N3957" r:id="rId7728" xr:uid="{00000000-0004-0000-0C00-00002F1E0000}"/>
    <hyperlink ref="O3957" r:id="rId7729" xr:uid="{00000000-0004-0000-0C00-0000301E0000}"/>
    <hyperlink ref="N3958" r:id="rId7730" xr:uid="{00000000-0004-0000-0C00-0000311E0000}"/>
    <hyperlink ref="O3958" r:id="rId7731" xr:uid="{00000000-0004-0000-0C00-0000321E0000}"/>
    <hyperlink ref="N3959" r:id="rId7732" xr:uid="{00000000-0004-0000-0C00-0000331E0000}"/>
    <hyperlink ref="O3959" r:id="rId7733" xr:uid="{00000000-0004-0000-0C00-0000341E0000}"/>
    <hyperlink ref="N3960" r:id="rId7734" xr:uid="{00000000-0004-0000-0C00-0000351E0000}"/>
    <hyperlink ref="O3960" r:id="rId7735" xr:uid="{00000000-0004-0000-0C00-0000361E0000}"/>
    <hyperlink ref="N3961" r:id="rId7736" xr:uid="{00000000-0004-0000-0C00-0000371E0000}"/>
    <hyperlink ref="O3961" r:id="rId7737" xr:uid="{00000000-0004-0000-0C00-0000381E0000}"/>
    <hyperlink ref="N3962" r:id="rId7738" xr:uid="{00000000-0004-0000-0C00-0000391E0000}"/>
    <hyperlink ref="O3962" r:id="rId7739" xr:uid="{00000000-0004-0000-0C00-00003A1E0000}"/>
    <hyperlink ref="N3963" r:id="rId7740" xr:uid="{00000000-0004-0000-0C00-00003B1E0000}"/>
    <hyperlink ref="O3963" r:id="rId7741" xr:uid="{00000000-0004-0000-0C00-00003C1E0000}"/>
    <hyperlink ref="N3964" r:id="rId7742" xr:uid="{00000000-0004-0000-0C00-00003D1E0000}"/>
    <hyperlink ref="O3964" r:id="rId7743" xr:uid="{00000000-0004-0000-0C00-00003E1E0000}"/>
    <hyperlink ref="N3965" r:id="rId7744" xr:uid="{00000000-0004-0000-0C00-00003F1E0000}"/>
    <hyperlink ref="O3965" r:id="rId7745" xr:uid="{00000000-0004-0000-0C00-0000401E0000}"/>
    <hyperlink ref="N3966" r:id="rId7746" xr:uid="{00000000-0004-0000-0C00-0000411E0000}"/>
    <hyperlink ref="O3966" r:id="rId7747" xr:uid="{00000000-0004-0000-0C00-0000421E0000}"/>
    <hyperlink ref="N3967" r:id="rId7748" xr:uid="{00000000-0004-0000-0C00-0000431E0000}"/>
    <hyperlink ref="O3967" r:id="rId7749" xr:uid="{00000000-0004-0000-0C00-0000441E0000}"/>
    <hyperlink ref="N3968" r:id="rId7750" xr:uid="{00000000-0004-0000-0C00-0000451E0000}"/>
    <hyperlink ref="O3968" r:id="rId7751" xr:uid="{00000000-0004-0000-0C00-0000461E0000}"/>
    <hyperlink ref="N3969" r:id="rId7752" xr:uid="{00000000-0004-0000-0C00-0000471E0000}"/>
    <hyperlink ref="O3969" r:id="rId7753" xr:uid="{00000000-0004-0000-0C00-0000481E0000}"/>
    <hyperlink ref="N3970" r:id="rId7754" xr:uid="{00000000-0004-0000-0C00-0000491E0000}"/>
    <hyperlink ref="O3970" r:id="rId7755" xr:uid="{00000000-0004-0000-0C00-00004A1E0000}"/>
    <hyperlink ref="N3971" r:id="rId7756" xr:uid="{00000000-0004-0000-0C00-00004B1E0000}"/>
    <hyperlink ref="O3971" r:id="rId7757" xr:uid="{00000000-0004-0000-0C00-00004C1E0000}"/>
    <hyperlink ref="N3972" r:id="rId7758" xr:uid="{00000000-0004-0000-0C00-00004D1E0000}"/>
    <hyperlink ref="O3972" r:id="rId7759" xr:uid="{00000000-0004-0000-0C00-00004E1E0000}"/>
    <hyperlink ref="N3973" r:id="rId7760" xr:uid="{00000000-0004-0000-0C00-00004F1E0000}"/>
    <hyperlink ref="O3973" r:id="rId7761" xr:uid="{00000000-0004-0000-0C00-0000501E0000}"/>
    <hyperlink ref="N3974" r:id="rId7762" xr:uid="{00000000-0004-0000-0C00-0000511E0000}"/>
    <hyperlink ref="O3974" r:id="rId7763" xr:uid="{00000000-0004-0000-0C00-0000521E0000}"/>
    <hyperlink ref="N3975" r:id="rId7764" xr:uid="{00000000-0004-0000-0C00-0000531E0000}"/>
    <hyperlink ref="O3975" r:id="rId7765" xr:uid="{00000000-0004-0000-0C00-0000541E0000}"/>
    <hyperlink ref="N3976" r:id="rId7766" xr:uid="{00000000-0004-0000-0C00-0000551E0000}"/>
    <hyperlink ref="O3976" r:id="rId7767" xr:uid="{00000000-0004-0000-0C00-0000561E0000}"/>
    <hyperlink ref="N3977" r:id="rId7768" xr:uid="{00000000-0004-0000-0C00-0000571E0000}"/>
    <hyperlink ref="O3977" r:id="rId7769" xr:uid="{00000000-0004-0000-0C00-0000581E0000}"/>
    <hyperlink ref="N3978" r:id="rId7770" xr:uid="{00000000-0004-0000-0C00-0000591E0000}"/>
    <hyperlink ref="O3978" r:id="rId7771" xr:uid="{00000000-0004-0000-0C00-00005A1E0000}"/>
    <hyperlink ref="N3979" r:id="rId7772" xr:uid="{00000000-0004-0000-0C00-00005B1E0000}"/>
    <hyperlink ref="O3979" r:id="rId7773" xr:uid="{00000000-0004-0000-0C00-00005C1E0000}"/>
    <hyperlink ref="N3980" r:id="rId7774" xr:uid="{00000000-0004-0000-0C00-00005D1E0000}"/>
    <hyperlink ref="O3980" r:id="rId7775" xr:uid="{00000000-0004-0000-0C00-00005E1E0000}"/>
    <hyperlink ref="N3981" r:id="rId7776" xr:uid="{00000000-0004-0000-0C00-00005F1E0000}"/>
    <hyperlink ref="O3981" r:id="rId7777" xr:uid="{00000000-0004-0000-0C00-0000601E0000}"/>
    <hyperlink ref="N3982" r:id="rId7778" xr:uid="{00000000-0004-0000-0C00-0000611E0000}"/>
    <hyperlink ref="O3982" r:id="rId7779" xr:uid="{00000000-0004-0000-0C00-0000621E0000}"/>
    <hyperlink ref="N3983" r:id="rId7780" xr:uid="{00000000-0004-0000-0C00-0000631E0000}"/>
    <hyperlink ref="O3983" r:id="rId7781" xr:uid="{00000000-0004-0000-0C00-0000641E0000}"/>
    <hyperlink ref="N3984" r:id="rId7782" xr:uid="{00000000-0004-0000-0C00-0000651E0000}"/>
    <hyperlink ref="O3984" r:id="rId7783" xr:uid="{00000000-0004-0000-0C00-0000661E0000}"/>
    <hyperlink ref="N3985" r:id="rId7784" xr:uid="{00000000-0004-0000-0C00-0000671E0000}"/>
    <hyperlink ref="O3985" r:id="rId7785" xr:uid="{00000000-0004-0000-0C00-0000681E0000}"/>
    <hyperlink ref="N3986" r:id="rId7786" xr:uid="{00000000-0004-0000-0C00-0000691E0000}"/>
    <hyperlink ref="O3986" r:id="rId7787" xr:uid="{00000000-0004-0000-0C00-00006A1E0000}"/>
    <hyperlink ref="N3987" r:id="rId7788" xr:uid="{00000000-0004-0000-0C00-00006B1E0000}"/>
    <hyperlink ref="O3987" r:id="rId7789" xr:uid="{00000000-0004-0000-0C00-00006C1E0000}"/>
    <hyperlink ref="N3988" r:id="rId7790" xr:uid="{00000000-0004-0000-0C00-00006D1E0000}"/>
    <hyperlink ref="O3988" r:id="rId7791" xr:uid="{00000000-0004-0000-0C00-00006E1E0000}"/>
    <hyperlink ref="N3989" r:id="rId7792" xr:uid="{00000000-0004-0000-0C00-00006F1E0000}"/>
    <hyperlink ref="O3989" r:id="rId7793" xr:uid="{00000000-0004-0000-0C00-0000701E0000}"/>
    <hyperlink ref="N3990" r:id="rId7794" xr:uid="{00000000-0004-0000-0C00-0000711E0000}"/>
    <hyperlink ref="O3990" r:id="rId7795" xr:uid="{00000000-0004-0000-0C00-0000721E0000}"/>
    <hyperlink ref="N3991" r:id="rId7796" xr:uid="{00000000-0004-0000-0C00-0000731E0000}"/>
    <hyperlink ref="O3991" r:id="rId7797" xr:uid="{00000000-0004-0000-0C00-0000741E0000}"/>
    <hyperlink ref="N3992" r:id="rId7798" xr:uid="{00000000-0004-0000-0C00-0000751E0000}"/>
    <hyperlink ref="O3992" r:id="rId7799" xr:uid="{00000000-0004-0000-0C00-0000761E0000}"/>
    <hyperlink ref="N3993" r:id="rId7800" xr:uid="{00000000-0004-0000-0C00-0000771E0000}"/>
    <hyperlink ref="O3993" r:id="rId7801" xr:uid="{00000000-0004-0000-0C00-0000781E0000}"/>
    <hyperlink ref="N3994" r:id="rId7802" xr:uid="{00000000-0004-0000-0C00-0000791E0000}"/>
    <hyperlink ref="O3994" r:id="rId7803" xr:uid="{00000000-0004-0000-0C00-00007A1E0000}"/>
    <hyperlink ref="N3995" r:id="rId7804" xr:uid="{00000000-0004-0000-0C00-00007B1E0000}"/>
    <hyperlink ref="O3995" r:id="rId7805" xr:uid="{00000000-0004-0000-0C00-00007C1E0000}"/>
    <hyperlink ref="N3996" r:id="rId7806" xr:uid="{00000000-0004-0000-0C00-00007D1E0000}"/>
    <hyperlink ref="O3996" r:id="rId7807" xr:uid="{00000000-0004-0000-0C00-00007E1E0000}"/>
    <hyperlink ref="N3997" r:id="rId7808" xr:uid="{00000000-0004-0000-0C00-00007F1E0000}"/>
    <hyperlink ref="O3997" r:id="rId7809" xr:uid="{00000000-0004-0000-0C00-0000801E0000}"/>
    <hyperlink ref="N3998" r:id="rId7810" xr:uid="{00000000-0004-0000-0C00-0000811E0000}"/>
    <hyperlink ref="O3998" r:id="rId7811" xr:uid="{00000000-0004-0000-0C00-0000821E0000}"/>
    <hyperlink ref="N3999" r:id="rId7812" xr:uid="{00000000-0004-0000-0C00-0000831E0000}"/>
    <hyperlink ref="O3999" r:id="rId7813" xr:uid="{00000000-0004-0000-0C00-0000841E0000}"/>
    <hyperlink ref="N4000" r:id="rId7814" xr:uid="{00000000-0004-0000-0C00-0000851E0000}"/>
    <hyperlink ref="O4000" r:id="rId7815" xr:uid="{00000000-0004-0000-0C00-0000861E0000}"/>
    <hyperlink ref="N4001" r:id="rId7816" xr:uid="{00000000-0004-0000-0C00-0000871E0000}"/>
    <hyperlink ref="O4001" r:id="rId7817" xr:uid="{00000000-0004-0000-0C00-0000881E0000}"/>
    <hyperlink ref="N4002" r:id="rId7818" xr:uid="{00000000-0004-0000-0C00-0000891E0000}"/>
    <hyperlink ref="O4002" r:id="rId7819" xr:uid="{00000000-0004-0000-0C00-00008A1E0000}"/>
    <hyperlink ref="N4003" r:id="rId7820" xr:uid="{00000000-0004-0000-0C00-00008B1E0000}"/>
    <hyperlink ref="O4003" r:id="rId7821" xr:uid="{00000000-0004-0000-0C00-00008C1E0000}"/>
    <hyperlink ref="N4004" r:id="rId7822" xr:uid="{00000000-0004-0000-0C00-00008D1E0000}"/>
    <hyperlink ref="O4004" r:id="rId7823" xr:uid="{00000000-0004-0000-0C00-00008E1E0000}"/>
    <hyperlink ref="N4005" r:id="rId7824" xr:uid="{00000000-0004-0000-0C00-00008F1E0000}"/>
    <hyperlink ref="O4005" r:id="rId7825" xr:uid="{00000000-0004-0000-0C00-0000901E0000}"/>
    <hyperlink ref="N4006" r:id="rId7826" xr:uid="{00000000-0004-0000-0C00-0000911E0000}"/>
    <hyperlink ref="O4006" r:id="rId7827" xr:uid="{00000000-0004-0000-0C00-0000921E0000}"/>
    <hyperlink ref="N4007" r:id="rId7828" xr:uid="{00000000-0004-0000-0C00-0000931E0000}"/>
    <hyperlink ref="O4007" r:id="rId7829" xr:uid="{00000000-0004-0000-0C00-0000941E0000}"/>
    <hyperlink ref="N4008" r:id="rId7830" xr:uid="{00000000-0004-0000-0C00-0000951E0000}"/>
    <hyperlink ref="O4008" r:id="rId7831" xr:uid="{00000000-0004-0000-0C00-0000961E0000}"/>
    <hyperlink ref="N4009" r:id="rId7832" xr:uid="{00000000-0004-0000-0C00-0000971E0000}"/>
    <hyperlink ref="O4009" r:id="rId7833" xr:uid="{00000000-0004-0000-0C00-0000981E0000}"/>
    <hyperlink ref="N4010" r:id="rId7834" xr:uid="{00000000-0004-0000-0C00-0000991E0000}"/>
    <hyperlink ref="O4010" r:id="rId7835" xr:uid="{00000000-0004-0000-0C00-00009A1E0000}"/>
    <hyperlink ref="N4011" r:id="rId7836" xr:uid="{00000000-0004-0000-0C00-00009B1E0000}"/>
    <hyperlink ref="O4011" r:id="rId7837" xr:uid="{00000000-0004-0000-0C00-00009C1E0000}"/>
    <hyperlink ref="N4012" r:id="rId7838" xr:uid="{00000000-0004-0000-0C00-00009D1E0000}"/>
    <hyperlink ref="O4012" r:id="rId7839" xr:uid="{00000000-0004-0000-0C00-00009E1E0000}"/>
    <hyperlink ref="N4013" r:id="rId7840" xr:uid="{00000000-0004-0000-0C00-00009F1E0000}"/>
    <hyperlink ref="O4013" r:id="rId7841" xr:uid="{00000000-0004-0000-0C00-0000A01E0000}"/>
    <hyperlink ref="N4014" r:id="rId7842" xr:uid="{00000000-0004-0000-0C00-0000A11E0000}"/>
    <hyperlink ref="O4014" r:id="rId7843" xr:uid="{00000000-0004-0000-0C00-0000A21E0000}"/>
    <hyperlink ref="N4015" r:id="rId7844" xr:uid="{00000000-0004-0000-0C00-0000A31E0000}"/>
    <hyperlink ref="O4015" r:id="rId7845" xr:uid="{00000000-0004-0000-0C00-0000A41E0000}"/>
    <hyperlink ref="N4016" r:id="rId7846" xr:uid="{00000000-0004-0000-0C00-0000A51E0000}"/>
    <hyperlink ref="O4016" r:id="rId7847" xr:uid="{00000000-0004-0000-0C00-0000A61E0000}"/>
    <hyperlink ref="N4017" r:id="rId7848" xr:uid="{00000000-0004-0000-0C00-0000A71E0000}"/>
    <hyperlink ref="O4017" r:id="rId7849" xr:uid="{00000000-0004-0000-0C00-0000A81E0000}"/>
    <hyperlink ref="N4018" r:id="rId7850" xr:uid="{00000000-0004-0000-0C00-0000A91E0000}"/>
    <hyperlink ref="O4018" r:id="rId7851" xr:uid="{00000000-0004-0000-0C00-0000AA1E0000}"/>
    <hyperlink ref="N4019" r:id="rId7852" xr:uid="{00000000-0004-0000-0C00-0000AB1E0000}"/>
    <hyperlink ref="O4019" r:id="rId7853" xr:uid="{00000000-0004-0000-0C00-0000AC1E0000}"/>
    <hyperlink ref="N4020" r:id="rId7854" xr:uid="{00000000-0004-0000-0C00-0000AD1E0000}"/>
    <hyperlink ref="O4020" r:id="rId7855" xr:uid="{00000000-0004-0000-0C00-0000AE1E0000}"/>
    <hyperlink ref="N4021" r:id="rId7856" xr:uid="{00000000-0004-0000-0C00-0000AF1E0000}"/>
    <hyperlink ref="O4021" r:id="rId7857" xr:uid="{00000000-0004-0000-0C00-0000B01E0000}"/>
    <hyperlink ref="N4022" r:id="rId7858" xr:uid="{00000000-0004-0000-0C00-0000B11E0000}"/>
    <hyperlink ref="O4022" r:id="rId7859" xr:uid="{00000000-0004-0000-0C00-0000B21E0000}"/>
    <hyperlink ref="N4023" r:id="rId7860" xr:uid="{00000000-0004-0000-0C00-0000B31E0000}"/>
    <hyperlink ref="O4023" r:id="rId7861" xr:uid="{00000000-0004-0000-0C00-0000B41E0000}"/>
    <hyperlink ref="N4024" r:id="rId7862" xr:uid="{00000000-0004-0000-0C00-0000B51E0000}"/>
    <hyperlink ref="O4024" r:id="rId7863" xr:uid="{00000000-0004-0000-0C00-0000B61E0000}"/>
    <hyperlink ref="N4025" r:id="rId7864" xr:uid="{00000000-0004-0000-0C00-0000B71E0000}"/>
    <hyperlink ref="O4025" r:id="rId7865" xr:uid="{00000000-0004-0000-0C00-0000B81E0000}"/>
    <hyperlink ref="N4026" r:id="rId7866" xr:uid="{00000000-0004-0000-0C00-0000B91E0000}"/>
    <hyperlink ref="O4026" r:id="rId7867" xr:uid="{00000000-0004-0000-0C00-0000BA1E0000}"/>
    <hyperlink ref="N4027" r:id="rId7868" xr:uid="{00000000-0004-0000-0C00-0000BB1E0000}"/>
    <hyperlink ref="O4027" r:id="rId7869" xr:uid="{00000000-0004-0000-0C00-0000BC1E0000}"/>
    <hyperlink ref="N4028" r:id="rId7870" xr:uid="{00000000-0004-0000-0C00-0000BD1E0000}"/>
    <hyperlink ref="O4028" r:id="rId7871" xr:uid="{00000000-0004-0000-0C00-0000BE1E0000}"/>
    <hyperlink ref="N4029" r:id="rId7872" xr:uid="{00000000-0004-0000-0C00-0000BF1E0000}"/>
    <hyperlink ref="O4029" r:id="rId7873" xr:uid="{00000000-0004-0000-0C00-0000C01E0000}"/>
    <hyperlink ref="N4030" r:id="rId7874" xr:uid="{00000000-0004-0000-0C00-0000C11E0000}"/>
    <hyperlink ref="O4030" r:id="rId7875" xr:uid="{00000000-0004-0000-0C00-0000C21E0000}"/>
    <hyperlink ref="N4031" r:id="rId7876" xr:uid="{00000000-0004-0000-0C00-0000C31E0000}"/>
    <hyperlink ref="O4031" r:id="rId7877" xr:uid="{00000000-0004-0000-0C00-0000C41E0000}"/>
    <hyperlink ref="N4032" r:id="rId7878" xr:uid="{00000000-0004-0000-0C00-0000C51E0000}"/>
    <hyperlink ref="O4032" r:id="rId7879" xr:uid="{00000000-0004-0000-0C00-0000C61E0000}"/>
    <hyperlink ref="N4033" r:id="rId7880" xr:uid="{00000000-0004-0000-0C00-0000C71E0000}"/>
    <hyperlink ref="O4033" r:id="rId7881" xr:uid="{00000000-0004-0000-0C00-0000C81E0000}"/>
    <hyperlink ref="N4034" r:id="rId7882" xr:uid="{00000000-0004-0000-0C00-0000C91E0000}"/>
    <hyperlink ref="O4034" r:id="rId7883" xr:uid="{00000000-0004-0000-0C00-0000CA1E0000}"/>
    <hyperlink ref="N4035" r:id="rId7884" xr:uid="{00000000-0004-0000-0C00-0000CB1E0000}"/>
    <hyperlink ref="O4035" r:id="rId7885" xr:uid="{00000000-0004-0000-0C00-0000CC1E0000}"/>
    <hyperlink ref="N4036" r:id="rId7886" xr:uid="{00000000-0004-0000-0C00-0000CD1E0000}"/>
    <hyperlink ref="O4036" r:id="rId7887" xr:uid="{00000000-0004-0000-0C00-0000CE1E0000}"/>
    <hyperlink ref="N4037" r:id="rId7888" xr:uid="{00000000-0004-0000-0C00-0000CF1E0000}"/>
    <hyperlink ref="O4037" r:id="rId7889" xr:uid="{00000000-0004-0000-0C00-0000D01E0000}"/>
    <hyperlink ref="N4038" r:id="rId7890" xr:uid="{00000000-0004-0000-0C00-0000D11E0000}"/>
    <hyperlink ref="O4038" r:id="rId7891" xr:uid="{00000000-0004-0000-0C00-0000D21E0000}"/>
    <hyperlink ref="N4039" r:id="rId7892" xr:uid="{00000000-0004-0000-0C00-0000D31E0000}"/>
    <hyperlink ref="O4039" r:id="rId7893" xr:uid="{00000000-0004-0000-0C00-0000D41E0000}"/>
    <hyperlink ref="N4040" r:id="rId7894" xr:uid="{00000000-0004-0000-0C00-0000D51E0000}"/>
    <hyperlink ref="O4040" r:id="rId7895" xr:uid="{00000000-0004-0000-0C00-0000D61E0000}"/>
    <hyperlink ref="N4041" r:id="rId7896" xr:uid="{00000000-0004-0000-0C00-0000D71E0000}"/>
    <hyperlink ref="O4041" r:id="rId7897" xr:uid="{00000000-0004-0000-0C00-0000D81E0000}"/>
    <hyperlink ref="N4042" r:id="rId7898" xr:uid="{00000000-0004-0000-0C00-0000D91E0000}"/>
    <hyperlink ref="O4042" r:id="rId7899" xr:uid="{00000000-0004-0000-0C00-0000DA1E0000}"/>
    <hyperlink ref="N4043" r:id="rId7900" xr:uid="{00000000-0004-0000-0C00-0000DB1E0000}"/>
    <hyperlink ref="O4043" r:id="rId7901" xr:uid="{00000000-0004-0000-0C00-0000DC1E0000}"/>
    <hyperlink ref="N4044" r:id="rId7902" xr:uid="{00000000-0004-0000-0C00-0000DD1E0000}"/>
    <hyperlink ref="O4044" r:id="rId7903" xr:uid="{00000000-0004-0000-0C00-0000DE1E0000}"/>
    <hyperlink ref="N4045" r:id="rId7904" xr:uid="{00000000-0004-0000-0C00-0000DF1E0000}"/>
    <hyperlink ref="O4045" r:id="rId7905" xr:uid="{00000000-0004-0000-0C00-0000E01E0000}"/>
    <hyperlink ref="N4046" r:id="rId7906" xr:uid="{00000000-0004-0000-0C00-0000E11E0000}"/>
    <hyperlink ref="O4046" r:id="rId7907" xr:uid="{00000000-0004-0000-0C00-0000E21E0000}"/>
    <hyperlink ref="N4047" r:id="rId7908" xr:uid="{00000000-0004-0000-0C00-0000E31E0000}"/>
    <hyperlink ref="O4047" r:id="rId7909" xr:uid="{00000000-0004-0000-0C00-0000E41E0000}"/>
    <hyperlink ref="N4048" r:id="rId7910" xr:uid="{00000000-0004-0000-0C00-0000E51E0000}"/>
    <hyperlink ref="O4048" r:id="rId7911" xr:uid="{00000000-0004-0000-0C00-0000E61E0000}"/>
    <hyperlink ref="N4049" r:id="rId7912" xr:uid="{00000000-0004-0000-0C00-0000E71E0000}"/>
    <hyperlink ref="O4049" r:id="rId7913" xr:uid="{00000000-0004-0000-0C00-0000E81E0000}"/>
    <hyperlink ref="N4050" r:id="rId7914" xr:uid="{00000000-0004-0000-0C00-0000E91E0000}"/>
    <hyperlink ref="O4050" r:id="rId7915" xr:uid="{00000000-0004-0000-0C00-0000EA1E0000}"/>
    <hyperlink ref="N4051" r:id="rId7916" xr:uid="{00000000-0004-0000-0C00-0000EB1E0000}"/>
    <hyperlink ref="O4051" r:id="rId7917" xr:uid="{00000000-0004-0000-0C00-0000EC1E0000}"/>
    <hyperlink ref="N4052" r:id="rId7918" xr:uid="{00000000-0004-0000-0C00-0000ED1E0000}"/>
    <hyperlink ref="O4052" r:id="rId7919" xr:uid="{00000000-0004-0000-0C00-0000EE1E0000}"/>
    <hyperlink ref="N4053" r:id="rId7920" xr:uid="{00000000-0004-0000-0C00-0000EF1E0000}"/>
    <hyperlink ref="O4053" r:id="rId7921" xr:uid="{00000000-0004-0000-0C00-0000F01E0000}"/>
    <hyperlink ref="N4054" r:id="rId7922" xr:uid="{00000000-0004-0000-0C00-0000F11E0000}"/>
    <hyperlink ref="O4054" r:id="rId7923" xr:uid="{00000000-0004-0000-0C00-0000F21E0000}"/>
    <hyperlink ref="N4055" r:id="rId7924" xr:uid="{00000000-0004-0000-0C00-0000F31E0000}"/>
    <hyperlink ref="O4055" r:id="rId7925" xr:uid="{00000000-0004-0000-0C00-0000F41E0000}"/>
    <hyperlink ref="N4056" r:id="rId7926" xr:uid="{00000000-0004-0000-0C00-0000F51E0000}"/>
    <hyperlink ref="O4056" r:id="rId7927" xr:uid="{00000000-0004-0000-0C00-0000F61E0000}"/>
    <hyperlink ref="N4057" r:id="rId7928" xr:uid="{00000000-0004-0000-0C00-0000F71E0000}"/>
    <hyperlink ref="O4057" r:id="rId7929" xr:uid="{00000000-0004-0000-0C00-0000F81E0000}"/>
    <hyperlink ref="N4058" r:id="rId7930" xr:uid="{00000000-0004-0000-0C00-0000F91E0000}"/>
    <hyperlink ref="O4058" r:id="rId7931" xr:uid="{00000000-0004-0000-0C00-0000FA1E0000}"/>
    <hyperlink ref="N4059" r:id="rId7932" xr:uid="{00000000-0004-0000-0C00-0000FB1E0000}"/>
    <hyperlink ref="O4059" r:id="rId7933" xr:uid="{00000000-0004-0000-0C00-0000FC1E0000}"/>
    <hyperlink ref="N4060" r:id="rId7934" xr:uid="{00000000-0004-0000-0C00-0000FD1E0000}"/>
    <hyperlink ref="O4060" r:id="rId7935" xr:uid="{00000000-0004-0000-0C00-0000FE1E0000}"/>
    <hyperlink ref="N4061" r:id="rId7936" xr:uid="{00000000-0004-0000-0C00-0000FF1E0000}"/>
    <hyperlink ref="O4061" r:id="rId7937" xr:uid="{00000000-0004-0000-0C00-0000001F0000}"/>
    <hyperlink ref="N4062" r:id="rId7938" xr:uid="{00000000-0004-0000-0C00-0000011F0000}"/>
    <hyperlink ref="O4062" r:id="rId7939" xr:uid="{00000000-0004-0000-0C00-0000021F0000}"/>
    <hyperlink ref="N4063" r:id="rId7940" xr:uid="{00000000-0004-0000-0C00-0000031F0000}"/>
    <hyperlink ref="O4063" r:id="rId7941" xr:uid="{00000000-0004-0000-0C00-0000041F0000}"/>
    <hyperlink ref="N4064" r:id="rId7942" xr:uid="{00000000-0004-0000-0C00-0000051F0000}"/>
    <hyperlink ref="O4064" r:id="rId7943" xr:uid="{00000000-0004-0000-0C00-0000061F0000}"/>
    <hyperlink ref="N4065" r:id="rId7944" xr:uid="{00000000-0004-0000-0C00-0000071F0000}"/>
    <hyperlink ref="N4066" r:id="rId7945" xr:uid="{00000000-0004-0000-0C00-0000081F0000}"/>
    <hyperlink ref="O4066" r:id="rId7946" xr:uid="{00000000-0004-0000-0C00-0000091F0000}"/>
    <hyperlink ref="N4067" r:id="rId7947" xr:uid="{00000000-0004-0000-0C00-00000A1F0000}"/>
    <hyperlink ref="O4067" r:id="rId7948" xr:uid="{00000000-0004-0000-0C00-00000B1F0000}"/>
    <hyperlink ref="N4068" r:id="rId7949" xr:uid="{00000000-0004-0000-0C00-00000C1F0000}"/>
    <hyperlink ref="O4068" r:id="rId7950" xr:uid="{00000000-0004-0000-0C00-00000D1F0000}"/>
    <hyperlink ref="N4069" r:id="rId7951" xr:uid="{00000000-0004-0000-0C00-00000E1F0000}"/>
    <hyperlink ref="O4069" r:id="rId7952" xr:uid="{00000000-0004-0000-0C00-00000F1F0000}"/>
    <hyperlink ref="N4070" r:id="rId7953" xr:uid="{00000000-0004-0000-0C00-0000101F0000}"/>
    <hyperlink ref="O4070" r:id="rId7954" xr:uid="{00000000-0004-0000-0C00-0000111F0000}"/>
    <hyperlink ref="N4071" r:id="rId7955" xr:uid="{00000000-0004-0000-0C00-0000121F0000}"/>
    <hyperlink ref="N4072" r:id="rId7956" xr:uid="{00000000-0004-0000-0C00-0000131F0000}"/>
    <hyperlink ref="O4072" r:id="rId7957" xr:uid="{00000000-0004-0000-0C00-0000141F0000}"/>
    <hyperlink ref="N4073" r:id="rId7958" xr:uid="{00000000-0004-0000-0C00-0000151F0000}"/>
    <hyperlink ref="O4073" r:id="rId7959" xr:uid="{00000000-0004-0000-0C00-0000161F0000}"/>
    <hyperlink ref="N4074" r:id="rId7960" xr:uid="{00000000-0004-0000-0C00-0000171F0000}"/>
    <hyperlink ref="O4074" r:id="rId7961" xr:uid="{00000000-0004-0000-0C00-0000181F0000}"/>
    <hyperlink ref="N4075" r:id="rId7962" xr:uid="{00000000-0004-0000-0C00-0000191F0000}"/>
    <hyperlink ref="O4075" r:id="rId7963" xr:uid="{00000000-0004-0000-0C00-00001A1F0000}"/>
    <hyperlink ref="N4076" r:id="rId7964" xr:uid="{00000000-0004-0000-0C00-00001B1F0000}"/>
    <hyperlink ref="N4077" r:id="rId7965" xr:uid="{00000000-0004-0000-0C00-00001C1F0000}"/>
    <hyperlink ref="O4077" r:id="rId7966" xr:uid="{00000000-0004-0000-0C00-00001D1F0000}"/>
    <hyperlink ref="N4078" r:id="rId7967" xr:uid="{00000000-0004-0000-0C00-00001E1F0000}"/>
    <hyperlink ref="O4078" r:id="rId7968" xr:uid="{00000000-0004-0000-0C00-00001F1F0000}"/>
    <hyperlink ref="N4079" r:id="rId7969" xr:uid="{00000000-0004-0000-0C00-0000201F0000}"/>
    <hyperlink ref="O4079" r:id="rId7970" xr:uid="{00000000-0004-0000-0C00-0000211F0000}"/>
    <hyperlink ref="N4080" r:id="rId7971" xr:uid="{00000000-0004-0000-0C00-0000221F0000}"/>
    <hyperlink ref="O4080" r:id="rId7972" xr:uid="{00000000-0004-0000-0C00-0000231F0000}"/>
    <hyperlink ref="N4081" r:id="rId7973" xr:uid="{00000000-0004-0000-0C00-0000241F0000}"/>
    <hyperlink ref="O4081" r:id="rId7974" xr:uid="{00000000-0004-0000-0C00-0000251F0000}"/>
    <hyperlink ref="N4082" r:id="rId7975" xr:uid="{00000000-0004-0000-0C00-0000261F0000}"/>
    <hyperlink ref="O4082" r:id="rId7976" xr:uid="{00000000-0004-0000-0C00-0000271F0000}"/>
    <hyperlink ref="N4083" r:id="rId7977" xr:uid="{00000000-0004-0000-0C00-0000281F0000}"/>
    <hyperlink ref="O4083" r:id="rId7978" xr:uid="{00000000-0004-0000-0C00-0000291F0000}"/>
    <hyperlink ref="N4084" r:id="rId7979" xr:uid="{00000000-0004-0000-0C00-00002A1F0000}"/>
    <hyperlink ref="O4084" r:id="rId7980" xr:uid="{00000000-0004-0000-0C00-00002B1F0000}"/>
    <hyperlink ref="N4085" r:id="rId7981" xr:uid="{00000000-0004-0000-0C00-00002C1F0000}"/>
    <hyperlink ref="O4085" r:id="rId7982" xr:uid="{00000000-0004-0000-0C00-00002D1F0000}"/>
    <hyperlink ref="N4086" r:id="rId7983" xr:uid="{00000000-0004-0000-0C00-00002E1F0000}"/>
    <hyperlink ref="N4087" r:id="rId7984" xr:uid="{00000000-0004-0000-0C00-00002F1F0000}"/>
    <hyperlink ref="O4087" r:id="rId7985" xr:uid="{00000000-0004-0000-0C00-0000301F0000}"/>
    <hyperlink ref="N4088" r:id="rId7986" xr:uid="{00000000-0004-0000-0C00-0000311F0000}"/>
    <hyperlink ref="O4088" r:id="rId7987" xr:uid="{00000000-0004-0000-0C00-0000321F0000}"/>
    <hyperlink ref="N4089" r:id="rId7988" xr:uid="{00000000-0004-0000-0C00-0000331F0000}"/>
    <hyperlink ref="O4089" r:id="rId7989" xr:uid="{00000000-0004-0000-0C00-0000341F0000}"/>
    <hyperlink ref="N4090" r:id="rId7990" xr:uid="{00000000-0004-0000-0C00-0000351F0000}"/>
    <hyperlink ref="O4090" r:id="rId7991" xr:uid="{00000000-0004-0000-0C00-0000361F0000}"/>
    <hyperlink ref="N4091" r:id="rId7992" xr:uid="{00000000-0004-0000-0C00-0000371F0000}"/>
    <hyperlink ref="O4091" r:id="rId7993" xr:uid="{00000000-0004-0000-0C00-0000381F0000}"/>
    <hyperlink ref="N4092" r:id="rId7994" xr:uid="{00000000-0004-0000-0C00-0000391F0000}"/>
    <hyperlink ref="O4092" r:id="rId7995" xr:uid="{00000000-0004-0000-0C00-00003A1F0000}"/>
    <hyperlink ref="N4093" r:id="rId7996" xr:uid="{00000000-0004-0000-0C00-00003B1F0000}"/>
    <hyperlink ref="O4093" r:id="rId7997" xr:uid="{00000000-0004-0000-0C00-00003C1F0000}"/>
    <hyperlink ref="N4094" r:id="rId7998" xr:uid="{00000000-0004-0000-0C00-00003D1F0000}"/>
    <hyperlink ref="O4094" r:id="rId7999" xr:uid="{00000000-0004-0000-0C00-00003E1F0000}"/>
    <hyperlink ref="N4095" r:id="rId8000" xr:uid="{00000000-0004-0000-0C00-00003F1F0000}"/>
    <hyperlink ref="O4095" r:id="rId8001" xr:uid="{00000000-0004-0000-0C00-0000401F0000}"/>
    <hyperlink ref="N4096" r:id="rId8002" xr:uid="{00000000-0004-0000-0C00-0000411F0000}"/>
    <hyperlink ref="O4096" r:id="rId8003" xr:uid="{00000000-0004-0000-0C00-0000421F0000}"/>
    <hyperlink ref="N4097" r:id="rId8004" xr:uid="{00000000-0004-0000-0C00-0000431F0000}"/>
    <hyperlink ref="O4097" r:id="rId8005" xr:uid="{00000000-0004-0000-0C00-0000441F0000}"/>
    <hyperlink ref="N4098" r:id="rId8006" xr:uid="{00000000-0004-0000-0C00-0000451F0000}"/>
    <hyperlink ref="O4098" r:id="rId8007" xr:uid="{00000000-0004-0000-0C00-0000461F0000}"/>
    <hyperlink ref="N4260" r:id="rId8008" xr:uid="{00000000-0004-0000-0C00-0000471F0000}"/>
    <hyperlink ref="O4260" r:id="rId8009" xr:uid="{00000000-0004-0000-0C00-0000481F0000}"/>
    <hyperlink ref="N4261" r:id="rId8010" xr:uid="{00000000-0004-0000-0C00-0000491F0000}"/>
    <hyperlink ref="O4261" r:id="rId8011" xr:uid="{00000000-0004-0000-0C00-00004A1F0000}"/>
    <hyperlink ref="N4099" r:id="rId8012" xr:uid="{00000000-0004-0000-0C00-00004B1F0000}"/>
    <hyperlink ref="O4099" r:id="rId8013" xr:uid="{00000000-0004-0000-0C00-00004C1F0000}"/>
    <hyperlink ref="N4100" r:id="rId8014" xr:uid="{00000000-0004-0000-0C00-00004D1F0000}"/>
    <hyperlink ref="O4100" r:id="rId8015" xr:uid="{00000000-0004-0000-0C00-00004E1F0000}"/>
    <hyperlink ref="N4101" r:id="rId8016" xr:uid="{00000000-0004-0000-0C00-00004F1F0000}"/>
    <hyperlink ref="O4101" r:id="rId8017" xr:uid="{00000000-0004-0000-0C00-0000501F0000}"/>
    <hyperlink ref="N4102" r:id="rId8018" xr:uid="{00000000-0004-0000-0C00-0000511F0000}"/>
    <hyperlink ref="O4102" r:id="rId8019" xr:uid="{00000000-0004-0000-0C00-0000521F0000}"/>
    <hyperlink ref="N4103" r:id="rId8020" xr:uid="{00000000-0004-0000-0C00-0000531F0000}"/>
    <hyperlink ref="O4103" r:id="rId8021" xr:uid="{00000000-0004-0000-0C00-0000541F0000}"/>
    <hyperlink ref="N4104" r:id="rId8022" xr:uid="{00000000-0004-0000-0C00-0000551F0000}"/>
    <hyperlink ref="O4104" r:id="rId8023" xr:uid="{00000000-0004-0000-0C00-0000561F0000}"/>
    <hyperlink ref="N4105" r:id="rId8024" xr:uid="{00000000-0004-0000-0C00-0000571F0000}"/>
    <hyperlink ref="O4105" r:id="rId8025" xr:uid="{00000000-0004-0000-0C00-0000581F0000}"/>
    <hyperlink ref="N4106" r:id="rId8026" xr:uid="{00000000-0004-0000-0C00-0000591F0000}"/>
    <hyperlink ref="O4106" r:id="rId8027" xr:uid="{00000000-0004-0000-0C00-00005A1F0000}"/>
    <hyperlink ref="N4107" r:id="rId8028" xr:uid="{00000000-0004-0000-0C00-00005B1F0000}"/>
    <hyperlink ref="O4107" r:id="rId8029" xr:uid="{00000000-0004-0000-0C00-00005C1F0000}"/>
    <hyperlink ref="N4108" r:id="rId8030" xr:uid="{00000000-0004-0000-0C00-00005D1F0000}"/>
    <hyperlink ref="O4108" r:id="rId8031" xr:uid="{00000000-0004-0000-0C00-00005E1F0000}"/>
    <hyperlink ref="N4109" r:id="rId8032" xr:uid="{00000000-0004-0000-0C00-00005F1F0000}"/>
    <hyperlink ref="O4109" r:id="rId8033" xr:uid="{00000000-0004-0000-0C00-0000601F0000}"/>
    <hyperlink ref="N4110" r:id="rId8034" xr:uid="{00000000-0004-0000-0C00-0000611F0000}"/>
    <hyperlink ref="O4110" r:id="rId8035" xr:uid="{00000000-0004-0000-0C00-0000621F0000}"/>
    <hyperlink ref="N4111" r:id="rId8036" xr:uid="{00000000-0004-0000-0C00-0000631F0000}"/>
    <hyperlink ref="O4111" r:id="rId8037" xr:uid="{00000000-0004-0000-0C00-0000641F0000}"/>
    <hyperlink ref="N4112" r:id="rId8038" xr:uid="{00000000-0004-0000-0C00-0000651F0000}"/>
    <hyperlink ref="O4112" r:id="rId8039" xr:uid="{00000000-0004-0000-0C00-0000661F0000}"/>
    <hyperlink ref="N4113" r:id="rId8040" xr:uid="{00000000-0004-0000-0C00-0000671F0000}"/>
    <hyperlink ref="O4113" r:id="rId8041" xr:uid="{00000000-0004-0000-0C00-0000681F0000}"/>
    <hyperlink ref="N4114" r:id="rId8042" xr:uid="{00000000-0004-0000-0C00-0000691F0000}"/>
    <hyperlink ref="O4114" r:id="rId8043" xr:uid="{00000000-0004-0000-0C00-00006A1F0000}"/>
    <hyperlink ref="N4115" r:id="rId8044" xr:uid="{00000000-0004-0000-0C00-00006B1F0000}"/>
    <hyperlink ref="O4115" r:id="rId8045" xr:uid="{00000000-0004-0000-0C00-00006C1F0000}"/>
    <hyperlink ref="N4116" r:id="rId8046" xr:uid="{00000000-0004-0000-0C00-00006D1F0000}"/>
    <hyperlink ref="O4116" r:id="rId8047" xr:uid="{00000000-0004-0000-0C00-00006E1F0000}"/>
    <hyperlink ref="N4117" r:id="rId8048" xr:uid="{00000000-0004-0000-0C00-00006F1F0000}"/>
    <hyperlink ref="O4117" r:id="rId8049" xr:uid="{00000000-0004-0000-0C00-0000701F0000}"/>
    <hyperlink ref="N4118" r:id="rId8050" xr:uid="{00000000-0004-0000-0C00-0000711F0000}"/>
    <hyperlink ref="O4118" r:id="rId8051" xr:uid="{00000000-0004-0000-0C00-0000721F0000}"/>
    <hyperlink ref="N4119" r:id="rId8052" xr:uid="{00000000-0004-0000-0C00-0000731F0000}"/>
    <hyperlink ref="O4119" r:id="rId8053" xr:uid="{00000000-0004-0000-0C00-0000741F0000}"/>
    <hyperlink ref="N4120" r:id="rId8054" xr:uid="{00000000-0004-0000-0C00-0000751F0000}"/>
    <hyperlink ref="O4120" r:id="rId8055" xr:uid="{00000000-0004-0000-0C00-0000761F0000}"/>
    <hyperlink ref="N4121" r:id="rId8056" xr:uid="{00000000-0004-0000-0C00-0000771F0000}"/>
    <hyperlink ref="O4121" r:id="rId8057" xr:uid="{00000000-0004-0000-0C00-0000781F0000}"/>
    <hyperlink ref="N4122" r:id="rId8058" xr:uid="{00000000-0004-0000-0C00-0000791F0000}"/>
    <hyperlink ref="O4122" r:id="rId8059" xr:uid="{00000000-0004-0000-0C00-00007A1F0000}"/>
    <hyperlink ref="N4123" r:id="rId8060" xr:uid="{00000000-0004-0000-0C00-00007B1F0000}"/>
    <hyperlink ref="O4123" r:id="rId8061" xr:uid="{00000000-0004-0000-0C00-00007C1F0000}"/>
    <hyperlink ref="N4124" r:id="rId8062" xr:uid="{00000000-0004-0000-0C00-00007D1F0000}"/>
    <hyperlink ref="O4124" r:id="rId8063" xr:uid="{00000000-0004-0000-0C00-00007E1F0000}"/>
    <hyperlink ref="N4125" r:id="rId8064" xr:uid="{00000000-0004-0000-0C00-00007F1F0000}"/>
    <hyperlink ref="O4125" r:id="rId8065" xr:uid="{00000000-0004-0000-0C00-0000801F0000}"/>
    <hyperlink ref="N4126" r:id="rId8066" xr:uid="{00000000-0004-0000-0C00-0000811F0000}"/>
    <hyperlink ref="O4126" r:id="rId8067" xr:uid="{00000000-0004-0000-0C00-0000821F0000}"/>
    <hyperlink ref="N4127" r:id="rId8068" xr:uid="{00000000-0004-0000-0C00-0000831F0000}"/>
    <hyperlink ref="O4127" r:id="rId8069" xr:uid="{00000000-0004-0000-0C00-0000841F0000}"/>
    <hyperlink ref="N4128" r:id="rId8070" xr:uid="{00000000-0004-0000-0C00-0000851F0000}"/>
    <hyperlink ref="O4128" r:id="rId8071" xr:uid="{00000000-0004-0000-0C00-0000861F0000}"/>
    <hyperlink ref="N4129" r:id="rId8072" xr:uid="{00000000-0004-0000-0C00-0000871F0000}"/>
    <hyperlink ref="O4129" r:id="rId8073" xr:uid="{00000000-0004-0000-0C00-0000881F0000}"/>
    <hyperlink ref="N4130" r:id="rId8074" xr:uid="{00000000-0004-0000-0C00-0000891F0000}"/>
    <hyperlink ref="O4130" r:id="rId8075" xr:uid="{00000000-0004-0000-0C00-00008A1F0000}"/>
    <hyperlink ref="N4131" r:id="rId8076" xr:uid="{00000000-0004-0000-0C00-00008B1F0000}"/>
    <hyperlink ref="O4131" r:id="rId8077" xr:uid="{00000000-0004-0000-0C00-00008C1F0000}"/>
    <hyperlink ref="N4132" r:id="rId8078" xr:uid="{00000000-0004-0000-0C00-00008D1F0000}"/>
    <hyperlink ref="O4132" r:id="rId8079" xr:uid="{00000000-0004-0000-0C00-00008E1F0000}"/>
    <hyperlink ref="N4133" r:id="rId8080" xr:uid="{00000000-0004-0000-0C00-00008F1F0000}"/>
    <hyperlink ref="O4133" r:id="rId8081" xr:uid="{00000000-0004-0000-0C00-0000901F0000}"/>
    <hyperlink ref="N4134" r:id="rId8082" xr:uid="{00000000-0004-0000-0C00-0000911F0000}"/>
    <hyperlink ref="N4135" r:id="rId8083" xr:uid="{00000000-0004-0000-0C00-0000921F0000}"/>
    <hyperlink ref="O4135" r:id="rId8084" xr:uid="{00000000-0004-0000-0C00-0000931F0000}"/>
    <hyperlink ref="N4136" r:id="rId8085" xr:uid="{00000000-0004-0000-0C00-0000941F0000}"/>
    <hyperlink ref="O4136" r:id="rId8086" xr:uid="{00000000-0004-0000-0C00-0000951F0000}"/>
    <hyperlink ref="N4137" r:id="rId8087" xr:uid="{00000000-0004-0000-0C00-0000961F0000}"/>
    <hyperlink ref="O4137" r:id="rId8088" xr:uid="{00000000-0004-0000-0C00-0000971F0000}"/>
    <hyperlink ref="N4138" r:id="rId8089" xr:uid="{00000000-0004-0000-0C00-0000981F0000}"/>
    <hyperlink ref="O4138" r:id="rId8090" xr:uid="{00000000-0004-0000-0C00-0000991F0000}"/>
    <hyperlink ref="N4139" r:id="rId8091" xr:uid="{00000000-0004-0000-0C00-00009A1F0000}"/>
    <hyperlink ref="O4139" r:id="rId8092" xr:uid="{00000000-0004-0000-0C00-00009B1F0000}"/>
    <hyperlink ref="N4140" r:id="rId8093" xr:uid="{00000000-0004-0000-0C00-00009C1F0000}"/>
    <hyperlink ref="O4140" r:id="rId8094" xr:uid="{00000000-0004-0000-0C00-00009D1F0000}"/>
    <hyperlink ref="N4141" r:id="rId8095" xr:uid="{00000000-0004-0000-0C00-00009E1F0000}"/>
    <hyperlink ref="O4141" r:id="rId8096" xr:uid="{00000000-0004-0000-0C00-00009F1F0000}"/>
    <hyperlink ref="N4142" r:id="rId8097" xr:uid="{00000000-0004-0000-0C00-0000A01F0000}"/>
    <hyperlink ref="O4142" r:id="rId8098" xr:uid="{00000000-0004-0000-0C00-0000A11F0000}"/>
    <hyperlink ref="N4143" r:id="rId8099" xr:uid="{00000000-0004-0000-0C00-0000A21F0000}"/>
    <hyperlink ref="O4143" r:id="rId8100" xr:uid="{00000000-0004-0000-0C00-0000A31F0000}"/>
    <hyperlink ref="N4144" r:id="rId8101" xr:uid="{00000000-0004-0000-0C00-0000A41F0000}"/>
    <hyperlink ref="O4144" r:id="rId8102" xr:uid="{00000000-0004-0000-0C00-0000A51F0000}"/>
    <hyperlink ref="N4145" r:id="rId8103" xr:uid="{00000000-0004-0000-0C00-0000A61F0000}"/>
    <hyperlink ref="O4145" r:id="rId8104" xr:uid="{00000000-0004-0000-0C00-0000A71F0000}"/>
    <hyperlink ref="N4146" r:id="rId8105" xr:uid="{00000000-0004-0000-0C00-0000A81F0000}"/>
    <hyperlink ref="O4146" r:id="rId8106" xr:uid="{00000000-0004-0000-0C00-0000A91F0000}"/>
    <hyperlink ref="N4147" r:id="rId8107" xr:uid="{00000000-0004-0000-0C00-0000AA1F0000}"/>
    <hyperlink ref="O4147" r:id="rId8108" xr:uid="{00000000-0004-0000-0C00-0000AB1F0000}"/>
    <hyperlink ref="N4148" r:id="rId8109" xr:uid="{00000000-0004-0000-0C00-0000AC1F0000}"/>
    <hyperlink ref="O4148" r:id="rId8110" xr:uid="{00000000-0004-0000-0C00-0000AD1F0000}"/>
    <hyperlink ref="N4149" r:id="rId8111" xr:uid="{00000000-0004-0000-0C00-0000AE1F0000}"/>
    <hyperlink ref="O4149" r:id="rId8112" xr:uid="{00000000-0004-0000-0C00-0000AF1F0000}"/>
    <hyperlink ref="N4150" r:id="rId8113" xr:uid="{00000000-0004-0000-0C00-0000B01F0000}"/>
    <hyperlink ref="O4150" r:id="rId8114" xr:uid="{00000000-0004-0000-0C00-0000B11F0000}"/>
    <hyperlink ref="N4151" r:id="rId8115" xr:uid="{00000000-0004-0000-0C00-0000B21F0000}"/>
    <hyperlink ref="O4151" r:id="rId8116" xr:uid="{00000000-0004-0000-0C00-0000B31F0000}"/>
    <hyperlink ref="N4152" r:id="rId8117" xr:uid="{00000000-0004-0000-0C00-0000B41F0000}"/>
    <hyperlink ref="O4152" r:id="rId8118" xr:uid="{00000000-0004-0000-0C00-0000B51F0000}"/>
    <hyperlink ref="N4153" r:id="rId8119" xr:uid="{00000000-0004-0000-0C00-0000B61F0000}"/>
    <hyperlink ref="O4153" r:id="rId8120" xr:uid="{00000000-0004-0000-0C00-0000B71F0000}"/>
    <hyperlink ref="N4154" r:id="rId8121" xr:uid="{00000000-0004-0000-0C00-0000B81F0000}"/>
    <hyperlink ref="O4154" r:id="rId8122" xr:uid="{00000000-0004-0000-0C00-0000B91F0000}"/>
    <hyperlink ref="N4155" r:id="rId8123" xr:uid="{00000000-0004-0000-0C00-0000BA1F0000}"/>
    <hyperlink ref="O4155" r:id="rId8124" xr:uid="{00000000-0004-0000-0C00-0000BB1F0000}"/>
    <hyperlink ref="N4156" r:id="rId8125" xr:uid="{00000000-0004-0000-0C00-0000BC1F0000}"/>
    <hyperlink ref="O4156" r:id="rId8126" xr:uid="{00000000-0004-0000-0C00-0000BD1F0000}"/>
    <hyperlink ref="N4157" r:id="rId8127" xr:uid="{00000000-0004-0000-0C00-0000BE1F0000}"/>
    <hyperlink ref="N4158" r:id="rId8128" xr:uid="{00000000-0004-0000-0C00-0000BF1F0000}"/>
    <hyperlink ref="N4159" r:id="rId8129" xr:uid="{00000000-0004-0000-0C00-0000C01F0000}"/>
    <hyperlink ref="O4159" r:id="rId8130" xr:uid="{00000000-0004-0000-0C00-0000C11F0000}"/>
    <hyperlink ref="N4160" r:id="rId8131" xr:uid="{00000000-0004-0000-0C00-0000C21F0000}"/>
    <hyperlink ref="O4160" r:id="rId8132" xr:uid="{00000000-0004-0000-0C00-0000C31F0000}"/>
    <hyperlink ref="N4161" r:id="rId8133" xr:uid="{00000000-0004-0000-0C00-0000C41F0000}"/>
    <hyperlink ref="O4161" r:id="rId8134" xr:uid="{00000000-0004-0000-0C00-0000C51F0000}"/>
    <hyperlink ref="N4162" r:id="rId8135" xr:uid="{00000000-0004-0000-0C00-0000C61F0000}"/>
    <hyperlink ref="O4162" r:id="rId8136" xr:uid="{00000000-0004-0000-0C00-0000C71F0000}"/>
    <hyperlink ref="N4163" r:id="rId8137" xr:uid="{00000000-0004-0000-0C00-0000C81F0000}"/>
    <hyperlink ref="O4163" r:id="rId8138" xr:uid="{00000000-0004-0000-0C00-0000C91F0000}"/>
    <hyperlink ref="N4164" r:id="rId8139" xr:uid="{00000000-0004-0000-0C00-0000CA1F0000}"/>
    <hyperlink ref="O4164" r:id="rId8140" xr:uid="{00000000-0004-0000-0C00-0000CB1F0000}"/>
    <hyperlink ref="N4165" r:id="rId8141" xr:uid="{00000000-0004-0000-0C00-0000CC1F0000}"/>
    <hyperlink ref="O4165" r:id="rId8142" xr:uid="{00000000-0004-0000-0C00-0000CD1F0000}"/>
    <hyperlink ref="N4166" r:id="rId8143" xr:uid="{00000000-0004-0000-0C00-0000CE1F0000}"/>
    <hyperlink ref="O4166" r:id="rId8144" xr:uid="{00000000-0004-0000-0C00-0000CF1F0000}"/>
    <hyperlink ref="N4167" r:id="rId8145" xr:uid="{00000000-0004-0000-0C00-0000D01F0000}"/>
    <hyperlink ref="O4167" r:id="rId8146" xr:uid="{00000000-0004-0000-0C00-0000D11F0000}"/>
    <hyperlink ref="N4168" r:id="rId8147" xr:uid="{00000000-0004-0000-0C00-0000D21F0000}"/>
    <hyperlink ref="O4168" r:id="rId8148" xr:uid="{00000000-0004-0000-0C00-0000D31F0000}"/>
    <hyperlink ref="N4169" r:id="rId8149" xr:uid="{00000000-0004-0000-0C00-0000D41F0000}"/>
    <hyperlink ref="O4169" r:id="rId8150" xr:uid="{00000000-0004-0000-0C00-0000D51F0000}"/>
    <hyperlink ref="N4170" r:id="rId8151" xr:uid="{00000000-0004-0000-0C00-0000D61F0000}"/>
    <hyperlink ref="O4170" r:id="rId8152" xr:uid="{00000000-0004-0000-0C00-0000D71F0000}"/>
    <hyperlink ref="N4171" r:id="rId8153" xr:uid="{00000000-0004-0000-0C00-0000D81F0000}"/>
    <hyperlink ref="O4171" r:id="rId8154" xr:uid="{00000000-0004-0000-0C00-0000D91F0000}"/>
    <hyperlink ref="N4172" r:id="rId8155" xr:uid="{00000000-0004-0000-0C00-0000DA1F0000}"/>
    <hyperlink ref="O4172" r:id="rId8156" xr:uid="{00000000-0004-0000-0C00-0000DB1F0000}"/>
    <hyperlink ref="N4173" r:id="rId8157" xr:uid="{00000000-0004-0000-0C00-0000DC1F0000}"/>
    <hyperlink ref="O4173" r:id="rId8158" xr:uid="{00000000-0004-0000-0C00-0000DD1F0000}"/>
    <hyperlink ref="N4174" r:id="rId8159" xr:uid="{00000000-0004-0000-0C00-0000DE1F0000}"/>
    <hyperlink ref="O4174" r:id="rId8160" xr:uid="{00000000-0004-0000-0C00-0000DF1F0000}"/>
    <hyperlink ref="N4175" r:id="rId8161" xr:uid="{00000000-0004-0000-0C00-0000E01F0000}"/>
    <hyperlink ref="O4175" r:id="rId8162" xr:uid="{00000000-0004-0000-0C00-0000E11F0000}"/>
    <hyperlink ref="N4176" r:id="rId8163" xr:uid="{00000000-0004-0000-0C00-0000E21F0000}"/>
    <hyperlink ref="O4176" r:id="rId8164" xr:uid="{00000000-0004-0000-0C00-0000E31F0000}"/>
    <hyperlink ref="N4177" r:id="rId8165" xr:uid="{00000000-0004-0000-0C00-0000E41F0000}"/>
    <hyperlink ref="O4177" r:id="rId8166" xr:uid="{00000000-0004-0000-0C00-0000E51F0000}"/>
    <hyperlink ref="N4178" r:id="rId8167" xr:uid="{00000000-0004-0000-0C00-0000E61F0000}"/>
    <hyperlink ref="O4178" r:id="rId8168" xr:uid="{00000000-0004-0000-0C00-0000E71F0000}"/>
    <hyperlink ref="N4179" r:id="rId8169" xr:uid="{00000000-0004-0000-0C00-0000E81F0000}"/>
    <hyperlink ref="O4179" r:id="rId8170" xr:uid="{00000000-0004-0000-0C00-0000E91F0000}"/>
    <hyperlink ref="N4180" r:id="rId8171" xr:uid="{00000000-0004-0000-0C00-0000EA1F0000}"/>
    <hyperlink ref="O4180" r:id="rId8172" xr:uid="{00000000-0004-0000-0C00-0000EB1F0000}"/>
    <hyperlink ref="N4181" r:id="rId8173" xr:uid="{00000000-0004-0000-0C00-0000EC1F0000}"/>
    <hyperlink ref="O4181" r:id="rId8174" xr:uid="{00000000-0004-0000-0C00-0000ED1F0000}"/>
    <hyperlink ref="N4182" r:id="rId8175" xr:uid="{00000000-0004-0000-0C00-0000EE1F0000}"/>
    <hyperlink ref="O4182" r:id="rId8176" xr:uid="{00000000-0004-0000-0C00-0000EF1F0000}"/>
    <hyperlink ref="N4183" r:id="rId8177" xr:uid="{00000000-0004-0000-0C00-0000F01F0000}"/>
    <hyperlink ref="O4183" r:id="rId8178" xr:uid="{00000000-0004-0000-0C00-0000F11F0000}"/>
    <hyperlink ref="N4184" r:id="rId8179" xr:uid="{00000000-0004-0000-0C00-0000F21F0000}"/>
    <hyperlink ref="O4184" r:id="rId8180" xr:uid="{00000000-0004-0000-0C00-0000F31F0000}"/>
    <hyperlink ref="N4185" r:id="rId8181" xr:uid="{00000000-0004-0000-0C00-0000F41F0000}"/>
    <hyperlink ref="O4185" r:id="rId8182" xr:uid="{00000000-0004-0000-0C00-0000F51F0000}"/>
    <hyperlink ref="N4186" r:id="rId8183" xr:uid="{00000000-0004-0000-0C00-0000F61F0000}"/>
    <hyperlink ref="N4187" r:id="rId8184" xr:uid="{00000000-0004-0000-0C00-0000F71F0000}"/>
    <hyperlink ref="O4187" r:id="rId8185" xr:uid="{00000000-0004-0000-0C00-0000F81F0000}"/>
    <hyperlink ref="N4188" r:id="rId8186" xr:uid="{00000000-0004-0000-0C00-0000F91F0000}"/>
    <hyperlink ref="O4188" r:id="rId8187" xr:uid="{00000000-0004-0000-0C00-0000FA1F0000}"/>
    <hyperlink ref="N4189" r:id="rId8188" xr:uid="{00000000-0004-0000-0C00-0000FB1F0000}"/>
    <hyperlink ref="O4189" r:id="rId8189" xr:uid="{00000000-0004-0000-0C00-0000FC1F0000}"/>
    <hyperlink ref="N4190" r:id="rId8190" xr:uid="{00000000-0004-0000-0C00-0000FD1F0000}"/>
    <hyperlink ref="O4190" r:id="rId8191" xr:uid="{00000000-0004-0000-0C00-0000FE1F0000}"/>
    <hyperlink ref="N4191" r:id="rId8192" xr:uid="{00000000-0004-0000-0C00-0000FF1F0000}"/>
    <hyperlink ref="O4191" r:id="rId8193" xr:uid="{00000000-0004-0000-0C00-000000200000}"/>
    <hyperlink ref="N4192" r:id="rId8194" xr:uid="{00000000-0004-0000-0C00-000001200000}"/>
    <hyperlink ref="O4192" r:id="rId8195" xr:uid="{00000000-0004-0000-0C00-000002200000}"/>
    <hyperlink ref="N4193" r:id="rId8196" xr:uid="{00000000-0004-0000-0C00-000003200000}"/>
    <hyperlink ref="O4193" r:id="rId8197" xr:uid="{00000000-0004-0000-0C00-000004200000}"/>
    <hyperlink ref="N4194" r:id="rId8198" xr:uid="{00000000-0004-0000-0C00-000005200000}"/>
    <hyperlink ref="O4194" r:id="rId8199" xr:uid="{00000000-0004-0000-0C00-000006200000}"/>
    <hyperlink ref="N4195" r:id="rId8200" xr:uid="{00000000-0004-0000-0C00-000007200000}"/>
    <hyperlink ref="O4195" r:id="rId8201" xr:uid="{00000000-0004-0000-0C00-000008200000}"/>
    <hyperlink ref="N4196" r:id="rId8202" xr:uid="{00000000-0004-0000-0C00-000009200000}"/>
    <hyperlink ref="O4196" r:id="rId8203" xr:uid="{00000000-0004-0000-0C00-00000A200000}"/>
    <hyperlink ref="N4197" r:id="rId8204" xr:uid="{00000000-0004-0000-0C00-00000B200000}"/>
    <hyperlink ref="O4197" r:id="rId8205" xr:uid="{00000000-0004-0000-0C00-00000C200000}"/>
    <hyperlink ref="N4198" r:id="rId8206" xr:uid="{00000000-0004-0000-0C00-00000D200000}"/>
    <hyperlink ref="O4198" r:id="rId8207" xr:uid="{00000000-0004-0000-0C00-00000E200000}"/>
    <hyperlink ref="N4199" r:id="rId8208" xr:uid="{00000000-0004-0000-0C00-00000F200000}"/>
    <hyperlink ref="O4199" r:id="rId8209" xr:uid="{00000000-0004-0000-0C00-000010200000}"/>
    <hyperlink ref="N4200" r:id="rId8210" xr:uid="{00000000-0004-0000-0C00-000011200000}"/>
    <hyperlink ref="O4200" r:id="rId8211" xr:uid="{00000000-0004-0000-0C00-000012200000}"/>
    <hyperlink ref="N4201" r:id="rId8212" xr:uid="{00000000-0004-0000-0C00-000013200000}"/>
    <hyperlink ref="O4201" r:id="rId8213" xr:uid="{00000000-0004-0000-0C00-000014200000}"/>
    <hyperlink ref="N4202" r:id="rId8214" xr:uid="{00000000-0004-0000-0C00-000015200000}"/>
    <hyperlink ref="O4202" r:id="rId8215" xr:uid="{00000000-0004-0000-0C00-000016200000}"/>
    <hyperlink ref="N4203" r:id="rId8216" xr:uid="{00000000-0004-0000-0C00-000017200000}"/>
    <hyperlink ref="O4203" r:id="rId8217" xr:uid="{00000000-0004-0000-0C00-000018200000}"/>
    <hyperlink ref="N4204" r:id="rId8218" xr:uid="{00000000-0004-0000-0C00-000019200000}"/>
    <hyperlink ref="O4204" r:id="rId8219" xr:uid="{00000000-0004-0000-0C00-00001A200000}"/>
    <hyperlink ref="N4205" r:id="rId8220" xr:uid="{00000000-0004-0000-0C00-00001B200000}"/>
    <hyperlink ref="O4205" r:id="rId8221" xr:uid="{00000000-0004-0000-0C00-00001C200000}"/>
    <hyperlink ref="N4206" r:id="rId8222" xr:uid="{00000000-0004-0000-0C00-00001D200000}"/>
    <hyperlink ref="O4206" r:id="rId8223" xr:uid="{00000000-0004-0000-0C00-00001E200000}"/>
    <hyperlink ref="N4207" r:id="rId8224" xr:uid="{00000000-0004-0000-0C00-00001F200000}"/>
    <hyperlink ref="O4207" r:id="rId8225" xr:uid="{00000000-0004-0000-0C00-000020200000}"/>
    <hyperlink ref="N4208" r:id="rId8226" xr:uid="{00000000-0004-0000-0C00-000021200000}"/>
    <hyperlink ref="O4208" r:id="rId8227" xr:uid="{00000000-0004-0000-0C00-000022200000}"/>
    <hyperlink ref="N4209" r:id="rId8228" xr:uid="{00000000-0004-0000-0C00-000023200000}"/>
    <hyperlink ref="O4209" r:id="rId8229" xr:uid="{00000000-0004-0000-0C00-000024200000}"/>
    <hyperlink ref="N4210" r:id="rId8230" xr:uid="{00000000-0004-0000-0C00-000025200000}"/>
    <hyperlink ref="O4210" r:id="rId8231" xr:uid="{00000000-0004-0000-0C00-000026200000}"/>
    <hyperlink ref="N4211" r:id="rId8232" xr:uid="{00000000-0004-0000-0C00-000027200000}"/>
    <hyperlink ref="O4211" r:id="rId8233" xr:uid="{00000000-0004-0000-0C00-000028200000}"/>
    <hyperlink ref="N4212" r:id="rId8234" xr:uid="{00000000-0004-0000-0C00-000029200000}"/>
    <hyperlink ref="O4212" r:id="rId8235" xr:uid="{00000000-0004-0000-0C00-00002A200000}"/>
    <hyperlink ref="N4213" r:id="rId8236" xr:uid="{00000000-0004-0000-0C00-00002B200000}"/>
    <hyperlink ref="O4213" r:id="rId8237" xr:uid="{00000000-0004-0000-0C00-00002C200000}"/>
    <hyperlink ref="N4214" r:id="rId8238" xr:uid="{00000000-0004-0000-0C00-00002D200000}"/>
    <hyperlink ref="O4214" r:id="rId8239" xr:uid="{00000000-0004-0000-0C00-00002E200000}"/>
    <hyperlink ref="N4215" r:id="rId8240" xr:uid="{00000000-0004-0000-0C00-00002F200000}"/>
    <hyperlink ref="O4215" r:id="rId8241" xr:uid="{00000000-0004-0000-0C00-000030200000}"/>
    <hyperlink ref="N4216" r:id="rId8242" xr:uid="{00000000-0004-0000-0C00-000031200000}"/>
    <hyperlink ref="O4216" r:id="rId8243" xr:uid="{00000000-0004-0000-0C00-000032200000}"/>
    <hyperlink ref="N4217" r:id="rId8244" xr:uid="{00000000-0004-0000-0C00-000033200000}"/>
    <hyperlink ref="O4217" r:id="rId8245" xr:uid="{00000000-0004-0000-0C00-000034200000}"/>
    <hyperlink ref="N4218" r:id="rId8246" xr:uid="{00000000-0004-0000-0C00-000035200000}"/>
    <hyperlink ref="O4218" r:id="rId8247" xr:uid="{00000000-0004-0000-0C00-000036200000}"/>
    <hyperlink ref="N4219" r:id="rId8248" xr:uid="{00000000-0004-0000-0C00-000037200000}"/>
    <hyperlink ref="O4219" r:id="rId8249" xr:uid="{00000000-0004-0000-0C00-000038200000}"/>
    <hyperlink ref="N4220" r:id="rId8250" xr:uid="{00000000-0004-0000-0C00-000039200000}"/>
    <hyperlink ref="O4220" r:id="rId8251" xr:uid="{00000000-0004-0000-0C00-00003A200000}"/>
    <hyperlink ref="N4221" r:id="rId8252" xr:uid="{00000000-0004-0000-0C00-00003B200000}"/>
    <hyperlink ref="O4221" r:id="rId8253" xr:uid="{00000000-0004-0000-0C00-00003C200000}"/>
    <hyperlink ref="N4222" r:id="rId8254" xr:uid="{00000000-0004-0000-0C00-00003D200000}"/>
    <hyperlink ref="O4222" r:id="rId8255" xr:uid="{00000000-0004-0000-0C00-00003E200000}"/>
    <hyperlink ref="N4223" r:id="rId8256" xr:uid="{00000000-0004-0000-0C00-00003F200000}"/>
    <hyperlink ref="O4223" r:id="rId8257" xr:uid="{00000000-0004-0000-0C00-000040200000}"/>
    <hyperlink ref="N4224" r:id="rId8258" xr:uid="{00000000-0004-0000-0C00-000041200000}"/>
    <hyperlink ref="O4224" r:id="rId8259" xr:uid="{00000000-0004-0000-0C00-000042200000}"/>
    <hyperlink ref="N4225" r:id="rId8260" xr:uid="{00000000-0004-0000-0C00-000043200000}"/>
    <hyperlink ref="O4225" r:id="rId8261" xr:uid="{00000000-0004-0000-0C00-000044200000}"/>
    <hyperlink ref="N4226" r:id="rId8262" xr:uid="{00000000-0004-0000-0C00-000045200000}"/>
    <hyperlink ref="O4226" r:id="rId8263" xr:uid="{00000000-0004-0000-0C00-000046200000}"/>
    <hyperlink ref="N4227" r:id="rId8264" xr:uid="{00000000-0004-0000-0C00-000047200000}"/>
    <hyperlink ref="O4227" r:id="rId8265" xr:uid="{00000000-0004-0000-0C00-000048200000}"/>
    <hyperlink ref="N4228" r:id="rId8266" xr:uid="{00000000-0004-0000-0C00-000049200000}"/>
    <hyperlink ref="O4228" r:id="rId8267" xr:uid="{00000000-0004-0000-0C00-00004A200000}"/>
    <hyperlink ref="N4229" r:id="rId8268" xr:uid="{00000000-0004-0000-0C00-00004B200000}"/>
    <hyperlink ref="O4229" r:id="rId8269" xr:uid="{00000000-0004-0000-0C00-00004C200000}"/>
    <hyperlink ref="N4230" r:id="rId8270" xr:uid="{00000000-0004-0000-0C00-00004D200000}"/>
    <hyperlink ref="O4230" r:id="rId8271" xr:uid="{00000000-0004-0000-0C00-00004E200000}"/>
    <hyperlink ref="N4231" r:id="rId8272" xr:uid="{00000000-0004-0000-0C00-00004F200000}"/>
    <hyperlink ref="O4231" r:id="rId8273" xr:uid="{00000000-0004-0000-0C00-000050200000}"/>
    <hyperlink ref="N4232" r:id="rId8274" xr:uid="{00000000-0004-0000-0C00-000051200000}"/>
    <hyperlink ref="O4232" r:id="rId8275" xr:uid="{00000000-0004-0000-0C00-000052200000}"/>
    <hyperlink ref="N4233" r:id="rId8276" xr:uid="{00000000-0004-0000-0C00-000053200000}"/>
    <hyperlink ref="O4233" r:id="rId8277" xr:uid="{00000000-0004-0000-0C00-000054200000}"/>
    <hyperlink ref="N4234" r:id="rId8278" xr:uid="{00000000-0004-0000-0C00-000055200000}"/>
    <hyperlink ref="O4234" r:id="rId8279" xr:uid="{00000000-0004-0000-0C00-000056200000}"/>
    <hyperlink ref="N4235" r:id="rId8280" xr:uid="{00000000-0004-0000-0C00-000057200000}"/>
    <hyperlink ref="O4235" r:id="rId8281" xr:uid="{00000000-0004-0000-0C00-000058200000}"/>
    <hyperlink ref="N4236" r:id="rId8282" xr:uid="{00000000-0004-0000-0C00-000059200000}"/>
    <hyperlink ref="O4236" r:id="rId8283" xr:uid="{00000000-0004-0000-0C00-00005A200000}"/>
    <hyperlink ref="N4237" r:id="rId8284" xr:uid="{00000000-0004-0000-0C00-00005B200000}"/>
    <hyperlink ref="O4237" r:id="rId8285" xr:uid="{00000000-0004-0000-0C00-00005C200000}"/>
    <hyperlink ref="N4238" r:id="rId8286" xr:uid="{00000000-0004-0000-0C00-00005D200000}"/>
    <hyperlink ref="O4238" r:id="rId8287" xr:uid="{00000000-0004-0000-0C00-00005E200000}"/>
    <hyperlink ref="N4239" r:id="rId8288" xr:uid="{00000000-0004-0000-0C00-00005F200000}"/>
    <hyperlink ref="O4239" r:id="rId8289" xr:uid="{00000000-0004-0000-0C00-000060200000}"/>
    <hyperlink ref="N4240" r:id="rId8290" xr:uid="{00000000-0004-0000-0C00-000061200000}"/>
    <hyperlink ref="O4240" r:id="rId8291" xr:uid="{00000000-0004-0000-0C00-000062200000}"/>
    <hyperlink ref="N4241" r:id="rId8292" xr:uid="{00000000-0004-0000-0C00-000063200000}"/>
    <hyperlink ref="O4241" r:id="rId8293" xr:uid="{00000000-0004-0000-0C00-000064200000}"/>
    <hyperlink ref="N4242" r:id="rId8294" xr:uid="{00000000-0004-0000-0C00-000065200000}"/>
    <hyperlink ref="O4242" r:id="rId8295" xr:uid="{00000000-0004-0000-0C00-000066200000}"/>
    <hyperlink ref="N4243" r:id="rId8296" xr:uid="{00000000-0004-0000-0C00-000067200000}"/>
    <hyperlink ref="O4243" r:id="rId8297" xr:uid="{00000000-0004-0000-0C00-000068200000}"/>
    <hyperlink ref="N4244" r:id="rId8298" xr:uid="{00000000-0004-0000-0C00-000069200000}"/>
    <hyperlink ref="O4244" r:id="rId8299" xr:uid="{00000000-0004-0000-0C00-00006A200000}"/>
    <hyperlink ref="N4245" r:id="rId8300" xr:uid="{00000000-0004-0000-0C00-00006B200000}"/>
    <hyperlink ref="O4245" r:id="rId8301" xr:uid="{00000000-0004-0000-0C00-00006C200000}"/>
    <hyperlink ref="N4246" r:id="rId8302" xr:uid="{00000000-0004-0000-0C00-00006D200000}"/>
    <hyperlink ref="O4246" r:id="rId8303" xr:uid="{00000000-0004-0000-0C00-00006E200000}"/>
    <hyperlink ref="N4247" r:id="rId8304" xr:uid="{00000000-0004-0000-0C00-00006F200000}"/>
    <hyperlink ref="O4247" r:id="rId8305" xr:uid="{00000000-0004-0000-0C00-000070200000}"/>
    <hyperlink ref="N4248" r:id="rId8306" xr:uid="{00000000-0004-0000-0C00-000071200000}"/>
    <hyperlink ref="O4248" r:id="rId8307" xr:uid="{00000000-0004-0000-0C00-000072200000}"/>
    <hyperlink ref="N4249" r:id="rId8308" xr:uid="{00000000-0004-0000-0C00-000073200000}"/>
    <hyperlink ref="O4249" r:id="rId8309" xr:uid="{00000000-0004-0000-0C00-000074200000}"/>
    <hyperlink ref="N4250" r:id="rId8310" xr:uid="{00000000-0004-0000-0C00-000075200000}"/>
    <hyperlink ref="O4250" r:id="rId8311" xr:uid="{00000000-0004-0000-0C00-000076200000}"/>
    <hyperlink ref="N4251" r:id="rId8312" xr:uid="{00000000-0004-0000-0C00-000077200000}"/>
    <hyperlink ref="O4251" r:id="rId8313" xr:uid="{00000000-0004-0000-0C00-000078200000}"/>
    <hyperlink ref="N4252" r:id="rId8314" xr:uid="{00000000-0004-0000-0C00-000079200000}"/>
    <hyperlink ref="N4253" r:id="rId8315" xr:uid="{00000000-0004-0000-0C00-00007A200000}"/>
    <hyperlink ref="O4253" r:id="rId8316" xr:uid="{00000000-0004-0000-0C00-00007B200000}"/>
    <hyperlink ref="N4254" r:id="rId8317" xr:uid="{00000000-0004-0000-0C00-00007C200000}"/>
    <hyperlink ref="O4254" r:id="rId8318" xr:uid="{00000000-0004-0000-0C00-00007D200000}"/>
    <hyperlink ref="N4255" r:id="rId8319" xr:uid="{00000000-0004-0000-0C00-00007E200000}"/>
    <hyperlink ref="O4255" r:id="rId8320" xr:uid="{00000000-0004-0000-0C00-00007F200000}"/>
    <hyperlink ref="N4256" r:id="rId8321" xr:uid="{00000000-0004-0000-0C00-000080200000}"/>
    <hyperlink ref="O4256" r:id="rId8322" xr:uid="{00000000-0004-0000-0C00-000081200000}"/>
    <hyperlink ref="N4257" r:id="rId8323" xr:uid="{00000000-0004-0000-0C00-000082200000}"/>
    <hyperlink ref="O4257" r:id="rId8324" xr:uid="{00000000-0004-0000-0C00-000083200000}"/>
    <hyperlink ref="N4258" r:id="rId8325" xr:uid="{00000000-0004-0000-0C00-000084200000}"/>
    <hyperlink ref="O4258" r:id="rId8326" xr:uid="{00000000-0004-0000-0C00-000085200000}"/>
    <hyperlink ref="N4259" r:id="rId8327" xr:uid="{00000000-0004-0000-0C00-000086200000}"/>
    <hyperlink ref="O4259" r:id="rId8328" xr:uid="{00000000-0004-0000-0C00-000087200000}"/>
    <hyperlink ref="N4262" r:id="rId8329" xr:uid="{00000000-0004-0000-0C00-000088200000}"/>
    <hyperlink ref="O4262" r:id="rId8330" xr:uid="{00000000-0004-0000-0C00-000089200000}"/>
    <hyperlink ref="N4263" r:id="rId8331" xr:uid="{00000000-0004-0000-0C00-00008A200000}"/>
    <hyperlink ref="O4263" r:id="rId8332" xr:uid="{00000000-0004-0000-0C00-00008B200000}"/>
    <hyperlink ref="N4264" r:id="rId8333" xr:uid="{00000000-0004-0000-0C00-00008C200000}"/>
    <hyperlink ref="O4264" r:id="rId8334" xr:uid="{00000000-0004-0000-0C00-00008D200000}"/>
    <hyperlink ref="N4265" r:id="rId8335" xr:uid="{00000000-0004-0000-0C00-00008E200000}"/>
    <hyperlink ref="O4265" r:id="rId8336" xr:uid="{00000000-0004-0000-0C00-00008F200000}"/>
    <hyperlink ref="N4266" r:id="rId8337" xr:uid="{00000000-0004-0000-0C00-000090200000}"/>
    <hyperlink ref="O4266" r:id="rId8338" xr:uid="{00000000-0004-0000-0C00-000091200000}"/>
    <hyperlink ref="N4267" r:id="rId8339" xr:uid="{00000000-0004-0000-0C00-000092200000}"/>
    <hyperlink ref="O4267" r:id="rId8340" xr:uid="{00000000-0004-0000-0C00-000093200000}"/>
    <hyperlink ref="N4268" r:id="rId8341" xr:uid="{00000000-0004-0000-0C00-000094200000}"/>
    <hyperlink ref="O4268" r:id="rId8342" xr:uid="{00000000-0004-0000-0C00-000095200000}"/>
    <hyperlink ref="N4269" r:id="rId8343" xr:uid="{00000000-0004-0000-0C00-000096200000}"/>
    <hyperlink ref="O4269" r:id="rId8344" xr:uid="{00000000-0004-0000-0C00-000097200000}"/>
    <hyperlink ref="N4270" r:id="rId8345" xr:uid="{00000000-0004-0000-0C00-000098200000}"/>
    <hyperlink ref="O4270" r:id="rId8346" xr:uid="{00000000-0004-0000-0C00-000099200000}"/>
    <hyperlink ref="N4271" r:id="rId8347" xr:uid="{00000000-0004-0000-0C00-00009A200000}"/>
    <hyperlink ref="O4271" r:id="rId8348" xr:uid="{00000000-0004-0000-0C00-00009B200000}"/>
    <hyperlink ref="N4272" r:id="rId8349" xr:uid="{00000000-0004-0000-0C00-00009C200000}"/>
    <hyperlink ref="O4272" r:id="rId8350" xr:uid="{00000000-0004-0000-0C00-00009D200000}"/>
    <hyperlink ref="N4273" r:id="rId8351" xr:uid="{00000000-0004-0000-0C00-00009E200000}"/>
    <hyperlink ref="O4273" r:id="rId8352" xr:uid="{00000000-0004-0000-0C00-00009F200000}"/>
    <hyperlink ref="N4274" r:id="rId8353" xr:uid="{00000000-0004-0000-0C00-0000A0200000}"/>
    <hyperlink ref="O4274" r:id="rId8354" xr:uid="{00000000-0004-0000-0C00-0000A1200000}"/>
    <hyperlink ref="N4275" r:id="rId8355" xr:uid="{00000000-0004-0000-0C00-0000A2200000}"/>
    <hyperlink ref="O4275" r:id="rId8356" xr:uid="{00000000-0004-0000-0C00-0000A3200000}"/>
    <hyperlink ref="N4276" r:id="rId8357" xr:uid="{00000000-0004-0000-0C00-0000A4200000}"/>
    <hyperlink ref="O4276" r:id="rId8358" xr:uid="{00000000-0004-0000-0C00-0000A5200000}"/>
    <hyperlink ref="N4277" r:id="rId8359" xr:uid="{00000000-0004-0000-0C00-0000A6200000}"/>
    <hyperlink ref="O4277" r:id="rId8360" xr:uid="{00000000-0004-0000-0C00-0000A7200000}"/>
    <hyperlink ref="N4278" r:id="rId8361" xr:uid="{00000000-0004-0000-0C00-0000A8200000}"/>
    <hyperlink ref="O4278" r:id="rId8362" xr:uid="{00000000-0004-0000-0C00-0000A9200000}"/>
    <hyperlink ref="N4279" r:id="rId8363" xr:uid="{00000000-0004-0000-0C00-0000AA200000}"/>
    <hyperlink ref="O4279" r:id="rId8364" xr:uid="{00000000-0004-0000-0C00-0000AB200000}"/>
    <hyperlink ref="N4280" r:id="rId8365" xr:uid="{00000000-0004-0000-0C00-0000AC200000}"/>
    <hyperlink ref="O4280" r:id="rId8366" xr:uid="{00000000-0004-0000-0C00-0000AD200000}"/>
    <hyperlink ref="N4281" r:id="rId8367" xr:uid="{00000000-0004-0000-0C00-0000AE200000}"/>
    <hyperlink ref="O4281" r:id="rId8368" xr:uid="{00000000-0004-0000-0C00-0000AF200000}"/>
    <hyperlink ref="N4282" r:id="rId8369" xr:uid="{00000000-0004-0000-0C00-0000B0200000}"/>
    <hyperlink ref="O4282" r:id="rId8370" xr:uid="{00000000-0004-0000-0C00-0000B1200000}"/>
    <hyperlink ref="N4283" r:id="rId8371" xr:uid="{00000000-0004-0000-0C00-0000B2200000}"/>
    <hyperlink ref="O4283" r:id="rId8372" xr:uid="{00000000-0004-0000-0C00-0000B3200000}"/>
    <hyperlink ref="N4284" r:id="rId8373" xr:uid="{00000000-0004-0000-0C00-0000B4200000}"/>
    <hyperlink ref="O4284" r:id="rId8374" xr:uid="{00000000-0004-0000-0C00-0000B5200000}"/>
    <hyperlink ref="N4285" r:id="rId8375" xr:uid="{00000000-0004-0000-0C00-0000B6200000}"/>
    <hyperlink ref="O4285" r:id="rId8376" xr:uid="{00000000-0004-0000-0C00-0000B7200000}"/>
    <hyperlink ref="N4286" r:id="rId8377" xr:uid="{00000000-0004-0000-0C00-0000B8200000}"/>
    <hyperlink ref="O4286" r:id="rId8378" xr:uid="{00000000-0004-0000-0C00-0000B9200000}"/>
    <hyperlink ref="N4287" r:id="rId8379" xr:uid="{00000000-0004-0000-0C00-0000BA200000}"/>
    <hyperlink ref="O4287" r:id="rId8380" xr:uid="{00000000-0004-0000-0C00-0000BB200000}"/>
    <hyperlink ref="N4288" r:id="rId8381" xr:uid="{00000000-0004-0000-0C00-0000BC200000}"/>
    <hyperlink ref="O4288" r:id="rId8382" xr:uid="{00000000-0004-0000-0C00-0000BD200000}"/>
    <hyperlink ref="N4289" r:id="rId8383" xr:uid="{00000000-0004-0000-0C00-0000BE200000}"/>
    <hyperlink ref="O4289" r:id="rId8384" xr:uid="{00000000-0004-0000-0C00-0000BF200000}"/>
    <hyperlink ref="N4290" r:id="rId8385" xr:uid="{00000000-0004-0000-0C00-0000C0200000}"/>
    <hyperlink ref="O4290" r:id="rId8386" xr:uid="{00000000-0004-0000-0C00-0000C1200000}"/>
    <hyperlink ref="N4291" r:id="rId8387" xr:uid="{00000000-0004-0000-0C00-0000C2200000}"/>
    <hyperlink ref="O4291" r:id="rId8388" xr:uid="{00000000-0004-0000-0C00-0000C3200000}"/>
    <hyperlink ref="N4292" r:id="rId8389" xr:uid="{00000000-0004-0000-0C00-0000C4200000}"/>
    <hyperlink ref="O4292" r:id="rId8390" xr:uid="{00000000-0004-0000-0C00-0000C5200000}"/>
    <hyperlink ref="N4293" r:id="rId8391" xr:uid="{00000000-0004-0000-0C00-0000C6200000}"/>
    <hyperlink ref="O4293" r:id="rId8392" xr:uid="{00000000-0004-0000-0C00-0000C7200000}"/>
    <hyperlink ref="N4294" r:id="rId8393" xr:uid="{00000000-0004-0000-0C00-0000C8200000}"/>
    <hyperlink ref="O4294" r:id="rId8394" xr:uid="{00000000-0004-0000-0C00-0000C9200000}"/>
    <hyperlink ref="N4295" r:id="rId8395" xr:uid="{00000000-0004-0000-0C00-0000CA200000}"/>
    <hyperlink ref="O4295" r:id="rId8396" xr:uid="{00000000-0004-0000-0C00-0000CB200000}"/>
    <hyperlink ref="N4296" r:id="rId8397" xr:uid="{00000000-0004-0000-0C00-0000CC200000}"/>
    <hyperlink ref="O4296" r:id="rId8398" xr:uid="{00000000-0004-0000-0C00-0000CD200000}"/>
    <hyperlink ref="N4297" r:id="rId8399" xr:uid="{00000000-0004-0000-0C00-0000CE200000}"/>
    <hyperlink ref="O4297" r:id="rId8400" xr:uid="{00000000-0004-0000-0C00-0000CF200000}"/>
    <hyperlink ref="N4298" r:id="rId8401" xr:uid="{00000000-0004-0000-0C00-0000D0200000}"/>
    <hyperlink ref="O4298" r:id="rId8402" xr:uid="{00000000-0004-0000-0C00-0000D1200000}"/>
    <hyperlink ref="N4299" r:id="rId8403" xr:uid="{00000000-0004-0000-0C00-0000D2200000}"/>
    <hyperlink ref="O4299" r:id="rId8404" xr:uid="{00000000-0004-0000-0C00-0000D3200000}"/>
    <hyperlink ref="N4300" r:id="rId8405" xr:uid="{00000000-0004-0000-0C00-0000D4200000}"/>
    <hyperlink ref="O4300" r:id="rId8406" xr:uid="{00000000-0004-0000-0C00-0000D5200000}"/>
    <hyperlink ref="N4301" r:id="rId8407" xr:uid="{00000000-0004-0000-0C00-0000D6200000}"/>
    <hyperlink ref="O4301" r:id="rId8408" xr:uid="{00000000-0004-0000-0C00-0000D7200000}"/>
    <hyperlink ref="N4302" r:id="rId8409" xr:uid="{00000000-0004-0000-0C00-0000D8200000}"/>
    <hyperlink ref="O4302" r:id="rId8410" xr:uid="{00000000-0004-0000-0C00-0000D9200000}"/>
    <hyperlink ref="N4303" r:id="rId8411" xr:uid="{00000000-0004-0000-0C00-0000DA200000}"/>
    <hyperlink ref="O4303" r:id="rId8412" xr:uid="{00000000-0004-0000-0C00-0000DB200000}"/>
    <hyperlink ref="N4304" r:id="rId8413" xr:uid="{00000000-0004-0000-0C00-0000DC200000}"/>
    <hyperlink ref="O4304" r:id="rId8414" xr:uid="{00000000-0004-0000-0C00-0000DD200000}"/>
    <hyperlink ref="N4305" r:id="rId8415" xr:uid="{00000000-0004-0000-0C00-0000DE200000}"/>
    <hyperlink ref="O4305" r:id="rId8416" xr:uid="{00000000-0004-0000-0C00-0000DF200000}"/>
    <hyperlink ref="N4306" r:id="rId8417" xr:uid="{00000000-0004-0000-0C00-0000E0200000}"/>
    <hyperlink ref="O4306" r:id="rId8418" xr:uid="{00000000-0004-0000-0C00-0000E1200000}"/>
    <hyperlink ref="N4307" r:id="rId8419" xr:uid="{00000000-0004-0000-0C00-0000E2200000}"/>
    <hyperlink ref="O4307" r:id="rId8420" xr:uid="{00000000-0004-0000-0C00-0000E3200000}"/>
    <hyperlink ref="N4308" r:id="rId8421" xr:uid="{00000000-0004-0000-0C00-0000E4200000}"/>
    <hyperlink ref="O4308" r:id="rId8422" xr:uid="{00000000-0004-0000-0C00-0000E5200000}"/>
    <hyperlink ref="N4309" r:id="rId8423" xr:uid="{00000000-0004-0000-0C00-0000E6200000}"/>
    <hyperlink ref="O4309" r:id="rId8424" xr:uid="{00000000-0004-0000-0C00-0000E7200000}"/>
    <hyperlink ref="N4310" r:id="rId8425" xr:uid="{00000000-0004-0000-0C00-0000E8200000}"/>
    <hyperlink ref="O4310" r:id="rId8426" xr:uid="{00000000-0004-0000-0C00-0000E9200000}"/>
    <hyperlink ref="N4311" r:id="rId8427" xr:uid="{00000000-0004-0000-0C00-0000EA200000}"/>
    <hyperlink ref="O4311" r:id="rId8428" xr:uid="{00000000-0004-0000-0C00-0000EB200000}"/>
    <hyperlink ref="N4312" r:id="rId8429" xr:uid="{00000000-0004-0000-0C00-0000EC200000}"/>
    <hyperlink ref="O4312" r:id="rId8430" xr:uid="{00000000-0004-0000-0C00-0000ED200000}"/>
    <hyperlink ref="N4313" r:id="rId8431" xr:uid="{00000000-0004-0000-0C00-0000EE200000}"/>
    <hyperlink ref="O4313" r:id="rId8432" xr:uid="{00000000-0004-0000-0C00-0000EF200000}"/>
    <hyperlink ref="N4314" r:id="rId8433" xr:uid="{00000000-0004-0000-0C00-0000F0200000}"/>
    <hyperlink ref="O4314" r:id="rId8434" xr:uid="{00000000-0004-0000-0C00-0000F1200000}"/>
    <hyperlink ref="N4315" r:id="rId8435" xr:uid="{00000000-0004-0000-0C00-0000F2200000}"/>
    <hyperlink ref="N4316" r:id="rId8436" xr:uid="{00000000-0004-0000-0C00-0000F3200000}"/>
    <hyperlink ref="O4316" r:id="rId8437" xr:uid="{00000000-0004-0000-0C00-0000F4200000}"/>
    <hyperlink ref="N4317" r:id="rId8438" xr:uid="{00000000-0004-0000-0C00-0000F5200000}"/>
    <hyperlink ref="O4317" r:id="rId8439" xr:uid="{00000000-0004-0000-0C00-0000F6200000}"/>
    <hyperlink ref="N4318" r:id="rId8440" xr:uid="{00000000-0004-0000-0C00-0000F7200000}"/>
    <hyperlink ref="O4318" r:id="rId8441" xr:uid="{00000000-0004-0000-0C00-0000F8200000}"/>
    <hyperlink ref="N4319" r:id="rId8442" xr:uid="{00000000-0004-0000-0C00-0000F9200000}"/>
    <hyperlink ref="O4319" r:id="rId8443" xr:uid="{00000000-0004-0000-0C00-0000FA200000}"/>
    <hyperlink ref="N4320" r:id="rId8444" xr:uid="{00000000-0004-0000-0C00-0000FB200000}"/>
    <hyperlink ref="O4320" r:id="rId8445" xr:uid="{00000000-0004-0000-0C00-0000FC200000}"/>
    <hyperlink ref="N4321" r:id="rId8446" xr:uid="{00000000-0004-0000-0C00-0000FD200000}"/>
    <hyperlink ref="O4321" r:id="rId8447" xr:uid="{00000000-0004-0000-0C00-0000FE200000}"/>
    <hyperlink ref="N4322" r:id="rId8448" xr:uid="{00000000-0004-0000-0C00-0000FF200000}"/>
    <hyperlink ref="O4322" r:id="rId8449" xr:uid="{00000000-0004-0000-0C00-000000210000}"/>
    <hyperlink ref="N4323" r:id="rId8450" xr:uid="{00000000-0004-0000-0C00-000001210000}"/>
    <hyperlink ref="O4323" r:id="rId8451" xr:uid="{00000000-0004-0000-0C00-000002210000}"/>
    <hyperlink ref="N4324" r:id="rId8452" xr:uid="{00000000-0004-0000-0C00-000003210000}"/>
    <hyperlink ref="O4324" r:id="rId8453" xr:uid="{00000000-0004-0000-0C00-000004210000}"/>
    <hyperlink ref="N4325" r:id="rId8454" xr:uid="{00000000-0004-0000-0C00-000005210000}"/>
    <hyperlink ref="O4325" r:id="rId8455" xr:uid="{00000000-0004-0000-0C00-000006210000}"/>
    <hyperlink ref="N4326" r:id="rId8456" xr:uid="{00000000-0004-0000-0C00-000007210000}"/>
    <hyperlink ref="O4326" r:id="rId8457" xr:uid="{00000000-0004-0000-0C00-000008210000}"/>
    <hyperlink ref="N4327" r:id="rId8458" xr:uid="{00000000-0004-0000-0C00-000009210000}"/>
    <hyperlink ref="O4327" r:id="rId8459" xr:uid="{00000000-0004-0000-0C00-00000A210000}"/>
    <hyperlink ref="N4328" r:id="rId8460" xr:uid="{00000000-0004-0000-0C00-00000B210000}"/>
    <hyperlink ref="O4328" r:id="rId8461" xr:uid="{00000000-0004-0000-0C00-00000C210000}"/>
    <hyperlink ref="N4329" r:id="rId8462" xr:uid="{00000000-0004-0000-0C00-00000D210000}"/>
    <hyperlink ref="O4329" r:id="rId8463" xr:uid="{00000000-0004-0000-0C00-00000E210000}"/>
    <hyperlink ref="N4330" r:id="rId8464" xr:uid="{00000000-0004-0000-0C00-00000F210000}"/>
    <hyperlink ref="O4330" r:id="rId8465" xr:uid="{00000000-0004-0000-0C00-000010210000}"/>
    <hyperlink ref="N4331" r:id="rId8466" xr:uid="{00000000-0004-0000-0C00-000011210000}"/>
    <hyperlink ref="O4331" r:id="rId8467" xr:uid="{00000000-0004-0000-0C00-000012210000}"/>
    <hyperlink ref="N4332" r:id="rId8468" xr:uid="{00000000-0004-0000-0C00-000013210000}"/>
    <hyperlink ref="O4332" r:id="rId8469" xr:uid="{00000000-0004-0000-0C00-000014210000}"/>
    <hyperlink ref="N4333" r:id="rId8470" xr:uid="{00000000-0004-0000-0C00-000015210000}"/>
    <hyperlink ref="O4333" r:id="rId8471" xr:uid="{00000000-0004-0000-0C00-000016210000}"/>
    <hyperlink ref="N4334" r:id="rId8472" xr:uid="{00000000-0004-0000-0C00-000017210000}"/>
    <hyperlink ref="O4334" r:id="rId8473" xr:uid="{00000000-0004-0000-0C00-000018210000}"/>
    <hyperlink ref="N4335" r:id="rId8474" xr:uid="{00000000-0004-0000-0C00-000019210000}"/>
    <hyperlink ref="O4335" r:id="rId8475" xr:uid="{00000000-0004-0000-0C00-00001A210000}"/>
    <hyperlink ref="N4336" r:id="rId8476" xr:uid="{00000000-0004-0000-0C00-00001B210000}"/>
    <hyperlink ref="O4336" r:id="rId8477" xr:uid="{00000000-0004-0000-0C00-00001C210000}"/>
    <hyperlink ref="N4337" r:id="rId8478" xr:uid="{00000000-0004-0000-0C00-00001D210000}"/>
    <hyperlink ref="O4337" r:id="rId8479" xr:uid="{00000000-0004-0000-0C00-00001E210000}"/>
    <hyperlink ref="N4338" r:id="rId8480" xr:uid="{00000000-0004-0000-0C00-00001F210000}"/>
    <hyperlink ref="O4338" r:id="rId8481" xr:uid="{00000000-0004-0000-0C00-000020210000}"/>
    <hyperlink ref="N4339" r:id="rId8482" xr:uid="{00000000-0004-0000-0C00-000021210000}"/>
    <hyperlink ref="O4339" r:id="rId8483" xr:uid="{00000000-0004-0000-0C00-000022210000}"/>
    <hyperlink ref="N4340" r:id="rId8484" xr:uid="{00000000-0004-0000-0C00-000023210000}"/>
    <hyperlink ref="O4340" r:id="rId8485" xr:uid="{00000000-0004-0000-0C00-000024210000}"/>
    <hyperlink ref="N4341" r:id="rId8486" xr:uid="{00000000-0004-0000-0C00-000025210000}"/>
    <hyperlink ref="O4341" r:id="rId8487" xr:uid="{00000000-0004-0000-0C00-000026210000}"/>
    <hyperlink ref="N4342" r:id="rId8488" xr:uid="{00000000-0004-0000-0C00-000027210000}"/>
    <hyperlink ref="O4342" r:id="rId8489" xr:uid="{00000000-0004-0000-0C00-000028210000}"/>
    <hyperlink ref="N4343" r:id="rId8490" xr:uid="{00000000-0004-0000-0C00-000029210000}"/>
    <hyperlink ref="O4343" r:id="rId8491" xr:uid="{00000000-0004-0000-0C00-00002A210000}"/>
    <hyperlink ref="N4344" r:id="rId8492" xr:uid="{00000000-0004-0000-0C00-00002B210000}"/>
    <hyperlink ref="O4344" r:id="rId8493" xr:uid="{00000000-0004-0000-0C00-00002C210000}"/>
    <hyperlink ref="N4345" r:id="rId8494" xr:uid="{00000000-0004-0000-0C00-00002D210000}"/>
    <hyperlink ref="N4346" r:id="rId8495" xr:uid="{00000000-0004-0000-0C00-00002E210000}"/>
    <hyperlink ref="N4347" r:id="rId8496" xr:uid="{00000000-0004-0000-0C00-00002F210000}"/>
    <hyperlink ref="O4347" r:id="rId8497" xr:uid="{00000000-0004-0000-0C00-000030210000}"/>
    <hyperlink ref="N4348" r:id="rId8498" xr:uid="{00000000-0004-0000-0C00-000031210000}"/>
    <hyperlink ref="O4348" r:id="rId8499" xr:uid="{00000000-0004-0000-0C00-000032210000}"/>
    <hyperlink ref="N4349" r:id="rId8500" xr:uid="{00000000-0004-0000-0C00-000033210000}"/>
    <hyperlink ref="O4349" r:id="rId8501" xr:uid="{00000000-0004-0000-0C00-000034210000}"/>
    <hyperlink ref="N4350" r:id="rId8502" xr:uid="{00000000-0004-0000-0C00-000035210000}"/>
    <hyperlink ref="N4351" r:id="rId8503" xr:uid="{00000000-0004-0000-0C00-000036210000}"/>
    <hyperlink ref="O4351" r:id="rId8504" xr:uid="{00000000-0004-0000-0C00-000037210000}"/>
    <hyperlink ref="N4352" r:id="rId8505" xr:uid="{00000000-0004-0000-0C00-000038210000}"/>
    <hyperlink ref="O4352" r:id="rId8506" xr:uid="{00000000-0004-0000-0C00-000039210000}"/>
    <hyperlink ref="N4353" r:id="rId8507" xr:uid="{00000000-0004-0000-0C00-00003A210000}"/>
    <hyperlink ref="O4353" r:id="rId8508" xr:uid="{00000000-0004-0000-0C00-00003B210000}"/>
    <hyperlink ref="N4354" r:id="rId8509" xr:uid="{00000000-0004-0000-0C00-00003C210000}"/>
    <hyperlink ref="O4354" r:id="rId8510" xr:uid="{00000000-0004-0000-0C00-00003D210000}"/>
    <hyperlink ref="N4355" r:id="rId8511" xr:uid="{00000000-0004-0000-0C00-00003E210000}"/>
    <hyperlink ref="O4355" r:id="rId8512" xr:uid="{00000000-0004-0000-0C00-00003F210000}"/>
    <hyperlink ref="N4356" r:id="rId8513" xr:uid="{00000000-0004-0000-0C00-000040210000}"/>
    <hyperlink ref="O4356" r:id="rId8514" xr:uid="{00000000-0004-0000-0C00-000041210000}"/>
    <hyperlink ref="N4357" r:id="rId8515" xr:uid="{00000000-0004-0000-0C00-000042210000}"/>
    <hyperlink ref="O4357" r:id="rId8516" xr:uid="{00000000-0004-0000-0C00-000043210000}"/>
    <hyperlink ref="N4358" r:id="rId8517" xr:uid="{00000000-0004-0000-0C00-000044210000}"/>
    <hyperlink ref="O4358" r:id="rId8518" xr:uid="{00000000-0004-0000-0C00-000045210000}"/>
    <hyperlink ref="N4359" r:id="rId8519" xr:uid="{00000000-0004-0000-0C00-000046210000}"/>
    <hyperlink ref="O4359" r:id="rId8520" xr:uid="{00000000-0004-0000-0C00-000047210000}"/>
    <hyperlink ref="N4360" r:id="rId8521" xr:uid="{00000000-0004-0000-0C00-000048210000}"/>
    <hyperlink ref="O4360" r:id="rId8522" xr:uid="{00000000-0004-0000-0C00-000049210000}"/>
    <hyperlink ref="N4361" r:id="rId8523" xr:uid="{00000000-0004-0000-0C00-00004A210000}"/>
    <hyperlink ref="O4361" r:id="rId8524" xr:uid="{00000000-0004-0000-0C00-00004B210000}"/>
    <hyperlink ref="N4362" r:id="rId8525" xr:uid="{00000000-0004-0000-0C00-00004C210000}"/>
    <hyperlink ref="O4362" r:id="rId8526" xr:uid="{00000000-0004-0000-0C00-00004D210000}"/>
    <hyperlink ref="N4363" r:id="rId8527" xr:uid="{00000000-0004-0000-0C00-00004E210000}"/>
    <hyperlink ref="O4363" r:id="rId8528" xr:uid="{00000000-0004-0000-0C00-00004F210000}"/>
    <hyperlink ref="N4364" r:id="rId8529" xr:uid="{00000000-0004-0000-0C00-000050210000}"/>
    <hyperlink ref="O4364" r:id="rId8530" xr:uid="{00000000-0004-0000-0C00-000051210000}"/>
    <hyperlink ref="N4365" r:id="rId8531" xr:uid="{00000000-0004-0000-0C00-000052210000}"/>
    <hyperlink ref="O4365" r:id="rId8532" xr:uid="{00000000-0004-0000-0C00-000053210000}"/>
    <hyperlink ref="N4366" r:id="rId8533" xr:uid="{00000000-0004-0000-0C00-000054210000}"/>
    <hyperlink ref="O4366" r:id="rId8534" xr:uid="{00000000-0004-0000-0C00-000055210000}"/>
    <hyperlink ref="N4367" r:id="rId8535" xr:uid="{00000000-0004-0000-0C00-000056210000}"/>
    <hyperlink ref="O4367" r:id="rId8536" xr:uid="{00000000-0004-0000-0C00-000057210000}"/>
    <hyperlink ref="N4368" r:id="rId8537" xr:uid="{00000000-0004-0000-0C00-000058210000}"/>
    <hyperlink ref="O4368" r:id="rId8538" xr:uid="{00000000-0004-0000-0C00-000059210000}"/>
    <hyperlink ref="N4369" r:id="rId8539" xr:uid="{00000000-0004-0000-0C00-00005A210000}"/>
    <hyperlink ref="O4369" r:id="rId8540" xr:uid="{00000000-0004-0000-0C00-00005B210000}"/>
    <hyperlink ref="N4370" r:id="rId8541" xr:uid="{00000000-0004-0000-0C00-00005C210000}"/>
    <hyperlink ref="O4370" r:id="rId8542" xr:uid="{00000000-0004-0000-0C00-00005D210000}"/>
    <hyperlink ref="N4371" r:id="rId8543" xr:uid="{00000000-0004-0000-0C00-00005E210000}"/>
    <hyperlink ref="O4371" r:id="rId8544" xr:uid="{00000000-0004-0000-0C00-00005F210000}"/>
    <hyperlink ref="N4372" r:id="rId8545" xr:uid="{00000000-0004-0000-0C00-000060210000}"/>
    <hyperlink ref="O4372" r:id="rId8546" xr:uid="{00000000-0004-0000-0C00-000061210000}"/>
    <hyperlink ref="N4373" r:id="rId8547" xr:uid="{00000000-0004-0000-0C00-000062210000}"/>
    <hyperlink ref="O4373" r:id="rId8548" xr:uid="{00000000-0004-0000-0C00-000063210000}"/>
    <hyperlink ref="N4374" r:id="rId8549" xr:uid="{00000000-0004-0000-0C00-000064210000}"/>
    <hyperlink ref="O4374" r:id="rId8550" xr:uid="{00000000-0004-0000-0C00-000065210000}"/>
    <hyperlink ref="N4375" r:id="rId8551" xr:uid="{00000000-0004-0000-0C00-000066210000}"/>
    <hyperlink ref="O4375" r:id="rId8552" xr:uid="{00000000-0004-0000-0C00-000067210000}"/>
    <hyperlink ref="N4376" r:id="rId8553" xr:uid="{00000000-0004-0000-0C00-000068210000}"/>
    <hyperlink ref="O4376" r:id="rId8554" xr:uid="{00000000-0004-0000-0C00-000069210000}"/>
    <hyperlink ref="N4377" r:id="rId8555" xr:uid="{00000000-0004-0000-0C00-00006A210000}"/>
    <hyperlink ref="O4377" r:id="rId8556" xr:uid="{00000000-0004-0000-0C00-00006B210000}"/>
    <hyperlink ref="N4378" r:id="rId8557" xr:uid="{00000000-0004-0000-0C00-00006C210000}"/>
    <hyperlink ref="O4378" r:id="rId8558" xr:uid="{00000000-0004-0000-0C00-00006D210000}"/>
    <hyperlink ref="N4379" r:id="rId8559" xr:uid="{00000000-0004-0000-0C00-00006E210000}"/>
    <hyperlink ref="O4379" r:id="rId8560" xr:uid="{00000000-0004-0000-0C00-00006F210000}"/>
    <hyperlink ref="N4380" r:id="rId8561" xr:uid="{00000000-0004-0000-0C00-000070210000}"/>
    <hyperlink ref="O4380" r:id="rId8562" xr:uid="{00000000-0004-0000-0C00-000071210000}"/>
    <hyperlink ref="N4381" r:id="rId8563" xr:uid="{00000000-0004-0000-0C00-000072210000}"/>
    <hyperlink ref="O4381" r:id="rId8564" xr:uid="{00000000-0004-0000-0C00-000073210000}"/>
    <hyperlink ref="N4382" r:id="rId8565" xr:uid="{00000000-0004-0000-0C00-000074210000}"/>
    <hyperlink ref="O4382" r:id="rId8566" xr:uid="{00000000-0004-0000-0C00-000075210000}"/>
    <hyperlink ref="N4383" r:id="rId8567" xr:uid="{00000000-0004-0000-0C00-000076210000}"/>
    <hyperlink ref="O4383" r:id="rId8568" xr:uid="{00000000-0004-0000-0C00-000077210000}"/>
    <hyperlink ref="N4384" r:id="rId8569" xr:uid="{00000000-0004-0000-0C00-000078210000}"/>
    <hyperlink ref="O4384" r:id="rId8570" xr:uid="{00000000-0004-0000-0C00-000079210000}"/>
    <hyperlink ref="N4385" r:id="rId8571" xr:uid="{00000000-0004-0000-0C00-00007A210000}"/>
    <hyperlink ref="O4385" r:id="rId8572" xr:uid="{00000000-0004-0000-0C00-00007B210000}"/>
    <hyperlink ref="N4386" r:id="rId8573" xr:uid="{00000000-0004-0000-0C00-00007C210000}"/>
    <hyperlink ref="O4386" r:id="rId8574" xr:uid="{00000000-0004-0000-0C00-00007D210000}"/>
    <hyperlink ref="N4387" r:id="rId8575" xr:uid="{00000000-0004-0000-0C00-00007E210000}"/>
    <hyperlink ref="O4387" r:id="rId8576" xr:uid="{00000000-0004-0000-0C00-00007F210000}"/>
    <hyperlink ref="N4388" r:id="rId8577" xr:uid="{00000000-0004-0000-0C00-000080210000}"/>
    <hyperlink ref="O4388" r:id="rId8578" xr:uid="{00000000-0004-0000-0C00-000081210000}"/>
    <hyperlink ref="N4389" r:id="rId8579" xr:uid="{00000000-0004-0000-0C00-000082210000}"/>
    <hyperlink ref="O4389" r:id="rId8580" xr:uid="{00000000-0004-0000-0C00-000083210000}"/>
    <hyperlink ref="N4390" r:id="rId8581" xr:uid="{00000000-0004-0000-0C00-000084210000}"/>
    <hyperlink ref="O4390" r:id="rId8582" xr:uid="{00000000-0004-0000-0C00-000085210000}"/>
    <hyperlink ref="N4391" r:id="rId8583" xr:uid="{00000000-0004-0000-0C00-000086210000}"/>
    <hyperlink ref="O4391" r:id="rId8584" xr:uid="{00000000-0004-0000-0C00-000087210000}"/>
    <hyperlink ref="N4392" r:id="rId8585" xr:uid="{00000000-0004-0000-0C00-000088210000}"/>
    <hyperlink ref="O4392" r:id="rId8586" xr:uid="{00000000-0004-0000-0C00-000089210000}"/>
    <hyperlink ref="N4393" r:id="rId8587" xr:uid="{00000000-0004-0000-0C00-00008A210000}"/>
    <hyperlink ref="O4393" r:id="rId8588" xr:uid="{00000000-0004-0000-0C00-00008B210000}"/>
    <hyperlink ref="N4394" r:id="rId8589" xr:uid="{00000000-0004-0000-0C00-00008C210000}"/>
    <hyperlink ref="O4394" r:id="rId8590" xr:uid="{00000000-0004-0000-0C00-00008D210000}"/>
    <hyperlink ref="N4395" r:id="rId8591" xr:uid="{00000000-0004-0000-0C00-00008E210000}"/>
    <hyperlink ref="O4395" r:id="rId8592" xr:uid="{00000000-0004-0000-0C00-00008F210000}"/>
    <hyperlink ref="N4396" r:id="rId8593" xr:uid="{00000000-0004-0000-0C00-000090210000}"/>
    <hyperlink ref="O4396" r:id="rId8594" xr:uid="{00000000-0004-0000-0C00-000091210000}"/>
    <hyperlink ref="N4397" r:id="rId8595" xr:uid="{00000000-0004-0000-0C00-000092210000}"/>
    <hyperlink ref="O4397" r:id="rId8596" xr:uid="{00000000-0004-0000-0C00-000093210000}"/>
    <hyperlink ref="N4398" r:id="rId8597" xr:uid="{00000000-0004-0000-0C00-000094210000}"/>
    <hyperlink ref="O4398" r:id="rId8598" xr:uid="{00000000-0004-0000-0C00-000095210000}"/>
    <hyperlink ref="N4399" r:id="rId8599" xr:uid="{00000000-0004-0000-0C00-000096210000}"/>
    <hyperlink ref="O4399" r:id="rId8600" xr:uid="{00000000-0004-0000-0C00-000097210000}"/>
    <hyperlink ref="N4400" r:id="rId8601" xr:uid="{00000000-0004-0000-0C00-000098210000}"/>
    <hyperlink ref="O4400" r:id="rId8602" xr:uid="{00000000-0004-0000-0C00-000099210000}"/>
    <hyperlink ref="N4401" r:id="rId8603" xr:uid="{00000000-0004-0000-0C00-00009A210000}"/>
    <hyperlink ref="O4401" r:id="rId8604" xr:uid="{00000000-0004-0000-0C00-00009B210000}"/>
    <hyperlink ref="N4402" r:id="rId8605" xr:uid="{00000000-0004-0000-0C00-00009C210000}"/>
    <hyperlink ref="O4402" r:id="rId8606" xr:uid="{00000000-0004-0000-0C00-00009D210000}"/>
    <hyperlink ref="N4403" r:id="rId8607" xr:uid="{00000000-0004-0000-0C00-00009E210000}"/>
    <hyperlink ref="O4403" r:id="rId8608" xr:uid="{00000000-0004-0000-0C00-00009F210000}"/>
    <hyperlink ref="N4404" r:id="rId8609" xr:uid="{00000000-0004-0000-0C00-0000A0210000}"/>
    <hyperlink ref="O4404" r:id="rId8610" xr:uid="{00000000-0004-0000-0C00-0000A1210000}"/>
    <hyperlink ref="N4405" r:id="rId8611" xr:uid="{00000000-0004-0000-0C00-0000A2210000}"/>
    <hyperlink ref="O4405" r:id="rId8612" xr:uid="{00000000-0004-0000-0C00-0000A3210000}"/>
    <hyperlink ref="N4406" r:id="rId8613" xr:uid="{00000000-0004-0000-0C00-0000A4210000}"/>
    <hyperlink ref="O4406" r:id="rId8614" xr:uid="{00000000-0004-0000-0C00-0000A5210000}"/>
    <hyperlink ref="N4407" r:id="rId8615" xr:uid="{00000000-0004-0000-0C00-0000A6210000}"/>
    <hyperlink ref="O4407" r:id="rId8616" xr:uid="{00000000-0004-0000-0C00-0000A7210000}"/>
    <hyperlink ref="N4408" r:id="rId8617" xr:uid="{00000000-0004-0000-0C00-0000A8210000}"/>
    <hyperlink ref="O4408" r:id="rId8618" xr:uid="{00000000-0004-0000-0C00-0000A9210000}"/>
    <hyperlink ref="N4409" r:id="rId8619" xr:uid="{00000000-0004-0000-0C00-0000AA210000}"/>
    <hyperlink ref="O4409" r:id="rId8620" xr:uid="{00000000-0004-0000-0C00-0000AB210000}"/>
    <hyperlink ref="N4410" r:id="rId8621" xr:uid="{00000000-0004-0000-0C00-0000AC210000}"/>
    <hyperlink ref="O4410" r:id="rId8622" xr:uid="{00000000-0004-0000-0C00-0000AD210000}"/>
    <hyperlink ref="N4411" r:id="rId8623" xr:uid="{00000000-0004-0000-0C00-0000AE210000}"/>
    <hyperlink ref="O4411" r:id="rId8624" xr:uid="{00000000-0004-0000-0C00-0000AF210000}"/>
    <hyperlink ref="N4412" r:id="rId8625" xr:uid="{00000000-0004-0000-0C00-0000B0210000}"/>
    <hyperlink ref="O4412" r:id="rId8626" xr:uid="{00000000-0004-0000-0C00-0000B1210000}"/>
    <hyperlink ref="N4413" r:id="rId8627" xr:uid="{00000000-0004-0000-0C00-0000B2210000}"/>
    <hyperlink ref="O4413" r:id="rId8628" xr:uid="{00000000-0004-0000-0C00-0000B3210000}"/>
    <hyperlink ref="N4414" r:id="rId8629" xr:uid="{00000000-0004-0000-0C00-0000B4210000}"/>
    <hyperlink ref="O4414" r:id="rId8630" xr:uid="{00000000-0004-0000-0C00-0000B5210000}"/>
    <hyperlink ref="N4415" r:id="rId8631" xr:uid="{00000000-0004-0000-0C00-0000B6210000}"/>
    <hyperlink ref="O4415" r:id="rId8632" xr:uid="{00000000-0004-0000-0C00-0000B7210000}"/>
    <hyperlink ref="N4416" r:id="rId8633" xr:uid="{00000000-0004-0000-0C00-0000B8210000}"/>
    <hyperlink ref="O4416" r:id="rId8634" xr:uid="{00000000-0004-0000-0C00-0000B9210000}"/>
    <hyperlink ref="N4417" r:id="rId8635" xr:uid="{00000000-0004-0000-0C00-0000BA210000}"/>
    <hyperlink ref="O4417" r:id="rId8636" xr:uid="{00000000-0004-0000-0C00-0000BB210000}"/>
    <hyperlink ref="N4418" r:id="rId8637" xr:uid="{00000000-0004-0000-0C00-0000BC210000}"/>
    <hyperlink ref="O4418" r:id="rId8638" xr:uid="{00000000-0004-0000-0C00-0000BD210000}"/>
    <hyperlink ref="N4419" r:id="rId8639" xr:uid="{00000000-0004-0000-0C00-0000BE210000}"/>
    <hyperlink ref="O4419" r:id="rId8640" xr:uid="{00000000-0004-0000-0C00-0000BF210000}"/>
    <hyperlink ref="N4420" r:id="rId8641" xr:uid="{00000000-0004-0000-0C00-0000C0210000}"/>
    <hyperlink ref="O4420" r:id="rId8642" xr:uid="{00000000-0004-0000-0C00-0000C1210000}"/>
    <hyperlink ref="N4421" r:id="rId8643" xr:uid="{00000000-0004-0000-0C00-0000C2210000}"/>
    <hyperlink ref="O4421" r:id="rId8644" xr:uid="{00000000-0004-0000-0C00-0000C3210000}"/>
    <hyperlink ref="N4422" r:id="rId8645" xr:uid="{00000000-0004-0000-0C00-0000C4210000}"/>
    <hyperlink ref="O4422" r:id="rId8646" xr:uid="{00000000-0004-0000-0C00-0000C5210000}"/>
    <hyperlink ref="N4423" r:id="rId8647" xr:uid="{00000000-0004-0000-0C00-0000C6210000}"/>
    <hyperlink ref="O4423" r:id="rId8648" xr:uid="{00000000-0004-0000-0C00-0000C7210000}"/>
    <hyperlink ref="N4424" r:id="rId8649" xr:uid="{00000000-0004-0000-0C00-0000C8210000}"/>
    <hyperlink ref="O4424" r:id="rId8650" xr:uid="{00000000-0004-0000-0C00-0000C9210000}"/>
    <hyperlink ref="N4425" r:id="rId8651" xr:uid="{00000000-0004-0000-0C00-0000CA210000}"/>
    <hyperlink ref="O4425" r:id="rId8652" xr:uid="{00000000-0004-0000-0C00-0000CB210000}"/>
    <hyperlink ref="N4426" r:id="rId8653" xr:uid="{00000000-0004-0000-0C00-0000CC210000}"/>
    <hyperlink ref="O4426" r:id="rId8654" xr:uid="{00000000-0004-0000-0C00-0000CD210000}"/>
    <hyperlink ref="N4427" r:id="rId8655" xr:uid="{00000000-0004-0000-0C00-0000CE210000}"/>
    <hyperlink ref="O4427" r:id="rId8656" xr:uid="{00000000-0004-0000-0C00-0000CF210000}"/>
    <hyperlink ref="N4428" r:id="rId8657" xr:uid="{00000000-0004-0000-0C00-0000D0210000}"/>
    <hyperlink ref="O4428" r:id="rId8658" xr:uid="{00000000-0004-0000-0C00-0000D1210000}"/>
    <hyperlink ref="N4429" r:id="rId8659" xr:uid="{00000000-0004-0000-0C00-0000D2210000}"/>
    <hyperlink ref="O4429" r:id="rId8660" xr:uid="{00000000-0004-0000-0C00-0000D3210000}"/>
    <hyperlink ref="N4430" r:id="rId8661" xr:uid="{00000000-0004-0000-0C00-0000D4210000}"/>
    <hyperlink ref="O4430" r:id="rId8662" xr:uid="{00000000-0004-0000-0C00-0000D5210000}"/>
    <hyperlink ref="N4431" r:id="rId8663" xr:uid="{00000000-0004-0000-0C00-0000D6210000}"/>
    <hyperlink ref="O4431" r:id="rId8664" xr:uid="{00000000-0004-0000-0C00-0000D7210000}"/>
    <hyperlink ref="N4432" r:id="rId8665" xr:uid="{00000000-0004-0000-0C00-0000D8210000}"/>
    <hyperlink ref="O4432" r:id="rId8666" xr:uid="{00000000-0004-0000-0C00-0000D9210000}"/>
    <hyperlink ref="N4433" r:id="rId8667" xr:uid="{00000000-0004-0000-0C00-0000DA210000}"/>
    <hyperlink ref="O4433" r:id="rId8668" xr:uid="{00000000-0004-0000-0C00-0000DB210000}"/>
    <hyperlink ref="N4434" r:id="rId8669" xr:uid="{00000000-0004-0000-0C00-0000DC210000}"/>
    <hyperlink ref="O4434" r:id="rId8670" xr:uid="{00000000-0004-0000-0C00-0000DD210000}"/>
    <hyperlink ref="N4435" r:id="rId8671" xr:uid="{00000000-0004-0000-0C00-0000DE210000}"/>
    <hyperlink ref="O4435" r:id="rId8672" xr:uid="{00000000-0004-0000-0C00-0000DF210000}"/>
    <hyperlink ref="N4436" r:id="rId8673" xr:uid="{00000000-0004-0000-0C00-0000E0210000}"/>
    <hyperlink ref="O4436" r:id="rId8674" xr:uid="{00000000-0004-0000-0C00-0000E1210000}"/>
    <hyperlink ref="N4437" r:id="rId8675" xr:uid="{00000000-0004-0000-0C00-0000E2210000}"/>
    <hyperlink ref="O4437" r:id="rId8676" xr:uid="{00000000-0004-0000-0C00-0000E3210000}"/>
    <hyperlink ref="N4438" r:id="rId8677" xr:uid="{00000000-0004-0000-0C00-0000E4210000}"/>
    <hyperlink ref="O4438" r:id="rId8678" xr:uid="{00000000-0004-0000-0C00-0000E5210000}"/>
    <hyperlink ref="N4439" r:id="rId8679" xr:uid="{00000000-0004-0000-0C00-0000E6210000}"/>
    <hyperlink ref="O4439" r:id="rId8680" xr:uid="{00000000-0004-0000-0C00-0000E7210000}"/>
    <hyperlink ref="N4440" r:id="rId8681" xr:uid="{00000000-0004-0000-0C00-0000E8210000}"/>
    <hyperlink ref="O4440" r:id="rId8682" xr:uid="{00000000-0004-0000-0C00-0000E9210000}"/>
    <hyperlink ref="N4441" r:id="rId8683" xr:uid="{00000000-0004-0000-0C00-0000EA210000}"/>
    <hyperlink ref="O4441" r:id="rId8684" xr:uid="{00000000-0004-0000-0C00-0000EB210000}"/>
    <hyperlink ref="N4442" r:id="rId8685" xr:uid="{00000000-0004-0000-0C00-0000EC210000}"/>
    <hyperlink ref="O4442" r:id="rId8686" xr:uid="{00000000-0004-0000-0C00-0000ED210000}"/>
    <hyperlink ref="N4443" r:id="rId8687" xr:uid="{00000000-0004-0000-0C00-0000EE210000}"/>
    <hyperlink ref="O4443" r:id="rId8688" xr:uid="{00000000-0004-0000-0C00-0000EF210000}"/>
    <hyperlink ref="N4444" r:id="rId8689" xr:uid="{00000000-0004-0000-0C00-0000F0210000}"/>
    <hyperlink ref="O4444" r:id="rId8690" xr:uid="{00000000-0004-0000-0C00-0000F1210000}"/>
    <hyperlink ref="N4445" r:id="rId8691" xr:uid="{00000000-0004-0000-0C00-0000F2210000}"/>
    <hyperlink ref="O4445" r:id="rId8692" xr:uid="{00000000-0004-0000-0C00-0000F3210000}"/>
    <hyperlink ref="N4446" r:id="rId8693" xr:uid="{00000000-0004-0000-0C00-0000F4210000}"/>
    <hyperlink ref="O4446" r:id="rId8694" xr:uid="{00000000-0004-0000-0C00-0000F5210000}"/>
    <hyperlink ref="N4447" r:id="rId8695" xr:uid="{00000000-0004-0000-0C00-0000F6210000}"/>
    <hyperlink ref="O4447" r:id="rId8696" xr:uid="{00000000-0004-0000-0C00-0000F7210000}"/>
    <hyperlink ref="N4448" r:id="rId8697" xr:uid="{00000000-0004-0000-0C00-0000F8210000}"/>
    <hyperlink ref="O4448" r:id="rId8698" xr:uid="{00000000-0004-0000-0C00-0000F9210000}"/>
    <hyperlink ref="N4449" r:id="rId8699" xr:uid="{00000000-0004-0000-0C00-0000FA210000}"/>
    <hyperlink ref="O4449" r:id="rId8700" xr:uid="{00000000-0004-0000-0C00-0000FB210000}"/>
    <hyperlink ref="N4450" r:id="rId8701" xr:uid="{00000000-0004-0000-0C00-0000FC210000}"/>
    <hyperlink ref="O4450" r:id="rId8702" xr:uid="{00000000-0004-0000-0C00-0000FD210000}"/>
    <hyperlink ref="N4451" r:id="rId8703" xr:uid="{00000000-0004-0000-0C00-0000FE210000}"/>
    <hyperlink ref="O4451" r:id="rId8704" xr:uid="{00000000-0004-0000-0C00-0000FF210000}"/>
    <hyperlink ref="N4452" r:id="rId8705" xr:uid="{00000000-0004-0000-0C00-000000220000}"/>
    <hyperlink ref="N4453" r:id="rId8706" xr:uid="{00000000-0004-0000-0C00-000001220000}"/>
    <hyperlink ref="O4453" r:id="rId8707" xr:uid="{00000000-0004-0000-0C00-000002220000}"/>
    <hyperlink ref="N4454" r:id="rId8708" xr:uid="{00000000-0004-0000-0C00-000003220000}"/>
    <hyperlink ref="O4454" r:id="rId8709" xr:uid="{00000000-0004-0000-0C00-000004220000}"/>
    <hyperlink ref="N4455" r:id="rId8710" xr:uid="{00000000-0004-0000-0C00-000005220000}"/>
    <hyperlink ref="O4455" r:id="rId8711" xr:uid="{00000000-0004-0000-0C00-000006220000}"/>
    <hyperlink ref="N4456" r:id="rId8712" xr:uid="{00000000-0004-0000-0C00-000007220000}"/>
    <hyperlink ref="O4456" r:id="rId8713" xr:uid="{00000000-0004-0000-0C00-000008220000}"/>
    <hyperlink ref="N4457" r:id="rId8714" xr:uid="{00000000-0004-0000-0C00-000009220000}"/>
    <hyperlink ref="O4457" r:id="rId8715" xr:uid="{00000000-0004-0000-0C00-00000A220000}"/>
    <hyperlink ref="N4458" r:id="rId8716" xr:uid="{00000000-0004-0000-0C00-00000B220000}"/>
    <hyperlink ref="O4458" r:id="rId8717" xr:uid="{00000000-0004-0000-0C00-00000C220000}"/>
    <hyperlink ref="N4459" r:id="rId8718" xr:uid="{00000000-0004-0000-0C00-00000D220000}"/>
    <hyperlink ref="O4459" r:id="rId8719" xr:uid="{00000000-0004-0000-0C00-00000E220000}"/>
    <hyperlink ref="N4460" r:id="rId8720" xr:uid="{00000000-0004-0000-0C00-00000F220000}"/>
    <hyperlink ref="O4460" r:id="rId8721" xr:uid="{00000000-0004-0000-0C00-000010220000}"/>
    <hyperlink ref="N4461" r:id="rId8722" xr:uid="{00000000-0004-0000-0C00-000011220000}"/>
    <hyperlink ref="O4461" r:id="rId8723" xr:uid="{00000000-0004-0000-0C00-000012220000}"/>
    <hyperlink ref="N4462" r:id="rId8724" xr:uid="{00000000-0004-0000-0C00-000013220000}"/>
    <hyperlink ref="O4462" r:id="rId8725" xr:uid="{00000000-0004-0000-0C00-000014220000}"/>
    <hyperlink ref="N4463" r:id="rId8726" xr:uid="{00000000-0004-0000-0C00-000015220000}"/>
    <hyperlink ref="O4463" r:id="rId8727" xr:uid="{00000000-0004-0000-0C00-000016220000}"/>
    <hyperlink ref="N4464" r:id="rId8728" xr:uid="{00000000-0004-0000-0C00-000017220000}"/>
    <hyperlink ref="O4464" r:id="rId8729" xr:uid="{00000000-0004-0000-0C00-000018220000}"/>
    <hyperlink ref="N4465" r:id="rId8730" xr:uid="{00000000-0004-0000-0C00-000019220000}"/>
    <hyperlink ref="O4465" r:id="rId8731" xr:uid="{00000000-0004-0000-0C00-00001A220000}"/>
    <hyperlink ref="N4466" r:id="rId8732" xr:uid="{00000000-0004-0000-0C00-00001B220000}"/>
    <hyperlink ref="O4466" r:id="rId8733" xr:uid="{00000000-0004-0000-0C00-00001C220000}"/>
    <hyperlink ref="N4467" r:id="rId8734" xr:uid="{00000000-0004-0000-0C00-00001D220000}"/>
    <hyperlink ref="O4467" r:id="rId8735" xr:uid="{00000000-0004-0000-0C00-00001E220000}"/>
    <hyperlink ref="N4468" r:id="rId8736" xr:uid="{00000000-0004-0000-0C00-00001F220000}"/>
    <hyperlink ref="O4468" r:id="rId8737" xr:uid="{00000000-0004-0000-0C00-000020220000}"/>
    <hyperlink ref="N4469" r:id="rId8738" xr:uid="{00000000-0004-0000-0C00-000021220000}"/>
    <hyperlink ref="O4469" r:id="rId8739" xr:uid="{00000000-0004-0000-0C00-000022220000}"/>
    <hyperlink ref="N4470" r:id="rId8740" xr:uid="{00000000-0004-0000-0C00-000023220000}"/>
    <hyperlink ref="O4470" r:id="rId8741" xr:uid="{00000000-0004-0000-0C00-000024220000}"/>
    <hyperlink ref="N4471" r:id="rId8742" xr:uid="{00000000-0004-0000-0C00-000025220000}"/>
    <hyperlink ref="O4471" r:id="rId8743" xr:uid="{00000000-0004-0000-0C00-000026220000}"/>
    <hyperlink ref="N4472" r:id="rId8744" xr:uid="{00000000-0004-0000-0C00-000027220000}"/>
    <hyperlink ref="O4472" r:id="rId8745" xr:uid="{00000000-0004-0000-0C00-000028220000}"/>
    <hyperlink ref="N4473" r:id="rId8746" xr:uid="{00000000-0004-0000-0C00-000029220000}"/>
    <hyperlink ref="O4473" r:id="rId8747" xr:uid="{00000000-0004-0000-0C00-00002A220000}"/>
    <hyperlink ref="N4474" r:id="rId8748" xr:uid="{00000000-0004-0000-0C00-00002B220000}"/>
    <hyperlink ref="O4474" r:id="rId8749" xr:uid="{00000000-0004-0000-0C00-00002C220000}"/>
    <hyperlink ref="N4475" r:id="rId8750" xr:uid="{00000000-0004-0000-0C00-00002D220000}"/>
    <hyperlink ref="O4475" r:id="rId8751" xr:uid="{00000000-0004-0000-0C00-00002E220000}"/>
    <hyperlink ref="N4476" r:id="rId8752" xr:uid="{00000000-0004-0000-0C00-00002F220000}"/>
    <hyperlink ref="O4476" r:id="rId8753" xr:uid="{00000000-0004-0000-0C00-000030220000}"/>
    <hyperlink ref="N4477" r:id="rId8754" xr:uid="{00000000-0004-0000-0C00-000031220000}"/>
    <hyperlink ref="O4477" r:id="rId8755" xr:uid="{00000000-0004-0000-0C00-000032220000}"/>
    <hyperlink ref="N4478" r:id="rId8756" xr:uid="{00000000-0004-0000-0C00-000033220000}"/>
    <hyperlink ref="O4478" r:id="rId8757" xr:uid="{00000000-0004-0000-0C00-000034220000}"/>
    <hyperlink ref="N4479" r:id="rId8758" xr:uid="{00000000-0004-0000-0C00-000035220000}"/>
    <hyperlink ref="O4479" r:id="rId8759" xr:uid="{00000000-0004-0000-0C00-000036220000}"/>
    <hyperlink ref="N4480" r:id="rId8760" xr:uid="{00000000-0004-0000-0C00-000037220000}"/>
    <hyperlink ref="O4480" r:id="rId8761" xr:uid="{00000000-0004-0000-0C00-000038220000}"/>
    <hyperlink ref="N4481" r:id="rId8762" xr:uid="{00000000-0004-0000-0C00-000039220000}"/>
    <hyperlink ref="O4481" r:id="rId8763" xr:uid="{00000000-0004-0000-0C00-00003A220000}"/>
    <hyperlink ref="N4482" r:id="rId8764" xr:uid="{00000000-0004-0000-0C00-00003B220000}"/>
    <hyperlink ref="O4482" r:id="rId8765" xr:uid="{00000000-0004-0000-0C00-00003C220000}"/>
    <hyperlink ref="N4483" r:id="rId8766" xr:uid="{00000000-0004-0000-0C00-00003D220000}"/>
    <hyperlink ref="O4483" r:id="rId8767" xr:uid="{00000000-0004-0000-0C00-00003E220000}"/>
    <hyperlink ref="N4484" r:id="rId8768" xr:uid="{00000000-0004-0000-0C00-00003F220000}"/>
    <hyperlink ref="O4484" r:id="rId8769" xr:uid="{00000000-0004-0000-0C00-000040220000}"/>
    <hyperlink ref="N4485" r:id="rId8770" xr:uid="{00000000-0004-0000-0C00-000041220000}"/>
    <hyperlink ref="O4485" r:id="rId8771" xr:uid="{00000000-0004-0000-0C00-000042220000}"/>
    <hyperlink ref="N4486" r:id="rId8772" xr:uid="{00000000-0004-0000-0C00-000043220000}"/>
    <hyperlink ref="O4486" r:id="rId8773" xr:uid="{00000000-0004-0000-0C00-000044220000}"/>
    <hyperlink ref="N4487" r:id="rId8774" xr:uid="{00000000-0004-0000-0C00-000045220000}"/>
    <hyperlink ref="N4488" r:id="rId8775" xr:uid="{00000000-0004-0000-0C00-000046220000}"/>
    <hyperlink ref="O4488" r:id="rId8776" xr:uid="{00000000-0004-0000-0C00-000047220000}"/>
    <hyperlink ref="N4489" r:id="rId8777" xr:uid="{00000000-0004-0000-0C00-000048220000}"/>
    <hyperlink ref="O4489" r:id="rId8778" xr:uid="{00000000-0004-0000-0C00-000049220000}"/>
    <hyperlink ref="N4490" r:id="rId8779" xr:uid="{00000000-0004-0000-0C00-00004A220000}"/>
    <hyperlink ref="O4490" r:id="rId8780" xr:uid="{00000000-0004-0000-0C00-00004B220000}"/>
    <hyperlink ref="N4491" r:id="rId8781" xr:uid="{00000000-0004-0000-0C00-00004C220000}"/>
    <hyperlink ref="O4491" r:id="rId8782" xr:uid="{00000000-0004-0000-0C00-00004D220000}"/>
    <hyperlink ref="N4492" r:id="rId8783" xr:uid="{00000000-0004-0000-0C00-00004E220000}"/>
    <hyperlink ref="O4492" r:id="rId8784" xr:uid="{00000000-0004-0000-0C00-00004F220000}"/>
    <hyperlink ref="N4493" r:id="rId8785" xr:uid="{00000000-0004-0000-0C00-000050220000}"/>
    <hyperlink ref="O4493" r:id="rId8786" xr:uid="{00000000-0004-0000-0C00-000051220000}"/>
    <hyperlink ref="N4494" r:id="rId8787" xr:uid="{00000000-0004-0000-0C00-000052220000}"/>
    <hyperlink ref="O4494" r:id="rId8788" xr:uid="{00000000-0004-0000-0C00-000053220000}"/>
    <hyperlink ref="N4495" r:id="rId8789" xr:uid="{00000000-0004-0000-0C00-000054220000}"/>
    <hyperlink ref="O4495" r:id="rId8790" xr:uid="{00000000-0004-0000-0C00-000055220000}"/>
    <hyperlink ref="N4496" r:id="rId8791" xr:uid="{00000000-0004-0000-0C00-000056220000}"/>
    <hyperlink ref="O4496" r:id="rId8792" xr:uid="{00000000-0004-0000-0C00-000057220000}"/>
    <hyperlink ref="N4497" r:id="rId8793" xr:uid="{00000000-0004-0000-0C00-000058220000}"/>
    <hyperlink ref="O4497" r:id="rId8794" xr:uid="{00000000-0004-0000-0C00-000059220000}"/>
    <hyperlink ref="N4498" r:id="rId8795" xr:uid="{00000000-0004-0000-0C00-00005A220000}"/>
    <hyperlink ref="O4498" r:id="rId8796" xr:uid="{00000000-0004-0000-0C00-00005B220000}"/>
    <hyperlink ref="N4499" r:id="rId8797" xr:uid="{00000000-0004-0000-0C00-00005C220000}"/>
    <hyperlink ref="O4499" r:id="rId8798" xr:uid="{00000000-0004-0000-0C00-00005D220000}"/>
    <hyperlink ref="N4500" r:id="rId8799" xr:uid="{00000000-0004-0000-0C00-00005E220000}"/>
    <hyperlink ref="O4500" r:id="rId8800" xr:uid="{00000000-0004-0000-0C00-00005F220000}"/>
    <hyperlink ref="N4501" r:id="rId8801" xr:uid="{00000000-0004-0000-0C00-000060220000}"/>
    <hyperlink ref="O4501" r:id="rId8802" xr:uid="{00000000-0004-0000-0C00-000061220000}"/>
    <hyperlink ref="N4502" r:id="rId8803" xr:uid="{00000000-0004-0000-0C00-000062220000}"/>
    <hyperlink ref="O4502" r:id="rId8804" xr:uid="{00000000-0004-0000-0C00-000063220000}"/>
    <hyperlink ref="N4503" r:id="rId8805" xr:uid="{00000000-0004-0000-0C00-000064220000}"/>
    <hyperlink ref="O4503" r:id="rId8806" xr:uid="{00000000-0004-0000-0C00-000065220000}"/>
    <hyperlink ref="N4504" r:id="rId8807" xr:uid="{00000000-0004-0000-0C00-000066220000}"/>
    <hyperlink ref="O4504" r:id="rId8808" xr:uid="{00000000-0004-0000-0C00-000067220000}"/>
    <hyperlink ref="N4505" r:id="rId8809" xr:uid="{00000000-0004-0000-0C00-000068220000}"/>
    <hyperlink ref="O4505" r:id="rId8810" xr:uid="{00000000-0004-0000-0C00-000069220000}"/>
    <hyperlink ref="N4506" r:id="rId8811" xr:uid="{00000000-0004-0000-0C00-00006A220000}"/>
    <hyperlink ref="O4506" r:id="rId8812" xr:uid="{00000000-0004-0000-0C00-00006B220000}"/>
    <hyperlink ref="N4507" r:id="rId8813" xr:uid="{00000000-0004-0000-0C00-00006C220000}"/>
    <hyperlink ref="O4507" r:id="rId8814" xr:uid="{00000000-0004-0000-0C00-00006D220000}"/>
    <hyperlink ref="N4508" r:id="rId8815" xr:uid="{00000000-0004-0000-0C00-00006E220000}"/>
    <hyperlink ref="O4508" r:id="rId8816" xr:uid="{00000000-0004-0000-0C00-00006F220000}"/>
    <hyperlink ref="N4509" r:id="rId8817" xr:uid="{00000000-0004-0000-0C00-000070220000}"/>
    <hyperlink ref="O4509" r:id="rId8818" xr:uid="{00000000-0004-0000-0C00-000071220000}"/>
    <hyperlink ref="N4510" r:id="rId8819" xr:uid="{00000000-0004-0000-0C00-000072220000}"/>
    <hyperlink ref="O4510" r:id="rId8820" xr:uid="{00000000-0004-0000-0C00-000073220000}"/>
    <hyperlink ref="N4511" r:id="rId8821" xr:uid="{00000000-0004-0000-0C00-000074220000}"/>
    <hyperlink ref="O4511" r:id="rId8822" xr:uid="{00000000-0004-0000-0C00-000075220000}"/>
    <hyperlink ref="N4512" r:id="rId8823" xr:uid="{00000000-0004-0000-0C00-000076220000}"/>
    <hyperlink ref="O4512" r:id="rId8824" xr:uid="{00000000-0004-0000-0C00-000077220000}"/>
    <hyperlink ref="N4513" r:id="rId8825" xr:uid="{00000000-0004-0000-0C00-000078220000}"/>
    <hyperlink ref="O4513" r:id="rId8826" xr:uid="{00000000-0004-0000-0C00-000079220000}"/>
    <hyperlink ref="N4514" r:id="rId8827" xr:uid="{00000000-0004-0000-0C00-00007A220000}"/>
    <hyperlink ref="O4514" r:id="rId8828" xr:uid="{00000000-0004-0000-0C00-00007B220000}"/>
    <hyperlink ref="N4515" r:id="rId8829" xr:uid="{00000000-0004-0000-0C00-00007C220000}"/>
    <hyperlink ref="O4515" r:id="rId8830" xr:uid="{00000000-0004-0000-0C00-00007D220000}"/>
    <hyperlink ref="N4516" r:id="rId8831" xr:uid="{00000000-0004-0000-0C00-00007E220000}"/>
    <hyperlink ref="O4516" r:id="rId8832" xr:uid="{00000000-0004-0000-0C00-00007F220000}"/>
    <hyperlink ref="N4517" r:id="rId8833" xr:uid="{00000000-0004-0000-0C00-000080220000}"/>
    <hyperlink ref="O4517" r:id="rId8834" xr:uid="{00000000-0004-0000-0C00-000081220000}"/>
    <hyperlink ref="N4518" r:id="rId8835" xr:uid="{00000000-0004-0000-0C00-000082220000}"/>
    <hyperlink ref="O4518" r:id="rId8836" xr:uid="{00000000-0004-0000-0C00-000083220000}"/>
    <hyperlink ref="N4519" r:id="rId8837" xr:uid="{00000000-0004-0000-0C00-000084220000}"/>
    <hyperlink ref="O4519" r:id="rId8838" xr:uid="{00000000-0004-0000-0C00-000085220000}"/>
    <hyperlink ref="N4520" r:id="rId8839" xr:uid="{00000000-0004-0000-0C00-000086220000}"/>
    <hyperlink ref="O4520" r:id="rId8840" xr:uid="{00000000-0004-0000-0C00-000087220000}"/>
    <hyperlink ref="N4521" r:id="rId8841" xr:uid="{00000000-0004-0000-0C00-000088220000}"/>
    <hyperlink ref="O4521" r:id="rId8842" xr:uid="{00000000-0004-0000-0C00-000089220000}"/>
    <hyperlink ref="N4522" r:id="rId8843" xr:uid="{00000000-0004-0000-0C00-00008A220000}"/>
    <hyperlink ref="O4522" r:id="rId8844" xr:uid="{00000000-0004-0000-0C00-00008B220000}"/>
    <hyperlink ref="N4523" r:id="rId8845" xr:uid="{00000000-0004-0000-0C00-00008C220000}"/>
    <hyperlink ref="O4523" r:id="rId8846" xr:uid="{00000000-0004-0000-0C00-00008D220000}"/>
    <hyperlink ref="N4524" r:id="rId8847" xr:uid="{00000000-0004-0000-0C00-00008E220000}"/>
    <hyperlink ref="O4524" r:id="rId8848" xr:uid="{00000000-0004-0000-0C00-00008F220000}"/>
    <hyperlink ref="N4525" r:id="rId8849" xr:uid="{00000000-0004-0000-0C00-000090220000}"/>
    <hyperlink ref="O4525" r:id="rId8850" xr:uid="{00000000-0004-0000-0C00-000091220000}"/>
    <hyperlink ref="N4526" r:id="rId8851" xr:uid="{00000000-0004-0000-0C00-000092220000}"/>
    <hyperlink ref="O4526" r:id="rId8852" xr:uid="{00000000-0004-0000-0C00-000093220000}"/>
    <hyperlink ref="N4527" r:id="rId8853" xr:uid="{00000000-0004-0000-0C00-000094220000}"/>
    <hyperlink ref="O4527" r:id="rId8854" xr:uid="{00000000-0004-0000-0C00-000095220000}"/>
    <hyperlink ref="N4528" r:id="rId8855" xr:uid="{00000000-0004-0000-0C00-000096220000}"/>
    <hyperlink ref="O4528" r:id="rId8856" xr:uid="{00000000-0004-0000-0C00-000097220000}"/>
    <hyperlink ref="N4529" r:id="rId8857" xr:uid="{00000000-0004-0000-0C00-000098220000}"/>
    <hyperlink ref="O4529" r:id="rId8858" xr:uid="{00000000-0004-0000-0C00-000099220000}"/>
    <hyperlink ref="N4530" r:id="rId8859" xr:uid="{00000000-0004-0000-0C00-00009A220000}"/>
    <hyperlink ref="O4530" r:id="rId8860" xr:uid="{00000000-0004-0000-0C00-00009B220000}"/>
    <hyperlink ref="N4531" r:id="rId8861" xr:uid="{00000000-0004-0000-0C00-00009C220000}"/>
    <hyperlink ref="O4531" r:id="rId8862" xr:uid="{00000000-0004-0000-0C00-00009D220000}"/>
    <hyperlink ref="N4532" r:id="rId8863" xr:uid="{00000000-0004-0000-0C00-00009E220000}"/>
    <hyperlink ref="O4532" r:id="rId8864" xr:uid="{00000000-0004-0000-0C00-00009F220000}"/>
    <hyperlink ref="N4533" r:id="rId8865" xr:uid="{00000000-0004-0000-0C00-0000A0220000}"/>
    <hyperlink ref="O4533" r:id="rId8866" xr:uid="{00000000-0004-0000-0C00-0000A1220000}"/>
    <hyperlink ref="N4534" r:id="rId8867" xr:uid="{00000000-0004-0000-0C00-0000A2220000}"/>
    <hyperlink ref="O4534" r:id="rId8868" xr:uid="{00000000-0004-0000-0C00-0000A3220000}"/>
    <hyperlink ref="N4535" r:id="rId8869" xr:uid="{00000000-0004-0000-0C00-0000A4220000}"/>
    <hyperlink ref="O4535" r:id="rId8870" xr:uid="{00000000-0004-0000-0C00-0000A5220000}"/>
    <hyperlink ref="N4536" r:id="rId8871" xr:uid="{00000000-0004-0000-0C00-0000A6220000}"/>
    <hyperlink ref="O4536" r:id="rId8872" xr:uid="{00000000-0004-0000-0C00-0000A7220000}"/>
    <hyperlink ref="N4537" r:id="rId8873" xr:uid="{00000000-0004-0000-0C00-0000A8220000}"/>
    <hyperlink ref="O4537" r:id="rId8874" xr:uid="{00000000-0004-0000-0C00-0000A9220000}"/>
    <hyperlink ref="N4538" r:id="rId8875" xr:uid="{00000000-0004-0000-0C00-0000AA220000}"/>
    <hyperlink ref="O4538" r:id="rId8876" xr:uid="{00000000-0004-0000-0C00-0000AB220000}"/>
    <hyperlink ref="N4539" r:id="rId8877" xr:uid="{00000000-0004-0000-0C00-0000AC220000}"/>
    <hyperlink ref="O4539" r:id="rId8878" xr:uid="{00000000-0004-0000-0C00-0000AD220000}"/>
    <hyperlink ref="N4540" r:id="rId8879" xr:uid="{00000000-0004-0000-0C00-0000AE220000}"/>
    <hyperlink ref="O4540" r:id="rId8880" xr:uid="{00000000-0004-0000-0C00-0000AF220000}"/>
    <hyperlink ref="N4541" r:id="rId8881" xr:uid="{00000000-0004-0000-0C00-0000B0220000}"/>
    <hyperlink ref="O4541" r:id="rId8882" xr:uid="{00000000-0004-0000-0C00-0000B1220000}"/>
    <hyperlink ref="N4542" r:id="rId8883" xr:uid="{00000000-0004-0000-0C00-0000B2220000}"/>
    <hyperlink ref="O4542" r:id="rId8884" xr:uid="{00000000-0004-0000-0C00-0000B3220000}"/>
    <hyperlink ref="N4543" r:id="rId8885" xr:uid="{00000000-0004-0000-0C00-0000B4220000}"/>
    <hyperlink ref="O4543" r:id="rId8886" xr:uid="{00000000-0004-0000-0C00-0000B5220000}"/>
    <hyperlink ref="N4544" r:id="rId8887" xr:uid="{00000000-0004-0000-0C00-0000B6220000}"/>
    <hyperlink ref="O4544" r:id="rId8888" xr:uid="{00000000-0004-0000-0C00-0000B7220000}"/>
    <hyperlink ref="N4545" r:id="rId8889" xr:uid="{00000000-0004-0000-0C00-0000B8220000}"/>
    <hyperlink ref="O4545" r:id="rId8890" xr:uid="{00000000-0004-0000-0C00-0000B9220000}"/>
    <hyperlink ref="N4546" r:id="rId8891" xr:uid="{00000000-0004-0000-0C00-0000BA220000}"/>
    <hyperlink ref="O4546" r:id="rId8892" xr:uid="{00000000-0004-0000-0C00-0000BB220000}"/>
    <hyperlink ref="N4547" r:id="rId8893" xr:uid="{00000000-0004-0000-0C00-0000BC220000}"/>
    <hyperlink ref="O4547" r:id="rId8894" xr:uid="{00000000-0004-0000-0C00-0000BD220000}"/>
    <hyperlink ref="N4548" r:id="rId8895" xr:uid="{00000000-0004-0000-0C00-0000BE220000}"/>
    <hyperlink ref="O4548" r:id="rId8896" xr:uid="{00000000-0004-0000-0C00-0000BF220000}"/>
    <hyperlink ref="N4549" r:id="rId8897" xr:uid="{00000000-0004-0000-0C00-0000C0220000}"/>
    <hyperlink ref="O4549" r:id="rId8898" xr:uid="{00000000-0004-0000-0C00-0000C1220000}"/>
    <hyperlink ref="N4550" r:id="rId8899" xr:uid="{00000000-0004-0000-0C00-0000C2220000}"/>
    <hyperlink ref="O4550" r:id="rId8900" xr:uid="{00000000-0004-0000-0C00-0000C3220000}"/>
    <hyperlink ref="N4551" r:id="rId8901" xr:uid="{00000000-0004-0000-0C00-0000C4220000}"/>
    <hyperlink ref="O4551" r:id="rId8902" xr:uid="{00000000-0004-0000-0C00-0000C5220000}"/>
    <hyperlink ref="N4552" r:id="rId8903" xr:uid="{00000000-0004-0000-0C00-0000C6220000}"/>
    <hyperlink ref="O4552" r:id="rId8904" xr:uid="{00000000-0004-0000-0C00-0000C7220000}"/>
    <hyperlink ref="N4553" r:id="rId8905" xr:uid="{00000000-0004-0000-0C00-0000C8220000}"/>
    <hyperlink ref="O4553" r:id="rId8906" xr:uid="{00000000-0004-0000-0C00-0000C9220000}"/>
    <hyperlink ref="N4554" r:id="rId8907" xr:uid="{00000000-0004-0000-0C00-0000CA220000}"/>
    <hyperlink ref="O4554" r:id="rId8908" xr:uid="{00000000-0004-0000-0C00-0000CB220000}"/>
    <hyperlink ref="N4555" r:id="rId8909" xr:uid="{00000000-0004-0000-0C00-0000CC220000}"/>
    <hyperlink ref="O4555" r:id="rId8910" xr:uid="{00000000-0004-0000-0C00-0000CD220000}"/>
    <hyperlink ref="N4556" r:id="rId8911" xr:uid="{00000000-0004-0000-0C00-0000CE220000}"/>
    <hyperlink ref="O4556" r:id="rId8912" xr:uid="{00000000-0004-0000-0C00-0000CF220000}"/>
    <hyperlink ref="N4557" r:id="rId8913" xr:uid="{00000000-0004-0000-0C00-0000D0220000}"/>
    <hyperlink ref="O4557" r:id="rId8914" xr:uid="{00000000-0004-0000-0C00-0000D1220000}"/>
    <hyperlink ref="N4558" r:id="rId8915" xr:uid="{00000000-0004-0000-0C00-0000D2220000}"/>
    <hyperlink ref="O4558" r:id="rId8916" xr:uid="{00000000-0004-0000-0C00-0000D3220000}"/>
    <hyperlink ref="N4559" r:id="rId8917" xr:uid="{00000000-0004-0000-0C00-0000D4220000}"/>
    <hyperlink ref="O4559" r:id="rId8918" xr:uid="{00000000-0004-0000-0C00-0000D5220000}"/>
    <hyperlink ref="N4560" r:id="rId8919" xr:uid="{00000000-0004-0000-0C00-0000D6220000}"/>
    <hyperlink ref="O4560" r:id="rId8920" xr:uid="{00000000-0004-0000-0C00-0000D7220000}"/>
    <hyperlink ref="N4561" r:id="rId8921" xr:uid="{00000000-0004-0000-0C00-0000D8220000}"/>
    <hyperlink ref="O4561" r:id="rId8922" xr:uid="{00000000-0004-0000-0C00-0000D9220000}"/>
    <hyperlink ref="N4562" r:id="rId8923" xr:uid="{00000000-0004-0000-0C00-0000DA220000}"/>
    <hyperlink ref="O4562" r:id="rId8924" xr:uid="{00000000-0004-0000-0C00-0000DB220000}"/>
    <hyperlink ref="N4563" r:id="rId8925" xr:uid="{00000000-0004-0000-0C00-0000DC220000}"/>
    <hyperlink ref="O4563" r:id="rId8926" xr:uid="{00000000-0004-0000-0C00-0000DD220000}"/>
    <hyperlink ref="N4564" r:id="rId8927" xr:uid="{00000000-0004-0000-0C00-0000DE220000}"/>
    <hyperlink ref="O4564" r:id="rId8928" xr:uid="{00000000-0004-0000-0C00-0000DF220000}"/>
    <hyperlink ref="N4565" r:id="rId8929" xr:uid="{00000000-0004-0000-0C00-0000E0220000}"/>
    <hyperlink ref="O4565" r:id="rId8930" xr:uid="{00000000-0004-0000-0C00-0000E1220000}"/>
    <hyperlink ref="N4566" r:id="rId8931" xr:uid="{00000000-0004-0000-0C00-0000E2220000}"/>
    <hyperlink ref="O4566" r:id="rId8932" xr:uid="{00000000-0004-0000-0C00-0000E3220000}"/>
    <hyperlink ref="N4567" r:id="rId8933" xr:uid="{00000000-0004-0000-0C00-0000E4220000}"/>
    <hyperlink ref="O4567" r:id="rId8934" xr:uid="{00000000-0004-0000-0C00-0000E5220000}"/>
    <hyperlink ref="N4568" r:id="rId8935" xr:uid="{00000000-0004-0000-0C00-0000E6220000}"/>
    <hyperlink ref="O4568" r:id="rId8936" xr:uid="{00000000-0004-0000-0C00-0000E7220000}"/>
    <hyperlink ref="N4569" r:id="rId8937" xr:uid="{00000000-0004-0000-0C00-0000E8220000}"/>
    <hyperlink ref="O4569" r:id="rId8938" xr:uid="{00000000-0004-0000-0C00-0000E9220000}"/>
    <hyperlink ref="N4570" r:id="rId8939" xr:uid="{00000000-0004-0000-0C00-0000EA220000}"/>
    <hyperlink ref="O4570" r:id="rId8940" xr:uid="{00000000-0004-0000-0C00-0000EB220000}"/>
    <hyperlink ref="N4571" r:id="rId8941" xr:uid="{00000000-0004-0000-0C00-0000EC220000}"/>
    <hyperlink ref="O4571" r:id="rId8942" xr:uid="{00000000-0004-0000-0C00-0000ED220000}"/>
    <hyperlink ref="N4572" r:id="rId8943" xr:uid="{00000000-0004-0000-0C00-0000EE220000}"/>
    <hyperlink ref="O4572" r:id="rId8944" xr:uid="{00000000-0004-0000-0C00-0000EF220000}"/>
    <hyperlink ref="N4573" r:id="rId8945" xr:uid="{00000000-0004-0000-0C00-0000F0220000}"/>
    <hyperlink ref="O4573" r:id="rId8946" xr:uid="{00000000-0004-0000-0C00-0000F1220000}"/>
    <hyperlink ref="N4574" r:id="rId8947" xr:uid="{00000000-0004-0000-0C00-0000F2220000}"/>
    <hyperlink ref="O4574" r:id="rId8948" xr:uid="{00000000-0004-0000-0C00-0000F3220000}"/>
    <hyperlink ref="N4575" r:id="rId8949" xr:uid="{00000000-0004-0000-0C00-0000F4220000}"/>
    <hyperlink ref="O4575" r:id="rId8950" xr:uid="{00000000-0004-0000-0C00-0000F5220000}"/>
    <hyperlink ref="N4576" r:id="rId8951" xr:uid="{00000000-0004-0000-0C00-0000F6220000}"/>
    <hyperlink ref="O4576" r:id="rId8952" xr:uid="{00000000-0004-0000-0C00-0000F7220000}"/>
    <hyperlink ref="N4577" r:id="rId8953" xr:uid="{00000000-0004-0000-0C00-0000F8220000}"/>
    <hyperlink ref="O4577" r:id="rId8954" xr:uid="{00000000-0004-0000-0C00-0000F9220000}"/>
    <hyperlink ref="N4578" r:id="rId8955" xr:uid="{00000000-0004-0000-0C00-0000FA220000}"/>
    <hyperlink ref="O4578" r:id="rId8956" xr:uid="{00000000-0004-0000-0C00-0000FB220000}"/>
    <hyperlink ref="N4579" r:id="rId8957" xr:uid="{00000000-0004-0000-0C00-0000FC220000}"/>
    <hyperlink ref="O4579" r:id="rId8958" xr:uid="{00000000-0004-0000-0C00-0000FD220000}"/>
    <hyperlink ref="N4580" r:id="rId8959" xr:uid="{00000000-0004-0000-0C00-0000FE220000}"/>
    <hyperlink ref="O4580" r:id="rId8960" xr:uid="{00000000-0004-0000-0C00-0000FF220000}"/>
    <hyperlink ref="N4581" r:id="rId8961" xr:uid="{00000000-0004-0000-0C00-000000230000}"/>
    <hyperlink ref="O4581" r:id="rId8962" xr:uid="{00000000-0004-0000-0C00-000001230000}"/>
    <hyperlink ref="N4582" r:id="rId8963" xr:uid="{00000000-0004-0000-0C00-000002230000}"/>
    <hyperlink ref="O4582" r:id="rId8964" xr:uid="{00000000-0004-0000-0C00-000003230000}"/>
    <hyperlink ref="N4583" r:id="rId8965" xr:uid="{00000000-0004-0000-0C00-000004230000}"/>
    <hyperlink ref="O4583" r:id="rId8966" xr:uid="{00000000-0004-0000-0C00-000005230000}"/>
    <hyperlink ref="N4584" r:id="rId8967" xr:uid="{00000000-0004-0000-0C00-000006230000}"/>
    <hyperlink ref="O4584" r:id="rId8968" xr:uid="{00000000-0004-0000-0C00-000007230000}"/>
    <hyperlink ref="N4585" r:id="rId8969" xr:uid="{00000000-0004-0000-0C00-000008230000}"/>
    <hyperlink ref="O4585" r:id="rId8970" xr:uid="{00000000-0004-0000-0C00-000009230000}"/>
    <hyperlink ref="N4586" r:id="rId8971" xr:uid="{00000000-0004-0000-0C00-00000A230000}"/>
    <hyperlink ref="O4586" r:id="rId8972" xr:uid="{00000000-0004-0000-0C00-00000B230000}"/>
    <hyperlink ref="N4587" r:id="rId8973" xr:uid="{00000000-0004-0000-0C00-00000C230000}"/>
    <hyperlink ref="O4587" r:id="rId8974" xr:uid="{00000000-0004-0000-0C00-00000D230000}"/>
    <hyperlink ref="N4588" r:id="rId8975" xr:uid="{00000000-0004-0000-0C00-00000E230000}"/>
    <hyperlink ref="O4588" r:id="rId8976" xr:uid="{00000000-0004-0000-0C00-00000F230000}"/>
    <hyperlink ref="N4589" r:id="rId8977" xr:uid="{00000000-0004-0000-0C00-000010230000}"/>
    <hyperlink ref="O4589" r:id="rId8978" xr:uid="{00000000-0004-0000-0C00-000011230000}"/>
    <hyperlink ref="N4590" r:id="rId8979" xr:uid="{00000000-0004-0000-0C00-000012230000}"/>
    <hyperlink ref="O4590" r:id="rId8980" xr:uid="{00000000-0004-0000-0C00-000013230000}"/>
    <hyperlink ref="N4591" r:id="rId8981" xr:uid="{00000000-0004-0000-0C00-000014230000}"/>
    <hyperlink ref="O4591" r:id="rId8982" xr:uid="{00000000-0004-0000-0C00-000015230000}"/>
    <hyperlink ref="N4592" r:id="rId8983" xr:uid="{00000000-0004-0000-0C00-000016230000}"/>
    <hyperlink ref="O4592" r:id="rId8984" xr:uid="{00000000-0004-0000-0C00-000017230000}"/>
    <hyperlink ref="N4593" r:id="rId8985" xr:uid="{00000000-0004-0000-0C00-000018230000}"/>
    <hyperlink ref="O4593" r:id="rId8986" xr:uid="{00000000-0004-0000-0C00-000019230000}"/>
    <hyperlink ref="N4594" r:id="rId8987" xr:uid="{00000000-0004-0000-0C00-00001A230000}"/>
    <hyperlink ref="O4594" r:id="rId8988" xr:uid="{00000000-0004-0000-0C00-00001B230000}"/>
    <hyperlink ref="N4595" r:id="rId8989" xr:uid="{00000000-0004-0000-0C00-00001C230000}"/>
    <hyperlink ref="O4595" r:id="rId8990" xr:uid="{00000000-0004-0000-0C00-00001D230000}"/>
    <hyperlink ref="N4596" r:id="rId8991" xr:uid="{00000000-0004-0000-0C00-00001E230000}"/>
    <hyperlink ref="O4596" r:id="rId8992" xr:uid="{00000000-0004-0000-0C00-00001F230000}"/>
    <hyperlink ref="N4597" r:id="rId8993" xr:uid="{00000000-0004-0000-0C00-000020230000}"/>
    <hyperlink ref="O4597" r:id="rId8994" xr:uid="{00000000-0004-0000-0C00-000021230000}"/>
    <hyperlink ref="N4598" r:id="rId8995" xr:uid="{00000000-0004-0000-0C00-000022230000}"/>
    <hyperlink ref="O4598" r:id="rId8996" xr:uid="{00000000-0004-0000-0C00-000023230000}"/>
    <hyperlink ref="N4599" r:id="rId8997" xr:uid="{00000000-0004-0000-0C00-000024230000}"/>
    <hyperlink ref="O4599" r:id="rId8998" xr:uid="{00000000-0004-0000-0C00-000025230000}"/>
    <hyperlink ref="N4600" r:id="rId8999" xr:uid="{00000000-0004-0000-0C00-000026230000}"/>
    <hyperlink ref="O4600" r:id="rId9000" xr:uid="{00000000-0004-0000-0C00-000027230000}"/>
    <hyperlink ref="N4601" r:id="rId9001" xr:uid="{00000000-0004-0000-0C00-000028230000}"/>
    <hyperlink ref="O4601" r:id="rId9002" xr:uid="{00000000-0004-0000-0C00-000029230000}"/>
    <hyperlink ref="N4602" r:id="rId9003" xr:uid="{00000000-0004-0000-0C00-00002A230000}"/>
    <hyperlink ref="O4602" r:id="rId9004" xr:uid="{00000000-0004-0000-0C00-00002B230000}"/>
    <hyperlink ref="N4603" r:id="rId9005" xr:uid="{00000000-0004-0000-0C00-00002C230000}"/>
    <hyperlink ref="O4603" r:id="rId9006" xr:uid="{00000000-0004-0000-0C00-00002D230000}"/>
    <hyperlink ref="N4604" r:id="rId9007" xr:uid="{00000000-0004-0000-0C00-00002E230000}"/>
    <hyperlink ref="O4604" r:id="rId9008" xr:uid="{00000000-0004-0000-0C00-00002F230000}"/>
    <hyperlink ref="N4605" r:id="rId9009" xr:uid="{00000000-0004-0000-0C00-000030230000}"/>
    <hyperlink ref="O4605" r:id="rId9010" xr:uid="{00000000-0004-0000-0C00-000031230000}"/>
    <hyperlink ref="N4606" r:id="rId9011" xr:uid="{00000000-0004-0000-0C00-000032230000}"/>
    <hyperlink ref="N4607" r:id="rId9012" xr:uid="{00000000-0004-0000-0C00-000033230000}"/>
    <hyperlink ref="O4607" r:id="rId9013" xr:uid="{00000000-0004-0000-0C00-000034230000}"/>
    <hyperlink ref="N4608" r:id="rId9014" xr:uid="{00000000-0004-0000-0C00-000035230000}"/>
    <hyperlink ref="O4608" r:id="rId9015" xr:uid="{00000000-0004-0000-0C00-000036230000}"/>
    <hyperlink ref="N4609" r:id="rId9016" xr:uid="{00000000-0004-0000-0C00-000037230000}"/>
    <hyperlink ref="O4609" r:id="rId9017" xr:uid="{00000000-0004-0000-0C00-000038230000}"/>
    <hyperlink ref="N4610" r:id="rId9018" xr:uid="{00000000-0004-0000-0C00-000039230000}"/>
    <hyperlink ref="O4610" r:id="rId9019" xr:uid="{00000000-0004-0000-0C00-00003A230000}"/>
    <hyperlink ref="N4611" r:id="rId9020" xr:uid="{00000000-0004-0000-0C00-00003B230000}"/>
    <hyperlink ref="O4611" r:id="rId9021" xr:uid="{00000000-0004-0000-0C00-00003C230000}"/>
    <hyperlink ref="N4612" r:id="rId9022" xr:uid="{00000000-0004-0000-0C00-00003D230000}"/>
    <hyperlink ref="O4612" r:id="rId9023" xr:uid="{00000000-0004-0000-0C00-00003E230000}"/>
    <hyperlink ref="N4613" r:id="rId9024" xr:uid="{00000000-0004-0000-0C00-00003F230000}"/>
    <hyperlink ref="O4613" r:id="rId9025" xr:uid="{00000000-0004-0000-0C00-000040230000}"/>
    <hyperlink ref="N4614" r:id="rId9026" xr:uid="{00000000-0004-0000-0C00-000041230000}"/>
    <hyperlink ref="O4614" r:id="rId9027" xr:uid="{00000000-0004-0000-0C00-000042230000}"/>
    <hyperlink ref="N4615" r:id="rId9028" xr:uid="{00000000-0004-0000-0C00-000043230000}"/>
    <hyperlink ref="O4615" r:id="rId9029" xr:uid="{00000000-0004-0000-0C00-000044230000}"/>
    <hyperlink ref="N4616" r:id="rId9030" xr:uid="{00000000-0004-0000-0C00-000045230000}"/>
    <hyperlink ref="O4616" r:id="rId9031" xr:uid="{00000000-0004-0000-0C00-000046230000}"/>
    <hyperlink ref="N4617" r:id="rId9032" xr:uid="{00000000-0004-0000-0C00-000047230000}"/>
    <hyperlink ref="O4617" r:id="rId9033" xr:uid="{00000000-0004-0000-0C00-000048230000}"/>
    <hyperlink ref="N4618" r:id="rId9034" xr:uid="{00000000-0004-0000-0C00-000049230000}"/>
    <hyperlink ref="O4618" r:id="rId9035" xr:uid="{00000000-0004-0000-0C00-00004A230000}"/>
    <hyperlink ref="N4619" r:id="rId9036" xr:uid="{00000000-0004-0000-0C00-00004B230000}"/>
    <hyperlink ref="O4619" r:id="rId9037" xr:uid="{00000000-0004-0000-0C00-00004C230000}"/>
    <hyperlink ref="N4620" r:id="rId9038" xr:uid="{00000000-0004-0000-0C00-00004D230000}"/>
    <hyperlink ref="O4620" r:id="rId9039" xr:uid="{00000000-0004-0000-0C00-00004E230000}"/>
    <hyperlink ref="N4621" r:id="rId9040" xr:uid="{00000000-0004-0000-0C00-00004F230000}"/>
    <hyperlink ref="O4621" r:id="rId9041" xr:uid="{00000000-0004-0000-0C00-000050230000}"/>
    <hyperlink ref="N4622" r:id="rId9042" xr:uid="{00000000-0004-0000-0C00-000051230000}"/>
    <hyperlink ref="O4622" r:id="rId9043" xr:uid="{00000000-0004-0000-0C00-000052230000}"/>
    <hyperlink ref="N4623" r:id="rId9044" xr:uid="{00000000-0004-0000-0C00-000053230000}"/>
    <hyperlink ref="O4623" r:id="rId9045" xr:uid="{00000000-0004-0000-0C00-000054230000}"/>
    <hyperlink ref="N4624" r:id="rId9046" xr:uid="{00000000-0004-0000-0C00-000055230000}"/>
    <hyperlink ref="O4624" r:id="rId9047" xr:uid="{00000000-0004-0000-0C00-000056230000}"/>
    <hyperlink ref="N4625" r:id="rId9048" xr:uid="{00000000-0004-0000-0C00-000057230000}"/>
    <hyperlink ref="O4625" r:id="rId9049" xr:uid="{00000000-0004-0000-0C00-000058230000}"/>
    <hyperlink ref="N4626" r:id="rId9050" xr:uid="{00000000-0004-0000-0C00-000059230000}"/>
    <hyperlink ref="O4626" r:id="rId9051" xr:uid="{00000000-0004-0000-0C00-00005A230000}"/>
    <hyperlink ref="N4627" r:id="rId9052" xr:uid="{00000000-0004-0000-0C00-00005B230000}"/>
    <hyperlink ref="O4627" r:id="rId9053" xr:uid="{00000000-0004-0000-0C00-00005C230000}"/>
    <hyperlink ref="N4628" r:id="rId9054" xr:uid="{00000000-0004-0000-0C00-00005D230000}"/>
    <hyperlink ref="O4628" r:id="rId9055" xr:uid="{00000000-0004-0000-0C00-00005E230000}"/>
    <hyperlink ref="N4629" r:id="rId9056" xr:uid="{00000000-0004-0000-0C00-00005F230000}"/>
    <hyperlink ref="O4629" r:id="rId9057" xr:uid="{00000000-0004-0000-0C00-000060230000}"/>
    <hyperlink ref="N4630" r:id="rId9058" xr:uid="{00000000-0004-0000-0C00-000061230000}"/>
    <hyperlink ref="O4630" r:id="rId9059" xr:uid="{00000000-0004-0000-0C00-000062230000}"/>
    <hyperlink ref="N4631" r:id="rId9060" xr:uid="{00000000-0004-0000-0C00-000063230000}"/>
    <hyperlink ref="O4631" r:id="rId9061" xr:uid="{00000000-0004-0000-0C00-000064230000}"/>
    <hyperlink ref="N4632" r:id="rId9062" xr:uid="{00000000-0004-0000-0C00-000065230000}"/>
    <hyperlink ref="O4632" r:id="rId9063" xr:uid="{00000000-0004-0000-0C00-000066230000}"/>
    <hyperlink ref="N4633" r:id="rId9064" xr:uid="{00000000-0004-0000-0C00-000067230000}"/>
    <hyperlink ref="O4633" r:id="rId9065" xr:uid="{00000000-0004-0000-0C00-000068230000}"/>
    <hyperlink ref="N4634" r:id="rId9066" xr:uid="{00000000-0004-0000-0C00-000069230000}"/>
    <hyperlink ref="O4634" r:id="rId9067" xr:uid="{00000000-0004-0000-0C00-00006A230000}"/>
    <hyperlink ref="N4635" r:id="rId9068" xr:uid="{00000000-0004-0000-0C00-00006B230000}"/>
    <hyperlink ref="O4635" r:id="rId9069" xr:uid="{00000000-0004-0000-0C00-00006C230000}"/>
    <hyperlink ref="N4636" r:id="rId9070" xr:uid="{00000000-0004-0000-0C00-00006D230000}"/>
    <hyperlink ref="O4636" r:id="rId9071" xr:uid="{00000000-0004-0000-0C00-00006E230000}"/>
    <hyperlink ref="N4637" r:id="rId9072" xr:uid="{00000000-0004-0000-0C00-00006F230000}"/>
    <hyperlink ref="O4637" r:id="rId9073" xr:uid="{00000000-0004-0000-0C00-000070230000}"/>
    <hyperlink ref="N4638" r:id="rId9074" xr:uid="{00000000-0004-0000-0C00-000071230000}"/>
    <hyperlink ref="O4638" r:id="rId9075" xr:uid="{00000000-0004-0000-0C00-000072230000}"/>
    <hyperlink ref="N4639" r:id="rId9076" xr:uid="{00000000-0004-0000-0C00-000073230000}"/>
    <hyperlink ref="O4639" r:id="rId9077" xr:uid="{00000000-0004-0000-0C00-000074230000}"/>
    <hyperlink ref="N4640" r:id="rId9078" xr:uid="{00000000-0004-0000-0C00-000075230000}"/>
    <hyperlink ref="O4640" r:id="rId9079" xr:uid="{00000000-0004-0000-0C00-000076230000}"/>
    <hyperlink ref="N4641" r:id="rId9080" xr:uid="{00000000-0004-0000-0C00-000077230000}"/>
    <hyperlink ref="O4641" r:id="rId9081" xr:uid="{00000000-0004-0000-0C00-000078230000}"/>
    <hyperlink ref="N4642" r:id="rId9082" xr:uid="{00000000-0004-0000-0C00-000079230000}"/>
    <hyperlink ref="O4642" r:id="rId9083" xr:uid="{00000000-0004-0000-0C00-00007A230000}"/>
    <hyperlink ref="N4643" r:id="rId9084" xr:uid="{00000000-0004-0000-0C00-00007B230000}"/>
    <hyperlink ref="O4643" r:id="rId9085" xr:uid="{00000000-0004-0000-0C00-00007C230000}"/>
    <hyperlink ref="N4644" r:id="rId9086" xr:uid="{00000000-0004-0000-0C00-00007D230000}"/>
    <hyperlink ref="O4644" r:id="rId9087" xr:uid="{00000000-0004-0000-0C00-00007E230000}"/>
    <hyperlink ref="N4645" r:id="rId9088" xr:uid="{00000000-0004-0000-0C00-00007F230000}"/>
    <hyperlink ref="O4645" r:id="rId9089" xr:uid="{00000000-0004-0000-0C00-000080230000}"/>
    <hyperlink ref="N4646" r:id="rId9090" xr:uid="{00000000-0004-0000-0C00-000081230000}"/>
    <hyperlink ref="O4646" r:id="rId9091" xr:uid="{00000000-0004-0000-0C00-000082230000}"/>
    <hyperlink ref="N4647" r:id="rId9092" xr:uid="{00000000-0004-0000-0C00-000083230000}"/>
    <hyperlink ref="O4647" r:id="rId9093" xr:uid="{00000000-0004-0000-0C00-000084230000}"/>
    <hyperlink ref="N4648" r:id="rId9094" xr:uid="{00000000-0004-0000-0C00-000085230000}"/>
    <hyperlink ref="O4648" r:id="rId9095" xr:uid="{00000000-0004-0000-0C00-000086230000}"/>
    <hyperlink ref="N4649" r:id="rId9096" xr:uid="{00000000-0004-0000-0C00-000087230000}"/>
    <hyperlink ref="O4649" r:id="rId9097" xr:uid="{00000000-0004-0000-0C00-000088230000}"/>
    <hyperlink ref="N4650" r:id="rId9098" xr:uid="{00000000-0004-0000-0C00-000089230000}"/>
    <hyperlink ref="O4650" r:id="rId9099" xr:uid="{00000000-0004-0000-0C00-00008A230000}"/>
    <hyperlink ref="N4651" r:id="rId9100" xr:uid="{00000000-0004-0000-0C00-00008B230000}"/>
    <hyperlink ref="O4651" r:id="rId9101" xr:uid="{00000000-0004-0000-0C00-00008C230000}"/>
    <hyperlink ref="N4652" r:id="rId9102" xr:uid="{00000000-0004-0000-0C00-00008D230000}"/>
    <hyperlink ref="O4652" r:id="rId9103" xr:uid="{00000000-0004-0000-0C00-00008E230000}"/>
    <hyperlink ref="N4653" r:id="rId9104" xr:uid="{00000000-0004-0000-0C00-00008F230000}"/>
    <hyperlink ref="O4653" r:id="rId9105" xr:uid="{00000000-0004-0000-0C00-000090230000}"/>
    <hyperlink ref="N4654" r:id="rId9106" xr:uid="{00000000-0004-0000-0C00-000091230000}"/>
    <hyperlink ref="O4654" r:id="rId9107" xr:uid="{00000000-0004-0000-0C00-000092230000}"/>
    <hyperlink ref="N4655" r:id="rId9108" xr:uid="{00000000-0004-0000-0C00-000093230000}"/>
    <hyperlink ref="O4655" r:id="rId9109" xr:uid="{00000000-0004-0000-0C00-000094230000}"/>
    <hyperlink ref="N4656" r:id="rId9110" xr:uid="{00000000-0004-0000-0C00-000095230000}"/>
    <hyperlink ref="O4656" r:id="rId9111" xr:uid="{00000000-0004-0000-0C00-000096230000}"/>
    <hyperlink ref="N4657" r:id="rId9112" xr:uid="{00000000-0004-0000-0C00-000097230000}"/>
    <hyperlink ref="O4657" r:id="rId9113" xr:uid="{00000000-0004-0000-0C00-000098230000}"/>
    <hyperlink ref="N4658" r:id="rId9114" xr:uid="{00000000-0004-0000-0C00-000099230000}"/>
    <hyperlink ref="O4658" r:id="rId9115" xr:uid="{00000000-0004-0000-0C00-00009A230000}"/>
    <hyperlink ref="N4659" r:id="rId9116" xr:uid="{00000000-0004-0000-0C00-00009B230000}"/>
    <hyperlink ref="O4659" r:id="rId9117" xr:uid="{00000000-0004-0000-0C00-00009C230000}"/>
    <hyperlink ref="N4660" r:id="rId9118" xr:uid="{00000000-0004-0000-0C00-00009D230000}"/>
    <hyperlink ref="O4660" r:id="rId9119" xr:uid="{00000000-0004-0000-0C00-00009E230000}"/>
    <hyperlink ref="N4661" r:id="rId9120" xr:uid="{00000000-0004-0000-0C00-00009F230000}"/>
    <hyperlink ref="O4661" r:id="rId9121" xr:uid="{00000000-0004-0000-0C00-0000A0230000}"/>
    <hyperlink ref="N4662" r:id="rId9122" xr:uid="{00000000-0004-0000-0C00-0000A1230000}"/>
    <hyperlink ref="O4662" r:id="rId9123" xr:uid="{00000000-0004-0000-0C00-0000A2230000}"/>
    <hyperlink ref="N4663" r:id="rId9124" xr:uid="{00000000-0004-0000-0C00-0000A3230000}"/>
    <hyperlink ref="O4663" r:id="rId9125" xr:uid="{00000000-0004-0000-0C00-0000A4230000}"/>
    <hyperlink ref="N4664" r:id="rId9126" xr:uid="{00000000-0004-0000-0C00-0000A5230000}"/>
    <hyperlink ref="O4664" r:id="rId9127" xr:uid="{00000000-0004-0000-0C00-0000A6230000}"/>
    <hyperlink ref="N4665" r:id="rId9128" xr:uid="{00000000-0004-0000-0C00-0000A7230000}"/>
    <hyperlink ref="O4665" r:id="rId9129" xr:uid="{00000000-0004-0000-0C00-0000A8230000}"/>
    <hyperlink ref="N4666" r:id="rId9130" xr:uid="{00000000-0004-0000-0C00-0000A9230000}"/>
    <hyperlink ref="O4666" r:id="rId9131" xr:uid="{00000000-0004-0000-0C00-0000AA230000}"/>
    <hyperlink ref="N4667" r:id="rId9132" xr:uid="{00000000-0004-0000-0C00-0000AB230000}"/>
    <hyperlink ref="O4667" r:id="rId9133" xr:uid="{00000000-0004-0000-0C00-0000AC230000}"/>
    <hyperlink ref="N4668" r:id="rId9134" xr:uid="{00000000-0004-0000-0C00-0000AD230000}"/>
    <hyperlink ref="O4668" r:id="rId9135" xr:uid="{00000000-0004-0000-0C00-0000AE230000}"/>
    <hyperlink ref="N4669" r:id="rId9136" xr:uid="{00000000-0004-0000-0C00-0000AF230000}"/>
    <hyperlink ref="O4669" r:id="rId9137" xr:uid="{00000000-0004-0000-0C00-0000B0230000}"/>
    <hyperlink ref="N4670" r:id="rId9138" xr:uid="{00000000-0004-0000-0C00-0000B1230000}"/>
    <hyperlink ref="O4670" r:id="rId9139" xr:uid="{00000000-0004-0000-0C00-0000B2230000}"/>
    <hyperlink ref="N4671" r:id="rId9140" xr:uid="{00000000-0004-0000-0C00-0000B3230000}"/>
    <hyperlink ref="O4671" r:id="rId9141" xr:uid="{00000000-0004-0000-0C00-0000B4230000}"/>
    <hyperlink ref="N4672" r:id="rId9142" xr:uid="{00000000-0004-0000-0C00-0000B5230000}"/>
    <hyperlink ref="O4672" r:id="rId9143" xr:uid="{00000000-0004-0000-0C00-0000B6230000}"/>
    <hyperlink ref="N4673" r:id="rId9144" xr:uid="{00000000-0004-0000-0C00-0000B7230000}"/>
    <hyperlink ref="O4673" r:id="rId9145" xr:uid="{00000000-0004-0000-0C00-0000B8230000}"/>
    <hyperlink ref="N4674" r:id="rId9146" xr:uid="{00000000-0004-0000-0C00-0000B9230000}"/>
    <hyperlink ref="O4674" r:id="rId9147" xr:uid="{00000000-0004-0000-0C00-0000BA230000}"/>
    <hyperlink ref="N4675" r:id="rId9148" xr:uid="{00000000-0004-0000-0C00-0000BB230000}"/>
    <hyperlink ref="O4675" r:id="rId9149" xr:uid="{00000000-0004-0000-0C00-0000BC230000}"/>
    <hyperlink ref="N4676" r:id="rId9150" xr:uid="{00000000-0004-0000-0C00-0000BD230000}"/>
    <hyperlink ref="O4676" r:id="rId9151" xr:uid="{00000000-0004-0000-0C00-0000BE230000}"/>
    <hyperlink ref="N4677" r:id="rId9152" xr:uid="{00000000-0004-0000-0C00-0000BF230000}"/>
    <hyperlink ref="O4677" r:id="rId9153" xr:uid="{00000000-0004-0000-0C00-0000C0230000}"/>
    <hyperlink ref="N4678" r:id="rId9154" xr:uid="{00000000-0004-0000-0C00-0000C1230000}"/>
    <hyperlink ref="O4678" r:id="rId9155" xr:uid="{00000000-0004-0000-0C00-0000C2230000}"/>
    <hyperlink ref="N4679" r:id="rId9156" xr:uid="{00000000-0004-0000-0C00-0000C3230000}"/>
    <hyperlink ref="O4679" r:id="rId9157" xr:uid="{00000000-0004-0000-0C00-0000C4230000}"/>
    <hyperlink ref="N4680" r:id="rId9158" xr:uid="{00000000-0004-0000-0C00-0000C5230000}"/>
    <hyperlink ref="O4680" r:id="rId9159" xr:uid="{00000000-0004-0000-0C00-0000C6230000}"/>
    <hyperlink ref="N4681" r:id="rId9160" xr:uid="{00000000-0004-0000-0C00-0000C7230000}"/>
    <hyperlink ref="O4681" r:id="rId9161" xr:uid="{00000000-0004-0000-0C00-0000C8230000}"/>
    <hyperlink ref="N4682" r:id="rId9162" xr:uid="{00000000-0004-0000-0C00-0000C9230000}"/>
    <hyperlink ref="O4682" r:id="rId9163" xr:uid="{00000000-0004-0000-0C00-0000CA230000}"/>
    <hyperlink ref="N4683" r:id="rId9164" xr:uid="{00000000-0004-0000-0C00-0000CB230000}"/>
    <hyperlink ref="O4683" r:id="rId9165" xr:uid="{00000000-0004-0000-0C00-0000CC230000}"/>
    <hyperlink ref="N4684" r:id="rId9166" xr:uid="{00000000-0004-0000-0C00-0000CD230000}"/>
    <hyperlink ref="O4684" r:id="rId9167" xr:uid="{00000000-0004-0000-0C00-0000CE230000}"/>
    <hyperlink ref="N4685" r:id="rId9168" xr:uid="{00000000-0004-0000-0C00-0000CF230000}"/>
    <hyperlink ref="O4685" r:id="rId9169" xr:uid="{00000000-0004-0000-0C00-0000D0230000}"/>
    <hyperlink ref="N4686" r:id="rId9170" xr:uid="{00000000-0004-0000-0C00-0000D1230000}"/>
    <hyperlink ref="O4686" r:id="rId9171" xr:uid="{00000000-0004-0000-0C00-0000D2230000}"/>
    <hyperlink ref="N4687" r:id="rId9172" xr:uid="{00000000-0004-0000-0C00-0000D3230000}"/>
    <hyperlink ref="O4687" r:id="rId9173" xr:uid="{00000000-0004-0000-0C00-0000D4230000}"/>
    <hyperlink ref="N4688" r:id="rId9174" xr:uid="{00000000-0004-0000-0C00-0000D5230000}"/>
    <hyperlink ref="O4688" r:id="rId9175" xr:uid="{00000000-0004-0000-0C00-0000D6230000}"/>
    <hyperlink ref="N4689" r:id="rId9176" xr:uid="{00000000-0004-0000-0C00-0000D7230000}"/>
    <hyperlink ref="O4689" r:id="rId9177" xr:uid="{00000000-0004-0000-0C00-0000D8230000}"/>
    <hyperlink ref="N4690" r:id="rId9178" xr:uid="{00000000-0004-0000-0C00-0000D9230000}"/>
    <hyperlink ref="O4690" r:id="rId9179" xr:uid="{00000000-0004-0000-0C00-0000DA230000}"/>
    <hyperlink ref="N4691" r:id="rId9180" xr:uid="{00000000-0004-0000-0C00-0000DB230000}"/>
    <hyperlink ref="O4691" r:id="rId9181" xr:uid="{00000000-0004-0000-0C00-0000DC230000}"/>
    <hyperlink ref="N4692" r:id="rId9182" xr:uid="{00000000-0004-0000-0C00-0000DD230000}"/>
    <hyperlink ref="O4692" r:id="rId9183" xr:uid="{00000000-0004-0000-0C00-0000DE230000}"/>
    <hyperlink ref="N4693" r:id="rId9184" xr:uid="{00000000-0004-0000-0C00-0000DF230000}"/>
    <hyperlink ref="O4693" r:id="rId9185" xr:uid="{00000000-0004-0000-0C00-0000E0230000}"/>
    <hyperlink ref="N4694" r:id="rId9186" xr:uid="{00000000-0004-0000-0C00-0000E1230000}"/>
    <hyperlink ref="O4694" r:id="rId9187" xr:uid="{00000000-0004-0000-0C00-0000E2230000}"/>
    <hyperlink ref="N4695" r:id="rId9188" xr:uid="{00000000-0004-0000-0C00-0000E3230000}"/>
    <hyperlink ref="O4695" r:id="rId9189" xr:uid="{00000000-0004-0000-0C00-0000E4230000}"/>
    <hyperlink ref="N4696" r:id="rId9190" xr:uid="{00000000-0004-0000-0C00-0000E5230000}"/>
    <hyperlink ref="O4696" r:id="rId9191" xr:uid="{00000000-0004-0000-0C00-0000E6230000}"/>
    <hyperlink ref="N4697" r:id="rId9192" xr:uid="{00000000-0004-0000-0C00-0000E7230000}"/>
    <hyperlink ref="O4697" r:id="rId9193" xr:uid="{00000000-0004-0000-0C00-0000E8230000}"/>
    <hyperlink ref="N4698" r:id="rId9194" xr:uid="{00000000-0004-0000-0C00-0000E9230000}"/>
    <hyperlink ref="O4698" r:id="rId9195" xr:uid="{00000000-0004-0000-0C00-0000EA230000}"/>
    <hyperlink ref="N4699" r:id="rId9196" xr:uid="{00000000-0004-0000-0C00-0000EB230000}"/>
    <hyperlink ref="O4699" r:id="rId9197" xr:uid="{00000000-0004-0000-0C00-0000EC230000}"/>
    <hyperlink ref="N4700" r:id="rId9198" xr:uid="{00000000-0004-0000-0C00-0000ED230000}"/>
    <hyperlink ref="O4700" r:id="rId9199" xr:uid="{00000000-0004-0000-0C00-0000EE230000}"/>
    <hyperlink ref="N4701" r:id="rId9200" xr:uid="{00000000-0004-0000-0C00-0000EF230000}"/>
    <hyperlink ref="O4701" r:id="rId9201" xr:uid="{00000000-0004-0000-0C00-0000F0230000}"/>
    <hyperlink ref="N4702" r:id="rId9202" xr:uid="{00000000-0004-0000-0C00-0000F1230000}"/>
    <hyperlink ref="O4702" r:id="rId9203" xr:uid="{00000000-0004-0000-0C00-0000F2230000}"/>
    <hyperlink ref="N4703" r:id="rId9204" xr:uid="{00000000-0004-0000-0C00-0000F3230000}"/>
    <hyperlink ref="O4703" r:id="rId9205" xr:uid="{00000000-0004-0000-0C00-0000F4230000}"/>
    <hyperlink ref="N4704" r:id="rId9206" xr:uid="{00000000-0004-0000-0C00-0000F5230000}"/>
    <hyperlink ref="O4704" r:id="rId9207" xr:uid="{00000000-0004-0000-0C00-0000F6230000}"/>
    <hyperlink ref="N4705" r:id="rId9208" xr:uid="{00000000-0004-0000-0C00-0000F7230000}"/>
    <hyperlink ref="O4705" r:id="rId9209" xr:uid="{00000000-0004-0000-0C00-0000F8230000}"/>
    <hyperlink ref="N4706" r:id="rId9210" xr:uid="{00000000-0004-0000-0C00-0000F9230000}"/>
    <hyperlink ref="O4706" r:id="rId9211" xr:uid="{00000000-0004-0000-0C00-0000FA230000}"/>
    <hyperlink ref="N4707" r:id="rId9212" xr:uid="{00000000-0004-0000-0C00-0000FB230000}"/>
    <hyperlink ref="O4707" r:id="rId9213" xr:uid="{00000000-0004-0000-0C00-0000FC230000}"/>
    <hyperlink ref="N4708" r:id="rId9214" xr:uid="{00000000-0004-0000-0C00-0000FD230000}"/>
    <hyperlink ref="O4708" r:id="rId9215" xr:uid="{00000000-0004-0000-0C00-0000FE230000}"/>
    <hyperlink ref="N4709" r:id="rId9216" xr:uid="{00000000-0004-0000-0C00-0000FF230000}"/>
    <hyperlink ref="O4709" r:id="rId9217" xr:uid="{00000000-0004-0000-0C00-000000240000}"/>
    <hyperlink ref="N4710" r:id="rId9218" xr:uid="{00000000-0004-0000-0C00-000001240000}"/>
    <hyperlink ref="O4710" r:id="rId9219" xr:uid="{00000000-0004-0000-0C00-000002240000}"/>
    <hyperlink ref="N4711" r:id="rId9220" xr:uid="{00000000-0004-0000-0C00-000003240000}"/>
    <hyperlink ref="O4711" r:id="rId9221" xr:uid="{00000000-0004-0000-0C00-000004240000}"/>
    <hyperlink ref="N4712" r:id="rId9222" xr:uid="{00000000-0004-0000-0C00-000005240000}"/>
    <hyperlink ref="O4712" r:id="rId9223" xr:uid="{00000000-0004-0000-0C00-000006240000}"/>
    <hyperlink ref="N4713" r:id="rId9224" xr:uid="{00000000-0004-0000-0C00-000007240000}"/>
    <hyperlink ref="O4713" r:id="rId9225" xr:uid="{00000000-0004-0000-0C00-000008240000}"/>
    <hyperlink ref="N4714" r:id="rId9226" xr:uid="{00000000-0004-0000-0C00-000009240000}"/>
    <hyperlink ref="O4714" r:id="rId9227" xr:uid="{00000000-0004-0000-0C00-00000A240000}"/>
    <hyperlink ref="N4715" r:id="rId9228" xr:uid="{00000000-0004-0000-0C00-00000B240000}"/>
    <hyperlink ref="O4715" r:id="rId9229" xr:uid="{00000000-0004-0000-0C00-00000C240000}"/>
    <hyperlink ref="N4716" r:id="rId9230" xr:uid="{00000000-0004-0000-0C00-00000D240000}"/>
    <hyperlink ref="O4716" r:id="rId9231" xr:uid="{00000000-0004-0000-0C00-00000E240000}"/>
    <hyperlink ref="N4717" r:id="rId9232" xr:uid="{00000000-0004-0000-0C00-00000F240000}"/>
    <hyperlink ref="O4717" r:id="rId9233" xr:uid="{00000000-0004-0000-0C00-000010240000}"/>
    <hyperlink ref="N4718" r:id="rId9234" xr:uid="{00000000-0004-0000-0C00-000011240000}"/>
    <hyperlink ref="O4718" r:id="rId9235" xr:uid="{00000000-0004-0000-0C00-000012240000}"/>
    <hyperlink ref="N4719" r:id="rId9236" xr:uid="{00000000-0004-0000-0C00-000013240000}"/>
    <hyperlink ref="O4719" r:id="rId9237" xr:uid="{00000000-0004-0000-0C00-000014240000}"/>
    <hyperlink ref="N4720" r:id="rId9238" xr:uid="{00000000-0004-0000-0C00-000015240000}"/>
    <hyperlink ref="O4720" r:id="rId9239" xr:uid="{00000000-0004-0000-0C00-000016240000}"/>
    <hyperlink ref="N4721" r:id="rId9240" xr:uid="{00000000-0004-0000-0C00-000017240000}"/>
    <hyperlink ref="O4721" r:id="rId9241" xr:uid="{00000000-0004-0000-0C00-000018240000}"/>
    <hyperlink ref="N4722" r:id="rId9242" xr:uid="{00000000-0004-0000-0C00-000019240000}"/>
    <hyperlink ref="O4722" r:id="rId9243" xr:uid="{00000000-0004-0000-0C00-00001A240000}"/>
    <hyperlink ref="N4723" r:id="rId9244" xr:uid="{00000000-0004-0000-0C00-00001B240000}"/>
    <hyperlink ref="O4723" r:id="rId9245" xr:uid="{00000000-0004-0000-0C00-00001C240000}"/>
    <hyperlink ref="N4724" r:id="rId9246" xr:uid="{00000000-0004-0000-0C00-00001D240000}"/>
    <hyperlink ref="O4724" r:id="rId9247" xr:uid="{00000000-0004-0000-0C00-00001E240000}"/>
    <hyperlink ref="N4725" r:id="rId9248" xr:uid="{00000000-0004-0000-0C00-00001F240000}"/>
    <hyperlink ref="O4725" r:id="rId9249" xr:uid="{00000000-0004-0000-0C00-000020240000}"/>
    <hyperlink ref="N4726" r:id="rId9250" xr:uid="{00000000-0004-0000-0C00-000021240000}"/>
    <hyperlink ref="O4726" r:id="rId9251" xr:uid="{00000000-0004-0000-0C00-000022240000}"/>
    <hyperlink ref="N4727" r:id="rId9252" xr:uid="{00000000-0004-0000-0C00-000023240000}"/>
    <hyperlink ref="O4727" r:id="rId9253" xr:uid="{00000000-0004-0000-0C00-000024240000}"/>
    <hyperlink ref="N4728" r:id="rId9254" xr:uid="{00000000-0004-0000-0C00-000025240000}"/>
    <hyperlink ref="O4728" r:id="rId9255" xr:uid="{00000000-0004-0000-0C00-000026240000}"/>
    <hyperlink ref="N4729" r:id="rId9256" xr:uid="{00000000-0004-0000-0C00-000027240000}"/>
    <hyperlink ref="O4729" r:id="rId9257" xr:uid="{00000000-0004-0000-0C00-000028240000}"/>
    <hyperlink ref="N4730" r:id="rId9258" xr:uid="{00000000-0004-0000-0C00-000029240000}"/>
    <hyperlink ref="O4730" r:id="rId9259" xr:uid="{00000000-0004-0000-0C00-00002A240000}"/>
    <hyperlink ref="N4731" r:id="rId9260" xr:uid="{00000000-0004-0000-0C00-00002B240000}"/>
    <hyperlink ref="O4731" r:id="rId9261" xr:uid="{00000000-0004-0000-0C00-00002C240000}"/>
    <hyperlink ref="N4732" r:id="rId9262" xr:uid="{00000000-0004-0000-0C00-00002D240000}"/>
    <hyperlink ref="O4732" r:id="rId9263" xr:uid="{00000000-0004-0000-0C00-00002E240000}"/>
    <hyperlink ref="N4733" r:id="rId9264" xr:uid="{00000000-0004-0000-0C00-00002F240000}"/>
    <hyperlink ref="O4733" r:id="rId9265" xr:uid="{00000000-0004-0000-0C00-000030240000}"/>
    <hyperlink ref="N4734" r:id="rId9266" xr:uid="{00000000-0004-0000-0C00-000031240000}"/>
    <hyperlink ref="O4734" r:id="rId9267" xr:uid="{00000000-0004-0000-0C00-000032240000}"/>
    <hyperlink ref="N4735" r:id="rId9268" xr:uid="{00000000-0004-0000-0C00-000033240000}"/>
    <hyperlink ref="O4735" r:id="rId9269" xr:uid="{00000000-0004-0000-0C00-000034240000}"/>
    <hyperlink ref="N4736" r:id="rId9270" xr:uid="{00000000-0004-0000-0C00-000035240000}"/>
    <hyperlink ref="O4736" r:id="rId9271" xr:uid="{00000000-0004-0000-0C00-000036240000}"/>
    <hyperlink ref="N4737" r:id="rId9272" xr:uid="{00000000-0004-0000-0C00-000037240000}"/>
    <hyperlink ref="O4737" r:id="rId9273" xr:uid="{00000000-0004-0000-0C00-000038240000}"/>
    <hyperlink ref="N4738" r:id="rId9274" xr:uid="{00000000-0004-0000-0C00-000039240000}"/>
    <hyperlink ref="O4738" r:id="rId9275" xr:uid="{00000000-0004-0000-0C00-00003A240000}"/>
    <hyperlink ref="N4739" r:id="rId9276" xr:uid="{00000000-0004-0000-0C00-00003B240000}"/>
    <hyperlink ref="O4739" r:id="rId9277" xr:uid="{00000000-0004-0000-0C00-00003C240000}"/>
    <hyperlink ref="N4740" r:id="rId9278" xr:uid="{00000000-0004-0000-0C00-00003D240000}"/>
    <hyperlink ref="O4740" r:id="rId9279" xr:uid="{00000000-0004-0000-0C00-00003E240000}"/>
    <hyperlink ref="N4741" r:id="rId9280" xr:uid="{00000000-0004-0000-0C00-00003F240000}"/>
    <hyperlink ref="O4741" r:id="rId9281" xr:uid="{00000000-0004-0000-0C00-000040240000}"/>
    <hyperlink ref="N4742" r:id="rId9282" xr:uid="{00000000-0004-0000-0C00-000041240000}"/>
    <hyperlink ref="O4742" r:id="rId9283" xr:uid="{00000000-0004-0000-0C00-000042240000}"/>
    <hyperlink ref="N4743" r:id="rId9284" xr:uid="{00000000-0004-0000-0C00-000043240000}"/>
    <hyperlink ref="O4743" r:id="rId9285" xr:uid="{00000000-0004-0000-0C00-000044240000}"/>
    <hyperlink ref="N4744" r:id="rId9286" xr:uid="{00000000-0004-0000-0C00-000045240000}"/>
    <hyperlink ref="O4744" r:id="rId9287" xr:uid="{00000000-0004-0000-0C00-000046240000}"/>
    <hyperlink ref="N4745" r:id="rId9288" xr:uid="{00000000-0004-0000-0C00-000047240000}"/>
    <hyperlink ref="O4745" r:id="rId9289" xr:uid="{00000000-0004-0000-0C00-000048240000}"/>
    <hyperlink ref="N4746" r:id="rId9290" xr:uid="{00000000-0004-0000-0C00-000049240000}"/>
    <hyperlink ref="O4746" r:id="rId9291" xr:uid="{00000000-0004-0000-0C00-00004A240000}"/>
    <hyperlink ref="N4747" r:id="rId9292" xr:uid="{00000000-0004-0000-0C00-00004B240000}"/>
    <hyperlink ref="O4747" r:id="rId9293" xr:uid="{00000000-0004-0000-0C00-00004C240000}"/>
    <hyperlink ref="N4748" r:id="rId9294" xr:uid="{00000000-0004-0000-0C00-00004D240000}"/>
    <hyperlink ref="O4748" r:id="rId9295" xr:uid="{00000000-0004-0000-0C00-00004E240000}"/>
    <hyperlink ref="N4749" r:id="rId9296" xr:uid="{00000000-0004-0000-0C00-00004F240000}"/>
    <hyperlink ref="O4749" r:id="rId9297" xr:uid="{00000000-0004-0000-0C00-000050240000}"/>
    <hyperlink ref="N4750" r:id="rId9298" xr:uid="{00000000-0004-0000-0C00-000051240000}"/>
    <hyperlink ref="O4750" r:id="rId9299" xr:uid="{00000000-0004-0000-0C00-000052240000}"/>
    <hyperlink ref="N4751" r:id="rId9300" xr:uid="{00000000-0004-0000-0C00-000053240000}"/>
    <hyperlink ref="O4751" r:id="rId9301" xr:uid="{00000000-0004-0000-0C00-000054240000}"/>
    <hyperlink ref="N4752" r:id="rId9302" xr:uid="{00000000-0004-0000-0C00-000055240000}"/>
    <hyperlink ref="O4752" r:id="rId9303" xr:uid="{00000000-0004-0000-0C00-000056240000}"/>
    <hyperlink ref="N4753" r:id="rId9304" xr:uid="{00000000-0004-0000-0C00-000057240000}"/>
    <hyperlink ref="O4753" r:id="rId9305" xr:uid="{00000000-0004-0000-0C00-000058240000}"/>
    <hyperlink ref="N4754" r:id="rId9306" xr:uid="{00000000-0004-0000-0C00-000059240000}"/>
    <hyperlink ref="O4754" r:id="rId9307" xr:uid="{00000000-0004-0000-0C00-00005A240000}"/>
    <hyperlink ref="N4755" r:id="rId9308" xr:uid="{00000000-0004-0000-0C00-00005B240000}"/>
    <hyperlink ref="O4755" r:id="rId9309" xr:uid="{00000000-0004-0000-0C00-00005C240000}"/>
    <hyperlink ref="N4756" r:id="rId9310" xr:uid="{00000000-0004-0000-0C00-00005D240000}"/>
    <hyperlink ref="O4756" r:id="rId9311" xr:uid="{00000000-0004-0000-0C00-00005E240000}"/>
    <hyperlink ref="N4757" r:id="rId9312" xr:uid="{00000000-0004-0000-0C00-00005F240000}"/>
    <hyperlink ref="N4758" r:id="rId9313" xr:uid="{00000000-0004-0000-0C00-000060240000}"/>
    <hyperlink ref="O4758" r:id="rId9314" xr:uid="{00000000-0004-0000-0C00-000061240000}"/>
    <hyperlink ref="N4759" r:id="rId9315" xr:uid="{00000000-0004-0000-0C00-000062240000}"/>
    <hyperlink ref="O4759" r:id="rId9316" xr:uid="{00000000-0004-0000-0C00-000063240000}"/>
    <hyperlink ref="N4760" r:id="rId9317" xr:uid="{00000000-0004-0000-0C00-000064240000}"/>
    <hyperlink ref="O4760" r:id="rId9318" xr:uid="{00000000-0004-0000-0C00-000065240000}"/>
    <hyperlink ref="N4761" r:id="rId9319" xr:uid="{00000000-0004-0000-0C00-000066240000}"/>
    <hyperlink ref="O4761" r:id="rId9320" xr:uid="{00000000-0004-0000-0C00-000067240000}"/>
    <hyperlink ref="N4762" r:id="rId9321" xr:uid="{00000000-0004-0000-0C00-000068240000}"/>
    <hyperlink ref="O4762" r:id="rId9322" xr:uid="{00000000-0004-0000-0C00-000069240000}"/>
    <hyperlink ref="N4763" r:id="rId9323" xr:uid="{00000000-0004-0000-0C00-00006A240000}"/>
    <hyperlink ref="O4763" r:id="rId9324" xr:uid="{00000000-0004-0000-0C00-00006B240000}"/>
    <hyperlink ref="N4764" r:id="rId9325" xr:uid="{00000000-0004-0000-0C00-00006C240000}"/>
    <hyperlink ref="O4764" r:id="rId9326" xr:uid="{00000000-0004-0000-0C00-00006D240000}"/>
    <hyperlink ref="N4765" r:id="rId9327" xr:uid="{00000000-0004-0000-0C00-00006E240000}"/>
    <hyperlink ref="O4765" r:id="rId9328" xr:uid="{00000000-0004-0000-0C00-00006F240000}"/>
    <hyperlink ref="N4766" r:id="rId9329" xr:uid="{00000000-0004-0000-0C00-000070240000}"/>
    <hyperlink ref="O4766" r:id="rId9330" xr:uid="{00000000-0004-0000-0C00-000071240000}"/>
    <hyperlink ref="N4767" r:id="rId9331" xr:uid="{00000000-0004-0000-0C00-000072240000}"/>
    <hyperlink ref="O4767" r:id="rId9332" xr:uid="{00000000-0004-0000-0C00-000073240000}"/>
    <hyperlink ref="N4768" r:id="rId9333" xr:uid="{00000000-0004-0000-0C00-000074240000}"/>
    <hyperlink ref="O4768" r:id="rId9334" xr:uid="{00000000-0004-0000-0C00-000075240000}"/>
    <hyperlink ref="N4769" r:id="rId9335" xr:uid="{00000000-0004-0000-0C00-000076240000}"/>
    <hyperlink ref="O4769" r:id="rId9336" xr:uid="{00000000-0004-0000-0C00-000077240000}"/>
    <hyperlink ref="N4770" r:id="rId9337" xr:uid="{00000000-0004-0000-0C00-000078240000}"/>
    <hyperlink ref="O4770" r:id="rId9338" xr:uid="{00000000-0004-0000-0C00-000079240000}"/>
    <hyperlink ref="N4771" r:id="rId9339" xr:uid="{00000000-0004-0000-0C00-00007A240000}"/>
    <hyperlink ref="O4771" r:id="rId9340" xr:uid="{00000000-0004-0000-0C00-00007B240000}"/>
    <hyperlink ref="N4772" r:id="rId9341" xr:uid="{00000000-0004-0000-0C00-00007C240000}"/>
    <hyperlink ref="O4772" r:id="rId9342" xr:uid="{00000000-0004-0000-0C00-00007D240000}"/>
    <hyperlink ref="N4773" r:id="rId9343" xr:uid="{00000000-0004-0000-0C00-00007E240000}"/>
    <hyperlink ref="O4773" r:id="rId9344" xr:uid="{00000000-0004-0000-0C00-00007F240000}"/>
    <hyperlink ref="N4774" r:id="rId9345" xr:uid="{00000000-0004-0000-0C00-000080240000}"/>
    <hyperlink ref="O4774" r:id="rId9346" xr:uid="{00000000-0004-0000-0C00-000081240000}"/>
    <hyperlink ref="N4775" r:id="rId9347" xr:uid="{00000000-0004-0000-0C00-000082240000}"/>
    <hyperlink ref="O4775" r:id="rId9348" xr:uid="{00000000-0004-0000-0C00-000083240000}"/>
    <hyperlink ref="N4776" r:id="rId9349" xr:uid="{00000000-0004-0000-0C00-000084240000}"/>
    <hyperlink ref="O4776" r:id="rId9350" xr:uid="{00000000-0004-0000-0C00-000085240000}"/>
    <hyperlink ref="N4777" r:id="rId9351" xr:uid="{00000000-0004-0000-0C00-000086240000}"/>
    <hyperlink ref="O4777" r:id="rId9352" xr:uid="{00000000-0004-0000-0C00-000087240000}"/>
    <hyperlink ref="N4778" r:id="rId9353" xr:uid="{00000000-0004-0000-0C00-000088240000}"/>
    <hyperlink ref="O4778" r:id="rId9354" xr:uid="{00000000-0004-0000-0C00-000089240000}"/>
    <hyperlink ref="N4779" r:id="rId9355" xr:uid="{00000000-0004-0000-0C00-00008A240000}"/>
    <hyperlink ref="O4779" r:id="rId9356" xr:uid="{00000000-0004-0000-0C00-00008B240000}"/>
    <hyperlink ref="N4780" r:id="rId9357" xr:uid="{00000000-0004-0000-0C00-00008C240000}"/>
    <hyperlink ref="O4780" r:id="rId9358" xr:uid="{00000000-0004-0000-0C00-00008D240000}"/>
    <hyperlink ref="N4781" r:id="rId9359" xr:uid="{00000000-0004-0000-0C00-00008E240000}"/>
    <hyperlink ref="O4781" r:id="rId9360" xr:uid="{00000000-0004-0000-0C00-00008F240000}"/>
    <hyperlink ref="N4782" r:id="rId9361" xr:uid="{00000000-0004-0000-0C00-000090240000}"/>
    <hyperlink ref="O4782" r:id="rId9362" xr:uid="{00000000-0004-0000-0C00-000091240000}"/>
    <hyperlink ref="N4783" r:id="rId9363" xr:uid="{00000000-0004-0000-0C00-000092240000}"/>
    <hyperlink ref="O4783" r:id="rId9364" xr:uid="{00000000-0004-0000-0C00-000093240000}"/>
    <hyperlink ref="N4784" r:id="rId9365" xr:uid="{00000000-0004-0000-0C00-000094240000}"/>
    <hyperlink ref="O4784" r:id="rId9366" xr:uid="{00000000-0004-0000-0C00-000095240000}"/>
    <hyperlink ref="N4785" r:id="rId9367" xr:uid="{00000000-0004-0000-0C00-000096240000}"/>
    <hyperlink ref="O4785" r:id="rId9368" xr:uid="{00000000-0004-0000-0C00-000097240000}"/>
    <hyperlink ref="N4786" r:id="rId9369" xr:uid="{00000000-0004-0000-0C00-000098240000}"/>
    <hyperlink ref="O4786" r:id="rId9370" xr:uid="{00000000-0004-0000-0C00-000099240000}"/>
    <hyperlink ref="N4787" r:id="rId9371" xr:uid="{00000000-0004-0000-0C00-00009A240000}"/>
    <hyperlink ref="O4787" r:id="rId9372" xr:uid="{00000000-0004-0000-0C00-00009B240000}"/>
    <hyperlink ref="N4788" r:id="rId9373" xr:uid="{00000000-0004-0000-0C00-00009C240000}"/>
    <hyperlink ref="O4788" r:id="rId9374" xr:uid="{00000000-0004-0000-0C00-00009D240000}"/>
    <hyperlink ref="N4789" r:id="rId9375" xr:uid="{00000000-0004-0000-0C00-00009E240000}"/>
    <hyperlink ref="N4790" r:id="rId9376" xr:uid="{00000000-0004-0000-0C00-00009F240000}"/>
    <hyperlink ref="O4790" r:id="rId9377" xr:uid="{00000000-0004-0000-0C00-0000A0240000}"/>
    <hyperlink ref="N4791" r:id="rId9378" xr:uid="{00000000-0004-0000-0C00-0000A1240000}"/>
    <hyperlink ref="O4791" r:id="rId9379" xr:uid="{00000000-0004-0000-0C00-0000A2240000}"/>
    <hyperlink ref="N4792" r:id="rId9380" xr:uid="{00000000-0004-0000-0C00-0000A3240000}"/>
    <hyperlink ref="O4792" r:id="rId9381" xr:uid="{00000000-0004-0000-0C00-0000A4240000}"/>
    <hyperlink ref="N4793" r:id="rId9382" xr:uid="{00000000-0004-0000-0C00-0000A5240000}"/>
    <hyperlink ref="O4793" r:id="rId9383" xr:uid="{00000000-0004-0000-0C00-0000A6240000}"/>
    <hyperlink ref="N4794" r:id="rId9384" xr:uid="{00000000-0004-0000-0C00-0000A7240000}"/>
    <hyperlink ref="N4795" r:id="rId9385" xr:uid="{00000000-0004-0000-0C00-0000A8240000}"/>
    <hyperlink ref="O4795" r:id="rId9386" xr:uid="{00000000-0004-0000-0C00-0000A9240000}"/>
    <hyperlink ref="N4796" r:id="rId9387" xr:uid="{00000000-0004-0000-0C00-0000AA240000}"/>
    <hyperlink ref="O4796" r:id="rId9388" xr:uid="{00000000-0004-0000-0C00-0000AB240000}"/>
    <hyperlink ref="N4797" r:id="rId9389" xr:uid="{00000000-0004-0000-0C00-0000AC240000}"/>
    <hyperlink ref="O4797" r:id="rId9390" xr:uid="{00000000-0004-0000-0C00-0000AD240000}"/>
    <hyperlink ref="N4798" r:id="rId9391" xr:uid="{00000000-0004-0000-0C00-0000AE240000}"/>
    <hyperlink ref="O4798" r:id="rId9392" xr:uid="{00000000-0004-0000-0C00-0000AF240000}"/>
    <hyperlink ref="N4799" r:id="rId9393" xr:uid="{00000000-0004-0000-0C00-0000B0240000}"/>
    <hyperlink ref="O4799" r:id="rId9394" xr:uid="{00000000-0004-0000-0C00-0000B1240000}"/>
    <hyperlink ref="N4800" r:id="rId9395" xr:uid="{00000000-0004-0000-0C00-0000B2240000}"/>
    <hyperlink ref="O4800" r:id="rId9396" xr:uid="{00000000-0004-0000-0C00-0000B3240000}"/>
    <hyperlink ref="N4801" r:id="rId9397" xr:uid="{00000000-0004-0000-0C00-0000B4240000}"/>
    <hyperlink ref="O4801" r:id="rId9398" xr:uid="{00000000-0004-0000-0C00-0000B5240000}"/>
    <hyperlink ref="N4802" r:id="rId9399" xr:uid="{00000000-0004-0000-0C00-0000B6240000}"/>
    <hyperlink ref="O4802" r:id="rId9400" xr:uid="{00000000-0004-0000-0C00-0000B7240000}"/>
    <hyperlink ref="N4803" r:id="rId9401" xr:uid="{00000000-0004-0000-0C00-0000B8240000}"/>
    <hyperlink ref="O4803" r:id="rId9402" xr:uid="{00000000-0004-0000-0C00-0000B9240000}"/>
    <hyperlink ref="N4804" r:id="rId9403" xr:uid="{00000000-0004-0000-0C00-0000BA240000}"/>
    <hyperlink ref="O4804" r:id="rId9404" xr:uid="{00000000-0004-0000-0C00-0000BB240000}"/>
    <hyperlink ref="N4805" r:id="rId9405" xr:uid="{00000000-0004-0000-0C00-0000BC240000}"/>
    <hyperlink ref="O4805" r:id="rId9406" xr:uid="{00000000-0004-0000-0C00-0000BD240000}"/>
    <hyperlink ref="N4806" r:id="rId9407" xr:uid="{00000000-0004-0000-0C00-0000BE240000}"/>
    <hyperlink ref="O4806" r:id="rId9408" xr:uid="{00000000-0004-0000-0C00-0000BF240000}"/>
    <hyperlink ref="N4807" r:id="rId9409" xr:uid="{00000000-0004-0000-0C00-0000C0240000}"/>
    <hyperlink ref="O4807" r:id="rId9410" xr:uid="{00000000-0004-0000-0C00-0000C1240000}"/>
    <hyperlink ref="N4808" r:id="rId9411" xr:uid="{00000000-0004-0000-0C00-0000C2240000}"/>
    <hyperlink ref="O4808" r:id="rId9412" xr:uid="{00000000-0004-0000-0C00-0000C3240000}"/>
    <hyperlink ref="N4809" r:id="rId9413" xr:uid="{00000000-0004-0000-0C00-0000C4240000}"/>
    <hyperlink ref="N4810" r:id="rId9414" xr:uid="{00000000-0004-0000-0C00-0000C5240000}"/>
    <hyperlink ref="O4810" r:id="rId9415" xr:uid="{00000000-0004-0000-0C00-0000C6240000}"/>
    <hyperlink ref="N4811" r:id="rId9416" xr:uid="{00000000-0004-0000-0C00-0000C7240000}"/>
    <hyperlink ref="O4811" r:id="rId9417" xr:uid="{00000000-0004-0000-0C00-0000C8240000}"/>
    <hyperlink ref="N4812" r:id="rId9418" xr:uid="{00000000-0004-0000-0C00-0000C9240000}"/>
    <hyperlink ref="O4812" r:id="rId9419" xr:uid="{00000000-0004-0000-0C00-0000CA240000}"/>
    <hyperlink ref="N4813" r:id="rId9420" xr:uid="{00000000-0004-0000-0C00-0000CB240000}"/>
    <hyperlink ref="O4813" r:id="rId9421" xr:uid="{00000000-0004-0000-0C00-0000CC240000}"/>
    <hyperlink ref="N4814" r:id="rId9422" xr:uid="{00000000-0004-0000-0C00-0000CD240000}"/>
    <hyperlink ref="O4814" r:id="rId9423" xr:uid="{00000000-0004-0000-0C00-0000CE240000}"/>
    <hyperlink ref="N4815" r:id="rId9424" xr:uid="{00000000-0004-0000-0C00-0000CF240000}"/>
    <hyperlink ref="O4815" r:id="rId9425" xr:uid="{00000000-0004-0000-0C00-0000D0240000}"/>
    <hyperlink ref="N4816" r:id="rId9426" xr:uid="{00000000-0004-0000-0C00-0000D1240000}"/>
    <hyperlink ref="O4816" r:id="rId9427" xr:uid="{00000000-0004-0000-0C00-0000D2240000}"/>
    <hyperlink ref="N4817" r:id="rId9428" xr:uid="{00000000-0004-0000-0C00-0000D3240000}"/>
    <hyperlink ref="O4817" r:id="rId9429" xr:uid="{00000000-0004-0000-0C00-0000D4240000}"/>
    <hyperlink ref="N4818" r:id="rId9430" xr:uid="{00000000-0004-0000-0C00-0000D5240000}"/>
    <hyperlink ref="O4818" r:id="rId9431" xr:uid="{00000000-0004-0000-0C00-0000D6240000}"/>
    <hyperlink ref="N4819" r:id="rId9432" xr:uid="{00000000-0004-0000-0C00-0000D7240000}"/>
    <hyperlink ref="N4820" r:id="rId9433" xr:uid="{00000000-0004-0000-0C00-0000D8240000}"/>
    <hyperlink ref="N4821" r:id="rId9434" xr:uid="{00000000-0004-0000-0C00-0000D9240000}"/>
    <hyperlink ref="O4821" r:id="rId9435" xr:uid="{00000000-0004-0000-0C00-0000DA240000}"/>
    <hyperlink ref="N4822" r:id="rId9436" xr:uid="{00000000-0004-0000-0C00-0000DB240000}"/>
    <hyperlink ref="N4823" r:id="rId9437" xr:uid="{00000000-0004-0000-0C00-0000DC240000}"/>
    <hyperlink ref="O4823" r:id="rId9438" xr:uid="{00000000-0004-0000-0C00-0000DD240000}"/>
    <hyperlink ref="N4824" r:id="rId9439" xr:uid="{00000000-0004-0000-0C00-0000DE240000}"/>
    <hyperlink ref="O4824" r:id="rId9440" xr:uid="{00000000-0004-0000-0C00-0000DF240000}"/>
    <hyperlink ref="N4825" r:id="rId9441" xr:uid="{00000000-0004-0000-0C00-0000E0240000}"/>
    <hyperlink ref="N4826" r:id="rId9442" xr:uid="{00000000-0004-0000-0C00-0000E1240000}"/>
    <hyperlink ref="N4827" r:id="rId9443" xr:uid="{00000000-0004-0000-0C00-0000E2240000}"/>
    <hyperlink ref="O4827" r:id="rId9444" xr:uid="{00000000-0004-0000-0C00-0000E3240000}"/>
    <hyperlink ref="N4828" r:id="rId9445" xr:uid="{00000000-0004-0000-0C00-0000E4240000}"/>
    <hyperlink ref="N4829" r:id="rId9446" xr:uid="{00000000-0004-0000-0C00-0000E5240000}"/>
    <hyperlink ref="N4830" r:id="rId9447" xr:uid="{00000000-0004-0000-0C00-0000E6240000}"/>
    <hyperlink ref="N4831" r:id="rId9448" xr:uid="{00000000-0004-0000-0C00-0000E7240000}"/>
    <hyperlink ref="N4832" r:id="rId9449" xr:uid="{00000000-0004-0000-0C00-0000E8240000}"/>
    <hyperlink ref="N4833" r:id="rId9450" xr:uid="{00000000-0004-0000-0C00-0000E9240000}"/>
    <hyperlink ref="N4834" r:id="rId9451" xr:uid="{00000000-0004-0000-0C00-0000EA240000}"/>
    <hyperlink ref="O4834" r:id="rId9452" xr:uid="{00000000-0004-0000-0C00-0000EB240000}"/>
    <hyperlink ref="N4835" r:id="rId9453" xr:uid="{00000000-0004-0000-0C00-0000EC240000}"/>
    <hyperlink ref="O4835" r:id="rId9454" xr:uid="{00000000-0004-0000-0C00-0000ED240000}"/>
    <hyperlink ref="N4836" r:id="rId9455" xr:uid="{00000000-0004-0000-0C00-0000EE240000}"/>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136"/>
  <sheetViews>
    <sheetView showGridLines="0" workbookViewId="0">
      <pane xSplit="4" ySplit="2" topLeftCell="E3" activePane="bottomRight" state="frozen"/>
      <selection pane="topRight"/>
      <selection pane="bottomLeft"/>
      <selection pane="bottomRight" activeCell="I3" sqref="I3"/>
    </sheetView>
  </sheetViews>
  <sheetFormatPr defaultRowHeight="14.4" x14ac:dyDescent="0.3"/>
  <cols>
    <col min="1" max="1" width="12.6640625" customWidth="1"/>
    <col min="2" max="2" width="15.6640625" hidden="1" customWidth="1"/>
    <col min="3" max="3" width="12.6640625" hidden="1" customWidth="1"/>
    <col min="4" max="4" width="25.6640625" customWidth="1"/>
    <col min="5" max="6" width="15.6640625" customWidth="1"/>
    <col min="7" max="8" width="30.6640625" customWidth="1"/>
    <col min="9" max="9" width="15.6640625" customWidth="1"/>
    <col min="10" max="10" width="16.6640625" customWidth="1"/>
    <col min="11" max="11" width="18.6640625" customWidth="1"/>
  </cols>
  <sheetData>
    <row r="1" spans="1:11" ht="27" x14ac:dyDescent="0.3">
      <c r="A1" s="9" t="s">
        <v>33293</v>
      </c>
      <c r="B1" s="10"/>
      <c r="C1" s="10"/>
      <c r="D1" s="10"/>
      <c r="E1" s="10"/>
      <c r="F1" s="10"/>
      <c r="G1" s="10"/>
      <c r="H1" s="10"/>
      <c r="I1" s="10"/>
      <c r="J1" s="10"/>
      <c r="K1" s="10"/>
    </row>
    <row r="2" spans="1:11" ht="24.9" customHeight="1" x14ac:dyDescent="0.3">
      <c r="A2" s="1" t="s">
        <v>1</v>
      </c>
      <c r="B2" s="1" t="s">
        <v>2</v>
      </c>
      <c r="C2" s="1" t="s">
        <v>3</v>
      </c>
      <c r="D2" s="1" t="s">
        <v>6</v>
      </c>
      <c r="E2" s="1" t="s">
        <v>33294</v>
      </c>
      <c r="F2" s="1" t="s">
        <v>626</v>
      </c>
      <c r="G2" s="1" t="s">
        <v>33295</v>
      </c>
      <c r="H2" s="1" t="s">
        <v>33296</v>
      </c>
      <c r="I2" s="1" t="s">
        <v>33297</v>
      </c>
      <c r="J2" s="1" t="s">
        <v>4862</v>
      </c>
      <c r="K2" s="1" t="s">
        <v>23</v>
      </c>
    </row>
    <row r="3" spans="1:11" ht="15" customHeight="1" x14ac:dyDescent="0.3">
      <c r="A3" s="2" t="s">
        <v>24</v>
      </c>
      <c r="B3" s="2" t="s">
        <v>34309</v>
      </c>
      <c r="C3" s="3">
        <v>1</v>
      </c>
      <c r="D3" s="2" t="s">
        <v>629</v>
      </c>
      <c r="E3" s="2" t="s">
        <v>33298</v>
      </c>
      <c r="F3" s="2" t="s">
        <v>4863</v>
      </c>
      <c r="G3" s="2" t="s">
        <v>33299</v>
      </c>
      <c r="H3" s="2" t="s">
        <v>33300</v>
      </c>
      <c r="I3" s="2" t="s">
        <v>33301</v>
      </c>
      <c r="J3" s="2" t="s">
        <v>5826</v>
      </c>
      <c r="K3" s="4" t="s">
        <v>33302</v>
      </c>
    </row>
    <row r="4" spans="1:11" ht="15" customHeight="1" x14ac:dyDescent="0.3">
      <c r="A4" s="2" t="s">
        <v>24</v>
      </c>
      <c r="B4" s="2" t="s">
        <v>34309</v>
      </c>
      <c r="C4" s="3">
        <v>1</v>
      </c>
      <c r="D4" s="2" t="s">
        <v>629</v>
      </c>
      <c r="E4" s="2" t="s">
        <v>33298</v>
      </c>
      <c r="F4" s="2" t="s">
        <v>4863</v>
      </c>
      <c r="G4" s="2" t="s">
        <v>33303</v>
      </c>
      <c r="H4" s="2" t="s">
        <v>33304</v>
      </c>
      <c r="I4" s="2" t="s">
        <v>33305</v>
      </c>
      <c r="J4" s="2" t="s">
        <v>1123</v>
      </c>
      <c r="K4" s="4" t="s">
        <v>33306</v>
      </c>
    </row>
    <row r="5" spans="1:11" ht="15" customHeight="1" x14ac:dyDescent="0.3">
      <c r="A5" s="2" t="s">
        <v>24</v>
      </c>
      <c r="B5" s="2" t="s">
        <v>34309</v>
      </c>
      <c r="C5" s="3">
        <v>1</v>
      </c>
      <c r="D5" s="2" t="s">
        <v>629</v>
      </c>
      <c r="E5" s="2" t="s">
        <v>33298</v>
      </c>
      <c r="F5" s="2" t="s">
        <v>4863</v>
      </c>
      <c r="G5" s="2" t="s">
        <v>33303</v>
      </c>
      <c r="H5" s="2" t="s">
        <v>33307</v>
      </c>
      <c r="I5" s="2" t="s">
        <v>33305</v>
      </c>
      <c r="J5" s="2" t="s">
        <v>1123</v>
      </c>
      <c r="K5" s="4" t="s">
        <v>33308</v>
      </c>
    </row>
    <row r="6" spans="1:11" ht="15" customHeight="1" x14ac:dyDescent="0.3">
      <c r="A6" s="2" t="s">
        <v>24</v>
      </c>
      <c r="B6" s="2" t="s">
        <v>34309</v>
      </c>
      <c r="C6" s="3">
        <v>1</v>
      </c>
      <c r="D6" s="2" t="s">
        <v>629</v>
      </c>
      <c r="E6" s="2" t="s">
        <v>33298</v>
      </c>
      <c r="F6" s="2" t="s">
        <v>4863</v>
      </c>
      <c r="G6" s="2" t="s">
        <v>33309</v>
      </c>
      <c r="H6" s="2" t="s">
        <v>33310</v>
      </c>
      <c r="I6" s="2" t="s">
        <v>33301</v>
      </c>
      <c r="J6" s="2" t="s">
        <v>33311</v>
      </c>
      <c r="K6" s="4" t="s">
        <v>33312</v>
      </c>
    </row>
    <row r="7" spans="1:11" ht="15" customHeight="1" x14ac:dyDescent="0.3">
      <c r="A7" s="2" t="s">
        <v>24</v>
      </c>
      <c r="B7" s="2" t="s">
        <v>34309</v>
      </c>
      <c r="C7" s="3">
        <v>1</v>
      </c>
      <c r="D7" s="2" t="s">
        <v>629</v>
      </c>
      <c r="E7" s="2" t="s">
        <v>33298</v>
      </c>
      <c r="F7" s="2" t="s">
        <v>4863</v>
      </c>
      <c r="G7" s="2" t="s">
        <v>2919</v>
      </c>
      <c r="H7" s="2" t="s">
        <v>33313</v>
      </c>
      <c r="I7" s="2" t="s">
        <v>33301</v>
      </c>
      <c r="J7" s="2" t="s">
        <v>33314</v>
      </c>
      <c r="K7" s="4" t="s">
        <v>33315</v>
      </c>
    </row>
    <row r="8" spans="1:11" ht="15" customHeight="1" x14ac:dyDescent="0.3">
      <c r="A8" s="2" t="s">
        <v>24</v>
      </c>
      <c r="B8" s="2" t="s">
        <v>34309</v>
      </c>
      <c r="C8" s="3">
        <v>1</v>
      </c>
      <c r="D8" s="2" t="s">
        <v>629</v>
      </c>
      <c r="E8" s="2" t="s">
        <v>33298</v>
      </c>
      <c r="F8" s="2" t="s">
        <v>4863</v>
      </c>
      <c r="G8" s="2" t="s">
        <v>33316</v>
      </c>
      <c r="H8" s="2" t="s">
        <v>1780</v>
      </c>
      <c r="I8" s="2" t="s">
        <v>5078</v>
      </c>
      <c r="J8" s="2" t="s">
        <v>2685</v>
      </c>
      <c r="K8" s="4" t="s">
        <v>33317</v>
      </c>
    </row>
    <row r="9" spans="1:11" ht="15" customHeight="1" x14ac:dyDescent="0.3">
      <c r="A9" s="2" t="s">
        <v>24</v>
      </c>
      <c r="B9" s="2" t="s">
        <v>34309</v>
      </c>
      <c r="C9" s="3">
        <v>1</v>
      </c>
      <c r="D9" s="2" t="s">
        <v>629</v>
      </c>
      <c r="E9" s="2" t="s">
        <v>33298</v>
      </c>
      <c r="F9" s="2" t="s">
        <v>4863</v>
      </c>
      <c r="G9" s="2" t="s">
        <v>33316</v>
      </c>
      <c r="H9" s="2" t="s">
        <v>33318</v>
      </c>
      <c r="I9" s="2" t="s">
        <v>5078</v>
      </c>
      <c r="J9" s="2" t="s">
        <v>2685</v>
      </c>
      <c r="K9" s="4" t="s">
        <v>33319</v>
      </c>
    </row>
    <row r="10" spans="1:11" ht="15" customHeight="1" x14ac:dyDescent="0.3">
      <c r="A10" s="2" t="s">
        <v>24</v>
      </c>
      <c r="B10" s="2" t="s">
        <v>34309</v>
      </c>
      <c r="C10" s="3">
        <v>1</v>
      </c>
      <c r="D10" s="2" t="s">
        <v>629</v>
      </c>
      <c r="E10" s="2" t="s">
        <v>33298</v>
      </c>
      <c r="F10" s="2" t="s">
        <v>4863</v>
      </c>
      <c r="G10" s="2" t="s">
        <v>33320</v>
      </c>
      <c r="H10" s="2" t="s">
        <v>33321</v>
      </c>
      <c r="I10" s="2" t="s">
        <v>33322</v>
      </c>
      <c r="J10" s="2" t="s">
        <v>980</v>
      </c>
      <c r="K10" s="4" t="s">
        <v>33323</v>
      </c>
    </row>
    <row r="11" spans="1:11" ht="15" customHeight="1" x14ac:dyDescent="0.3">
      <c r="A11" s="2" t="s">
        <v>24</v>
      </c>
      <c r="B11" s="2" t="s">
        <v>34309</v>
      </c>
      <c r="C11" s="3">
        <v>1</v>
      </c>
      <c r="D11" s="2" t="s">
        <v>629</v>
      </c>
      <c r="E11" s="2" t="s">
        <v>33298</v>
      </c>
      <c r="F11" s="2" t="s">
        <v>4863</v>
      </c>
      <c r="G11" s="2" t="s">
        <v>33324</v>
      </c>
      <c r="H11" s="2" t="s">
        <v>33325</v>
      </c>
      <c r="I11" s="2" t="s">
        <v>33301</v>
      </c>
      <c r="J11" s="2" t="s">
        <v>652</v>
      </c>
      <c r="K11" s="4" t="s">
        <v>33326</v>
      </c>
    </row>
    <row r="12" spans="1:11" ht="15" customHeight="1" x14ac:dyDescent="0.3">
      <c r="A12" s="2" t="s">
        <v>24</v>
      </c>
      <c r="B12" s="2" t="s">
        <v>34309</v>
      </c>
      <c r="C12" s="3">
        <v>1</v>
      </c>
      <c r="D12" s="2" t="s">
        <v>629</v>
      </c>
      <c r="E12" s="2" t="s">
        <v>33298</v>
      </c>
      <c r="F12" s="2" t="s">
        <v>4863</v>
      </c>
      <c r="G12" s="2" t="s">
        <v>33327</v>
      </c>
      <c r="H12" s="2" t="s">
        <v>33328</v>
      </c>
      <c r="I12" s="2" t="s">
        <v>33329</v>
      </c>
      <c r="J12" s="2" t="s">
        <v>33330</v>
      </c>
      <c r="K12" s="4" t="s">
        <v>33331</v>
      </c>
    </row>
    <row r="13" spans="1:11" ht="15" customHeight="1" x14ac:dyDescent="0.3">
      <c r="A13" s="2" t="s">
        <v>40</v>
      </c>
      <c r="B13" s="2" t="s">
        <v>34310</v>
      </c>
      <c r="C13" s="3">
        <v>2</v>
      </c>
      <c r="D13" s="2" t="s">
        <v>653</v>
      </c>
      <c r="E13" s="2" t="s">
        <v>33298</v>
      </c>
      <c r="F13" s="2" t="s">
        <v>4863</v>
      </c>
      <c r="G13" s="2" t="s">
        <v>33332</v>
      </c>
      <c r="H13" s="2" t="s">
        <v>33333</v>
      </c>
      <c r="I13" s="2" t="s">
        <v>33301</v>
      </c>
      <c r="J13" s="2" t="s">
        <v>12548</v>
      </c>
      <c r="K13" s="4" t="s">
        <v>33334</v>
      </c>
    </row>
    <row r="14" spans="1:11" ht="15" customHeight="1" x14ac:dyDescent="0.3">
      <c r="A14" s="2" t="s">
        <v>40</v>
      </c>
      <c r="B14" s="2" t="s">
        <v>34310</v>
      </c>
      <c r="C14" s="3">
        <v>2</v>
      </c>
      <c r="D14" s="2" t="s">
        <v>653</v>
      </c>
      <c r="E14" s="2" t="s">
        <v>33298</v>
      </c>
      <c r="F14" s="2" t="s">
        <v>4863</v>
      </c>
      <c r="G14" s="2" t="s">
        <v>33332</v>
      </c>
      <c r="H14" s="2" t="s">
        <v>33335</v>
      </c>
      <c r="I14" s="2" t="s">
        <v>33301</v>
      </c>
      <c r="J14" s="2" t="s">
        <v>12548</v>
      </c>
      <c r="K14" s="4" t="s">
        <v>33336</v>
      </c>
    </row>
    <row r="15" spans="1:11" ht="15" customHeight="1" x14ac:dyDescent="0.3">
      <c r="A15" s="2" t="s">
        <v>40</v>
      </c>
      <c r="B15" s="2" t="s">
        <v>34310</v>
      </c>
      <c r="C15" s="3">
        <v>2</v>
      </c>
      <c r="D15" s="2" t="s">
        <v>653</v>
      </c>
      <c r="E15" s="2" t="s">
        <v>33298</v>
      </c>
      <c r="F15" s="2" t="s">
        <v>4863</v>
      </c>
      <c r="G15" s="2" t="s">
        <v>33337</v>
      </c>
      <c r="H15" s="2" t="s">
        <v>9162</v>
      </c>
      <c r="I15" s="2" t="s">
        <v>33301</v>
      </c>
      <c r="J15" s="2" t="s">
        <v>20500</v>
      </c>
      <c r="K15" s="4" t="s">
        <v>9166</v>
      </c>
    </row>
    <row r="16" spans="1:11" ht="15" customHeight="1" x14ac:dyDescent="0.3">
      <c r="A16" s="2" t="s">
        <v>40</v>
      </c>
      <c r="B16" s="2" t="s">
        <v>34310</v>
      </c>
      <c r="C16" s="3">
        <v>2</v>
      </c>
      <c r="D16" s="2" t="s">
        <v>653</v>
      </c>
      <c r="E16" s="2" t="s">
        <v>33298</v>
      </c>
      <c r="F16" s="2" t="s">
        <v>4863</v>
      </c>
      <c r="G16" s="2" t="s">
        <v>33338</v>
      </c>
      <c r="H16" s="2" t="s">
        <v>33339</v>
      </c>
      <c r="I16" s="2" t="s">
        <v>33301</v>
      </c>
      <c r="J16" s="2" t="s">
        <v>10322</v>
      </c>
      <c r="K16" s="4" t="s">
        <v>33340</v>
      </c>
    </row>
    <row r="17" spans="1:11" ht="15" customHeight="1" x14ac:dyDescent="0.3">
      <c r="A17" s="2" t="s">
        <v>40</v>
      </c>
      <c r="B17" s="2" t="s">
        <v>34310</v>
      </c>
      <c r="C17" s="3">
        <v>2</v>
      </c>
      <c r="D17" s="2" t="s">
        <v>653</v>
      </c>
      <c r="E17" s="2" t="s">
        <v>33298</v>
      </c>
      <c r="F17" s="2" t="s">
        <v>4863</v>
      </c>
      <c r="G17" s="2" t="s">
        <v>33338</v>
      </c>
      <c r="H17" s="2" t="s">
        <v>33341</v>
      </c>
      <c r="I17" s="2" t="s">
        <v>33301</v>
      </c>
      <c r="J17" s="2" t="s">
        <v>10322</v>
      </c>
      <c r="K17" s="4" t="s">
        <v>33342</v>
      </c>
    </row>
    <row r="18" spans="1:11" ht="15" customHeight="1" x14ac:dyDescent="0.3">
      <c r="A18" s="2" t="s">
        <v>40</v>
      </c>
      <c r="B18" s="2" t="s">
        <v>34310</v>
      </c>
      <c r="C18" s="3">
        <v>2</v>
      </c>
      <c r="D18" s="2" t="s">
        <v>653</v>
      </c>
      <c r="E18" s="2" t="s">
        <v>33298</v>
      </c>
      <c r="F18" s="2" t="s">
        <v>4863</v>
      </c>
      <c r="G18" s="2" t="s">
        <v>33303</v>
      </c>
      <c r="H18" s="2" t="s">
        <v>33343</v>
      </c>
      <c r="I18" s="2" t="s">
        <v>33305</v>
      </c>
      <c r="J18" s="2" t="s">
        <v>1123</v>
      </c>
      <c r="K18" s="4" t="s">
        <v>33344</v>
      </c>
    </row>
    <row r="19" spans="1:11" ht="15" customHeight="1" x14ac:dyDescent="0.3">
      <c r="A19" s="2" t="s">
        <v>40</v>
      </c>
      <c r="B19" s="2" t="s">
        <v>34310</v>
      </c>
      <c r="C19" s="3">
        <v>2</v>
      </c>
      <c r="D19" s="2" t="s">
        <v>653</v>
      </c>
      <c r="E19" s="2" t="s">
        <v>33298</v>
      </c>
      <c r="F19" s="2" t="s">
        <v>4863</v>
      </c>
      <c r="G19" s="2" t="s">
        <v>1509</v>
      </c>
      <c r="H19" s="2" t="s">
        <v>33345</v>
      </c>
      <c r="I19" s="2" t="s">
        <v>33301</v>
      </c>
      <c r="J19" s="2" t="s">
        <v>33346</v>
      </c>
      <c r="K19" s="4" t="s">
        <v>33347</v>
      </c>
    </row>
    <row r="20" spans="1:11" ht="15" customHeight="1" x14ac:dyDescent="0.3">
      <c r="A20" s="2" t="s">
        <v>40</v>
      </c>
      <c r="B20" s="2" t="s">
        <v>34310</v>
      </c>
      <c r="C20" s="3">
        <v>2</v>
      </c>
      <c r="D20" s="2" t="s">
        <v>653</v>
      </c>
      <c r="E20" s="2" t="s">
        <v>33298</v>
      </c>
      <c r="F20" s="2" t="s">
        <v>4863</v>
      </c>
      <c r="G20" s="2" t="s">
        <v>33348</v>
      </c>
      <c r="H20" s="2" t="s">
        <v>33349</v>
      </c>
      <c r="I20" s="2" t="s">
        <v>33305</v>
      </c>
      <c r="J20" s="2" t="s">
        <v>1043</v>
      </c>
      <c r="K20" s="4" t="s">
        <v>33350</v>
      </c>
    </row>
    <row r="21" spans="1:11" ht="15" customHeight="1" x14ac:dyDescent="0.3">
      <c r="A21" s="2" t="s">
        <v>40</v>
      </c>
      <c r="B21" s="2" t="s">
        <v>34310</v>
      </c>
      <c r="C21" s="3">
        <v>2</v>
      </c>
      <c r="D21" s="2" t="s">
        <v>653</v>
      </c>
      <c r="E21" s="2" t="s">
        <v>33298</v>
      </c>
      <c r="F21" s="2" t="s">
        <v>4863</v>
      </c>
      <c r="G21" s="2" t="s">
        <v>33351</v>
      </c>
      <c r="H21" s="2" t="s">
        <v>33352</v>
      </c>
      <c r="I21" s="2" t="s">
        <v>33353</v>
      </c>
      <c r="J21" s="2" t="s">
        <v>740</v>
      </c>
      <c r="K21" s="7" t="s">
        <v>6668</v>
      </c>
    </row>
    <row r="22" spans="1:11" ht="15" customHeight="1" x14ac:dyDescent="0.3">
      <c r="A22" s="2" t="s">
        <v>40</v>
      </c>
      <c r="B22" s="2" t="s">
        <v>34310</v>
      </c>
      <c r="C22" s="3">
        <v>2</v>
      </c>
      <c r="D22" s="2" t="s">
        <v>653</v>
      </c>
      <c r="E22" s="2" t="s">
        <v>33298</v>
      </c>
      <c r="F22" s="2" t="s">
        <v>4863</v>
      </c>
      <c r="G22" s="2" t="s">
        <v>33354</v>
      </c>
      <c r="H22" s="2" t="s">
        <v>33355</v>
      </c>
      <c r="I22" s="2" t="s">
        <v>33356</v>
      </c>
      <c r="J22" s="2" t="s">
        <v>33357</v>
      </c>
      <c r="K22" s="4" t="s">
        <v>33358</v>
      </c>
    </row>
    <row r="23" spans="1:11" ht="15" customHeight="1" x14ac:dyDescent="0.3">
      <c r="A23" s="2" t="s">
        <v>40</v>
      </c>
      <c r="B23" s="2" t="s">
        <v>34310</v>
      </c>
      <c r="C23" s="3">
        <v>2</v>
      </c>
      <c r="D23" s="2" t="s">
        <v>653</v>
      </c>
      <c r="E23" s="2" t="s">
        <v>33298</v>
      </c>
      <c r="F23" s="2" t="s">
        <v>4863</v>
      </c>
      <c r="G23" s="2" t="s">
        <v>33359</v>
      </c>
      <c r="H23" s="2" t="s">
        <v>33360</v>
      </c>
      <c r="I23" s="2" t="s">
        <v>33361</v>
      </c>
      <c r="J23" s="2" t="s">
        <v>932</v>
      </c>
      <c r="K23" s="4" t="s">
        <v>33362</v>
      </c>
    </row>
    <row r="24" spans="1:11" ht="15" customHeight="1" x14ac:dyDescent="0.3">
      <c r="A24" s="2" t="s">
        <v>40</v>
      </c>
      <c r="B24" s="2" t="s">
        <v>34310</v>
      </c>
      <c r="C24" s="3">
        <v>2</v>
      </c>
      <c r="D24" s="2" t="s">
        <v>653</v>
      </c>
      <c r="E24" s="2" t="s">
        <v>33298</v>
      </c>
      <c r="F24" s="2" t="s">
        <v>4863</v>
      </c>
      <c r="G24" s="2" t="s">
        <v>33363</v>
      </c>
      <c r="H24" s="2" t="s">
        <v>33364</v>
      </c>
      <c r="I24" s="2" t="s">
        <v>33365</v>
      </c>
      <c r="J24" s="2" t="s">
        <v>739</v>
      </c>
      <c r="K24" s="7" t="s">
        <v>6668</v>
      </c>
    </row>
    <row r="25" spans="1:11" ht="15" customHeight="1" x14ac:dyDescent="0.3">
      <c r="A25" s="2" t="s">
        <v>56</v>
      </c>
      <c r="B25" s="2" t="s">
        <v>34311</v>
      </c>
      <c r="C25" s="3">
        <v>3</v>
      </c>
      <c r="D25" s="2" t="s">
        <v>732</v>
      </c>
      <c r="E25" s="2" t="s">
        <v>33298</v>
      </c>
      <c r="F25" s="2" t="s">
        <v>4863</v>
      </c>
      <c r="G25" s="2" t="s">
        <v>33366</v>
      </c>
      <c r="H25" s="2" t="s">
        <v>33367</v>
      </c>
      <c r="I25" s="2" t="s">
        <v>33305</v>
      </c>
      <c r="J25" s="2" t="s">
        <v>945</v>
      </c>
      <c r="K25" s="4" t="s">
        <v>33368</v>
      </c>
    </row>
    <row r="26" spans="1:11" ht="15" customHeight="1" x14ac:dyDescent="0.3">
      <c r="A26" s="2" t="s">
        <v>56</v>
      </c>
      <c r="B26" s="2" t="s">
        <v>34311</v>
      </c>
      <c r="C26" s="3">
        <v>3</v>
      </c>
      <c r="D26" s="2" t="s">
        <v>732</v>
      </c>
      <c r="E26" s="2" t="s">
        <v>33298</v>
      </c>
      <c r="F26" s="2" t="s">
        <v>4863</v>
      </c>
      <c r="G26" s="2" t="s">
        <v>33369</v>
      </c>
      <c r="H26" s="2" t="s">
        <v>33370</v>
      </c>
      <c r="I26" s="2" t="s">
        <v>33301</v>
      </c>
      <c r="J26" s="2" t="s">
        <v>14099</v>
      </c>
      <c r="K26" s="4" t="s">
        <v>33371</v>
      </c>
    </row>
    <row r="27" spans="1:11" ht="15" customHeight="1" x14ac:dyDescent="0.3">
      <c r="A27" s="2" t="s">
        <v>56</v>
      </c>
      <c r="B27" s="2" t="s">
        <v>34311</v>
      </c>
      <c r="C27" s="3">
        <v>3</v>
      </c>
      <c r="D27" s="2" t="s">
        <v>732</v>
      </c>
      <c r="E27" s="2" t="s">
        <v>33298</v>
      </c>
      <c r="F27" s="2" t="s">
        <v>4863</v>
      </c>
      <c r="G27" s="2" t="s">
        <v>33372</v>
      </c>
      <c r="H27" s="2" t="s">
        <v>33373</v>
      </c>
      <c r="I27" s="2" t="s">
        <v>33301</v>
      </c>
      <c r="J27" s="2" t="s">
        <v>13111</v>
      </c>
      <c r="K27" s="4" t="s">
        <v>33374</v>
      </c>
    </row>
    <row r="28" spans="1:11" ht="15" customHeight="1" x14ac:dyDescent="0.3">
      <c r="A28" s="2" t="s">
        <v>56</v>
      </c>
      <c r="B28" s="2" t="s">
        <v>34311</v>
      </c>
      <c r="C28" s="3">
        <v>3</v>
      </c>
      <c r="D28" s="2" t="s">
        <v>732</v>
      </c>
      <c r="E28" s="2" t="s">
        <v>33298</v>
      </c>
      <c r="F28" s="2" t="s">
        <v>4863</v>
      </c>
      <c r="G28" s="2" t="s">
        <v>33375</v>
      </c>
      <c r="H28" s="2" t="s">
        <v>10240</v>
      </c>
      <c r="I28" s="2" t="s">
        <v>33301</v>
      </c>
      <c r="J28" s="2" t="s">
        <v>20536</v>
      </c>
      <c r="K28" s="4" t="s">
        <v>10244</v>
      </c>
    </row>
    <row r="29" spans="1:11" ht="15" customHeight="1" x14ac:dyDescent="0.3">
      <c r="A29" s="2" t="s">
        <v>56</v>
      </c>
      <c r="B29" s="2" t="s">
        <v>34311</v>
      </c>
      <c r="C29" s="3">
        <v>3</v>
      </c>
      <c r="D29" s="2" t="s">
        <v>732</v>
      </c>
      <c r="E29" s="2" t="s">
        <v>33298</v>
      </c>
      <c r="F29" s="2" t="s">
        <v>4863</v>
      </c>
      <c r="G29" s="2" t="s">
        <v>33376</v>
      </c>
      <c r="H29" s="2" t="s">
        <v>33377</v>
      </c>
      <c r="I29" s="2" t="s">
        <v>33378</v>
      </c>
      <c r="J29" s="2" t="s">
        <v>851</v>
      </c>
      <c r="K29" s="4" t="s">
        <v>10856</v>
      </c>
    </row>
    <row r="30" spans="1:11" ht="15" customHeight="1" x14ac:dyDescent="0.3">
      <c r="A30" s="2" t="s">
        <v>56</v>
      </c>
      <c r="B30" s="2" t="s">
        <v>34311</v>
      </c>
      <c r="C30" s="3">
        <v>3</v>
      </c>
      <c r="D30" s="2" t="s">
        <v>732</v>
      </c>
      <c r="E30" s="2" t="s">
        <v>33298</v>
      </c>
      <c r="F30" s="2" t="s">
        <v>4863</v>
      </c>
      <c r="G30" s="2" t="s">
        <v>33379</v>
      </c>
      <c r="H30" s="2" t="s">
        <v>33380</v>
      </c>
      <c r="I30" s="2" t="s">
        <v>33305</v>
      </c>
      <c r="J30" s="2" t="s">
        <v>33381</v>
      </c>
      <c r="K30" s="4" t="s">
        <v>33382</v>
      </c>
    </row>
    <row r="31" spans="1:11" ht="15" customHeight="1" x14ac:dyDescent="0.3">
      <c r="A31" s="2" t="s">
        <v>69</v>
      </c>
      <c r="B31" s="2" t="s">
        <v>34312</v>
      </c>
      <c r="C31" s="3">
        <v>4</v>
      </c>
      <c r="D31" s="2" t="s">
        <v>756</v>
      </c>
      <c r="E31" s="2" t="s">
        <v>33383</v>
      </c>
      <c r="F31" s="2" t="s">
        <v>4863</v>
      </c>
      <c r="G31" s="2" t="s">
        <v>33384</v>
      </c>
      <c r="H31" s="2"/>
      <c r="I31" s="2" t="s">
        <v>33385</v>
      </c>
      <c r="J31" s="2" t="s">
        <v>2415</v>
      </c>
      <c r="K31" s="4" t="s">
        <v>33386</v>
      </c>
    </row>
    <row r="32" spans="1:11" ht="15" customHeight="1" x14ac:dyDescent="0.3">
      <c r="A32" s="2" t="s">
        <v>69</v>
      </c>
      <c r="B32" s="2" t="s">
        <v>34312</v>
      </c>
      <c r="C32" s="3">
        <v>4</v>
      </c>
      <c r="D32" s="2" t="s">
        <v>756</v>
      </c>
      <c r="E32" s="2" t="s">
        <v>33383</v>
      </c>
      <c r="F32" s="2" t="s">
        <v>4863</v>
      </c>
      <c r="G32" s="2" t="s">
        <v>33387</v>
      </c>
      <c r="H32" s="2"/>
      <c r="I32" s="2" t="s">
        <v>33365</v>
      </c>
      <c r="J32" s="2" t="s">
        <v>4998</v>
      </c>
      <c r="K32" s="4" t="s">
        <v>33388</v>
      </c>
    </row>
    <row r="33" spans="1:11" ht="15" customHeight="1" x14ac:dyDescent="0.3">
      <c r="A33" s="2" t="s">
        <v>69</v>
      </c>
      <c r="B33" s="2" t="s">
        <v>34312</v>
      </c>
      <c r="C33" s="3">
        <v>4</v>
      </c>
      <c r="D33" s="2" t="s">
        <v>756</v>
      </c>
      <c r="E33" s="2" t="s">
        <v>33383</v>
      </c>
      <c r="F33" s="2" t="s">
        <v>4863</v>
      </c>
      <c r="G33" s="2" t="s">
        <v>33389</v>
      </c>
      <c r="H33" s="2"/>
      <c r="I33" s="2" t="s">
        <v>33385</v>
      </c>
      <c r="J33" s="2" t="s">
        <v>4998</v>
      </c>
      <c r="K33" s="4" t="s">
        <v>33390</v>
      </c>
    </row>
    <row r="34" spans="1:11" ht="15" customHeight="1" x14ac:dyDescent="0.3">
      <c r="A34" s="2" t="s">
        <v>69</v>
      </c>
      <c r="B34" s="2" t="s">
        <v>34312</v>
      </c>
      <c r="C34" s="3">
        <v>4</v>
      </c>
      <c r="D34" s="2" t="s">
        <v>756</v>
      </c>
      <c r="E34" s="2" t="s">
        <v>33383</v>
      </c>
      <c r="F34" s="2" t="s">
        <v>4863</v>
      </c>
      <c r="G34" s="2" t="s">
        <v>33391</v>
      </c>
      <c r="H34" s="2"/>
      <c r="I34" s="2" t="s">
        <v>33392</v>
      </c>
      <c r="J34" s="2" t="s">
        <v>3185</v>
      </c>
      <c r="K34" s="4" t="s">
        <v>33393</v>
      </c>
    </row>
    <row r="35" spans="1:11" ht="15" customHeight="1" x14ac:dyDescent="0.3">
      <c r="A35" s="2" t="s">
        <v>69</v>
      </c>
      <c r="B35" s="2" t="s">
        <v>34312</v>
      </c>
      <c r="C35" s="3">
        <v>4</v>
      </c>
      <c r="D35" s="2" t="s">
        <v>756</v>
      </c>
      <c r="E35" s="2" t="s">
        <v>33298</v>
      </c>
      <c r="F35" s="2" t="s">
        <v>4863</v>
      </c>
      <c r="G35" s="2" t="s">
        <v>33394</v>
      </c>
      <c r="H35" s="2" t="s">
        <v>33395</v>
      </c>
      <c r="I35" s="2" t="s">
        <v>33396</v>
      </c>
      <c r="J35" s="2" t="s">
        <v>11651</v>
      </c>
      <c r="K35" s="4" t="s">
        <v>33397</v>
      </c>
    </row>
    <row r="36" spans="1:11" ht="15" customHeight="1" x14ac:dyDescent="0.3">
      <c r="A36" s="2" t="s">
        <v>69</v>
      </c>
      <c r="B36" s="2" t="s">
        <v>34312</v>
      </c>
      <c r="C36" s="3">
        <v>4</v>
      </c>
      <c r="D36" s="2" t="s">
        <v>756</v>
      </c>
      <c r="E36" s="2" t="s">
        <v>33298</v>
      </c>
      <c r="F36" s="2" t="s">
        <v>4863</v>
      </c>
      <c r="G36" s="2" t="s">
        <v>33338</v>
      </c>
      <c r="H36" s="2" t="s">
        <v>33398</v>
      </c>
      <c r="I36" s="2" t="s">
        <v>33301</v>
      </c>
      <c r="J36" s="2" t="s">
        <v>10322</v>
      </c>
      <c r="K36" s="4" t="s">
        <v>33399</v>
      </c>
    </row>
    <row r="37" spans="1:11" ht="15" customHeight="1" x14ac:dyDescent="0.3">
      <c r="A37" s="2" t="s">
        <v>69</v>
      </c>
      <c r="B37" s="2" t="s">
        <v>34312</v>
      </c>
      <c r="C37" s="3">
        <v>4</v>
      </c>
      <c r="D37" s="2" t="s">
        <v>756</v>
      </c>
      <c r="E37" s="2" t="s">
        <v>33298</v>
      </c>
      <c r="F37" s="2" t="s">
        <v>4863</v>
      </c>
      <c r="G37" s="2" t="s">
        <v>33400</v>
      </c>
      <c r="H37" s="2" t="s">
        <v>33401</v>
      </c>
      <c r="I37" s="2" t="s">
        <v>33301</v>
      </c>
      <c r="J37" s="2" t="s">
        <v>1423</v>
      </c>
      <c r="K37" s="4" t="s">
        <v>33402</v>
      </c>
    </row>
    <row r="38" spans="1:11" ht="15" customHeight="1" x14ac:dyDescent="0.3">
      <c r="A38" s="2" t="s">
        <v>82</v>
      </c>
      <c r="B38" s="2" t="s">
        <v>34313</v>
      </c>
      <c r="C38" s="3">
        <v>5</v>
      </c>
      <c r="D38" s="2" t="s">
        <v>773</v>
      </c>
      <c r="E38" s="2" t="s">
        <v>33383</v>
      </c>
      <c r="F38" s="2" t="s">
        <v>4863</v>
      </c>
      <c r="G38" s="2" t="s">
        <v>33384</v>
      </c>
      <c r="H38" s="2"/>
      <c r="I38" s="2" t="s">
        <v>33385</v>
      </c>
      <c r="J38" s="2" t="s">
        <v>2415</v>
      </c>
      <c r="K38" s="4" t="s">
        <v>33386</v>
      </c>
    </row>
    <row r="39" spans="1:11" ht="15" customHeight="1" x14ac:dyDescent="0.3">
      <c r="A39" s="2" t="s">
        <v>94</v>
      </c>
      <c r="B39" s="2" t="s">
        <v>34314</v>
      </c>
      <c r="C39" s="3">
        <v>6</v>
      </c>
      <c r="D39" s="2" t="s">
        <v>782</v>
      </c>
      <c r="E39" s="2" t="s">
        <v>33298</v>
      </c>
      <c r="F39" s="2" t="s">
        <v>4863</v>
      </c>
      <c r="G39" s="2" t="s">
        <v>33338</v>
      </c>
      <c r="H39" s="2" t="s">
        <v>33403</v>
      </c>
      <c r="I39" s="2" t="s">
        <v>33301</v>
      </c>
      <c r="J39" s="2" t="s">
        <v>10322</v>
      </c>
      <c r="K39" s="4" t="s">
        <v>33404</v>
      </c>
    </row>
    <row r="40" spans="1:11" ht="15" customHeight="1" x14ac:dyDescent="0.3">
      <c r="A40" s="2" t="s">
        <v>94</v>
      </c>
      <c r="B40" s="2" t="s">
        <v>34314</v>
      </c>
      <c r="C40" s="3">
        <v>6</v>
      </c>
      <c r="D40" s="2" t="s">
        <v>782</v>
      </c>
      <c r="E40" s="2" t="s">
        <v>33298</v>
      </c>
      <c r="F40" s="2" t="s">
        <v>4863</v>
      </c>
      <c r="G40" s="2" t="s">
        <v>33338</v>
      </c>
      <c r="H40" s="2" t="s">
        <v>33405</v>
      </c>
      <c r="I40" s="2" t="s">
        <v>33301</v>
      </c>
      <c r="J40" s="2" t="s">
        <v>10322</v>
      </c>
      <c r="K40" s="4" t="s">
        <v>33406</v>
      </c>
    </row>
    <row r="41" spans="1:11" ht="15" customHeight="1" x14ac:dyDescent="0.3">
      <c r="A41" s="2" t="s">
        <v>94</v>
      </c>
      <c r="B41" s="2" t="s">
        <v>34314</v>
      </c>
      <c r="C41" s="3">
        <v>6</v>
      </c>
      <c r="D41" s="2" t="s">
        <v>782</v>
      </c>
      <c r="E41" s="2" t="s">
        <v>33298</v>
      </c>
      <c r="F41" s="2" t="s">
        <v>4863</v>
      </c>
      <c r="G41" s="2" t="s">
        <v>33338</v>
      </c>
      <c r="H41" s="2" t="s">
        <v>33407</v>
      </c>
      <c r="I41" s="2" t="s">
        <v>33301</v>
      </c>
      <c r="J41" s="2" t="s">
        <v>31557</v>
      </c>
      <c r="K41" s="4" t="s">
        <v>33408</v>
      </c>
    </row>
    <row r="42" spans="1:11" ht="15" customHeight="1" x14ac:dyDescent="0.3">
      <c r="A42" s="2" t="s">
        <v>109</v>
      </c>
      <c r="B42" s="2" t="s">
        <v>34315</v>
      </c>
      <c r="C42" s="3">
        <v>7</v>
      </c>
      <c r="D42" s="2" t="s">
        <v>797</v>
      </c>
      <c r="E42" s="2" t="s">
        <v>33298</v>
      </c>
      <c r="F42" s="2" t="s">
        <v>4863</v>
      </c>
      <c r="G42" s="2" t="s">
        <v>33409</v>
      </c>
      <c r="H42" s="2" t="s">
        <v>33410</v>
      </c>
      <c r="I42" s="2" t="s">
        <v>33301</v>
      </c>
      <c r="J42" s="2" t="s">
        <v>33411</v>
      </c>
      <c r="K42" s="4" t="s">
        <v>33412</v>
      </c>
    </row>
    <row r="43" spans="1:11" ht="15" customHeight="1" x14ac:dyDescent="0.3">
      <c r="A43" s="2" t="s">
        <v>109</v>
      </c>
      <c r="B43" s="2" t="s">
        <v>34315</v>
      </c>
      <c r="C43" s="3">
        <v>7</v>
      </c>
      <c r="D43" s="2" t="s">
        <v>797</v>
      </c>
      <c r="E43" s="2" t="s">
        <v>33298</v>
      </c>
      <c r="F43" s="2" t="s">
        <v>4863</v>
      </c>
      <c r="G43" s="2" t="s">
        <v>802</v>
      </c>
      <c r="H43" s="2" t="s">
        <v>33413</v>
      </c>
      <c r="I43" s="2" t="s">
        <v>33414</v>
      </c>
      <c r="J43" s="2" t="s">
        <v>3223</v>
      </c>
      <c r="K43" s="4" t="s">
        <v>33415</v>
      </c>
    </row>
    <row r="44" spans="1:11" ht="15" customHeight="1" x14ac:dyDescent="0.3">
      <c r="A44" s="2" t="s">
        <v>120</v>
      </c>
      <c r="B44" s="2" t="s">
        <v>34316</v>
      </c>
      <c r="C44" s="3">
        <v>8</v>
      </c>
      <c r="D44" s="2" t="s">
        <v>820</v>
      </c>
      <c r="E44" s="2" t="s">
        <v>33383</v>
      </c>
      <c r="F44" s="2" t="s">
        <v>5215</v>
      </c>
      <c r="G44" s="2" t="s">
        <v>33387</v>
      </c>
      <c r="H44" s="2"/>
      <c r="I44" s="2" t="s">
        <v>33365</v>
      </c>
      <c r="J44" s="2" t="s">
        <v>4998</v>
      </c>
      <c r="K44" s="4" t="s">
        <v>33388</v>
      </c>
    </row>
    <row r="45" spans="1:11" ht="15" customHeight="1" x14ac:dyDescent="0.3">
      <c r="A45" s="2" t="s">
        <v>120</v>
      </c>
      <c r="B45" s="2" t="s">
        <v>34316</v>
      </c>
      <c r="C45" s="3">
        <v>8</v>
      </c>
      <c r="D45" s="2" t="s">
        <v>820</v>
      </c>
      <c r="E45" s="2" t="s">
        <v>33298</v>
      </c>
      <c r="F45" s="2" t="s">
        <v>4863</v>
      </c>
      <c r="G45" s="2" t="s">
        <v>33337</v>
      </c>
      <c r="H45" s="2" t="s">
        <v>9162</v>
      </c>
      <c r="I45" s="2" t="s">
        <v>33301</v>
      </c>
      <c r="J45" s="2" t="s">
        <v>20500</v>
      </c>
      <c r="K45" s="4" t="s">
        <v>9166</v>
      </c>
    </row>
    <row r="46" spans="1:11" ht="15" customHeight="1" x14ac:dyDescent="0.3">
      <c r="A46" s="2" t="s">
        <v>143</v>
      </c>
      <c r="B46" s="2" t="s">
        <v>34318</v>
      </c>
      <c r="C46" s="3">
        <v>10</v>
      </c>
      <c r="D46" s="2" t="s">
        <v>852</v>
      </c>
      <c r="E46" s="2" t="s">
        <v>33298</v>
      </c>
      <c r="F46" s="2" t="s">
        <v>4863</v>
      </c>
      <c r="G46" s="2" t="s">
        <v>33416</v>
      </c>
      <c r="H46" s="2" t="s">
        <v>33417</v>
      </c>
      <c r="I46" s="2"/>
      <c r="J46" s="2"/>
      <c r="K46" s="4" t="s">
        <v>854</v>
      </c>
    </row>
    <row r="47" spans="1:11" ht="15" customHeight="1" x14ac:dyDescent="0.3">
      <c r="A47" s="2" t="s">
        <v>143</v>
      </c>
      <c r="B47" s="2" t="s">
        <v>34318</v>
      </c>
      <c r="C47" s="3">
        <v>10</v>
      </c>
      <c r="D47" s="2" t="s">
        <v>852</v>
      </c>
      <c r="E47" s="2" t="s">
        <v>33298</v>
      </c>
      <c r="F47" s="2" t="s">
        <v>4863</v>
      </c>
      <c r="G47" s="2" t="s">
        <v>34356</v>
      </c>
      <c r="H47" s="2" t="s">
        <v>33418</v>
      </c>
      <c r="I47" s="2" t="s">
        <v>33419</v>
      </c>
      <c r="J47" s="2" t="s">
        <v>632</v>
      </c>
      <c r="K47" s="4" t="s">
        <v>854</v>
      </c>
    </row>
    <row r="48" spans="1:11" ht="15" customHeight="1" x14ac:dyDescent="0.3">
      <c r="A48" s="2" t="s">
        <v>143</v>
      </c>
      <c r="B48" s="2" t="s">
        <v>34318</v>
      </c>
      <c r="C48" s="3">
        <v>10</v>
      </c>
      <c r="D48" s="2" t="s">
        <v>852</v>
      </c>
      <c r="E48" s="2" t="s">
        <v>33298</v>
      </c>
      <c r="F48" s="2" t="s">
        <v>4863</v>
      </c>
      <c r="G48" s="2" t="s">
        <v>34358</v>
      </c>
      <c r="H48" s="2" t="s">
        <v>33420</v>
      </c>
      <c r="I48" s="2"/>
      <c r="J48" s="2" t="s">
        <v>740</v>
      </c>
      <c r="K48" s="4" t="s">
        <v>854</v>
      </c>
    </row>
    <row r="49" spans="1:11" ht="15" customHeight="1" x14ac:dyDescent="0.3">
      <c r="A49" s="2" t="s">
        <v>143</v>
      </c>
      <c r="B49" s="2" t="s">
        <v>34318</v>
      </c>
      <c r="C49" s="3">
        <v>10</v>
      </c>
      <c r="D49" s="2" t="s">
        <v>852</v>
      </c>
      <c r="E49" s="2" t="s">
        <v>33298</v>
      </c>
      <c r="F49" s="2" t="s">
        <v>4863</v>
      </c>
      <c r="G49" s="2" t="s">
        <v>33421</v>
      </c>
      <c r="H49" s="2" t="s">
        <v>33422</v>
      </c>
      <c r="I49" s="2" t="s">
        <v>33423</v>
      </c>
      <c r="J49" s="2" t="s">
        <v>700</v>
      </c>
      <c r="K49" s="7" t="s">
        <v>34357</v>
      </c>
    </row>
    <row r="50" spans="1:11" ht="15" customHeight="1" x14ac:dyDescent="0.3">
      <c r="A50" s="2" t="s">
        <v>143</v>
      </c>
      <c r="B50" s="2" t="s">
        <v>34318</v>
      </c>
      <c r="C50" s="3">
        <v>10</v>
      </c>
      <c r="D50" s="2" t="s">
        <v>852</v>
      </c>
      <c r="E50" s="2" t="s">
        <v>33383</v>
      </c>
      <c r="F50" s="2" t="s">
        <v>4863</v>
      </c>
      <c r="G50" s="2" t="s">
        <v>33424</v>
      </c>
      <c r="H50" s="2"/>
      <c r="I50" s="2" t="s">
        <v>33425</v>
      </c>
      <c r="J50" s="2" t="s">
        <v>853</v>
      </c>
      <c r="K50" s="4" t="s">
        <v>33426</v>
      </c>
    </row>
    <row r="51" spans="1:11" ht="15" customHeight="1" x14ac:dyDescent="0.3">
      <c r="A51" s="2" t="s">
        <v>143</v>
      </c>
      <c r="B51" s="2" t="s">
        <v>34318</v>
      </c>
      <c r="C51" s="3">
        <v>10</v>
      </c>
      <c r="D51" s="2" t="s">
        <v>852</v>
      </c>
      <c r="E51" s="2" t="s">
        <v>33383</v>
      </c>
      <c r="F51" s="2" t="s">
        <v>4863</v>
      </c>
      <c r="G51" s="2" t="s">
        <v>33427</v>
      </c>
      <c r="H51" s="2"/>
      <c r="I51" s="2" t="s">
        <v>33428</v>
      </c>
      <c r="J51" s="2" t="s">
        <v>851</v>
      </c>
      <c r="K51" s="4" t="s">
        <v>854</v>
      </c>
    </row>
    <row r="52" spans="1:11" ht="15" customHeight="1" x14ac:dyDescent="0.3">
      <c r="A52" s="2" t="s">
        <v>143</v>
      </c>
      <c r="B52" s="2" t="s">
        <v>34318</v>
      </c>
      <c r="C52" s="3">
        <v>10</v>
      </c>
      <c r="D52" s="2" t="s">
        <v>852</v>
      </c>
      <c r="E52" s="2" t="s">
        <v>33298</v>
      </c>
      <c r="F52" s="2" t="s">
        <v>4863</v>
      </c>
      <c r="G52" s="2" t="s">
        <v>33429</v>
      </c>
      <c r="H52" s="2" t="s">
        <v>33418</v>
      </c>
      <c r="I52" s="2" t="s">
        <v>33430</v>
      </c>
      <c r="J52" s="2" t="s">
        <v>957</v>
      </c>
      <c r="K52" s="4" t="s">
        <v>854</v>
      </c>
    </row>
    <row r="53" spans="1:11" ht="15" customHeight="1" x14ac:dyDescent="0.3">
      <c r="A53" s="2" t="s">
        <v>179</v>
      </c>
      <c r="B53" s="2" t="s">
        <v>34321</v>
      </c>
      <c r="C53" s="3">
        <v>13</v>
      </c>
      <c r="D53" s="2" t="s">
        <v>884</v>
      </c>
      <c r="E53" s="2" t="s">
        <v>33383</v>
      </c>
      <c r="F53" s="2" t="s">
        <v>5215</v>
      </c>
      <c r="G53" s="2" t="s">
        <v>33384</v>
      </c>
      <c r="H53" s="2"/>
      <c r="I53" s="2" t="s">
        <v>33431</v>
      </c>
      <c r="J53" s="2" t="s">
        <v>2415</v>
      </c>
      <c r="K53" s="4" t="s">
        <v>33432</v>
      </c>
    </row>
    <row r="54" spans="1:11" ht="15" customHeight="1" x14ac:dyDescent="0.3">
      <c r="A54" s="2" t="s">
        <v>190</v>
      </c>
      <c r="B54" s="2" t="s">
        <v>34322</v>
      </c>
      <c r="C54" s="3">
        <v>14</v>
      </c>
      <c r="D54" s="2" t="s">
        <v>902</v>
      </c>
      <c r="E54" s="2" t="s">
        <v>33298</v>
      </c>
      <c r="F54" s="2" t="s">
        <v>4863</v>
      </c>
      <c r="G54" s="2" t="s">
        <v>33433</v>
      </c>
      <c r="H54" s="2" t="s">
        <v>33434</v>
      </c>
      <c r="I54" s="2" t="s">
        <v>33301</v>
      </c>
      <c r="J54" s="2" t="s">
        <v>11324</v>
      </c>
      <c r="K54" s="4" t="s">
        <v>33435</v>
      </c>
    </row>
    <row r="55" spans="1:11" ht="15" customHeight="1" x14ac:dyDescent="0.3">
      <c r="A55" s="2" t="s">
        <v>190</v>
      </c>
      <c r="B55" s="2" t="s">
        <v>34322</v>
      </c>
      <c r="C55" s="3">
        <v>14</v>
      </c>
      <c r="D55" s="2" t="s">
        <v>902</v>
      </c>
      <c r="E55" s="2" t="s">
        <v>33298</v>
      </c>
      <c r="F55" s="2" t="s">
        <v>4863</v>
      </c>
      <c r="G55" s="2" t="s">
        <v>33433</v>
      </c>
      <c r="H55" s="2" t="s">
        <v>33436</v>
      </c>
      <c r="I55" s="2" t="s">
        <v>33301</v>
      </c>
      <c r="J55" s="2" t="s">
        <v>11324</v>
      </c>
      <c r="K55" s="4" t="s">
        <v>33437</v>
      </c>
    </row>
    <row r="56" spans="1:11" ht="15" customHeight="1" x14ac:dyDescent="0.3">
      <c r="A56" s="2" t="s">
        <v>190</v>
      </c>
      <c r="B56" s="2" t="s">
        <v>34322</v>
      </c>
      <c r="C56" s="3">
        <v>14</v>
      </c>
      <c r="D56" s="2" t="s">
        <v>902</v>
      </c>
      <c r="E56" s="2" t="s">
        <v>33298</v>
      </c>
      <c r="F56" s="2" t="s">
        <v>4863</v>
      </c>
      <c r="G56" s="2" t="s">
        <v>33438</v>
      </c>
      <c r="H56" s="2" t="s">
        <v>33439</v>
      </c>
      <c r="I56" s="2" t="s">
        <v>33440</v>
      </c>
      <c r="J56" s="2" t="s">
        <v>932</v>
      </c>
      <c r="K56" s="4" t="s">
        <v>33441</v>
      </c>
    </row>
    <row r="57" spans="1:11" ht="15" customHeight="1" x14ac:dyDescent="0.3">
      <c r="A57" s="2" t="s">
        <v>190</v>
      </c>
      <c r="B57" s="2" t="s">
        <v>34322</v>
      </c>
      <c r="C57" s="3">
        <v>14</v>
      </c>
      <c r="D57" s="2" t="s">
        <v>902</v>
      </c>
      <c r="E57" s="2" t="s">
        <v>33298</v>
      </c>
      <c r="F57" s="2" t="s">
        <v>4863</v>
      </c>
      <c r="G57" s="2" t="s">
        <v>33442</v>
      </c>
      <c r="H57" s="2" t="s">
        <v>33443</v>
      </c>
      <c r="I57" s="2" t="s">
        <v>33444</v>
      </c>
      <c r="J57" s="2" t="s">
        <v>33445</v>
      </c>
      <c r="K57" s="4" t="s">
        <v>33446</v>
      </c>
    </row>
    <row r="58" spans="1:11" ht="15" customHeight="1" x14ac:dyDescent="0.3">
      <c r="A58" s="2" t="s">
        <v>206</v>
      </c>
      <c r="B58" s="2" t="s">
        <v>34323</v>
      </c>
      <c r="C58" s="3">
        <v>15</v>
      </c>
      <c r="D58" s="2" t="s">
        <v>916</v>
      </c>
      <c r="E58" s="2" t="s">
        <v>33383</v>
      </c>
      <c r="F58" s="2" t="s">
        <v>4863</v>
      </c>
      <c r="G58" s="2" t="s">
        <v>33447</v>
      </c>
      <c r="H58" s="2"/>
      <c r="I58" s="2" t="s">
        <v>33448</v>
      </c>
      <c r="J58" s="2" t="s">
        <v>853</v>
      </c>
      <c r="K58" s="4" t="s">
        <v>33449</v>
      </c>
    </row>
    <row r="59" spans="1:11" ht="15" customHeight="1" x14ac:dyDescent="0.3">
      <c r="A59" s="2" t="s">
        <v>217</v>
      </c>
      <c r="B59" s="2" t="s">
        <v>34324</v>
      </c>
      <c r="C59" s="3">
        <v>16</v>
      </c>
      <c r="D59" s="2" t="s">
        <v>940</v>
      </c>
      <c r="E59" s="2" t="s">
        <v>33298</v>
      </c>
      <c r="F59" s="2" t="s">
        <v>4863</v>
      </c>
      <c r="G59" s="2" t="s">
        <v>33450</v>
      </c>
      <c r="H59" s="2" t="s">
        <v>33451</v>
      </c>
      <c r="I59" s="2" t="s">
        <v>33301</v>
      </c>
      <c r="J59" s="2" t="s">
        <v>33452</v>
      </c>
      <c r="K59" s="4" t="s">
        <v>33453</v>
      </c>
    </row>
    <row r="60" spans="1:11" ht="15" customHeight="1" x14ac:dyDescent="0.3">
      <c r="A60" s="2" t="s">
        <v>217</v>
      </c>
      <c r="B60" s="2" t="s">
        <v>34324</v>
      </c>
      <c r="C60" s="3">
        <v>16</v>
      </c>
      <c r="D60" s="2" t="s">
        <v>940</v>
      </c>
      <c r="E60" s="2" t="s">
        <v>33298</v>
      </c>
      <c r="F60" s="2" t="s">
        <v>4863</v>
      </c>
      <c r="G60" s="2" t="s">
        <v>33454</v>
      </c>
      <c r="H60" s="2" t="s">
        <v>16926</v>
      </c>
      <c r="I60" s="2" t="s">
        <v>33378</v>
      </c>
      <c r="J60" s="2" t="s">
        <v>33455</v>
      </c>
      <c r="K60" s="4" t="s">
        <v>16929</v>
      </c>
    </row>
    <row r="61" spans="1:11" ht="15" customHeight="1" x14ac:dyDescent="0.3">
      <c r="A61" s="2" t="s">
        <v>217</v>
      </c>
      <c r="B61" s="2" t="s">
        <v>34324</v>
      </c>
      <c r="C61" s="3">
        <v>16</v>
      </c>
      <c r="D61" s="2" t="s">
        <v>940</v>
      </c>
      <c r="E61" s="2" t="s">
        <v>33383</v>
      </c>
      <c r="F61" s="2" t="s">
        <v>5215</v>
      </c>
      <c r="G61" s="2" t="s">
        <v>33456</v>
      </c>
      <c r="H61" s="2"/>
      <c r="I61" s="2" t="s">
        <v>33301</v>
      </c>
      <c r="J61" s="2" t="s">
        <v>33457</v>
      </c>
      <c r="K61" s="4" t="s">
        <v>33458</v>
      </c>
    </row>
    <row r="62" spans="1:11" ht="15" customHeight="1" x14ac:dyDescent="0.3">
      <c r="A62" s="2" t="s">
        <v>243</v>
      </c>
      <c r="B62" s="2" t="s">
        <v>34326</v>
      </c>
      <c r="C62" s="3">
        <v>18</v>
      </c>
      <c r="D62" s="2" t="s">
        <v>981</v>
      </c>
      <c r="E62" s="2" t="s">
        <v>33383</v>
      </c>
      <c r="F62" s="2" t="s">
        <v>4863</v>
      </c>
      <c r="G62" s="2" t="s">
        <v>33459</v>
      </c>
      <c r="H62" s="2"/>
      <c r="I62" s="2" t="s">
        <v>33396</v>
      </c>
      <c r="J62" s="2" t="s">
        <v>33460</v>
      </c>
      <c r="K62" s="4" t="s">
        <v>33461</v>
      </c>
    </row>
    <row r="63" spans="1:11" ht="15" customHeight="1" x14ac:dyDescent="0.3">
      <c r="A63" s="2" t="s">
        <v>243</v>
      </c>
      <c r="B63" s="2" t="s">
        <v>34326</v>
      </c>
      <c r="C63" s="3">
        <v>18</v>
      </c>
      <c r="D63" s="2" t="s">
        <v>981</v>
      </c>
      <c r="E63" s="2" t="s">
        <v>33298</v>
      </c>
      <c r="F63" s="2" t="s">
        <v>4863</v>
      </c>
      <c r="G63" s="2" t="s">
        <v>33462</v>
      </c>
      <c r="H63" s="2" t="s">
        <v>33463</v>
      </c>
      <c r="I63" s="2" t="s">
        <v>33464</v>
      </c>
      <c r="J63" s="2" t="s">
        <v>33465</v>
      </c>
      <c r="K63" s="4" t="s">
        <v>33466</v>
      </c>
    </row>
    <row r="64" spans="1:11" ht="15" customHeight="1" x14ac:dyDescent="0.3">
      <c r="A64" s="2" t="s">
        <v>254</v>
      </c>
      <c r="B64" s="2" t="s">
        <v>34327</v>
      </c>
      <c r="C64" s="3">
        <v>19</v>
      </c>
      <c r="D64" s="2" t="s">
        <v>991</v>
      </c>
      <c r="E64" s="2" t="s">
        <v>33298</v>
      </c>
      <c r="F64" s="2" t="s">
        <v>4863</v>
      </c>
      <c r="G64" s="2" t="s">
        <v>2919</v>
      </c>
      <c r="H64" s="2" t="s">
        <v>33467</v>
      </c>
      <c r="I64" s="2" t="s">
        <v>33301</v>
      </c>
      <c r="J64" s="2" t="s">
        <v>33314</v>
      </c>
      <c r="K64" s="4" t="s">
        <v>33468</v>
      </c>
    </row>
    <row r="65" spans="1:11" ht="15" customHeight="1" x14ac:dyDescent="0.3">
      <c r="A65" s="2" t="s">
        <v>254</v>
      </c>
      <c r="B65" s="2" t="s">
        <v>34327</v>
      </c>
      <c r="C65" s="3">
        <v>19</v>
      </c>
      <c r="D65" s="2" t="s">
        <v>991</v>
      </c>
      <c r="E65" s="2" t="s">
        <v>33298</v>
      </c>
      <c r="F65" s="2" t="s">
        <v>4863</v>
      </c>
      <c r="G65" s="2" t="s">
        <v>33469</v>
      </c>
      <c r="H65" s="2" t="s">
        <v>33470</v>
      </c>
      <c r="I65" s="2" t="s">
        <v>33464</v>
      </c>
      <c r="J65" s="2" t="s">
        <v>17354</v>
      </c>
      <c r="K65" s="4" t="s">
        <v>33471</v>
      </c>
    </row>
    <row r="66" spans="1:11" ht="15" customHeight="1" x14ac:dyDescent="0.3">
      <c r="A66" s="2" t="s">
        <v>254</v>
      </c>
      <c r="B66" s="2" t="s">
        <v>34327</v>
      </c>
      <c r="C66" s="3">
        <v>19</v>
      </c>
      <c r="D66" s="2" t="s">
        <v>991</v>
      </c>
      <c r="E66" s="2" t="s">
        <v>33298</v>
      </c>
      <c r="F66" s="2" t="s">
        <v>4863</v>
      </c>
      <c r="G66" s="2" t="s">
        <v>33472</v>
      </c>
      <c r="H66" s="2" t="s">
        <v>33473</v>
      </c>
      <c r="I66" s="2" t="s">
        <v>33301</v>
      </c>
      <c r="J66" s="2" t="s">
        <v>739</v>
      </c>
      <c r="K66" s="4" t="s">
        <v>33474</v>
      </c>
    </row>
    <row r="67" spans="1:11" ht="15" customHeight="1" x14ac:dyDescent="0.3">
      <c r="A67" s="2" t="s">
        <v>267</v>
      </c>
      <c r="B67" s="2" t="s">
        <v>34328</v>
      </c>
      <c r="C67" s="3">
        <v>20</v>
      </c>
      <c r="D67" s="2" t="s">
        <v>1011</v>
      </c>
      <c r="E67" s="2" t="s">
        <v>33298</v>
      </c>
      <c r="F67" s="2" t="s">
        <v>4863</v>
      </c>
      <c r="G67" s="2" t="s">
        <v>33475</v>
      </c>
      <c r="H67" s="2" t="s">
        <v>19939</v>
      </c>
      <c r="I67" s="2" t="s">
        <v>33301</v>
      </c>
      <c r="J67" s="2" t="s">
        <v>5808</v>
      </c>
      <c r="K67" s="4" t="s">
        <v>19942</v>
      </c>
    </row>
    <row r="68" spans="1:11" ht="15" customHeight="1" x14ac:dyDescent="0.3">
      <c r="A68" s="2" t="s">
        <v>267</v>
      </c>
      <c r="B68" s="2" t="s">
        <v>34328</v>
      </c>
      <c r="C68" s="3">
        <v>20</v>
      </c>
      <c r="D68" s="2" t="s">
        <v>1011</v>
      </c>
      <c r="E68" s="2" t="s">
        <v>33298</v>
      </c>
      <c r="F68" s="2" t="s">
        <v>4863</v>
      </c>
      <c r="G68" s="2" t="s">
        <v>33475</v>
      </c>
      <c r="H68" s="2" t="s">
        <v>19944</v>
      </c>
      <c r="I68" s="2" t="s">
        <v>33301</v>
      </c>
      <c r="J68" s="2" t="s">
        <v>5808</v>
      </c>
      <c r="K68" s="4" t="s">
        <v>19947</v>
      </c>
    </row>
    <row r="69" spans="1:11" ht="15" customHeight="1" x14ac:dyDescent="0.3">
      <c r="A69" s="2" t="s">
        <v>267</v>
      </c>
      <c r="B69" s="2" t="s">
        <v>34328</v>
      </c>
      <c r="C69" s="3">
        <v>20</v>
      </c>
      <c r="D69" s="2" t="s">
        <v>1011</v>
      </c>
      <c r="E69" s="2" t="s">
        <v>33298</v>
      </c>
      <c r="F69" s="2" t="s">
        <v>4863</v>
      </c>
      <c r="G69" s="2" t="s">
        <v>33475</v>
      </c>
      <c r="H69" s="2" t="s">
        <v>33476</v>
      </c>
      <c r="I69" s="2" t="s">
        <v>33301</v>
      </c>
      <c r="J69" s="2" t="s">
        <v>22159</v>
      </c>
      <c r="K69" s="4" t="s">
        <v>33477</v>
      </c>
    </row>
    <row r="70" spans="1:11" ht="15" customHeight="1" x14ac:dyDescent="0.3">
      <c r="A70" s="2" t="s">
        <v>267</v>
      </c>
      <c r="B70" s="2" t="s">
        <v>34328</v>
      </c>
      <c r="C70" s="3">
        <v>20</v>
      </c>
      <c r="D70" s="2" t="s">
        <v>1011</v>
      </c>
      <c r="E70" s="2" t="s">
        <v>33298</v>
      </c>
      <c r="F70" s="2" t="s">
        <v>4863</v>
      </c>
      <c r="G70" s="2" t="s">
        <v>33338</v>
      </c>
      <c r="H70" s="2" t="s">
        <v>33478</v>
      </c>
      <c r="I70" s="2" t="s">
        <v>33301</v>
      </c>
      <c r="J70" s="2" t="s">
        <v>13242</v>
      </c>
      <c r="K70" s="4" t="s">
        <v>33479</v>
      </c>
    </row>
    <row r="71" spans="1:11" ht="15" customHeight="1" x14ac:dyDescent="0.3">
      <c r="A71" s="2" t="s">
        <v>267</v>
      </c>
      <c r="B71" s="2" t="s">
        <v>34328</v>
      </c>
      <c r="C71" s="3">
        <v>20</v>
      </c>
      <c r="D71" s="2" t="s">
        <v>1011</v>
      </c>
      <c r="E71" s="2" t="s">
        <v>33298</v>
      </c>
      <c r="F71" s="2" t="s">
        <v>4863</v>
      </c>
      <c r="G71" s="2" t="s">
        <v>33480</v>
      </c>
      <c r="H71" s="2" t="s">
        <v>33481</v>
      </c>
      <c r="I71" s="2" t="s">
        <v>33301</v>
      </c>
      <c r="J71" s="2" t="s">
        <v>33482</v>
      </c>
      <c r="K71" s="4" t="s">
        <v>33483</v>
      </c>
    </row>
    <row r="72" spans="1:11" ht="15" customHeight="1" x14ac:dyDescent="0.3">
      <c r="A72" s="2" t="s">
        <v>282</v>
      </c>
      <c r="B72" s="2" t="s">
        <v>34329</v>
      </c>
      <c r="C72" s="3">
        <v>21</v>
      </c>
      <c r="D72" s="2" t="s">
        <v>1024</v>
      </c>
      <c r="E72" s="2" t="s">
        <v>33298</v>
      </c>
      <c r="F72" s="2" t="s">
        <v>4863</v>
      </c>
      <c r="G72" s="2" t="s">
        <v>33484</v>
      </c>
      <c r="H72" s="2" t="s">
        <v>33485</v>
      </c>
      <c r="I72" s="2" t="s">
        <v>33396</v>
      </c>
      <c r="J72" s="2" t="s">
        <v>10995</v>
      </c>
      <c r="K72" s="4" t="s">
        <v>33486</v>
      </c>
    </row>
    <row r="73" spans="1:11" ht="15" customHeight="1" x14ac:dyDescent="0.3">
      <c r="A73" s="2" t="s">
        <v>282</v>
      </c>
      <c r="B73" s="2" t="s">
        <v>34329</v>
      </c>
      <c r="C73" s="3">
        <v>21</v>
      </c>
      <c r="D73" s="2" t="s">
        <v>1024</v>
      </c>
      <c r="E73" s="2" t="s">
        <v>33298</v>
      </c>
      <c r="F73" s="2" t="s">
        <v>4863</v>
      </c>
      <c r="G73" s="2" t="s">
        <v>33487</v>
      </c>
      <c r="H73" s="2" t="s">
        <v>33488</v>
      </c>
      <c r="I73" s="2" t="s">
        <v>33489</v>
      </c>
      <c r="J73" s="2" t="s">
        <v>33490</v>
      </c>
      <c r="K73" s="4" t="s">
        <v>33491</v>
      </c>
    </row>
    <row r="74" spans="1:11" ht="15" customHeight="1" x14ac:dyDescent="0.3">
      <c r="A74" s="2" t="s">
        <v>295</v>
      </c>
      <c r="B74" s="2" t="s">
        <v>34330</v>
      </c>
      <c r="C74" s="3">
        <v>22</v>
      </c>
      <c r="D74" s="2" t="s">
        <v>1029</v>
      </c>
      <c r="E74" s="2" t="s">
        <v>33298</v>
      </c>
      <c r="F74" s="2" t="s">
        <v>4863</v>
      </c>
      <c r="G74" s="2" t="s">
        <v>33492</v>
      </c>
      <c r="H74" s="2" t="s">
        <v>33493</v>
      </c>
      <c r="I74" s="2" t="s">
        <v>33494</v>
      </c>
      <c r="J74" s="2" t="s">
        <v>33495</v>
      </c>
      <c r="K74" s="4" t="s">
        <v>33496</v>
      </c>
    </row>
    <row r="75" spans="1:11" ht="15" customHeight="1" x14ac:dyDescent="0.3">
      <c r="A75" s="2" t="s">
        <v>310</v>
      </c>
      <c r="B75" s="2" t="s">
        <v>34331</v>
      </c>
      <c r="C75" s="3">
        <v>23</v>
      </c>
      <c r="D75" s="2" t="s">
        <v>1052</v>
      </c>
      <c r="E75" s="2" t="s">
        <v>33298</v>
      </c>
      <c r="F75" s="2" t="s">
        <v>4863</v>
      </c>
      <c r="G75" s="2" t="s">
        <v>33497</v>
      </c>
      <c r="H75" s="2" t="s">
        <v>33498</v>
      </c>
      <c r="I75" s="2" t="s">
        <v>33440</v>
      </c>
      <c r="J75" s="2" t="s">
        <v>32766</v>
      </c>
      <c r="K75" s="4" t="s">
        <v>33499</v>
      </c>
    </row>
    <row r="76" spans="1:11" ht="15" customHeight="1" x14ac:dyDescent="0.3">
      <c r="A76" s="2" t="s">
        <v>324</v>
      </c>
      <c r="B76" s="2" t="s">
        <v>34332</v>
      </c>
      <c r="C76" s="3">
        <v>24</v>
      </c>
      <c r="D76" s="2" t="s">
        <v>1074</v>
      </c>
      <c r="E76" s="2" t="s">
        <v>33298</v>
      </c>
      <c r="F76" s="2" t="s">
        <v>4863</v>
      </c>
      <c r="G76" s="2" t="s">
        <v>33500</v>
      </c>
      <c r="H76" s="2" t="s">
        <v>33501</v>
      </c>
      <c r="I76" s="2" t="s">
        <v>33305</v>
      </c>
      <c r="J76" s="2" t="s">
        <v>3190</v>
      </c>
      <c r="K76" s="4" t="s">
        <v>33502</v>
      </c>
    </row>
    <row r="77" spans="1:11" ht="15" customHeight="1" x14ac:dyDescent="0.3">
      <c r="A77" s="2" t="s">
        <v>348</v>
      </c>
      <c r="B77" s="2" t="s">
        <v>34333</v>
      </c>
      <c r="C77" s="3">
        <v>26</v>
      </c>
      <c r="D77" s="2" t="s">
        <v>1099</v>
      </c>
      <c r="E77" s="2" t="s">
        <v>33383</v>
      </c>
      <c r="F77" s="2" t="s">
        <v>4863</v>
      </c>
      <c r="G77" s="2" t="s">
        <v>33503</v>
      </c>
      <c r="H77" s="2"/>
      <c r="I77" s="2" t="s">
        <v>33504</v>
      </c>
      <c r="J77" s="2" t="s">
        <v>815</v>
      </c>
      <c r="K77" s="4" t="s">
        <v>33505</v>
      </c>
    </row>
    <row r="78" spans="1:11" ht="15" customHeight="1" x14ac:dyDescent="0.3">
      <c r="A78" s="2" t="s">
        <v>348</v>
      </c>
      <c r="B78" s="2" t="s">
        <v>34333</v>
      </c>
      <c r="C78" s="3">
        <v>26</v>
      </c>
      <c r="D78" s="2" t="s">
        <v>1099</v>
      </c>
      <c r="E78" s="2" t="s">
        <v>33298</v>
      </c>
      <c r="F78" s="2" t="s">
        <v>4863</v>
      </c>
      <c r="G78" s="2" t="s">
        <v>33348</v>
      </c>
      <c r="H78" s="2" t="s">
        <v>33506</v>
      </c>
      <c r="I78" s="2" t="s">
        <v>33305</v>
      </c>
      <c r="J78" s="2" t="s">
        <v>1043</v>
      </c>
      <c r="K78" s="4" t="s">
        <v>33507</v>
      </c>
    </row>
    <row r="79" spans="1:11" ht="15" customHeight="1" x14ac:dyDescent="0.3">
      <c r="A79" s="2" t="s">
        <v>348</v>
      </c>
      <c r="B79" s="2" t="s">
        <v>34333</v>
      </c>
      <c r="C79" s="3">
        <v>26</v>
      </c>
      <c r="D79" s="2" t="s">
        <v>1099</v>
      </c>
      <c r="E79" s="2" t="s">
        <v>33298</v>
      </c>
      <c r="F79" s="2" t="s">
        <v>4863</v>
      </c>
      <c r="G79" s="2" t="s">
        <v>33508</v>
      </c>
      <c r="H79" s="2" t="s">
        <v>33509</v>
      </c>
      <c r="I79" s="2" t="s">
        <v>33301</v>
      </c>
      <c r="J79" s="2" t="s">
        <v>33510</v>
      </c>
      <c r="K79" s="4" t="s">
        <v>33511</v>
      </c>
    </row>
    <row r="80" spans="1:11" ht="15" customHeight="1" x14ac:dyDescent="0.3">
      <c r="A80" s="2" t="s">
        <v>348</v>
      </c>
      <c r="B80" s="2" t="s">
        <v>34333</v>
      </c>
      <c r="C80" s="3">
        <v>26</v>
      </c>
      <c r="D80" s="2" t="s">
        <v>1099</v>
      </c>
      <c r="E80" s="2" t="s">
        <v>33298</v>
      </c>
      <c r="F80" s="2" t="s">
        <v>4863</v>
      </c>
      <c r="G80" s="2" t="s">
        <v>33512</v>
      </c>
      <c r="H80" s="2" t="s">
        <v>33513</v>
      </c>
      <c r="I80" s="2" t="s">
        <v>33514</v>
      </c>
      <c r="J80" s="2" t="s">
        <v>932</v>
      </c>
      <c r="K80" s="4" t="s">
        <v>33515</v>
      </c>
    </row>
    <row r="81" spans="1:11" ht="15" customHeight="1" x14ac:dyDescent="0.3">
      <c r="A81" s="2" t="s">
        <v>348</v>
      </c>
      <c r="B81" s="2" t="s">
        <v>34333</v>
      </c>
      <c r="C81" s="3">
        <v>26</v>
      </c>
      <c r="D81" s="2" t="s">
        <v>1099</v>
      </c>
      <c r="E81" s="2" t="s">
        <v>33298</v>
      </c>
      <c r="F81" s="2" t="s">
        <v>4863</v>
      </c>
      <c r="G81" s="2" t="s">
        <v>33516</v>
      </c>
      <c r="H81" s="2" t="s">
        <v>33517</v>
      </c>
      <c r="I81" s="2" t="s">
        <v>33301</v>
      </c>
      <c r="J81" s="2" t="s">
        <v>33518</v>
      </c>
      <c r="K81" s="4" t="s">
        <v>33519</v>
      </c>
    </row>
    <row r="82" spans="1:11" ht="15" customHeight="1" x14ac:dyDescent="0.3">
      <c r="A82" s="2" t="s">
        <v>348</v>
      </c>
      <c r="B82" s="2" t="s">
        <v>34333</v>
      </c>
      <c r="C82" s="3">
        <v>26</v>
      </c>
      <c r="D82" s="2" t="s">
        <v>1099</v>
      </c>
      <c r="E82" s="2" t="s">
        <v>33298</v>
      </c>
      <c r="F82" s="2" t="s">
        <v>4863</v>
      </c>
      <c r="G82" s="2" t="s">
        <v>33520</v>
      </c>
      <c r="H82" s="2" t="s">
        <v>33521</v>
      </c>
      <c r="I82" s="2" t="s">
        <v>33440</v>
      </c>
      <c r="J82" s="2" t="s">
        <v>858</v>
      </c>
      <c r="K82" s="4" t="s">
        <v>33522</v>
      </c>
    </row>
    <row r="83" spans="1:11" ht="15" customHeight="1" x14ac:dyDescent="0.3">
      <c r="A83" s="2" t="s">
        <v>348</v>
      </c>
      <c r="B83" s="2" t="s">
        <v>34333</v>
      </c>
      <c r="C83" s="3">
        <v>26</v>
      </c>
      <c r="D83" s="2" t="s">
        <v>1099</v>
      </c>
      <c r="E83" s="2" t="s">
        <v>33298</v>
      </c>
      <c r="F83" s="2" t="s">
        <v>4863</v>
      </c>
      <c r="G83" s="2" t="s">
        <v>33523</v>
      </c>
      <c r="H83" s="2" t="s">
        <v>33524</v>
      </c>
      <c r="I83" s="2" t="s">
        <v>33301</v>
      </c>
      <c r="J83" s="2" t="s">
        <v>33525</v>
      </c>
      <c r="K83" s="4" t="s">
        <v>33526</v>
      </c>
    </row>
    <row r="84" spans="1:11" ht="15" customHeight="1" x14ac:dyDescent="0.3">
      <c r="A84" s="2" t="s">
        <v>361</v>
      </c>
      <c r="B84" s="2" t="s">
        <v>34334</v>
      </c>
      <c r="C84" s="3">
        <v>27</v>
      </c>
      <c r="D84" s="2" t="s">
        <v>1105</v>
      </c>
      <c r="E84" s="2" t="s">
        <v>33298</v>
      </c>
      <c r="F84" s="2" t="s">
        <v>4863</v>
      </c>
      <c r="G84" s="2" t="s">
        <v>33527</v>
      </c>
      <c r="H84" s="2" t="s">
        <v>33528</v>
      </c>
      <c r="I84" s="2" t="s">
        <v>33301</v>
      </c>
      <c r="J84" s="2" t="s">
        <v>33529</v>
      </c>
      <c r="K84" s="4" t="s">
        <v>33530</v>
      </c>
    </row>
    <row r="85" spans="1:11" ht="15" customHeight="1" x14ac:dyDescent="0.3">
      <c r="A85" s="2" t="s">
        <v>361</v>
      </c>
      <c r="B85" s="2" t="s">
        <v>34334</v>
      </c>
      <c r="C85" s="3">
        <v>27</v>
      </c>
      <c r="D85" s="2" t="s">
        <v>1105</v>
      </c>
      <c r="E85" s="2" t="s">
        <v>33298</v>
      </c>
      <c r="F85" s="2" t="s">
        <v>4863</v>
      </c>
      <c r="G85" s="2" t="s">
        <v>33531</v>
      </c>
      <c r="H85" s="2" t="s">
        <v>33532</v>
      </c>
      <c r="I85" s="2" t="s">
        <v>33378</v>
      </c>
      <c r="J85" s="2" t="s">
        <v>32684</v>
      </c>
      <c r="K85" s="4" t="s">
        <v>33533</v>
      </c>
    </row>
    <row r="86" spans="1:11" ht="15" customHeight="1" x14ac:dyDescent="0.3">
      <c r="A86" s="2" t="s">
        <v>370</v>
      </c>
      <c r="B86" s="2" t="s">
        <v>34335</v>
      </c>
      <c r="C86" s="3">
        <v>28</v>
      </c>
      <c r="D86" s="2" t="s">
        <v>1126</v>
      </c>
      <c r="E86" s="2" t="s">
        <v>33298</v>
      </c>
      <c r="F86" s="2" t="s">
        <v>4863</v>
      </c>
      <c r="G86" s="2" t="s">
        <v>33534</v>
      </c>
      <c r="H86" s="2" t="s">
        <v>33535</v>
      </c>
      <c r="I86" s="2" t="s">
        <v>33396</v>
      </c>
      <c r="J86" s="2" t="s">
        <v>781</v>
      </c>
      <c r="K86" s="4" t="s">
        <v>33536</v>
      </c>
    </row>
    <row r="87" spans="1:11" ht="15" customHeight="1" x14ac:dyDescent="0.3">
      <c r="A87" s="2" t="s">
        <v>386</v>
      </c>
      <c r="B87" s="2" t="s">
        <v>34336</v>
      </c>
      <c r="C87" s="3">
        <v>29</v>
      </c>
      <c r="D87" s="2" t="s">
        <v>1139</v>
      </c>
      <c r="E87" s="2" t="s">
        <v>33298</v>
      </c>
      <c r="F87" s="2" t="s">
        <v>4863</v>
      </c>
      <c r="G87" s="2" t="s">
        <v>33537</v>
      </c>
      <c r="H87" s="2" t="s">
        <v>33538</v>
      </c>
      <c r="I87" s="2" t="s">
        <v>33444</v>
      </c>
      <c r="J87" s="2" t="s">
        <v>10570</v>
      </c>
      <c r="K87" s="4" t="s">
        <v>33539</v>
      </c>
    </row>
    <row r="88" spans="1:11" ht="15" customHeight="1" x14ac:dyDescent="0.3">
      <c r="A88" s="2" t="s">
        <v>398</v>
      </c>
      <c r="B88" s="2" t="s">
        <v>34337</v>
      </c>
      <c r="C88" s="3">
        <v>30</v>
      </c>
      <c r="D88" s="2" t="s">
        <v>1163</v>
      </c>
      <c r="E88" s="2" t="s">
        <v>33298</v>
      </c>
      <c r="F88" s="2" t="s">
        <v>4863</v>
      </c>
      <c r="G88" s="2" t="s">
        <v>33540</v>
      </c>
      <c r="H88" s="2" t="s">
        <v>33541</v>
      </c>
      <c r="I88" s="2" t="s">
        <v>33396</v>
      </c>
      <c r="J88" s="2" t="s">
        <v>1095</v>
      </c>
      <c r="K88" s="4" t="s">
        <v>33542</v>
      </c>
    </row>
    <row r="89" spans="1:11" ht="15" customHeight="1" x14ac:dyDescent="0.3">
      <c r="A89" s="2" t="s">
        <v>398</v>
      </c>
      <c r="B89" s="2" t="s">
        <v>34337</v>
      </c>
      <c r="C89" s="3">
        <v>30</v>
      </c>
      <c r="D89" s="2" t="s">
        <v>1163</v>
      </c>
      <c r="E89" s="2" t="s">
        <v>33298</v>
      </c>
      <c r="F89" s="2" t="s">
        <v>4863</v>
      </c>
      <c r="G89" s="2" t="s">
        <v>33540</v>
      </c>
      <c r="H89" s="2" t="s">
        <v>33543</v>
      </c>
      <c r="I89" s="2" t="s">
        <v>33396</v>
      </c>
      <c r="J89" s="2" t="s">
        <v>1095</v>
      </c>
      <c r="K89" s="4" t="s">
        <v>33544</v>
      </c>
    </row>
    <row r="90" spans="1:11" ht="15" customHeight="1" x14ac:dyDescent="0.3">
      <c r="A90" s="2" t="s">
        <v>398</v>
      </c>
      <c r="B90" s="2" t="s">
        <v>34337</v>
      </c>
      <c r="C90" s="3">
        <v>30</v>
      </c>
      <c r="D90" s="2" t="s">
        <v>1163</v>
      </c>
      <c r="E90" s="2" t="s">
        <v>33298</v>
      </c>
      <c r="F90" s="2" t="s">
        <v>4863</v>
      </c>
      <c r="G90" s="2" t="s">
        <v>33545</v>
      </c>
      <c r="H90" s="2" t="s">
        <v>33546</v>
      </c>
      <c r="I90" s="2" t="s">
        <v>33547</v>
      </c>
      <c r="J90" s="2" t="s">
        <v>33548</v>
      </c>
      <c r="K90" s="4" t="s">
        <v>33549</v>
      </c>
    </row>
    <row r="91" spans="1:11" ht="15" customHeight="1" x14ac:dyDescent="0.3">
      <c r="A91" s="2" t="s">
        <v>420</v>
      </c>
      <c r="B91" s="2" t="s">
        <v>34339</v>
      </c>
      <c r="C91" s="3">
        <v>32</v>
      </c>
      <c r="D91" s="2" t="s">
        <v>1183</v>
      </c>
      <c r="E91" s="2" t="s">
        <v>33298</v>
      </c>
      <c r="F91" s="2" t="s">
        <v>4863</v>
      </c>
      <c r="G91" s="2" t="s">
        <v>33338</v>
      </c>
      <c r="H91" s="2" t="s">
        <v>33550</v>
      </c>
      <c r="I91" s="2" t="s">
        <v>33301</v>
      </c>
      <c r="J91" s="2" t="s">
        <v>17079</v>
      </c>
      <c r="K91" s="4" t="s">
        <v>33551</v>
      </c>
    </row>
    <row r="92" spans="1:11" ht="15" customHeight="1" x14ac:dyDescent="0.3">
      <c r="A92" s="2" t="s">
        <v>430</v>
      </c>
      <c r="B92" s="2" t="s">
        <v>34340</v>
      </c>
      <c r="C92" s="3">
        <v>33</v>
      </c>
      <c r="D92" s="2" t="s">
        <v>1193</v>
      </c>
      <c r="E92" s="2" t="s">
        <v>33298</v>
      </c>
      <c r="F92" s="2" t="s">
        <v>4863</v>
      </c>
      <c r="G92" s="2" t="s">
        <v>33552</v>
      </c>
      <c r="H92" s="2" t="s">
        <v>33553</v>
      </c>
      <c r="I92" s="2" t="s">
        <v>33301</v>
      </c>
      <c r="J92" s="2" t="s">
        <v>12293</v>
      </c>
      <c r="K92" s="4" t="s">
        <v>33554</v>
      </c>
    </row>
    <row r="93" spans="1:11" ht="15" customHeight="1" x14ac:dyDescent="0.3">
      <c r="A93" s="2" t="s">
        <v>430</v>
      </c>
      <c r="B93" s="2" t="s">
        <v>34340</v>
      </c>
      <c r="C93" s="3">
        <v>33</v>
      </c>
      <c r="D93" s="2" t="s">
        <v>1193</v>
      </c>
      <c r="E93" s="2" t="s">
        <v>33298</v>
      </c>
      <c r="F93" s="2" t="s">
        <v>4863</v>
      </c>
      <c r="G93" s="2" t="s">
        <v>33394</v>
      </c>
      <c r="H93" s="2" t="s">
        <v>33555</v>
      </c>
      <c r="I93" s="2" t="s">
        <v>33396</v>
      </c>
      <c r="J93" s="2" t="s">
        <v>1289</v>
      </c>
      <c r="K93" s="4" t="s">
        <v>33556</v>
      </c>
    </row>
    <row r="94" spans="1:11" ht="15" customHeight="1" x14ac:dyDescent="0.3">
      <c r="A94" s="2" t="s">
        <v>430</v>
      </c>
      <c r="B94" s="2" t="s">
        <v>34340</v>
      </c>
      <c r="C94" s="3">
        <v>33</v>
      </c>
      <c r="D94" s="2" t="s">
        <v>1193</v>
      </c>
      <c r="E94" s="2" t="s">
        <v>33298</v>
      </c>
      <c r="F94" s="2" t="s">
        <v>4863</v>
      </c>
      <c r="G94" s="2" t="s">
        <v>33338</v>
      </c>
      <c r="H94" s="2" t="s">
        <v>2008</v>
      </c>
      <c r="I94" s="2" t="s">
        <v>33301</v>
      </c>
      <c r="J94" s="2" t="s">
        <v>10322</v>
      </c>
      <c r="K94" s="4" t="s">
        <v>33557</v>
      </c>
    </row>
    <row r="95" spans="1:11" ht="15" customHeight="1" x14ac:dyDescent="0.3">
      <c r="A95" s="2" t="s">
        <v>430</v>
      </c>
      <c r="B95" s="2" t="s">
        <v>34340</v>
      </c>
      <c r="C95" s="3">
        <v>33</v>
      </c>
      <c r="D95" s="2" t="s">
        <v>1193</v>
      </c>
      <c r="E95" s="2" t="s">
        <v>33298</v>
      </c>
      <c r="F95" s="2" t="s">
        <v>4863</v>
      </c>
      <c r="G95" s="2" t="s">
        <v>187</v>
      </c>
      <c r="H95" s="2" t="s">
        <v>33558</v>
      </c>
      <c r="I95" s="2" t="s">
        <v>33301</v>
      </c>
      <c r="J95" s="2" t="s">
        <v>33311</v>
      </c>
      <c r="K95" s="4" t="s">
        <v>33559</v>
      </c>
    </row>
    <row r="96" spans="1:11" ht="15" customHeight="1" x14ac:dyDescent="0.3">
      <c r="A96" s="2" t="s">
        <v>430</v>
      </c>
      <c r="B96" s="2" t="s">
        <v>34340</v>
      </c>
      <c r="C96" s="3">
        <v>33</v>
      </c>
      <c r="D96" s="2" t="s">
        <v>1193</v>
      </c>
      <c r="E96" s="2" t="s">
        <v>33298</v>
      </c>
      <c r="F96" s="2" t="s">
        <v>4863</v>
      </c>
      <c r="G96" s="2" t="s">
        <v>187</v>
      </c>
      <c r="H96" s="2" t="s">
        <v>33560</v>
      </c>
      <c r="I96" s="2" t="s">
        <v>33301</v>
      </c>
      <c r="J96" s="2" t="s">
        <v>33311</v>
      </c>
      <c r="K96" s="4" t="s">
        <v>33561</v>
      </c>
    </row>
    <row r="97" spans="1:11" ht="15" customHeight="1" x14ac:dyDescent="0.3">
      <c r="A97" s="2" t="s">
        <v>430</v>
      </c>
      <c r="B97" s="2" t="s">
        <v>34340</v>
      </c>
      <c r="C97" s="3">
        <v>33</v>
      </c>
      <c r="D97" s="2" t="s">
        <v>1193</v>
      </c>
      <c r="E97" s="2" t="s">
        <v>33298</v>
      </c>
      <c r="F97" s="2" t="s">
        <v>4863</v>
      </c>
      <c r="G97" s="2" t="s">
        <v>187</v>
      </c>
      <c r="H97" s="2" t="s">
        <v>33562</v>
      </c>
      <c r="I97" s="2" t="s">
        <v>33301</v>
      </c>
      <c r="J97" s="2" t="s">
        <v>33311</v>
      </c>
      <c r="K97" s="4" t="s">
        <v>33563</v>
      </c>
    </row>
    <row r="98" spans="1:11" ht="15" customHeight="1" x14ac:dyDescent="0.3">
      <c r="A98" s="2" t="s">
        <v>430</v>
      </c>
      <c r="B98" s="2" t="s">
        <v>34340</v>
      </c>
      <c r="C98" s="3">
        <v>33</v>
      </c>
      <c r="D98" s="2" t="s">
        <v>1193</v>
      </c>
      <c r="E98" s="2" t="s">
        <v>33298</v>
      </c>
      <c r="F98" s="2" t="s">
        <v>4863</v>
      </c>
      <c r="G98" s="2" t="s">
        <v>33564</v>
      </c>
      <c r="H98" s="2" t="s">
        <v>33565</v>
      </c>
      <c r="I98" s="2" t="s">
        <v>33301</v>
      </c>
      <c r="J98" s="2" t="s">
        <v>22245</v>
      </c>
      <c r="K98" s="4" t="s">
        <v>33566</v>
      </c>
    </row>
    <row r="99" spans="1:11" ht="15" customHeight="1" x14ac:dyDescent="0.3">
      <c r="A99" s="2" t="s">
        <v>430</v>
      </c>
      <c r="B99" s="2" t="s">
        <v>34340</v>
      </c>
      <c r="C99" s="3">
        <v>33</v>
      </c>
      <c r="D99" s="2" t="s">
        <v>1193</v>
      </c>
      <c r="E99" s="2" t="s">
        <v>33298</v>
      </c>
      <c r="F99" s="2" t="s">
        <v>4863</v>
      </c>
      <c r="G99" s="2" t="s">
        <v>33564</v>
      </c>
      <c r="H99" s="2" t="s">
        <v>33567</v>
      </c>
      <c r="I99" s="2" t="s">
        <v>33301</v>
      </c>
      <c r="J99" s="2" t="s">
        <v>22245</v>
      </c>
      <c r="K99" s="4" t="s">
        <v>33568</v>
      </c>
    </row>
    <row r="100" spans="1:11" ht="15" customHeight="1" x14ac:dyDescent="0.3">
      <c r="A100" s="2" t="s">
        <v>430</v>
      </c>
      <c r="B100" s="2" t="s">
        <v>34340</v>
      </c>
      <c r="C100" s="3">
        <v>33</v>
      </c>
      <c r="D100" s="2" t="s">
        <v>1193</v>
      </c>
      <c r="E100" s="2" t="s">
        <v>33298</v>
      </c>
      <c r="F100" s="2" t="s">
        <v>4863</v>
      </c>
      <c r="G100" s="2" t="s">
        <v>33564</v>
      </c>
      <c r="H100" s="2" t="s">
        <v>33569</v>
      </c>
      <c r="I100" s="2" t="s">
        <v>33301</v>
      </c>
      <c r="J100" s="2" t="s">
        <v>22245</v>
      </c>
      <c r="K100" s="4" t="s">
        <v>33570</v>
      </c>
    </row>
    <row r="101" spans="1:11" ht="15" customHeight="1" x14ac:dyDescent="0.3">
      <c r="A101" s="2" t="s">
        <v>454</v>
      </c>
      <c r="B101" s="2" t="s">
        <v>34342</v>
      </c>
      <c r="C101" s="3">
        <v>35</v>
      </c>
      <c r="D101" s="2" t="s">
        <v>1213</v>
      </c>
      <c r="E101" s="2" t="s">
        <v>33383</v>
      </c>
      <c r="F101" s="2" t="s">
        <v>5215</v>
      </c>
      <c r="G101" s="2" t="s">
        <v>462</v>
      </c>
      <c r="H101" s="2"/>
      <c r="I101" s="2" t="s">
        <v>33571</v>
      </c>
      <c r="J101" s="2" t="s">
        <v>33572</v>
      </c>
      <c r="K101" s="4" t="s">
        <v>33573</v>
      </c>
    </row>
    <row r="102" spans="1:11" ht="15" customHeight="1" x14ac:dyDescent="0.3">
      <c r="A102" s="2" t="s">
        <v>465</v>
      </c>
      <c r="B102" s="2" t="s">
        <v>34343</v>
      </c>
      <c r="C102" s="3">
        <v>36</v>
      </c>
      <c r="D102" s="2" t="s">
        <v>1222</v>
      </c>
      <c r="E102" s="2" t="s">
        <v>33383</v>
      </c>
      <c r="F102" s="2" t="s">
        <v>4863</v>
      </c>
      <c r="G102" s="2" t="s">
        <v>33459</v>
      </c>
      <c r="H102" s="2"/>
      <c r="I102" s="2" t="s">
        <v>33396</v>
      </c>
      <c r="J102" s="2" t="s">
        <v>33460</v>
      </c>
      <c r="K102" s="4" t="s">
        <v>33461</v>
      </c>
    </row>
    <row r="103" spans="1:11" ht="15" customHeight="1" x14ac:dyDescent="0.3">
      <c r="A103" s="2" t="s">
        <v>465</v>
      </c>
      <c r="B103" s="2" t="s">
        <v>34343</v>
      </c>
      <c r="C103" s="3">
        <v>36</v>
      </c>
      <c r="D103" s="2" t="s">
        <v>1222</v>
      </c>
      <c r="E103" s="2" t="s">
        <v>33383</v>
      </c>
      <c r="F103" s="2" t="s">
        <v>5215</v>
      </c>
      <c r="G103" s="2" t="s">
        <v>33574</v>
      </c>
      <c r="H103" s="2"/>
      <c r="I103" s="2" t="s">
        <v>33571</v>
      </c>
      <c r="J103" s="2" t="s">
        <v>33575</v>
      </c>
      <c r="K103" s="4" t="s">
        <v>33576</v>
      </c>
    </row>
    <row r="104" spans="1:11" ht="15" customHeight="1" x14ac:dyDescent="0.3">
      <c r="A104" s="2" t="s">
        <v>476</v>
      </c>
      <c r="B104" s="2" t="s">
        <v>34344</v>
      </c>
      <c r="C104" s="3">
        <v>37</v>
      </c>
      <c r="D104" s="2" t="s">
        <v>1232</v>
      </c>
      <c r="E104" s="2" t="s">
        <v>33298</v>
      </c>
      <c r="F104" s="2" t="s">
        <v>4863</v>
      </c>
      <c r="G104" s="2" t="s">
        <v>33577</v>
      </c>
      <c r="H104" s="2" t="s">
        <v>33578</v>
      </c>
      <c r="I104" s="2" t="s">
        <v>33301</v>
      </c>
      <c r="J104" s="2" t="s">
        <v>14152</v>
      </c>
      <c r="K104" s="4" t="s">
        <v>33579</v>
      </c>
    </row>
    <row r="105" spans="1:11" ht="15" customHeight="1" x14ac:dyDescent="0.3">
      <c r="A105" s="2" t="s">
        <v>484</v>
      </c>
      <c r="B105" s="2" t="s">
        <v>34345</v>
      </c>
      <c r="C105" s="3">
        <v>38</v>
      </c>
      <c r="D105" s="2" t="s">
        <v>1238</v>
      </c>
      <c r="E105" s="2" t="s">
        <v>33298</v>
      </c>
      <c r="F105" s="2" t="s">
        <v>4863</v>
      </c>
      <c r="G105" s="2" t="s">
        <v>33580</v>
      </c>
      <c r="H105" s="2" t="s">
        <v>33581</v>
      </c>
      <c r="I105" s="2" t="s">
        <v>33301</v>
      </c>
      <c r="J105" s="2" t="s">
        <v>4549</v>
      </c>
      <c r="K105" s="4" t="s">
        <v>33582</v>
      </c>
    </row>
    <row r="106" spans="1:11" ht="15" customHeight="1" x14ac:dyDescent="0.3">
      <c r="A106" s="2" t="s">
        <v>497</v>
      </c>
      <c r="B106" s="2" t="s">
        <v>34346</v>
      </c>
      <c r="C106" s="3">
        <v>39</v>
      </c>
      <c r="D106" s="2" t="s">
        <v>1266</v>
      </c>
      <c r="E106" s="2" t="s">
        <v>33298</v>
      </c>
      <c r="F106" s="2" t="s">
        <v>4863</v>
      </c>
      <c r="G106" s="2" t="s">
        <v>33583</v>
      </c>
      <c r="H106" s="2" t="s">
        <v>33584</v>
      </c>
      <c r="I106" s="2" t="s">
        <v>33301</v>
      </c>
      <c r="J106" s="2" t="s">
        <v>790</v>
      </c>
      <c r="K106" s="4" t="s">
        <v>33585</v>
      </c>
    </row>
    <row r="107" spans="1:11" ht="15" customHeight="1" x14ac:dyDescent="0.3">
      <c r="A107" s="2" t="s">
        <v>497</v>
      </c>
      <c r="B107" s="2" t="s">
        <v>34346</v>
      </c>
      <c r="C107" s="3">
        <v>39</v>
      </c>
      <c r="D107" s="2" t="s">
        <v>1266</v>
      </c>
      <c r="E107" s="2" t="s">
        <v>33298</v>
      </c>
      <c r="F107" s="2" t="s">
        <v>4863</v>
      </c>
      <c r="G107" s="2" t="s">
        <v>33586</v>
      </c>
      <c r="H107" s="2" t="s">
        <v>33587</v>
      </c>
      <c r="I107" s="2" t="s">
        <v>33378</v>
      </c>
      <c r="J107" s="2" t="s">
        <v>635</v>
      </c>
      <c r="K107" s="4" t="s">
        <v>33588</v>
      </c>
    </row>
    <row r="108" spans="1:11" ht="15" customHeight="1" x14ac:dyDescent="0.3">
      <c r="A108" s="2" t="s">
        <v>510</v>
      </c>
      <c r="B108" s="2" t="s">
        <v>25</v>
      </c>
      <c r="C108" s="3">
        <v>40</v>
      </c>
      <c r="D108" s="2" t="s">
        <v>1286</v>
      </c>
      <c r="E108" s="2" t="s">
        <v>33383</v>
      </c>
      <c r="F108" s="2" t="s">
        <v>5215</v>
      </c>
      <c r="G108" s="2" t="s">
        <v>33589</v>
      </c>
      <c r="H108" s="2"/>
      <c r="I108" s="2" t="s">
        <v>33301</v>
      </c>
      <c r="J108" s="2" t="s">
        <v>4923</v>
      </c>
      <c r="K108" s="4" t="s">
        <v>33590</v>
      </c>
    </row>
    <row r="109" spans="1:11" ht="15" customHeight="1" x14ac:dyDescent="0.3">
      <c r="A109" s="2" t="s">
        <v>510</v>
      </c>
      <c r="B109" s="2" t="s">
        <v>25</v>
      </c>
      <c r="C109" s="3">
        <v>40</v>
      </c>
      <c r="D109" s="2" t="s">
        <v>1286</v>
      </c>
      <c r="E109" s="2" t="s">
        <v>33298</v>
      </c>
      <c r="F109" s="2" t="s">
        <v>4863</v>
      </c>
      <c r="G109" s="2" t="s">
        <v>33591</v>
      </c>
      <c r="H109" s="2" t="s">
        <v>33592</v>
      </c>
      <c r="I109" s="2" t="s">
        <v>33514</v>
      </c>
      <c r="J109" s="2" t="s">
        <v>632</v>
      </c>
      <c r="K109" s="4" t="s">
        <v>33593</v>
      </c>
    </row>
    <row r="110" spans="1:11" ht="15" customHeight="1" x14ac:dyDescent="0.3">
      <c r="A110" s="2" t="s">
        <v>532</v>
      </c>
      <c r="B110" s="2" t="s">
        <v>34348</v>
      </c>
      <c r="C110" s="3">
        <v>42</v>
      </c>
      <c r="D110" s="2" t="s">
        <v>1309</v>
      </c>
      <c r="E110" s="2" t="s">
        <v>33298</v>
      </c>
      <c r="F110" s="2" t="s">
        <v>4863</v>
      </c>
      <c r="G110" s="2" t="s">
        <v>33594</v>
      </c>
      <c r="H110" s="2" t="s">
        <v>33595</v>
      </c>
      <c r="I110" s="2" t="s">
        <v>33596</v>
      </c>
      <c r="J110" s="2" t="s">
        <v>932</v>
      </c>
      <c r="K110" s="4" t="s">
        <v>33597</v>
      </c>
    </row>
    <row r="111" spans="1:11" ht="15" customHeight="1" x14ac:dyDescent="0.3">
      <c r="A111" s="2" t="s">
        <v>532</v>
      </c>
      <c r="B111" s="2" t="s">
        <v>34348</v>
      </c>
      <c r="C111" s="3">
        <v>42</v>
      </c>
      <c r="D111" s="2" t="s">
        <v>1309</v>
      </c>
      <c r="E111" s="2" t="s">
        <v>33298</v>
      </c>
      <c r="F111" s="2" t="s">
        <v>4863</v>
      </c>
      <c r="G111" s="2" t="s">
        <v>33598</v>
      </c>
      <c r="H111" s="2" t="s">
        <v>33599</v>
      </c>
      <c r="I111" s="2" t="s">
        <v>33600</v>
      </c>
      <c r="J111" s="2" t="s">
        <v>932</v>
      </c>
      <c r="K111" s="4" t="s">
        <v>33601</v>
      </c>
    </row>
    <row r="112" spans="1:11" ht="15" customHeight="1" x14ac:dyDescent="0.3">
      <c r="A112" s="2" t="s">
        <v>532</v>
      </c>
      <c r="B112" s="2" t="s">
        <v>34348</v>
      </c>
      <c r="C112" s="3">
        <v>42</v>
      </c>
      <c r="D112" s="2" t="s">
        <v>1309</v>
      </c>
      <c r="E112" s="2" t="s">
        <v>33298</v>
      </c>
      <c r="F112" s="2" t="s">
        <v>4863</v>
      </c>
      <c r="G112" s="2" t="s">
        <v>33602</v>
      </c>
      <c r="H112" s="2" t="s">
        <v>33603</v>
      </c>
      <c r="I112" s="2" t="s">
        <v>33604</v>
      </c>
      <c r="J112" s="2" t="s">
        <v>932</v>
      </c>
      <c r="K112" s="4" t="s">
        <v>33605</v>
      </c>
    </row>
    <row r="113" spans="1:11" ht="15" customHeight="1" x14ac:dyDescent="0.3">
      <c r="A113" s="2" t="s">
        <v>532</v>
      </c>
      <c r="B113" s="2" t="s">
        <v>34348</v>
      </c>
      <c r="C113" s="3">
        <v>42</v>
      </c>
      <c r="D113" s="2" t="s">
        <v>1309</v>
      </c>
      <c r="E113" s="2" t="s">
        <v>33298</v>
      </c>
      <c r="F113" s="2" t="s">
        <v>4863</v>
      </c>
      <c r="G113" s="2" t="s">
        <v>33606</v>
      </c>
      <c r="H113" s="2" t="s">
        <v>33607</v>
      </c>
      <c r="I113" s="2" t="s">
        <v>535</v>
      </c>
      <c r="J113" s="2" t="s">
        <v>739</v>
      </c>
      <c r="K113" s="4" t="s">
        <v>33608</v>
      </c>
    </row>
    <row r="114" spans="1:11" ht="15" customHeight="1" x14ac:dyDescent="0.3">
      <c r="A114" s="2" t="s">
        <v>532</v>
      </c>
      <c r="B114" s="2" t="s">
        <v>34348</v>
      </c>
      <c r="C114" s="3">
        <v>42</v>
      </c>
      <c r="D114" s="2" t="s">
        <v>1309</v>
      </c>
      <c r="E114" s="2" t="s">
        <v>33298</v>
      </c>
      <c r="F114" s="2" t="s">
        <v>4863</v>
      </c>
      <c r="G114" s="2" t="s">
        <v>33609</v>
      </c>
      <c r="H114" s="2" t="s">
        <v>33610</v>
      </c>
      <c r="I114" s="2" t="s">
        <v>33611</v>
      </c>
      <c r="J114" s="2" t="s">
        <v>700</v>
      </c>
      <c r="K114" s="4" t="s">
        <v>33612</v>
      </c>
    </row>
    <row r="115" spans="1:11" ht="15" customHeight="1" x14ac:dyDescent="0.3">
      <c r="A115" s="2" t="s">
        <v>543</v>
      </c>
      <c r="B115" s="2" t="s">
        <v>34349</v>
      </c>
      <c r="C115" s="3">
        <v>43</v>
      </c>
      <c r="D115" s="2" t="s">
        <v>1326</v>
      </c>
      <c r="E115" s="2" t="s">
        <v>33298</v>
      </c>
      <c r="F115" s="2" t="s">
        <v>4863</v>
      </c>
      <c r="G115" s="2" t="s">
        <v>33613</v>
      </c>
      <c r="H115" s="2" t="s">
        <v>1291</v>
      </c>
      <c r="I115" s="2" t="s">
        <v>33614</v>
      </c>
      <c r="J115" s="2" t="s">
        <v>1206</v>
      </c>
      <c r="K115" s="4" t="s">
        <v>33615</v>
      </c>
    </row>
    <row r="116" spans="1:11" ht="15" customHeight="1" x14ac:dyDescent="0.3">
      <c r="A116" s="2" t="s">
        <v>557</v>
      </c>
      <c r="B116" s="2" t="s">
        <v>34350</v>
      </c>
      <c r="C116" s="3">
        <v>44</v>
      </c>
      <c r="D116" s="2" t="s">
        <v>1329</v>
      </c>
      <c r="E116" s="2" t="s">
        <v>33298</v>
      </c>
      <c r="F116" s="2" t="s">
        <v>4863</v>
      </c>
      <c r="G116" s="2" t="s">
        <v>33616</v>
      </c>
      <c r="H116" s="2" t="s">
        <v>33617</v>
      </c>
      <c r="I116" s="2" t="s">
        <v>33396</v>
      </c>
      <c r="J116" s="2" t="s">
        <v>14822</v>
      </c>
      <c r="K116" s="4" t="s">
        <v>33618</v>
      </c>
    </row>
    <row r="117" spans="1:11" ht="15" customHeight="1" x14ac:dyDescent="0.3">
      <c r="A117" s="2" t="s">
        <v>570</v>
      </c>
      <c r="B117" s="2" t="s">
        <v>34351</v>
      </c>
      <c r="C117" s="3">
        <v>45</v>
      </c>
      <c r="D117" s="2" t="s">
        <v>1381</v>
      </c>
      <c r="E117" s="2" t="s">
        <v>33298</v>
      </c>
      <c r="F117" s="2" t="s">
        <v>4863</v>
      </c>
      <c r="G117" s="2" t="s">
        <v>33619</v>
      </c>
      <c r="H117" s="2" t="s">
        <v>33620</v>
      </c>
      <c r="I117" s="2" t="s">
        <v>33621</v>
      </c>
      <c r="J117" s="2" t="s">
        <v>759</v>
      </c>
      <c r="K117" s="4" t="s">
        <v>33622</v>
      </c>
    </row>
    <row r="118" spans="1:11" ht="15" customHeight="1" x14ac:dyDescent="0.3">
      <c r="A118" s="2" t="s">
        <v>570</v>
      </c>
      <c r="B118" s="2" t="s">
        <v>34351</v>
      </c>
      <c r="C118" s="3">
        <v>45</v>
      </c>
      <c r="D118" s="2" t="s">
        <v>1381</v>
      </c>
      <c r="E118" s="2" t="s">
        <v>33298</v>
      </c>
      <c r="F118" s="2" t="s">
        <v>4863</v>
      </c>
      <c r="G118" s="2" t="s">
        <v>33623</v>
      </c>
      <c r="H118" s="2" t="s">
        <v>33624</v>
      </c>
      <c r="I118" s="2" t="s">
        <v>33621</v>
      </c>
      <c r="J118" s="2" t="s">
        <v>9169</v>
      </c>
      <c r="K118" s="4" t="s">
        <v>33625</v>
      </c>
    </row>
    <row r="119" spans="1:11" ht="15" customHeight="1" x14ac:dyDescent="0.3">
      <c r="A119" s="2" t="s">
        <v>570</v>
      </c>
      <c r="B119" s="2" t="s">
        <v>34351</v>
      </c>
      <c r="C119" s="3">
        <v>45</v>
      </c>
      <c r="D119" s="2" t="s">
        <v>1381</v>
      </c>
      <c r="E119" s="2" t="s">
        <v>33383</v>
      </c>
      <c r="F119" s="2" t="s">
        <v>4863</v>
      </c>
      <c r="G119" s="2" t="s">
        <v>33626</v>
      </c>
      <c r="H119" s="2"/>
      <c r="I119" s="2" t="s">
        <v>33627</v>
      </c>
      <c r="J119" s="2" t="s">
        <v>2586</v>
      </c>
      <c r="K119" s="4" t="s">
        <v>33628</v>
      </c>
    </row>
    <row r="120" spans="1:11" ht="15" customHeight="1" x14ac:dyDescent="0.3">
      <c r="A120" s="2" t="s">
        <v>588</v>
      </c>
      <c r="B120" s="2" t="s">
        <v>34353</v>
      </c>
      <c r="C120" s="3">
        <v>47</v>
      </c>
      <c r="D120" s="2" t="s">
        <v>1403</v>
      </c>
      <c r="E120" s="2" t="s">
        <v>33383</v>
      </c>
      <c r="F120" s="2" t="s">
        <v>5215</v>
      </c>
      <c r="G120" s="2" t="s">
        <v>33629</v>
      </c>
      <c r="H120" s="2"/>
      <c r="I120" s="2" t="s">
        <v>33301</v>
      </c>
      <c r="J120" s="2" t="s">
        <v>33630</v>
      </c>
      <c r="K120" s="4" t="s">
        <v>33631</v>
      </c>
    </row>
    <row r="121" spans="1:11" ht="15" customHeight="1" x14ac:dyDescent="0.3">
      <c r="A121" s="2" t="s">
        <v>598</v>
      </c>
      <c r="B121" s="2" t="s">
        <v>34354</v>
      </c>
      <c r="C121" s="3">
        <v>48</v>
      </c>
      <c r="D121" s="2" t="s">
        <v>1419</v>
      </c>
      <c r="E121" s="2" t="s">
        <v>33298</v>
      </c>
      <c r="F121" s="2" t="s">
        <v>4863</v>
      </c>
      <c r="G121" s="2" t="s">
        <v>33632</v>
      </c>
      <c r="H121" s="2" t="s">
        <v>33633</v>
      </c>
      <c r="I121" s="2" t="s">
        <v>33634</v>
      </c>
      <c r="J121" s="2" t="s">
        <v>11929</v>
      </c>
      <c r="K121" s="4" t="s">
        <v>33635</v>
      </c>
    </row>
    <row r="122" spans="1:11" ht="15" customHeight="1" x14ac:dyDescent="0.3">
      <c r="A122" s="2" t="s">
        <v>598</v>
      </c>
      <c r="B122" s="2" t="s">
        <v>34354</v>
      </c>
      <c r="C122" s="3">
        <v>48</v>
      </c>
      <c r="D122" s="2" t="s">
        <v>1419</v>
      </c>
      <c r="E122" s="2" t="s">
        <v>33298</v>
      </c>
      <c r="F122" s="2" t="s">
        <v>4863</v>
      </c>
      <c r="G122" s="2" t="s">
        <v>33636</v>
      </c>
      <c r="H122" s="2" t="s">
        <v>33637</v>
      </c>
      <c r="I122" s="2" t="s">
        <v>33305</v>
      </c>
      <c r="J122" s="2" t="s">
        <v>4782</v>
      </c>
      <c r="K122" s="4" t="s">
        <v>33638</v>
      </c>
    </row>
    <row r="123" spans="1:11" ht="15" customHeight="1" x14ac:dyDescent="0.3">
      <c r="A123" s="2" t="s">
        <v>611</v>
      </c>
      <c r="B123" s="2" t="s">
        <v>34355</v>
      </c>
      <c r="C123" s="3">
        <v>49</v>
      </c>
      <c r="D123" s="2" t="s">
        <v>1444</v>
      </c>
      <c r="E123" s="2" t="s">
        <v>33383</v>
      </c>
      <c r="F123" s="2" t="s">
        <v>4863</v>
      </c>
      <c r="G123" s="2" t="s">
        <v>33639</v>
      </c>
      <c r="H123" s="2"/>
      <c r="I123" s="2" t="s">
        <v>33640</v>
      </c>
      <c r="J123" s="2" t="s">
        <v>27717</v>
      </c>
      <c r="K123" s="4" t="s">
        <v>1446</v>
      </c>
    </row>
    <row r="124" spans="1:11" ht="15" customHeight="1" x14ac:dyDescent="0.3">
      <c r="A124" s="2" t="s">
        <v>611</v>
      </c>
      <c r="B124" s="2" t="s">
        <v>34355</v>
      </c>
      <c r="C124" s="3">
        <v>49</v>
      </c>
      <c r="D124" s="2" t="s">
        <v>1444</v>
      </c>
      <c r="E124" s="2" t="s">
        <v>33383</v>
      </c>
      <c r="F124" s="2" t="s">
        <v>4863</v>
      </c>
      <c r="G124" s="2" t="s">
        <v>33641</v>
      </c>
      <c r="H124" s="2"/>
      <c r="I124" s="2" t="s">
        <v>33642</v>
      </c>
      <c r="J124" s="2" t="s">
        <v>812</v>
      </c>
      <c r="K124" s="4" t="s">
        <v>1446</v>
      </c>
    </row>
    <row r="125" spans="1:11" ht="15" customHeight="1" x14ac:dyDescent="0.3">
      <c r="A125" s="2" t="s">
        <v>611</v>
      </c>
      <c r="B125" s="2" t="s">
        <v>34355</v>
      </c>
      <c r="C125" s="3">
        <v>49</v>
      </c>
      <c r="D125" s="2" t="s">
        <v>1444</v>
      </c>
      <c r="E125" s="2" t="s">
        <v>33383</v>
      </c>
      <c r="F125" s="2" t="s">
        <v>4863</v>
      </c>
      <c r="G125" s="2" t="s">
        <v>33643</v>
      </c>
      <c r="H125" s="2"/>
      <c r="I125" s="2" t="s">
        <v>33644</v>
      </c>
      <c r="J125" s="2" t="s">
        <v>4109</v>
      </c>
      <c r="K125" s="4" t="s">
        <v>1446</v>
      </c>
    </row>
    <row r="126" spans="1:11" ht="15" customHeight="1" x14ac:dyDescent="0.3">
      <c r="A126" s="2" t="s">
        <v>611</v>
      </c>
      <c r="B126" s="2" t="s">
        <v>34355</v>
      </c>
      <c r="C126" s="3">
        <v>49</v>
      </c>
      <c r="D126" s="2" t="s">
        <v>1444</v>
      </c>
      <c r="E126" s="2" t="s">
        <v>33383</v>
      </c>
      <c r="F126" s="2" t="s">
        <v>4863</v>
      </c>
      <c r="G126" s="2" t="s">
        <v>33645</v>
      </c>
      <c r="H126" s="2"/>
      <c r="I126" s="2" t="s">
        <v>33646</v>
      </c>
      <c r="J126" s="2" t="s">
        <v>33647</v>
      </c>
      <c r="K126" s="4" t="s">
        <v>1446</v>
      </c>
    </row>
    <row r="127" spans="1:11" ht="15" customHeight="1" x14ac:dyDescent="0.3">
      <c r="A127" s="2" t="s">
        <v>611</v>
      </c>
      <c r="B127" s="2" t="s">
        <v>34355</v>
      </c>
      <c r="C127" s="3">
        <v>49</v>
      </c>
      <c r="D127" s="2" t="s">
        <v>1444</v>
      </c>
      <c r="E127" s="2" t="s">
        <v>33383</v>
      </c>
      <c r="F127" s="2" t="s">
        <v>4863</v>
      </c>
      <c r="G127" s="2" t="s">
        <v>33648</v>
      </c>
      <c r="H127" s="2"/>
      <c r="I127" s="2" t="s">
        <v>33649</v>
      </c>
      <c r="J127" s="2" t="s">
        <v>2313</v>
      </c>
      <c r="K127" s="4" t="s">
        <v>1446</v>
      </c>
    </row>
    <row r="128" spans="1:11" ht="15" customHeight="1" x14ac:dyDescent="0.3">
      <c r="A128" s="2" t="s">
        <v>611</v>
      </c>
      <c r="B128" s="2" t="s">
        <v>34355</v>
      </c>
      <c r="C128" s="3">
        <v>49</v>
      </c>
      <c r="D128" s="2" t="s">
        <v>1444</v>
      </c>
      <c r="E128" s="2" t="s">
        <v>33383</v>
      </c>
      <c r="F128" s="2" t="s">
        <v>4863</v>
      </c>
      <c r="G128" s="2" t="s">
        <v>33650</v>
      </c>
      <c r="H128" s="2"/>
      <c r="I128" s="2" t="s">
        <v>33651</v>
      </c>
      <c r="J128" s="2" t="s">
        <v>905</v>
      </c>
      <c r="K128" s="4" t="s">
        <v>1446</v>
      </c>
    </row>
    <row r="129" spans="1:11" ht="15" customHeight="1" x14ac:dyDescent="0.3">
      <c r="A129" s="2" t="s">
        <v>611</v>
      </c>
      <c r="B129" s="2" t="s">
        <v>34355</v>
      </c>
      <c r="C129" s="3">
        <v>49</v>
      </c>
      <c r="D129" s="2" t="s">
        <v>1444</v>
      </c>
      <c r="E129" s="2" t="s">
        <v>33383</v>
      </c>
      <c r="F129" s="2" t="s">
        <v>4863</v>
      </c>
      <c r="G129" s="2" t="s">
        <v>33652</v>
      </c>
      <c r="H129" s="2"/>
      <c r="I129" s="2" t="s">
        <v>33653</v>
      </c>
      <c r="J129" s="2" t="s">
        <v>9735</v>
      </c>
      <c r="K129" s="4" t="s">
        <v>1446</v>
      </c>
    </row>
    <row r="130" spans="1:11" ht="15" customHeight="1" x14ac:dyDescent="0.3">
      <c r="A130" s="2" t="s">
        <v>611</v>
      </c>
      <c r="B130" s="2" t="s">
        <v>34355</v>
      </c>
      <c r="C130" s="3">
        <v>49</v>
      </c>
      <c r="D130" s="2" t="s">
        <v>1444</v>
      </c>
      <c r="E130" s="2" t="s">
        <v>33383</v>
      </c>
      <c r="F130" s="2" t="s">
        <v>4863</v>
      </c>
      <c r="G130" s="2" t="s">
        <v>33654</v>
      </c>
      <c r="H130" s="2"/>
      <c r="I130" s="2" t="s">
        <v>33651</v>
      </c>
      <c r="J130" s="2" t="s">
        <v>22666</v>
      </c>
      <c r="K130" s="4" t="s">
        <v>1446</v>
      </c>
    </row>
    <row r="131" spans="1:11" ht="15" customHeight="1" x14ac:dyDescent="0.3">
      <c r="A131" s="2" t="s">
        <v>611</v>
      </c>
      <c r="B131" s="2" t="s">
        <v>34355</v>
      </c>
      <c r="C131" s="3">
        <v>49</v>
      </c>
      <c r="D131" s="2" t="s">
        <v>1444</v>
      </c>
      <c r="E131" s="2" t="s">
        <v>33383</v>
      </c>
      <c r="F131" s="2" t="s">
        <v>4863</v>
      </c>
      <c r="G131" s="2" t="s">
        <v>33655</v>
      </c>
      <c r="H131" s="2"/>
      <c r="I131" s="2" t="s">
        <v>33651</v>
      </c>
      <c r="J131" s="2" t="s">
        <v>2140</v>
      </c>
      <c r="K131" s="4" t="s">
        <v>1446</v>
      </c>
    </row>
    <row r="132" spans="1:11" ht="15" customHeight="1" x14ac:dyDescent="0.3">
      <c r="A132" s="2" t="s">
        <v>611</v>
      </c>
      <c r="B132" s="2" t="s">
        <v>34355</v>
      </c>
      <c r="C132" s="3">
        <v>49</v>
      </c>
      <c r="D132" s="2" t="s">
        <v>1444</v>
      </c>
      <c r="E132" s="2" t="s">
        <v>33383</v>
      </c>
      <c r="F132" s="2" t="s">
        <v>4863</v>
      </c>
      <c r="G132" s="2" t="s">
        <v>33656</v>
      </c>
      <c r="H132" s="2"/>
      <c r="I132" s="2" t="s">
        <v>33657</v>
      </c>
      <c r="J132" s="2" t="s">
        <v>26157</v>
      </c>
      <c r="K132" s="4" t="s">
        <v>1446</v>
      </c>
    </row>
    <row r="133" spans="1:11" ht="15" customHeight="1" x14ac:dyDescent="0.3">
      <c r="A133" s="2" t="s">
        <v>611</v>
      </c>
      <c r="B133" s="2" t="s">
        <v>34355</v>
      </c>
      <c r="C133" s="3">
        <v>49</v>
      </c>
      <c r="D133" s="2" t="s">
        <v>1444</v>
      </c>
      <c r="E133" s="2" t="s">
        <v>33383</v>
      </c>
      <c r="F133" s="2" t="s">
        <v>4863</v>
      </c>
      <c r="G133" s="2" t="s">
        <v>33658</v>
      </c>
      <c r="H133" s="2"/>
      <c r="I133" s="2" t="s">
        <v>33659</v>
      </c>
      <c r="J133" s="2" t="s">
        <v>818</v>
      </c>
      <c r="K133" s="4" t="s">
        <v>1446</v>
      </c>
    </row>
    <row r="134" spans="1:11" ht="15" customHeight="1" x14ac:dyDescent="0.3">
      <c r="A134" s="2" t="s">
        <v>611</v>
      </c>
      <c r="B134" s="2" t="s">
        <v>34355</v>
      </c>
      <c r="C134" s="3">
        <v>49</v>
      </c>
      <c r="D134" s="2" t="s">
        <v>1444</v>
      </c>
      <c r="E134" s="2" t="s">
        <v>33383</v>
      </c>
      <c r="F134" s="2" t="s">
        <v>4863</v>
      </c>
      <c r="G134" s="2" t="s">
        <v>33660</v>
      </c>
      <c r="H134" s="2"/>
      <c r="I134" s="2" t="s">
        <v>33649</v>
      </c>
      <c r="J134" s="2" t="s">
        <v>17638</v>
      </c>
      <c r="K134" s="4" t="s">
        <v>1446</v>
      </c>
    </row>
    <row r="135" spans="1:11" ht="15" customHeight="1" x14ac:dyDescent="0.3">
      <c r="A135" s="2" t="s">
        <v>611</v>
      </c>
      <c r="B135" s="2" t="s">
        <v>34355</v>
      </c>
      <c r="C135" s="3">
        <v>49</v>
      </c>
      <c r="D135" s="2" t="s">
        <v>1444</v>
      </c>
      <c r="E135" s="2" t="s">
        <v>33383</v>
      </c>
      <c r="F135" s="2" t="s">
        <v>4863</v>
      </c>
      <c r="G135" s="2" t="s">
        <v>33661</v>
      </c>
      <c r="H135" s="2"/>
      <c r="I135" s="2" t="s">
        <v>33644</v>
      </c>
      <c r="J135" s="2" t="s">
        <v>27431</v>
      </c>
      <c r="K135" s="4" t="s">
        <v>1446</v>
      </c>
    </row>
    <row r="136" spans="1:11" ht="15" customHeight="1" x14ac:dyDescent="0.3">
      <c r="A136" s="2" t="s">
        <v>611</v>
      </c>
      <c r="B136" s="2" t="s">
        <v>34355</v>
      </c>
      <c r="C136" s="3">
        <v>49</v>
      </c>
      <c r="D136" s="2" t="s">
        <v>1444</v>
      </c>
      <c r="E136" s="2" t="s">
        <v>33383</v>
      </c>
      <c r="F136" s="2" t="s">
        <v>4863</v>
      </c>
      <c r="G136" s="2" t="s">
        <v>33662</v>
      </c>
      <c r="H136" s="2"/>
      <c r="I136" s="2" t="s">
        <v>33663</v>
      </c>
      <c r="J136" s="2" t="s">
        <v>673</v>
      </c>
      <c r="K136" s="4" t="s">
        <v>1446</v>
      </c>
    </row>
  </sheetData>
  <autoFilter ref="A2:K136" xr:uid="{00000000-0009-0000-0000-00000D000000}"/>
  <mergeCells count="1">
    <mergeCell ref="A1:K1"/>
  </mergeCells>
  <hyperlinks>
    <hyperlink ref="K3" r:id="rId1" xr:uid="{00000000-0004-0000-0D00-000000000000}"/>
    <hyperlink ref="K4" r:id="rId2" xr:uid="{00000000-0004-0000-0D00-000001000000}"/>
    <hyperlink ref="K5" r:id="rId3" xr:uid="{00000000-0004-0000-0D00-000002000000}"/>
    <hyperlink ref="K6" r:id="rId4" xr:uid="{00000000-0004-0000-0D00-000003000000}"/>
    <hyperlink ref="K7" r:id="rId5" xr:uid="{00000000-0004-0000-0D00-000004000000}"/>
    <hyperlink ref="K8" r:id="rId6" xr:uid="{00000000-0004-0000-0D00-000005000000}"/>
    <hyperlink ref="K9" r:id="rId7" xr:uid="{00000000-0004-0000-0D00-000006000000}"/>
    <hyperlink ref="K10" r:id="rId8" xr:uid="{00000000-0004-0000-0D00-000007000000}"/>
    <hyperlink ref="K11" r:id="rId9" xr:uid="{00000000-0004-0000-0D00-000008000000}"/>
    <hyperlink ref="K12" r:id="rId10" xr:uid="{00000000-0004-0000-0D00-000009000000}"/>
    <hyperlink ref="K13" r:id="rId11" xr:uid="{00000000-0004-0000-0D00-00000A000000}"/>
    <hyperlink ref="K14" r:id="rId12" xr:uid="{00000000-0004-0000-0D00-00000B000000}"/>
    <hyperlink ref="K15" r:id="rId13" xr:uid="{00000000-0004-0000-0D00-00000C000000}"/>
    <hyperlink ref="K16" r:id="rId14" xr:uid="{00000000-0004-0000-0D00-00000D000000}"/>
    <hyperlink ref="K17" r:id="rId15" xr:uid="{00000000-0004-0000-0D00-00000E000000}"/>
    <hyperlink ref="K18" r:id="rId16" xr:uid="{00000000-0004-0000-0D00-00000F000000}"/>
    <hyperlink ref="K19" r:id="rId17" xr:uid="{00000000-0004-0000-0D00-000010000000}"/>
    <hyperlink ref="K20" r:id="rId18" xr:uid="{00000000-0004-0000-0D00-000011000000}"/>
    <hyperlink ref="K22" r:id="rId19" xr:uid="{00000000-0004-0000-0D00-000012000000}"/>
    <hyperlink ref="K23" r:id="rId20" xr:uid="{00000000-0004-0000-0D00-000013000000}"/>
    <hyperlink ref="K25" r:id="rId21" xr:uid="{00000000-0004-0000-0D00-000014000000}"/>
    <hyperlink ref="K26" r:id="rId22" xr:uid="{00000000-0004-0000-0D00-000015000000}"/>
    <hyperlink ref="K27" r:id="rId23" xr:uid="{00000000-0004-0000-0D00-000016000000}"/>
    <hyperlink ref="K28" r:id="rId24" xr:uid="{00000000-0004-0000-0D00-000017000000}"/>
    <hyperlink ref="K29" r:id="rId25" xr:uid="{00000000-0004-0000-0D00-000018000000}"/>
    <hyperlink ref="K30" r:id="rId26" xr:uid="{00000000-0004-0000-0D00-000019000000}"/>
    <hyperlink ref="K31" r:id="rId27" xr:uid="{00000000-0004-0000-0D00-00001A000000}"/>
    <hyperlink ref="K32" r:id="rId28" xr:uid="{00000000-0004-0000-0D00-00001B000000}"/>
    <hyperlink ref="K33" r:id="rId29" xr:uid="{00000000-0004-0000-0D00-00001C000000}"/>
    <hyperlink ref="K34" r:id="rId30" xr:uid="{00000000-0004-0000-0D00-00001D000000}"/>
    <hyperlink ref="K35" r:id="rId31" xr:uid="{00000000-0004-0000-0D00-00001E000000}"/>
    <hyperlink ref="K36" r:id="rId32" xr:uid="{00000000-0004-0000-0D00-00001F000000}"/>
    <hyperlink ref="K37" r:id="rId33" xr:uid="{00000000-0004-0000-0D00-000020000000}"/>
    <hyperlink ref="K38" r:id="rId34" xr:uid="{00000000-0004-0000-0D00-000021000000}"/>
    <hyperlink ref="K39" r:id="rId35" xr:uid="{00000000-0004-0000-0D00-000022000000}"/>
    <hyperlink ref="K40" r:id="rId36" xr:uid="{00000000-0004-0000-0D00-000023000000}"/>
    <hyperlink ref="K41" r:id="rId37" xr:uid="{00000000-0004-0000-0D00-000024000000}"/>
    <hyperlink ref="K42" r:id="rId38" xr:uid="{00000000-0004-0000-0D00-000025000000}"/>
    <hyperlink ref="K43" r:id="rId39" xr:uid="{00000000-0004-0000-0D00-000026000000}"/>
    <hyperlink ref="K44" r:id="rId40" xr:uid="{00000000-0004-0000-0D00-000027000000}"/>
    <hyperlink ref="K45" r:id="rId41" xr:uid="{00000000-0004-0000-0D00-000028000000}"/>
    <hyperlink ref="K46" r:id="rId42" xr:uid="{00000000-0004-0000-0D00-000029000000}"/>
    <hyperlink ref="K47" r:id="rId43" xr:uid="{00000000-0004-0000-0D00-00002A000000}"/>
    <hyperlink ref="K48" r:id="rId44" xr:uid="{00000000-0004-0000-0D00-00002B000000}"/>
    <hyperlink ref="K50" r:id="rId45" xr:uid="{00000000-0004-0000-0D00-00002C000000}"/>
    <hyperlink ref="K51" r:id="rId46" xr:uid="{00000000-0004-0000-0D00-00002D000000}"/>
    <hyperlink ref="K52" r:id="rId47" xr:uid="{00000000-0004-0000-0D00-00002E000000}"/>
    <hyperlink ref="K53" r:id="rId48" xr:uid="{00000000-0004-0000-0D00-00002F000000}"/>
    <hyperlink ref="K54" r:id="rId49" xr:uid="{00000000-0004-0000-0D00-000030000000}"/>
    <hyperlink ref="K55" r:id="rId50" xr:uid="{00000000-0004-0000-0D00-000031000000}"/>
    <hyperlink ref="K56" r:id="rId51" xr:uid="{00000000-0004-0000-0D00-000032000000}"/>
    <hyperlink ref="K57" r:id="rId52" xr:uid="{00000000-0004-0000-0D00-000033000000}"/>
    <hyperlink ref="K58" r:id="rId53" xr:uid="{00000000-0004-0000-0D00-000034000000}"/>
    <hyperlink ref="K59" r:id="rId54" xr:uid="{00000000-0004-0000-0D00-000035000000}"/>
    <hyperlink ref="K60" r:id="rId55" xr:uid="{00000000-0004-0000-0D00-000036000000}"/>
    <hyperlink ref="K61" r:id="rId56" xr:uid="{00000000-0004-0000-0D00-000037000000}"/>
    <hyperlink ref="K62" r:id="rId57" xr:uid="{00000000-0004-0000-0D00-000038000000}"/>
    <hyperlink ref="K63" r:id="rId58" xr:uid="{00000000-0004-0000-0D00-000039000000}"/>
    <hyperlink ref="K64" r:id="rId59" xr:uid="{00000000-0004-0000-0D00-00003A000000}"/>
    <hyperlink ref="K65" r:id="rId60" xr:uid="{00000000-0004-0000-0D00-00003B000000}"/>
    <hyperlink ref="K66" r:id="rId61" xr:uid="{00000000-0004-0000-0D00-00003C000000}"/>
    <hyperlink ref="K67" r:id="rId62" xr:uid="{00000000-0004-0000-0D00-00003D000000}"/>
    <hyperlink ref="K68" r:id="rId63" xr:uid="{00000000-0004-0000-0D00-00003E000000}"/>
    <hyperlink ref="K69" r:id="rId64" xr:uid="{00000000-0004-0000-0D00-00003F000000}"/>
    <hyperlink ref="K70" r:id="rId65" xr:uid="{00000000-0004-0000-0D00-000040000000}"/>
    <hyperlink ref="K71" r:id="rId66" xr:uid="{00000000-0004-0000-0D00-000041000000}"/>
    <hyperlink ref="K72" r:id="rId67" xr:uid="{00000000-0004-0000-0D00-000042000000}"/>
    <hyperlink ref="K73" r:id="rId68" xr:uid="{00000000-0004-0000-0D00-000043000000}"/>
    <hyperlink ref="K74" r:id="rId69" xr:uid="{00000000-0004-0000-0D00-000044000000}"/>
    <hyperlink ref="K75" r:id="rId70" xr:uid="{00000000-0004-0000-0D00-000045000000}"/>
    <hyperlink ref="K76" r:id="rId71" xr:uid="{00000000-0004-0000-0D00-000046000000}"/>
    <hyperlink ref="K77" r:id="rId72" xr:uid="{00000000-0004-0000-0D00-000047000000}"/>
    <hyperlink ref="K78" r:id="rId73" xr:uid="{00000000-0004-0000-0D00-000048000000}"/>
    <hyperlink ref="K79" r:id="rId74" xr:uid="{00000000-0004-0000-0D00-000049000000}"/>
    <hyperlink ref="K80" r:id="rId75" xr:uid="{00000000-0004-0000-0D00-00004A000000}"/>
    <hyperlink ref="K81" r:id="rId76" xr:uid="{00000000-0004-0000-0D00-00004B000000}"/>
    <hyperlink ref="K82" r:id="rId77" xr:uid="{00000000-0004-0000-0D00-00004C000000}"/>
    <hyperlink ref="K83" r:id="rId78" xr:uid="{00000000-0004-0000-0D00-00004D000000}"/>
    <hyperlink ref="K84" r:id="rId79" xr:uid="{00000000-0004-0000-0D00-00004E000000}"/>
    <hyperlink ref="K85" r:id="rId80" xr:uid="{00000000-0004-0000-0D00-00004F000000}"/>
    <hyperlink ref="K86" r:id="rId81" xr:uid="{00000000-0004-0000-0D00-000050000000}"/>
    <hyperlink ref="K87" r:id="rId82" xr:uid="{00000000-0004-0000-0D00-000051000000}"/>
    <hyperlink ref="K88" r:id="rId83" xr:uid="{00000000-0004-0000-0D00-000052000000}"/>
    <hyperlink ref="K89" r:id="rId84" xr:uid="{00000000-0004-0000-0D00-000053000000}"/>
    <hyperlink ref="K90" r:id="rId85" xr:uid="{00000000-0004-0000-0D00-000054000000}"/>
    <hyperlink ref="K91" r:id="rId86" xr:uid="{00000000-0004-0000-0D00-000055000000}"/>
    <hyperlink ref="K92" r:id="rId87" xr:uid="{00000000-0004-0000-0D00-000056000000}"/>
    <hyperlink ref="K93" r:id="rId88" xr:uid="{00000000-0004-0000-0D00-000057000000}"/>
    <hyperlink ref="K94" r:id="rId89" xr:uid="{00000000-0004-0000-0D00-000058000000}"/>
    <hyperlink ref="K95" r:id="rId90" xr:uid="{00000000-0004-0000-0D00-000059000000}"/>
    <hyperlink ref="K96" r:id="rId91" xr:uid="{00000000-0004-0000-0D00-00005A000000}"/>
    <hyperlink ref="K97" r:id="rId92" xr:uid="{00000000-0004-0000-0D00-00005B000000}"/>
    <hyperlink ref="K98" r:id="rId93" xr:uid="{00000000-0004-0000-0D00-00005C000000}"/>
    <hyperlink ref="K99" r:id="rId94" xr:uid="{00000000-0004-0000-0D00-00005D000000}"/>
    <hyperlink ref="K100" r:id="rId95" xr:uid="{00000000-0004-0000-0D00-00005E000000}"/>
    <hyperlink ref="K101" r:id="rId96" xr:uid="{00000000-0004-0000-0D00-00005F000000}"/>
    <hyperlink ref="K102" r:id="rId97" xr:uid="{00000000-0004-0000-0D00-000060000000}"/>
    <hyperlink ref="K103" r:id="rId98" xr:uid="{00000000-0004-0000-0D00-000061000000}"/>
    <hyperlink ref="K104" r:id="rId99" xr:uid="{00000000-0004-0000-0D00-000062000000}"/>
    <hyperlink ref="K105" r:id="rId100" xr:uid="{00000000-0004-0000-0D00-000063000000}"/>
    <hyperlink ref="K106" r:id="rId101" xr:uid="{00000000-0004-0000-0D00-000064000000}"/>
    <hyperlink ref="K107" r:id="rId102" xr:uid="{00000000-0004-0000-0D00-000065000000}"/>
    <hyperlink ref="K108" r:id="rId103" xr:uid="{00000000-0004-0000-0D00-000066000000}"/>
    <hyperlink ref="K109" r:id="rId104" xr:uid="{00000000-0004-0000-0D00-000067000000}"/>
    <hyperlink ref="K110" r:id="rId105" xr:uid="{00000000-0004-0000-0D00-000068000000}"/>
    <hyperlink ref="K111" r:id="rId106" xr:uid="{00000000-0004-0000-0D00-000069000000}"/>
    <hyperlink ref="K112" r:id="rId107" xr:uid="{00000000-0004-0000-0D00-00006A000000}"/>
    <hyperlink ref="K113" r:id="rId108" xr:uid="{00000000-0004-0000-0D00-00006B000000}"/>
    <hyperlink ref="K114" r:id="rId109" xr:uid="{00000000-0004-0000-0D00-00006C000000}"/>
    <hyperlink ref="K115" r:id="rId110" xr:uid="{00000000-0004-0000-0D00-00006D000000}"/>
    <hyperlink ref="K116" r:id="rId111" xr:uid="{00000000-0004-0000-0D00-00006E000000}"/>
    <hyperlink ref="K117" r:id="rId112" xr:uid="{00000000-0004-0000-0D00-00006F000000}"/>
    <hyperlink ref="K118" r:id="rId113" xr:uid="{00000000-0004-0000-0D00-000070000000}"/>
    <hyperlink ref="K119" r:id="rId114" xr:uid="{00000000-0004-0000-0D00-000071000000}"/>
    <hyperlink ref="K120" r:id="rId115" xr:uid="{00000000-0004-0000-0D00-000072000000}"/>
    <hyperlink ref="K121" r:id="rId116" xr:uid="{00000000-0004-0000-0D00-000073000000}"/>
    <hyperlink ref="K122" r:id="rId117" xr:uid="{00000000-0004-0000-0D00-000074000000}"/>
    <hyperlink ref="K123" r:id="rId118" location=":~:text=%E5%B7%9D%E5%B4%8E%E5%8C%BB%E7%A7%91%E5%A4%A7%E5%AD%A6%E5%8C%BB%E5%AD%A6%E9%83%A8%E5%8C%BB%E5%AD%A6,%E5%8A%9B%E3%82%92%E6%B3%A8%E3%81%84%E3%81%A7%E3%81%84%E3%82%8B%E3%80%82" xr:uid="{00000000-0004-0000-0D00-000075000000}"/>
    <hyperlink ref="K124" r:id="rId119" location=":~:text=%E5%B7%9D%E5%B4%8E%E5%8C%BB%E7%A7%91%E5%A4%A7%E5%AD%A6%E5%8C%BB%E5%AD%A6%E9%83%A8%E5%8C%BB%E5%AD%A6,%E5%8A%9B%E3%82%92%E6%B3%A8%E3%81%84%E3%81%A7%E3%81%84%E3%82%8B%E3%80%82" xr:uid="{00000000-0004-0000-0D00-000076000000}"/>
    <hyperlink ref="K125" r:id="rId120" location=":~:text=%E5%B7%9D%E5%B4%8E%E5%8C%BB%E7%A7%91%E5%A4%A7%E5%AD%A6%E5%8C%BB%E5%AD%A6%E9%83%A8%E5%8C%BB%E5%AD%A6,%E5%8A%9B%E3%82%92%E6%B3%A8%E3%81%84%E3%81%A7%E3%81%84%E3%82%8B%E3%80%82" xr:uid="{00000000-0004-0000-0D00-000077000000}"/>
    <hyperlink ref="K126" r:id="rId121" location=":~:text=%E5%B7%9D%E5%B4%8E%E5%8C%BB%E7%A7%91%E5%A4%A7%E5%AD%A6%E5%8C%BB%E5%AD%A6%E9%83%A8%E5%8C%BB%E5%AD%A6,%E5%8A%9B%E3%82%92%E6%B3%A8%E3%81%84%E3%81%A7%E3%81%84%E3%82%8B%E3%80%82" xr:uid="{00000000-0004-0000-0D00-000078000000}"/>
    <hyperlink ref="K127" r:id="rId122" location=":~:text=%E5%B7%9D%E5%B4%8E%E5%8C%BB%E7%A7%91%E5%A4%A7%E5%AD%A6%E5%8C%BB%E5%AD%A6%E9%83%A8%E5%8C%BB%E5%AD%A6,%E5%8A%9B%E3%82%92%E6%B3%A8%E3%81%84%E3%81%A7%E3%81%84%E3%82%8B%E3%80%82" xr:uid="{00000000-0004-0000-0D00-000079000000}"/>
    <hyperlink ref="K128" r:id="rId123" location=":~:text=%E5%B7%9D%E5%B4%8E%E5%8C%BB%E7%A7%91%E5%A4%A7%E5%AD%A6%E5%8C%BB%E5%AD%A6%E9%83%A8%E5%8C%BB%E5%AD%A6,%E5%8A%9B%E3%82%92%E6%B3%A8%E3%81%84%E3%81%A7%E3%81%84%E3%82%8B%E3%80%82" xr:uid="{00000000-0004-0000-0D00-00007A000000}"/>
    <hyperlink ref="K129" r:id="rId124" location=":~:text=%E5%B7%9D%E5%B4%8E%E5%8C%BB%E7%A7%91%E5%A4%A7%E5%AD%A6%E5%8C%BB%E5%AD%A6%E9%83%A8%E5%8C%BB%E5%AD%A6,%E5%8A%9B%E3%82%92%E6%B3%A8%E3%81%84%E3%81%A7%E3%81%84%E3%82%8B%E3%80%82" xr:uid="{00000000-0004-0000-0D00-00007B000000}"/>
    <hyperlink ref="K130" r:id="rId125" location=":~:text=%E5%B7%9D%E5%B4%8E%E5%8C%BB%E7%A7%91%E5%A4%A7%E5%AD%A6%E5%8C%BB%E5%AD%A6%E9%83%A8%E5%8C%BB%E5%AD%A6,%E5%8A%9B%E3%82%92%E6%B3%A8%E3%81%84%E3%81%A7%E3%81%84%E3%82%8B%E3%80%82" xr:uid="{00000000-0004-0000-0D00-00007C000000}"/>
    <hyperlink ref="K131" r:id="rId126" location=":~:text=%E5%B7%9D%E5%B4%8E%E5%8C%BB%E7%A7%91%E5%A4%A7%E5%AD%A6%E5%8C%BB%E5%AD%A6%E9%83%A8%E5%8C%BB%E5%AD%A6,%E5%8A%9B%E3%82%92%E6%B3%A8%E3%81%84%E3%81%A7%E3%81%84%E3%82%8B%E3%80%82" xr:uid="{00000000-0004-0000-0D00-00007D000000}"/>
    <hyperlink ref="K132" r:id="rId127" location=":~:text=%E5%B7%9D%E5%B4%8E%E5%8C%BB%E7%A7%91%E5%A4%A7%E5%AD%A6%E5%8C%BB%E5%AD%A6%E9%83%A8%E5%8C%BB%E5%AD%A6,%E5%8A%9B%E3%82%92%E6%B3%A8%E3%81%84%E3%81%A7%E3%81%84%E3%82%8B%E3%80%82" xr:uid="{00000000-0004-0000-0D00-00007E000000}"/>
    <hyperlink ref="K133" r:id="rId128" location=":~:text=%E5%B7%9D%E5%B4%8E%E5%8C%BB%E7%A7%91%E5%A4%A7%E5%AD%A6%E5%8C%BB%E5%AD%A6%E9%83%A8%E5%8C%BB%E5%AD%A6,%E5%8A%9B%E3%82%92%E6%B3%A8%E3%81%84%E3%81%A7%E3%81%84%E3%82%8B%E3%80%82" xr:uid="{00000000-0004-0000-0D00-00007F000000}"/>
    <hyperlink ref="K134" r:id="rId129" location=":~:text=%E5%B7%9D%E5%B4%8E%E5%8C%BB%E7%A7%91%E5%A4%A7%E5%AD%A6%E5%8C%BB%E5%AD%A6%E9%83%A8%E5%8C%BB%E5%AD%A6,%E5%8A%9B%E3%82%92%E6%B3%A8%E3%81%84%E3%81%A7%E3%81%84%E3%82%8B%E3%80%82" xr:uid="{00000000-0004-0000-0D00-000080000000}"/>
    <hyperlink ref="K135" r:id="rId130" location=":~:text=%E5%B7%9D%E5%B4%8E%E5%8C%BB%E7%A7%91%E5%A4%A7%E5%AD%A6%E5%8C%BB%E5%AD%A6%E9%83%A8%E5%8C%BB%E5%AD%A6,%E5%8A%9B%E3%82%92%E6%B3%A8%E3%81%84%E3%81%A7%E3%81%84%E3%82%8B%E3%80%82" xr:uid="{00000000-0004-0000-0D00-000081000000}"/>
    <hyperlink ref="K136" r:id="rId131" location=":~:text=%E5%B7%9D%E5%B4%8E%E5%8C%BB%E7%A7%91%E5%A4%A7%E5%AD%A6%E5%8C%BB%E5%AD%A6%E9%83%A8%E5%8C%BB%E5%AD%A6,%E5%8A%9B%E3%82%92%E6%B3%A8%E3%81%84%E3%81%A7%E3%81%84%E3%82%8B%E3%80%82" xr:uid="{00000000-0004-0000-0D00-000082000000}"/>
    <hyperlink ref="K49" r:id="rId132" xr:uid="{00000000-0004-0000-0D00-000083000000}"/>
    <hyperlink ref="K24" r:id="rId133" xr:uid="{00000000-0004-0000-0D00-000084000000}"/>
    <hyperlink ref="K21" r:id="rId134" xr:uid="{00000000-0004-0000-0D00-000085000000}"/>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87"/>
  <sheetViews>
    <sheetView showGridLines="0" workbookViewId="0">
      <pane xSplit="4" ySplit="2" topLeftCell="E3" activePane="bottomRight" state="frozen"/>
      <selection pane="topRight"/>
      <selection pane="bottomLeft"/>
      <selection pane="bottomRight" activeCell="A2" sqref="A2"/>
    </sheetView>
  </sheetViews>
  <sheetFormatPr defaultRowHeight="14.4" x14ac:dyDescent="0.3"/>
  <cols>
    <col min="1" max="1" width="12.6640625" customWidth="1"/>
    <col min="2" max="2" width="15.6640625" hidden="1" customWidth="1"/>
    <col min="3" max="3" width="12.6640625" hidden="1" customWidth="1"/>
    <col min="4" max="4" width="25.6640625" customWidth="1"/>
    <col min="5" max="5" width="18.6640625" customWidth="1"/>
    <col min="6" max="6" width="30.6640625" customWidth="1"/>
    <col min="7" max="7" width="15.6640625" customWidth="1"/>
    <col min="8" max="8" width="18.6640625" customWidth="1"/>
  </cols>
  <sheetData>
    <row r="1" spans="1:8" ht="27" x14ac:dyDescent="0.3">
      <c r="A1" s="9" t="s">
        <v>33664</v>
      </c>
      <c r="B1" s="10"/>
      <c r="C1" s="10"/>
      <c r="D1" s="10"/>
      <c r="E1" s="10"/>
      <c r="F1" s="10"/>
      <c r="G1" s="10"/>
      <c r="H1" s="10"/>
    </row>
    <row r="2" spans="1:8" ht="24.9" customHeight="1" x14ac:dyDescent="0.3">
      <c r="A2" s="1" t="s">
        <v>1</v>
      </c>
      <c r="B2" s="1" t="s">
        <v>2</v>
      </c>
      <c r="C2" s="1" t="s">
        <v>3</v>
      </c>
      <c r="D2" s="1" t="s">
        <v>6</v>
      </c>
      <c r="E2" s="1" t="s">
        <v>33665</v>
      </c>
      <c r="F2" s="1" t="s">
        <v>12</v>
      </c>
      <c r="G2" s="1" t="s">
        <v>33666</v>
      </c>
      <c r="H2" s="1" t="s">
        <v>23</v>
      </c>
    </row>
    <row r="3" spans="1:8" ht="15" customHeight="1" x14ac:dyDescent="0.3">
      <c r="A3" s="2" t="s">
        <v>40</v>
      </c>
      <c r="B3" s="2" t="s">
        <v>34310</v>
      </c>
      <c r="C3" s="3">
        <v>2</v>
      </c>
      <c r="D3" s="2" t="s">
        <v>653</v>
      </c>
      <c r="E3" s="2" t="s">
        <v>33667</v>
      </c>
      <c r="F3" s="2" t="s">
        <v>1627</v>
      </c>
      <c r="G3" s="2" t="s">
        <v>1043</v>
      </c>
      <c r="H3" s="7" t="s">
        <v>6668</v>
      </c>
    </row>
    <row r="4" spans="1:8" ht="15" customHeight="1" x14ac:dyDescent="0.3">
      <c r="A4" s="2" t="s">
        <v>40</v>
      </c>
      <c r="B4" s="2" t="s">
        <v>34310</v>
      </c>
      <c r="C4" s="3">
        <v>2</v>
      </c>
      <c r="D4" s="2" t="s">
        <v>653</v>
      </c>
      <c r="E4" s="2" t="s">
        <v>33668</v>
      </c>
      <c r="F4" s="2" t="s">
        <v>5780</v>
      </c>
      <c r="G4" s="2" t="s">
        <v>700</v>
      </c>
      <c r="H4" s="7" t="s">
        <v>6668</v>
      </c>
    </row>
    <row r="5" spans="1:8" ht="15" customHeight="1" x14ac:dyDescent="0.3">
      <c r="A5" s="2" t="s">
        <v>40</v>
      </c>
      <c r="B5" s="2" t="s">
        <v>34310</v>
      </c>
      <c r="C5" s="3">
        <v>2</v>
      </c>
      <c r="D5" s="2" t="s">
        <v>653</v>
      </c>
      <c r="E5" s="2" t="s">
        <v>33668</v>
      </c>
      <c r="F5" s="2" t="s">
        <v>5780</v>
      </c>
      <c r="G5" s="2" t="s">
        <v>790</v>
      </c>
      <c r="H5" s="7" t="s">
        <v>6668</v>
      </c>
    </row>
    <row r="6" spans="1:8" ht="15" customHeight="1" x14ac:dyDescent="0.3">
      <c r="A6" s="2" t="s">
        <v>40</v>
      </c>
      <c r="B6" s="2" t="s">
        <v>34310</v>
      </c>
      <c r="C6" s="3">
        <v>2</v>
      </c>
      <c r="D6" s="2" t="s">
        <v>653</v>
      </c>
      <c r="E6" s="2" t="s">
        <v>33669</v>
      </c>
      <c r="F6" s="2" t="s">
        <v>3795</v>
      </c>
      <c r="G6" s="2" t="s">
        <v>790</v>
      </c>
      <c r="H6" s="7" t="s">
        <v>6668</v>
      </c>
    </row>
    <row r="7" spans="1:8" ht="15" customHeight="1" x14ac:dyDescent="0.3">
      <c r="A7" s="2" t="s">
        <v>40</v>
      </c>
      <c r="B7" s="2" t="s">
        <v>34310</v>
      </c>
      <c r="C7" s="3">
        <v>2</v>
      </c>
      <c r="D7" s="2" t="s">
        <v>653</v>
      </c>
      <c r="E7" s="2" t="s">
        <v>33670</v>
      </c>
      <c r="F7" s="2" t="s">
        <v>33671</v>
      </c>
      <c r="G7" s="2" t="s">
        <v>853</v>
      </c>
      <c r="H7" s="7" t="s">
        <v>6668</v>
      </c>
    </row>
    <row r="8" spans="1:8" ht="15" customHeight="1" x14ac:dyDescent="0.3">
      <c r="A8" s="2" t="s">
        <v>40</v>
      </c>
      <c r="B8" s="2" t="s">
        <v>34310</v>
      </c>
      <c r="C8" s="3">
        <v>2</v>
      </c>
      <c r="D8" s="2" t="s">
        <v>653</v>
      </c>
      <c r="E8" s="2" t="s">
        <v>33672</v>
      </c>
      <c r="F8" s="2" t="s">
        <v>33673</v>
      </c>
      <c r="G8" s="2" t="s">
        <v>746</v>
      </c>
      <c r="H8" s="7" t="s">
        <v>6668</v>
      </c>
    </row>
    <row r="9" spans="1:8" ht="15" customHeight="1" x14ac:dyDescent="0.3">
      <c r="A9" s="2" t="s">
        <v>40</v>
      </c>
      <c r="B9" s="2" t="s">
        <v>34310</v>
      </c>
      <c r="C9" s="3">
        <v>2</v>
      </c>
      <c r="D9" s="2" t="s">
        <v>653</v>
      </c>
      <c r="E9" s="2" t="s">
        <v>33674</v>
      </c>
      <c r="F9" s="2" t="s">
        <v>5780</v>
      </c>
      <c r="G9" s="2" t="s">
        <v>860</v>
      </c>
      <c r="H9" s="7" t="s">
        <v>6668</v>
      </c>
    </row>
    <row r="10" spans="1:8" ht="15" customHeight="1" x14ac:dyDescent="0.3">
      <c r="A10" s="2" t="s">
        <v>56</v>
      </c>
      <c r="B10" s="2" t="s">
        <v>34311</v>
      </c>
      <c r="C10" s="3">
        <v>3</v>
      </c>
      <c r="D10" s="2" t="s">
        <v>732</v>
      </c>
      <c r="E10" s="2" t="s">
        <v>33675</v>
      </c>
      <c r="F10" s="2" t="s">
        <v>5413</v>
      </c>
      <c r="G10" s="2" t="s">
        <v>1117</v>
      </c>
      <c r="H10" s="4" t="s">
        <v>33676</v>
      </c>
    </row>
    <row r="11" spans="1:8" ht="15" customHeight="1" x14ac:dyDescent="0.3">
      <c r="A11" s="2" t="s">
        <v>69</v>
      </c>
      <c r="B11" s="2" t="s">
        <v>34312</v>
      </c>
      <c r="C11" s="3">
        <v>4</v>
      </c>
      <c r="D11" s="2" t="s">
        <v>756</v>
      </c>
      <c r="E11" s="2" t="s">
        <v>33677</v>
      </c>
      <c r="F11" s="2" t="s">
        <v>5609</v>
      </c>
      <c r="G11" s="2" t="s">
        <v>1117</v>
      </c>
      <c r="H11" s="7" t="s">
        <v>34363</v>
      </c>
    </row>
    <row r="12" spans="1:8" ht="15" customHeight="1" x14ac:dyDescent="0.3">
      <c r="A12" s="2" t="s">
        <v>69</v>
      </c>
      <c r="B12" s="2" t="s">
        <v>34312</v>
      </c>
      <c r="C12" s="3">
        <v>4</v>
      </c>
      <c r="D12" s="2" t="s">
        <v>756</v>
      </c>
      <c r="E12" s="2" t="s">
        <v>33678</v>
      </c>
      <c r="F12" s="2" t="s">
        <v>33679</v>
      </c>
      <c r="G12" s="2" t="s">
        <v>695</v>
      </c>
      <c r="H12" s="7" t="s">
        <v>34363</v>
      </c>
    </row>
    <row r="13" spans="1:8" ht="15" customHeight="1" x14ac:dyDescent="0.3">
      <c r="A13" s="2" t="s">
        <v>69</v>
      </c>
      <c r="B13" s="2" t="s">
        <v>34312</v>
      </c>
      <c r="C13" s="3">
        <v>4</v>
      </c>
      <c r="D13" s="2" t="s">
        <v>756</v>
      </c>
      <c r="E13" s="2" t="s">
        <v>33680</v>
      </c>
      <c r="F13" s="2" t="s">
        <v>5780</v>
      </c>
      <c r="G13" s="2" t="s">
        <v>632</v>
      </c>
      <c r="H13" s="7" t="s">
        <v>34363</v>
      </c>
    </row>
    <row r="14" spans="1:8" ht="15" customHeight="1" x14ac:dyDescent="0.3">
      <c r="A14" s="2" t="s">
        <v>69</v>
      </c>
      <c r="B14" s="2" t="s">
        <v>34312</v>
      </c>
      <c r="C14" s="3">
        <v>4</v>
      </c>
      <c r="D14" s="2" t="s">
        <v>756</v>
      </c>
      <c r="E14" s="2" t="s">
        <v>33681</v>
      </c>
      <c r="F14" s="2"/>
      <c r="G14" s="2" t="s">
        <v>739</v>
      </c>
      <c r="H14" s="7" t="s">
        <v>34363</v>
      </c>
    </row>
    <row r="15" spans="1:8" ht="15" customHeight="1" x14ac:dyDescent="0.3">
      <c r="A15" s="2" t="s">
        <v>69</v>
      </c>
      <c r="B15" s="2" t="s">
        <v>34312</v>
      </c>
      <c r="C15" s="3">
        <v>4</v>
      </c>
      <c r="D15" s="2" t="s">
        <v>756</v>
      </c>
      <c r="E15" s="2" t="s">
        <v>33682</v>
      </c>
      <c r="F15" s="2" t="s">
        <v>33683</v>
      </c>
      <c r="G15" s="2" t="s">
        <v>790</v>
      </c>
      <c r="H15" s="7" t="s">
        <v>34363</v>
      </c>
    </row>
    <row r="16" spans="1:8" ht="15" customHeight="1" x14ac:dyDescent="0.3">
      <c r="A16" s="2" t="s">
        <v>69</v>
      </c>
      <c r="B16" s="2" t="s">
        <v>34312</v>
      </c>
      <c r="C16" s="3">
        <v>4</v>
      </c>
      <c r="D16" s="2" t="s">
        <v>756</v>
      </c>
      <c r="E16" s="2" t="s">
        <v>33684</v>
      </c>
      <c r="F16" s="2"/>
      <c r="G16" s="2" t="s">
        <v>853</v>
      </c>
      <c r="H16" s="7" t="s">
        <v>34363</v>
      </c>
    </row>
    <row r="17" spans="1:8" ht="15" customHeight="1" x14ac:dyDescent="0.3">
      <c r="A17" s="2" t="s">
        <v>69</v>
      </c>
      <c r="B17" s="2" t="s">
        <v>34312</v>
      </c>
      <c r="C17" s="3">
        <v>4</v>
      </c>
      <c r="D17" s="2" t="s">
        <v>756</v>
      </c>
      <c r="E17" s="2" t="s">
        <v>33685</v>
      </c>
      <c r="F17" s="2" t="s">
        <v>5780</v>
      </c>
      <c r="G17" s="2" t="s">
        <v>675</v>
      </c>
      <c r="H17" s="7" t="s">
        <v>34363</v>
      </c>
    </row>
    <row r="18" spans="1:8" ht="15" customHeight="1" x14ac:dyDescent="0.3">
      <c r="A18" s="2" t="s">
        <v>69</v>
      </c>
      <c r="B18" s="2" t="s">
        <v>34312</v>
      </c>
      <c r="C18" s="3">
        <v>4</v>
      </c>
      <c r="D18" s="2" t="s">
        <v>756</v>
      </c>
      <c r="E18" s="2" t="s">
        <v>33686</v>
      </c>
      <c r="F18" s="2"/>
      <c r="G18" s="2" t="s">
        <v>957</v>
      </c>
      <c r="H18" s="7" t="s">
        <v>34363</v>
      </c>
    </row>
    <row r="19" spans="1:8" ht="15" customHeight="1" x14ac:dyDescent="0.3">
      <c r="A19" s="2" t="s">
        <v>69</v>
      </c>
      <c r="B19" s="2" t="s">
        <v>34312</v>
      </c>
      <c r="C19" s="3">
        <v>4</v>
      </c>
      <c r="D19" s="2" t="s">
        <v>756</v>
      </c>
      <c r="E19" s="2" t="s">
        <v>33687</v>
      </c>
      <c r="F19" s="2" t="s">
        <v>33688</v>
      </c>
      <c r="G19" s="2" t="s">
        <v>635</v>
      </c>
      <c r="H19" s="7" t="s">
        <v>34363</v>
      </c>
    </row>
    <row r="20" spans="1:8" ht="15" customHeight="1" x14ac:dyDescent="0.3">
      <c r="A20" s="2" t="s">
        <v>69</v>
      </c>
      <c r="B20" s="2" t="s">
        <v>34312</v>
      </c>
      <c r="C20" s="3">
        <v>4</v>
      </c>
      <c r="D20" s="2" t="s">
        <v>756</v>
      </c>
      <c r="E20" s="2" t="s">
        <v>33685</v>
      </c>
      <c r="F20" s="2" t="s">
        <v>5780</v>
      </c>
      <c r="G20" s="2" t="s">
        <v>647</v>
      </c>
      <c r="H20" s="7" t="s">
        <v>34363</v>
      </c>
    </row>
    <row r="21" spans="1:8" ht="15" customHeight="1" x14ac:dyDescent="0.3">
      <c r="A21" s="2" t="s">
        <v>143</v>
      </c>
      <c r="B21" s="2" t="s">
        <v>34318</v>
      </c>
      <c r="C21" s="3">
        <v>10</v>
      </c>
      <c r="D21" s="2" t="s">
        <v>852</v>
      </c>
      <c r="E21" s="2" t="s">
        <v>33689</v>
      </c>
      <c r="F21" s="2" t="s">
        <v>33690</v>
      </c>
      <c r="G21" s="2" t="s">
        <v>1043</v>
      </c>
      <c r="H21" s="4" t="s">
        <v>33691</v>
      </c>
    </row>
    <row r="22" spans="1:8" ht="15" customHeight="1" x14ac:dyDescent="0.3">
      <c r="A22" s="2" t="s">
        <v>143</v>
      </c>
      <c r="B22" s="2" t="s">
        <v>34318</v>
      </c>
      <c r="C22" s="3">
        <v>10</v>
      </c>
      <c r="D22" s="2" t="s">
        <v>852</v>
      </c>
      <c r="E22" s="2" t="s">
        <v>33692</v>
      </c>
      <c r="F22" s="2"/>
      <c r="G22" s="2" t="s">
        <v>776</v>
      </c>
      <c r="H22" s="4" t="s">
        <v>854</v>
      </c>
    </row>
    <row r="23" spans="1:8" ht="15" customHeight="1" x14ac:dyDescent="0.3">
      <c r="A23" s="2" t="s">
        <v>190</v>
      </c>
      <c r="B23" s="2" t="s">
        <v>34322</v>
      </c>
      <c r="C23" s="3">
        <v>14</v>
      </c>
      <c r="D23" s="2" t="s">
        <v>902</v>
      </c>
      <c r="E23" s="2" t="s">
        <v>33693</v>
      </c>
      <c r="F23" s="2" t="s">
        <v>33694</v>
      </c>
      <c r="G23" s="2" t="s">
        <v>945</v>
      </c>
      <c r="H23" s="4" t="s">
        <v>33695</v>
      </c>
    </row>
    <row r="24" spans="1:8" ht="15" customHeight="1" x14ac:dyDescent="0.3">
      <c r="A24" s="2" t="s">
        <v>190</v>
      </c>
      <c r="B24" s="2" t="s">
        <v>34322</v>
      </c>
      <c r="C24" s="3">
        <v>14</v>
      </c>
      <c r="D24" s="2" t="s">
        <v>902</v>
      </c>
      <c r="E24" s="2" t="s">
        <v>33696</v>
      </c>
      <c r="F24" s="2" t="s">
        <v>195</v>
      </c>
      <c r="G24" s="2" t="s">
        <v>3190</v>
      </c>
      <c r="H24" s="4" t="s">
        <v>906</v>
      </c>
    </row>
    <row r="25" spans="1:8" ht="15" customHeight="1" x14ac:dyDescent="0.3">
      <c r="A25" s="2" t="s">
        <v>190</v>
      </c>
      <c r="B25" s="2" t="s">
        <v>34322</v>
      </c>
      <c r="C25" s="3">
        <v>14</v>
      </c>
      <c r="D25" s="2" t="s">
        <v>902</v>
      </c>
      <c r="E25" s="2" t="s">
        <v>33697</v>
      </c>
      <c r="F25" s="2" t="s">
        <v>33698</v>
      </c>
      <c r="G25" s="2" t="s">
        <v>3190</v>
      </c>
      <c r="H25" s="4" t="s">
        <v>906</v>
      </c>
    </row>
    <row r="26" spans="1:8" ht="15" customHeight="1" x14ac:dyDescent="0.3">
      <c r="A26" s="2" t="s">
        <v>190</v>
      </c>
      <c r="B26" s="2" t="s">
        <v>34322</v>
      </c>
      <c r="C26" s="3">
        <v>14</v>
      </c>
      <c r="D26" s="2" t="s">
        <v>902</v>
      </c>
      <c r="E26" s="2" t="s">
        <v>33699</v>
      </c>
      <c r="F26" s="2" t="s">
        <v>195</v>
      </c>
      <c r="G26" s="2" t="s">
        <v>3208</v>
      </c>
      <c r="H26" s="4" t="s">
        <v>906</v>
      </c>
    </row>
    <row r="27" spans="1:8" ht="15" customHeight="1" x14ac:dyDescent="0.3">
      <c r="A27" s="2" t="s">
        <v>190</v>
      </c>
      <c r="B27" s="2" t="s">
        <v>34322</v>
      </c>
      <c r="C27" s="3">
        <v>14</v>
      </c>
      <c r="D27" s="2" t="s">
        <v>902</v>
      </c>
      <c r="E27" s="2" t="s">
        <v>33700</v>
      </c>
      <c r="F27" s="2" t="s">
        <v>195</v>
      </c>
      <c r="G27" s="2" t="s">
        <v>3208</v>
      </c>
      <c r="H27" s="4" t="s">
        <v>906</v>
      </c>
    </row>
    <row r="28" spans="1:8" ht="15" customHeight="1" x14ac:dyDescent="0.3">
      <c r="A28" s="2" t="s">
        <v>190</v>
      </c>
      <c r="B28" s="2" t="s">
        <v>34322</v>
      </c>
      <c r="C28" s="3">
        <v>14</v>
      </c>
      <c r="D28" s="2" t="s">
        <v>902</v>
      </c>
      <c r="E28" s="2" t="s">
        <v>33667</v>
      </c>
      <c r="F28" s="2" t="s">
        <v>33701</v>
      </c>
      <c r="G28" s="2" t="s">
        <v>3223</v>
      </c>
      <c r="H28" s="4" t="s">
        <v>906</v>
      </c>
    </row>
    <row r="29" spans="1:8" ht="15" customHeight="1" x14ac:dyDescent="0.3">
      <c r="A29" s="2" t="s">
        <v>190</v>
      </c>
      <c r="B29" s="2" t="s">
        <v>34322</v>
      </c>
      <c r="C29" s="3">
        <v>14</v>
      </c>
      <c r="D29" s="2" t="s">
        <v>902</v>
      </c>
      <c r="E29" s="2" t="s">
        <v>33702</v>
      </c>
      <c r="F29" s="2" t="s">
        <v>195</v>
      </c>
      <c r="G29" s="2" t="s">
        <v>2681</v>
      </c>
      <c r="H29" s="4" t="s">
        <v>906</v>
      </c>
    </row>
    <row r="30" spans="1:8" ht="15" customHeight="1" x14ac:dyDescent="0.3">
      <c r="A30" s="2" t="s">
        <v>190</v>
      </c>
      <c r="B30" s="2" t="s">
        <v>34322</v>
      </c>
      <c r="C30" s="3">
        <v>14</v>
      </c>
      <c r="D30" s="2" t="s">
        <v>902</v>
      </c>
      <c r="E30" s="2" t="s">
        <v>33703</v>
      </c>
      <c r="F30" s="2" t="s">
        <v>33704</v>
      </c>
      <c r="G30" s="2" t="s">
        <v>2681</v>
      </c>
      <c r="H30" s="4" t="s">
        <v>906</v>
      </c>
    </row>
    <row r="31" spans="1:8" ht="15" customHeight="1" x14ac:dyDescent="0.3">
      <c r="A31" s="2" t="s">
        <v>190</v>
      </c>
      <c r="B31" s="2" t="s">
        <v>34322</v>
      </c>
      <c r="C31" s="3">
        <v>14</v>
      </c>
      <c r="D31" s="2" t="s">
        <v>902</v>
      </c>
      <c r="E31" s="2" t="s">
        <v>33705</v>
      </c>
      <c r="F31" s="2" t="s">
        <v>33694</v>
      </c>
      <c r="G31" s="2" t="s">
        <v>14515</v>
      </c>
      <c r="H31" s="4" t="s">
        <v>906</v>
      </c>
    </row>
    <row r="32" spans="1:8" ht="15" customHeight="1" x14ac:dyDescent="0.3">
      <c r="A32" s="2" t="s">
        <v>206</v>
      </c>
      <c r="B32" s="2" t="s">
        <v>34323</v>
      </c>
      <c r="C32" s="3">
        <v>15</v>
      </c>
      <c r="D32" s="2" t="s">
        <v>916</v>
      </c>
      <c r="E32" s="2" t="s">
        <v>33674</v>
      </c>
      <c r="F32" s="2" t="s">
        <v>5780</v>
      </c>
      <c r="G32" s="2" t="s">
        <v>864</v>
      </c>
      <c r="H32" s="7" t="s">
        <v>34360</v>
      </c>
    </row>
    <row r="33" spans="1:8" ht="15" customHeight="1" x14ac:dyDescent="0.3">
      <c r="A33" s="2" t="s">
        <v>206</v>
      </c>
      <c r="B33" s="2" t="s">
        <v>34323</v>
      </c>
      <c r="C33" s="3">
        <v>15</v>
      </c>
      <c r="D33" s="2" t="s">
        <v>916</v>
      </c>
      <c r="E33" s="2" t="s">
        <v>33674</v>
      </c>
      <c r="F33" s="2" t="s">
        <v>5780</v>
      </c>
      <c r="G33" s="2" t="s">
        <v>740</v>
      </c>
      <c r="H33" s="7" t="s">
        <v>34360</v>
      </c>
    </row>
    <row r="34" spans="1:8" ht="15" customHeight="1" x14ac:dyDescent="0.3">
      <c r="A34" s="2" t="s">
        <v>206</v>
      </c>
      <c r="B34" s="2" t="s">
        <v>34323</v>
      </c>
      <c r="C34" s="3">
        <v>15</v>
      </c>
      <c r="D34" s="2" t="s">
        <v>916</v>
      </c>
      <c r="E34" s="2" t="s">
        <v>33706</v>
      </c>
      <c r="F34" s="2" t="s">
        <v>210</v>
      </c>
      <c r="G34" s="2" t="s">
        <v>743</v>
      </c>
      <c r="H34" s="7" t="s">
        <v>34360</v>
      </c>
    </row>
    <row r="35" spans="1:8" ht="15" customHeight="1" x14ac:dyDescent="0.3">
      <c r="A35" s="2" t="s">
        <v>206</v>
      </c>
      <c r="B35" s="2" t="s">
        <v>34323</v>
      </c>
      <c r="C35" s="3">
        <v>15</v>
      </c>
      <c r="D35" s="2" t="s">
        <v>916</v>
      </c>
      <c r="E35" s="2" t="s">
        <v>33707</v>
      </c>
      <c r="F35" s="2" t="s">
        <v>5780</v>
      </c>
      <c r="G35" s="2" t="s">
        <v>647</v>
      </c>
      <c r="H35" s="7" t="s">
        <v>34360</v>
      </c>
    </row>
    <row r="36" spans="1:8" ht="15" customHeight="1" x14ac:dyDescent="0.3">
      <c r="A36" s="2" t="s">
        <v>206</v>
      </c>
      <c r="B36" s="2" t="s">
        <v>34323</v>
      </c>
      <c r="C36" s="3">
        <v>15</v>
      </c>
      <c r="D36" s="2" t="s">
        <v>916</v>
      </c>
      <c r="E36" s="2" t="s">
        <v>33708</v>
      </c>
      <c r="F36" s="2" t="s">
        <v>939</v>
      </c>
      <c r="G36" s="2" t="s">
        <v>771</v>
      </c>
      <c r="H36" s="7" t="s">
        <v>34360</v>
      </c>
    </row>
    <row r="37" spans="1:8" ht="15" customHeight="1" x14ac:dyDescent="0.3">
      <c r="A37" s="2" t="s">
        <v>206</v>
      </c>
      <c r="B37" s="2" t="s">
        <v>34323</v>
      </c>
      <c r="C37" s="3">
        <v>15</v>
      </c>
      <c r="D37" s="2" t="s">
        <v>916</v>
      </c>
      <c r="E37" s="2" t="s">
        <v>33708</v>
      </c>
      <c r="F37" s="2" t="s">
        <v>939</v>
      </c>
      <c r="G37" s="2" t="s">
        <v>751</v>
      </c>
      <c r="H37" s="7" t="s">
        <v>34360</v>
      </c>
    </row>
    <row r="38" spans="1:8" ht="15" customHeight="1" x14ac:dyDescent="0.3">
      <c r="A38" s="2" t="s">
        <v>206</v>
      </c>
      <c r="B38" s="2" t="s">
        <v>34323</v>
      </c>
      <c r="C38" s="3">
        <v>15</v>
      </c>
      <c r="D38" s="2" t="s">
        <v>916</v>
      </c>
      <c r="E38" s="2" t="s">
        <v>33708</v>
      </c>
      <c r="F38" s="2" t="s">
        <v>939</v>
      </c>
      <c r="G38" s="2" t="s">
        <v>755</v>
      </c>
      <c r="H38" s="7" t="s">
        <v>34360</v>
      </c>
    </row>
    <row r="39" spans="1:8" ht="15" customHeight="1" x14ac:dyDescent="0.3">
      <c r="A39" s="2" t="s">
        <v>206</v>
      </c>
      <c r="B39" s="2" t="s">
        <v>34323</v>
      </c>
      <c r="C39" s="3">
        <v>15</v>
      </c>
      <c r="D39" s="2" t="s">
        <v>916</v>
      </c>
      <c r="E39" s="2" t="s">
        <v>33709</v>
      </c>
      <c r="F39" s="2" t="s">
        <v>939</v>
      </c>
      <c r="G39" s="2" t="s">
        <v>755</v>
      </c>
      <c r="H39" s="7" t="s">
        <v>34360</v>
      </c>
    </row>
    <row r="40" spans="1:8" ht="15" customHeight="1" x14ac:dyDescent="0.3">
      <c r="A40" s="2" t="s">
        <v>217</v>
      </c>
      <c r="B40" s="2" t="s">
        <v>34324</v>
      </c>
      <c r="C40" s="3">
        <v>16</v>
      </c>
      <c r="D40" s="2" t="s">
        <v>940</v>
      </c>
      <c r="E40" s="2" t="s">
        <v>33710</v>
      </c>
      <c r="F40" s="2" t="s">
        <v>33711</v>
      </c>
      <c r="G40" s="2" t="s">
        <v>932</v>
      </c>
      <c r="H40" s="4" t="s">
        <v>953</v>
      </c>
    </row>
    <row r="41" spans="1:8" ht="15" customHeight="1" x14ac:dyDescent="0.3">
      <c r="A41" s="2" t="s">
        <v>217</v>
      </c>
      <c r="B41" s="2" t="s">
        <v>34324</v>
      </c>
      <c r="C41" s="3">
        <v>16</v>
      </c>
      <c r="D41" s="2" t="s">
        <v>940</v>
      </c>
      <c r="E41" s="2" t="s">
        <v>33712</v>
      </c>
      <c r="F41" s="2" t="s">
        <v>941</v>
      </c>
      <c r="G41" s="2" t="s">
        <v>932</v>
      </c>
      <c r="H41" s="4" t="s">
        <v>953</v>
      </c>
    </row>
    <row r="42" spans="1:8" ht="15" customHeight="1" x14ac:dyDescent="0.3">
      <c r="A42" s="2" t="s">
        <v>217</v>
      </c>
      <c r="B42" s="2" t="s">
        <v>34324</v>
      </c>
      <c r="C42" s="3">
        <v>16</v>
      </c>
      <c r="D42" s="2" t="s">
        <v>940</v>
      </c>
      <c r="E42" s="2" t="s">
        <v>33713</v>
      </c>
      <c r="F42" s="2" t="s">
        <v>33714</v>
      </c>
      <c r="G42" s="2" t="s">
        <v>776</v>
      </c>
      <c r="H42" s="4" t="s">
        <v>953</v>
      </c>
    </row>
    <row r="43" spans="1:8" ht="15" customHeight="1" x14ac:dyDescent="0.3">
      <c r="A43" s="2" t="s">
        <v>217</v>
      </c>
      <c r="B43" s="2" t="s">
        <v>34324</v>
      </c>
      <c r="C43" s="3">
        <v>16</v>
      </c>
      <c r="D43" s="2" t="s">
        <v>940</v>
      </c>
      <c r="E43" s="2" t="s">
        <v>33715</v>
      </c>
      <c r="F43" s="2" t="s">
        <v>33716</v>
      </c>
      <c r="G43" s="2" t="s">
        <v>736</v>
      </c>
      <c r="H43" s="4" t="s">
        <v>953</v>
      </c>
    </row>
    <row r="44" spans="1:8" ht="15" customHeight="1" x14ac:dyDescent="0.3">
      <c r="A44" s="2" t="s">
        <v>217</v>
      </c>
      <c r="B44" s="2" t="s">
        <v>34324</v>
      </c>
      <c r="C44" s="3">
        <v>16</v>
      </c>
      <c r="D44" s="2" t="s">
        <v>940</v>
      </c>
      <c r="E44" s="2" t="s">
        <v>33717</v>
      </c>
      <c r="F44" s="2" t="s">
        <v>941</v>
      </c>
      <c r="G44" s="2" t="s">
        <v>853</v>
      </c>
      <c r="H44" s="4" t="s">
        <v>33718</v>
      </c>
    </row>
    <row r="45" spans="1:8" ht="15" customHeight="1" x14ac:dyDescent="0.3">
      <c r="A45" s="2" t="s">
        <v>217</v>
      </c>
      <c r="B45" s="2" t="s">
        <v>34324</v>
      </c>
      <c r="C45" s="3">
        <v>16</v>
      </c>
      <c r="D45" s="2" t="s">
        <v>940</v>
      </c>
      <c r="E45" s="2" t="s">
        <v>33719</v>
      </c>
      <c r="F45" s="2" t="s">
        <v>33720</v>
      </c>
      <c r="G45" s="2" t="s">
        <v>675</v>
      </c>
      <c r="H45" s="4" t="s">
        <v>953</v>
      </c>
    </row>
    <row r="46" spans="1:8" ht="15" customHeight="1" x14ac:dyDescent="0.3">
      <c r="A46" s="2" t="s">
        <v>217</v>
      </c>
      <c r="B46" s="2" t="s">
        <v>34324</v>
      </c>
      <c r="C46" s="3">
        <v>16</v>
      </c>
      <c r="D46" s="2" t="s">
        <v>940</v>
      </c>
      <c r="E46" s="2" t="s">
        <v>33721</v>
      </c>
      <c r="F46" s="2" t="s">
        <v>33722</v>
      </c>
      <c r="G46" s="2" t="s">
        <v>851</v>
      </c>
      <c r="H46" s="4" t="s">
        <v>33723</v>
      </c>
    </row>
    <row r="47" spans="1:8" ht="15" customHeight="1" x14ac:dyDescent="0.3">
      <c r="A47" s="2" t="s">
        <v>217</v>
      </c>
      <c r="B47" s="2" t="s">
        <v>34324</v>
      </c>
      <c r="C47" s="3">
        <v>16</v>
      </c>
      <c r="D47" s="2" t="s">
        <v>940</v>
      </c>
      <c r="E47" s="2" t="s">
        <v>33724</v>
      </c>
      <c r="F47" s="2" t="s">
        <v>33725</v>
      </c>
      <c r="G47" s="2" t="s">
        <v>957</v>
      </c>
      <c r="H47" s="4" t="s">
        <v>33718</v>
      </c>
    </row>
    <row r="48" spans="1:8" ht="15" customHeight="1" x14ac:dyDescent="0.3">
      <c r="A48" s="2" t="s">
        <v>217</v>
      </c>
      <c r="B48" s="2" t="s">
        <v>34324</v>
      </c>
      <c r="C48" s="3">
        <v>16</v>
      </c>
      <c r="D48" s="2" t="s">
        <v>940</v>
      </c>
      <c r="E48" s="2" t="s">
        <v>33726</v>
      </c>
      <c r="F48" s="2" t="s">
        <v>33725</v>
      </c>
      <c r="G48" s="2" t="s">
        <v>746</v>
      </c>
      <c r="H48" s="4" t="s">
        <v>33718</v>
      </c>
    </row>
    <row r="49" spans="1:8" ht="15" customHeight="1" x14ac:dyDescent="0.3">
      <c r="A49" s="2" t="s">
        <v>217</v>
      </c>
      <c r="B49" s="2" t="s">
        <v>34324</v>
      </c>
      <c r="C49" s="3">
        <v>16</v>
      </c>
      <c r="D49" s="2" t="s">
        <v>940</v>
      </c>
      <c r="E49" s="2" t="s">
        <v>33727</v>
      </c>
      <c r="F49" s="2" t="s">
        <v>941</v>
      </c>
      <c r="G49" s="2" t="s">
        <v>749</v>
      </c>
      <c r="H49" s="4" t="s">
        <v>953</v>
      </c>
    </row>
    <row r="50" spans="1:8" ht="15" customHeight="1" x14ac:dyDescent="0.3">
      <c r="A50" s="2" t="s">
        <v>254</v>
      </c>
      <c r="B50" s="2" t="s">
        <v>34327</v>
      </c>
      <c r="C50" s="3">
        <v>19</v>
      </c>
      <c r="D50" s="2" t="s">
        <v>991</v>
      </c>
      <c r="E50" s="2" t="s">
        <v>33728</v>
      </c>
      <c r="F50" s="2" t="s">
        <v>33729</v>
      </c>
      <c r="G50" s="2" t="s">
        <v>635</v>
      </c>
      <c r="H50" s="4" t="s">
        <v>33730</v>
      </c>
    </row>
    <row r="51" spans="1:8" ht="15" customHeight="1" x14ac:dyDescent="0.3">
      <c r="A51" s="2" t="s">
        <v>267</v>
      </c>
      <c r="B51" s="2" t="s">
        <v>34328</v>
      </c>
      <c r="C51" s="3">
        <v>20</v>
      </c>
      <c r="D51" s="2" t="s">
        <v>1011</v>
      </c>
      <c r="E51" s="2" t="s">
        <v>33731</v>
      </c>
      <c r="F51" s="2" t="s">
        <v>1018</v>
      </c>
      <c r="G51" s="2" t="s">
        <v>1117</v>
      </c>
      <c r="H51" s="4" t="s">
        <v>1565</v>
      </c>
    </row>
    <row r="52" spans="1:8" ht="15" customHeight="1" x14ac:dyDescent="0.3">
      <c r="A52" s="2" t="s">
        <v>267</v>
      </c>
      <c r="B52" s="2" t="s">
        <v>34328</v>
      </c>
      <c r="C52" s="3">
        <v>20</v>
      </c>
      <c r="D52" s="2" t="s">
        <v>1011</v>
      </c>
      <c r="E52" s="2" t="s">
        <v>33732</v>
      </c>
      <c r="F52" s="2" t="s">
        <v>33733</v>
      </c>
      <c r="G52" s="2" t="s">
        <v>1123</v>
      </c>
      <c r="H52" s="4" t="s">
        <v>281</v>
      </c>
    </row>
    <row r="53" spans="1:8" ht="15" customHeight="1" x14ac:dyDescent="0.3">
      <c r="A53" s="2" t="s">
        <v>267</v>
      </c>
      <c r="B53" s="2" t="s">
        <v>34328</v>
      </c>
      <c r="C53" s="3">
        <v>20</v>
      </c>
      <c r="D53" s="2" t="s">
        <v>1011</v>
      </c>
      <c r="E53" s="2" t="s">
        <v>33734</v>
      </c>
      <c r="F53" s="2" t="s">
        <v>33735</v>
      </c>
      <c r="G53" s="2" t="s">
        <v>781</v>
      </c>
      <c r="H53" s="4" t="s">
        <v>281</v>
      </c>
    </row>
    <row r="54" spans="1:8" ht="15" customHeight="1" x14ac:dyDescent="0.3">
      <c r="A54" s="2" t="s">
        <v>267</v>
      </c>
      <c r="B54" s="2" t="s">
        <v>34328</v>
      </c>
      <c r="C54" s="3">
        <v>20</v>
      </c>
      <c r="D54" s="2" t="s">
        <v>1011</v>
      </c>
      <c r="E54" s="2" t="s">
        <v>33736</v>
      </c>
      <c r="F54" s="2" t="s">
        <v>1570</v>
      </c>
      <c r="G54" s="2" t="s">
        <v>932</v>
      </c>
      <c r="H54" s="4" t="s">
        <v>1565</v>
      </c>
    </row>
    <row r="55" spans="1:8" ht="15" customHeight="1" x14ac:dyDescent="0.3">
      <c r="A55" s="2" t="s">
        <v>267</v>
      </c>
      <c r="B55" s="2" t="s">
        <v>34328</v>
      </c>
      <c r="C55" s="3">
        <v>20</v>
      </c>
      <c r="D55" s="2" t="s">
        <v>1011</v>
      </c>
      <c r="E55" s="2" t="s">
        <v>33737</v>
      </c>
      <c r="F55" s="2" t="s">
        <v>33738</v>
      </c>
      <c r="G55" s="2" t="s">
        <v>932</v>
      </c>
      <c r="H55" s="4" t="s">
        <v>1565</v>
      </c>
    </row>
    <row r="56" spans="1:8" ht="15" customHeight="1" x14ac:dyDescent="0.3">
      <c r="A56" s="2" t="s">
        <v>267</v>
      </c>
      <c r="B56" s="2" t="s">
        <v>34328</v>
      </c>
      <c r="C56" s="3">
        <v>20</v>
      </c>
      <c r="D56" s="2" t="s">
        <v>1011</v>
      </c>
      <c r="E56" s="2" t="s">
        <v>33739</v>
      </c>
      <c r="F56" s="2" t="s">
        <v>33740</v>
      </c>
      <c r="G56" s="2" t="s">
        <v>736</v>
      </c>
      <c r="H56" s="4" t="s">
        <v>1565</v>
      </c>
    </row>
    <row r="57" spans="1:8" ht="15" customHeight="1" x14ac:dyDescent="0.3">
      <c r="A57" s="2" t="s">
        <v>282</v>
      </c>
      <c r="B57" s="2" t="s">
        <v>34329</v>
      </c>
      <c r="C57" s="3">
        <v>21</v>
      </c>
      <c r="D57" s="2" t="s">
        <v>1024</v>
      </c>
      <c r="E57" s="2" t="s">
        <v>33741</v>
      </c>
      <c r="F57" s="2" t="s">
        <v>33742</v>
      </c>
      <c r="G57" s="2" t="s">
        <v>1043</v>
      </c>
      <c r="H57" s="4" t="s">
        <v>33743</v>
      </c>
    </row>
    <row r="58" spans="1:8" ht="15" customHeight="1" x14ac:dyDescent="0.3">
      <c r="A58" s="2" t="s">
        <v>282</v>
      </c>
      <c r="B58" s="2" t="s">
        <v>34329</v>
      </c>
      <c r="C58" s="3">
        <v>21</v>
      </c>
      <c r="D58" s="2" t="s">
        <v>1024</v>
      </c>
      <c r="E58" s="2" t="s">
        <v>33744</v>
      </c>
      <c r="F58" s="2" t="s">
        <v>1627</v>
      </c>
      <c r="G58" s="2" t="s">
        <v>776</v>
      </c>
      <c r="H58" s="4" t="s">
        <v>1028</v>
      </c>
    </row>
    <row r="59" spans="1:8" ht="15" customHeight="1" x14ac:dyDescent="0.3">
      <c r="A59" s="2" t="s">
        <v>310</v>
      </c>
      <c r="B59" s="2" t="s">
        <v>34331</v>
      </c>
      <c r="C59" s="3">
        <v>23</v>
      </c>
      <c r="D59" s="2" t="s">
        <v>1052</v>
      </c>
      <c r="E59" s="2" t="s">
        <v>33745</v>
      </c>
      <c r="F59" s="2" t="s">
        <v>33746</v>
      </c>
      <c r="G59" s="2" t="s">
        <v>776</v>
      </c>
      <c r="H59" s="4" t="s">
        <v>1062</v>
      </c>
    </row>
    <row r="60" spans="1:8" ht="15" customHeight="1" x14ac:dyDescent="0.3">
      <c r="A60" s="2" t="s">
        <v>348</v>
      </c>
      <c r="B60" s="2" t="s">
        <v>34333</v>
      </c>
      <c r="C60" s="3">
        <v>26</v>
      </c>
      <c r="D60" s="2" t="s">
        <v>1099</v>
      </c>
      <c r="E60" s="2" t="s">
        <v>33747</v>
      </c>
      <c r="F60" s="2" t="s">
        <v>33748</v>
      </c>
      <c r="G60" s="2" t="s">
        <v>740</v>
      </c>
      <c r="H60" s="4" t="s">
        <v>33749</v>
      </c>
    </row>
    <row r="61" spans="1:8" ht="15" customHeight="1" x14ac:dyDescent="0.3">
      <c r="A61" s="2" t="s">
        <v>361</v>
      </c>
      <c r="B61" s="2" t="s">
        <v>34334</v>
      </c>
      <c r="C61" s="3">
        <v>27</v>
      </c>
      <c r="D61" s="2" t="s">
        <v>1105</v>
      </c>
      <c r="E61" s="2" t="s">
        <v>33750</v>
      </c>
      <c r="F61" s="2" t="s">
        <v>4992</v>
      </c>
      <c r="G61" s="2" t="s">
        <v>739</v>
      </c>
      <c r="H61" s="4" t="s">
        <v>33751</v>
      </c>
    </row>
    <row r="62" spans="1:8" ht="15" customHeight="1" x14ac:dyDescent="0.3">
      <c r="A62" s="2" t="s">
        <v>370</v>
      </c>
      <c r="B62" s="2" t="s">
        <v>34335</v>
      </c>
      <c r="C62" s="3">
        <v>28</v>
      </c>
      <c r="D62" s="2" t="s">
        <v>1126</v>
      </c>
      <c r="E62" s="2" t="s">
        <v>33752</v>
      </c>
      <c r="F62" s="2" t="s">
        <v>33753</v>
      </c>
      <c r="G62" s="2"/>
      <c r="H62" s="4" t="s">
        <v>1137</v>
      </c>
    </row>
    <row r="63" spans="1:8" ht="15" customHeight="1" x14ac:dyDescent="0.3">
      <c r="A63" s="2" t="s">
        <v>370</v>
      </c>
      <c r="B63" s="2" t="s">
        <v>34335</v>
      </c>
      <c r="C63" s="3">
        <v>28</v>
      </c>
      <c r="D63" s="2" t="s">
        <v>1126</v>
      </c>
      <c r="E63" s="2" t="s">
        <v>33754</v>
      </c>
      <c r="F63" s="2" t="s">
        <v>33753</v>
      </c>
      <c r="G63" s="2" t="s">
        <v>1123</v>
      </c>
      <c r="H63" s="4" t="s">
        <v>33755</v>
      </c>
    </row>
    <row r="64" spans="1:8" ht="15" customHeight="1" x14ac:dyDescent="0.3">
      <c r="A64" s="2" t="s">
        <v>386</v>
      </c>
      <c r="B64" s="2" t="s">
        <v>34336</v>
      </c>
      <c r="C64" s="3">
        <v>29</v>
      </c>
      <c r="D64" s="2" t="s">
        <v>1139</v>
      </c>
      <c r="E64" s="2" t="s">
        <v>33756</v>
      </c>
      <c r="F64" s="2" t="s">
        <v>6918</v>
      </c>
      <c r="G64" s="2" t="s">
        <v>1125</v>
      </c>
      <c r="H64" s="4" t="s">
        <v>33757</v>
      </c>
    </row>
    <row r="65" spans="1:8" ht="15" customHeight="1" x14ac:dyDescent="0.3">
      <c r="A65" s="2" t="s">
        <v>386</v>
      </c>
      <c r="B65" s="2" t="s">
        <v>34336</v>
      </c>
      <c r="C65" s="3">
        <v>29</v>
      </c>
      <c r="D65" s="2" t="s">
        <v>1139</v>
      </c>
      <c r="E65" s="2" t="s">
        <v>33758</v>
      </c>
      <c r="F65" s="2" t="s">
        <v>6918</v>
      </c>
      <c r="G65" s="2" t="s">
        <v>1043</v>
      </c>
      <c r="H65" s="4" t="s">
        <v>33757</v>
      </c>
    </row>
    <row r="66" spans="1:8" ht="15" customHeight="1" x14ac:dyDescent="0.3">
      <c r="A66" s="2" t="s">
        <v>409</v>
      </c>
      <c r="B66" s="2" t="s">
        <v>34338</v>
      </c>
      <c r="C66" s="3">
        <v>31</v>
      </c>
      <c r="D66" s="2" t="s">
        <v>1173</v>
      </c>
      <c r="E66" s="2" t="s">
        <v>33759</v>
      </c>
      <c r="F66" s="2" t="s">
        <v>6925</v>
      </c>
      <c r="G66" s="2" t="s">
        <v>695</v>
      </c>
      <c r="H66" s="4" t="s">
        <v>1825</v>
      </c>
    </row>
    <row r="67" spans="1:8" ht="15" customHeight="1" x14ac:dyDescent="0.3">
      <c r="A67" s="2" t="s">
        <v>484</v>
      </c>
      <c r="B67" s="2" t="s">
        <v>34345</v>
      </c>
      <c r="C67" s="3">
        <v>38</v>
      </c>
      <c r="D67" s="2" t="s">
        <v>1238</v>
      </c>
      <c r="E67" s="2" t="s">
        <v>33760</v>
      </c>
      <c r="F67" s="2" t="s">
        <v>33761</v>
      </c>
      <c r="G67" s="2" t="s">
        <v>1117</v>
      </c>
      <c r="H67" s="4" t="s">
        <v>496</v>
      </c>
    </row>
    <row r="68" spans="1:8" ht="15" customHeight="1" x14ac:dyDescent="0.3">
      <c r="A68" s="2" t="s">
        <v>484</v>
      </c>
      <c r="B68" s="2" t="s">
        <v>34345</v>
      </c>
      <c r="C68" s="3">
        <v>38</v>
      </c>
      <c r="D68" s="2" t="s">
        <v>1238</v>
      </c>
      <c r="E68" s="2" t="s">
        <v>33760</v>
      </c>
      <c r="F68" s="2" t="s">
        <v>6034</v>
      </c>
      <c r="G68" s="2" t="s">
        <v>781</v>
      </c>
      <c r="H68" s="4" t="s">
        <v>1240</v>
      </c>
    </row>
    <row r="69" spans="1:8" ht="15" customHeight="1" x14ac:dyDescent="0.3">
      <c r="A69" s="2" t="s">
        <v>484</v>
      </c>
      <c r="B69" s="2" t="s">
        <v>34345</v>
      </c>
      <c r="C69" s="3">
        <v>38</v>
      </c>
      <c r="D69" s="2" t="s">
        <v>1238</v>
      </c>
      <c r="E69" s="2" t="s">
        <v>33760</v>
      </c>
      <c r="F69" s="2" t="s">
        <v>33762</v>
      </c>
      <c r="G69" s="2" t="s">
        <v>815</v>
      </c>
      <c r="H69" s="4" t="s">
        <v>1240</v>
      </c>
    </row>
    <row r="70" spans="1:8" ht="15" customHeight="1" x14ac:dyDescent="0.3">
      <c r="A70" s="2" t="s">
        <v>510</v>
      </c>
      <c r="B70" s="2" t="s">
        <v>25</v>
      </c>
      <c r="C70" s="3">
        <v>40</v>
      </c>
      <c r="D70" s="2" t="s">
        <v>1286</v>
      </c>
      <c r="E70" s="2" t="s">
        <v>33763</v>
      </c>
      <c r="F70" s="2" t="s">
        <v>33764</v>
      </c>
      <c r="G70" s="2" t="s">
        <v>945</v>
      </c>
      <c r="H70" s="4" t="s">
        <v>1292</v>
      </c>
    </row>
    <row r="71" spans="1:8" ht="15" customHeight="1" x14ac:dyDescent="0.3">
      <c r="A71" s="2" t="s">
        <v>510</v>
      </c>
      <c r="B71" s="2" t="s">
        <v>25</v>
      </c>
      <c r="C71" s="3">
        <v>40</v>
      </c>
      <c r="D71" s="2" t="s">
        <v>1286</v>
      </c>
      <c r="E71" s="2" t="s">
        <v>33763</v>
      </c>
      <c r="F71" s="2" t="s">
        <v>33764</v>
      </c>
      <c r="G71" s="2" t="s">
        <v>864</v>
      </c>
      <c r="H71" s="4" t="s">
        <v>1292</v>
      </c>
    </row>
    <row r="72" spans="1:8" ht="15" customHeight="1" x14ac:dyDescent="0.3">
      <c r="A72" s="2" t="s">
        <v>532</v>
      </c>
      <c r="B72" s="2" t="s">
        <v>34348</v>
      </c>
      <c r="C72" s="3">
        <v>42</v>
      </c>
      <c r="D72" s="2" t="s">
        <v>1309</v>
      </c>
      <c r="E72" s="2" t="s">
        <v>33765</v>
      </c>
      <c r="F72" s="2" t="s">
        <v>33766</v>
      </c>
      <c r="G72" s="2" t="s">
        <v>1171</v>
      </c>
      <c r="H72" s="4" t="s">
        <v>542</v>
      </c>
    </row>
    <row r="73" spans="1:8" ht="15" customHeight="1" x14ac:dyDescent="0.3">
      <c r="A73" s="2" t="s">
        <v>532</v>
      </c>
      <c r="B73" s="2" t="s">
        <v>34348</v>
      </c>
      <c r="C73" s="3">
        <v>42</v>
      </c>
      <c r="D73" s="2" t="s">
        <v>1309</v>
      </c>
      <c r="E73" s="2" t="s">
        <v>33763</v>
      </c>
      <c r="F73" s="2" t="s">
        <v>33767</v>
      </c>
      <c r="G73" s="2" t="s">
        <v>839</v>
      </c>
      <c r="H73" s="4" t="s">
        <v>542</v>
      </c>
    </row>
    <row r="74" spans="1:8" ht="15" customHeight="1" x14ac:dyDescent="0.3">
      <c r="A74" s="2" t="s">
        <v>532</v>
      </c>
      <c r="B74" s="2" t="s">
        <v>34348</v>
      </c>
      <c r="C74" s="3">
        <v>42</v>
      </c>
      <c r="D74" s="2" t="s">
        <v>1309</v>
      </c>
      <c r="E74" s="2" t="s">
        <v>33768</v>
      </c>
      <c r="F74" s="2" t="s">
        <v>33769</v>
      </c>
      <c r="G74" s="2" t="s">
        <v>17638</v>
      </c>
      <c r="H74" s="4" t="s">
        <v>542</v>
      </c>
    </row>
    <row r="75" spans="1:8" ht="15" customHeight="1" x14ac:dyDescent="0.3">
      <c r="A75" s="2" t="s">
        <v>532</v>
      </c>
      <c r="B75" s="2" t="s">
        <v>34348</v>
      </c>
      <c r="C75" s="3">
        <v>42</v>
      </c>
      <c r="D75" s="2" t="s">
        <v>1309</v>
      </c>
      <c r="E75" s="2" t="s">
        <v>33765</v>
      </c>
      <c r="F75" s="2" t="s">
        <v>33770</v>
      </c>
      <c r="G75" s="2" t="s">
        <v>13762</v>
      </c>
      <c r="H75" s="4" t="s">
        <v>542</v>
      </c>
    </row>
    <row r="76" spans="1:8" ht="15" customHeight="1" x14ac:dyDescent="0.3">
      <c r="A76" s="2" t="s">
        <v>543</v>
      </c>
      <c r="B76" s="2" t="s">
        <v>34349</v>
      </c>
      <c r="C76" s="3">
        <v>43</v>
      </c>
      <c r="D76" s="2" t="s">
        <v>1326</v>
      </c>
      <c r="E76" s="2" t="s">
        <v>33771</v>
      </c>
      <c r="F76" s="2" t="s">
        <v>6521</v>
      </c>
      <c r="G76" s="2" t="s">
        <v>632</v>
      </c>
      <c r="H76" s="4" t="s">
        <v>1692</v>
      </c>
    </row>
    <row r="77" spans="1:8" ht="15" customHeight="1" x14ac:dyDescent="0.3">
      <c r="A77" s="2" t="s">
        <v>557</v>
      </c>
      <c r="B77" s="2" t="s">
        <v>34350</v>
      </c>
      <c r="C77" s="3">
        <v>44</v>
      </c>
      <c r="D77" s="2" t="s">
        <v>1329</v>
      </c>
      <c r="E77" s="2" t="s">
        <v>33772</v>
      </c>
      <c r="F77" s="2" t="s">
        <v>33773</v>
      </c>
      <c r="G77" s="2" t="s">
        <v>1043</v>
      </c>
      <c r="H77" s="4" t="s">
        <v>569</v>
      </c>
    </row>
    <row r="78" spans="1:8" ht="15" customHeight="1" x14ac:dyDescent="0.3">
      <c r="A78" s="2" t="s">
        <v>557</v>
      </c>
      <c r="B78" s="2" t="s">
        <v>34350</v>
      </c>
      <c r="C78" s="3">
        <v>44</v>
      </c>
      <c r="D78" s="2" t="s">
        <v>1329</v>
      </c>
      <c r="E78" s="2" t="s">
        <v>33774</v>
      </c>
      <c r="F78" s="2" t="s">
        <v>33775</v>
      </c>
      <c r="G78" s="2" t="s">
        <v>700</v>
      </c>
      <c r="H78" s="4" t="s">
        <v>569</v>
      </c>
    </row>
    <row r="79" spans="1:8" ht="15" customHeight="1" x14ac:dyDescent="0.3">
      <c r="A79" s="2" t="s">
        <v>557</v>
      </c>
      <c r="B79" s="2" t="s">
        <v>34350</v>
      </c>
      <c r="C79" s="3">
        <v>44</v>
      </c>
      <c r="D79" s="2" t="s">
        <v>1329</v>
      </c>
      <c r="E79" s="2" t="s">
        <v>33774</v>
      </c>
      <c r="F79" s="2" t="s">
        <v>33775</v>
      </c>
      <c r="G79" s="2" t="s">
        <v>790</v>
      </c>
      <c r="H79" s="4" t="s">
        <v>569</v>
      </c>
    </row>
    <row r="80" spans="1:8" ht="15" customHeight="1" x14ac:dyDescent="0.3">
      <c r="A80" s="2" t="s">
        <v>577</v>
      </c>
      <c r="B80" s="2" t="s">
        <v>34352</v>
      </c>
      <c r="C80" s="3">
        <v>46</v>
      </c>
      <c r="D80" s="2" t="s">
        <v>1392</v>
      </c>
      <c r="E80" s="2" t="s">
        <v>33776</v>
      </c>
      <c r="F80" s="2" t="s">
        <v>1400</v>
      </c>
      <c r="G80" s="2" t="s">
        <v>739</v>
      </c>
      <c r="H80" s="4" t="s">
        <v>3497</v>
      </c>
    </row>
    <row r="81" spans="1:8" ht="15" customHeight="1" x14ac:dyDescent="0.3">
      <c r="A81" s="2" t="s">
        <v>577</v>
      </c>
      <c r="B81" s="2" t="s">
        <v>34352</v>
      </c>
      <c r="C81" s="3">
        <v>46</v>
      </c>
      <c r="D81" s="2" t="s">
        <v>1392</v>
      </c>
      <c r="E81" s="2" t="s">
        <v>33777</v>
      </c>
      <c r="F81" s="2" t="s">
        <v>33778</v>
      </c>
      <c r="G81" s="2" t="s">
        <v>790</v>
      </c>
      <c r="H81" s="4" t="s">
        <v>3497</v>
      </c>
    </row>
    <row r="82" spans="1:8" ht="15" customHeight="1" x14ac:dyDescent="0.3">
      <c r="A82" s="2" t="s">
        <v>577</v>
      </c>
      <c r="B82" s="2" t="s">
        <v>34352</v>
      </c>
      <c r="C82" s="3">
        <v>46</v>
      </c>
      <c r="D82" s="2" t="s">
        <v>1392</v>
      </c>
      <c r="E82" s="2" t="s">
        <v>33779</v>
      </c>
      <c r="F82" s="2" t="s">
        <v>33780</v>
      </c>
      <c r="G82" s="2" t="s">
        <v>853</v>
      </c>
      <c r="H82" s="4" t="s">
        <v>3497</v>
      </c>
    </row>
    <row r="83" spans="1:8" ht="15" customHeight="1" x14ac:dyDescent="0.3">
      <c r="A83" s="2" t="s">
        <v>588</v>
      </c>
      <c r="B83" s="2" t="s">
        <v>34353</v>
      </c>
      <c r="C83" s="3">
        <v>47</v>
      </c>
      <c r="D83" s="2" t="s">
        <v>1403</v>
      </c>
      <c r="E83" s="2" t="s">
        <v>33781</v>
      </c>
      <c r="F83" s="2" t="s">
        <v>33782</v>
      </c>
      <c r="G83" s="2" t="s">
        <v>945</v>
      </c>
      <c r="H83" s="4" t="s">
        <v>33783</v>
      </c>
    </row>
    <row r="84" spans="1:8" ht="15" customHeight="1" x14ac:dyDescent="0.3">
      <c r="A84" s="2" t="s">
        <v>588</v>
      </c>
      <c r="B84" s="2" t="s">
        <v>34353</v>
      </c>
      <c r="C84" s="3">
        <v>47</v>
      </c>
      <c r="D84" s="2" t="s">
        <v>1403</v>
      </c>
      <c r="E84" s="2" t="s">
        <v>33784</v>
      </c>
      <c r="F84" s="2" t="s">
        <v>33785</v>
      </c>
      <c r="G84" s="2" t="s">
        <v>33786</v>
      </c>
      <c r="H84" s="4" t="s">
        <v>33787</v>
      </c>
    </row>
    <row r="85" spans="1:8" ht="15" customHeight="1" x14ac:dyDescent="0.3">
      <c r="A85" s="2" t="s">
        <v>611</v>
      </c>
      <c r="B85" s="2" t="s">
        <v>34355</v>
      </c>
      <c r="C85" s="3">
        <v>49</v>
      </c>
      <c r="D85" s="2" t="s">
        <v>1444</v>
      </c>
      <c r="E85" s="2" t="s">
        <v>33788</v>
      </c>
      <c r="F85" s="2" t="s">
        <v>33789</v>
      </c>
      <c r="G85" s="2" t="s">
        <v>1363</v>
      </c>
      <c r="H85" s="4" t="s">
        <v>33790</v>
      </c>
    </row>
    <row r="86" spans="1:8" ht="15" customHeight="1" x14ac:dyDescent="0.3">
      <c r="A86" s="2" t="s">
        <v>611</v>
      </c>
      <c r="B86" s="2" t="s">
        <v>34355</v>
      </c>
      <c r="C86" s="3">
        <v>49</v>
      </c>
      <c r="D86" s="2" t="s">
        <v>1444</v>
      </c>
      <c r="E86" s="2" t="s">
        <v>33788</v>
      </c>
      <c r="F86" s="2" t="s">
        <v>33789</v>
      </c>
      <c r="G86" s="2" t="s">
        <v>5688</v>
      </c>
      <c r="H86" s="4" t="s">
        <v>1446</v>
      </c>
    </row>
    <row r="87" spans="1:8" ht="15" customHeight="1" x14ac:dyDescent="0.3">
      <c r="A87" s="2" t="s">
        <v>611</v>
      </c>
      <c r="B87" s="2" t="s">
        <v>34355</v>
      </c>
      <c r="C87" s="3">
        <v>49</v>
      </c>
      <c r="D87" s="2" t="s">
        <v>1444</v>
      </c>
      <c r="E87" s="2" t="s">
        <v>33791</v>
      </c>
      <c r="F87" s="2" t="s">
        <v>614</v>
      </c>
      <c r="G87" s="2" t="s">
        <v>10799</v>
      </c>
      <c r="H87" s="4" t="s">
        <v>33790</v>
      </c>
    </row>
  </sheetData>
  <autoFilter ref="A2:H87" xr:uid="{00000000-0009-0000-0000-00000E000000}"/>
  <mergeCells count="1">
    <mergeCell ref="A1:H1"/>
  </mergeCells>
  <hyperlinks>
    <hyperlink ref="H10" r:id="rId1" xr:uid="{00000000-0004-0000-0E00-000000000000}"/>
    <hyperlink ref="H21" r:id="rId2" xr:uid="{00000000-0004-0000-0E00-000001000000}"/>
    <hyperlink ref="H22" r:id="rId3" xr:uid="{00000000-0004-0000-0E00-000002000000}"/>
    <hyperlink ref="H23" r:id="rId4" xr:uid="{00000000-0004-0000-0E00-000003000000}"/>
    <hyperlink ref="H24" r:id="rId5" xr:uid="{00000000-0004-0000-0E00-000004000000}"/>
    <hyperlink ref="H25" r:id="rId6" xr:uid="{00000000-0004-0000-0E00-000005000000}"/>
    <hyperlink ref="H26" r:id="rId7" xr:uid="{00000000-0004-0000-0E00-000006000000}"/>
    <hyperlink ref="H27" r:id="rId8" xr:uid="{00000000-0004-0000-0E00-000007000000}"/>
    <hyperlink ref="H28" r:id="rId9" xr:uid="{00000000-0004-0000-0E00-000008000000}"/>
    <hyperlink ref="H29" r:id="rId10" xr:uid="{00000000-0004-0000-0E00-000009000000}"/>
    <hyperlink ref="H30" r:id="rId11" xr:uid="{00000000-0004-0000-0E00-00000A000000}"/>
    <hyperlink ref="H31" r:id="rId12" xr:uid="{00000000-0004-0000-0E00-00000B000000}"/>
    <hyperlink ref="H40" r:id="rId13" xr:uid="{00000000-0004-0000-0E00-00000C000000}"/>
    <hyperlink ref="H41" r:id="rId14" xr:uid="{00000000-0004-0000-0E00-00000D000000}"/>
    <hyperlink ref="H42" r:id="rId15" xr:uid="{00000000-0004-0000-0E00-00000E000000}"/>
    <hyperlink ref="H43" r:id="rId16" xr:uid="{00000000-0004-0000-0E00-00000F000000}"/>
    <hyperlink ref="H44" r:id="rId17" xr:uid="{00000000-0004-0000-0E00-000010000000}"/>
    <hyperlink ref="H45" r:id="rId18" xr:uid="{00000000-0004-0000-0E00-000011000000}"/>
    <hyperlink ref="H46" r:id="rId19" xr:uid="{00000000-0004-0000-0E00-000012000000}"/>
    <hyperlink ref="H47" r:id="rId20" xr:uid="{00000000-0004-0000-0E00-000013000000}"/>
    <hyperlink ref="H48" r:id="rId21" xr:uid="{00000000-0004-0000-0E00-000014000000}"/>
    <hyperlink ref="H49" r:id="rId22" xr:uid="{00000000-0004-0000-0E00-000015000000}"/>
    <hyperlink ref="H50" r:id="rId23" xr:uid="{00000000-0004-0000-0E00-000016000000}"/>
    <hyperlink ref="H51" r:id="rId24" xr:uid="{00000000-0004-0000-0E00-000017000000}"/>
    <hyperlink ref="H52" r:id="rId25" xr:uid="{00000000-0004-0000-0E00-000018000000}"/>
    <hyperlink ref="H53" r:id="rId26" xr:uid="{00000000-0004-0000-0E00-000019000000}"/>
    <hyperlink ref="H54" r:id="rId27" xr:uid="{00000000-0004-0000-0E00-00001A000000}"/>
    <hyperlink ref="H55" r:id="rId28" xr:uid="{00000000-0004-0000-0E00-00001B000000}"/>
    <hyperlink ref="H56" r:id="rId29" xr:uid="{00000000-0004-0000-0E00-00001C000000}"/>
    <hyperlink ref="H57" r:id="rId30" xr:uid="{00000000-0004-0000-0E00-00001D000000}"/>
    <hyperlink ref="H58" r:id="rId31" xr:uid="{00000000-0004-0000-0E00-00001E000000}"/>
    <hyperlink ref="H59" r:id="rId32" xr:uid="{00000000-0004-0000-0E00-00001F000000}"/>
    <hyperlink ref="H60" r:id="rId33" xr:uid="{00000000-0004-0000-0E00-000020000000}"/>
    <hyperlink ref="H61" r:id="rId34" xr:uid="{00000000-0004-0000-0E00-000021000000}"/>
    <hyperlink ref="H62" r:id="rId35" xr:uid="{00000000-0004-0000-0E00-000022000000}"/>
    <hyperlink ref="H63" r:id="rId36" xr:uid="{00000000-0004-0000-0E00-000023000000}"/>
    <hyperlink ref="H64" r:id="rId37" xr:uid="{00000000-0004-0000-0E00-000024000000}"/>
    <hyperlink ref="H65" r:id="rId38" xr:uid="{00000000-0004-0000-0E00-000025000000}"/>
    <hyperlink ref="H66" r:id="rId39" xr:uid="{00000000-0004-0000-0E00-000026000000}"/>
    <hyperlink ref="H67" r:id="rId40" xr:uid="{00000000-0004-0000-0E00-000027000000}"/>
    <hyperlink ref="H68" r:id="rId41" xr:uid="{00000000-0004-0000-0E00-000028000000}"/>
    <hyperlink ref="H69" r:id="rId42" xr:uid="{00000000-0004-0000-0E00-000029000000}"/>
    <hyperlink ref="H70" r:id="rId43" xr:uid="{00000000-0004-0000-0E00-00002A000000}"/>
    <hyperlink ref="H71" r:id="rId44" xr:uid="{00000000-0004-0000-0E00-00002B000000}"/>
    <hyperlink ref="H72" r:id="rId45" xr:uid="{00000000-0004-0000-0E00-00002C000000}"/>
    <hyperlink ref="H73" r:id="rId46" xr:uid="{00000000-0004-0000-0E00-00002D000000}"/>
    <hyperlink ref="H74" r:id="rId47" xr:uid="{00000000-0004-0000-0E00-00002E000000}"/>
    <hyperlink ref="H75" r:id="rId48" xr:uid="{00000000-0004-0000-0E00-00002F000000}"/>
    <hyperlink ref="H76" r:id="rId49" xr:uid="{00000000-0004-0000-0E00-000030000000}"/>
    <hyperlink ref="H77" r:id="rId50" xr:uid="{00000000-0004-0000-0E00-000031000000}"/>
    <hyperlink ref="H78" r:id="rId51" xr:uid="{00000000-0004-0000-0E00-000032000000}"/>
    <hyperlink ref="H79" r:id="rId52" xr:uid="{00000000-0004-0000-0E00-000033000000}"/>
    <hyperlink ref="H80" r:id="rId53" xr:uid="{00000000-0004-0000-0E00-000034000000}"/>
    <hyperlink ref="H81" r:id="rId54" xr:uid="{00000000-0004-0000-0E00-000035000000}"/>
    <hyperlink ref="H82" r:id="rId55" xr:uid="{00000000-0004-0000-0E00-000036000000}"/>
    <hyperlink ref="H83" r:id="rId56" xr:uid="{00000000-0004-0000-0E00-000037000000}"/>
    <hyperlink ref="H84" r:id="rId57" xr:uid="{00000000-0004-0000-0E00-000038000000}"/>
    <hyperlink ref="H85" r:id="rId58" xr:uid="{00000000-0004-0000-0E00-000039000000}"/>
    <hyperlink ref="H86" r:id="rId59" location=":~:text=%E5%B7%9D%E5%B4%8E%E5%8C%BB%E7%A7%91%E5%A4%A7%E5%AD%A6%E5%8C%BB%E5%AD%A6%E9%83%A8%E5%8C%BB%E5%AD%A6,%E5%8A%9B%E3%82%92%E6%B3%A8%E3%81%84%E3%81%A7%E3%81%84%E3%82%8B%E3%80%82" xr:uid="{00000000-0004-0000-0E00-00003A000000}"/>
    <hyperlink ref="H87" r:id="rId60" xr:uid="{00000000-0004-0000-0E00-00003B000000}"/>
    <hyperlink ref="H3" r:id="rId61" xr:uid="{00000000-0004-0000-0E00-00003C000000}"/>
    <hyperlink ref="H4:H9" r:id="rId62" display="http://lattes.cnpq.br/5546433568874059" xr:uid="{00000000-0004-0000-0E00-00003D000000}"/>
    <hyperlink ref="H11" r:id="rId63" xr:uid="{00000000-0004-0000-0E00-00003E000000}"/>
    <hyperlink ref="H12:H20" r:id="rId64" display="http://lattes.cnpq.br/8536001888952340" xr:uid="{00000000-0004-0000-0E00-00003F000000}"/>
    <hyperlink ref="H32" r:id="rId65" xr:uid="{00000000-0004-0000-0E00-000040000000}"/>
    <hyperlink ref="H33:H39" r:id="rId66" display="http://lattes.cnpq.br/3977658608500572" xr:uid="{00000000-0004-0000-0E00-000041000000}"/>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78"/>
  <sheetViews>
    <sheetView showGridLines="0" workbookViewId="0">
      <pane xSplit="4" ySplit="2" topLeftCell="F3" activePane="bottomRight" state="frozen"/>
      <selection pane="topRight"/>
      <selection pane="bottomLeft"/>
      <selection pane="bottomRight" activeCell="A2" sqref="A2"/>
    </sheetView>
  </sheetViews>
  <sheetFormatPr defaultRowHeight="14.4" x14ac:dyDescent="0.3"/>
  <cols>
    <col min="1" max="1" width="12.6640625" customWidth="1"/>
    <col min="2" max="2" width="15.6640625" hidden="1" customWidth="1"/>
    <col min="3" max="3" width="12.6640625" hidden="1" customWidth="1"/>
    <col min="4" max="10" width="25.6640625" customWidth="1"/>
    <col min="11" max="11" width="18.6640625" customWidth="1"/>
    <col min="12" max="12" width="30.6640625" customWidth="1"/>
    <col min="13" max="15" width="15.6640625" customWidth="1"/>
  </cols>
  <sheetData>
    <row r="1" spans="1:15" ht="27" x14ac:dyDescent="0.3">
      <c r="A1" s="9" t="s">
        <v>33792</v>
      </c>
      <c r="B1" s="10"/>
      <c r="C1" s="10"/>
      <c r="D1" s="10"/>
      <c r="E1" s="10"/>
      <c r="F1" s="10"/>
      <c r="G1" s="10"/>
      <c r="H1" s="10"/>
      <c r="I1" s="10"/>
      <c r="J1" s="10"/>
      <c r="K1" s="10"/>
      <c r="L1" s="10"/>
      <c r="M1" s="10"/>
      <c r="N1" s="10"/>
      <c r="O1" s="10"/>
    </row>
    <row r="2" spans="1:15" ht="24.9" customHeight="1" x14ac:dyDescent="0.3">
      <c r="A2" s="1" t="s">
        <v>1</v>
      </c>
      <c r="B2" s="1" t="s">
        <v>2</v>
      </c>
      <c r="C2" s="1" t="s">
        <v>3</v>
      </c>
      <c r="D2" s="1" t="s">
        <v>6</v>
      </c>
      <c r="E2" s="1" t="s">
        <v>33793</v>
      </c>
      <c r="F2" s="1" t="s">
        <v>33794</v>
      </c>
      <c r="G2" s="1" t="s">
        <v>33795</v>
      </c>
      <c r="H2" s="1" t="s">
        <v>33796</v>
      </c>
      <c r="I2" s="1" t="s">
        <v>33797</v>
      </c>
      <c r="J2" s="1" t="s">
        <v>33798</v>
      </c>
      <c r="K2" s="1" t="s">
        <v>33799</v>
      </c>
      <c r="L2" s="1" t="s">
        <v>33800</v>
      </c>
      <c r="M2" s="1" t="s">
        <v>23</v>
      </c>
      <c r="N2" s="5"/>
      <c r="O2" s="5"/>
    </row>
    <row r="3" spans="1:15" ht="15" customHeight="1" x14ac:dyDescent="0.3">
      <c r="A3" s="2" t="s">
        <v>143</v>
      </c>
      <c r="B3" s="2" t="s">
        <v>34318</v>
      </c>
      <c r="C3" s="3">
        <v>10</v>
      </c>
      <c r="D3" s="2" t="s">
        <v>852</v>
      </c>
      <c r="E3" s="2" t="s">
        <v>33801</v>
      </c>
      <c r="F3" s="2" t="s">
        <v>33802</v>
      </c>
      <c r="G3" s="2" t="s">
        <v>33803</v>
      </c>
      <c r="H3" s="2" t="s">
        <v>33804</v>
      </c>
      <c r="I3" s="2" t="s">
        <v>33805</v>
      </c>
      <c r="J3" s="2" t="s">
        <v>33806</v>
      </c>
      <c r="K3" s="2" t="s">
        <v>12895</v>
      </c>
      <c r="L3" s="2"/>
      <c r="M3" s="4" t="s">
        <v>33807</v>
      </c>
      <c r="N3" s="2"/>
      <c r="O3" s="2"/>
    </row>
    <row r="4" spans="1:15" ht="15" customHeight="1" x14ac:dyDescent="0.3">
      <c r="A4" s="2" t="s">
        <v>156</v>
      </c>
      <c r="B4" s="2" t="s">
        <v>34319</v>
      </c>
      <c r="C4" s="3">
        <v>11</v>
      </c>
      <c r="D4" s="2" t="s">
        <v>861</v>
      </c>
      <c r="E4" s="2" t="s">
        <v>33808</v>
      </c>
      <c r="F4" s="2" t="s">
        <v>33809</v>
      </c>
      <c r="G4" s="2" t="s">
        <v>33810</v>
      </c>
      <c r="H4" s="2" t="s">
        <v>33811</v>
      </c>
      <c r="I4" s="2" t="s">
        <v>33812</v>
      </c>
      <c r="J4" s="2" t="s">
        <v>33813</v>
      </c>
      <c r="K4" s="2" t="s">
        <v>33814</v>
      </c>
      <c r="L4" s="2"/>
      <c r="M4" s="4" t="s">
        <v>33815</v>
      </c>
      <c r="N4" s="2"/>
      <c r="O4" s="2"/>
    </row>
    <row r="5" spans="1:15" ht="15" customHeight="1" x14ac:dyDescent="0.3">
      <c r="A5" s="2" t="s">
        <v>156</v>
      </c>
      <c r="B5" s="2" t="s">
        <v>34319</v>
      </c>
      <c r="C5" s="3">
        <v>11</v>
      </c>
      <c r="D5" s="2" t="s">
        <v>861</v>
      </c>
      <c r="E5" s="2" t="s">
        <v>33816</v>
      </c>
      <c r="F5" s="2" t="s">
        <v>33809</v>
      </c>
      <c r="G5" s="2" t="s">
        <v>33810</v>
      </c>
      <c r="H5" s="2" t="s">
        <v>33811</v>
      </c>
      <c r="I5" s="2" t="s">
        <v>33817</v>
      </c>
      <c r="J5" s="2" t="s">
        <v>33818</v>
      </c>
      <c r="K5" s="2" t="s">
        <v>33814</v>
      </c>
      <c r="L5" s="2"/>
      <c r="M5" s="4" t="s">
        <v>33819</v>
      </c>
      <c r="N5" s="2"/>
      <c r="O5" s="2"/>
    </row>
    <row r="6" spans="1:15" ht="15" customHeight="1" x14ac:dyDescent="0.3">
      <c r="A6" s="2" t="s">
        <v>156</v>
      </c>
      <c r="B6" s="2" t="s">
        <v>34319</v>
      </c>
      <c r="C6" s="3">
        <v>11</v>
      </c>
      <c r="D6" s="2" t="s">
        <v>861</v>
      </c>
      <c r="E6" s="2" t="s">
        <v>33820</v>
      </c>
      <c r="F6" s="2" t="s">
        <v>33821</v>
      </c>
      <c r="G6" s="2" t="s">
        <v>33822</v>
      </c>
      <c r="H6" s="2" t="s">
        <v>33823</v>
      </c>
      <c r="I6" s="2" t="s">
        <v>33824</v>
      </c>
      <c r="J6" s="2" t="s">
        <v>33825</v>
      </c>
      <c r="K6" s="2" t="s">
        <v>14736</v>
      </c>
      <c r="L6" s="2"/>
      <c r="M6" s="4" t="s">
        <v>33826</v>
      </c>
      <c r="N6" s="2"/>
      <c r="O6" s="2"/>
    </row>
    <row r="7" spans="1:15" ht="15" customHeight="1" x14ac:dyDescent="0.3">
      <c r="A7" s="2" t="s">
        <v>156</v>
      </c>
      <c r="B7" s="2" t="s">
        <v>34319</v>
      </c>
      <c r="C7" s="3">
        <v>11</v>
      </c>
      <c r="D7" s="2" t="s">
        <v>861</v>
      </c>
      <c r="E7" s="2" t="s">
        <v>33827</v>
      </c>
      <c r="F7" s="2" t="s">
        <v>33821</v>
      </c>
      <c r="G7" s="2" t="s">
        <v>33822</v>
      </c>
      <c r="H7" s="2" t="s">
        <v>33823</v>
      </c>
      <c r="I7" s="2" t="s">
        <v>33828</v>
      </c>
      <c r="J7" s="2" t="s">
        <v>33829</v>
      </c>
      <c r="K7" s="2" t="s">
        <v>14736</v>
      </c>
      <c r="L7" s="2"/>
      <c r="M7" s="4" t="s">
        <v>33830</v>
      </c>
      <c r="N7" s="2"/>
      <c r="O7" s="2"/>
    </row>
    <row r="8" spans="1:15" ht="15" customHeight="1" x14ac:dyDescent="0.3">
      <c r="A8" s="2" t="s">
        <v>156</v>
      </c>
      <c r="B8" s="2" t="s">
        <v>34319</v>
      </c>
      <c r="C8" s="3">
        <v>11</v>
      </c>
      <c r="D8" s="2" t="s">
        <v>861</v>
      </c>
      <c r="E8" s="2" t="s">
        <v>33831</v>
      </c>
      <c r="F8" s="2" t="s">
        <v>33821</v>
      </c>
      <c r="G8" s="2" t="s">
        <v>33832</v>
      </c>
      <c r="H8" s="2" t="s">
        <v>33833</v>
      </c>
      <c r="I8" s="2" t="s">
        <v>33834</v>
      </c>
      <c r="J8" s="2" t="s">
        <v>33835</v>
      </c>
      <c r="K8" s="2" t="s">
        <v>14736</v>
      </c>
      <c r="L8" s="2"/>
      <c r="M8" s="4" t="s">
        <v>33836</v>
      </c>
      <c r="N8" s="2"/>
      <c r="O8" s="2"/>
    </row>
    <row r="9" spans="1:15" ht="15" customHeight="1" x14ac:dyDescent="0.3">
      <c r="A9" s="2" t="s">
        <v>156</v>
      </c>
      <c r="B9" s="2" t="s">
        <v>34319</v>
      </c>
      <c r="C9" s="3">
        <v>11</v>
      </c>
      <c r="D9" s="2" t="s">
        <v>861</v>
      </c>
      <c r="E9" s="2" t="s">
        <v>33837</v>
      </c>
      <c r="F9" s="2" t="s">
        <v>33821</v>
      </c>
      <c r="G9" s="2" t="s">
        <v>33838</v>
      </c>
      <c r="H9" s="2" t="s">
        <v>33839</v>
      </c>
      <c r="I9" s="2" t="s">
        <v>33840</v>
      </c>
      <c r="J9" s="2" t="s">
        <v>33841</v>
      </c>
      <c r="K9" s="2" t="s">
        <v>14736</v>
      </c>
      <c r="L9" s="2"/>
      <c r="M9" s="4" t="s">
        <v>33842</v>
      </c>
      <c r="N9" s="2"/>
      <c r="O9" s="2"/>
    </row>
    <row r="10" spans="1:15" ht="15" customHeight="1" x14ac:dyDescent="0.3">
      <c r="A10" s="2" t="s">
        <v>156</v>
      </c>
      <c r="B10" s="2" t="s">
        <v>34319</v>
      </c>
      <c r="C10" s="3">
        <v>11</v>
      </c>
      <c r="D10" s="2" t="s">
        <v>861</v>
      </c>
      <c r="E10" s="2" t="s">
        <v>33843</v>
      </c>
      <c r="F10" s="2" t="s">
        <v>33821</v>
      </c>
      <c r="G10" s="2" t="s">
        <v>33822</v>
      </c>
      <c r="H10" s="2" t="s">
        <v>33844</v>
      </c>
      <c r="I10" s="2" t="s">
        <v>33845</v>
      </c>
      <c r="J10" s="2" t="s">
        <v>33846</v>
      </c>
      <c r="K10" s="2" t="s">
        <v>14736</v>
      </c>
      <c r="L10" s="2"/>
      <c r="M10" s="4" t="s">
        <v>33847</v>
      </c>
      <c r="N10" s="2"/>
      <c r="O10" s="2"/>
    </row>
    <row r="11" spans="1:15" ht="15" customHeight="1" x14ac:dyDescent="0.3">
      <c r="A11" s="2" t="s">
        <v>156</v>
      </c>
      <c r="B11" s="2" t="s">
        <v>34319</v>
      </c>
      <c r="C11" s="3">
        <v>11</v>
      </c>
      <c r="D11" s="2" t="s">
        <v>861</v>
      </c>
      <c r="E11" s="2" t="s">
        <v>33848</v>
      </c>
      <c r="F11" s="2" t="s">
        <v>33849</v>
      </c>
      <c r="G11" s="2" t="s">
        <v>33850</v>
      </c>
      <c r="H11" s="2" t="s">
        <v>33851</v>
      </c>
      <c r="I11" s="2" t="s">
        <v>33852</v>
      </c>
      <c r="J11" s="2" t="s">
        <v>33853</v>
      </c>
      <c r="K11" s="2" t="s">
        <v>28632</v>
      </c>
      <c r="L11" s="2"/>
      <c r="M11" s="4" t="s">
        <v>33854</v>
      </c>
      <c r="N11" s="2"/>
      <c r="O11" s="2"/>
    </row>
    <row r="12" spans="1:15" ht="15" customHeight="1" x14ac:dyDescent="0.3">
      <c r="A12" s="2" t="s">
        <v>156</v>
      </c>
      <c r="B12" s="2" t="s">
        <v>34319</v>
      </c>
      <c r="C12" s="3">
        <v>11</v>
      </c>
      <c r="D12" s="2" t="s">
        <v>861</v>
      </c>
      <c r="E12" s="2" t="s">
        <v>33855</v>
      </c>
      <c r="F12" s="2" t="s">
        <v>33856</v>
      </c>
      <c r="G12" s="2" t="s">
        <v>33857</v>
      </c>
      <c r="H12" s="2" t="s">
        <v>33858</v>
      </c>
      <c r="I12" s="2" t="s">
        <v>33859</v>
      </c>
      <c r="J12" s="2" t="s">
        <v>33860</v>
      </c>
      <c r="K12" s="2" t="s">
        <v>5648</v>
      </c>
      <c r="L12" s="2"/>
      <c r="M12" s="4" t="s">
        <v>33861</v>
      </c>
      <c r="N12" s="2"/>
      <c r="O12" s="2"/>
    </row>
    <row r="13" spans="1:15" ht="15" customHeight="1" x14ac:dyDescent="0.3">
      <c r="A13" s="2" t="s">
        <v>156</v>
      </c>
      <c r="B13" s="2" t="s">
        <v>34319</v>
      </c>
      <c r="C13" s="3">
        <v>11</v>
      </c>
      <c r="D13" s="2" t="s">
        <v>861</v>
      </c>
      <c r="E13" s="2" t="s">
        <v>33862</v>
      </c>
      <c r="F13" s="2" t="s">
        <v>33863</v>
      </c>
      <c r="G13" s="2" t="s">
        <v>33864</v>
      </c>
      <c r="H13" s="2" t="s">
        <v>33865</v>
      </c>
      <c r="I13" s="2" t="s">
        <v>33866</v>
      </c>
      <c r="J13" s="2" t="s">
        <v>33867</v>
      </c>
      <c r="K13" s="2" t="s">
        <v>27293</v>
      </c>
      <c r="L13" s="2"/>
      <c r="M13" s="4" t="s">
        <v>33868</v>
      </c>
      <c r="N13" s="2"/>
      <c r="O13" s="2"/>
    </row>
    <row r="14" spans="1:15" ht="15" customHeight="1" x14ac:dyDescent="0.3">
      <c r="A14" s="2" t="s">
        <v>156</v>
      </c>
      <c r="B14" s="2" t="s">
        <v>34319</v>
      </c>
      <c r="C14" s="3">
        <v>11</v>
      </c>
      <c r="D14" s="2" t="s">
        <v>861</v>
      </c>
      <c r="E14" s="2" t="s">
        <v>33869</v>
      </c>
      <c r="F14" s="2" t="s">
        <v>33870</v>
      </c>
      <c r="G14" s="2" t="s">
        <v>33871</v>
      </c>
      <c r="H14" s="2" t="s">
        <v>33872</v>
      </c>
      <c r="I14" s="2" t="s">
        <v>33873</v>
      </c>
      <c r="J14" s="2" t="s">
        <v>33874</v>
      </c>
      <c r="K14" s="2" t="s">
        <v>2071</v>
      </c>
      <c r="L14" s="2"/>
      <c r="M14" s="4" t="s">
        <v>33875</v>
      </c>
      <c r="N14" s="2"/>
      <c r="O14" s="2"/>
    </row>
    <row r="15" spans="1:15" ht="15" customHeight="1" x14ac:dyDescent="0.3">
      <c r="A15" s="2" t="s">
        <v>156</v>
      </c>
      <c r="B15" s="2" t="s">
        <v>34319</v>
      </c>
      <c r="C15" s="3">
        <v>11</v>
      </c>
      <c r="D15" s="2" t="s">
        <v>861</v>
      </c>
      <c r="E15" s="2" t="s">
        <v>33876</v>
      </c>
      <c r="F15" s="2" t="s">
        <v>33870</v>
      </c>
      <c r="G15" s="2" t="s">
        <v>33871</v>
      </c>
      <c r="H15" s="2" t="s">
        <v>33872</v>
      </c>
      <c r="I15" s="2" t="s">
        <v>33877</v>
      </c>
      <c r="J15" s="2" t="s">
        <v>33878</v>
      </c>
      <c r="K15" s="2" t="s">
        <v>2071</v>
      </c>
      <c r="L15" s="2"/>
      <c r="M15" s="4" t="s">
        <v>33879</v>
      </c>
      <c r="N15" s="2"/>
      <c r="O15" s="2"/>
    </row>
    <row r="16" spans="1:15" ht="15" customHeight="1" x14ac:dyDescent="0.3">
      <c r="A16" s="2" t="s">
        <v>156</v>
      </c>
      <c r="B16" s="2" t="s">
        <v>34319</v>
      </c>
      <c r="C16" s="3">
        <v>11</v>
      </c>
      <c r="D16" s="2" t="s">
        <v>861</v>
      </c>
      <c r="E16" s="2" t="s">
        <v>33880</v>
      </c>
      <c r="F16" s="2" t="s">
        <v>33870</v>
      </c>
      <c r="G16" s="2" t="s">
        <v>33871</v>
      </c>
      <c r="H16" s="2" t="s">
        <v>33872</v>
      </c>
      <c r="I16" s="2" t="s">
        <v>33881</v>
      </c>
      <c r="J16" s="2" t="s">
        <v>33882</v>
      </c>
      <c r="K16" s="2" t="s">
        <v>2071</v>
      </c>
      <c r="L16" s="2"/>
      <c r="M16" s="4" t="s">
        <v>33883</v>
      </c>
      <c r="N16" s="2"/>
      <c r="O16" s="2"/>
    </row>
    <row r="17" spans="1:15" ht="15" customHeight="1" x14ac:dyDescent="0.3">
      <c r="A17" s="2" t="s">
        <v>156</v>
      </c>
      <c r="B17" s="2" t="s">
        <v>34319</v>
      </c>
      <c r="C17" s="3">
        <v>11</v>
      </c>
      <c r="D17" s="2" t="s">
        <v>861</v>
      </c>
      <c r="E17" s="2" t="s">
        <v>33884</v>
      </c>
      <c r="F17" s="2" t="s">
        <v>33870</v>
      </c>
      <c r="G17" s="2" t="s">
        <v>33871</v>
      </c>
      <c r="H17" s="2" t="s">
        <v>33872</v>
      </c>
      <c r="I17" s="2" t="s">
        <v>33885</v>
      </c>
      <c r="J17" s="2" t="s">
        <v>33886</v>
      </c>
      <c r="K17" s="2" t="s">
        <v>2071</v>
      </c>
      <c r="L17" s="2"/>
      <c r="M17" s="4" t="s">
        <v>33887</v>
      </c>
      <c r="N17" s="2"/>
      <c r="O17" s="2"/>
    </row>
    <row r="18" spans="1:15" ht="15" customHeight="1" x14ac:dyDescent="0.3">
      <c r="A18" s="2" t="s">
        <v>156</v>
      </c>
      <c r="B18" s="2" t="s">
        <v>34319</v>
      </c>
      <c r="C18" s="3">
        <v>11</v>
      </c>
      <c r="D18" s="2" t="s">
        <v>861</v>
      </c>
      <c r="E18" s="2" t="s">
        <v>33888</v>
      </c>
      <c r="F18" s="2" t="s">
        <v>33870</v>
      </c>
      <c r="G18" s="2" t="s">
        <v>33871</v>
      </c>
      <c r="H18" s="2" t="s">
        <v>33872</v>
      </c>
      <c r="I18" s="2" t="s">
        <v>33889</v>
      </c>
      <c r="J18" s="2" t="s">
        <v>33890</v>
      </c>
      <c r="K18" s="2" t="s">
        <v>25198</v>
      </c>
      <c r="L18" s="2"/>
      <c r="M18" s="4" t="s">
        <v>33891</v>
      </c>
      <c r="N18" s="2"/>
      <c r="O18" s="2"/>
    </row>
    <row r="19" spans="1:15" ht="15" customHeight="1" x14ac:dyDescent="0.3">
      <c r="A19" s="2" t="s">
        <v>156</v>
      </c>
      <c r="B19" s="2" t="s">
        <v>34319</v>
      </c>
      <c r="C19" s="3">
        <v>11</v>
      </c>
      <c r="D19" s="2" t="s">
        <v>861</v>
      </c>
      <c r="E19" s="2" t="s">
        <v>33892</v>
      </c>
      <c r="F19" s="2" t="s">
        <v>33870</v>
      </c>
      <c r="G19" s="2" t="s">
        <v>33871</v>
      </c>
      <c r="H19" s="2" t="s">
        <v>33872</v>
      </c>
      <c r="I19" s="2" t="s">
        <v>33893</v>
      </c>
      <c r="J19" s="2" t="s">
        <v>33894</v>
      </c>
      <c r="K19" s="2" t="s">
        <v>25198</v>
      </c>
      <c r="L19" s="2"/>
      <c r="M19" s="4" t="s">
        <v>33895</v>
      </c>
      <c r="N19" s="2"/>
      <c r="O19" s="2"/>
    </row>
    <row r="20" spans="1:15" ht="15" customHeight="1" x14ac:dyDescent="0.3">
      <c r="A20" s="2" t="s">
        <v>156</v>
      </c>
      <c r="B20" s="2" t="s">
        <v>34319</v>
      </c>
      <c r="C20" s="3">
        <v>11</v>
      </c>
      <c r="D20" s="2" t="s">
        <v>861</v>
      </c>
      <c r="E20" s="2" t="s">
        <v>33896</v>
      </c>
      <c r="F20" s="2" t="s">
        <v>33897</v>
      </c>
      <c r="G20" s="2" t="s">
        <v>33898</v>
      </c>
      <c r="H20" s="2" t="s">
        <v>33872</v>
      </c>
      <c r="I20" s="2" t="s">
        <v>33899</v>
      </c>
      <c r="J20" s="2" t="s">
        <v>33900</v>
      </c>
      <c r="K20" s="2" t="s">
        <v>25198</v>
      </c>
      <c r="L20" s="2"/>
      <c r="M20" s="4" t="s">
        <v>33901</v>
      </c>
      <c r="N20" s="2"/>
      <c r="O20" s="2"/>
    </row>
    <row r="21" spans="1:15" ht="15" customHeight="1" x14ac:dyDescent="0.3">
      <c r="A21" s="2" t="s">
        <v>156</v>
      </c>
      <c r="B21" s="2" t="s">
        <v>34319</v>
      </c>
      <c r="C21" s="3">
        <v>11</v>
      </c>
      <c r="D21" s="2" t="s">
        <v>861</v>
      </c>
      <c r="E21" s="2" t="s">
        <v>33902</v>
      </c>
      <c r="F21" s="2" t="s">
        <v>33903</v>
      </c>
      <c r="G21" s="2" t="s">
        <v>33904</v>
      </c>
      <c r="H21" s="2" t="s">
        <v>33905</v>
      </c>
      <c r="I21" s="2" t="s">
        <v>33906</v>
      </c>
      <c r="J21" s="2" t="s">
        <v>33907</v>
      </c>
      <c r="K21" s="2" t="s">
        <v>8991</v>
      </c>
      <c r="L21" s="2"/>
      <c r="M21" s="4" t="s">
        <v>33908</v>
      </c>
      <c r="N21" s="2"/>
      <c r="O21" s="2"/>
    </row>
    <row r="22" spans="1:15" ht="15" customHeight="1" x14ac:dyDescent="0.3">
      <c r="A22" s="2" t="s">
        <v>156</v>
      </c>
      <c r="B22" s="2" t="s">
        <v>34319</v>
      </c>
      <c r="C22" s="3">
        <v>11</v>
      </c>
      <c r="D22" s="2" t="s">
        <v>861</v>
      </c>
      <c r="E22" s="2" t="s">
        <v>33909</v>
      </c>
      <c r="F22" s="2" t="s">
        <v>33910</v>
      </c>
      <c r="G22" s="2" t="s">
        <v>33911</v>
      </c>
      <c r="H22" s="2" t="s">
        <v>33912</v>
      </c>
      <c r="I22" s="2" t="s">
        <v>33913</v>
      </c>
      <c r="J22" s="2" t="s">
        <v>33914</v>
      </c>
      <c r="K22" s="2" t="s">
        <v>33915</v>
      </c>
      <c r="L22" s="2"/>
      <c r="M22" s="4" t="s">
        <v>33916</v>
      </c>
      <c r="N22" s="2"/>
      <c r="O22" s="2"/>
    </row>
    <row r="23" spans="1:15" ht="15" customHeight="1" x14ac:dyDescent="0.3">
      <c r="A23" s="2" t="s">
        <v>156</v>
      </c>
      <c r="B23" s="2" t="s">
        <v>34319</v>
      </c>
      <c r="C23" s="3">
        <v>11</v>
      </c>
      <c r="D23" s="2" t="s">
        <v>861</v>
      </c>
      <c r="E23" s="2" t="s">
        <v>33917</v>
      </c>
      <c r="F23" s="2" t="s">
        <v>33910</v>
      </c>
      <c r="G23" s="2" t="s">
        <v>33911</v>
      </c>
      <c r="H23" s="2" t="s">
        <v>33918</v>
      </c>
      <c r="I23" s="2" t="s">
        <v>33919</v>
      </c>
      <c r="J23" s="2" t="s">
        <v>33920</v>
      </c>
      <c r="K23" s="2" t="s">
        <v>33915</v>
      </c>
      <c r="L23" s="2"/>
      <c r="M23" s="4" t="s">
        <v>33921</v>
      </c>
      <c r="N23" s="2"/>
      <c r="O23" s="2"/>
    </row>
    <row r="24" spans="1:15" ht="15" customHeight="1" x14ac:dyDescent="0.3">
      <c r="A24" s="2" t="s">
        <v>156</v>
      </c>
      <c r="B24" s="2" t="s">
        <v>34319</v>
      </c>
      <c r="C24" s="3">
        <v>11</v>
      </c>
      <c r="D24" s="2" t="s">
        <v>861</v>
      </c>
      <c r="E24" s="2" t="s">
        <v>33922</v>
      </c>
      <c r="F24" s="2" t="s">
        <v>33923</v>
      </c>
      <c r="G24" s="2" t="s">
        <v>33924</v>
      </c>
      <c r="H24" s="2" t="s">
        <v>33925</v>
      </c>
      <c r="I24" s="2" t="s">
        <v>33926</v>
      </c>
      <c r="J24" s="2" t="s">
        <v>33927</v>
      </c>
      <c r="K24" s="2" t="s">
        <v>31894</v>
      </c>
      <c r="L24" s="2"/>
      <c r="M24" s="4" t="s">
        <v>33928</v>
      </c>
      <c r="N24" s="2"/>
      <c r="O24" s="2"/>
    </row>
    <row r="25" spans="1:15" ht="15" customHeight="1" x14ac:dyDescent="0.3">
      <c r="A25" s="2" t="s">
        <v>156</v>
      </c>
      <c r="B25" s="2" t="s">
        <v>34319</v>
      </c>
      <c r="C25" s="3">
        <v>11</v>
      </c>
      <c r="D25" s="2" t="s">
        <v>861</v>
      </c>
      <c r="E25" s="2" t="s">
        <v>33929</v>
      </c>
      <c r="F25" s="2" t="s">
        <v>33930</v>
      </c>
      <c r="G25" s="2" t="s">
        <v>33931</v>
      </c>
      <c r="H25" s="2" t="s">
        <v>33932</v>
      </c>
      <c r="I25" s="2" t="s">
        <v>33933</v>
      </c>
      <c r="J25" s="2" t="s">
        <v>33934</v>
      </c>
      <c r="K25" s="2" t="s">
        <v>33935</v>
      </c>
      <c r="L25" s="2"/>
      <c r="M25" s="4" t="s">
        <v>33936</v>
      </c>
      <c r="N25" s="2"/>
      <c r="O25" s="2"/>
    </row>
    <row r="26" spans="1:15" ht="15" customHeight="1" x14ac:dyDescent="0.3">
      <c r="A26" s="2" t="s">
        <v>156</v>
      </c>
      <c r="B26" s="2" t="s">
        <v>34319</v>
      </c>
      <c r="C26" s="3">
        <v>11</v>
      </c>
      <c r="D26" s="2" t="s">
        <v>861</v>
      </c>
      <c r="E26" s="2" t="s">
        <v>33937</v>
      </c>
      <c r="F26" s="2" t="s">
        <v>33938</v>
      </c>
      <c r="G26" s="2" t="s">
        <v>33939</v>
      </c>
      <c r="H26" s="2" t="s">
        <v>33940</v>
      </c>
      <c r="I26" s="2" t="s">
        <v>33941</v>
      </c>
      <c r="J26" s="2" t="s">
        <v>33942</v>
      </c>
      <c r="K26" s="2" t="s">
        <v>33935</v>
      </c>
      <c r="L26" s="2"/>
      <c r="M26" s="4" t="s">
        <v>33943</v>
      </c>
      <c r="N26" s="2"/>
      <c r="O26" s="2"/>
    </row>
    <row r="27" spans="1:15" ht="15" customHeight="1" x14ac:dyDescent="0.3">
      <c r="A27" s="2" t="s">
        <v>190</v>
      </c>
      <c r="B27" s="2" t="s">
        <v>34322</v>
      </c>
      <c r="C27" s="3">
        <v>14</v>
      </c>
      <c r="D27" s="2" t="s">
        <v>902</v>
      </c>
      <c r="E27" s="2" t="s">
        <v>33944</v>
      </c>
      <c r="F27" s="2" t="s">
        <v>33945</v>
      </c>
      <c r="G27" s="2" t="s">
        <v>33946</v>
      </c>
      <c r="H27" s="2" t="s">
        <v>33947</v>
      </c>
      <c r="I27" s="2" t="s">
        <v>33948</v>
      </c>
      <c r="J27" s="2" t="s">
        <v>33949</v>
      </c>
      <c r="K27" s="2" t="s">
        <v>15661</v>
      </c>
      <c r="L27" s="2"/>
      <c r="M27" s="4" t="s">
        <v>33950</v>
      </c>
      <c r="N27" s="2"/>
      <c r="O27" s="2"/>
    </row>
    <row r="28" spans="1:15" ht="15" customHeight="1" x14ac:dyDescent="0.3">
      <c r="A28" s="2" t="s">
        <v>217</v>
      </c>
      <c r="B28" s="2" t="s">
        <v>34324</v>
      </c>
      <c r="C28" s="3">
        <v>16</v>
      </c>
      <c r="D28" s="2" t="s">
        <v>940</v>
      </c>
      <c r="E28" s="2" t="s">
        <v>33951</v>
      </c>
      <c r="F28" s="2" t="s">
        <v>33952</v>
      </c>
      <c r="G28" s="2" t="s">
        <v>33953</v>
      </c>
      <c r="H28" s="2" t="s">
        <v>941</v>
      </c>
      <c r="I28" s="2" t="s">
        <v>33954</v>
      </c>
      <c r="J28" s="2" t="s">
        <v>33955</v>
      </c>
      <c r="K28" s="2" t="s">
        <v>33956</v>
      </c>
      <c r="L28" s="2"/>
      <c r="M28" s="4" t="s">
        <v>33957</v>
      </c>
      <c r="N28" s="2"/>
      <c r="O28" s="2"/>
    </row>
    <row r="29" spans="1:15" ht="15" customHeight="1" x14ac:dyDescent="0.3">
      <c r="A29" s="2" t="s">
        <v>217</v>
      </c>
      <c r="B29" s="2" t="s">
        <v>34324</v>
      </c>
      <c r="C29" s="3">
        <v>16</v>
      </c>
      <c r="D29" s="2" t="s">
        <v>940</v>
      </c>
      <c r="E29" s="2" t="s">
        <v>33958</v>
      </c>
      <c r="F29" s="2" t="s">
        <v>33959</v>
      </c>
      <c r="G29" s="2" t="s">
        <v>33960</v>
      </c>
      <c r="H29" s="2" t="s">
        <v>941</v>
      </c>
      <c r="I29" s="2" t="s">
        <v>33961</v>
      </c>
      <c r="J29" s="2" t="s">
        <v>33962</v>
      </c>
      <c r="K29" s="2" t="s">
        <v>5596</v>
      </c>
      <c r="L29" s="2"/>
      <c r="M29" s="4" t="s">
        <v>33963</v>
      </c>
      <c r="N29" s="2"/>
      <c r="O29" s="2"/>
    </row>
    <row r="30" spans="1:15" ht="15" customHeight="1" x14ac:dyDescent="0.3">
      <c r="A30" s="2" t="s">
        <v>217</v>
      </c>
      <c r="B30" s="2" t="s">
        <v>34324</v>
      </c>
      <c r="C30" s="3">
        <v>16</v>
      </c>
      <c r="D30" s="2" t="s">
        <v>940</v>
      </c>
      <c r="E30" s="2" t="s">
        <v>33964</v>
      </c>
      <c r="F30" s="2" t="s">
        <v>33965</v>
      </c>
      <c r="G30" s="2" t="s">
        <v>33966</v>
      </c>
      <c r="H30" s="2" t="s">
        <v>941</v>
      </c>
      <c r="I30" s="2" t="s">
        <v>33967</v>
      </c>
      <c r="J30" s="2" t="s">
        <v>33968</v>
      </c>
      <c r="K30" s="2" t="s">
        <v>5698</v>
      </c>
      <c r="L30" s="2"/>
      <c r="M30" s="4" t="s">
        <v>33969</v>
      </c>
      <c r="N30" s="2"/>
      <c r="O30" s="2"/>
    </row>
    <row r="31" spans="1:15" ht="15" customHeight="1" x14ac:dyDescent="0.3">
      <c r="A31" s="2" t="s">
        <v>217</v>
      </c>
      <c r="B31" s="2" t="s">
        <v>34324</v>
      </c>
      <c r="C31" s="3">
        <v>16</v>
      </c>
      <c r="D31" s="2" t="s">
        <v>940</v>
      </c>
      <c r="E31" s="2" t="s">
        <v>33970</v>
      </c>
      <c r="F31" s="2" t="s">
        <v>33971</v>
      </c>
      <c r="G31" s="2" t="s">
        <v>33972</v>
      </c>
      <c r="H31" s="2" t="s">
        <v>33973</v>
      </c>
      <c r="I31" s="2" t="s">
        <v>33974</v>
      </c>
      <c r="J31" s="2" t="s">
        <v>33975</v>
      </c>
      <c r="K31" s="2" t="s">
        <v>12409</v>
      </c>
      <c r="L31" s="2"/>
      <c r="M31" s="4" t="s">
        <v>33976</v>
      </c>
      <c r="N31" s="2"/>
      <c r="O31" s="2"/>
    </row>
    <row r="32" spans="1:15" ht="15" customHeight="1" x14ac:dyDescent="0.3">
      <c r="A32" s="2" t="s">
        <v>217</v>
      </c>
      <c r="B32" s="2" t="s">
        <v>34324</v>
      </c>
      <c r="C32" s="3">
        <v>16</v>
      </c>
      <c r="D32" s="2" t="s">
        <v>940</v>
      </c>
      <c r="E32" s="2" t="s">
        <v>33977</v>
      </c>
      <c r="F32" s="2" t="s">
        <v>33978</v>
      </c>
      <c r="G32" s="2" t="s">
        <v>33979</v>
      </c>
      <c r="H32" s="2" t="s">
        <v>941</v>
      </c>
      <c r="I32" s="2" t="s">
        <v>33980</v>
      </c>
      <c r="J32" s="2" t="s">
        <v>33981</v>
      </c>
      <c r="K32" s="2" t="s">
        <v>7253</v>
      </c>
      <c r="L32" s="2"/>
      <c r="M32" s="4" t="s">
        <v>33982</v>
      </c>
      <c r="N32" s="2"/>
      <c r="O32" s="2"/>
    </row>
    <row r="33" spans="1:15" ht="15" customHeight="1" x14ac:dyDescent="0.3">
      <c r="A33" s="2" t="s">
        <v>217</v>
      </c>
      <c r="B33" s="2" t="s">
        <v>34324</v>
      </c>
      <c r="C33" s="3">
        <v>16</v>
      </c>
      <c r="D33" s="2" t="s">
        <v>940</v>
      </c>
      <c r="E33" s="2" t="s">
        <v>33983</v>
      </c>
      <c r="F33" s="2" t="s">
        <v>33984</v>
      </c>
      <c r="G33" s="2" t="s">
        <v>33985</v>
      </c>
      <c r="H33" s="2" t="s">
        <v>33986</v>
      </c>
      <c r="I33" s="2" t="s">
        <v>33987</v>
      </c>
      <c r="J33" s="2" t="s">
        <v>33988</v>
      </c>
      <c r="K33" s="2" t="s">
        <v>5581</v>
      </c>
      <c r="L33" s="2"/>
      <c r="M33" s="4" t="s">
        <v>33989</v>
      </c>
      <c r="N33" s="2"/>
      <c r="O33" s="2"/>
    </row>
    <row r="34" spans="1:15" ht="15" customHeight="1" x14ac:dyDescent="0.3">
      <c r="A34" s="2" t="s">
        <v>217</v>
      </c>
      <c r="B34" s="2" t="s">
        <v>34324</v>
      </c>
      <c r="C34" s="3">
        <v>16</v>
      </c>
      <c r="D34" s="2" t="s">
        <v>940</v>
      </c>
      <c r="E34" s="2" t="s">
        <v>33990</v>
      </c>
      <c r="F34" s="2" t="s">
        <v>33991</v>
      </c>
      <c r="G34" s="2" t="s">
        <v>33992</v>
      </c>
      <c r="H34" s="2" t="s">
        <v>941</v>
      </c>
      <c r="I34" s="2" t="s">
        <v>33993</v>
      </c>
      <c r="J34" s="2" t="s">
        <v>33994</v>
      </c>
      <c r="K34" s="2" t="s">
        <v>33995</v>
      </c>
      <c r="L34" s="2"/>
      <c r="M34" s="4" t="s">
        <v>33996</v>
      </c>
      <c r="N34" s="2"/>
      <c r="O34" s="2"/>
    </row>
    <row r="35" spans="1:15" ht="15" customHeight="1" x14ac:dyDescent="0.3">
      <c r="A35" s="2" t="s">
        <v>217</v>
      </c>
      <c r="B35" s="2" t="s">
        <v>34324</v>
      </c>
      <c r="C35" s="3">
        <v>16</v>
      </c>
      <c r="D35" s="2" t="s">
        <v>940</v>
      </c>
      <c r="E35" s="2" t="s">
        <v>33997</v>
      </c>
      <c r="F35" s="2" t="s">
        <v>33998</v>
      </c>
      <c r="G35" s="2" t="s">
        <v>33999</v>
      </c>
      <c r="H35" s="2" t="s">
        <v>34000</v>
      </c>
      <c r="I35" s="2" t="s">
        <v>34001</v>
      </c>
      <c r="J35" s="2" t="s">
        <v>34002</v>
      </c>
      <c r="K35" s="2" t="s">
        <v>15848</v>
      </c>
      <c r="L35" s="2"/>
      <c r="M35" s="4" t="s">
        <v>34003</v>
      </c>
      <c r="N35" s="2"/>
      <c r="O35" s="2"/>
    </row>
    <row r="36" spans="1:15" ht="15" customHeight="1" x14ac:dyDescent="0.3">
      <c r="A36" s="2" t="s">
        <v>217</v>
      </c>
      <c r="B36" s="2" t="s">
        <v>34324</v>
      </c>
      <c r="C36" s="3">
        <v>16</v>
      </c>
      <c r="D36" s="2" t="s">
        <v>940</v>
      </c>
      <c r="E36" s="2" t="s">
        <v>34004</v>
      </c>
      <c r="F36" s="2" t="s">
        <v>34005</v>
      </c>
      <c r="G36" s="2" t="s">
        <v>34006</v>
      </c>
      <c r="H36" s="2" t="s">
        <v>941</v>
      </c>
      <c r="I36" s="2" t="s">
        <v>34007</v>
      </c>
      <c r="J36" s="2" t="s">
        <v>34008</v>
      </c>
      <c r="K36" s="2" t="s">
        <v>11651</v>
      </c>
      <c r="L36" s="2"/>
      <c r="M36" s="4" t="s">
        <v>34009</v>
      </c>
      <c r="N36" s="2"/>
      <c r="O36" s="2"/>
    </row>
    <row r="37" spans="1:15" ht="15" customHeight="1" x14ac:dyDescent="0.3">
      <c r="A37" s="2" t="s">
        <v>217</v>
      </c>
      <c r="B37" s="2" t="s">
        <v>34324</v>
      </c>
      <c r="C37" s="3">
        <v>16</v>
      </c>
      <c r="D37" s="2" t="s">
        <v>940</v>
      </c>
      <c r="E37" s="2" t="s">
        <v>34010</v>
      </c>
      <c r="F37" s="2" t="s">
        <v>34011</v>
      </c>
      <c r="G37" s="2" t="s">
        <v>34012</v>
      </c>
      <c r="H37" s="2" t="s">
        <v>941</v>
      </c>
      <c r="I37" s="2" t="s">
        <v>34013</v>
      </c>
      <c r="J37" s="2" t="s">
        <v>34014</v>
      </c>
      <c r="K37" s="2" t="s">
        <v>13071</v>
      </c>
      <c r="L37" s="2"/>
      <c r="M37" s="4" t="s">
        <v>34015</v>
      </c>
      <c r="N37" s="2"/>
      <c r="O37" s="2"/>
    </row>
    <row r="38" spans="1:15" ht="15" customHeight="1" x14ac:dyDescent="0.3">
      <c r="A38" s="2" t="s">
        <v>217</v>
      </c>
      <c r="B38" s="2" t="s">
        <v>34324</v>
      </c>
      <c r="C38" s="3">
        <v>16</v>
      </c>
      <c r="D38" s="2" t="s">
        <v>940</v>
      </c>
      <c r="E38" s="2" t="s">
        <v>34016</v>
      </c>
      <c r="F38" s="2" t="s">
        <v>34017</v>
      </c>
      <c r="G38" s="2" t="s">
        <v>940</v>
      </c>
      <c r="H38" s="2" t="s">
        <v>941</v>
      </c>
      <c r="I38" s="2" t="s">
        <v>34018</v>
      </c>
      <c r="J38" s="2" t="s">
        <v>34019</v>
      </c>
      <c r="K38" s="2" t="s">
        <v>10224</v>
      </c>
      <c r="L38" s="2"/>
      <c r="M38" s="4" t="s">
        <v>34020</v>
      </c>
      <c r="N38" s="2"/>
      <c r="O38" s="2"/>
    </row>
    <row r="39" spans="1:15" ht="15" customHeight="1" x14ac:dyDescent="0.3">
      <c r="A39" s="2" t="s">
        <v>217</v>
      </c>
      <c r="B39" s="2" t="s">
        <v>34324</v>
      </c>
      <c r="C39" s="3">
        <v>16</v>
      </c>
      <c r="D39" s="2" t="s">
        <v>940</v>
      </c>
      <c r="E39" s="2" t="s">
        <v>34021</v>
      </c>
      <c r="F39" s="2" t="s">
        <v>34022</v>
      </c>
      <c r="G39" s="2" t="s">
        <v>34023</v>
      </c>
      <c r="H39" s="2" t="s">
        <v>941</v>
      </c>
      <c r="I39" s="2" t="s">
        <v>34024</v>
      </c>
      <c r="J39" s="2" t="s">
        <v>34025</v>
      </c>
      <c r="K39" s="2" t="s">
        <v>7674</v>
      </c>
      <c r="L39" s="2"/>
      <c r="M39" s="4" t="s">
        <v>34026</v>
      </c>
      <c r="N39" s="2"/>
      <c r="O39" s="2"/>
    </row>
    <row r="40" spans="1:15" ht="15" customHeight="1" x14ac:dyDescent="0.3">
      <c r="A40" s="2" t="s">
        <v>217</v>
      </c>
      <c r="B40" s="2" t="s">
        <v>34324</v>
      </c>
      <c r="C40" s="3">
        <v>16</v>
      </c>
      <c r="D40" s="2" t="s">
        <v>940</v>
      </c>
      <c r="E40" s="2" t="s">
        <v>34027</v>
      </c>
      <c r="F40" s="2" t="s">
        <v>34028</v>
      </c>
      <c r="G40" s="2" t="s">
        <v>34029</v>
      </c>
      <c r="H40" s="2" t="s">
        <v>34030</v>
      </c>
      <c r="I40" s="2" t="s">
        <v>34031</v>
      </c>
      <c r="J40" s="2" t="s">
        <v>34032</v>
      </c>
      <c r="K40" s="2" t="s">
        <v>14223</v>
      </c>
      <c r="L40" s="2"/>
      <c r="M40" s="4" t="s">
        <v>34033</v>
      </c>
      <c r="N40" s="2"/>
      <c r="O40" s="2"/>
    </row>
    <row r="41" spans="1:15" ht="15" customHeight="1" x14ac:dyDescent="0.3">
      <c r="A41" s="2" t="s">
        <v>217</v>
      </c>
      <c r="B41" s="2" t="s">
        <v>34324</v>
      </c>
      <c r="C41" s="3">
        <v>16</v>
      </c>
      <c r="D41" s="2" t="s">
        <v>940</v>
      </c>
      <c r="E41" s="2" t="s">
        <v>34034</v>
      </c>
      <c r="F41" s="2" t="s">
        <v>34035</v>
      </c>
      <c r="G41" s="2" t="s">
        <v>34036</v>
      </c>
      <c r="H41" s="2" t="s">
        <v>34030</v>
      </c>
      <c r="I41" s="2" t="s">
        <v>34037</v>
      </c>
      <c r="J41" s="2" t="s">
        <v>34038</v>
      </c>
      <c r="K41" s="2" t="s">
        <v>10315</v>
      </c>
      <c r="L41" s="2"/>
      <c r="M41" s="4" t="s">
        <v>34039</v>
      </c>
      <c r="N41" s="2"/>
      <c r="O41" s="2"/>
    </row>
    <row r="42" spans="1:15" ht="15" customHeight="1" x14ac:dyDescent="0.3">
      <c r="A42" s="2" t="s">
        <v>217</v>
      </c>
      <c r="B42" s="2" t="s">
        <v>34324</v>
      </c>
      <c r="C42" s="3">
        <v>16</v>
      </c>
      <c r="D42" s="2" t="s">
        <v>940</v>
      </c>
      <c r="E42" s="2" t="s">
        <v>34040</v>
      </c>
      <c r="F42" s="2" t="s">
        <v>34041</v>
      </c>
      <c r="G42" s="2" t="s">
        <v>34023</v>
      </c>
      <c r="H42" s="2" t="s">
        <v>941</v>
      </c>
      <c r="I42" s="2" t="s">
        <v>34042</v>
      </c>
      <c r="J42" s="2" t="s">
        <v>34043</v>
      </c>
      <c r="K42" s="2" t="s">
        <v>13205</v>
      </c>
      <c r="L42" s="2"/>
      <c r="M42" s="4" t="s">
        <v>34044</v>
      </c>
      <c r="N42" s="2"/>
      <c r="O42" s="2"/>
    </row>
    <row r="43" spans="1:15" ht="15" customHeight="1" x14ac:dyDescent="0.3">
      <c r="A43" s="2" t="s">
        <v>217</v>
      </c>
      <c r="B43" s="2" t="s">
        <v>34324</v>
      </c>
      <c r="C43" s="3">
        <v>16</v>
      </c>
      <c r="D43" s="2" t="s">
        <v>940</v>
      </c>
      <c r="E43" s="2" t="s">
        <v>34045</v>
      </c>
      <c r="F43" s="2" t="s">
        <v>34046</v>
      </c>
      <c r="G43" s="2" t="s">
        <v>34047</v>
      </c>
      <c r="H43" s="2" t="s">
        <v>34048</v>
      </c>
      <c r="I43" s="2" t="s">
        <v>34049</v>
      </c>
      <c r="J43" s="2" t="s">
        <v>34050</v>
      </c>
      <c r="K43" s="2" t="s">
        <v>13248</v>
      </c>
      <c r="L43" s="2"/>
      <c r="M43" s="4" t="s">
        <v>34051</v>
      </c>
      <c r="N43" s="2"/>
      <c r="O43" s="2"/>
    </row>
    <row r="44" spans="1:15" ht="15" customHeight="1" x14ac:dyDescent="0.3">
      <c r="A44" s="2" t="s">
        <v>217</v>
      </c>
      <c r="B44" s="2" t="s">
        <v>34324</v>
      </c>
      <c r="C44" s="3">
        <v>16</v>
      </c>
      <c r="D44" s="2" t="s">
        <v>940</v>
      </c>
      <c r="E44" s="2" t="s">
        <v>34052</v>
      </c>
      <c r="F44" s="2" t="s">
        <v>34053</v>
      </c>
      <c r="G44" s="2" t="s">
        <v>34054</v>
      </c>
      <c r="H44" s="2" t="s">
        <v>941</v>
      </c>
      <c r="I44" s="2" t="s">
        <v>34055</v>
      </c>
      <c r="J44" s="2" t="s">
        <v>34056</v>
      </c>
      <c r="K44" s="2" t="s">
        <v>34057</v>
      </c>
      <c r="L44" s="2"/>
      <c r="M44" s="4" t="s">
        <v>34058</v>
      </c>
      <c r="N44" s="2"/>
      <c r="O44" s="2"/>
    </row>
    <row r="45" spans="1:15" ht="15" customHeight="1" x14ac:dyDescent="0.3">
      <c r="A45" s="2" t="s">
        <v>217</v>
      </c>
      <c r="B45" s="2" t="s">
        <v>34324</v>
      </c>
      <c r="C45" s="3">
        <v>16</v>
      </c>
      <c r="D45" s="2" t="s">
        <v>940</v>
      </c>
      <c r="E45" s="2" t="s">
        <v>34059</v>
      </c>
      <c r="F45" s="2" t="s">
        <v>34060</v>
      </c>
      <c r="G45" s="2" t="s">
        <v>34061</v>
      </c>
      <c r="H45" s="2" t="s">
        <v>34062</v>
      </c>
      <c r="I45" s="2" t="s">
        <v>34063</v>
      </c>
      <c r="J45" s="2" t="s">
        <v>34064</v>
      </c>
      <c r="K45" s="2" t="s">
        <v>34057</v>
      </c>
      <c r="L45" s="2"/>
      <c r="M45" s="4" t="s">
        <v>34065</v>
      </c>
      <c r="N45" s="2"/>
      <c r="O45" s="2"/>
    </row>
    <row r="46" spans="1:15" ht="15" customHeight="1" x14ac:dyDescent="0.3">
      <c r="A46" s="2" t="s">
        <v>217</v>
      </c>
      <c r="B46" s="2" t="s">
        <v>34324</v>
      </c>
      <c r="C46" s="3">
        <v>16</v>
      </c>
      <c r="D46" s="2" t="s">
        <v>940</v>
      </c>
      <c r="E46" s="2" t="s">
        <v>34066</v>
      </c>
      <c r="F46" s="2" t="s">
        <v>34067</v>
      </c>
      <c r="G46" s="2" t="s">
        <v>34068</v>
      </c>
      <c r="H46" s="2" t="s">
        <v>34030</v>
      </c>
      <c r="I46" s="2" t="s">
        <v>34069</v>
      </c>
      <c r="J46" s="2" t="s">
        <v>34070</v>
      </c>
      <c r="K46" s="2" t="s">
        <v>34057</v>
      </c>
      <c r="L46" s="2"/>
      <c r="M46" s="4" t="s">
        <v>34071</v>
      </c>
      <c r="N46" s="2"/>
      <c r="O46" s="2"/>
    </row>
    <row r="47" spans="1:15" ht="15" customHeight="1" x14ac:dyDescent="0.3">
      <c r="A47" s="2" t="s">
        <v>217</v>
      </c>
      <c r="B47" s="2" t="s">
        <v>34324</v>
      </c>
      <c r="C47" s="3">
        <v>16</v>
      </c>
      <c r="D47" s="2" t="s">
        <v>940</v>
      </c>
      <c r="E47" s="2" t="s">
        <v>34072</v>
      </c>
      <c r="F47" s="2" t="s">
        <v>34073</v>
      </c>
      <c r="G47" s="2" t="s">
        <v>34074</v>
      </c>
      <c r="H47" s="2" t="s">
        <v>34075</v>
      </c>
      <c r="I47" s="2" t="s">
        <v>34076</v>
      </c>
      <c r="J47" s="2" t="s">
        <v>34077</v>
      </c>
      <c r="K47" s="2" t="s">
        <v>27723</v>
      </c>
      <c r="L47" s="2"/>
      <c r="M47" s="4" t="s">
        <v>34078</v>
      </c>
      <c r="N47" s="2"/>
      <c r="O47" s="2"/>
    </row>
    <row r="48" spans="1:15" ht="15" customHeight="1" x14ac:dyDescent="0.3">
      <c r="A48" s="2" t="s">
        <v>217</v>
      </c>
      <c r="B48" s="2" t="s">
        <v>34324</v>
      </c>
      <c r="C48" s="3">
        <v>16</v>
      </c>
      <c r="D48" s="2" t="s">
        <v>940</v>
      </c>
      <c r="E48" s="2" t="s">
        <v>34079</v>
      </c>
      <c r="F48" s="2" t="s">
        <v>34080</v>
      </c>
      <c r="G48" s="2" t="s">
        <v>34081</v>
      </c>
      <c r="H48" s="2" t="s">
        <v>941</v>
      </c>
      <c r="I48" s="2" t="s">
        <v>34082</v>
      </c>
      <c r="J48" s="2" t="s">
        <v>34083</v>
      </c>
      <c r="K48" s="2" t="s">
        <v>27322</v>
      </c>
      <c r="L48" s="2"/>
      <c r="M48" s="4" t="s">
        <v>34084</v>
      </c>
      <c r="N48" s="2"/>
      <c r="O48" s="2"/>
    </row>
    <row r="49" spans="1:15" ht="15" customHeight="1" x14ac:dyDescent="0.3">
      <c r="A49" s="2" t="s">
        <v>217</v>
      </c>
      <c r="B49" s="2" t="s">
        <v>34324</v>
      </c>
      <c r="C49" s="3">
        <v>16</v>
      </c>
      <c r="D49" s="2" t="s">
        <v>940</v>
      </c>
      <c r="E49" s="2" t="s">
        <v>34085</v>
      </c>
      <c r="F49" s="2" t="s">
        <v>34086</v>
      </c>
      <c r="G49" s="2" t="s">
        <v>34087</v>
      </c>
      <c r="H49" s="2" t="s">
        <v>941</v>
      </c>
      <c r="I49" s="2" t="s">
        <v>34088</v>
      </c>
      <c r="J49" s="2" t="s">
        <v>34089</v>
      </c>
      <c r="K49" s="2" t="s">
        <v>34090</v>
      </c>
      <c r="L49" s="2"/>
      <c r="M49" s="4" t="s">
        <v>34091</v>
      </c>
      <c r="N49" s="2"/>
      <c r="O49" s="2"/>
    </row>
    <row r="50" spans="1:15" ht="15" customHeight="1" x14ac:dyDescent="0.3">
      <c r="A50" s="2" t="s">
        <v>217</v>
      </c>
      <c r="B50" s="2" t="s">
        <v>34324</v>
      </c>
      <c r="C50" s="3">
        <v>16</v>
      </c>
      <c r="D50" s="2" t="s">
        <v>940</v>
      </c>
      <c r="E50" s="2" t="s">
        <v>34092</v>
      </c>
      <c r="F50" s="2" t="s">
        <v>34093</v>
      </c>
      <c r="G50" s="2" t="s">
        <v>34094</v>
      </c>
      <c r="H50" s="2" t="s">
        <v>34095</v>
      </c>
      <c r="I50" s="2" t="s">
        <v>34096</v>
      </c>
      <c r="J50" s="2" t="s">
        <v>34097</v>
      </c>
      <c r="K50" s="2" t="s">
        <v>34098</v>
      </c>
      <c r="L50" s="2"/>
      <c r="M50" s="4" t="s">
        <v>34099</v>
      </c>
      <c r="N50" s="2"/>
      <c r="O50" s="2"/>
    </row>
    <row r="51" spans="1:15" ht="15" customHeight="1" x14ac:dyDescent="0.3">
      <c r="A51" s="2" t="s">
        <v>217</v>
      </c>
      <c r="B51" s="2" t="s">
        <v>34324</v>
      </c>
      <c r="C51" s="3">
        <v>16</v>
      </c>
      <c r="D51" s="2" t="s">
        <v>940</v>
      </c>
      <c r="E51" s="2" t="s">
        <v>34100</v>
      </c>
      <c r="F51" s="2" t="s">
        <v>34101</v>
      </c>
      <c r="G51" s="2" t="s">
        <v>34074</v>
      </c>
      <c r="H51" s="2" t="s">
        <v>34075</v>
      </c>
      <c r="I51" s="2" t="s">
        <v>34102</v>
      </c>
      <c r="J51" s="2" t="s">
        <v>34103</v>
      </c>
      <c r="K51" s="2" t="s">
        <v>34104</v>
      </c>
      <c r="L51" s="2"/>
      <c r="M51" s="4" t="s">
        <v>34105</v>
      </c>
      <c r="N51" s="2"/>
      <c r="O51" s="2"/>
    </row>
    <row r="52" spans="1:15" ht="15" customHeight="1" x14ac:dyDescent="0.3">
      <c r="A52" s="2" t="s">
        <v>217</v>
      </c>
      <c r="B52" s="2" t="s">
        <v>34324</v>
      </c>
      <c r="C52" s="3">
        <v>16</v>
      </c>
      <c r="D52" s="2" t="s">
        <v>940</v>
      </c>
      <c r="E52" s="2" t="s">
        <v>34106</v>
      </c>
      <c r="F52" s="2" t="s">
        <v>34107</v>
      </c>
      <c r="G52" s="2" t="s">
        <v>34108</v>
      </c>
      <c r="H52" s="2"/>
      <c r="I52" s="2" t="s">
        <v>34109</v>
      </c>
      <c r="J52" s="2" t="s">
        <v>34110</v>
      </c>
      <c r="K52" s="2" t="s">
        <v>34111</v>
      </c>
      <c r="L52" s="2"/>
      <c r="M52" s="4" t="s">
        <v>34112</v>
      </c>
      <c r="N52" s="2"/>
      <c r="O52" s="2"/>
    </row>
    <row r="53" spans="1:15" ht="15" customHeight="1" x14ac:dyDescent="0.3">
      <c r="A53" s="2" t="s">
        <v>217</v>
      </c>
      <c r="B53" s="2" t="s">
        <v>34324</v>
      </c>
      <c r="C53" s="3">
        <v>16</v>
      </c>
      <c r="D53" s="2" t="s">
        <v>940</v>
      </c>
      <c r="E53" s="2" t="s">
        <v>34113</v>
      </c>
      <c r="F53" s="2" t="s">
        <v>34114</v>
      </c>
      <c r="G53" s="2" t="s">
        <v>34074</v>
      </c>
      <c r="H53" s="2" t="s">
        <v>34115</v>
      </c>
      <c r="I53" s="2" t="s">
        <v>34116</v>
      </c>
      <c r="J53" s="2" t="s">
        <v>34117</v>
      </c>
      <c r="K53" s="2" t="s">
        <v>14573</v>
      </c>
      <c r="L53" s="2"/>
      <c r="M53" s="4" t="s">
        <v>34118</v>
      </c>
      <c r="N53" s="2"/>
      <c r="O53" s="2"/>
    </row>
    <row r="54" spans="1:15" ht="15" customHeight="1" x14ac:dyDescent="0.3">
      <c r="A54" s="2" t="s">
        <v>217</v>
      </c>
      <c r="B54" s="2" t="s">
        <v>34324</v>
      </c>
      <c r="C54" s="3">
        <v>16</v>
      </c>
      <c r="D54" s="2" t="s">
        <v>940</v>
      </c>
      <c r="E54" s="2" t="s">
        <v>34119</v>
      </c>
      <c r="F54" s="2" t="s">
        <v>34120</v>
      </c>
      <c r="G54" s="2" t="s">
        <v>34074</v>
      </c>
      <c r="H54" s="2" t="s">
        <v>34121</v>
      </c>
      <c r="I54" s="2" t="s">
        <v>34122</v>
      </c>
      <c r="J54" s="2" t="s">
        <v>34123</v>
      </c>
      <c r="K54" s="2" t="s">
        <v>34124</v>
      </c>
      <c r="L54" s="2"/>
      <c r="M54" s="4" t="s">
        <v>34125</v>
      </c>
      <c r="N54" s="2"/>
      <c r="O54" s="2"/>
    </row>
    <row r="55" spans="1:15" ht="15" customHeight="1" x14ac:dyDescent="0.3">
      <c r="A55" s="2" t="s">
        <v>217</v>
      </c>
      <c r="B55" s="2" t="s">
        <v>34324</v>
      </c>
      <c r="C55" s="3">
        <v>16</v>
      </c>
      <c r="D55" s="2" t="s">
        <v>940</v>
      </c>
      <c r="E55" s="2" t="s">
        <v>34126</v>
      </c>
      <c r="F55" s="2" t="s">
        <v>34127</v>
      </c>
      <c r="G55" s="2" t="s">
        <v>34074</v>
      </c>
      <c r="H55" s="2" t="s">
        <v>34075</v>
      </c>
      <c r="I55" s="2" t="s">
        <v>34128</v>
      </c>
      <c r="J55" s="2" t="s">
        <v>34129</v>
      </c>
      <c r="K55" s="2" t="s">
        <v>34130</v>
      </c>
      <c r="L55" s="2"/>
      <c r="M55" s="4" t="s">
        <v>34131</v>
      </c>
      <c r="N55" s="2"/>
      <c r="O55" s="2"/>
    </row>
    <row r="56" spans="1:15" ht="15" customHeight="1" x14ac:dyDescent="0.3">
      <c r="A56" s="2" t="s">
        <v>217</v>
      </c>
      <c r="B56" s="2" t="s">
        <v>34324</v>
      </c>
      <c r="C56" s="3">
        <v>16</v>
      </c>
      <c r="D56" s="2" t="s">
        <v>940</v>
      </c>
      <c r="E56" s="2" t="s">
        <v>34132</v>
      </c>
      <c r="F56" s="2" t="s">
        <v>34133</v>
      </c>
      <c r="G56" s="2" t="s">
        <v>34108</v>
      </c>
      <c r="H56" s="2" t="s">
        <v>34134</v>
      </c>
      <c r="I56" s="2" t="s">
        <v>34135</v>
      </c>
      <c r="J56" s="2" t="s">
        <v>34136</v>
      </c>
      <c r="K56" s="2" t="s">
        <v>34137</v>
      </c>
      <c r="L56" s="2"/>
      <c r="M56" s="4" t="s">
        <v>34138</v>
      </c>
      <c r="N56" s="2"/>
      <c r="O56" s="2"/>
    </row>
    <row r="57" spans="1:15" ht="15" customHeight="1" x14ac:dyDescent="0.3">
      <c r="A57" s="2" t="s">
        <v>217</v>
      </c>
      <c r="B57" s="2" t="s">
        <v>34324</v>
      </c>
      <c r="C57" s="3">
        <v>16</v>
      </c>
      <c r="D57" s="2" t="s">
        <v>940</v>
      </c>
      <c r="E57" s="2" t="s">
        <v>34139</v>
      </c>
      <c r="F57" s="2" t="s">
        <v>34140</v>
      </c>
      <c r="G57" s="2" t="s">
        <v>34141</v>
      </c>
      <c r="H57" s="2" t="s">
        <v>34142</v>
      </c>
      <c r="I57" s="2" t="s">
        <v>34143</v>
      </c>
      <c r="J57" s="2" t="s">
        <v>34144</v>
      </c>
      <c r="K57" s="2" t="s">
        <v>34145</v>
      </c>
      <c r="L57" s="2"/>
      <c r="M57" s="4" t="s">
        <v>34146</v>
      </c>
      <c r="N57" s="2"/>
      <c r="O57" s="2"/>
    </row>
    <row r="58" spans="1:15" ht="15" customHeight="1" x14ac:dyDescent="0.3">
      <c r="A58" s="2" t="s">
        <v>243</v>
      </c>
      <c r="B58" s="2" t="s">
        <v>34326</v>
      </c>
      <c r="C58" s="3">
        <v>18</v>
      </c>
      <c r="D58" s="2" t="s">
        <v>981</v>
      </c>
      <c r="E58" s="2" t="s">
        <v>34147</v>
      </c>
      <c r="F58" s="2" t="s">
        <v>34148</v>
      </c>
      <c r="G58" s="2" t="s">
        <v>34149</v>
      </c>
      <c r="H58" s="2" t="s">
        <v>34150</v>
      </c>
      <c r="I58" s="2" t="s">
        <v>34151</v>
      </c>
      <c r="J58" s="2" t="s">
        <v>34152</v>
      </c>
      <c r="K58" s="2" t="s">
        <v>34153</v>
      </c>
      <c r="L58" s="2"/>
      <c r="M58" s="4" t="s">
        <v>34154</v>
      </c>
      <c r="N58" s="2"/>
      <c r="O58" s="2"/>
    </row>
    <row r="59" spans="1:15" ht="15" customHeight="1" x14ac:dyDescent="0.3">
      <c r="A59" s="2" t="s">
        <v>243</v>
      </c>
      <c r="B59" s="2" t="s">
        <v>34326</v>
      </c>
      <c r="C59" s="3">
        <v>18</v>
      </c>
      <c r="D59" s="2" t="s">
        <v>981</v>
      </c>
      <c r="E59" s="2" t="s">
        <v>34155</v>
      </c>
      <c r="F59" s="2" t="s">
        <v>34148</v>
      </c>
      <c r="G59" s="2" t="s">
        <v>34156</v>
      </c>
      <c r="H59" s="2" t="s">
        <v>34150</v>
      </c>
      <c r="I59" s="2" t="s">
        <v>34157</v>
      </c>
      <c r="J59" s="2" t="s">
        <v>34158</v>
      </c>
      <c r="K59" s="2" t="s">
        <v>10960</v>
      </c>
      <c r="L59" s="2"/>
      <c r="M59" s="4" t="s">
        <v>34159</v>
      </c>
      <c r="N59" s="2"/>
      <c r="O59" s="2"/>
    </row>
    <row r="60" spans="1:15" ht="15" customHeight="1" x14ac:dyDescent="0.3">
      <c r="A60" s="2" t="s">
        <v>243</v>
      </c>
      <c r="B60" s="2" t="s">
        <v>34326</v>
      </c>
      <c r="C60" s="3">
        <v>18</v>
      </c>
      <c r="D60" s="2" t="s">
        <v>981</v>
      </c>
      <c r="E60" s="2" t="s">
        <v>34160</v>
      </c>
      <c r="F60" s="2" t="s">
        <v>34161</v>
      </c>
      <c r="G60" s="2" t="s">
        <v>34162</v>
      </c>
      <c r="H60" s="2" t="s">
        <v>34163</v>
      </c>
      <c r="I60" s="2" t="s">
        <v>34164</v>
      </c>
      <c r="J60" s="2" t="s">
        <v>34165</v>
      </c>
      <c r="K60" s="2" t="s">
        <v>7185</v>
      </c>
      <c r="L60" s="2"/>
      <c r="M60" s="4" t="s">
        <v>34166</v>
      </c>
      <c r="N60" s="2"/>
      <c r="O60" s="2"/>
    </row>
    <row r="61" spans="1:15" ht="15" customHeight="1" x14ac:dyDescent="0.3">
      <c r="A61" s="2" t="s">
        <v>243</v>
      </c>
      <c r="B61" s="2" t="s">
        <v>34326</v>
      </c>
      <c r="C61" s="3">
        <v>18</v>
      </c>
      <c r="D61" s="2" t="s">
        <v>981</v>
      </c>
      <c r="E61" s="2" t="s">
        <v>34167</v>
      </c>
      <c r="F61" s="2" t="s">
        <v>34168</v>
      </c>
      <c r="G61" s="2" t="s">
        <v>34169</v>
      </c>
      <c r="H61" s="2" t="s">
        <v>34170</v>
      </c>
      <c r="I61" s="2" t="s">
        <v>34171</v>
      </c>
      <c r="J61" s="2" t="s">
        <v>34172</v>
      </c>
      <c r="K61" s="2" t="s">
        <v>2535</v>
      </c>
      <c r="L61" s="2"/>
      <c r="M61" s="4" t="s">
        <v>34173</v>
      </c>
      <c r="N61" s="2"/>
      <c r="O61" s="2"/>
    </row>
    <row r="62" spans="1:15" ht="15" customHeight="1" x14ac:dyDescent="0.3">
      <c r="A62" s="2" t="s">
        <v>243</v>
      </c>
      <c r="B62" s="2" t="s">
        <v>34326</v>
      </c>
      <c r="C62" s="3">
        <v>18</v>
      </c>
      <c r="D62" s="2" t="s">
        <v>981</v>
      </c>
      <c r="E62" s="2" t="s">
        <v>34174</v>
      </c>
      <c r="F62" s="2" t="s">
        <v>34175</v>
      </c>
      <c r="G62" s="2" t="s">
        <v>34176</v>
      </c>
      <c r="H62" s="2" t="s">
        <v>34177</v>
      </c>
      <c r="I62" s="2" t="s">
        <v>34178</v>
      </c>
      <c r="J62" s="2" t="s">
        <v>34179</v>
      </c>
      <c r="K62" s="2" t="s">
        <v>27022</v>
      </c>
      <c r="L62" s="2"/>
      <c r="M62" s="4" t="s">
        <v>34180</v>
      </c>
      <c r="N62" s="2"/>
      <c r="O62" s="2"/>
    </row>
    <row r="63" spans="1:15" ht="15" customHeight="1" x14ac:dyDescent="0.3">
      <c r="A63" s="2" t="s">
        <v>243</v>
      </c>
      <c r="B63" s="2" t="s">
        <v>34326</v>
      </c>
      <c r="C63" s="3">
        <v>18</v>
      </c>
      <c r="D63" s="2" t="s">
        <v>981</v>
      </c>
      <c r="E63" s="2" t="s">
        <v>34181</v>
      </c>
      <c r="F63" s="2" t="s">
        <v>34182</v>
      </c>
      <c r="G63" s="2" t="s">
        <v>34183</v>
      </c>
      <c r="H63" s="2" t="s">
        <v>34184</v>
      </c>
      <c r="I63" s="2" t="s">
        <v>34185</v>
      </c>
      <c r="J63" s="2" t="s">
        <v>34186</v>
      </c>
      <c r="K63" s="2" t="s">
        <v>7272</v>
      </c>
      <c r="L63" s="2"/>
      <c r="M63" s="4" t="s">
        <v>34187</v>
      </c>
      <c r="N63" s="2"/>
      <c r="O63" s="2"/>
    </row>
    <row r="64" spans="1:15" ht="15" customHeight="1" x14ac:dyDescent="0.3">
      <c r="A64" s="2" t="s">
        <v>243</v>
      </c>
      <c r="B64" s="2" t="s">
        <v>34326</v>
      </c>
      <c r="C64" s="3">
        <v>18</v>
      </c>
      <c r="D64" s="2" t="s">
        <v>981</v>
      </c>
      <c r="E64" s="2" t="s">
        <v>34188</v>
      </c>
      <c r="F64" s="2" t="s">
        <v>34189</v>
      </c>
      <c r="G64" s="2" t="s">
        <v>34190</v>
      </c>
      <c r="H64" s="2" t="s">
        <v>34191</v>
      </c>
      <c r="I64" s="2" t="s">
        <v>34192</v>
      </c>
      <c r="J64" s="2" t="s">
        <v>34193</v>
      </c>
      <c r="K64" s="2" t="s">
        <v>31124</v>
      </c>
      <c r="L64" s="2"/>
      <c r="M64" s="4" t="s">
        <v>34194</v>
      </c>
      <c r="N64" s="2"/>
      <c r="O64" s="2"/>
    </row>
    <row r="65" spans="1:15" ht="15" customHeight="1" x14ac:dyDescent="0.3">
      <c r="A65" s="2" t="s">
        <v>243</v>
      </c>
      <c r="B65" s="2" t="s">
        <v>34326</v>
      </c>
      <c r="C65" s="3">
        <v>18</v>
      </c>
      <c r="D65" s="2" t="s">
        <v>981</v>
      </c>
      <c r="E65" s="2" t="s">
        <v>34195</v>
      </c>
      <c r="F65" s="2" t="s">
        <v>34196</v>
      </c>
      <c r="G65" s="2" t="s">
        <v>34197</v>
      </c>
      <c r="H65" s="2" t="s">
        <v>34198</v>
      </c>
      <c r="I65" s="2" t="s">
        <v>34199</v>
      </c>
      <c r="J65" s="2" t="s">
        <v>34200</v>
      </c>
      <c r="K65" s="2" t="s">
        <v>34201</v>
      </c>
      <c r="L65" s="2"/>
      <c r="M65" s="4" t="s">
        <v>34202</v>
      </c>
      <c r="N65" s="2"/>
      <c r="O65" s="2"/>
    </row>
    <row r="66" spans="1:15" ht="15" customHeight="1" x14ac:dyDescent="0.3">
      <c r="A66" s="2" t="s">
        <v>243</v>
      </c>
      <c r="B66" s="2" t="s">
        <v>34326</v>
      </c>
      <c r="C66" s="3">
        <v>18</v>
      </c>
      <c r="D66" s="2" t="s">
        <v>981</v>
      </c>
      <c r="E66" s="2" t="s">
        <v>34203</v>
      </c>
      <c r="F66" s="2" t="s">
        <v>34204</v>
      </c>
      <c r="G66" s="2" t="s">
        <v>34205</v>
      </c>
      <c r="H66" s="2" t="s">
        <v>34206</v>
      </c>
      <c r="I66" s="2" t="s">
        <v>34207</v>
      </c>
      <c r="J66" s="2" t="s">
        <v>34208</v>
      </c>
      <c r="K66" s="2" t="s">
        <v>1939</v>
      </c>
      <c r="L66" s="2"/>
      <c r="M66" s="4" t="s">
        <v>34209</v>
      </c>
      <c r="N66" s="2"/>
      <c r="O66" s="2"/>
    </row>
    <row r="67" spans="1:15" ht="15" customHeight="1" x14ac:dyDescent="0.3">
      <c r="A67" s="2" t="s">
        <v>243</v>
      </c>
      <c r="B67" s="2" t="s">
        <v>34326</v>
      </c>
      <c r="C67" s="3">
        <v>18</v>
      </c>
      <c r="D67" s="2" t="s">
        <v>981</v>
      </c>
      <c r="E67" s="2" t="s">
        <v>34210</v>
      </c>
      <c r="F67" s="2" t="s">
        <v>34211</v>
      </c>
      <c r="G67" s="2" t="s">
        <v>34212</v>
      </c>
      <c r="H67" s="2" t="s">
        <v>34213</v>
      </c>
      <c r="I67" s="2" t="s">
        <v>34214</v>
      </c>
      <c r="J67" s="2" t="s">
        <v>34215</v>
      </c>
      <c r="K67" s="2" t="s">
        <v>34216</v>
      </c>
      <c r="L67" s="2"/>
      <c r="M67" s="4" t="s">
        <v>34217</v>
      </c>
      <c r="N67" s="2"/>
      <c r="O67" s="2"/>
    </row>
    <row r="68" spans="1:15" ht="15" customHeight="1" x14ac:dyDescent="0.3">
      <c r="A68" s="2" t="s">
        <v>243</v>
      </c>
      <c r="B68" s="2" t="s">
        <v>34326</v>
      </c>
      <c r="C68" s="3">
        <v>18</v>
      </c>
      <c r="D68" s="2" t="s">
        <v>981</v>
      </c>
      <c r="E68" s="2" t="s">
        <v>34218</v>
      </c>
      <c r="F68" s="2" t="s">
        <v>34219</v>
      </c>
      <c r="G68" s="2" t="s">
        <v>34220</v>
      </c>
      <c r="H68" s="2" t="s">
        <v>34213</v>
      </c>
      <c r="I68" s="2" t="s">
        <v>34221</v>
      </c>
      <c r="J68" s="2" t="s">
        <v>34222</v>
      </c>
      <c r="K68" s="2" t="s">
        <v>34223</v>
      </c>
      <c r="L68" s="2"/>
      <c r="M68" s="4" t="s">
        <v>34224</v>
      </c>
      <c r="N68" s="2"/>
      <c r="O68" s="2"/>
    </row>
    <row r="69" spans="1:15" ht="15" customHeight="1" x14ac:dyDescent="0.3">
      <c r="A69" s="2" t="s">
        <v>267</v>
      </c>
      <c r="B69" s="2" t="s">
        <v>34328</v>
      </c>
      <c r="C69" s="3">
        <v>20</v>
      </c>
      <c r="D69" s="2" t="s">
        <v>1011</v>
      </c>
      <c r="E69" s="2" t="s">
        <v>34225</v>
      </c>
      <c r="F69" s="2" t="s">
        <v>34226</v>
      </c>
      <c r="G69" s="2" t="s">
        <v>34227</v>
      </c>
      <c r="H69" s="2" t="s">
        <v>34228</v>
      </c>
      <c r="I69" s="2" t="s">
        <v>34229</v>
      </c>
      <c r="J69" s="2" t="s">
        <v>34230</v>
      </c>
      <c r="K69" s="2" t="s">
        <v>17829</v>
      </c>
      <c r="L69" s="2"/>
      <c r="M69" s="4" t="s">
        <v>34231</v>
      </c>
      <c r="N69" s="2"/>
      <c r="O69" s="2"/>
    </row>
    <row r="70" spans="1:15" ht="15" customHeight="1" x14ac:dyDescent="0.3">
      <c r="A70" s="2" t="s">
        <v>348</v>
      </c>
      <c r="B70" s="2" t="s">
        <v>34333</v>
      </c>
      <c r="C70" s="3">
        <v>26</v>
      </c>
      <c r="D70" s="2" t="s">
        <v>1099</v>
      </c>
      <c r="E70" s="2" t="s">
        <v>34232</v>
      </c>
      <c r="F70" s="2" t="s">
        <v>34233</v>
      </c>
      <c r="G70" s="2" t="s">
        <v>34234</v>
      </c>
      <c r="H70" s="2" t="s">
        <v>1629</v>
      </c>
      <c r="I70" s="2" t="s">
        <v>34235</v>
      </c>
      <c r="J70" s="2" t="s">
        <v>34236</v>
      </c>
      <c r="K70" s="2" t="s">
        <v>34237</v>
      </c>
      <c r="L70" s="2"/>
      <c r="M70" s="4" t="s">
        <v>34238</v>
      </c>
      <c r="N70" s="2"/>
      <c r="O70" s="2"/>
    </row>
    <row r="71" spans="1:15" ht="15" customHeight="1" x14ac:dyDescent="0.3">
      <c r="A71" s="2" t="s">
        <v>348</v>
      </c>
      <c r="B71" s="2" t="s">
        <v>34333</v>
      </c>
      <c r="C71" s="3">
        <v>26</v>
      </c>
      <c r="D71" s="2" t="s">
        <v>1099</v>
      </c>
      <c r="E71" s="2" t="s">
        <v>34239</v>
      </c>
      <c r="F71" s="2" t="s">
        <v>34240</v>
      </c>
      <c r="G71" s="2" t="s">
        <v>34241</v>
      </c>
      <c r="H71" s="2" t="s">
        <v>1629</v>
      </c>
      <c r="I71" s="2" t="s">
        <v>34242</v>
      </c>
      <c r="J71" s="2" t="s">
        <v>34243</v>
      </c>
      <c r="K71" s="2" t="s">
        <v>29060</v>
      </c>
      <c r="L71" s="2"/>
      <c r="M71" s="4" t="s">
        <v>34244</v>
      </c>
      <c r="N71" s="2"/>
      <c r="O71" s="2"/>
    </row>
    <row r="72" spans="1:15" ht="15" customHeight="1" x14ac:dyDescent="0.3">
      <c r="A72" s="2" t="s">
        <v>348</v>
      </c>
      <c r="B72" s="2" t="s">
        <v>34333</v>
      </c>
      <c r="C72" s="3">
        <v>26</v>
      </c>
      <c r="D72" s="2" t="s">
        <v>1099</v>
      </c>
      <c r="E72" s="2" t="s">
        <v>34245</v>
      </c>
      <c r="F72" s="2" t="s">
        <v>34246</v>
      </c>
      <c r="G72" s="2" t="s">
        <v>34247</v>
      </c>
      <c r="H72" s="2" t="s">
        <v>34248</v>
      </c>
      <c r="I72" s="2" t="s">
        <v>34249</v>
      </c>
      <c r="J72" s="2" t="s">
        <v>34250</v>
      </c>
      <c r="K72" s="2" t="s">
        <v>18553</v>
      </c>
      <c r="L72" s="2"/>
      <c r="M72" s="4" t="s">
        <v>34251</v>
      </c>
      <c r="N72" s="2"/>
      <c r="O72" s="2"/>
    </row>
    <row r="73" spans="1:15" ht="15" customHeight="1" x14ac:dyDescent="0.3">
      <c r="A73" s="2" t="s">
        <v>348</v>
      </c>
      <c r="B73" s="2" t="s">
        <v>34333</v>
      </c>
      <c r="C73" s="3">
        <v>26</v>
      </c>
      <c r="D73" s="2" t="s">
        <v>1099</v>
      </c>
      <c r="E73" s="2" t="s">
        <v>34252</v>
      </c>
      <c r="F73" s="2" t="s">
        <v>34253</v>
      </c>
      <c r="G73" s="2" t="s">
        <v>34254</v>
      </c>
      <c r="H73" s="2" t="s">
        <v>34248</v>
      </c>
      <c r="I73" s="2" t="s">
        <v>34255</v>
      </c>
      <c r="J73" s="2" t="s">
        <v>34256</v>
      </c>
      <c r="K73" s="2" t="s">
        <v>34257</v>
      </c>
      <c r="L73" s="2"/>
      <c r="M73" s="4" t="s">
        <v>34258</v>
      </c>
      <c r="N73" s="2"/>
      <c r="O73" s="2"/>
    </row>
    <row r="74" spans="1:15" ht="15" customHeight="1" x14ac:dyDescent="0.3">
      <c r="A74" s="2" t="s">
        <v>348</v>
      </c>
      <c r="B74" s="2" t="s">
        <v>34333</v>
      </c>
      <c r="C74" s="3">
        <v>26</v>
      </c>
      <c r="D74" s="2" t="s">
        <v>1099</v>
      </c>
      <c r="E74" s="2" t="s">
        <v>34259</v>
      </c>
      <c r="F74" s="2" t="s">
        <v>34260</v>
      </c>
      <c r="G74" s="2" t="s">
        <v>34261</v>
      </c>
      <c r="H74" s="2" t="s">
        <v>34248</v>
      </c>
      <c r="I74" s="2" t="s">
        <v>34262</v>
      </c>
      <c r="J74" s="2" t="s">
        <v>34263</v>
      </c>
      <c r="K74" s="2" t="s">
        <v>12762</v>
      </c>
      <c r="L74" s="2"/>
      <c r="M74" s="4" t="s">
        <v>34264</v>
      </c>
      <c r="N74" s="2"/>
      <c r="O74" s="2"/>
    </row>
    <row r="75" spans="1:15" ht="15" customHeight="1" x14ac:dyDescent="0.3">
      <c r="A75" s="2" t="s">
        <v>348</v>
      </c>
      <c r="B75" s="2" t="s">
        <v>34333</v>
      </c>
      <c r="C75" s="3">
        <v>26</v>
      </c>
      <c r="D75" s="2" t="s">
        <v>1099</v>
      </c>
      <c r="E75" s="2" t="s">
        <v>34265</v>
      </c>
      <c r="F75" s="2" t="s">
        <v>34266</v>
      </c>
      <c r="G75" s="2" t="s">
        <v>34267</v>
      </c>
      <c r="H75" s="2" t="s">
        <v>34268</v>
      </c>
      <c r="I75" s="2" t="s">
        <v>34269</v>
      </c>
      <c r="J75" s="2" t="s">
        <v>34270</v>
      </c>
      <c r="K75" s="2" t="s">
        <v>34271</v>
      </c>
      <c r="L75" s="2"/>
      <c r="M75" s="4" t="s">
        <v>34272</v>
      </c>
      <c r="N75" s="2"/>
      <c r="O75" s="2"/>
    </row>
    <row r="76" spans="1:15" ht="15" customHeight="1" x14ac:dyDescent="0.3">
      <c r="A76" s="2" t="s">
        <v>348</v>
      </c>
      <c r="B76" s="2" t="s">
        <v>34333</v>
      </c>
      <c r="C76" s="3">
        <v>26</v>
      </c>
      <c r="D76" s="2" t="s">
        <v>1099</v>
      </c>
      <c r="E76" s="2" t="s">
        <v>34273</v>
      </c>
      <c r="F76" s="2" t="s">
        <v>34274</v>
      </c>
      <c r="G76" s="2" t="s">
        <v>34275</v>
      </c>
      <c r="H76" s="2" t="s">
        <v>1629</v>
      </c>
      <c r="I76" s="2" t="s">
        <v>34276</v>
      </c>
      <c r="J76" s="2" t="s">
        <v>34277</v>
      </c>
      <c r="K76" s="2" t="s">
        <v>34278</v>
      </c>
      <c r="L76" s="2"/>
      <c r="M76" s="4" t="s">
        <v>34279</v>
      </c>
      <c r="N76" s="2"/>
      <c r="O76" s="2"/>
    </row>
    <row r="77" spans="1:15" ht="15" customHeight="1" x14ac:dyDescent="0.3">
      <c r="A77" s="2" t="s">
        <v>361</v>
      </c>
      <c r="B77" s="2" t="s">
        <v>34334</v>
      </c>
      <c r="C77" s="3">
        <v>27</v>
      </c>
      <c r="D77" s="2" t="s">
        <v>1105</v>
      </c>
      <c r="E77" s="2" t="s">
        <v>34280</v>
      </c>
      <c r="F77" s="2" t="s">
        <v>34281</v>
      </c>
      <c r="G77" s="2" t="s">
        <v>34282</v>
      </c>
      <c r="H77" s="2" t="s">
        <v>34283</v>
      </c>
      <c r="I77" s="2" t="s">
        <v>34284</v>
      </c>
      <c r="J77" s="2" t="s">
        <v>34285</v>
      </c>
      <c r="K77" s="2" t="s">
        <v>20393</v>
      </c>
      <c r="L77" s="2"/>
      <c r="M77" s="4" t="s">
        <v>34286</v>
      </c>
      <c r="N77" s="2"/>
      <c r="O77" s="2"/>
    </row>
    <row r="78" spans="1:15" ht="15" customHeight="1" x14ac:dyDescent="0.3">
      <c r="A78" s="2" t="s">
        <v>386</v>
      </c>
      <c r="B78" s="2" t="s">
        <v>34336</v>
      </c>
      <c r="C78" s="3">
        <v>29</v>
      </c>
      <c r="D78" s="2" t="s">
        <v>1139</v>
      </c>
      <c r="E78" s="2" t="s">
        <v>34287</v>
      </c>
      <c r="F78" s="2" t="s">
        <v>34288</v>
      </c>
      <c r="G78" s="2" t="s">
        <v>34289</v>
      </c>
      <c r="H78" s="2" t="s">
        <v>1149</v>
      </c>
      <c r="I78" s="2" t="s">
        <v>34290</v>
      </c>
      <c r="J78" s="2" t="s">
        <v>34291</v>
      </c>
      <c r="K78" s="2" t="s">
        <v>34292</v>
      </c>
      <c r="L78" s="2"/>
      <c r="M78" s="4" t="s">
        <v>34293</v>
      </c>
      <c r="N78" s="2"/>
      <c r="O78" s="2"/>
    </row>
  </sheetData>
  <autoFilter ref="A2:O78" xr:uid="{00000000-0009-0000-0000-00000F000000}"/>
  <mergeCells count="1">
    <mergeCell ref="A1:O1"/>
  </mergeCells>
  <hyperlinks>
    <hyperlink ref="M3" r:id="rId1" xr:uid="{00000000-0004-0000-0F00-000000000000}"/>
    <hyperlink ref="M4" r:id="rId2" xr:uid="{00000000-0004-0000-0F00-000001000000}"/>
    <hyperlink ref="M5" r:id="rId3" xr:uid="{00000000-0004-0000-0F00-000002000000}"/>
    <hyperlink ref="M6" r:id="rId4" xr:uid="{00000000-0004-0000-0F00-000003000000}"/>
    <hyperlink ref="M7" r:id="rId5" xr:uid="{00000000-0004-0000-0F00-000004000000}"/>
    <hyperlink ref="M8" r:id="rId6" xr:uid="{00000000-0004-0000-0F00-000005000000}"/>
    <hyperlink ref="M9" r:id="rId7" xr:uid="{00000000-0004-0000-0F00-000006000000}"/>
    <hyperlink ref="M10" r:id="rId8" xr:uid="{00000000-0004-0000-0F00-000007000000}"/>
    <hyperlink ref="M11" r:id="rId9" xr:uid="{00000000-0004-0000-0F00-000008000000}"/>
    <hyperlink ref="M12" r:id="rId10" xr:uid="{00000000-0004-0000-0F00-000009000000}"/>
    <hyperlink ref="M13" r:id="rId11" xr:uid="{00000000-0004-0000-0F00-00000A000000}"/>
    <hyperlink ref="M14" r:id="rId12" xr:uid="{00000000-0004-0000-0F00-00000B000000}"/>
    <hyperlink ref="M15" r:id="rId13" xr:uid="{00000000-0004-0000-0F00-00000C000000}"/>
    <hyperlink ref="M16" r:id="rId14" xr:uid="{00000000-0004-0000-0F00-00000D000000}"/>
    <hyperlink ref="M17" r:id="rId15" xr:uid="{00000000-0004-0000-0F00-00000E000000}"/>
    <hyperlink ref="M18" r:id="rId16" xr:uid="{00000000-0004-0000-0F00-00000F000000}"/>
    <hyperlink ref="M19" r:id="rId17" xr:uid="{00000000-0004-0000-0F00-000010000000}"/>
    <hyperlink ref="M20" r:id="rId18" xr:uid="{00000000-0004-0000-0F00-000011000000}"/>
    <hyperlink ref="M21" r:id="rId19" xr:uid="{00000000-0004-0000-0F00-000012000000}"/>
    <hyperlink ref="M22" r:id="rId20" xr:uid="{00000000-0004-0000-0F00-000013000000}"/>
    <hyperlink ref="M23" r:id="rId21" xr:uid="{00000000-0004-0000-0F00-000014000000}"/>
    <hyperlink ref="M24" r:id="rId22" xr:uid="{00000000-0004-0000-0F00-000015000000}"/>
    <hyperlink ref="M25" r:id="rId23" xr:uid="{00000000-0004-0000-0F00-000016000000}"/>
    <hyperlink ref="M26" r:id="rId24" xr:uid="{00000000-0004-0000-0F00-000017000000}"/>
    <hyperlink ref="M27" r:id="rId25" xr:uid="{00000000-0004-0000-0F00-000018000000}"/>
    <hyperlink ref="M28" r:id="rId26" xr:uid="{00000000-0004-0000-0F00-000019000000}"/>
    <hyperlink ref="M29" r:id="rId27" xr:uid="{00000000-0004-0000-0F00-00001A000000}"/>
    <hyperlink ref="M30" r:id="rId28" xr:uid="{00000000-0004-0000-0F00-00001B000000}"/>
    <hyperlink ref="M31" r:id="rId29" xr:uid="{00000000-0004-0000-0F00-00001C000000}"/>
    <hyperlink ref="M32" r:id="rId30" xr:uid="{00000000-0004-0000-0F00-00001D000000}"/>
    <hyperlink ref="M33" r:id="rId31" xr:uid="{00000000-0004-0000-0F00-00001E000000}"/>
    <hyperlink ref="M34" r:id="rId32" xr:uid="{00000000-0004-0000-0F00-00001F000000}"/>
    <hyperlink ref="M35" r:id="rId33" xr:uid="{00000000-0004-0000-0F00-000020000000}"/>
    <hyperlink ref="M36" r:id="rId34" xr:uid="{00000000-0004-0000-0F00-000021000000}"/>
    <hyperlink ref="M37" r:id="rId35" xr:uid="{00000000-0004-0000-0F00-000022000000}"/>
    <hyperlink ref="M38" r:id="rId36" xr:uid="{00000000-0004-0000-0F00-000023000000}"/>
    <hyperlink ref="M39" r:id="rId37" xr:uid="{00000000-0004-0000-0F00-000024000000}"/>
    <hyperlink ref="M40" r:id="rId38" xr:uid="{00000000-0004-0000-0F00-000025000000}"/>
    <hyperlink ref="M41" r:id="rId39" xr:uid="{00000000-0004-0000-0F00-000026000000}"/>
    <hyperlink ref="M42" r:id="rId40" xr:uid="{00000000-0004-0000-0F00-000027000000}"/>
    <hyperlink ref="M43" r:id="rId41" xr:uid="{00000000-0004-0000-0F00-000028000000}"/>
    <hyperlink ref="M44" r:id="rId42" xr:uid="{00000000-0004-0000-0F00-000029000000}"/>
    <hyperlink ref="M45" r:id="rId43" xr:uid="{00000000-0004-0000-0F00-00002A000000}"/>
    <hyperlink ref="M46" r:id="rId44" xr:uid="{00000000-0004-0000-0F00-00002B000000}"/>
    <hyperlink ref="M47" r:id="rId45" xr:uid="{00000000-0004-0000-0F00-00002C000000}"/>
    <hyperlink ref="M48" r:id="rId46" xr:uid="{00000000-0004-0000-0F00-00002D000000}"/>
    <hyperlink ref="M49" r:id="rId47" xr:uid="{00000000-0004-0000-0F00-00002E000000}"/>
    <hyperlink ref="M50" r:id="rId48" xr:uid="{00000000-0004-0000-0F00-00002F000000}"/>
    <hyperlink ref="M51" r:id="rId49" xr:uid="{00000000-0004-0000-0F00-000030000000}"/>
    <hyperlink ref="M52" r:id="rId50" xr:uid="{00000000-0004-0000-0F00-000031000000}"/>
    <hyperlink ref="M53" r:id="rId51" xr:uid="{00000000-0004-0000-0F00-000032000000}"/>
    <hyperlink ref="M54" r:id="rId52" xr:uid="{00000000-0004-0000-0F00-000033000000}"/>
    <hyperlink ref="M55" r:id="rId53" xr:uid="{00000000-0004-0000-0F00-000034000000}"/>
    <hyperlink ref="M56" r:id="rId54" xr:uid="{00000000-0004-0000-0F00-000035000000}"/>
    <hyperlink ref="M57" r:id="rId55" xr:uid="{00000000-0004-0000-0F00-000036000000}"/>
    <hyperlink ref="M58" r:id="rId56" xr:uid="{00000000-0004-0000-0F00-000037000000}"/>
    <hyperlink ref="M59" r:id="rId57" xr:uid="{00000000-0004-0000-0F00-000038000000}"/>
    <hyperlink ref="M60" r:id="rId58" xr:uid="{00000000-0004-0000-0F00-000039000000}"/>
    <hyperlink ref="M61" r:id="rId59" xr:uid="{00000000-0004-0000-0F00-00003A000000}"/>
    <hyperlink ref="M62" r:id="rId60" xr:uid="{00000000-0004-0000-0F00-00003B000000}"/>
    <hyperlink ref="M63" r:id="rId61" xr:uid="{00000000-0004-0000-0F00-00003C000000}"/>
    <hyperlink ref="M64" r:id="rId62" xr:uid="{00000000-0004-0000-0F00-00003D000000}"/>
    <hyperlink ref="M65" r:id="rId63" xr:uid="{00000000-0004-0000-0F00-00003E000000}"/>
    <hyperlink ref="M66" r:id="rId64" xr:uid="{00000000-0004-0000-0F00-00003F000000}"/>
    <hyperlink ref="M67" r:id="rId65" xr:uid="{00000000-0004-0000-0F00-000040000000}"/>
    <hyperlink ref="M68" r:id="rId66" xr:uid="{00000000-0004-0000-0F00-000041000000}"/>
    <hyperlink ref="M69" r:id="rId67" xr:uid="{00000000-0004-0000-0F00-000042000000}"/>
    <hyperlink ref="M70" r:id="rId68" xr:uid="{00000000-0004-0000-0F00-000043000000}"/>
    <hyperlink ref="M71" r:id="rId69" xr:uid="{00000000-0004-0000-0F00-000044000000}"/>
    <hyperlink ref="M72" r:id="rId70" xr:uid="{00000000-0004-0000-0F00-000045000000}"/>
    <hyperlink ref="M73" r:id="rId71" xr:uid="{00000000-0004-0000-0F00-000046000000}"/>
    <hyperlink ref="M74" r:id="rId72" xr:uid="{00000000-0004-0000-0F00-000047000000}"/>
    <hyperlink ref="M75" r:id="rId73" xr:uid="{00000000-0004-0000-0F00-000048000000}"/>
    <hyperlink ref="M76" r:id="rId74" xr:uid="{00000000-0004-0000-0F00-000049000000}"/>
    <hyperlink ref="M77" r:id="rId75" xr:uid="{00000000-0004-0000-0F00-00004A000000}"/>
    <hyperlink ref="M78" r:id="rId76" xr:uid="{00000000-0004-0000-0F00-00004B000000}"/>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366"/>
  <sheetViews>
    <sheetView showGridLines="0" workbookViewId="0">
      <pane xSplit="8" ySplit="2" topLeftCell="I3" activePane="bottomRight" state="frozen"/>
      <selection pane="topRight" activeCell="I1" sqref="I1"/>
      <selection pane="bottomLeft" activeCell="A3" sqref="A3"/>
      <selection pane="bottomRight" activeCell="I8" sqref="I8"/>
    </sheetView>
  </sheetViews>
  <sheetFormatPr defaultRowHeight="14.4" x14ac:dyDescent="0.3"/>
  <cols>
    <col min="1" max="1" width="15.6640625" customWidth="1"/>
    <col min="2" max="3" width="15.6640625" hidden="1" customWidth="1"/>
    <col min="4" max="5" width="15.6640625" customWidth="1"/>
    <col min="6" max="6" width="20.44140625" customWidth="1"/>
    <col min="7" max="9" width="15.6640625" customWidth="1"/>
    <col min="10" max="10" width="75.6640625" customWidth="1"/>
  </cols>
  <sheetData>
    <row r="1" spans="1:10" ht="27" x14ac:dyDescent="0.3">
      <c r="A1" s="9" t="s">
        <v>34294</v>
      </c>
      <c r="B1" s="10"/>
      <c r="C1" s="10"/>
      <c r="D1" s="10"/>
      <c r="E1" s="10"/>
      <c r="F1" s="10"/>
      <c r="G1" s="10"/>
      <c r="H1" s="10"/>
      <c r="I1" s="10"/>
      <c r="J1" s="10"/>
    </row>
    <row r="2" spans="1:10" ht="24.9" customHeight="1" x14ac:dyDescent="0.3">
      <c r="A2" s="1" t="s">
        <v>34295</v>
      </c>
      <c r="B2" s="1" t="s">
        <v>34296</v>
      </c>
      <c r="C2" s="1" t="s">
        <v>34297</v>
      </c>
      <c r="D2" s="1" t="s">
        <v>34298</v>
      </c>
      <c r="E2" s="1" t="s">
        <v>34299</v>
      </c>
      <c r="F2" s="1" t="s">
        <v>34300</v>
      </c>
      <c r="G2" s="1" t="s">
        <v>34301</v>
      </c>
      <c r="H2" s="1" t="s">
        <v>34302</v>
      </c>
      <c r="I2" s="1" t="s">
        <v>34303</v>
      </c>
      <c r="J2" s="1" t="s">
        <v>34304</v>
      </c>
    </row>
    <row r="3" spans="1:10" ht="15" customHeight="1" x14ac:dyDescent="0.3">
      <c r="A3" s="2" t="s">
        <v>24</v>
      </c>
      <c r="B3" s="2" t="s">
        <v>34309</v>
      </c>
      <c r="C3" s="2" t="s">
        <v>56</v>
      </c>
      <c r="D3" s="2" t="s">
        <v>34311</v>
      </c>
      <c r="E3" s="3">
        <v>1</v>
      </c>
      <c r="F3" s="3">
        <v>3</v>
      </c>
      <c r="G3" s="2" t="s">
        <v>629</v>
      </c>
      <c r="H3" s="2" t="s">
        <v>732</v>
      </c>
      <c r="I3" s="2" t="s">
        <v>14</v>
      </c>
      <c r="J3" s="2" t="s">
        <v>32</v>
      </c>
    </row>
    <row r="4" spans="1:10" ht="15" customHeight="1" x14ac:dyDescent="0.3">
      <c r="A4" s="2" t="s">
        <v>24</v>
      </c>
      <c r="B4" s="2" t="s">
        <v>34309</v>
      </c>
      <c r="C4" s="2" t="s">
        <v>40</v>
      </c>
      <c r="D4" s="2" t="s">
        <v>34310</v>
      </c>
      <c r="E4" s="3">
        <v>1</v>
      </c>
      <c r="F4" s="3">
        <v>2</v>
      </c>
      <c r="G4" s="2" t="s">
        <v>629</v>
      </c>
      <c r="H4" s="2" t="s">
        <v>653</v>
      </c>
      <c r="I4" s="2" t="s">
        <v>34306</v>
      </c>
      <c r="J4" s="2" t="s">
        <v>6655</v>
      </c>
    </row>
    <row r="5" spans="1:10" ht="15" customHeight="1" x14ac:dyDescent="0.3">
      <c r="A5" s="2" t="s">
        <v>24</v>
      </c>
      <c r="B5" s="2" t="s">
        <v>34309</v>
      </c>
      <c r="C5" s="2" t="s">
        <v>82</v>
      </c>
      <c r="D5" s="2" t="s">
        <v>34313</v>
      </c>
      <c r="E5" s="3">
        <v>1</v>
      </c>
      <c r="F5" s="3">
        <v>5</v>
      </c>
      <c r="G5" s="2" t="s">
        <v>629</v>
      </c>
      <c r="H5" s="2" t="s">
        <v>773</v>
      </c>
      <c r="I5" s="2" t="s">
        <v>34306</v>
      </c>
      <c r="J5" s="2" t="s">
        <v>6655</v>
      </c>
    </row>
    <row r="6" spans="1:10" ht="15" customHeight="1" x14ac:dyDescent="0.3">
      <c r="A6" s="2" t="s">
        <v>24</v>
      </c>
      <c r="B6" s="2" t="s">
        <v>34309</v>
      </c>
      <c r="C6" s="2" t="s">
        <v>109</v>
      </c>
      <c r="D6" s="2" t="s">
        <v>34315</v>
      </c>
      <c r="E6" s="3">
        <v>1</v>
      </c>
      <c r="F6" s="3">
        <v>7</v>
      </c>
      <c r="G6" s="2" t="s">
        <v>629</v>
      </c>
      <c r="H6" s="2" t="s">
        <v>797</v>
      </c>
      <c r="I6" s="2" t="s">
        <v>34306</v>
      </c>
      <c r="J6" s="2" t="s">
        <v>6659</v>
      </c>
    </row>
    <row r="7" spans="1:10" ht="15" customHeight="1" x14ac:dyDescent="0.3">
      <c r="A7" s="2" t="s">
        <v>24</v>
      </c>
      <c r="B7" s="2" t="s">
        <v>34309</v>
      </c>
      <c r="C7" s="2" t="s">
        <v>336</v>
      </c>
      <c r="D7" s="2" t="s">
        <v>41</v>
      </c>
      <c r="E7" s="3">
        <v>1</v>
      </c>
      <c r="F7" s="3">
        <v>25</v>
      </c>
      <c r="G7" s="2" t="s">
        <v>629</v>
      </c>
      <c r="H7" s="2" t="s">
        <v>1088</v>
      </c>
      <c r="I7" s="2" t="s">
        <v>34306</v>
      </c>
      <c r="J7" s="2" t="s">
        <v>6662</v>
      </c>
    </row>
    <row r="8" spans="1:10" ht="15" customHeight="1" x14ac:dyDescent="0.3">
      <c r="A8" s="2" t="s">
        <v>24</v>
      </c>
      <c r="B8" s="2" t="s">
        <v>34309</v>
      </c>
      <c r="C8" s="2" t="s">
        <v>454</v>
      </c>
      <c r="D8" s="2" t="s">
        <v>34342</v>
      </c>
      <c r="E8" s="3">
        <v>1</v>
      </c>
      <c r="F8" s="3">
        <v>35</v>
      </c>
      <c r="G8" s="2" t="s">
        <v>629</v>
      </c>
      <c r="H8" s="2" t="s">
        <v>1213</v>
      </c>
      <c r="I8" s="2" t="s">
        <v>34307</v>
      </c>
      <c r="J8" s="2" t="s">
        <v>5468</v>
      </c>
    </row>
    <row r="9" spans="1:10" ht="15" customHeight="1" x14ac:dyDescent="0.3">
      <c r="A9" s="2" t="s">
        <v>24</v>
      </c>
      <c r="B9" s="2" t="s">
        <v>34309</v>
      </c>
      <c r="C9" s="2" t="s">
        <v>56</v>
      </c>
      <c r="D9" s="2" t="s">
        <v>34311</v>
      </c>
      <c r="E9" s="3">
        <v>1</v>
      </c>
      <c r="F9" s="3">
        <v>3</v>
      </c>
      <c r="G9" s="2" t="s">
        <v>629</v>
      </c>
      <c r="H9" s="2" t="s">
        <v>732</v>
      </c>
      <c r="I9" s="2" t="s">
        <v>34307</v>
      </c>
      <c r="J9" s="2" t="s">
        <v>5461</v>
      </c>
    </row>
    <row r="10" spans="1:10" ht="15" customHeight="1" x14ac:dyDescent="0.3">
      <c r="A10" s="2" t="s">
        <v>24</v>
      </c>
      <c r="B10" s="2" t="s">
        <v>34309</v>
      </c>
      <c r="C10" s="2" t="s">
        <v>336</v>
      </c>
      <c r="D10" s="2" t="s">
        <v>41</v>
      </c>
      <c r="E10" s="3">
        <v>1</v>
      </c>
      <c r="F10" s="3">
        <v>25</v>
      </c>
      <c r="G10" s="2" t="s">
        <v>629</v>
      </c>
      <c r="H10" s="2" t="s">
        <v>1088</v>
      </c>
      <c r="I10" s="2" t="s">
        <v>34307</v>
      </c>
      <c r="J10" s="2" t="s">
        <v>5455</v>
      </c>
    </row>
    <row r="11" spans="1:10" ht="15" customHeight="1" x14ac:dyDescent="0.3">
      <c r="A11" s="2" t="s">
        <v>24</v>
      </c>
      <c r="B11" s="2" t="s">
        <v>34309</v>
      </c>
      <c r="C11" s="2" t="s">
        <v>109</v>
      </c>
      <c r="D11" s="2" t="s">
        <v>34315</v>
      </c>
      <c r="E11" s="3">
        <v>1</v>
      </c>
      <c r="F11" s="3">
        <v>7</v>
      </c>
      <c r="G11" s="2" t="s">
        <v>629</v>
      </c>
      <c r="H11" s="2" t="s">
        <v>797</v>
      </c>
      <c r="I11" s="2" t="s">
        <v>34307</v>
      </c>
      <c r="J11" s="2" t="s">
        <v>5455</v>
      </c>
    </row>
    <row r="12" spans="1:10" ht="15" customHeight="1" x14ac:dyDescent="0.3">
      <c r="A12" s="2" t="s">
        <v>24</v>
      </c>
      <c r="B12" s="2" t="s">
        <v>34309</v>
      </c>
      <c r="C12" s="2" t="s">
        <v>409</v>
      </c>
      <c r="D12" s="2" t="s">
        <v>34338</v>
      </c>
      <c r="E12" s="3">
        <v>1</v>
      </c>
      <c r="F12" s="3">
        <v>31</v>
      </c>
      <c r="G12" s="2" t="s">
        <v>629</v>
      </c>
      <c r="H12" s="2" t="s">
        <v>1173</v>
      </c>
      <c r="I12" s="2" t="s">
        <v>34307</v>
      </c>
      <c r="J12" s="2" t="s">
        <v>5442</v>
      </c>
    </row>
    <row r="13" spans="1:10" ht="15" customHeight="1" x14ac:dyDescent="0.3">
      <c r="A13" s="2" t="s">
        <v>24</v>
      </c>
      <c r="B13" s="2" t="s">
        <v>34309</v>
      </c>
      <c r="C13" s="2" t="s">
        <v>295</v>
      </c>
      <c r="D13" s="2" t="s">
        <v>34330</v>
      </c>
      <c r="E13" s="3">
        <v>1</v>
      </c>
      <c r="F13" s="3">
        <v>22</v>
      </c>
      <c r="G13" s="2" t="s">
        <v>629</v>
      </c>
      <c r="H13" s="2" t="s">
        <v>1029</v>
      </c>
      <c r="I13" s="2" t="s">
        <v>34307</v>
      </c>
      <c r="J13" s="2" t="s">
        <v>5442</v>
      </c>
    </row>
    <row r="14" spans="1:10" ht="15" customHeight="1" x14ac:dyDescent="0.3">
      <c r="A14" s="2" t="s">
        <v>24</v>
      </c>
      <c r="B14" s="2" t="s">
        <v>34309</v>
      </c>
      <c r="C14" s="2" t="s">
        <v>230</v>
      </c>
      <c r="D14" s="2" t="s">
        <v>34325</v>
      </c>
      <c r="E14" s="3">
        <v>1</v>
      </c>
      <c r="F14" s="3">
        <v>17</v>
      </c>
      <c r="G14" s="2" t="s">
        <v>629</v>
      </c>
      <c r="H14" s="2" t="s">
        <v>958</v>
      </c>
      <c r="I14" s="2" t="s">
        <v>34307</v>
      </c>
      <c r="J14" s="2" t="s">
        <v>5442</v>
      </c>
    </row>
    <row r="15" spans="1:10" ht="15" customHeight="1" x14ac:dyDescent="0.3">
      <c r="A15" s="2" t="s">
        <v>24</v>
      </c>
      <c r="B15" s="2" t="s">
        <v>34309</v>
      </c>
      <c r="C15" s="2" t="s">
        <v>94</v>
      </c>
      <c r="D15" s="2" t="s">
        <v>34314</v>
      </c>
      <c r="E15" s="3">
        <v>1</v>
      </c>
      <c r="F15" s="3">
        <v>6</v>
      </c>
      <c r="G15" s="2" t="s">
        <v>629</v>
      </c>
      <c r="H15" s="2" t="s">
        <v>782</v>
      </c>
      <c r="I15" s="2" t="s">
        <v>34307</v>
      </c>
      <c r="J15" s="2" t="s">
        <v>5442</v>
      </c>
    </row>
    <row r="16" spans="1:10" ht="15" customHeight="1" x14ac:dyDescent="0.3">
      <c r="A16" s="2" t="s">
        <v>24</v>
      </c>
      <c r="B16" s="2" t="s">
        <v>34309</v>
      </c>
      <c r="C16" s="2" t="s">
        <v>109</v>
      </c>
      <c r="D16" s="2" t="s">
        <v>34315</v>
      </c>
      <c r="E16" s="3">
        <v>1</v>
      </c>
      <c r="F16" s="3">
        <v>7</v>
      </c>
      <c r="G16" s="2" t="s">
        <v>629</v>
      </c>
      <c r="H16" s="2" t="s">
        <v>797</v>
      </c>
      <c r="I16" s="2" t="s">
        <v>34307</v>
      </c>
      <c r="J16" s="2" t="s">
        <v>5436</v>
      </c>
    </row>
    <row r="17" spans="1:10" ht="15" customHeight="1" x14ac:dyDescent="0.3">
      <c r="A17" s="2" t="s">
        <v>24</v>
      </c>
      <c r="B17" s="2" t="s">
        <v>34309</v>
      </c>
      <c r="C17" s="2" t="s">
        <v>336</v>
      </c>
      <c r="D17" s="2" t="s">
        <v>41</v>
      </c>
      <c r="E17" s="3">
        <v>1</v>
      </c>
      <c r="F17" s="3">
        <v>25</v>
      </c>
      <c r="G17" s="2" t="s">
        <v>629</v>
      </c>
      <c r="H17" s="2" t="s">
        <v>1088</v>
      </c>
      <c r="I17" s="2" t="s">
        <v>34307</v>
      </c>
      <c r="J17" s="2" t="s">
        <v>5428</v>
      </c>
    </row>
    <row r="18" spans="1:10" ht="15" customHeight="1" x14ac:dyDescent="0.3">
      <c r="A18" s="2" t="s">
        <v>24</v>
      </c>
      <c r="B18" s="2" t="s">
        <v>34309</v>
      </c>
      <c r="C18" s="2" t="s">
        <v>109</v>
      </c>
      <c r="D18" s="2" t="s">
        <v>34315</v>
      </c>
      <c r="E18" s="3">
        <v>1</v>
      </c>
      <c r="F18" s="3">
        <v>7</v>
      </c>
      <c r="G18" s="2" t="s">
        <v>629</v>
      </c>
      <c r="H18" s="2" t="s">
        <v>797</v>
      </c>
      <c r="I18" s="2" t="s">
        <v>34307</v>
      </c>
      <c r="J18" s="2" t="s">
        <v>5422</v>
      </c>
    </row>
    <row r="19" spans="1:10" ht="15" customHeight="1" x14ac:dyDescent="0.3">
      <c r="A19" s="2" t="s">
        <v>24</v>
      </c>
      <c r="B19" s="2" t="s">
        <v>34309</v>
      </c>
      <c r="C19" s="2" t="s">
        <v>56</v>
      </c>
      <c r="D19" s="2" t="s">
        <v>34311</v>
      </c>
      <c r="E19" s="3">
        <v>1</v>
      </c>
      <c r="F19" s="3">
        <v>3</v>
      </c>
      <c r="G19" s="2" t="s">
        <v>629</v>
      </c>
      <c r="H19" s="2" t="s">
        <v>732</v>
      </c>
      <c r="I19" s="2" t="s">
        <v>34307</v>
      </c>
      <c r="J19" s="2" t="s">
        <v>5412</v>
      </c>
    </row>
    <row r="20" spans="1:10" ht="15" customHeight="1" x14ac:dyDescent="0.3">
      <c r="A20" s="2" t="s">
        <v>24</v>
      </c>
      <c r="B20" s="2" t="s">
        <v>34309</v>
      </c>
      <c r="C20" s="2" t="s">
        <v>336</v>
      </c>
      <c r="D20" s="2" t="s">
        <v>41</v>
      </c>
      <c r="E20" s="3">
        <v>1</v>
      </c>
      <c r="F20" s="3">
        <v>25</v>
      </c>
      <c r="G20" s="2" t="s">
        <v>629</v>
      </c>
      <c r="H20" s="2" t="s">
        <v>1088</v>
      </c>
      <c r="I20" s="2" t="s">
        <v>34307</v>
      </c>
      <c r="J20" s="2" t="s">
        <v>5405</v>
      </c>
    </row>
    <row r="21" spans="1:10" ht="15" customHeight="1" x14ac:dyDescent="0.3">
      <c r="A21" s="2" t="s">
        <v>24</v>
      </c>
      <c r="B21" s="2" t="s">
        <v>34309</v>
      </c>
      <c r="C21" s="2" t="s">
        <v>109</v>
      </c>
      <c r="D21" s="2" t="s">
        <v>34315</v>
      </c>
      <c r="E21" s="3">
        <v>1</v>
      </c>
      <c r="F21" s="3">
        <v>7</v>
      </c>
      <c r="G21" s="2" t="s">
        <v>629</v>
      </c>
      <c r="H21" s="2" t="s">
        <v>797</v>
      </c>
      <c r="I21" s="2" t="s">
        <v>34307</v>
      </c>
      <c r="J21" s="2" t="s">
        <v>5405</v>
      </c>
    </row>
    <row r="22" spans="1:10" ht="15" customHeight="1" x14ac:dyDescent="0.3">
      <c r="A22" s="2" t="s">
        <v>24</v>
      </c>
      <c r="B22" s="2" t="s">
        <v>34309</v>
      </c>
      <c r="C22" s="2" t="s">
        <v>170</v>
      </c>
      <c r="D22" s="2" t="s">
        <v>34320</v>
      </c>
      <c r="E22" s="3">
        <v>1</v>
      </c>
      <c r="F22" s="3">
        <v>12</v>
      </c>
      <c r="G22" s="2" t="s">
        <v>629</v>
      </c>
      <c r="H22" s="2" t="s">
        <v>1534</v>
      </c>
      <c r="I22" s="2" t="s">
        <v>34307</v>
      </c>
      <c r="J22" s="2" t="s">
        <v>5442</v>
      </c>
    </row>
    <row r="23" spans="1:10" ht="15" customHeight="1" x14ac:dyDescent="0.3">
      <c r="A23" s="2" t="s">
        <v>24</v>
      </c>
      <c r="B23" s="2" t="s">
        <v>34309</v>
      </c>
      <c r="C23" s="2" t="s">
        <v>179</v>
      </c>
      <c r="D23" s="2" t="s">
        <v>34321</v>
      </c>
      <c r="E23" s="3">
        <v>1</v>
      </c>
      <c r="F23" s="3">
        <v>13</v>
      </c>
      <c r="G23" s="2" t="s">
        <v>629</v>
      </c>
      <c r="H23" s="2" t="s">
        <v>884</v>
      </c>
      <c r="I23" s="2" t="s">
        <v>34307</v>
      </c>
      <c r="J23" s="2" t="s">
        <v>5442</v>
      </c>
    </row>
    <row r="24" spans="1:10" ht="15" customHeight="1" x14ac:dyDescent="0.3">
      <c r="A24" s="2" t="s">
        <v>24</v>
      </c>
      <c r="B24" s="2" t="s">
        <v>34309</v>
      </c>
      <c r="C24" s="2" t="s">
        <v>109</v>
      </c>
      <c r="D24" s="2" t="s">
        <v>34315</v>
      </c>
      <c r="E24" s="3">
        <v>1</v>
      </c>
      <c r="F24" s="3">
        <v>7</v>
      </c>
      <c r="G24" s="2" t="s">
        <v>629</v>
      </c>
      <c r="H24" s="2" t="s">
        <v>797</v>
      </c>
      <c r="I24" s="2" t="s">
        <v>34308</v>
      </c>
      <c r="J24" s="2">
        <v>35625763</v>
      </c>
    </row>
    <row r="25" spans="1:10" ht="15" customHeight="1" x14ac:dyDescent="0.3">
      <c r="A25" s="2" t="s">
        <v>24</v>
      </c>
      <c r="B25" s="2" t="s">
        <v>34309</v>
      </c>
      <c r="C25" s="2" t="s">
        <v>56</v>
      </c>
      <c r="D25" s="2" t="s">
        <v>34311</v>
      </c>
      <c r="E25" s="3">
        <v>1</v>
      </c>
      <c r="F25" s="3">
        <v>3</v>
      </c>
      <c r="G25" s="2" t="s">
        <v>629</v>
      </c>
      <c r="H25" s="2" t="s">
        <v>732</v>
      </c>
      <c r="I25" s="2" t="s">
        <v>34308</v>
      </c>
      <c r="J25" s="2">
        <v>34746954</v>
      </c>
    </row>
    <row r="26" spans="1:10" ht="15" customHeight="1" x14ac:dyDescent="0.3">
      <c r="A26" s="2" t="s">
        <v>24</v>
      </c>
      <c r="B26" s="2" t="s">
        <v>34309</v>
      </c>
      <c r="C26" s="2" t="s">
        <v>109</v>
      </c>
      <c r="D26" s="2" t="s">
        <v>34315</v>
      </c>
      <c r="E26" s="3">
        <v>1</v>
      </c>
      <c r="F26" s="3">
        <v>7</v>
      </c>
      <c r="G26" s="2" t="s">
        <v>629</v>
      </c>
      <c r="H26" s="2" t="s">
        <v>797</v>
      </c>
      <c r="I26" s="2" t="s">
        <v>34308</v>
      </c>
      <c r="J26" s="2">
        <v>34746954</v>
      </c>
    </row>
    <row r="27" spans="1:10" ht="15" customHeight="1" x14ac:dyDescent="0.3">
      <c r="A27" s="2" t="s">
        <v>24</v>
      </c>
      <c r="B27" s="2" t="s">
        <v>34309</v>
      </c>
      <c r="C27" s="2" t="s">
        <v>56</v>
      </c>
      <c r="D27" s="2" t="s">
        <v>34311</v>
      </c>
      <c r="E27" s="3">
        <v>1</v>
      </c>
      <c r="F27" s="3">
        <v>3</v>
      </c>
      <c r="G27" s="2" t="s">
        <v>629</v>
      </c>
      <c r="H27" s="2" t="s">
        <v>732</v>
      </c>
      <c r="I27" s="2" t="s">
        <v>34308</v>
      </c>
      <c r="J27" s="2">
        <v>34674857</v>
      </c>
    </row>
    <row r="28" spans="1:10" ht="15" customHeight="1" x14ac:dyDescent="0.3">
      <c r="A28" s="2" t="s">
        <v>24</v>
      </c>
      <c r="B28" s="2" t="s">
        <v>34309</v>
      </c>
      <c r="C28" s="2" t="s">
        <v>109</v>
      </c>
      <c r="D28" s="2" t="s">
        <v>34315</v>
      </c>
      <c r="E28" s="3">
        <v>1</v>
      </c>
      <c r="F28" s="3">
        <v>7</v>
      </c>
      <c r="G28" s="2" t="s">
        <v>629</v>
      </c>
      <c r="H28" s="2" t="s">
        <v>797</v>
      </c>
      <c r="I28" s="2" t="s">
        <v>34308</v>
      </c>
      <c r="J28" s="2">
        <v>35967382</v>
      </c>
    </row>
    <row r="29" spans="1:10" ht="15" customHeight="1" x14ac:dyDescent="0.3">
      <c r="A29" s="2" t="s">
        <v>24</v>
      </c>
      <c r="B29" s="2" t="s">
        <v>34309</v>
      </c>
      <c r="C29" s="2" t="s">
        <v>336</v>
      </c>
      <c r="D29" s="2" t="s">
        <v>41</v>
      </c>
      <c r="E29" s="3">
        <v>1</v>
      </c>
      <c r="F29" s="3">
        <v>25</v>
      </c>
      <c r="G29" s="2" t="s">
        <v>629</v>
      </c>
      <c r="H29" s="2" t="s">
        <v>1088</v>
      </c>
      <c r="I29" s="2" t="s">
        <v>34308</v>
      </c>
      <c r="J29" s="2">
        <v>35967382</v>
      </c>
    </row>
    <row r="30" spans="1:10" ht="15" customHeight="1" x14ac:dyDescent="0.3">
      <c r="A30" s="2" t="s">
        <v>24</v>
      </c>
      <c r="B30" s="2" t="s">
        <v>34309</v>
      </c>
      <c r="C30" s="2" t="s">
        <v>56</v>
      </c>
      <c r="D30" s="2" t="s">
        <v>34311</v>
      </c>
      <c r="E30" s="3">
        <v>1</v>
      </c>
      <c r="F30" s="3">
        <v>3</v>
      </c>
      <c r="G30" s="2" t="s">
        <v>629</v>
      </c>
      <c r="H30" s="2" t="s">
        <v>732</v>
      </c>
      <c r="I30" s="2" t="s">
        <v>34308</v>
      </c>
      <c r="J30" s="2">
        <v>36591287</v>
      </c>
    </row>
    <row r="31" spans="1:10" ht="15" customHeight="1" x14ac:dyDescent="0.3">
      <c r="A31" s="2" t="s">
        <v>24</v>
      </c>
      <c r="B31" s="2" t="s">
        <v>34309</v>
      </c>
      <c r="C31" s="2" t="s">
        <v>56</v>
      </c>
      <c r="D31" s="2" t="s">
        <v>34311</v>
      </c>
      <c r="E31" s="3">
        <v>1</v>
      </c>
      <c r="F31" s="3">
        <v>3</v>
      </c>
      <c r="G31" s="2" t="s">
        <v>629</v>
      </c>
      <c r="H31" s="2" t="s">
        <v>732</v>
      </c>
      <c r="I31" s="2" t="s">
        <v>34308</v>
      </c>
      <c r="J31" s="2">
        <v>35625763</v>
      </c>
    </row>
    <row r="32" spans="1:10" ht="15" customHeight="1" x14ac:dyDescent="0.3">
      <c r="A32" s="2" t="s">
        <v>24</v>
      </c>
      <c r="B32" s="2" t="s">
        <v>34309</v>
      </c>
      <c r="C32" s="2" t="s">
        <v>254</v>
      </c>
      <c r="D32" s="2" t="s">
        <v>34327</v>
      </c>
      <c r="E32" s="3">
        <v>1</v>
      </c>
      <c r="F32" s="3">
        <v>19</v>
      </c>
      <c r="G32" s="2" t="s">
        <v>629</v>
      </c>
      <c r="H32" s="2" t="s">
        <v>991</v>
      </c>
      <c r="I32" s="2" t="s">
        <v>34308</v>
      </c>
      <c r="J32" s="2">
        <v>34037990</v>
      </c>
    </row>
    <row r="33" spans="1:10" ht="15" customHeight="1" x14ac:dyDescent="0.3">
      <c r="A33" s="2" t="s">
        <v>24</v>
      </c>
      <c r="B33" s="2" t="s">
        <v>34309</v>
      </c>
      <c r="C33" s="2" t="s">
        <v>56</v>
      </c>
      <c r="D33" s="2" t="s">
        <v>34311</v>
      </c>
      <c r="E33" s="3">
        <v>1</v>
      </c>
      <c r="F33" s="3">
        <v>3</v>
      </c>
      <c r="G33" s="2" t="s">
        <v>629</v>
      </c>
      <c r="H33" s="2" t="s">
        <v>732</v>
      </c>
      <c r="I33" s="2" t="s">
        <v>34308</v>
      </c>
      <c r="J33" s="2">
        <v>34831138</v>
      </c>
    </row>
    <row r="34" spans="1:10" ht="15" customHeight="1" x14ac:dyDescent="0.3">
      <c r="A34" s="2" t="s">
        <v>24</v>
      </c>
      <c r="B34" s="2" t="s">
        <v>34309</v>
      </c>
      <c r="C34" s="2" t="s">
        <v>476</v>
      </c>
      <c r="D34" s="2" t="s">
        <v>34344</v>
      </c>
      <c r="E34" s="3">
        <v>1</v>
      </c>
      <c r="F34" s="3">
        <v>37</v>
      </c>
      <c r="G34" s="2" t="s">
        <v>629</v>
      </c>
      <c r="H34" s="2" t="s">
        <v>1232</v>
      </c>
      <c r="I34" s="2" t="s">
        <v>34308</v>
      </c>
      <c r="J34" s="2">
        <v>34881327</v>
      </c>
    </row>
    <row r="35" spans="1:10" ht="15" customHeight="1" x14ac:dyDescent="0.3">
      <c r="A35" s="2" t="s">
        <v>24</v>
      </c>
      <c r="B35" s="2" t="s">
        <v>34309</v>
      </c>
      <c r="C35" s="2" t="s">
        <v>109</v>
      </c>
      <c r="D35" s="2" t="s">
        <v>34315</v>
      </c>
      <c r="E35" s="3">
        <v>1</v>
      </c>
      <c r="F35" s="3">
        <v>7</v>
      </c>
      <c r="G35" s="2" t="s">
        <v>629</v>
      </c>
      <c r="H35" s="2" t="s">
        <v>797</v>
      </c>
      <c r="I35" s="2" t="s">
        <v>34308</v>
      </c>
      <c r="J35" s="2">
        <v>33894392</v>
      </c>
    </row>
    <row r="36" spans="1:10" ht="15" customHeight="1" x14ac:dyDescent="0.3">
      <c r="A36" s="2" t="s">
        <v>24</v>
      </c>
      <c r="B36" s="2" t="s">
        <v>34309</v>
      </c>
      <c r="C36" s="2" t="s">
        <v>336</v>
      </c>
      <c r="D36" s="2" t="s">
        <v>41</v>
      </c>
      <c r="E36" s="3">
        <v>1</v>
      </c>
      <c r="F36" s="3">
        <v>25</v>
      </c>
      <c r="G36" s="2" t="s">
        <v>629</v>
      </c>
      <c r="H36" s="2" t="s">
        <v>1088</v>
      </c>
      <c r="I36" s="2" t="s">
        <v>34308</v>
      </c>
      <c r="J36" s="2">
        <v>33894392</v>
      </c>
    </row>
    <row r="37" spans="1:10" ht="15" customHeight="1" x14ac:dyDescent="0.3">
      <c r="A37" s="2" t="s">
        <v>24</v>
      </c>
      <c r="B37" s="2" t="s">
        <v>34309</v>
      </c>
      <c r="C37" s="2" t="s">
        <v>56</v>
      </c>
      <c r="D37" s="2" t="s">
        <v>34311</v>
      </c>
      <c r="E37" s="3">
        <v>1</v>
      </c>
      <c r="F37" s="3">
        <v>3</v>
      </c>
      <c r="G37" s="2" t="s">
        <v>629</v>
      </c>
      <c r="H37" s="2" t="s">
        <v>732</v>
      </c>
      <c r="I37" s="2" t="s">
        <v>34308</v>
      </c>
      <c r="J37" s="2">
        <v>33629970</v>
      </c>
    </row>
    <row r="38" spans="1:10" ht="15" customHeight="1" x14ac:dyDescent="0.3">
      <c r="A38" s="2" t="s">
        <v>24</v>
      </c>
      <c r="B38" s="2" t="s">
        <v>34309</v>
      </c>
      <c r="C38" s="2" t="s">
        <v>82</v>
      </c>
      <c r="D38" s="2" t="s">
        <v>34313</v>
      </c>
      <c r="E38" s="3">
        <v>1</v>
      </c>
      <c r="F38" s="3">
        <v>5</v>
      </c>
      <c r="G38" s="2" t="s">
        <v>629</v>
      </c>
      <c r="H38" s="2" t="s">
        <v>773</v>
      </c>
      <c r="I38" s="2" t="s">
        <v>34308</v>
      </c>
      <c r="J38" s="2">
        <v>32980424</v>
      </c>
    </row>
    <row r="39" spans="1:10" ht="15" customHeight="1" x14ac:dyDescent="0.3">
      <c r="A39" s="2" t="s">
        <v>24</v>
      </c>
      <c r="B39" s="2" t="s">
        <v>34309</v>
      </c>
      <c r="C39" s="2" t="s">
        <v>109</v>
      </c>
      <c r="D39" s="2" t="s">
        <v>34315</v>
      </c>
      <c r="E39" s="3">
        <v>1</v>
      </c>
      <c r="F39" s="3">
        <v>7</v>
      </c>
      <c r="G39" s="2" t="s">
        <v>629</v>
      </c>
      <c r="H39" s="2" t="s">
        <v>797</v>
      </c>
      <c r="I39" s="2" t="s">
        <v>34308</v>
      </c>
      <c r="J39" s="2">
        <v>33777011</v>
      </c>
    </row>
    <row r="40" spans="1:10" ht="15" customHeight="1" x14ac:dyDescent="0.3">
      <c r="A40" s="2" t="s">
        <v>24</v>
      </c>
      <c r="B40" s="2" t="s">
        <v>34309</v>
      </c>
      <c r="C40" s="2" t="s">
        <v>56</v>
      </c>
      <c r="D40" s="2" t="s">
        <v>34311</v>
      </c>
      <c r="E40" s="3">
        <v>1</v>
      </c>
      <c r="F40" s="3">
        <v>3</v>
      </c>
      <c r="G40" s="2" t="s">
        <v>629</v>
      </c>
      <c r="H40" s="2" t="s">
        <v>732</v>
      </c>
      <c r="I40" s="2" t="s">
        <v>34308</v>
      </c>
      <c r="J40" s="2">
        <v>34669144</v>
      </c>
    </row>
    <row r="41" spans="1:10" ht="15" customHeight="1" x14ac:dyDescent="0.3">
      <c r="A41" s="2" t="s">
        <v>24</v>
      </c>
      <c r="B41" s="2" t="s">
        <v>34309</v>
      </c>
      <c r="C41" s="2" t="s">
        <v>40</v>
      </c>
      <c r="D41" s="2" t="s">
        <v>34310</v>
      </c>
      <c r="E41" s="3">
        <v>1</v>
      </c>
      <c r="F41" s="3">
        <v>2</v>
      </c>
      <c r="G41" s="2" t="s">
        <v>629</v>
      </c>
      <c r="H41" s="2" t="s">
        <v>653</v>
      </c>
      <c r="I41" s="2" t="s">
        <v>34308</v>
      </c>
      <c r="J41" s="2">
        <v>35783543</v>
      </c>
    </row>
    <row r="42" spans="1:10" ht="15" customHeight="1" x14ac:dyDescent="0.3">
      <c r="A42" s="2" t="s">
        <v>24</v>
      </c>
      <c r="B42" s="2" t="s">
        <v>34309</v>
      </c>
      <c r="C42" s="2" t="s">
        <v>56</v>
      </c>
      <c r="D42" s="2" t="s">
        <v>34311</v>
      </c>
      <c r="E42" s="3">
        <v>1</v>
      </c>
      <c r="F42" s="3">
        <v>3</v>
      </c>
      <c r="G42" s="2" t="s">
        <v>629</v>
      </c>
      <c r="H42" s="2" t="s">
        <v>732</v>
      </c>
      <c r="I42" s="2" t="s">
        <v>34308</v>
      </c>
      <c r="J42" s="2">
        <v>35741048</v>
      </c>
    </row>
    <row r="43" spans="1:10" ht="15" customHeight="1" x14ac:dyDescent="0.3">
      <c r="A43" s="2" t="s">
        <v>24</v>
      </c>
      <c r="B43" s="2" t="s">
        <v>34309</v>
      </c>
      <c r="C43" s="2" t="s">
        <v>336</v>
      </c>
      <c r="D43" s="2" t="s">
        <v>41</v>
      </c>
      <c r="E43" s="3">
        <v>1</v>
      </c>
      <c r="F43" s="3">
        <v>25</v>
      </c>
      <c r="G43" s="2" t="s">
        <v>629</v>
      </c>
      <c r="H43" s="2" t="s">
        <v>1088</v>
      </c>
      <c r="I43" s="2" t="s">
        <v>34308</v>
      </c>
      <c r="J43" s="2">
        <v>35445287</v>
      </c>
    </row>
    <row r="44" spans="1:10" ht="15" customHeight="1" x14ac:dyDescent="0.3">
      <c r="A44" s="2" t="s">
        <v>24</v>
      </c>
      <c r="B44" s="2" t="s">
        <v>34309</v>
      </c>
      <c r="C44" s="2" t="s">
        <v>109</v>
      </c>
      <c r="D44" s="2" t="s">
        <v>34315</v>
      </c>
      <c r="E44" s="3">
        <v>1</v>
      </c>
      <c r="F44" s="3">
        <v>7</v>
      </c>
      <c r="G44" s="2" t="s">
        <v>629</v>
      </c>
      <c r="H44" s="2" t="s">
        <v>797</v>
      </c>
      <c r="I44" s="2" t="s">
        <v>34308</v>
      </c>
      <c r="J44" s="2">
        <v>39566607</v>
      </c>
    </row>
    <row r="45" spans="1:10" ht="15" customHeight="1" x14ac:dyDescent="0.3">
      <c r="A45" s="2" t="s">
        <v>24</v>
      </c>
      <c r="B45" s="2" t="s">
        <v>34309</v>
      </c>
      <c r="C45" s="2" t="s">
        <v>336</v>
      </c>
      <c r="D45" s="2" t="s">
        <v>41</v>
      </c>
      <c r="E45" s="3">
        <v>1</v>
      </c>
      <c r="F45" s="3">
        <v>25</v>
      </c>
      <c r="G45" s="2" t="s">
        <v>629</v>
      </c>
      <c r="H45" s="2" t="s">
        <v>1088</v>
      </c>
      <c r="I45" s="2" t="s">
        <v>34308</v>
      </c>
      <c r="J45" s="2">
        <v>39566607</v>
      </c>
    </row>
    <row r="46" spans="1:10" ht="15" customHeight="1" x14ac:dyDescent="0.3">
      <c r="A46" s="2" t="s">
        <v>24</v>
      </c>
      <c r="B46" s="2" t="s">
        <v>34309</v>
      </c>
      <c r="C46" s="2" t="s">
        <v>56</v>
      </c>
      <c r="D46" s="2" t="s">
        <v>34311</v>
      </c>
      <c r="E46" s="3">
        <v>1</v>
      </c>
      <c r="F46" s="3">
        <v>3</v>
      </c>
      <c r="G46" s="2" t="s">
        <v>629</v>
      </c>
      <c r="H46" s="2" t="s">
        <v>732</v>
      </c>
      <c r="I46" s="2" t="s">
        <v>34308</v>
      </c>
      <c r="J46" s="2">
        <v>39953916</v>
      </c>
    </row>
    <row r="47" spans="1:10" ht="15" customHeight="1" x14ac:dyDescent="0.3">
      <c r="A47" s="2" t="s">
        <v>24</v>
      </c>
      <c r="B47" s="2" t="s">
        <v>34309</v>
      </c>
      <c r="C47" s="2" t="s">
        <v>109</v>
      </c>
      <c r="D47" s="2" t="s">
        <v>34315</v>
      </c>
      <c r="E47" s="3">
        <v>1</v>
      </c>
      <c r="F47" s="3">
        <v>7</v>
      </c>
      <c r="G47" s="2" t="s">
        <v>629</v>
      </c>
      <c r="H47" s="2" t="s">
        <v>797</v>
      </c>
      <c r="I47" s="2" t="s">
        <v>34308</v>
      </c>
      <c r="J47" s="2">
        <v>39867744</v>
      </c>
    </row>
    <row r="48" spans="1:10" ht="15" customHeight="1" x14ac:dyDescent="0.3">
      <c r="A48" s="2" t="s">
        <v>24</v>
      </c>
      <c r="B48" s="2" t="s">
        <v>34309</v>
      </c>
      <c r="C48" s="2" t="s">
        <v>56</v>
      </c>
      <c r="D48" s="2" t="s">
        <v>34311</v>
      </c>
      <c r="E48" s="3">
        <v>1</v>
      </c>
      <c r="F48" s="3">
        <v>3</v>
      </c>
      <c r="G48" s="2" t="s">
        <v>629</v>
      </c>
      <c r="H48" s="2" t="s">
        <v>732</v>
      </c>
      <c r="I48" s="2" t="s">
        <v>34308</v>
      </c>
      <c r="J48" s="2">
        <v>39157176</v>
      </c>
    </row>
    <row r="49" spans="1:10" ht="15" customHeight="1" x14ac:dyDescent="0.3">
      <c r="A49" s="2" t="s">
        <v>24</v>
      </c>
      <c r="B49" s="2" t="s">
        <v>34309</v>
      </c>
      <c r="C49" s="2" t="s">
        <v>56</v>
      </c>
      <c r="D49" s="2" t="s">
        <v>34311</v>
      </c>
      <c r="E49" s="3">
        <v>1</v>
      </c>
      <c r="F49" s="3">
        <v>3</v>
      </c>
      <c r="G49" s="2" t="s">
        <v>629</v>
      </c>
      <c r="H49" s="2" t="s">
        <v>732</v>
      </c>
      <c r="I49" s="2" t="s">
        <v>34308</v>
      </c>
      <c r="J49" s="2">
        <v>37119135</v>
      </c>
    </row>
    <row r="50" spans="1:10" ht="15" customHeight="1" x14ac:dyDescent="0.3">
      <c r="A50" s="2" t="s">
        <v>24</v>
      </c>
      <c r="B50" s="2" t="s">
        <v>34309</v>
      </c>
      <c r="C50" s="2" t="s">
        <v>109</v>
      </c>
      <c r="D50" s="2" t="s">
        <v>34315</v>
      </c>
      <c r="E50" s="3">
        <v>1</v>
      </c>
      <c r="F50" s="3">
        <v>7</v>
      </c>
      <c r="G50" s="2" t="s">
        <v>629</v>
      </c>
      <c r="H50" s="2" t="s">
        <v>797</v>
      </c>
      <c r="I50" s="2" t="s">
        <v>34308</v>
      </c>
      <c r="J50" s="2">
        <v>36374363</v>
      </c>
    </row>
    <row r="51" spans="1:10" ht="15" customHeight="1" x14ac:dyDescent="0.3">
      <c r="A51" s="2" t="s">
        <v>24</v>
      </c>
      <c r="B51" s="2" t="s">
        <v>34309</v>
      </c>
      <c r="C51" s="2" t="s">
        <v>336</v>
      </c>
      <c r="D51" s="2" t="s">
        <v>41</v>
      </c>
      <c r="E51" s="3">
        <v>1</v>
      </c>
      <c r="F51" s="3">
        <v>25</v>
      </c>
      <c r="G51" s="2" t="s">
        <v>629</v>
      </c>
      <c r="H51" s="2" t="s">
        <v>1088</v>
      </c>
      <c r="I51" s="2" t="s">
        <v>34308</v>
      </c>
      <c r="J51" s="2">
        <v>36374363</v>
      </c>
    </row>
    <row r="52" spans="1:10" ht="15" customHeight="1" x14ac:dyDescent="0.3">
      <c r="A52" s="2" t="s">
        <v>24</v>
      </c>
      <c r="B52" s="2" t="s">
        <v>34309</v>
      </c>
      <c r="C52" s="2" t="s">
        <v>56</v>
      </c>
      <c r="D52" s="2" t="s">
        <v>34311</v>
      </c>
      <c r="E52" s="3">
        <v>1</v>
      </c>
      <c r="F52" s="3">
        <v>3</v>
      </c>
      <c r="G52" s="2" t="s">
        <v>629</v>
      </c>
      <c r="H52" s="2" t="s">
        <v>732</v>
      </c>
      <c r="I52" s="2" t="s">
        <v>34308</v>
      </c>
      <c r="J52" s="2">
        <v>36280136</v>
      </c>
    </row>
    <row r="53" spans="1:10" ht="15" customHeight="1" x14ac:dyDescent="0.3">
      <c r="A53" s="2" t="s">
        <v>24</v>
      </c>
      <c r="B53" s="2" t="s">
        <v>34309</v>
      </c>
      <c r="C53" s="2" t="s">
        <v>109</v>
      </c>
      <c r="D53" s="2" t="s">
        <v>34315</v>
      </c>
      <c r="E53" s="3">
        <v>1</v>
      </c>
      <c r="F53" s="3">
        <v>7</v>
      </c>
      <c r="G53" s="2" t="s">
        <v>629</v>
      </c>
      <c r="H53" s="2" t="s">
        <v>797</v>
      </c>
      <c r="I53" s="2" t="s">
        <v>34308</v>
      </c>
      <c r="J53" s="2">
        <v>36845159</v>
      </c>
    </row>
    <row r="54" spans="1:10" ht="15" customHeight="1" x14ac:dyDescent="0.3">
      <c r="A54" s="2" t="s">
        <v>24</v>
      </c>
      <c r="B54" s="2" t="s">
        <v>34309</v>
      </c>
      <c r="C54" s="2" t="s">
        <v>336</v>
      </c>
      <c r="D54" s="2" t="s">
        <v>41</v>
      </c>
      <c r="E54" s="3">
        <v>1</v>
      </c>
      <c r="F54" s="3">
        <v>25</v>
      </c>
      <c r="G54" s="2" t="s">
        <v>629</v>
      </c>
      <c r="H54" s="2" t="s">
        <v>1088</v>
      </c>
      <c r="I54" s="2" t="s">
        <v>34308</v>
      </c>
      <c r="J54" s="2">
        <v>36845159</v>
      </c>
    </row>
    <row r="55" spans="1:10" ht="15" customHeight="1" x14ac:dyDescent="0.3">
      <c r="A55" s="2" t="s">
        <v>24</v>
      </c>
      <c r="B55" s="2" t="s">
        <v>34309</v>
      </c>
      <c r="C55" s="2" t="s">
        <v>56</v>
      </c>
      <c r="D55" s="2" t="s">
        <v>34311</v>
      </c>
      <c r="E55" s="3">
        <v>1</v>
      </c>
      <c r="F55" s="3">
        <v>3</v>
      </c>
      <c r="G55" s="2" t="s">
        <v>629</v>
      </c>
      <c r="H55" s="2" t="s">
        <v>732</v>
      </c>
      <c r="I55" s="2" t="s">
        <v>34308</v>
      </c>
      <c r="J55" s="2">
        <v>37304298</v>
      </c>
    </row>
    <row r="56" spans="1:10" ht="15" customHeight="1" x14ac:dyDescent="0.3">
      <c r="A56" s="2" t="s">
        <v>24</v>
      </c>
      <c r="B56" s="2" t="s">
        <v>34309</v>
      </c>
      <c r="C56" s="2" t="s">
        <v>109</v>
      </c>
      <c r="D56" s="2" t="s">
        <v>34315</v>
      </c>
      <c r="E56" s="3">
        <v>1</v>
      </c>
      <c r="F56" s="3">
        <v>7</v>
      </c>
      <c r="G56" s="2" t="s">
        <v>629</v>
      </c>
      <c r="H56" s="2" t="s">
        <v>797</v>
      </c>
      <c r="I56" s="2" t="s">
        <v>34308</v>
      </c>
      <c r="J56" s="2">
        <v>37868983</v>
      </c>
    </row>
    <row r="57" spans="1:10" ht="15" customHeight="1" x14ac:dyDescent="0.3">
      <c r="A57" s="2" t="s">
        <v>24</v>
      </c>
      <c r="B57" s="2" t="s">
        <v>34309</v>
      </c>
      <c r="C57" s="2" t="s">
        <v>336</v>
      </c>
      <c r="D57" s="2" t="s">
        <v>41</v>
      </c>
      <c r="E57" s="3">
        <v>1</v>
      </c>
      <c r="F57" s="3">
        <v>25</v>
      </c>
      <c r="G57" s="2" t="s">
        <v>629</v>
      </c>
      <c r="H57" s="2" t="s">
        <v>1088</v>
      </c>
      <c r="I57" s="2" t="s">
        <v>34308</v>
      </c>
      <c r="J57" s="2">
        <v>37868983</v>
      </c>
    </row>
    <row r="58" spans="1:10" ht="15" customHeight="1" x14ac:dyDescent="0.3">
      <c r="A58" s="2" t="s">
        <v>24</v>
      </c>
      <c r="B58" s="2" t="s">
        <v>34309</v>
      </c>
      <c r="C58" s="2" t="s">
        <v>56</v>
      </c>
      <c r="D58" s="2" t="s">
        <v>34311</v>
      </c>
      <c r="E58" s="3">
        <v>1</v>
      </c>
      <c r="F58" s="3">
        <v>3</v>
      </c>
      <c r="G58" s="2" t="s">
        <v>629</v>
      </c>
      <c r="H58" s="2" t="s">
        <v>732</v>
      </c>
      <c r="I58" s="2" t="s">
        <v>34308</v>
      </c>
      <c r="J58" s="2">
        <v>37954618</v>
      </c>
    </row>
    <row r="59" spans="1:10" ht="15" customHeight="1" x14ac:dyDescent="0.3">
      <c r="A59" s="2" t="s">
        <v>24</v>
      </c>
      <c r="B59" s="2" t="s">
        <v>34309</v>
      </c>
      <c r="C59" s="2" t="s">
        <v>109</v>
      </c>
      <c r="D59" s="2" t="s">
        <v>34315</v>
      </c>
      <c r="E59" s="3">
        <v>1</v>
      </c>
      <c r="F59" s="3">
        <v>7</v>
      </c>
      <c r="G59" s="2" t="s">
        <v>629</v>
      </c>
      <c r="H59" s="2" t="s">
        <v>797</v>
      </c>
      <c r="I59" s="2" t="s">
        <v>34308</v>
      </c>
      <c r="J59" s="2">
        <v>35445287</v>
      </c>
    </row>
    <row r="60" spans="1:10" ht="15" customHeight="1" x14ac:dyDescent="0.3">
      <c r="A60" s="2" t="s">
        <v>24</v>
      </c>
      <c r="B60" s="2" t="s">
        <v>34309</v>
      </c>
      <c r="C60" s="2" t="s">
        <v>336</v>
      </c>
      <c r="D60" s="2" t="s">
        <v>41</v>
      </c>
      <c r="E60" s="3">
        <v>1</v>
      </c>
      <c r="F60" s="3">
        <v>25</v>
      </c>
      <c r="G60" s="2" t="s">
        <v>629</v>
      </c>
      <c r="H60" s="2" t="s">
        <v>1088</v>
      </c>
      <c r="I60" s="2" t="s">
        <v>34308</v>
      </c>
      <c r="J60" s="2">
        <v>33777011</v>
      </c>
    </row>
    <row r="61" spans="1:10" ht="15" customHeight="1" x14ac:dyDescent="0.3">
      <c r="A61" s="2" t="s">
        <v>24</v>
      </c>
      <c r="B61" s="2" t="s">
        <v>34309</v>
      </c>
      <c r="C61" s="2" t="s">
        <v>56</v>
      </c>
      <c r="D61" s="2" t="s">
        <v>34311</v>
      </c>
      <c r="E61" s="3">
        <v>1</v>
      </c>
      <c r="F61" s="3">
        <v>3</v>
      </c>
      <c r="G61" s="2" t="s">
        <v>629</v>
      </c>
      <c r="H61" s="2" t="s">
        <v>732</v>
      </c>
      <c r="I61" s="2" t="s">
        <v>34308</v>
      </c>
      <c r="J61" s="2">
        <v>33889552</v>
      </c>
    </row>
    <row r="62" spans="1:10" ht="15" customHeight="1" x14ac:dyDescent="0.3">
      <c r="A62" s="2" t="s">
        <v>24</v>
      </c>
      <c r="B62" s="2" t="s">
        <v>34309</v>
      </c>
      <c r="C62" s="2" t="s">
        <v>40</v>
      </c>
      <c r="D62" s="2" t="s">
        <v>34310</v>
      </c>
      <c r="E62" s="3">
        <v>1</v>
      </c>
      <c r="F62" s="3">
        <v>2</v>
      </c>
      <c r="G62" s="2" t="s">
        <v>629</v>
      </c>
      <c r="H62" s="2" t="s">
        <v>653</v>
      </c>
      <c r="I62" s="2" t="s">
        <v>34308</v>
      </c>
      <c r="J62" s="2">
        <v>33968027</v>
      </c>
    </row>
    <row r="63" spans="1:10" ht="15" customHeight="1" x14ac:dyDescent="0.3">
      <c r="A63" s="2" t="s">
        <v>24</v>
      </c>
      <c r="B63" s="2" t="s">
        <v>34309</v>
      </c>
      <c r="C63" s="2" t="s">
        <v>56</v>
      </c>
      <c r="D63" s="2" t="s">
        <v>34311</v>
      </c>
      <c r="E63" s="3">
        <v>1</v>
      </c>
      <c r="F63" s="3">
        <v>3</v>
      </c>
      <c r="G63" s="2" t="s">
        <v>629</v>
      </c>
      <c r="H63" s="2" t="s">
        <v>732</v>
      </c>
      <c r="I63" s="2" t="s">
        <v>34308</v>
      </c>
      <c r="J63" s="2">
        <v>35126372</v>
      </c>
    </row>
    <row r="64" spans="1:10" ht="15" customHeight="1" x14ac:dyDescent="0.3">
      <c r="A64" s="2" t="s">
        <v>24</v>
      </c>
      <c r="B64" s="2" t="s">
        <v>34309</v>
      </c>
      <c r="C64" s="2" t="s">
        <v>254</v>
      </c>
      <c r="D64" s="2" t="s">
        <v>34327</v>
      </c>
      <c r="E64" s="3">
        <v>1</v>
      </c>
      <c r="F64" s="3">
        <v>19</v>
      </c>
      <c r="G64" s="2" t="s">
        <v>629</v>
      </c>
      <c r="H64" s="2" t="s">
        <v>991</v>
      </c>
      <c r="I64" s="2" t="s">
        <v>34308</v>
      </c>
      <c r="J64" s="2">
        <v>23480186</v>
      </c>
    </row>
    <row r="65" spans="1:10" ht="15" customHeight="1" x14ac:dyDescent="0.3">
      <c r="A65" s="2" t="s">
        <v>24</v>
      </c>
      <c r="B65" s="2" t="s">
        <v>34309</v>
      </c>
      <c r="C65" s="2" t="s">
        <v>109</v>
      </c>
      <c r="D65" s="2" t="s">
        <v>34315</v>
      </c>
      <c r="E65" s="3">
        <v>1</v>
      </c>
      <c r="F65" s="3">
        <v>7</v>
      </c>
      <c r="G65" s="2" t="s">
        <v>629</v>
      </c>
      <c r="H65" s="2" t="s">
        <v>797</v>
      </c>
      <c r="I65" s="2" t="s">
        <v>34308</v>
      </c>
      <c r="J65" s="2">
        <v>22936739</v>
      </c>
    </row>
    <row r="66" spans="1:10" ht="15" customHeight="1" x14ac:dyDescent="0.3">
      <c r="A66" s="2" t="s">
        <v>24</v>
      </c>
      <c r="B66" s="2" t="s">
        <v>34309</v>
      </c>
      <c r="C66" s="2" t="s">
        <v>56</v>
      </c>
      <c r="D66" s="2" t="s">
        <v>34311</v>
      </c>
      <c r="E66" s="3">
        <v>1</v>
      </c>
      <c r="F66" s="3">
        <v>3</v>
      </c>
      <c r="G66" s="2" t="s">
        <v>629</v>
      </c>
      <c r="H66" s="2" t="s">
        <v>732</v>
      </c>
      <c r="I66" s="2" t="s">
        <v>34308</v>
      </c>
      <c r="J66" s="2">
        <v>18547478</v>
      </c>
    </row>
    <row r="67" spans="1:10" ht="15" customHeight="1" x14ac:dyDescent="0.3">
      <c r="A67" s="2" t="s">
        <v>24</v>
      </c>
      <c r="B67" s="2" t="s">
        <v>34309</v>
      </c>
      <c r="C67" s="2" t="s">
        <v>56</v>
      </c>
      <c r="D67" s="2" t="s">
        <v>34311</v>
      </c>
      <c r="E67" s="3">
        <v>1</v>
      </c>
      <c r="F67" s="3">
        <v>3</v>
      </c>
      <c r="G67" s="2" t="s">
        <v>629</v>
      </c>
      <c r="H67" s="2" t="s">
        <v>732</v>
      </c>
      <c r="I67" s="2" t="s">
        <v>34308</v>
      </c>
      <c r="J67" s="2">
        <v>18178818</v>
      </c>
    </row>
    <row r="68" spans="1:10" ht="15" customHeight="1" x14ac:dyDescent="0.3">
      <c r="A68" s="2" t="s">
        <v>24</v>
      </c>
      <c r="B68" s="2" t="s">
        <v>34309</v>
      </c>
      <c r="C68" s="2" t="s">
        <v>254</v>
      </c>
      <c r="D68" s="2" t="s">
        <v>34327</v>
      </c>
      <c r="E68" s="3">
        <v>1</v>
      </c>
      <c r="F68" s="3">
        <v>19</v>
      </c>
      <c r="G68" s="2" t="s">
        <v>629</v>
      </c>
      <c r="H68" s="2" t="s">
        <v>991</v>
      </c>
      <c r="I68" s="2" t="s">
        <v>34308</v>
      </c>
      <c r="J68" s="2">
        <v>17898316</v>
      </c>
    </row>
    <row r="69" spans="1:10" ht="15" customHeight="1" x14ac:dyDescent="0.3">
      <c r="A69" s="2" t="s">
        <v>24</v>
      </c>
      <c r="B69" s="2" t="s">
        <v>34309</v>
      </c>
      <c r="C69" s="2" t="s">
        <v>56</v>
      </c>
      <c r="D69" s="2" t="s">
        <v>34311</v>
      </c>
      <c r="E69" s="3">
        <v>1</v>
      </c>
      <c r="F69" s="3">
        <v>3</v>
      </c>
      <c r="G69" s="2" t="s">
        <v>629</v>
      </c>
      <c r="H69" s="2" t="s">
        <v>732</v>
      </c>
      <c r="I69" s="2" t="s">
        <v>34308</v>
      </c>
      <c r="J69" s="2">
        <v>17313486</v>
      </c>
    </row>
    <row r="70" spans="1:10" ht="15" customHeight="1" x14ac:dyDescent="0.3">
      <c r="A70" s="2" t="s">
        <v>24</v>
      </c>
      <c r="B70" s="2" t="s">
        <v>34309</v>
      </c>
      <c r="C70" s="2" t="s">
        <v>56</v>
      </c>
      <c r="D70" s="2" t="s">
        <v>34311</v>
      </c>
      <c r="E70" s="3">
        <v>1</v>
      </c>
      <c r="F70" s="3">
        <v>3</v>
      </c>
      <c r="G70" s="2" t="s">
        <v>629</v>
      </c>
      <c r="H70" s="2" t="s">
        <v>732</v>
      </c>
      <c r="I70" s="2" t="s">
        <v>34308</v>
      </c>
      <c r="J70" s="2">
        <v>16544264</v>
      </c>
    </row>
    <row r="71" spans="1:10" ht="15" customHeight="1" x14ac:dyDescent="0.3">
      <c r="A71" s="2" t="s">
        <v>24</v>
      </c>
      <c r="B71" s="2" t="s">
        <v>34309</v>
      </c>
      <c r="C71" s="2" t="s">
        <v>56</v>
      </c>
      <c r="D71" s="2" t="s">
        <v>34311</v>
      </c>
      <c r="E71" s="3">
        <v>1</v>
      </c>
      <c r="F71" s="3">
        <v>3</v>
      </c>
      <c r="G71" s="2" t="s">
        <v>629</v>
      </c>
      <c r="H71" s="2" t="s">
        <v>732</v>
      </c>
      <c r="I71" s="2" t="s">
        <v>34308</v>
      </c>
      <c r="J71" s="2">
        <v>15696104</v>
      </c>
    </row>
    <row r="72" spans="1:10" ht="15" customHeight="1" x14ac:dyDescent="0.3">
      <c r="A72" s="2" t="s">
        <v>24</v>
      </c>
      <c r="B72" s="2" t="s">
        <v>34309</v>
      </c>
      <c r="C72" s="2" t="s">
        <v>56</v>
      </c>
      <c r="D72" s="2" t="s">
        <v>34311</v>
      </c>
      <c r="E72" s="3">
        <v>1</v>
      </c>
      <c r="F72" s="3">
        <v>3</v>
      </c>
      <c r="G72" s="2" t="s">
        <v>629</v>
      </c>
      <c r="H72" s="2" t="s">
        <v>732</v>
      </c>
      <c r="I72" s="2" t="s">
        <v>34308</v>
      </c>
      <c r="J72" s="2">
        <v>12682112</v>
      </c>
    </row>
    <row r="73" spans="1:10" ht="15" customHeight="1" x14ac:dyDescent="0.3">
      <c r="A73" s="2" t="s">
        <v>24</v>
      </c>
      <c r="B73" s="2" t="s">
        <v>34309</v>
      </c>
      <c r="C73" s="2" t="s">
        <v>56</v>
      </c>
      <c r="D73" s="2" t="s">
        <v>34311</v>
      </c>
      <c r="E73" s="3">
        <v>1</v>
      </c>
      <c r="F73" s="3">
        <v>3</v>
      </c>
      <c r="G73" s="2" t="s">
        <v>629</v>
      </c>
      <c r="H73" s="2" t="s">
        <v>732</v>
      </c>
      <c r="I73" s="2" t="s">
        <v>34308</v>
      </c>
      <c r="J73" s="2">
        <v>26307434</v>
      </c>
    </row>
    <row r="74" spans="1:10" ht="15" customHeight="1" x14ac:dyDescent="0.3">
      <c r="A74" s="2" t="s">
        <v>24</v>
      </c>
      <c r="B74" s="2" t="s">
        <v>34309</v>
      </c>
      <c r="C74" s="2" t="s">
        <v>109</v>
      </c>
      <c r="D74" s="2" t="s">
        <v>34315</v>
      </c>
      <c r="E74" s="3">
        <v>1</v>
      </c>
      <c r="F74" s="3">
        <v>7</v>
      </c>
      <c r="G74" s="2" t="s">
        <v>629</v>
      </c>
      <c r="H74" s="2" t="s">
        <v>797</v>
      </c>
      <c r="I74" s="2" t="s">
        <v>34308</v>
      </c>
      <c r="J74" s="2">
        <v>30455695</v>
      </c>
    </row>
    <row r="75" spans="1:10" ht="15" customHeight="1" x14ac:dyDescent="0.3">
      <c r="A75" s="2" t="s">
        <v>24</v>
      </c>
      <c r="B75" s="2" t="s">
        <v>34309</v>
      </c>
      <c r="C75" s="2" t="s">
        <v>109</v>
      </c>
      <c r="D75" s="2" t="s">
        <v>34315</v>
      </c>
      <c r="E75" s="3">
        <v>1</v>
      </c>
      <c r="F75" s="3">
        <v>7</v>
      </c>
      <c r="G75" s="2" t="s">
        <v>629</v>
      </c>
      <c r="H75" s="2" t="s">
        <v>797</v>
      </c>
      <c r="I75" s="2" t="s">
        <v>34308</v>
      </c>
      <c r="J75" s="2">
        <v>30043993</v>
      </c>
    </row>
    <row r="76" spans="1:10" ht="15" customHeight="1" x14ac:dyDescent="0.3">
      <c r="A76" s="2" t="s">
        <v>24</v>
      </c>
      <c r="B76" s="2" t="s">
        <v>34309</v>
      </c>
      <c r="C76" s="2" t="s">
        <v>109</v>
      </c>
      <c r="D76" s="2" t="s">
        <v>34315</v>
      </c>
      <c r="E76" s="3">
        <v>1</v>
      </c>
      <c r="F76" s="3">
        <v>7</v>
      </c>
      <c r="G76" s="2" t="s">
        <v>629</v>
      </c>
      <c r="H76" s="2" t="s">
        <v>797</v>
      </c>
      <c r="I76" s="2" t="s">
        <v>34308</v>
      </c>
      <c r="J76" s="2">
        <v>32169379</v>
      </c>
    </row>
    <row r="77" spans="1:10" ht="15" customHeight="1" x14ac:dyDescent="0.3">
      <c r="A77" s="2" t="s">
        <v>24</v>
      </c>
      <c r="B77" s="2" t="s">
        <v>34309</v>
      </c>
      <c r="C77" s="2" t="s">
        <v>56</v>
      </c>
      <c r="D77" s="2" t="s">
        <v>34311</v>
      </c>
      <c r="E77" s="3">
        <v>1</v>
      </c>
      <c r="F77" s="3">
        <v>3</v>
      </c>
      <c r="G77" s="2" t="s">
        <v>629</v>
      </c>
      <c r="H77" s="2" t="s">
        <v>732</v>
      </c>
      <c r="I77" s="2" t="s">
        <v>34308</v>
      </c>
      <c r="J77" s="2">
        <v>32333914</v>
      </c>
    </row>
    <row r="78" spans="1:10" ht="15" customHeight="1" x14ac:dyDescent="0.3">
      <c r="A78" s="2" t="s">
        <v>24</v>
      </c>
      <c r="B78" s="2" t="s">
        <v>34309</v>
      </c>
      <c r="C78" s="2" t="s">
        <v>109</v>
      </c>
      <c r="D78" s="2" t="s">
        <v>34315</v>
      </c>
      <c r="E78" s="3">
        <v>1</v>
      </c>
      <c r="F78" s="3">
        <v>7</v>
      </c>
      <c r="G78" s="2" t="s">
        <v>629</v>
      </c>
      <c r="H78" s="2" t="s">
        <v>797</v>
      </c>
      <c r="I78" s="2" t="s">
        <v>34308</v>
      </c>
      <c r="J78" s="2">
        <v>32333914</v>
      </c>
    </row>
    <row r="79" spans="1:10" ht="15" customHeight="1" x14ac:dyDescent="0.3">
      <c r="A79" s="2" t="s">
        <v>24</v>
      </c>
      <c r="B79" s="2" t="s">
        <v>34309</v>
      </c>
      <c r="C79" s="2" t="s">
        <v>109</v>
      </c>
      <c r="D79" s="2" t="s">
        <v>34315</v>
      </c>
      <c r="E79" s="3">
        <v>1</v>
      </c>
      <c r="F79" s="3">
        <v>7</v>
      </c>
      <c r="G79" s="2" t="s">
        <v>629</v>
      </c>
      <c r="H79" s="2" t="s">
        <v>797</v>
      </c>
      <c r="I79" s="2" t="s">
        <v>34308</v>
      </c>
      <c r="J79" s="2">
        <v>32278865</v>
      </c>
    </row>
    <row r="80" spans="1:10" ht="15" customHeight="1" x14ac:dyDescent="0.3">
      <c r="A80" s="2" t="s">
        <v>24</v>
      </c>
      <c r="B80" s="2" t="s">
        <v>34309</v>
      </c>
      <c r="C80" s="2" t="s">
        <v>56</v>
      </c>
      <c r="D80" s="2" t="s">
        <v>34311</v>
      </c>
      <c r="E80" s="3">
        <v>1</v>
      </c>
      <c r="F80" s="3">
        <v>3</v>
      </c>
      <c r="G80" s="2" t="s">
        <v>629</v>
      </c>
      <c r="H80" s="2" t="s">
        <v>732</v>
      </c>
      <c r="I80" s="2" t="s">
        <v>34308</v>
      </c>
      <c r="J80" s="2">
        <v>32458804</v>
      </c>
    </row>
    <row r="81" spans="1:10" ht="15" customHeight="1" x14ac:dyDescent="0.3">
      <c r="A81" s="2" t="s">
        <v>24</v>
      </c>
      <c r="B81" s="2" t="s">
        <v>34309</v>
      </c>
      <c r="C81" s="2" t="s">
        <v>109</v>
      </c>
      <c r="D81" s="2" t="s">
        <v>34315</v>
      </c>
      <c r="E81" s="3">
        <v>1</v>
      </c>
      <c r="F81" s="3">
        <v>7</v>
      </c>
      <c r="G81" s="2" t="s">
        <v>629</v>
      </c>
      <c r="H81" s="2" t="s">
        <v>797</v>
      </c>
      <c r="I81" s="2" t="s">
        <v>34308</v>
      </c>
      <c r="J81" s="2">
        <v>32235478</v>
      </c>
    </row>
    <row r="82" spans="1:10" ht="15" customHeight="1" x14ac:dyDescent="0.3">
      <c r="A82" s="2" t="s">
        <v>24</v>
      </c>
      <c r="B82" s="2" t="s">
        <v>34309</v>
      </c>
      <c r="C82" s="2" t="s">
        <v>109</v>
      </c>
      <c r="D82" s="2" t="s">
        <v>34315</v>
      </c>
      <c r="E82" s="3">
        <v>1</v>
      </c>
      <c r="F82" s="3">
        <v>7</v>
      </c>
      <c r="G82" s="2" t="s">
        <v>629</v>
      </c>
      <c r="H82" s="2" t="s">
        <v>797</v>
      </c>
      <c r="I82" s="2" t="s">
        <v>34308</v>
      </c>
      <c r="J82" s="2">
        <v>32296413</v>
      </c>
    </row>
    <row r="83" spans="1:10" ht="15" customHeight="1" x14ac:dyDescent="0.3">
      <c r="A83" s="2" t="s">
        <v>24</v>
      </c>
      <c r="B83" s="2" t="s">
        <v>34309</v>
      </c>
      <c r="C83" s="2" t="s">
        <v>336</v>
      </c>
      <c r="D83" s="2" t="s">
        <v>41</v>
      </c>
      <c r="E83" s="3">
        <v>1</v>
      </c>
      <c r="F83" s="3">
        <v>25</v>
      </c>
      <c r="G83" s="2" t="s">
        <v>629</v>
      </c>
      <c r="H83" s="2" t="s">
        <v>1088</v>
      </c>
      <c r="I83" s="2" t="s">
        <v>34308</v>
      </c>
      <c r="J83" s="2">
        <v>32296413</v>
      </c>
    </row>
    <row r="84" spans="1:10" ht="15" customHeight="1" x14ac:dyDescent="0.3">
      <c r="A84" s="2" t="s">
        <v>24</v>
      </c>
      <c r="B84" s="2" t="s">
        <v>34309</v>
      </c>
      <c r="C84" s="2" t="s">
        <v>109</v>
      </c>
      <c r="D84" s="2" t="s">
        <v>34315</v>
      </c>
      <c r="E84" s="3">
        <v>1</v>
      </c>
      <c r="F84" s="3">
        <v>7</v>
      </c>
      <c r="G84" s="2" t="s">
        <v>629</v>
      </c>
      <c r="H84" s="2" t="s">
        <v>797</v>
      </c>
      <c r="I84" s="2" t="s">
        <v>34308</v>
      </c>
      <c r="J84" s="2">
        <v>32695106</v>
      </c>
    </row>
    <row r="85" spans="1:10" ht="15" customHeight="1" x14ac:dyDescent="0.3">
      <c r="A85" s="2" t="s">
        <v>24</v>
      </c>
      <c r="B85" s="2" t="s">
        <v>34309</v>
      </c>
      <c r="C85" s="2" t="s">
        <v>476</v>
      </c>
      <c r="D85" s="2" t="s">
        <v>34344</v>
      </c>
      <c r="E85" s="3">
        <v>1</v>
      </c>
      <c r="F85" s="3">
        <v>37</v>
      </c>
      <c r="G85" s="2" t="s">
        <v>629</v>
      </c>
      <c r="H85" s="2" t="s">
        <v>1232</v>
      </c>
      <c r="I85" s="2" t="s">
        <v>34308</v>
      </c>
      <c r="J85" s="2">
        <v>33324422</v>
      </c>
    </row>
    <row r="86" spans="1:10" ht="15" customHeight="1" x14ac:dyDescent="0.3">
      <c r="A86" s="2" t="s">
        <v>24</v>
      </c>
      <c r="B86" s="2" t="s">
        <v>34309</v>
      </c>
      <c r="C86" s="2" t="s">
        <v>109</v>
      </c>
      <c r="D86" s="2" t="s">
        <v>34315</v>
      </c>
      <c r="E86" s="3">
        <v>1</v>
      </c>
      <c r="F86" s="3">
        <v>7</v>
      </c>
      <c r="G86" s="2" t="s">
        <v>629</v>
      </c>
      <c r="H86" s="2" t="s">
        <v>797</v>
      </c>
      <c r="I86" s="2" t="s">
        <v>34308</v>
      </c>
      <c r="J86" s="2">
        <v>31361157</v>
      </c>
    </row>
    <row r="87" spans="1:10" ht="15" customHeight="1" x14ac:dyDescent="0.3">
      <c r="A87" s="2" t="s">
        <v>24</v>
      </c>
      <c r="B87" s="2" t="s">
        <v>34309</v>
      </c>
      <c r="C87" s="2" t="s">
        <v>109</v>
      </c>
      <c r="D87" s="2" t="s">
        <v>34315</v>
      </c>
      <c r="E87" s="3">
        <v>1</v>
      </c>
      <c r="F87" s="3">
        <v>7</v>
      </c>
      <c r="G87" s="2" t="s">
        <v>629</v>
      </c>
      <c r="H87" s="2" t="s">
        <v>797</v>
      </c>
      <c r="I87" s="2" t="s">
        <v>34308</v>
      </c>
      <c r="J87" s="2">
        <v>30644015</v>
      </c>
    </row>
    <row r="88" spans="1:10" ht="15" customHeight="1" x14ac:dyDescent="0.3">
      <c r="A88" s="2" t="s">
        <v>24</v>
      </c>
      <c r="B88" s="2" t="s">
        <v>34309</v>
      </c>
      <c r="C88" s="2" t="s">
        <v>254</v>
      </c>
      <c r="D88" s="2" t="s">
        <v>34327</v>
      </c>
      <c r="E88" s="3">
        <v>1</v>
      </c>
      <c r="F88" s="3">
        <v>19</v>
      </c>
      <c r="G88" s="2" t="s">
        <v>629</v>
      </c>
      <c r="H88" s="2" t="s">
        <v>991</v>
      </c>
      <c r="I88" s="2" t="s">
        <v>34308</v>
      </c>
      <c r="J88" s="2">
        <v>30905051</v>
      </c>
    </row>
    <row r="89" spans="1:10" ht="15" customHeight="1" x14ac:dyDescent="0.3">
      <c r="A89" s="2" t="s">
        <v>24</v>
      </c>
      <c r="B89" s="2" t="s">
        <v>34309</v>
      </c>
      <c r="C89" s="2" t="s">
        <v>497</v>
      </c>
      <c r="D89" s="2" t="s">
        <v>34346</v>
      </c>
      <c r="E89" s="3">
        <v>1</v>
      </c>
      <c r="F89" s="3">
        <v>39</v>
      </c>
      <c r="G89" s="2" t="s">
        <v>629</v>
      </c>
      <c r="H89" s="2" t="s">
        <v>1266</v>
      </c>
      <c r="I89" s="2" t="s">
        <v>34308</v>
      </c>
      <c r="J89" s="2">
        <v>30905051</v>
      </c>
    </row>
    <row r="90" spans="1:10" ht="15" customHeight="1" x14ac:dyDescent="0.3">
      <c r="A90" s="2" t="s">
        <v>24</v>
      </c>
      <c r="B90" s="2" t="s">
        <v>34309</v>
      </c>
      <c r="C90" s="2" t="s">
        <v>254</v>
      </c>
      <c r="D90" s="2" t="s">
        <v>34327</v>
      </c>
      <c r="E90" s="3">
        <v>1</v>
      </c>
      <c r="F90" s="3">
        <v>19</v>
      </c>
      <c r="G90" s="2" t="s">
        <v>629</v>
      </c>
      <c r="H90" s="2" t="s">
        <v>991</v>
      </c>
      <c r="I90" s="2" t="s">
        <v>34308</v>
      </c>
      <c r="J90" s="2">
        <v>30547383</v>
      </c>
    </row>
    <row r="91" spans="1:10" ht="15" customHeight="1" x14ac:dyDescent="0.3">
      <c r="A91" s="2" t="s">
        <v>24</v>
      </c>
      <c r="B91" s="2" t="s">
        <v>34309</v>
      </c>
      <c r="C91" s="2" t="s">
        <v>497</v>
      </c>
      <c r="D91" s="2" t="s">
        <v>34346</v>
      </c>
      <c r="E91" s="3">
        <v>1</v>
      </c>
      <c r="F91" s="3">
        <v>39</v>
      </c>
      <c r="G91" s="2" t="s">
        <v>629</v>
      </c>
      <c r="H91" s="2" t="s">
        <v>1266</v>
      </c>
      <c r="I91" s="2" t="s">
        <v>34308</v>
      </c>
      <c r="J91" s="2">
        <v>30547383</v>
      </c>
    </row>
    <row r="92" spans="1:10" ht="15" customHeight="1" x14ac:dyDescent="0.3">
      <c r="A92" s="2" t="s">
        <v>24</v>
      </c>
      <c r="B92" s="2" t="s">
        <v>34309</v>
      </c>
      <c r="C92" s="2" t="s">
        <v>56</v>
      </c>
      <c r="D92" s="2" t="s">
        <v>34311</v>
      </c>
      <c r="E92" s="3">
        <v>1</v>
      </c>
      <c r="F92" s="3">
        <v>3</v>
      </c>
      <c r="G92" s="2" t="s">
        <v>629</v>
      </c>
      <c r="H92" s="2" t="s">
        <v>732</v>
      </c>
      <c r="I92" s="2" t="s">
        <v>34308</v>
      </c>
      <c r="J92" s="2">
        <v>31969880</v>
      </c>
    </row>
    <row r="93" spans="1:10" ht="15" customHeight="1" x14ac:dyDescent="0.3">
      <c r="A93" s="2" t="s">
        <v>24</v>
      </c>
      <c r="B93" s="2" t="s">
        <v>34309</v>
      </c>
      <c r="C93" s="2" t="s">
        <v>254</v>
      </c>
      <c r="D93" s="2" t="s">
        <v>34327</v>
      </c>
      <c r="E93" s="3">
        <v>1</v>
      </c>
      <c r="F93" s="3">
        <v>19</v>
      </c>
      <c r="G93" s="2" t="s">
        <v>629</v>
      </c>
      <c r="H93" s="2" t="s">
        <v>991</v>
      </c>
      <c r="I93" s="2" t="s">
        <v>34308</v>
      </c>
      <c r="J93" s="2">
        <v>30043993</v>
      </c>
    </row>
    <row r="94" spans="1:10" ht="15" customHeight="1" x14ac:dyDescent="0.3">
      <c r="A94" s="2" t="s">
        <v>40</v>
      </c>
      <c r="B94" s="2" t="s">
        <v>34310</v>
      </c>
      <c r="C94" s="2" t="s">
        <v>69</v>
      </c>
      <c r="D94" s="2" t="s">
        <v>34312</v>
      </c>
      <c r="E94" s="3">
        <v>2</v>
      </c>
      <c r="F94" s="3">
        <v>4</v>
      </c>
      <c r="G94" s="2" t="s">
        <v>653</v>
      </c>
      <c r="H94" s="2" t="s">
        <v>756</v>
      </c>
      <c r="I94" s="2" t="s">
        <v>34305</v>
      </c>
      <c r="J94" s="2" t="s">
        <v>210</v>
      </c>
    </row>
    <row r="95" spans="1:10" ht="15" customHeight="1" x14ac:dyDescent="0.3">
      <c r="A95" s="2" t="s">
        <v>40</v>
      </c>
      <c r="B95" s="2" t="s">
        <v>34310</v>
      </c>
      <c r="C95" s="2" t="s">
        <v>206</v>
      </c>
      <c r="D95" s="2" t="s">
        <v>34323</v>
      </c>
      <c r="E95" s="3">
        <v>2</v>
      </c>
      <c r="F95" s="3">
        <v>15</v>
      </c>
      <c r="G95" s="2" t="s">
        <v>653</v>
      </c>
      <c r="H95" s="2" t="s">
        <v>916</v>
      </c>
      <c r="I95" s="2" t="s">
        <v>34305</v>
      </c>
      <c r="J95" s="2" t="s">
        <v>210</v>
      </c>
    </row>
    <row r="96" spans="1:10" ht="15" customHeight="1" x14ac:dyDescent="0.3">
      <c r="A96" s="2" t="s">
        <v>40</v>
      </c>
      <c r="B96" s="2" t="s">
        <v>34310</v>
      </c>
      <c r="C96" s="2" t="s">
        <v>206</v>
      </c>
      <c r="D96" s="2" t="s">
        <v>34323</v>
      </c>
      <c r="E96" s="3">
        <v>2</v>
      </c>
      <c r="F96" s="3">
        <v>15</v>
      </c>
      <c r="G96" s="2" t="s">
        <v>653</v>
      </c>
      <c r="H96" s="2" t="s">
        <v>916</v>
      </c>
      <c r="I96" s="2" t="s">
        <v>14</v>
      </c>
      <c r="J96" s="2" t="s">
        <v>47</v>
      </c>
    </row>
    <row r="97" spans="1:10" ht="15" customHeight="1" x14ac:dyDescent="0.3">
      <c r="A97" s="2" t="s">
        <v>40</v>
      </c>
      <c r="B97" s="2" t="s">
        <v>34310</v>
      </c>
      <c r="C97" s="2" t="s">
        <v>454</v>
      </c>
      <c r="D97" s="2" t="s">
        <v>34342</v>
      </c>
      <c r="E97" s="3">
        <v>2</v>
      </c>
      <c r="F97" s="3">
        <v>35</v>
      </c>
      <c r="G97" s="2" t="s">
        <v>653</v>
      </c>
      <c r="H97" s="2" t="s">
        <v>1213</v>
      </c>
      <c r="I97" s="2" t="s">
        <v>34306</v>
      </c>
      <c r="J97" s="2" t="s">
        <v>6675</v>
      </c>
    </row>
    <row r="98" spans="1:10" ht="15" customHeight="1" x14ac:dyDescent="0.3">
      <c r="A98" s="2" t="s">
        <v>40</v>
      </c>
      <c r="B98" s="2" t="s">
        <v>34310</v>
      </c>
      <c r="C98" s="2" t="s">
        <v>135</v>
      </c>
      <c r="D98" s="2" t="s">
        <v>34317</v>
      </c>
      <c r="E98" s="3">
        <v>2</v>
      </c>
      <c r="F98" s="3">
        <v>9</v>
      </c>
      <c r="G98" s="2" t="s">
        <v>653</v>
      </c>
      <c r="H98" s="2" t="s">
        <v>840</v>
      </c>
      <c r="I98" s="2" t="s">
        <v>34306</v>
      </c>
      <c r="J98" s="2" t="s">
        <v>6675</v>
      </c>
    </row>
    <row r="99" spans="1:10" ht="15" customHeight="1" x14ac:dyDescent="0.3">
      <c r="A99" s="2" t="s">
        <v>40</v>
      </c>
      <c r="B99" s="2" t="s">
        <v>34310</v>
      </c>
      <c r="C99" s="2" t="s">
        <v>69</v>
      </c>
      <c r="D99" s="2" t="s">
        <v>34312</v>
      </c>
      <c r="E99" s="3">
        <v>2</v>
      </c>
      <c r="F99" s="3">
        <v>4</v>
      </c>
      <c r="G99" s="2" t="s">
        <v>653</v>
      </c>
      <c r="H99" s="2" t="s">
        <v>756</v>
      </c>
      <c r="I99" s="2" t="s">
        <v>34306</v>
      </c>
      <c r="J99" s="2" t="s">
        <v>5780</v>
      </c>
    </row>
    <row r="100" spans="1:10" ht="15" customHeight="1" x14ac:dyDescent="0.3">
      <c r="A100" s="2" t="s">
        <v>40</v>
      </c>
      <c r="B100" s="2" t="s">
        <v>34310</v>
      </c>
      <c r="C100" s="2" t="s">
        <v>94</v>
      </c>
      <c r="D100" s="2" t="s">
        <v>34314</v>
      </c>
      <c r="E100" s="3">
        <v>2</v>
      </c>
      <c r="F100" s="3">
        <v>6</v>
      </c>
      <c r="G100" s="2" t="s">
        <v>653</v>
      </c>
      <c r="H100" s="2" t="s">
        <v>782</v>
      </c>
      <c r="I100" s="2" t="s">
        <v>34306</v>
      </c>
      <c r="J100" s="2" t="s">
        <v>5780</v>
      </c>
    </row>
    <row r="101" spans="1:10" ht="15" customHeight="1" x14ac:dyDescent="0.3">
      <c r="A101" s="2" t="s">
        <v>40</v>
      </c>
      <c r="B101" s="2" t="s">
        <v>34310</v>
      </c>
      <c r="C101" s="2" t="s">
        <v>120</v>
      </c>
      <c r="D101" s="2" t="s">
        <v>34316</v>
      </c>
      <c r="E101" s="3">
        <v>2</v>
      </c>
      <c r="F101" s="3">
        <v>8</v>
      </c>
      <c r="G101" s="2" t="s">
        <v>653</v>
      </c>
      <c r="H101" s="2" t="s">
        <v>820</v>
      </c>
      <c r="I101" s="2" t="s">
        <v>34306</v>
      </c>
      <c r="J101" s="2" t="s">
        <v>5780</v>
      </c>
    </row>
    <row r="102" spans="1:10" ht="15" customHeight="1" x14ac:dyDescent="0.3">
      <c r="A102" s="2" t="s">
        <v>40</v>
      </c>
      <c r="B102" s="2" t="s">
        <v>34310</v>
      </c>
      <c r="C102" s="2" t="s">
        <v>206</v>
      </c>
      <c r="D102" s="2" t="s">
        <v>34323</v>
      </c>
      <c r="E102" s="3">
        <v>2</v>
      </c>
      <c r="F102" s="3">
        <v>15</v>
      </c>
      <c r="G102" s="2" t="s">
        <v>653</v>
      </c>
      <c r="H102" s="2" t="s">
        <v>916</v>
      </c>
      <c r="I102" s="2" t="s">
        <v>34306</v>
      </c>
      <c r="J102" s="2" t="s">
        <v>5780</v>
      </c>
    </row>
    <row r="103" spans="1:10" ht="15" customHeight="1" x14ac:dyDescent="0.3">
      <c r="A103" s="2" t="s">
        <v>40</v>
      </c>
      <c r="B103" s="2" t="s">
        <v>34310</v>
      </c>
      <c r="C103" s="2" t="s">
        <v>120</v>
      </c>
      <c r="D103" s="2" t="s">
        <v>34316</v>
      </c>
      <c r="E103" s="3">
        <v>2</v>
      </c>
      <c r="F103" s="3">
        <v>8</v>
      </c>
      <c r="G103" s="2" t="s">
        <v>653</v>
      </c>
      <c r="H103" s="2" t="s">
        <v>820</v>
      </c>
      <c r="I103" s="2" t="s">
        <v>34306</v>
      </c>
      <c r="J103" s="2" t="s">
        <v>6665</v>
      </c>
    </row>
    <row r="104" spans="1:10" ht="15" customHeight="1" x14ac:dyDescent="0.3">
      <c r="A104" s="2" t="s">
        <v>40</v>
      </c>
      <c r="B104" s="2" t="s">
        <v>34310</v>
      </c>
      <c r="C104" s="2" t="s">
        <v>24</v>
      </c>
      <c r="D104" s="2" t="s">
        <v>34309</v>
      </c>
      <c r="E104" s="3">
        <v>2</v>
      </c>
      <c r="F104" s="3">
        <v>1</v>
      </c>
      <c r="G104" s="2" t="s">
        <v>653</v>
      </c>
      <c r="H104" s="2" t="s">
        <v>629</v>
      </c>
      <c r="I104" s="2" t="s">
        <v>34306</v>
      </c>
      <c r="J104" s="2" t="s">
        <v>6655</v>
      </c>
    </row>
    <row r="105" spans="1:10" ht="15" customHeight="1" x14ac:dyDescent="0.3">
      <c r="A105" s="2" t="s">
        <v>40</v>
      </c>
      <c r="B105" s="2" t="s">
        <v>34310</v>
      </c>
      <c r="C105" s="2" t="s">
        <v>82</v>
      </c>
      <c r="D105" s="2" t="s">
        <v>34313</v>
      </c>
      <c r="E105" s="3">
        <v>2</v>
      </c>
      <c r="F105" s="3">
        <v>5</v>
      </c>
      <c r="G105" s="2" t="s">
        <v>653</v>
      </c>
      <c r="H105" s="2" t="s">
        <v>773</v>
      </c>
      <c r="I105" s="2" t="s">
        <v>34306</v>
      </c>
      <c r="J105" s="2" t="s">
        <v>6655</v>
      </c>
    </row>
    <row r="106" spans="1:10" ht="15" customHeight="1" x14ac:dyDescent="0.3">
      <c r="A106" s="2" t="s">
        <v>40</v>
      </c>
      <c r="B106" s="2" t="s">
        <v>34310</v>
      </c>
      <c r="C106" s="2" t="s">
        <v>69</v>
      </c>
      <c r="D106" s="2" t="s">
        <v>34312</v>
      </c>
      <c r="E106" s="3">
        <v>2</v>
      </c>
      <c r="F106" s="3">
        <v>4</v>
      </c>
      <c r="G106" s="2" t="s">
        <v>653</v>
      </c>
      <c r="H106" s="2" t="s">
        <v>756</v>
      </c>
      <c r="I106" s="2" t="s">
        <v>34306</v>
      </c>
      <c r="J106" s="2" t="s">
        <v>4880</v>
      </c>
    </row>
    <row r="107" spans="1:10" ht="15" customHeight="1" x14ac:dyDescent="0.3">
      <c r="A107" s="2" t="s">
        <v>40</v>
      </c>
      <c r="B107" s="2" t="s">
        <v>34310</v>
      </c>
      <c r="C107" s="2" t="s">
        <v>179</v>
      </c>
      <c r="D107" s="2" t="s">
        <v>34321</v>
      </c>
      <c r="E107" s="3">
        <v>2</v>
      </c>
      <c r="F107" s="3">
        <v>13</v>
      </c>
      <c r="G107" s="2" t="s">
        <v>653</v>
      </c>
      <c r="H107" s="2" t="s">
        <v>884</v>
      </c>
      <c r="I107" s="2" t="s">
        <v>34306</v>
      </c>
      <c r="J107" s="2" t="s">
        <v>6675</v>
      </c>
    </row>
    <row r="108" spans="1:10" ht="15" customHeight="1" x14ac:dyDescent="0.3">
      <c r="A108" s="2" t="s">
        <v>40</v>
      </c>
      <c r="B108" s="2" t="s">
        <v>34310</v>
      </c>
      <c r="C108" s="2" t="s">
        <v>82</v>
      </c>
      <c r="D108" s="2" t="s">
        <v>34313</v>
      </c>
      <c r="E108" s="3">
        <v>2</v>
      </c>
      <c r="F108" s="3">
        <v>5</v>
      </c>
      <c r="G108" s="2" t="s">
        <v>653</v>
      </c>
      <c r="H108" s="2" t="s">
        <v>773</v>
      </c>
      <c r="I108" s="2" t="s">
        <v>34306</v>
      </c>
      <c r="J108" s="2" t="s">
        <v>4880</v>
      </c>
    </row>
    <row r="109" spans="1:10" ht="15" customHeight="1" x14ac:dyDescent="0.3">
      <c r="A109" s="2" t="s">
        <v>40</v>
      </c>
      <c r="B109" s="2" t="s">
        <v>34310</v>
      </c>
      <c r="C109" s="2" t="s">
        <v>120</v>
      </c>
      <c r="D109" s="2" t="s">
        <v>34316</v>
      </c>
      <c r="E109" s="3">
        <v>2</v>
      </c>
      <c r="F109" s="3">
        <v>8</v>
      </c>
      <c r="G109" s="2" t="s">
        <v>653</v>
      </c>
      <c r="H109" s="2" t="s">
        <v>820</v>
      </c>
      <c r="I109" s="2" t="s">
        <v>34306</v>
      </c>
      <c r="J109" s="2" t="s">
        <v>4880</v>
      </c>
    </row>
    <row r="110" spans="1:10" ht="15" customHeight="1" x14ac:dyDescent="0.3">
      <c r="A110" s="2" t="s">
        <v>40</v>
      </c>
      <c r="B110" s="2" t="s">
        <v>34310</v>
      </c>
      <c r="C110" s="2" t="s">
        <v>135</v>
      </c>
      <c r="D110" s="2" t="s">
        <v>34317</v>
      </c>
      <c r="E110" s="3">
        <v>2</v>
      </c>
      <c r="F110" s="3">
        <v>9</v>
      </c>
      <c r="G110" s="2" t="s">
        <v>653</v>
      </c>
      <c r="H110" s="2" t="s">
        <v>840</v>
      </c>
      <c r="I110" s="2" t="s">
        <v>34306</v>
      </c>
      <c r="J110" s="2" t="s">
        <v>4880</v>
      </c>
    </row>
    <row r="111" spans="1:10" ht="15" customHeight="1" x14ac:dyDescent="0.3">
      <c r="A111" s="2" t="s">
        <v>40</v>
      </c>
      <c r="B111" s="2" t="s">
        <v>34310</v>
      </c>
      <c r="C111" s="2" t="s">
        <v>179</v>
      </c>
      <c r="D111" s="2" t="s">
        <v>34321</v>
      </c>
      <c r="E111" s="3">
        <v>2</v>
      </c>
      <c r="F111" s="3">
        <v>13</v>
      </c>
      <c r="G111" s="2" t="s">
        <v>653</v>
      </c>
      <c r="H111" s="2" t="s">
        <v>884</v>
      </c>
      <c r="I111" s="2" t="s">
        <v>34306</v>
      </c>
      <c r="J111" s="2" t="s">
        <v>4880</v>
      </c>
    </row>
    <row r="112" spans="1:10" ht="15" customHeight="1" x14ac:dyDescent="0.3">
      <c r="A112" s="2" t="s">
        <v>40</v>
      </c>
      <c r="B112" s="2" t="s">
        <v>34310</v>
      </c>
      <c r="C112" s="2" t="s">
        <v>243</v>
      </c>
      <c r="D112" s="2" t="s">
        <v>34326</v>
      </c>
      <c r="E112" s="3">
        <v>2</v>
      </c>
      <c r="F112" s="3">
        <v>18</v>
      </c>
      <c r="G112" s="2" t="s">
        <v>653</v>
      </c>
      <c r="H112" s="2" t="s">
        <v>981</v>
      </c>
      <c r="I112" s="2" t="s">
        <v>34306</v>
      </c>
      <c r="J112" s="2" t="s">
        <v>4949</v>
      </c>
    </row>
    <row r="113" spans="1:10" ht="15" customHeight="1" x14ac:dyDescent="0.3">
      <c r="A113" s="2" t="s">
        <v>40</v>
      </c>
      <c r="B113" s="2" t="s">
        <v>34310</v>
      </c>
      <c r="C113" s="2" t="s">
        <v>324</v>
      </c>
      <c r="D113" s="2" t="s">
        <v>34332</v>
      </c>
      <c r="E113" s="3">
        <v>2</v>
      </c>
      <c r="F113" s="3">
        <v>24</v>
      </c>
      <c r="G113" s="2" t="s">
        <v>653</v>
      </c>
      <c r="H113" s="2" t="s">
        <v>1074</v>
      </c>
      <c r="I113" s="2" t="s">
        <v>34306</v>
      </c>
      <c r="J113" s="2" t="s">
        <v>4949</v>
      </c>
    </row>
    <row r="114" spans="1:10" ht="15" customHeight="1" x14ac:dyDescent="0.3">
      <c r="A114" s="2" t="s">
        <v>40</v>
      </c>
      <c r="B114" s="2" t="s">
        <v>34310</v>
      </c>
      <c r="C114" s="2" t="s">
        <v>179</v>
      </c>
      <c r="D114" s="2" t="s">
        <v>34321</v>
      </c>
      <c r="E114" s="3">
        <v>2</v>
      </c>
      <c r="F114" s="3">
        <v>13</v>
      </c>
      <c r="G114" s="2" t="s">
        <v>653</v>
      </c>
      <c r="H114" s="2" t="s">
        <v>884</v>
      </c>
      <c r="I114" s="2" t="s">
        <v>34306</v>
      </c>
      <c r="J114" s="2" t="s">
        <v>1479</v>
      </c>
    </row>
    <row r="115" spans="1:10" ht="15" customHeight="1" x14ac:dyDescent="0.3">
      <c r="A115" s="2" t="s">
        <v>40</v>
      </c>
      <c r="B115" s="2" t="s">
        <v>34310</v>
      </c>
      <c r="C115" s="2" t="s">
        <v>190</v>
      </c>
      <c r="D115" s="2" t="s">
        <v>34322</v>
      </c>
      <c r="E115" s="3">
        <v>2</v>
      </c>
      <c r="F115" s="3">
        <v>14</v>
      </c>
      <c r="G115" s="2" t="s">
        <v>653</v>
      </c>
      <c r="H115" s="2" t="s">
        <v>902</v>
      </c>
      <c r="I115" s="2" t="s">
        <v>34306</v>
      </c>
      <c r="J115" s="2" t="s">
        <v>1479</v>
      </c>
    </row>
    <row r="116" spans="1:10" ht="15" customHeight="1" x14ac:dyDescent="0.3">
      <c r="A116" s="2" t="s">
        <v>40</v>
      </c>
      <c r="B116" s="2" t="s">
        <v>34310</v>
      </c>
      <c r="C116" s="2" t="s">
        <v>267</v>
      </c>
      <c r="D116" s="2" t="s">
        <v>34328</v>
      </c>
      <c r="E116" s="3">
        <v>2</v>
      </c>
      <c r="F116" s="3">
        <v>20</v>
      </c>
      <c r="G116" s="2" t="s">
        <v>653</v>
      </c>
      <c r="H116" s="2" t="s">
        <v>1011</v>
      </c>
      <c r="I116" s="2" t="s">
        <v>34306</v>
      </c>
      <c r="J116" s="2" t="s">
        <v>1479</v>
      </c>
    </row>
    <row r="117" spans="1:10" ht="15" customHeight="1" x14ac:dyDescent="0.3">
      <c r="A117" s="2" t="s">
        <v>40</v>
      </c>
      <c r="B117" s="2" t="s">
        <v>34310</v>
      </c>
      <c r="C117" s="2" t="s">
        <v>324</v>
      </c>
      <c r="D117" s="2" t="s">
        <v>34332</v>
      </c>
      <c r="E117" s="3">
        <v>2</v>
      </c>
      <c r="F117" s="3">
        <v>24</v>
      </c>
      <c r="G117" s="2" t="s">
        <v>653</v>
      </c>
      <c r="H117" s="2" t="s">
        <v>1074</v>
      </c>
      <c r="I117" s="2" t="s">
        <v>34306</v>
      </c>
      <c r="J117" s="2" t="s">
        <v>1479</v>
      </c>
    </row>
    <row r="118" spans="1:10" ht="15" customHeight="1" x14ac:dyDescent="0.3">
      <c r="A118" s="2" t="s">
        <v>40</v>
      </c>
      <c r="B118" s="2" t="s">
        <v>34310</v>
      </c>
      <c r="C118" s="2" t="s">
        <v>443</v>
      </c>
      <c r="D118" s="2" t="s">
        <v>34341</v>
      </c>
      <c r="E118" s="3">
        <v>2</v>
      </c>
      <c r="F118" s="3">
        <v>34</v>
      </c>
      <c r="G118" s="2" t="s">
        <v>653</v>
      </c>
      <c r="H118" s="2" t="s">
        <v>1204</v>
      </c>
      <c r="I118" s="2" t="s">
        <v>34306</v>
      </c>
      <c r="J118" s="2" t="s">
        <v>1479</v>
      </c>
    </row>
    <row r="119" spans="1:10" ht="15" customHeight="1" x14ac:dyDescent="0.3">
      <c r="A119" s="2" t="s">
        <v>40</v>
      </c>
      <c r="B119" s="2" t="s">
        <v>34310</v>
      </c>
      <c r="C119" s="2" t="s">
        <v>420</v>
      </c>
      <c r="D119" s="2" t="s">
        <v>34339</v>
      </c>
      <c r="E119" s="3">
        <v>2</v>
      </c>
      <c r="F119" s="3">
        <v>32</v>
      </c>
      <c r="G119" s="2" t="s">
        <v>653</v>
      </c>
      <c r="H119" s="2" t="s">
        <v>1183</v>
      </c>
      <c r="I119" s="2" t="s">
        <v>34306</v>
      </c>
      <c r="J119" s="2" t="s">
        <v>4868</v>
      </c>
    </row>
    <row r="120" spans="1:10" ht="15" customHeight="1" x14ac:dyDescent="0.3">
      <c r="A120" s="2" t="s">
        <v>40</v>
      </c>
      <c r="B120" s="2" t="s">
        <v>34310</v>
      </c>
      <c r="C120" s="2" t="s">
        <v>170</v>
      </c>
      <c r="D120" s="2" t="s">
        <v>34320</v>
      </c>
      <c r="E120" s="3">
        <v>2</v>
      </c>
      <c r="F120" s="3">
        <v>12</v>
      </c>
      <c r="G120" s="2" t="s">
        <v>653</v>
      </c>
      <c r="H120" s="2" t="s">
        <v>1534</v>
      </c>
      <c r="I120" s="2" t="s">
        <v>34306</v>
      </c>
      <c r="J120" s="2" t="s">
        <v>4942</v>
      </c>
    </row>
    <row r="121" spans="1:10" ht="15" customHeight="1" x14ac:dyDescent="0.3">
      <c r="A121" s="2" t="s">
        <v>40</v>
      </c>
      <c r="B121" s="2" t="s">
        <v>34310</v>
      </c>
      <c r="C121" s="2" t="s">
        <v>82</v>
      </c>
      <c r="D121" s="2" t="s">
        <v>34313</v>
      </c>
      <c r="E121" s="3">
        <v>2</v>
      </c>
      <c r="F121" s="3">
        <v>5</v>
      </c>
      <c r="G121" s="2" t="s">
        <v>653</v>
      </c>
      <c r="H121" s="2" t="s">
        <v>773</v>
      </c>
      <c r="I121" s="2" t="s">
        <v>34306</v>
      </c>
      <c r="J121" s="2" t="s">
        <v>6675</v>
      </c>
    </row>
    <row r="122" spans="1:10" ht="15" customHeight="1" x14ac:dyDescent="0.3">
      <c r="A122" s="2" t="s">
        <v>40</v>
      </c>
      <c r="B122" s="2" t="s">
        <v>34310</v>
      </c>
      <c r="C122" s="2" t="s">
        <v>94</v>
      </c>
      <c r="D122" s="2" t="s">
        <v>34314</v>
      </c>
      <c r="E122" s="3">
        <v>2</v>
      </c>
      <c r="F122" s="3">
        <v>6</v>
      </c>
      <c r="G122" s="2" t="s">
        <v>653</v>
      </c>
      <c r="H122" s="2" t="s">
        <v>782</v>
      </c>
      <c r="I122" s="2" t="s">
        <v>34306</v>
      </c>
      <c r="J122" s="2" t="s">
        <v>4880</v>
      </c>
    </row>
    <row r="123" spans="1:10" ht="15" customHeight="1" x14ac:dyDescent="0.3">
      <c r="A123" s="2" t="s">
        <v>40</v>
      </c>
      <c r="B123" s="2" t="s">
        <v>34310</v>
      </c>
      <c r="C123" s="2" t="s">
        <v>94</v>
      </c>
      <c r="D123" s="2" t="s">
        <v>34314</v>
      </c>
      <c r="E123" s="3">
        <v>2</v>
      </c>
      <c r="F123" s="3">
        <v>6</v>
      </c>
      <c r="G123" s="2" t="s">
        <v>653</v>
      </c>
      <c r="H123" s="2" t="s">
        <v>782</v>
      </c>
      <c r="I123" s="2" t="s">
        <v>34306</v>
      </c>
      <c r="J123" s="2" t="s">
        <v>1479</v>
      </c>
    </row>
    <row r="124" spans="1:10" ht="15" customHeight="1" x14ac:dyDescent="0.3">
      <c r="A124" s="2" t="s">
        <v>40</v>
      </c>
      <c r="B124" s="2" t="s">
        <v>34310</v>
      </c>
      <c r="C124" s="2" t="s">
        <v>69</v>
      </c>
      <c r="D124" s="2" t="s">
        <v>34312</v>
      </c>
      <c r="E124" s="3">
        <v>2</v>
      </c>
      <c r="F124" s="3">
        <v>4</v>
      </c>
      <c r="G124" s="2" t="s">
        <v>653</v>
      </c>
      <c r="H124" s="2" t="s">
        <v>756</v>
      </c>
      <c r="I124" s="2" t="s">
        <v>34307</v>
      </c>
      <c r="J124" s="2" t="s">
        <v>5547</v>
      </c>
    </row>
    <row r="125" spans="1:10" ht="15" customHeight="1" x14ac:dyDescent="0.3">
      <c r="A125" s="2" t="s">
        <v>40</v>
      </c>
      <c r="B125" s="2" t="s">
        <v>34310</v>
      </c>
      <c r="C125" s="2" t="s">
        <v>170</v>
      </c>
      <c r="D125" s="2" t="s">
        <v>34320</v>
      </c>
      <c r="E125" s="3">
        <v>2</v>
      </c>
      <c r="F125" s="3">
        <v>12</v>
      </c>
      <c r="G125" s="2" t="s">
        <v>653</v>
      </c>
      <c r="H125" s="2" t="s">
        <v>1534</v>
      </c>
      <c r="I125" s="2" t="s">
        <v>34307</v>
      </c>
      <c r="J125" s="2" t="s">
        <v>5499</v>
      </c>
    </row>
    <row r="126" spans="1:10" ht="15" customHeight="1" x14ac:dyDescent="0.3">
      <c r="A126" s="2" t="s">
        <v>40</v>
      </c>
      <c r="B126" s="2" t="s">
        <v>34310</v>
      </c>
      <c r="C126" s="2" t="s">
        <v>135</v>
      </c>
      <c r="D126" s="2" t="s">
        <v>34317</v>
      </c>
      <c r="E126" s="3">
        <v>2</v>
      </c>
      <c r="F126" s="3">
        <v>9</v>
      </c>
      <c r="G126" s="2" t="s">
        <v>653</v>
      </c>
      <c r="H126" s="2" t="s">
        <v>840</v>
      </c>
      <c r="I126" s="2" t="s">
        <v>34307</v>
      </c>
      <c r="J126" s="2" t="s">
        <v>5499</v>
      </c>
    </row>
    <row r="127" spans="1:10" ht="15" customHeight="1" x14ac:dyDescent="0.3">
      <c r="A127" s="2" t="s">
        <v>40</v>
      </c>
      <c r="B127" s="2" t="s">
        <v>34310</v>
      </c>
      <c r="C127" s="2" t="s">
        <v>230</v>
      </c>
      <c r="D127" s="2" t="s">
        <v>34325</v>
      </c>
      <c r="E127" s="3">
        <v>2</v>
      </c>
      <c r="F127" s="3">
        <v>17</v>
      </c>
      <c r="G127" s="2" t="s">
        <v>653</v>
      </c>
      <c r="H127" s="2" t="s">
        <v>958</v>
      </c>
      <c r="I127" s="2" t="s">
        <v>34307</v>
      </c>
      <c r="J127" s="2" t="s">
        <v>5499</v>
      </c>
    </row>
    <row r="128" spans="1:10" ht="15" customHeight="1" x14ac:dyDescent="0.3">
      <c r="A128" s="2" t="s">
        <v>40</v>
      </c>
      <c r="B128" s="2" t="s">
        <v>34310</v>
      </c>
      <c r="C128" s="2" t="s">
        <v>295</v>
      </c>
      <c r="D128" s="2" t="s">
        <v>34330</v>
      </c>
      <c r="E128" s="3">
        <v>2</v>
      </c>
      <c r="F128" s="3">
        <v>22</v>
      </c>
      <c r="G128" s="2" t="s">
        <v>653</v>
      </c>
      <c r="H128" s="2" t="s">
        <v>1029</v>
      </c>
      <c r="I128" s="2" t="s">
        <v>34307</v>
      </c>
      <c r="J128" s="2" t="s">
        <v>5499</v>
      </c>
    </row>
    <row r="129" spans="1:10" ht="15" customHeight="1" x14ac:dyDescent="0.3">
      <c r="A129" s="2" t="s">
        <v>40</v>
      </c>
      <c r="B129" s="2" t="s">
        <v>34310</v>
      </c>
      <c r="C129" s="2" t="s">
        <v>454</v>
      </c>
      <c r="D129" s="2" t="s">
        <v>34342</v>
      </c>
      <c r="E129" s="3">
        <v>2</v>
      </c>
      <c r="F129" s="3">
        <v>35</v>
      </c>
      <c r="G129" s="2" t="s">
        <v>653</v>
      </c>
      <c r="H129" s="2" t="s">
        <v>1213</v>
      </c>
      <c r="I129" s="2" t="s">
        <v>34307</v>
      </c>
      <c r="J129" s="2" t="s">
        <v>5499</v>
      </c>
    </row>
    <row r="130" spans="1:10" ht="15" customHeight="1" x14ac:dyDescent="0.3">
      <c r="A130" s="2" t="s">
        <v>40</v>
      </c>
      <c r="B130" s="2" t="s">
        <v>34310</v>
      </c>
      <c r="C130" s="2" t="s">
        <v>69</v>
      </c>
      <c r="D130" s="2" t="s">
        <v>34312</v>
      </c>
      <c r="E130" s="3">
        <v>2</v>
      </c>
      <c r="F130" s="3">
        <v>4</v>
      </c>
      <c r="G130" s="2" t="s">
        <v>653</v>
      </c>
      <c r="H130" s="2" t="s">
        <v>756</v>
      </c>
      <c r="I130" s="2" t="s">
        <v>34307</v>
      </c>
      <c r="J130" s="2" t="s">
        <v>5505</v>
      </c>
    </row>
    <row r="131" spans="1:10" ht="15" customHeight="1" x14ac:dyDescent="0.3">
      <c r="A131" s="2" t="s">
        <v>40</v>
      </c>
      <c r="B131" s="2" t="s">
        <v>34310</v>
      </c>
      <c r="C131" s="2" t="s">
        <v>267</v>
      </c>
      <c r="D131" s="2" t="s">
        <v>34328</v>
      </c>
      <c r="E131" s="3">
        <v>2</v>
      </c>
      <c r="F131" s="3">
        <v>20</v>
      </c>
      <c r="G131" s="2" t="s">
        <v>653</v>
      </c>
      <c r="H131" s="2" t="s">
        <v>1011</v>
      </c>
      <c r="I131" s="2" t="s">
        <v>34307</v>
      </c>
      <c r="J131" s="2" t="s">
        <v>5540</v>
      </c>
    </row>
    <row r="132" spans="1:10" ht="15" customHeight="1" x14ac:dyDescent="0.3">
      <c r="A132" s="2" t="s">
        <v>40</v>
      </c>
      <c r="B132" s="2" t="s">
        <v>34310</v>
      </c>
      <c r="C132" s="2" t="s">
        <v>179</v>
      </c>
      <c r="D132" s="2" t="s">
        <v>34321</v>
      </c>
      <c r="E132" s="3">
        <v>2</v>
      </c>
      <c r="F132" s="3">
        <v>13</v>
      </c>
      <c r="G132" s="2" t="s">
        <v>653</v>
      </c>
      <c r="H132" s="2" t="s">
        <v>884</v>
      </c>
      <c r="I132" s="2" t="s">
        <v>34307</v>
      </c>
      <c r="J132" s="2" t="s">
        <v>5540</v>
      </c>
    </row>
    <row r="133" spans="1:10" ht="15" customHeight="1" x14ac:dyDescent="0.3">
      <c r="A133" s="2" t="s">
        <v>40</v>
      </c>
      <c r="B133" s="2" t="s">
        <v>34310</v>
      </c>
      <c r="C133" s="2" t="s">
        <v>143</v>
      </c>
      <c r="D133" s="2" t="s">
        <v>34318</v>
      </c>
      <c r="E133" s="3">
        <v>2</v>
      </c>
      <c r="F133" s="3">
        <v>10</v>
      </c>
      <c r="G133" s="2" t="s">
        <v>653</v>
      </c>
      <c r="H133" s="2" t="s">
        <v>852</v>
      </c>
      <c r="I133" s="2" t="s">
        <v>34307</v>
      </c>
      <c r="J133" s="2" t="s">
        <v>5540</v>
      </c>
    </row>
    <row r="134" spans="1:10" ht="15" customHeight="1" x14ac:dyDescent="0.3">
      <c r="A134" s="2" t="s">
        <v>40</v>
      </c>
      <c r="B134" s="2" t="s">
        <v>34310</v>
      </c>
      <c r="C134" s="2" t="s">
        <v>135</v>
      </c>
      <c r="D134" s="2" t="s">
        <v>34317</v>
      </c>
      <c r="E134" s="3">
        <v>2</v>
      </c>
      <c r="F134" s="3">
        <v>9</v>
      </c>
      <c r="G134" s="2" t="s">
        <v>653</v>
      </c>
      <c r="H134" s="2" t="s">
        <v>840</v>
      </c>
      <c r="I134" s="2" t="s">
        <v>34307</v>
      </c>
      <c r="J134" s="2" t="s">
        <v>5540</v>
      </c>
    </row>
    <row r="135" spans="1:10" ht="15" customHeight="1" x14ac:dyDescent="0.3">
      <c r="A135" s="2" t="s">
        <v>40</v>
      </c>
      <c r="B135" s="2" t="s">
        <v>34310</v>
      </c>
      <c r="C135" s="2" t="s">
        <v>94</v>
      </c>
      <c r="D135" s="2" t="s">
        <v>34314</v>
      </c>
      <c r="E135" s="3">
        <v>2</v>
      </c>
      <c r="F135" s="3">
        <v>6</v>
      </c>
      <c r="G135" s="2" t="s">
        <v>653</v>
      </c>
      <c r="H135" s="2" t="s">
        <v>782</v>
      </c>
      <c r="I135" s="2" t="s">
        <v>34307</v>
      </c>
      <c r="J135" s="2" t="s">
        <v>5540</v>
      </c>
    </row>
    <row r="136" spans="1:10" ht="15" customHeight="1" x14ac:dyDescent="0.3">
      <c r="A136" s="2" t="s">
        <v>40</v>
      </c>
      <c r="B136" s="2" t="s">
        <v>34310</v>
      </c>
      <c r="C136" s="2" t="s">
        <v>82</v>
      </c>
      <c r="D136" s="2" t="s">
        <v>34313</v>
      </c>
      <c r="E136" s="3">
        <v>2</v>
      </c>
      <c r="F136" s="3">
        <v>5</v>
      </c>
      <c r="G136" s="2" t="s">
        <v>653</v>
      </c>
      <c r="H136" s="2" t="s">
        <v>773</v>
      </c>
      <c r="I136" s="2" t="s">
        <v>34307</v>
      </c>
      <c r="J136" s="2" t="s">
        <v>5540</v>
      </c>
    </row>
    <row r="137" spans="1:10" ht="15" customHeight="1" x14ac:dyDescent="0.3">
      <c r="A137" s="2" t="s">
        <v>40</v>
      </c>
      <c r="B137" s="2" t="s">
        <v>34310</v>
      </c>
      <c r="C137" s="2" t="s">
        <v>69</v>
      </c>
      <c r="D137" s="2" t="s">
        <v>34312</v>
      </c>
      <c r="E137" s="3">
        <v>2</v>
      </c>
      <c r="F137" s="3">
        <v>4</v>
      </c>
      <c r="G137" s="2" t="s">
        <v>653</v>
      </c>
      <c r="H137" s="2" t="s">
        <v>756</v>
      </c>
      <c r="I137" s="2" t="s">
        <v>34307</v>
      </c>
      <c r="J137" s="2" t="s">
        <v>5540</v>
      </c>
    </row>
    <row r="138" spans="1:10" ht="15" customHeight="1" x14ac:dyDescent="0.3">
      <c r="A138" s="2" t="s">
        <v>40</v>
      </c>
      <c r="B138" s="2" t="s">
        <v>34310</v>
      </c>
      <c r="C138" s="2" t="s">
        <v>420</v>
      </c>
      <c r="D138" s="2" t="s">
        <v>34339</v>
      </c>
      <c r="E138" s="3">
        <v>2</v>
      </c>
      <c r="F138" s="3">
        <v>32</v>
      </c>
      <c r="G138" s="2" t="s">
        <v>653</v>
      </c>
      <c r="H138" s="2" t="s">
        <v>1183</v>
      </c>
      <c r="I138" s="2" t="s">
        <v>34307</v>
      </c>
      <c r="J138" s="2" t="s">
        <v>5535</v>
      </c>
    </row>
    <row r="139" spans="1:10" ht="15" customHeight="1" x14ac:dyDescent="0.3">
      <c r="A139" s="2" t="s">
        <v>40</v>
      </c>
      <c r="B139" s="2" t="s">
        <v>34310</v>
      </c>
      <c r="C139" s="2" t="s">
        <v>348</v>
      </c>
      <c r="D139" s="2" t="s">
        <v>34333</v>
      </c>
      <c r="E139" s="3">
        <v>2</v>
      </c>
      <c r="F139" s="3">
        <v>26</v>
      </c>
      <c r="G139" s="2" t="s">
        <v>653</v>
      </c>
      <c r="H139" s="2" t="s">
        <v>1099</v>
      </c>
      <c r="I139" s="2" t="s">
        <v>34307</v>
      </c>
      <c r="J139" s="2" t="s">
        <v>5535</v>
      </c>
    </row>
    <row r="140" spans="1:10" ht="15" customHeight="1" x14ac:dyDescent="0.3">
      <c r="A140" s="2" t="s">
        <v>40</v>
      </c>
      <c r="B140" s="2" t="s">
        <v>34310</v>
      </c>
      <c r="C140" s="2" t="s">
        <v>267</v>
      </c>
      <c r="D140" s="2" t="s">
        <v>34328</v>
      </c>
      <c r="E140" s="3">
        <v>2</v>
      </c>
      <c r="F140" s="3">
        <v>20</v>
      </c>
      <c r="G140" s="2" t="s">
        <v>653</v>
      </c>
      <c r="H140" s="2" t="s">
        <v>1011</v>
      </c>
      <c r="I140" s="2" t="s">
        <v>34307</v>
      </c>
      <c r="J140" s="2" t="s">
        <v>5535</v>
      </c>
    </row>
    <row r="141" spans="1:10" ht="15" customHeight="1" x14ac:dyDescent="0.3">
      <c r="A141" s="2" t="s">
        <v>40</v>
      </c>
      <c r="B141" s="2" t="s">
        <v>34310</v>
      </c>
      <c r="C141" s="2" t="s">
        <v>179</v>
      </c>
      <c r="D141" s="2" t="s">
        <v>34321</v>
      </c>
      <c r="E141" s="3">
        <v>2</v>
      </c>
      <c r="F141" s="3">
        <v>13</v>
      </c>
      <c r="G141" s="2" t="s">
        <v>653</v>
      </c>
      <c r="H141" s="2" t="s">
        <v>884</v>
      </c>
      <c r="I141" s="2" t="s">
        <v>34307</v>
      </c>
      <c r="J141" s="2" t="s">
        <v>5517</v>
      </c>
    </row>
    <row r="142" spans="1:10" ht="15" customHeight="1" x14ac:dyDescent="0.3">
      <c r="A142" s="2" t="s">
        <v>40</v>
      </c>
      <c r="B142" s="2" t="s">
        <v>34310</v>
      </c>
      <c r="C142" s="2" t="s">
        <v>170</v>
      </c>
      <c r="D142" s="2" t="s">
        <v>34320</v>
      </c>
      <c r="E142" s="3">
        <v>2</v>
      </c>
      <c r="F142" s="3">
        <v>12</v>
      </c>
      <c r="G142" s="2" t="s">
        <v>653</v>
      </c>
      <c r="H142" s="2" t="s">
        <v>1534</v>
      </c>
      <c r="I142" s="2" t="s">
        <v>34307</v>
      </c>
      <c r="J142" s="2" t="s">
        <v>5517</v>
      </c>
    </row>
    <row r="143" spans="1:10" ht="15" customHeight="1" x14ac:dyDescent="0.3">
      <c r="A143" s="2" t="s">
        <v>40</v>
      </c>
      <c r="B143" s="2" t="s">
        <v>34310</v>
      </c>
      <c r="C143" s="2" t="s">
        <v>135</v>
      </c>
      <c r="D143" s="2" t="s">
        <v>34317</v>
      </c>
      <c r="E143" s="3">
        <v>2</v>
      </c>
      <c r="F143" s="3">
        <v>9</v>
      </c>
      <c r="G143" s="2" t="s">
        <v>653</v>
      </c>
      <c r="H143" s="2" t="s">
        <v>840</v>
      </c>
      <c r="I143" s="2" t="s">
        <v>34307</v>
      </c>
      <c r="J143" s="2" t="s">
        <v>5517</v>
      </c>
    </row>
    <row r="144" spans="1:10" ht="15" customHeight="1" x14ac:dyDescent="0.3">
      <c r="A144" s="2" t="s">
        <v>40</v>
      </c>
      <c r="B144" s="2" t="s">
        <v>34310</v>
      </c>
      <c r="C144" s="2" t="s">
        <v>120</v>
      </c>
      <c r="D144" s="2" t="s">
        <v>34316</v>
      </c>
      <c r="E144" s="3">
        <v>2</v>
      </c>
      <c r="F144" s="3">
        <v>8</v>
      </c>
      <c r="G144" s="2" t="s">
        <v>653</v>
      </c>
      <c r="H144" s="2" t="s">
        <v>820</v>
      </c>
      <c r="I144" s="2" t="s">
        <v>34307</v>
      </c>
      <c r="J144" s="2" t="s">
        <v>5517</v>
      </c>
    </row>
    <row r="145" spans="1:10" ht="15" customHeight="1" x14ac:dyDescent="0.3">
      <c r="A145" s="2" t="s">
        <v>40</v>
      </c>
      <c r="B145" s="2" t="s">
        <v>34310</v>
      </c>
      <c r="C145" s="2" t="s">
        <v>94</v>
      </c>
      <c r="D145" s="2" t="s">
        <v>34314</v>
      </c>
      <c r="E145" s="3">
        <v>2</v>
      </c>
      <c r="F145" s="3">
        <v>6</v>
      </c>
      <c r="G145" s="2" t="s">
        <v>653</v>
      </c>
      <c r="H145" s="2" t="s">
        <v>782</v>
      </c>
      <c r="I145" s="2" t="s">
        <v>34307</v>
      </c>
      <c r="J145" s="2" t="s">
        <v>5517</v>
      </c>
    </row>
    <row r="146" spans="1:10" ht="15" customHeight="1" x14ac:dyDescent="0.3">
      <c r="A146" s="2" t="s">
        <v>40</v>
      </c>
      <c r="B146" s="2" t="s">
        <v>34310</v>
      </c>
      <c r="C146" s="2" t="s">
        <v>82</v>
      </c>
      <c r="D146" s="2" t="s">
        <v>34313</v>
      </c>
      <c r="E146" s="3">
        <v>2</v>
      </c>
      <c r="F146" s="3">
        <v>5</v>
      </c>
      <c r="G146" s="2" t="s">
        <v>653</v>
      </c>
      <c r="H146" s="2" t="s">
        <v>773</v>
      </c>
      <c r="I146" s="2" t="s">
        <v>34307</v>
      </c>
      <c r="J146" s="2" t="s">
        <v>5517</v>
      </c>
    </row>
    <row r="147" spans="1:10" ht="15" customHeight="1" x14ac:dyDescent="0.3">
      <c r="A147" s="2" t="s">
        <v>40</v>
      </c>
      <c r="B147" s="2" t="s">
        <v>34310</v>
      </c>
      <c r="C147" s="2" t="s">
        <v>69</v>
      </c>
      <c r="D147" s="2" t="s">
        <v>34312</v>
      </c>
      <c r="E147" s="3">
        <v>2</v>
      </c>
      <c r="F147" s="3">
        <v>4</v>
      </c>
      <c r="G147" s="2" t="s">
        <v>653</v>
      </c>
      <c r="H147" s="2" t="s">
        <v>756</v>
      </c>
      <c r="I147" s="2" t="s">
        <v>34307</v>
      </c>
      <c r="J147" s="2" t="s">
        <v>5517</v>
      </c>
    </row>
    <row r="148" spans="1:10" ht="15" customHeight="1" x14ac:dyDescent="0.3">
      <c r="A148" s="2" t="s">
        <v>40</v>
      </c>
      <c r="B148" s="2" t="s">
        <v>34310</v>
      </c>
      <c r="C148" s="2" t="s">
        <v>120</v>
      </c>
      <c r="D148" s="2" t="s">
        <v>34316</v>
      </c>
      <c r="E148" s="3">
        <v>2</v>
      </c>
      <c r="F148" s="3">
        <v>8</v>
      </c>
      <c r="G148" s="2" t="s">
        <v>653</v>
      </c>
      <c r="H148" s="2" t="s">
        <v>820</v>
      </c>
      <c r="I148" s="2" t="s">
        <v>34307</v>
      </c>
      <c r="J148" s="2" t="s">
        <v>5505</v>
      </c>
    </row>
    <row r="149" spans="1:10" ht="15" customHeight="1" x14ac:dyDescent="0.3">
      <c r="A149" s="2" t="s">
        <v>40</v>
      </c>
      <c r="B149" s="2" t="s">
        <v>34310</v>
      </c>
      <c r="C149" s="2" t="s">
        <v>94</v>
      </c>
      <c r="D149" s="2" t="s">
        <v>34314</v>
      </c>
      <c r="E149" s="3">
        <v>2</v>
      </c>
      <c r="F149" s="3">
        <v>6</v>
      </c>
      <c r="G149" s="2" t="s">
        <v>653</v>
      </c>
      <c r="H149" s="2" t="s">
        <v>782</v>
      </c>
      <c r="I149" s="2" t="s">
        <v>34307</v>
      </c>
      <c r="J149" s="2" t="s">
        <v>5505</v>
      </c>
    </row>
    <row r="150" spans="1:10" ht="15" customHeight="1" x14ac:dyDescent="0.3">
      <c r="A150" s="2" t="s">
        <v>40</v>
      </c>
      <c r="B150" s="2" t="s">
        <v>34310</v>
      </c>
      <c r="C150" s="2" t="s">
        <v>82</v>
      </c>
      <c r="D150" s="2" t="s">
        <v>34313</v>
      </c>
      <c r="E150" s="3">
        <v>2</v>
      </c>
      <c r="F150" s="3">
        <v>5</v>
      </c>
      <c r="G150" s="2" t="s">
        <v>653</v>
      </c>
      <c r="H150" s="2" t="s">
        <v>773</v>
      </c>
      <c r="I150" s="2" t="s">
        <v>34307</v>
      </c>
      <c r="J150" s="2" t="s">
        <v>5547</v>
      </c>
    </row>
    <row r="151" spans="1:10" ht="15" customHeight="1" x14ac:dyDescent="0.3">
      <c r="A151" s="2" t="s">
        <v>40</v>
      </c>
      <c r="B151" s="2" t="s">
        <v>34310</v>
      </c>
      <c r="C151" s="2" t="s">
        <v>465</v>
      </c>
      <c r="D151" s="2" t="s">
        <v>34343</v>
      </c>
      <c r="E151" s="3">
        <v>2</v>
      </c>
      <c r="F151" s="3">
        <v>36</v>
      </c>
      <c r="G151" s="2" t="s">
        <v>653</v>
      </c>
      <c r="H151" s="2" t="s">
        <v>1222</v>
      </c>
      <c r="I151" s="2" t="s">
        <v>34308</v>
      </c>
      <c r="J151" s="2">
        <v>33417088</v>
      </c>
    </row>
    <row r="152" spans="1:10" ht="15" customHeight="1" x14ac:dyDescent="0.3">
      <c r="A152" s="2" t="s">
        <v>40</v>
      </c>
      <c r="B152" s="2" t="s">
        <v>34310</v>
      </c>
      <c r="C152" s="2" t="s">
        <v>24</v>
      </c>
      <c r="D152" s="2" t="s">
        <v>34309</v>
      </c>
      <c r="E152" s="3">
        <v>2</v>
      </c>
      <c r="F152" s="3">
        <v>1</v>
      </c>
      <c r="G152" s="2" t="s">
        <v>653</v>
      </c>
      <c r="H152" s="2" t="s">
        <v>629</v>
      </c>
      <c r="I152" s="2" t="s">
        <v>34308</v>
      </c>
      <c r="J152" s="2">
        <v>33968027</v>
      </c>
    </row>
    <row r="153" spans="1:10" ht="15" customHeight="1" x14ac:dyDescent="0.3">
      <c r="A153" s="2" t="s">
        <v>40</v>
      </c>
      <c r="B153" s="2" t="s">
        <v>34310</v>
      </c>
      <c r="C153" s="2" t="s">
        <v>120</v>
      </c>
      <c r="D153" s="2" t="s">
        <v>34316</v>
      </c>
      <c r="E153" s="3">
        <v>2</v>
      </c>
      <c r="F153" s="3">
        <v>8</v>
      </c>
      <c r="G153" s="2" t="s">
        <v>653</v>
      </c>
      <c r="H153" s="2" t="s">
        <v>820</v>
      </c>
      <c r="I153" s="2" t="s">
        <v>34308</v>
      </c>
      <c r="J153" s="2">
        <v>33973219</v>
      </c>
    </row>
    <row r="154" spans="1:10" ht="15" customHeight="1" x14ac:dyDescent="0.3">
      <c r="A154" s="2" t="s">
        <v>40</v>
      </c>
      <c r="B154" s="2" t="s">
        <v>34310</v>
      </c>
      <c r="C154" s="2" t="s">
        <v>120</v>
      </c>
      <c r="D154" s="2" t="s">
        <v>34316</v>
      </c>
      <c r="E154" s="3">
        <v>2</v>
      </c>
      <c r="F154" s="3">
        <v>8</v>
      </c>
      <c r="G154" s="2" t="s">
        <v>653</v>
      </c>
      <c r="H154" s="2" t="s">
        <v>820</v>
      </c>
      <c r="I154" s="2" t="s">
        <v>34308</v>
      </c>
      <c r="J154" s="2">
        <v>32323644</v>
      </c>
    </row>
    <row r="155" spans="1:10" ht="15" customHeight="1" x14ac:dyDescent="0.3">
      <c r="A155" s="2" t="s">
        <v>40</v>
      </c>
      <c r="B155" s="2" t="s">
        <v>34310</v>
      </c>
      <c r="C155" s="2" t="s">
        <v>82</v>
      </c>
      <c r="D155" s="2" t="s">
        <v>34313</v>
      </c>
      <c r="E155" s="3">
        <v>2</v>
      </c>
      <c r="F155" s="3">
        <v>5</v>
      </c>
      <c r="G155" s="2" t="s">
        <v>653</v>
      </c>
      <c r="H155" s="2" t="s">
        <v>773</v>
      </c>
      <c r="I155" s="2" t="s">
        <v>34308</v>
      </c>
      <c r="J155" s="2">
        <v>33679719</v>
      </c>
    </row>
    <row r="156" spans="1:10" ht="15" customHeight="1" x14ac:dyDescent="0.3">
      <c r="A156" s="2" t="s">
        <v>40</v>
      </c>
      <c r="B156" s="2" t="s">
        <v>34310</v>
      </c>
      <c r="C156" s="2" t="s">
        <v>69</v>
      </c>
      <c r="D156" s="2" t="s">
        <v>34312</v>
      </c>
      <c r="E156" s="3">
        <v>2</v>
      </c>
      <c r="F156" s="3">
        <v>4</v>
      </c>
      <c r="G156" s="2" t="s">
        <v>653</v>
      </c>
      <c r="H156" s="2" t="s">
        <v>756</v>
      </c>
      <c r="I156" s="2" t="s">
        <v>34308</v>
      </c>
      <c r="J156" s="2">
        <v>31419546</v>
      </c>
    </row>
    <row r="157" spans="1:10" ht="15" customHeight="1" x14ac:dyDescent="0.3">
      <c r="A157" s="2" t="s">
        <v>40</v>
      </c>
      <c r="B157" s="2" t="s">
        <v>34310</v>
      </c>
      <c r="C157" s="2" t="s">
        <v>82</v>
      </c>
      <c r="D157" s="2" t="s">
        <v>34313</v>
      </c>
      <c r="E157" s="3">
        <v>2</v>
      </c>
      <c r="F157" s="3">
        <v>5</v>
      </c>
      <c r="G157" s="2" t="s">
        <v>653</v>
      </c>
      <c r="H157" s="2" t="s">
        <v>773</v>
      </c>
      <c r="I157" s="2" t="s">
        <v>34308</v>
      </c>
      <c r="J157" s="2">
        <v>31419546</v>
      </c>
    </row>
    <row r="158" spans="1:10" ht="15" customHeight="1" x14ac:dyDescent="0.3">
      <c r="A158" s="2" t="s">
        <v>40</v>
      </c>
      <c r="B158" s="2" t="s">
        <v>34310</v>
      </c>
      <c r="C158" s="2" t="s">
        <v>465</v>
      </c>
      <c r="D158" s="2" t="s">
        <v>34343</v>
      </c>
      <c r="E158" s="3">
        <v>2</v>
      </c>
      <c r="F158" s="3">
        <v>36</v>
      </c>
      <c r="G158" s="2" t="s">
        <v>653</v>
      </c>
      <c r="H158" s="2" t="s">
        <v>1222</v>
      </c>
      <c r="I158" s="2" t="s">
        <v>34308</v>
      </c>
      <c r="J158" s="2">
        <v>34413139</v>
      </c>
    </row>
    <row r="159" spans="1:10" ht="15" customHeight="1" x14ac:dyDescent="0.3">
      <c r="A159" s="2" t="s">
        <v>40</v>
      </c>
      <c r="B159" s="2" t="s">
        <v>34310</v>
      </c>
      <c r="C159" s="2" t="s">
        <v>135</v>
      </c>
      <c r="D159" s="2" t="s">
        <v>34317</v>
      </c>
      <c r="E159" s="3">
        <v>2</v>
      </c>
      <c r="F159" s="3">
        <v>9</v>
      </c>
      <c r="G159" s="2" t="s">
        <v>653</v>
      </c>
      <c r="H159" s="2" t="s">
        <v>840</v>
      </c>
      <c r="I159" s="2" t="s">
        <v>34308</v>
      </c>
      <c r="J159" s="2">
        <v>31419546</v>
      </c>
    </row>
    <row r="160" spans="1:10" ht="15" customHeight="1" x14ac:dyDescent="0.3">
      <c r="A160" s="2" t="s">
        <v>40</v>
      </c>
      <c r="B160" s="2" t="s">
        <v>34310</v>
      </c>
      <c r="C160" s="2" t="s">
        <v>69</v>
      </c>
      <c r="D160" s="2" t="s">
        <v>34312</v>
      </c>
      <c r="E160" s="3">
        <v>2</v>
      </c>
      <c r="F160" s="3">
        <v>4</v>
      </c>
      <c r="G160" s="2" t="s">
        <v>653</v>
      </c>
      <c r="H160" s="2" t="s">
        <v>756</v>
      </c>
      <c r="I160" s="2" t="s">
        <v>34308</v>
      </c>
      <c r="J160" s="2">
        <v>30177960</v>
      </c>
    </row>
    <row r="161" spans="1:10" ht="15" customHeight="1" x14ac:dyDescent="0.3">
      <c r="A161" s="2" t="s">
        <v>40</v>
      </c>
      <c r="B161" s="2" t="s">
        <v>34310</v>
      </c>
      <c r="C161" s="2" t="s">
        <v>69</v>
      </c>
      <c r="D161" s="2" t="s">
        <v>34312</v>
      </c>
      <c r="E161" s="3">
        <v>2</v>
      </c>
      <c r="F161" s="3">
        <v>4</v>
      </c>
      <c r="G161" s="2" t="s">
        <v>653</v>
      </c>
      <c r="H161" s="2" t="s">
        <v>756</v>
      </c>
      <c r="I161" s="2" t="s">
        <v>34308</v>
      </c>
      <c r="J161" s="2">
        <v>30515370</v>
      </c>
    </row>
    <row r="162" spans="1:10" ht="15" customHeight="1" x14ac:dyDescent="0.3">
      <c r="A162" s="2" t="s">
        <v>40</v>
      </c>
      <c r="B162" s="2" t="s">
        <v>34310</v>
      </c>
      <c r="C162" s="2" t="s">
        <v>69</v>
      </c>
      <c r="D162" s="2" t="s">
        <v>34312</v>
      </c>
      <c r="E162" s="3">
        <v>2</v>
      </c>
      <c r="F162" s="3">
        <v>4</v>
      </c>
      <c r="G162" s="2" t="s">
        <v>653</v>
      </c>
      <c r="H162" s="2" t="s">
        <v>756</v>
      </c>
      <c r="I162" s="2" t="s">
        <v>34308</v>
      </c>
      <c r="J162" s="2">
        <v>29364371</v>
      </c>
    </row>
    <row r="163" spans="1:10" ht="15" customHeight="1" x14ac:dyDescent="0.3">
      <c r="A163" s="2" t="s">
        <v>40</v>
      </c>
      <c r="B163" s="2" t="s">
        <v>34310</v>
      </c>
      <c r="C163" s="2" t="s">
        <v>120</v>
      </c>
      <c r="D163" s="2" t="s">
        <v>34316</v>
      </c>
      <c r="E163" s="3">
        <v>2</v>
      </c>
      <c r="F163" s="3">
        <v>8</v>
      </c>
      <c r="G163" s="2" t="s">
        <v>653</v>
      </c>
      <c r="H163" s="2" t="s">
        <v>820</v>
      </c>
      <c r="I163" s="2" t="s">
        <v>34308</v>
      </c>
      <c r="J163" s="2">
        <v>29364371</v>
      </c>
    </row>
    <row r="164" spans="1:10" ht="15" customHeight="1" x14ac:dyDescent="0.3">
      <c r="A164" s="2" t="s">
        <v>40</v>
      </c>
      <c r="B164" s="2" t="s">
        <v>34310</v>
      </c>
      <c r="C164" s="2" t="s">
        <v>465</v>
      </c>
      <c r="D164" s="2" t="s">
        <v>34343</v>
      </c>
      <c r="E164" s="3">
        <v>2</v>
      </c>
      <c r="F164" s="3">
        <v>36</v>
      </c>
      <c r="G164" s="2" t="s">
        <v>653</v>
      </c>
      <c r="H164" s="2" t="s">
        <v>1222</v>
      </c>
      <c r="I164" s="2" t="s">
        <v>34308</v>
      </c>
      <c r="J164" s="2">
        <v>28679735</v>
      </c>
    </row>
    <row r="165" spans="1:10" ht="15" customHeight="1" x14ac:dyDescent="0.3">
      <c r="A165" s="2" t="s">
        <v>40</v>
      </c>
      <c r="B165" s="2" t="s">
        <v>34310</v>
      </c>
      <c r="C165" s="2" t="s">
        <v>82</v>
      </c>
      <c r="D165" s="2" t="s">
        <v>34313</v>
      </c>
      <c r="E165" s="3">
        <v>2</v>
      </c>
      <c r="F165" s="3">
        <v>5</v>
      </c>
      <c r="G165" s="2" t="s">
        <v>653</v>
      </c>
      <c r="H165" s="2" t="s">
        <v>773</v>
      </c>
      <c r="I165" s="2" t="s">
        <v>34308</v>
      </c>
      <c r="J165" s="2">
        <v>27697500</v>
      </c>
    </row>
    <row r="166" spans="1:10" ht="15" customHeight="1" x14ac:dyDescent="0.3">
      <c r="A166" s="2" t="s">
        <v>40</v>
      </c>
      <c r="B166" s="2" t="s">
        <v>34310</v>
      </c>
      <c r="C166" s="2" t="s">
        <v>254</v>
      </c>
      <c r="D166" s="2" t="s">
        <v>34327</v>
      </c>
      <c r="E166" s="3">
        <v>2</v>
      </c>
      <c r="F166" s="3">
        <v>19</v>
      </c>
      <c r="G166" s="2" t="s">
        <v>653</v>
      </c>
      <c r="H166" s="2" t="s">
        <v>991</v>
      </c>
      <c r="I166" s="2" t="s">
        <v>34308</v>
      </c>
      <c r="J166" s="2">
        <v>27697500</v>
      </c>
    </row>
    <row r="167" spans="1:10" ht="15" customHeight="1" x14ac:dyDescent="0.3">
      <c r="A167" s="2" t="s">
        <v>40</v>
      </c>
      <c r="B167" s="2" t="s">
        <v>34310</v>
      </c>
      <c r="C167" s="2" t="s">
        <v>82</v>
      </c>
      <c r="D167" s="2" t="s">
        <v>34313</v>
      </c>
      <c r="E167" s="3">
        <v>2</v>
      </c>
      <c r="F167" s="3">
        <v>5</v>
      </c>
      <c r="G167" s="2" t="s">
        <v>653</v>
      </c>
      <c r="H167" s="2" t="s">
        <v>773</v>
      </c>
      <c r="I167" s="2" t="s">
        <v>34308</v>
      </c>
      <c r="J167" s="2">
        <v>30937141</v>
      </c>
    </row>
    <row r="168" spans="1:10" ht="15" customHeight="1" x14ac:dyDescent="0.3">
      <c r="A168" s="2" t="s">
        <v>40</v>
      </c>
      <c r="B168" s="2" t="s">
        <v>34310</v>
      </c>
      <c r="C168" s="2" t="s">
        <v>409</v>
      </c>
      <c r="D168" s="2" t="s">
        <v>34338</v>
      </c>
      <c r="E168" s="3">
        <v>2</v>
      </c>
      <c r="F168" s="3">
        <v>31</v>
      </c>
      <c r="G168" s="2" t="s">
        <v>653</v>
      </c>
      <c r="H168" s="2" t="s">
        <v>1173</v>
      </c>
      <c r="I168" s="2" t="s">
        <v>34308</v>
      </c>
      <c r="J168" s="2">
        <v>34413139</v>
      </c>
    </row>
    <row r="169" spans="1:10" ht="15" customHeight="1" x14ac:dyDescent="0.3">
      <c r="A169" s="2" t="s">
        <v>40</v>
      </c>
      <c r="B169" s="2" t="s">
        <v>34310</v>
      </c>
      <c r="C169" s="2" t="s">
        <v>190</v>
      </c>
      <c r="D169" s="2" t="s">
        <v>34322</v>
      </c>
      <c r="E169" s="3">
        <v>2</v>
      </c>
      <c r="F169" s="3">
        <v>14</v>
      </c>
      <c r="G169" s="2" t="s">
        <v>653</v>
      </c>
      <c r="H169" s="2" t="s">
        <v>902</v>
      </c>
      <c r="I169" s="2" t="s">
        <v>34308</v>
      </c>
      <c r="J169" s="2">
        <v>34413139</v>
      </c>
    </row>
    <row r="170" spans="1:10" ht="15" customHeight="1" x14ac:dyDescent="0.3">
      <c r="A170" s="2" t="s">
        <v>40</v>
      </c>
      <c r="B170" s="2" t="s">
        <v>34310</v>
      </c>
      <c r="C170" s="2" t="s">
        <v>120</v>
      </c>
      <c r="D170" s="2" t="s">
        <v>34316</v>
      </c>
      <c r="E170" s="3">
        <v>2</v>
      </c>
      <c r="F170" s="3">
        <v>8</v>
      </c>
      <c r="G170" s="2" t="s">
        <v>653</v>
      </c>
      <c r="H170" s="2" t="s">
        <v>820</v>
      </c>
      <c r="I170" s="2" t="s">
        <v>34308</v>
      </c>
      <c r="J170" s="2">
        <v>34164762</v>
      </c>
    </row>
    <row r="171" spans="1:10" ht="15" customHeight="1" x14ac:dyDescent="0.3">
      <c r="A171" s="2" t="s">
        <v>40</v>
      </c>
      <c r="B171" s="2" t="s">
        <v>34310</v>
      </c>
      <c r="C171" s="2" t="s">
        <v>409</v>
      </c>
      <c r="D171" s="2" t="s">
        <v>34338</v>
      </c>
      <c r="E171" s="3">
        <v>2</v>
      </c>
      <c r="F171" s="3">
        <v>31</v>
      </c>
      <c r="G171" s="2" t="s">
        <v>653</v>
      </c>
      <c r="H171" s="2" t="s">
        <v>1173</v>
      </c>
      <c r="I171" s="2" t="s">
        <v>34308</v>
      </c>
      <c r="J171" s="2">
        <v>37020259</v>
      </c>
    </row>
    <row r="172" spans="1:10" ht="15" customHeight="1" x14ac:dyDescent="0.3">
      <c r="A172" s="2" t="s">
        <v>40</v>
      </c>
      <c r="B172" s="2" t="s">
        <v>34310</v>
      </c>
      <c r="C172" s="2" t="s">
        <v>409</v>
      </c>
      <c r="D172" s="2" t="s">
        <v>34338</v>
      </c>
      <c r="E172" s="3">
        <v>2</v>
      </c>
      <c r="F172" s="3">
        <v>31</v>
      </c>
      <c r="G172" s="2" t="s">
        <v>653</v>
      </c>
      <c r="H172" s="2" t="s">
        <v>1173</v>
      </c>
      <c r="I172" s="2" t="s">
        <v>34308</v>
      </c>
      <c r="J172" s="2">
        <v>36324795</v>
      </c>
    </row>
    <row r="173" spans="1:10" ht="15" customHeight="1" x14ac:dyDescent="0.3">
      <c r="A173" s="2" t="s">
        <v>40</v>
      </c>
      <c r="B173" s="2" t="s">
        <v>34310</v>
      </c>
      <c r="C173" s="2" t="s">
        <v>69</v>
      </c>
      <c r="D173" s="2" t="s">
        <v>34312</v>
      </c>
      <c r="E173" s="3">
        <v>2</v>
      </c>
      <c r="F173" s="3">
        <v>4</v>
      </c>
      <c r="G173" s="2" t="s">
        <v>653</v>
      </c>
      <c r="H173" s="2" t="s">
        <v>756</v>
      </c>
      <c r="I173" s="2" t="s">
        <v>34308</v>
      </c>
      <c r="J173" s="2">
        <v>35503492</v>
      </c>
    </row>
    <row r="174" spans="1:10" ht="15" customHeight="1" x14ac:dyDescent="0.3">
      <c r="A174" s="2" t="s">
        <v>40</v>
      </c>
      <c r="B174" s="2" t="s">
        <v>34310</v>
      </c>
      <c r="C174" s="2" t="s">
        <v>24</v>
      </c>
      <c r="D174" s="2" t="s">
        <v>34309</v>
      </c>
      <c r="E174" s="3">
        <v>2</v>
      </c>
      <c r="F174" s="3">
        <v>1</v>
      </c>
      <c r="G174" s="2" t="s">
        <v>653</v>
      </c>
      <c r="H174" s="2" t="s">
        <v>629</v>
      </c>
      <c r="I174" s="2" t="s">
        <v>34308</v>
      </c>
      <c r="J174" s="2">
        <v>35783543</v>
      </c>
    </row>
    <row r="175" spans="1:10" ht="15" customHeight="1" x14ac:dyDescent="0.3">
      <c r="A175" s="2" t="s">
        <v>40</v>
      </c>
      <c r="B175" s="2" t="s">
        <v>34310</v>
      </c>
      <c r="C175" s="2" t="s">
        <v>190</v>
      </c>
      <c r="D175" s="2" t="s">
        <v>34322</v>
      </c>
      <c r="E175" s="3">
        <v>2</v>
      </c>
      <c r="F175" s="3">
        <v>14</v>
      </c>
      <c r="G175" s="2" t="s">
        <v>653</v>
      </c>
      <c r="H175" s="2" t="s">
        <v>902</v>
      </c>
      <c r="I175" s="2" t="s">
        <v>34308</v>
      </c>
      <c r="J175" s="2">
        <v>35576468</v>
      </c>
    </row>
    <row r="176" spans="1:10" ht="15" customHeight="1" x14ac:dyDescent="0.3">
      <c r="A176" s="2" t="s">
        <v>40</v>
      </c>
      <c r="B176" s="2" t="s">
        <v>34310</v>
      </c>
      <c r="C176" s="2" t="s">
        <v>409</v>
      </c>
      <c r="D176" s="2" t="s">
        <v>34338</v>
      </c>
      <c r="E176" s="3">
        <v>2</v>
      </c>
      <c r="F176" s="3">
        <v>31</v>
      </c>
      <c r="G176" s="2" t="s">
        <v>653</v>
      </c>
      <c r="H176" s="2" t="s">
        <v>1173</v>
      </c>
      <c r="I176" s="2" t="s">
        <v>34308</v>
      </c>
      <c r="J176" s="2">
        <v>35576468</v>
      </c>
    </row>
    <row r="177" spans="1:10" ht="15" customHeight="1" x14ac:dyDescent="0.3">
      <c r="A177" s="2" t="s">
        <v>40</v>
      </c>
      <c r="B177" s="2" t="s">
        <v>34310</v>
      </c>
      <c r="C177" s="2" t="s">
        <v>465</v>
      </c>
      <c r="D177" s="2" t="s">
        <v>34343</v>
      </c>
      <c r="E177" s="3">
        <v>2</v>
      </c>
      <c r="F177" s="3">
        <v>36</v>
      </c>
      <c r="G177" s="2" t="s">
        <v>653</v>
      </c>
      <c r="H177" s="2" t="s">
        <v>1222</v>
      </c>
      <c r="I177" s="2" t="s">
        <v>34308</v>
      </c>
      <c r="J177" s="2">
        <v>35576468</v>
      </c>
    </row>
    <row r="178" spans="1:10" ht="15" customHeight="1" x14ac:dyDescent="0.3">
      <c r="A178" s="2" t="s">
        <v>40</v>
      </c>
      <c r="B178" s="2" t="s">
        <v>34310</v>
      </c>
      <c r="C178" s="2" t="s">
        <v>82</v>
      </c>
      <c r="D178" s="2" t="s">
        <v>34313</v>
      </c>
      <c r="E178" s="3">
        <v>2</v>
      </c>
      <c r="F178" s="3">
        <v>5</v>
      </c>
      <c r="G178" s="2" t="s">
        <v>653</v>
      </c>
      <c r="H178" s="2" t="s">
        <v>773</v>
      </c>
      <c r="I178" s="2" t="s">
        <v>34308</v>
      </c>
      <c r="J178" s="2">
        <v>34982304</v>
      </c>
    </row>
    <row r="179" spans="1:10" ht="15" customHeight="1" x14ac:dyDescent="0.3">
      <c r="A179" s="2" t="s">
        <v>40</v>
      </c>
      <c r="B179" s="2" t="s">
        <v>34310</v>
      </c>
      <c r="C179" s="2" t="s">
        <v>120</v>
      </c>
      <c r="D179" s="2" t="s">
        <v>34316</v>
      </c>
      <c r="E179" s="3">
        <v>2</v>
      </c>
      <c r="F179" s="3">
        <v>8</v>
      </c>
      <c r="G179" s="2" t="s">
        <v>653</v>
      </c>
      <c r="H179" s="2" t="s">
        <v>820</v>
      </c>
      <c r="I179" s="2" t="s">
        <v>34308</v>
      </c>
      <c r="J179" s="2">
        <v>34982304</v>
      </c>
    </row>
    <row r="180" spans="1:10" ht="15" customHeight="1" x14ac:dyDescent="0.3">
      <c r="A180" s="2" t="s">
        <v>40</v>
      </c>
      <c r="B180" s="2" t="s">
        <v>34310</v>
      </c>
      <c r="C180" s="2" t="s">
        <v>82</v>
      </c>
      <c r="D180" s="2" t="s">
        <v>34313</v>
      </c>
      <c r="E180" s="3">
        <v>2</v>
      </c>
      <c r="F180" s="3">
        <v>5</v>
      </c>
      <c r="G180" s="2" t="s">
        <v>653</v>
      </c>
      <c r="H180" s="2" t="s">
        <v>773</v>
      </c>
      <c r="I180" s="2" t="s">
        <v>34308</v>
      </c>
      <c r="J180" s="2">
        <v>35129805</v>
      </c>
    </row>
    <row r="181" spans="1:10" ht="15" customHeight="1" x14ac:dyDescent="0.3">
      <c r="A181" s="2" t="s">
        <v>40</v>
      </c>
      <c r="B181" s="2" t="s">
        <v>34310</v>
      </c>
      <c r="C181" s="2" t="s">
        <v>120</v>
      </c>
      <c r="D181" s="2" t="s">
        <v>34316</v>
      </c>
      <c r="E181" s="3">
        <v>2</v>
      </c>
      <c r="F181" s="3">
        <v>8</v>
      </c>
      <c r="G181" s="2" t="s">
        <v>653</v>
      </c>
      <c r="H181" s="2" t="s">
        <v>820</v>
      </c>
      <c r="I181" s="2" t="s">
        <v>34308</v>
      </c>
      <c r="J181" s="2">
        <v>35129805</v>
      </c>
    </row>
    <row r="182" spans="1:10" ht="15" customHeight="1" x14ac:dyDescent="0.3">
      <c r="A182" s="2" t="s">
        <v>40</v>
      </c>
      <c r="B182" s="2" t="s">
        <v>34310</v>
      </c>
      <c r="C182" s="2" t="s">
        <v>190</v>
      </c>
      <c r="D182" s="2" t="s">
        <v>34322</v>
      </c>
      <c r="E182" s="3">
        <v>2</v>
      </c>
      <c r="F182" s="3">
        <v>14</v>
      </c>
      <c r="G182" s="2" t="s">
        <v>653</v>
      </c>
      <c r="H182" s="2" t="s">
        <v>902</v>
      </c>
      <c r="I182" s="2" t="s">
        <v>34308</v>
      </c>
      <c r="J182" s="2">
        <v>35043109</v>
      </c>
    </row>
    <row r="183" spans="1:10" ht="15" customHeight="1" x14ac:dyDescent="0.3">
      <c r="A183" s="2" t="s">
        <v>40</v>
      </c>
      <c r="B183" s="2" t="s">
        <v>34310</v>
      </c>
      <c r="C183" s="2" t="s">
        <v>409</v>
      </c>
      <c r="D183" s="2" t="s">
        <v>34338</v>
      </c>
      <c r="E183" s="3">
        <v>2</v>
      </c>
      <c r="F183" s="3">
        <v>31</v>
      </c>
      <c r="G183" s="2" t="s">
        <v>653</v>
      </c>
      <c r="H183" s="2" t="s">
        <v>1173</v>
      </c>
      <c r="I183" s="2" t="s">
        <v>34308</v>
      </c>
      <c r="J183" s="2">
        <v>35043109</v>
      </c>
    </row>
    <row r="184" spans="1:10" ht="15" customHeight="1" x14ac:dyDescent="0.3">
      <c r="A184" s="2" t="s">
        <v>40</v>
      </c>
      <c r="B184" s="2" t="s">
        <v>34310</v>
      </c>
      <c r="C184" s="2" t="s">
        <v>465</v>
      </c>
      <c r="D184" s="2" t="s">
        <v>34343</v>
      </c>
      <c r="E184" s="3">
        <v>2</v>
      </c>
      <c r="F184" s="3">
        <v>36</v>
      </c>
      <c r="G184" s="2" t="s">
        <v>653</v>
      </c>
      <c r="H184" s="2" t="s">
        <v>1222</v>
      </c>
      <c r="I184" s="2" t="s">
        <v>34308</v>
      </c>
      <c r="J184" s="2">
        <v>35043109</v>
      </c>
    </row>
    <row r="185" spans="1:10" ht="15" customHeight="1" x14ac:dyDescent="0.3">
      <c r="A185" s="2" t="s">
        <v>40</v>
      </c>
      <c r="B185" s="2" t="s">
        <v>34310</v>
      </c>
      <c r="C185" s="2" t="s">
        <v>190</v>
      </c>
      <c r="D185" s="2" t="s">
        <v>34322</v>
      </c>
      <c r="E185" s="3">
        <v>2</v>
      </c>
      <c r="F185" s="3">
        <v>14</v>
      </c>
      <c r="G185" s="2" t="s">
        <v>653</v>
      </c>
      <c r="H185" s="2" t="s">
        <v>902</v>
      </c>
      <c r="I185" s="2" t="s">
        <v>34308</v>
      </c>
      <c r="J185" s="2">
        <v>34101091</v>
      </c>
    </row>
    <row r="186" spans="1:10" ht="15" customHeight="1" x14ac:dyDescent="0.3">
      <c r="A186" s="2" t="s">
        <v>40</v>
      </c>
      <c r="B186" s="2" t="s">
        <v>34310</v>
      </c>
      <c r="C186" s="2" t="s">
        <v>409</v>
      </c>
      <c r="D186" s="2" t="s">
        <v>34338</v>
      </c>
      <c r="E186" s="3">
        <v>2</v>
      </c>
      <c r="F186" s="3">
        <v>31</v>
      </c>
      <c r="G186" s="2" t="s">
        <v>653</v>
      </c>
      <c r="H186" s="2" t="s">
        <v>1173</v>
      </c>
      <c r="I186" s="2" t="s">
        <v>34308</v>
      </c>
      <c r="J186" s="2">
        <v>34101091</v>
      </c>
    </row>
    <row r="187" spans="1:10" ht="15" customHeight="1" x14ac:dyDescent="0.3">
      <c r="A187" s="2" t="s">
        <v>40</v>
      </c>
      <c r="B187" s="2" t="s">
        <v>34310</v>
      </c>
      <c r="C187" s="2" t="s">
        <v>69</v>
      </c>
      <c r="D187" s="2" t="s">
        <v>34312</v>
      </c>
      <c r="E187" s="3">
        <v>2</v>
      </c>
      <c r="F187" s="3">
        <v>4</v>
      </c>
      <c r="G187" s="2" t="s">
        <v>653</v>
      </c>
      <c r="H187" s="2" t="s">
        <v>756</v>
      </c>
      <c r="I187" s="2" t="s">
        <v>34308</v>
      </c>
      <c r="J187" s="2">
        <v>34164762</v>
      </c>
    </row>
    <row r="188" spans="1:10" ht="15" customHeight="1" x14ac:dyDescent="0.3">
      <c r="A188" s="2" t="s">
        <v>40</v>
      </c>
      <c r="B188" s="2" t="s">
        <v>34310</v>
      </c>
      <c r="C188" s="2" t="s">
        <v>310</v>
      </c>
      <c r="D188" s="2" t="s">
        <v>34331</v>
      </c>
      <c r="E188" s="3">
        <v>2</v>
      </c>
      <c r="F188" s="3">
        <v>23</v>
      </c>
      <c r="G188" s="2" t="s">
        <v>653</v>
      </c>
      <c r="H188" s="2" t="s">
        <v>1052</v>
      </c>
      <c r="I188" s="2" t="s">
        <v>34308</v>
      </c>
      <c r="J188" s="2">
        <v>27697500</v>
      </c>
    </row>
    <row r="189" spans="1:10" ht="15" customHeight="1" x14ac:dyDescent="0.3">
      <c r="A189" s="2" t="s">
        <v>40</v>
      </c>
      <c r="B189" s="2" t="s">
        <v>34310</v>
      </c>
      <c r="C189" s="2" t="s">
        <v>409</v>
      </c>
      <c r="D189" s="2" t="s">
        <v>34338</v>
      </c>
      <c r="E189" s="3">
        <v>2</v>
      </c>
      <c r="F189" s="3">
        <v>31</v>
      </c>
      <c r="G189" s="2" t="s">
        <v>653</v>
      </c>
      <c r="H189" s="2" t="s">
        <v>1173</v>
      </c>
      <c r="I189" s="2" t="s">
        <v>34308</v>
      </c>
      <c r="J189" s="2">
        <v>38184654</v>
      </c>
    </row>
    <row r="190" spans="1:10" ht="15" customHeight="1" x14ac:dyDescent="0.3">
      <c r="A190" s="2" t="s">
        <v>40</v>
      </c>
      <c r="B190" s="2" t="s">
        <v>34310</v>
      </c>
      <c r="C190" s="2" t="s">
        <v>82</v>
      </c>
      <c r="D190" s="2" t="s">
        <v>34313</v>
      </c>
      <c r="E190" s="3">
        <v>2</v>
      </c>
      <c r="F190" s="3">
        <v>5</v>
      </c>
      <c r="G190" s="2" t="s">
        <v>653</v>
      </c>
      <c r="H190" s="2" t="s">
        <v>773</v>
      </c>
      <c r="I190" s="2" t="s">
        <v>34308</v>
      </c>
      <c r="J190" s="2">
        <v>27554817</v>
      </c>
    </row>
    <row r="191" spans="1:10" ht="15" customHeight="1" x14ac:dyDescent="0.3">
      <c r="A191" s="2" t="s">
        <v>40</v>
      </c>
      <c r="B191" s="2" t="s">
        <v>34310</v>
      </c>
      <c r="C191" s="2" t="s">
        <v>82</v>
      </c>
      <c r="D191" s="2" t="s">
        <v>34313</v>
      </c>
      <c r="E191" s="3">
        <v>2</v>
      </c>
      <c r="F191" s="3">
        <v>5</v>
      </c>
      <c r="G191" s="2" t="s">
        <v>653</v>
      </c>
      <c r="H191" s="2" t="s">
        <v>773</v>
      </c>
      <c r="I191" s="2" t="s">
        <v>34308</v>
      </c>
      <c r="J191" s="2">
        <v>26936803</v>
      </c>
    </row>
    <row r="192" spans="1:10" ht="15" customHeight="1" x14ac:dyDescent="0.3">
      <c r="A192" s="2" t="s">
        <v>40</v>
      </c>
      <c r="B192" s="2" t="s">
        <v>34310</v>
      </c>
      <c r="C192" s="2" t="s">
        <v>69</v>
      </c>
      <c r="D192" s="2" t="s">
        <v>34312</v>
      </c>
      <c r="E192" s="3">
        <v>2</v>
      </c>
      <c r="F192" s="3">
        <v>4</v>
      </c>
      <c r="G192" s="2" t="s">
        <v>653</v>
      </c>
      <c r="H192" s="2" t="s">
        <v>756</v>
      </c>
      <c r="I192" s="2" t="s">
        <v>34308</v>
      </c>
      <c r="J192" s="2">
        <v>8390277</v>
      </c>
    </row>
    <row r="193" spans="1:10" ht="15" customHeight="1" x14ac:dyDescent="0.3">
      <c r="A193" s="2" t="s">
        <v>40</v>
      </c>
      <c r="B193" s="2" t="s">
        <v>34310</v>
      </c>
      <c r="C193" s="2" t="s">
        <v>69</v>
      </c>
      <c r="D193" s="2" t="s">
        <v>34312</v>
      </c>
      <c r="E193" s="3">
        <v>2</v>
      </c>
      <c r="F193" s="3">
        <v>4</v>
      </c>
      <c r="G193" s="2" t="s">
        <v>653</v>
      </c>
      <c r="H193" s="2" t="s">
        <v>756</v>
      </c>
      <c r="I193" s="2" t="s">
        <v>34308</v>
      </c>
      <c r="J193" s="2">
        <v>8727075</v>
      </c>
    </row>
    <row r="194" spans="1:10" ht="15" customHeight="1" x14ac:dyDescent="0.3">
      <c r="A194" s="2" t="s">
        <v>40</v>
      </c>
      <c r="B194" s="2" t="s">
        <v>34310</v>
      </c>
      <c r="C194" s="2" t="s">
        <v>69</v>
      </c>
      <c r="D194" s="2" t="s">
        <v>34312</v>
      </c>
      <c r="E194" s="3">
        <v>2</v>
      </c>
      <c r="F194" s="3">
        <v>4</v>
      </c>
      <c r="G194" s="2" t="s">
        <v>653</v>
      </c>
      <c r="H194" s="2" t="s">
        <v>756</v>
      </c>
      <c r="I194" s="2" t="s">
        <v>34308</v>
      </c>
      <c r="J194" s="2">
        <v>9258773</v>
      </c>
    </row>
    <row r="195" spans="1:10" ht="15" customHeight="1" x14ac:dyDescent="0.3">
      <c r="A195" s="2" t="s">
        <v>40</v>
      </c>
      <c r="B195" s="2" t="s">
        <v>34310</v>
      </c>
      <c r="C195" s="2" t="s">
        <v>69</v>
      </c>
      <c r="D195" s="2" t="s">
        <v>34312</v>
      </c>
      <c r="E195" s="3">
        <v>2</v>
      </c>
      <c r="F195" s="3">
        <v>4</v>
      </c>
      <c r="G195" s="2" t="s">
        <v>653</v>
      </c>
      <c r="H195" s="2" t="s">
        <v>756</v>
      </c>
      <c r="I195" s="2" t="s">
        <v>34308</v>
      </c>
      <c r="J195" s="2">
        <v>9476132</v>
      </c>
    </row>
    <row r="196" spans="1:10" ht="15" customHeight="1" x14ac:dyDescent="0.3">
      <c r="A196" s="2" t="s">
        <v>40</v>
      </c>
      <c r="B196" s="2" t="s">
        <v>34310</v>
      </c>
      <c r="C196" s="2" t="s">
        <v>135</v>
      </c>
      <c r="D196" s="2" t="s">
        <v>34317</v>
      </c>
      <c r="E196" s="3">
        <v>2</v>
      </c>
      <c r="F196" s="3">
        <v>9</v>
      </c>
      <c r="G196" s="2" t="s">
        <v>653</v>
      </c>
      <c r="H196" s="2" t="s">
        <v>840</v>
      </c>
      <c r="I196" s="2" t="s">
        <v>34308</v>
      </c>
      <c r="J196" s="2">
        <v>26936803</v>
      </c>
    </row>
    <row r="197" spans="1:10" ht="15" customHeight="1" x14ac:dyDescent="0.3">
      <c r="A197" s="2" t="s">
        <v>40</v>
      </c>
      <c r="B197" s="2" t="s">
        <v>34310</v>
      </c>
      <c r="C197" s="2" t="s">
        <v>94</v>
      </c>
      <c r="D197" s="2" t="s">
        <v>34314</v>
      </c>
      <c r="E197" s="3">
        <v>2</v>
      </c>
      <c r="F197" s="3">
        <v>6</v>
      </c>
      <c r="G197" s="2" t="s">
        <v>653</v>
      </c>
      <c r="H197" s="2" t="s">
        <v>782</v>
      </c>
      <c r="I197" s="2" t="s">
        <v>34308</v>
      </c>
      <c r="J197" s="2">
        <v>25796303</v>
      </c>
    </row>
    <row r="198" spans="1:10" ht="15" customHeight="1" x14ac:dyDescent="0.3">
      <c r="A198" s="2" t="s">
        <v>40</v>
      </c>
      <c r="B198" s="2" t="s">
        <v>34310</v>
      </c>
      <c r="C198" s="2" t="s">
        <v>120</v>
      </c>
      <c r="D198" s="2" t="s">
        <v>34316</v>
      </c>
      <c r="E198" s="3">
        <v>2</v>
      </c>
      <c r="F198" s="3">
        <v>8</v>
      </c>
      <c r="G198" s="2" t="s">
        <v>653</v>
      </c>
      <c r="H198" s="2" t="s">
        <v>820</v>
      </c>
      <c r="I198" s="2" t="s">
        <v>34308</v>
      </c>
      <c r="J198" s="2">
        <v>25796303</v>
      </c>
    </row>
    <row r="199" spans="1:10" ht="15" customHeight="1" x14ac:dyDescent="0.3">
      <c r="A199" s="2" t="s">
        <v>40</v>
      </c>
      <c r="B199" s="2" t="s">
        <v>34310</v>
      </c>
      <c r="C199" s="2" t="s">
        <v>69</v>
      </c>
      <c r="D199" s="2" t="s">
        <v>34312</v>
      </c>
      <c r="E199" s="3">
        <v>2</v>
      </c>
      <c r="F199" s="3">
        <v>4</v>
      </c>
      <c r="G199" s="2" t="s">
        <v>653</v>
      </c>
      <c r="H199" s="2" t="s">
        <v>756</v>
      </c>
      <c r="I199" s="2" t="s">
        <v>34308</v>
      </c>
      <c r="J199" s="2">
        <v>24402618</v>
      </c>
    </row>
    <row r="200" spans="1:10" ht="15" customHeight="1" x14ac:dyDescent="0.3">
      <c r="A200" s="2" t="s">
        <v>40</v>
      </c>
      <c r="B200" s="2" t="s">
        <v>34310</v>
      </c>
      <c r="C200" s="2" t="s">
        <v>82</v>
      </c>
      <c r="D200" s="2" t="s">
        <v>34313</v>
      </c>
      <c r="E200" s="3">
        <v>2</v>
      </c>
      <c r="F200" s="3">
        <v>5</v>
      </c>
      <c r="G200" s="2" t="s">
        <v>653</v>
      </c>
      <c r="H200" s="2" t="s">
        <v>773</v>
      </c>
      <c r="I200" s="2" t="s">
        <v>34308</v>
      </c>
      <c r="J200" s="2">
        <v>24402618</v>
      </c>
    </row>
    <row r="201" spans="1:10" ht="15" customHeight="1" x14ac:dyDescent="0.3">
      <c r="A201" s="2" t="s">
        <v>40</v>
      </c>
      <c r="B201" s="2" t="s">
        <v>34310</v>
      </c>
      <c r="C201" s="2" t="s">
        <v>120</v>
      </c>
      <c r="D201" s="2" t="s">
        <v>34316</v>
      </c>
      <c r="E201" s="3">
        <v>2</v>
      </c>
      <c r="F201" s="3">
        <v>8</v>
      </c>
      <c r="G201" s="2" t="s">
        <v>653</v>
      </c>
      <c r="H201" s="2" t="s">
        <v>820</v>
      </c>
      <c r="I201" s="2" t="s">
        <v>34308</v>
      </c>
      <c r="J201" s="2">
        <v>24402618</v>
      </c>
    </row>
    <row r="202" spans="1:10" ht="15" customHeight="1" x14ac:dyDescent="0.3">
      <c r="A202" s="2" t="s">
        <v>40</v>
      </c>
      <c r="B202" s="2" t="s">
        <v>34310</v>
      </c>
      <c r="C202" s="2" t="s">
        <v>69</v>
      </c>
      <c r="D202" s="2" t="s">
        <v>34312</v>
      </c>
      <c r="E202" s="3">
        <v>2</v>
      </c>
      <c r="F202" s="3">
        <v>4</v>
      </c>
      <c r="G202" s="2" t="s">
        <v>653</v>
      </c>
      <c r="H202" s="2" t="s">
        <v>756</v>
      </c>
      <c r="I202" s="2" t="s">
        <v>34308</v>
      </c>
      <c r="J202" s="2">
        <v>24241582</v>
      </c>
    </row>
    <row r="203" spans="1:10" ht="15" customHeight="1" x14ac:dyDescent="0.3">
      <c r="A203" s="2" t="s">
        <v>40</v>
      </c>
      <c r="B203" s="2" t="s">
        <v>34310</v>
      </c>
      <c r="C203" s="2" t="s">
        <v>82</v>
      </c>
      <c r="D203" s="2" t="s">
        <v>34313</v>
      </c>
      <c r="E203" s="3">
        <v>2</v>
      </c>
      <c r="F203" s="3">
        <v>5</v>
      </c>
      <c r="G203" s="2" t="s">
        <v>653</v>
      </c>
      <c r="H203" s="2" t="s">
        <v>773</v>
      </c>
      <c r="I203" s="2" t="s">
        <v>34308</v>
      </c>
      <c r="J203" s="2">
        <v>24241582</v>
      </c>
    </row>
    <row r="204" spans="1:10" ht="15" customHeight="1" x14ac:dyDescent="0.3">
      <c r="A204" s="2" t="s">
        <v>40</v>
      </c>
      <c r="B204" s="2" t="s">
        <v>34310</v>
      </c>
      <c r="C204" s="2" t="s">
        <v>69</v>
      </c>
      <c r="D204" s="2" t="s">
        <v>34312</v>
      </c>
      <c r="E204" s="3">
        <v>2</v>
      </c>
      <c r="F204" s="3">
        <v>4</v>
      </c>
      <c r="G204" s="2" t="s">
        <v>653</v>
      </c>
      <c r="H204" s="2" t="s">
        <v>756</v>
      </c>
      <c r="I204" s="2" t="s">
        <v>34308</v>
      </c>
      <c r="J204" s="2">
        <v>22540226</v>
      </c>
    </row>
    <row r="205" spans="1:10" ht="15" customHeight="1" x14ac:dyDescent="0.3">
      <c r="A205" s="2" t="s">
        <v>40</v>
      </c>
      <c r="B205" s="2" t="s">
        <v>34310</v>
      </c>
      <c r="C205" s="2" t="s">
        <v>69</v>
      </c>
      <c r="D205" s="2" t="s">
        <v>34312</v>
      </c>
      <c r="E205" s="3">
        <v>2</v>
      </c>
      <c r="F205" s="3">
        <v>4</v>
      </c>
      <c r="G205" s="2" t="s">
        <v>653</v>
      </c>
      <c r="H205" s="2" t="s">
        <v>756</v>
      </c>
      <c r="I205" s="2" t="s">
        <v>34308</v>
      </c>
      <c r="J205" s="2">
        <v>22445276</v>
      </c>
    </row>
    <row r="206" spans="1:10" ht="15" customHeight="1" x14ac:dyDescent="0.3">
      <c r="A206" s="2" t="s">
        <v>40</v>
      </c>
      <c r="B206" s="2" t="s">
        <v>34310</v>
      </c>
      <c r="C206" s="2" t="s">
        <v>82</v>
      </c>
      <c r="D206" s="2" t="s">
        <v>34313</v>
      </c>
      <c r="E206" s="3">
        <v>2</v>
      </c>
      <c r="F206" s="3">
        <v>5</v>
      </c>
      <c r="G206" s="2" t="s">
        <v>653</v>
      </c>
      <c r="H206" s="2" t="s">
        <v>773</v>
      </c>
      <c r="I206" s="2" t="s">
        <v>34308</v>
      </c>
      <c r="J206" s="2">
        <v>22445276</v>
      </c>
    </row>
    <row r="207" spans="1:10" ht="15" customHeight="1" x14ac:dyDescent="0.3">
      <c r="A207" s="2" t="s">
        <v>40</v>
      </c>
      <c r="B207" s="2" t="s">
        <v>34310</v>
      </c>
      <c r="C207" s="2" t="s">
        <v>69</v>
      </c>
      <c r="D207" s="2" t="s">
        <v>34312</v>
      </c>
      <c r="E207" s="3">
        <v>2</v>
      </c>
      <c r="F207" s="3">
        <v>4</v>
      </c>
      <c r="G207" s="2" t="s">
        <v>653</v>
      </c>
      <c r="H207" s="2" t="s">
        <v>756</v>
      </c>
      <c r="I207" s="2" t="s">
        <v>34308</v>
      </c>
      <c r="J207" s="2">
        <v>19137635</v>
      </c>
    </row>
    <row r="208" spans="1:10" ht="15" customHeight="1" x14ac:dyDescent="0.3">
      <c r="A208" s="2" t="s">
        <v>40</v>
      </c>
      <c r="B208" s="2" t="s">
        <v>34310</v>
      </c>
      <c r="C208" s="2" t="s">
        <v>69</v>
      </c>
      <c r="D208" s="2" t="s">
        <v>34312</v>
      </c>
      <c r="E208" s="3">
        <v>2</v>
      </c>
      <c r="F208" s="3">
        <v>4</v>
      </c>
      <c r="G208" s="2" t="s">
        <v>653</v>
      </c>
      <c r="H208" s="2" t="s">
        <v>756</v>
      </c>
      <c r="I208" s="2" t="s">
        <v>34308</v>
      </c>
      <c r="J208" s="2">
        <v>17191150</v>
      </c>
    </row>
    <row r="209" spans="1:10" ht="15" customHeight="1" x14ac:dyDescent="0.3">
      <c r="A209" s="2" t="s">
        <v>40</v>
      </c>
      <c r="B209" s="2" t="s">
        <v>34310</v>
      </c>
      <c r="C209" s="2" t="s">
        <v>69</v>
      </c>
      <c r="D209" s="2" t="s">
        <v>34312</v>
      </c>
      <c r="E209" s="3">
        <v>2</v>
      </c>
      <c r="F209" s="3">
        <v>4</v>
      </c>
      <c r="G209" s="2" t="s">
        <v>653</v>
      </c>
      <c r="H209" s="2" t="s">
        <v>756</v>
      </c>
      <c r="I209" s="2" t="s">
        <v>34308</v>
      </c>
      <c r="J209" s="2">
        <v>16123991</v>
      </c>
    </row>
    <row r="210" spans="1:10" ht="15" customHeight="1" x14ac:dyDescent="0.3">
      <c r="A210" s="2" t="s">
        <v>40</v>
      </c>
      <c r="B210" s="2" t="s">
        <v>34310</v>
      </c>
      <c r="C210" s="2" t="s">
        <v>69</v>
      </c>
      <c r="D210" s="2" t="s">
        <v>34312</v>
      </c>
      <c r="E210" s="3">
        <v>2</v>
      </c>
      <c r="F210" s="3">
        <v>4</v>
      </c>
      <c r="G210" s="2" t="s">
        <v>653</v>
      </c>
      <c r="H210" s="2" t="s">
        <v>756</v>
      </c>
      <c r="I210" s="2" t="s">
        <v>34308</v>
      </c>
      <c r="J210" s="2">
        <v>16412054</v>
      </c>
    </row>
    <row r="211" spans="1:10" ht="15" customHeight="1" x14ac:dyDescent="0.3">
      <c r="A211" s="2" t="s">
        <v>40</v>
      </c>
      <c r="B211" s="2" t="s">
        <v>34310</v>
      </c>
      <c r="C211" s="2" t="s">
        <v>69</v>
      </c>
      <c r="D211" s="2" t="s">
        <v>34312</v>
      </c>
      <c r="E211" s="3">
        <v>2</v>
      </c>
      <c r="F211" s="3">
        <v>4</v>
      </c>
      <c r="G211" s="2" t="s">
        <v>653</v>
      </c>
      <c r="H211" s="2" t="s">
        <v>756</v>
      </c>
      <c r="I211" s="2" t="s">
        <v>34308</v>
      </c>
      <c r="J211" s="2">
        <v>15107922</v>
      </c>
    </row>
    <row r="212" spans="1:10" ht="15" customHeight="1" x14ac:dyDescent="0.3">
      <c r="A212" s="2" t="s">
        <v>40</v>
      </c>
      <c r="B212" s="2" t="s">
        <v>34310</v>
      </c>
      <c r="C212" s="2" t="s">
        <v>69</v>
      </c>
      <c r="D212" s="2" t="s">
        <v>34312</v>
      </c>
      <c r="E212" s="3">
        <v>2</v>
      </c>
      <c r="F212" s="3">
        <v>4</v>
      </c>
      <c r="G212" s="2" t="s">
        <v>653</v>
      </c>
      <c r="H212" s="2" t="s">
        <v>756</v>
      </c>
      <c r="I212" s="2" t="s">
        <v>34308</v>
      </c>
      <c r="J212" s="2">
        <v>9888386</v>
      </c>
    </row>
    <row r="213" spans="1:10" ht="15" customHeight="1" x14ac:dyDescent="0.3">
      <c r="A213" s="2" t="s">
        <v>40</v>
      </c>
      <c r="B213" s="2" t="s">
        <v>34310</v>
      </c>
      <c r="C213" s="2" t="s">
        <v>69</v>
      </c>
      <c r="D213" s="2" t="s">
        <v>34312</v>
      </c>
      <c r="E213" s="3">
        <v>2</v>
      </c>
      <c r="F213" s="3">
        <v>4</v>
      </c>
      <c r="G213" s="2" t="s">
        <v>653</v>
      </c>
      <c r="H213" s="2" t="s">
        <v>756</v>
      </c>
      <c r="I213" s="2" t="s">
        <v>34308</v>
      </c>
      <c r="J213" s="2">
        <v>28977313</v>
      </c>
    </row>
    <row r="214" spans="1:10" ht="15" customHeight="1" x14ac:dyDescent="0.3">
      <c r="A214" s="2" t="s">
        <v>40</v>
      </c>
      <c r="B214" s="2" t="s">
        <v>34310</v>
      </c>
      <c r="C214" s="2" t="s">
        <v>465</v>
      </c>
      <c r="D214" s="2" t="s">
        <v>34343</v>
      </c>
      <c r="E214" s="3">
        <v>2</v>
      </c>
      <c r="F214" s="3">
        <v>36</v>
      </c>
      <c r="G214" s="2" t="s">
        <v>653</v>
      </c>
      <c r="H214" s="2" t="s">
        <v>1222</v>
      </c>
      <c r="I214" s="2" t="s">
        <v>34308</v>
      </c>
      <c r="J214" s="2">
        <v>38175961</v>
      </c>
    </row>
    <row r="215" spans="1:10" ht="15" customHeight="1" x14ac:dyDescent="0.3">
      <c r="A215" s="2" t="s">
        <v>40</v>
      </c>
      <c r="B215" s="2" t="s">
        <v>34310</v>
      </c>
      <c r="C215" s="2" t="s">
        <v>409</v>
      </c>
      <c r="D215" s="2" t="s">
        <v>34338</v>
      </c>
      <c r="E215" s="3">
        <v>2</v>
      </c>
      <c r="F215" s="3">
        <v>31</v>
      </c>
      <c r="G215" s="2" t="s">
        <v>653</v>
      </c>
      <c r="H215" s="2" t="s">
        <v>1173</v>
      </c>
      <c r="I215" s="2" t="s">
        <v>34308</v>
      </c>
      <c r="J215" s="2">
        <v>38175961</v>
      </c>
    </row>
    <row r="216" spans="1:10" ht="15" customHeight="1" x14ac:dyDescent="0.3">
      <c r="A216" s="2" t="s">
        <v>40</v>
      </c>
      <c r="B216" s="2" t="s">
        <v>34310</v>
      </c>
      <c r="C216" s="2" t="s">
        <v>190</v>
      </c>
      <c r="D216" s="2" t="s">
        <v>34322</v>
      </c>
      <c r="E216" s="3">
        <v>2</v>
      </c>
      <c r="F216" s="3">
        <v>14</v>
      </c>
      <c r="G216" s="2" t="s">
        <v>653</v>
      </c>
      <c r="H216" s="2" t="s">
        <v>902</v>
      </c>
      <c r="I216" s="2" t="s">
        <v>34308</v>
      </c>
      <c r="J216" s="2">
        <v>38175961</v>
      </c>
    </row>
    <row r="217" spans="1:10" ht="15" customHeight="1" x14ac:dyDescent="0.3">
      <c r="A217" s="2" t="s">
        <v>40</v>
      </c>
      <c r="B217" s="2" t="s">
        <v>34310</v>
      </c>
      <c r="C217" s="2" t="s">
        <v>69</v>
      </c>
      <c r="D217" s="2" t="s">
        <v>34312</v>
      </c>
      <c r="E217" s="3">
        <v>2</v>
      </c>
      <c r="F217" s="3">
        <v>4</v>
      </c>
      <c r="G217" s="2" t="s">
        <v>653</v>
      </c>
      <c r="H217" s="2" t="s">
        <v>756</v>
      </c>
      <c r="I217" s="2" t="s">
        <v>34308</v>
      </c>
      <c r="J217" s="2">
        <v>39436497</v>
      </c>
    </row>
    <row r="218" spans="1:10" ht="15" customHeight="1" x14ac:dyDescent="0.3">
      <c r="A218" s="2" t="s">
        <v>40</v>
      </c>
      <c r="B218" s="2" t="s">
        <v>34310</v>
      </c>
      <c r="C218" s="2" t="s">
        <v>82</v>
      </c>
      <c r="D218" s="2" t="s">
        <v>34313</v>
      </c>
      <c r="E218" s="3">
        <v>2</v>
      </c>
      <c r="F218" s="3">
        <v>5</v>
      </c>
      <c r="G218" s="2" t="s">
        <v>653</v>
      </c>
      <c r="H218" s="2" t="s">
        <v>773</v>
      </c>
      <c r="I218" s="2" t="s">
        <v>34308</v>
      </c>
      <c r="J218" s="2">
        <v>39436497</v>
      </c>
    </row>
    <row r="219" spans="1:10" ht="15" customHeight="1" x14ac:dyDescent="0.3">
      <c r="A219" s="2" t="s">
        <v>40</v>
      </c>
      <c r="B219" s="2" t="s">
        <v>34310</v>
      </c>
      <c r="C219" s="2" t="s">
        <v>135</v>
      </c>
      <c r="D219" s="2" t="s">
        <v>34317</v>
      </c>
      <c r="E219" s="3">
        <v>2</v>
      </c>
      <c r="F219" s="3">
        <v>9</v>
      </c>
      <c r="G219" s="2" t="s">
        <v>653</v>
      </c>
      <c r="H219" s="2" t="s">
        <v>840</v>
      </c>
      <c r="I219" s="2" t="s">
        <v>34308</v>
      </c>
      <c r="J219" s="2">
        <v>39436497</v>
      </c>
    </row>
    <row r="220" spans="1:10" ht="15" customHeight="1" x14ac:dyDescent="0.3">
      <c r="A220" s="2" t="s">
        <v>40</v>
      </c>
      <c r="B220" s="2" t="s">
        <v>34310</v>
      </c>
      <c r="C220" s="2" t="s">
        <v>69</v>
      </c>
      <c r="D220" s="2" t="s">
        <v>34312</v>
      </c>
      <c r="E220" s="3">
        <v>2</v>
      </c>
      <c r="F220" s="3">
        <v>4</v>
      </c>
      <c r="G220" s="2" t="s">
        <v>653</v>
      </c>
      <c r="H220" s="2" t="s">
        <v>756</v>
      </c>
      <c r="I220" s="2" t="s">
        <v>34308</v>
      </c>
      <c r="J220" s="2">
        <v>38834764</v>
      </c>
    </row>
    <row r="221" spans="1:10" ht="15" customHeight="1" x14ac:dyDescent="0.3">
      <c r="A221" s="2" t="s">
        <v>40</v>
      </c>
      <c r="B221" s="2" t="s">
        <v>34310</v>
      </c>
      <c r="C221" s="2" t="s">
        <v>82</v>
      </c>
      <c r="D221" s="2" t="s">
        <v>34313</v>
      </c>
      <c r="E221" s="3">
        <v>2</v>
      </c>
      <c r="F221" s="3">
        <v>5</v>
      </c>
      <c r="G221" s="2" t="s">
        <v>653</v>
      </c>
      <c r="H221" s="2" t="s">
        <v>773</v>
      </c>
      <c r="I221" s="2" t="s">
        <v>34308</v>
      </c>
      <c r="J221" s="2">
        <v>38834764</v>
      </c>
    </row>
    <row r="222" spans="1:10" ht="15" customHeight="1" x14ac:dyDescent="0.3">
      <c r="A222" s="2" t="s">
        <v>40</v>
      </c>
      <c r="B222" s="2" t="s">
        <v>34310</v>
      </c>
      <c r="C222" s="2" t="s">
        <v>120</v>
      </c>
      <c r="D222" s="2" t="s">
        <v>34316</v>
      </c>
      <c r="E222" s="3">
        <v>2</v>
      </c>
      <c r="F222" s="3">
        <v>8</v>
      </c>
      <c r="G222" s="2" t="s">
        <v>653</v>
      </c>
      <c r="H222" s="2" t="s">
        <v>820</v>
      </c>
      <c r="I222" s="2" t="s">
        <v>34308</v>
      </c>
      <c r="J222" s="2">
        <v>38834764</v>
      </c>
    </row>
    <row r="223" spans="1:10" ht="15" customHeight="1" x14ac:dyDescent="0.3">
      <c r="A223" s="2" t="s">
        <v>40</v>
      </c>
      <c r="B223" s="2" t="s">
        <v>34310</v>
      </c>
      <c r="C223" s="2" t="s">
        <v>135</v>
      </c>
      <c r="D223" s="2" t="s">
        <v>34317</v>
      </c>
      <c r="E223" s="3">
        <v>2</v>
      </c>
      <c r="F223" s="3">
        <v>9</v>
      </c>
      <c r="G223" s="2" t="s">
        <v>653</v>
      </c>
      <c r="H223" s="2" t="s">
        <v>840</v>
      </c>
      <c r="I223" s="2" t="s">
        <v>34308</v>
      </c>
      <c r="J223" s="2">
        <v>38834764</v>
      </c>
    </row>
    <row r="224" spans="1:10" ht="15" customHeight="1" x14ac:dyDescent="0.3">
      <c r="A224" s="2" t="s">
        <v>40</v>
      </c>
      <c r="B224" s="2" t="s">
        <v>34310</v>
      </c>
      <c r="C224" s="2" t="s">
        <v>94</v>
      </c>
      <c r="D224" s="2" t="s">
        <v>34314</v>
      </c>
      <c r="E224" s="3">
        <v>2</v>
      </c>
      <c r="F224" s="3">
        <v>6</v>
      </c>
      <c r="G224" s="2" t="s">
        <v>653</v>
      </c>
      <c r="H224" s="2" t="s">
        <v>782</v>
      </c>
      <c r="I224" s="2" t="s">
        <v>34308</v>
      </c>
      <c r="J224" s="2">
        <v>38484269</v>
      </c>
    </row>
    <row r="225" spans="1:10" ht="15" customHeight="1" x14ac:dyDescent="0.3">
      <c r="A225" s="2" t="s">
        <v>56</v>
      </c>
      <c r="B225" s="2" t="s">
        <v>34311</v>
      </c>
      <c r="C225" s="2" t="s">
        <v>24</v>
      </c>
      <c r="D225" s="2" t="s">
        <v>34309</v>
      </c>
      <c r="E225" s="3">
        <v>3</v>
      </c>
      <c r="F225" s="3">
        <v>1</v>
      </c>
      <c r="G225" s="2" t="s">
        <v>732</v>
      </c>
      <c r="H225" s="2" t="s">
        <v>629</v>
      </c>
      <c r="I225" s="2" t="s">
        <v>14</v>
      </c>
      <c r="J225" s="2" t="s">
        <v>32</v>
      </c>
    </row>
    <row r="226" spans="1:10" ht="15" customHeight="1" x14ac:dyDescent="0.3">
      <c r="A226" s="2" t="s">
        <v>56</v>
      </c>
      <c r="B226" s="2" t="s">
        <v>34311</v>
      </c>
      <c r="C226" s="2" t="s">
        <v>179</v>
      </c>
      <c r="D226" s="2" t="s">
        <v>34321</v>
      </c>
      <c r="E226" s="3">
        <v>3</v>
      </c>
      <c r="F226" s="3">
        <v>13</v>
      </c>
      <c r="G226" s="2" t="s">
        <v>732</v>
      </c>
      <c r="H226" s="2" t="s">
        <v>884</v>
      </c>
      <c r="I226" s="2" t="s">
        <v>34306</v>
      </c>
      <c r="J226" s="2" t="s">
        <v>5561</v>
      </c>
    </row>
    <row r="227" spans="1:10" ht="15" customHeight="1" x14ac:dyDescent="0.3">
      <c r="A227" s="2" t="s">
        <v>56</v>
      </c>
      <c r="B227" s="2" t="s">
        <v>34311</v>
      </c>
      <c r="C227" s="2" t="s">
        <v>243</v>
      </c>
      <c r="D227" s="2" t="s">
        <v>34326</v>
      </c>
      <c r="E227" s="3">
        <v>3</v>
      </c>
      <c r="F227" s="3">
        <v>18</v>
      </c>
      <c r="G227" s="2" t="s">
        <v>732</v>
      </c>
      <c r="H227" s="2" t="s">
        <v>981</v>
      </c>
      <c r="I227" s="2" t="s">
        <v>34306</v>
      </c>
      <c r="J227" s="2" t="s">
        <v>5561</v>
      </c>
    </row>
    <row r="228" spans="1:10" ht="15" customHeight="1" x14ac:dyDescent="0.3">
      <c r="A228" s="2" t="s">
        <v>56</v>
      </c>
      <c r="B228" s="2" t="s">
        <v>34311</v>
      </c>
      <c r="C228" s="2" t="s">
        <v>143</v>
      </c>
      <c r="D228" s="2" t="s">
        <v>34318</v>
      </c>
      <c r="E228" s="3">
        <v>3</v>
      </c>
      <c r="F228" s="3">
        <v>10</v>
      </c>
      <c r="G228" s="2" t="s">
        <v>732</v>
      </c>
      <c r="H228" s="2" t="s">
        <v>852</v>
      </c>
      <c r="I228" s="2" t="s">
        <v>34306</v>
      </c>
      <c r="J228" s="2" t="s">
        <v>5561</v>
      </c>
    </row>
    <row r="229" spans="1:10" ht="15" customHeight="1" x14ac:dyDescent="0.3">
      <c r="A229" s="2" t="s">
        <v>56</v>
      </c>
      <c r="B229" s="2" t="s">
        <v>34311</v>
      </c>
      <c r="C229" s="2" t="s">
        <v>24</v>
      </c>
      <c r="D229" s="2" t="s">
        <v>34309</v>
      </c>
      <c r="E229" s="3">
        <v>3</v>
      </c>
      <c r="F229" s="3">
        <v>1</v>
      </c>
      <c r="G229" s="2" t="s">
        <v>732</v>
      </c>
      <c r="H229" s="2" t="s">
        <v>629</v>
      </c>
      <c r="I229" s="2" t="s">
        <v>34307</v>
      </c>
      <c r="J229" s="2" t="s">
        <v>5461</v>
      </c>
    </row>
    <row r="230" spans="1:10" ht="15" customHeight="1" x14ac:dyDescent="0.3">
      <c r="A230" s="2" t="s">
        <v>56</v>
      </c>
      <c r="B230" s="2" t="s">
        <v>34311</v>
      </c>
      <c r="C230" s="2" t="s">
        <v>24</v>
      </c>
      <c r="D230" s="2" t="s">
        <v>34309</v>
      </c>
      <c r="E230" s="3">
        <v>3</v>
      </c>
      <c r="F230" s="3">
        <v>1</v>
      </c>
      <c r="G230" s="2" t="s">
        <v>732</v>
      </c>
      <c r="H230" s="2" t="s">
        <v>629</v>
      </c>
      <c r="I230" s="2" t="s">
        <v>34307</v>
      </c>
      <c r="J230" s="2" t="s">
        <v>5412</v>
      </c>
    </row>
    <row r="231" spans="1:10" ht="15" customHeight="1" x14ac:dyDescent="0.3">
      <c r="A231" s="2" t="s">
        <v>56</v>
      </c>
      <c r="B231" s="2" t="s">
        <v>34311</v>
      </c>
      <c r="C231" s="2" t="s">
        <v>243</v>
      </c>
      <c r="D231" s="2" t="s">
        <v>34326</v>
      </c>
      <c r="E231" s="3">
        <v>3</v>
      </c>
      <c r="F231" s="3">
        <v>18</v>
      </c>
      <c r="G231" s="2" t="s">
        <v>732</v>
      </c>
      <c r="H231" s="2" t="s">
        <v>981</v>
      </c>
      <c r="I231" s="2" t="s">
        <v>34307</v>
      </c>
      <c r="J231" s="2" t="s">
        <v>5552</v>
      </c>
    </row>
    <row r="232" spans="1:10" ht="15" customHeight="1" x14ac:dyDescent="0.3">
      <c r="A232" s="2" t="s">
        <v>56</v>
      </c>
      <c r="B232" s="2" t="s">
        <v>34311</v>
      </c>
      <c r="C232" s="2" t="s">
        <v>179</v>
      </c>
      <c r="D232" s="2" t="s">
        <v>34321</v>
      </c>
      <c r="E232" s="3">
        <v>3</v>
      </c>
      <c r="F232" s="3">
        <v>13</v>
      </c>
      <c r="G232" s="2" t="s">
        <v>732</v>
      </c>
      <c r="H232" s="2" t="s">
        <v>884</v>
      </c>
      <c r="I232" s="2" t="s">
        <v>34307</v>
      </c>
      <c r="J232" s="2" t="s">
        <v>5552</v>
      </c>
    </row>
    <row r="233" spans="1:10" ht="15" customHeight="1" x14ac:dyDescent="0.3">
      <c r="A233" s="2" t="s">
        <v>56</v>
      </c>
      <c r="B233" s="2" t="s">
        <v>34311</v>
      </c>
      <c r="C233" s="2" t="s">
        <v>156</v>
      </c>
      <c r="D233" s="2" t="s">
        <v>34319</v>
      </c>
      <c r="E233" s="3">
        <v>3</v>
      </c>
      <c r="F233" s="3">
        <v>11</v>
      </c>
      <c r="G233" s="2" t="s">
        <v>732</v>
      </c>
      <c r="H233" s="2" t="s">
        <v>861</v>
      </c>
      <c r="I233" s="2" t="s">
        <v>34307</v>
      </c>
      <c r="J233" s="2" t="s">
        <v>5552</v>
      </c>
    </row>
    <row r="234" spans="1:10" ht="15" customHeight="1" x14ac:dyDescent="0.3">
      <c r="A234" s="2" t="s">
        <v>56</v>
      </c>
      <c r="B234" s="2" t="s">
        <v>34311</v>
      </c>
      <c r="C234" s="2" t="s">
        <v>143</v>
      </c>
      <c r="D234" s="2" t="s">
        <v>34318</v>
      </c>
      <c r="E234" s="3">
        <v>3</v>
      </c>
      <c r="F234" s="3">
        <v>10</v>
      </c>
      <c r="G234" s="2" t="s">
        <v>732</v>
      </c>
      <c r="H234" s="2" t="s">
        <v>852</v>
      </c>
      <c r="I234" s="2" t="s">
        <v>34307</v>
      </c>
      <c r="J234" s="2" t="s">
        <v>5552</v>
      </c>
    </row>
    <row r="235" spans="1:10" ht="15" customHeight="1" x14ac:dyDescent="0.3">
      <c r="A235" s="2" t="s">
        <v>56</v>
      </c>
      <c r="B235" s="2" t="s">
        <v>34311</v>
      </c>
      <c r="C235" s="2" t="s">
        <v>135</v>
      </c>
      <c r="D235" s="2" t="s">
        <v>34317</v>
      </c>
      <c r="E235" s="3">
        <v>3</v>
      </c>
      <c r="F235" s="3">
        <v>9</v>
      </c>
      <c r="G235" s="2" t="s">
        <v>732</v>
      </c>
      <c r="H235" s="2" t="s">
        <v>840</v>
      </c>
      <c r="I235" s="2" t="s">
        <v>34307</v>
      </c>
      <c r="J235" s="2" t="s">
        <v>5552</v>
      </c>
    </row>
    <row r="236" spans="1:10" ht="15" customHeight="1" x14ac:dyDescent="0.3">
      <c r="A236" s="2" t="s">
        <v>56</v>
      </c>
      <c r="B236" s="2" t="s">
        <v>34311</v>
      </c>
      <c r="C236" s="2" t="s">
        <v>82</v>
      </c>
      <c r="D236" s="2" t="s">
        <v>34313</v>
      </c>
      <c r="E236" s="3">
        <v>3</v>
      </c>
      <c r="F236" s="3">
        <v>5</v>
      </c>
      <c r="G236" s="2" t="s">
        <v>732</v>
      </c>
      <c r="H236" s="2" t="s">
        <v>773</v>
      </c>
      <c r="I236" s="2" t="s">
        <v>34307</v>
      </c>
      <c r="J236" s="2" t="s">
        <v>5552</v>
      </c>
    </row>
    <row r="237" spans="1:10" ht="15" customHeight="1" x14ac:dyDescent="0.3">
      <c r="A237" s="2" t="s">
        <v>56</v>
      </c>
      <c r="B237" s="2" t="s">
        <v>34311</v>
      </c>
      <c r="C237" s="2" t="s">
        <v>24</v>
      </c>
      <c r="D237" s="2" t="s">
        <v>34309</v>
      </c>
      <c r="E237" s="3">
        <v>3</v>
      </c>
      <c r="F237" s="3">
        <v>1</v>
      </c>
      <c r="G237" s="2" t="s">
        <v>732</v>
      </c>
      <c r="H237" s="2" t="s">
        <v>629</v>
      </c>
      <c r="I237" s="2" t="s">
        <v>34308</v>
      </c>
      <c r="J237" s="2">
        <v>39953916</v>
      </c>
    </row>
    <row r="238" spans="1:10" ht="15" customHeight="1" x14ac:dyDescent="0.3">
      <c r="A238" s="2" t="s">
        <v>56</v>
      </c>
      <c r="B238" s="2" t="s">
        <v>34311</v>
      </c>
      <c r="C238" s="2" t="s">
        <v>24</v>
      </c>
      <c r="D238" s="2" t="s">
        <v>34309</v>
      </c>
      <c r="E238" s="3">
        <v>3</v>
      </c>
      <c r="F238" s="3">
        <v>1</v>
      </c>
      <c r="G238" s="2" t="s">
        <v>732</v>
      </c>
      <c r="H238" s="2" t="s">
        <v>629</v>
      </c>
      <c r="I238" s="2" t="s">
        <v>34308</v>
      </c>
      <c r="J238" s="2">
        <v>39157176</v>
      </c>
    </row>
    <row r="239" spans="1:10" ht="15" customHeight="1" x14ac:dyDescent="0.3">
      <c r="A239" s="2" t="s">
        <v>56</v>
      </c>
      <c r="B239" s="2" t="s">
        <v>34311</v>
      </c>
      <c r="C239" s="2" t="s">
        <v>24</v>
      </c>
      <c r="D239" s="2" t="s">
        <v>34309</v>
      </c>
      <c r="E239" s="3">
        <v>3</v>
      </c>
      <c r="F239" s="3">
        <v>1</v>
      </c>
      <c r="G239" s="2" t="s">
        <v>732</v>
      </c>
      <c r="H239" s="2" t="s">
        <v>629</v>
      </c>
      <c r="I239" s="2" t="s">
        <v>34308</v>
      </c>
      <c r="J239" s="2">
        <v>37119135</v>
      </c>
    </row>
    <row r="240" spans="1:10" ht="15" customHeight="1" x14ac:dyDescent="0.3">
      <c r="A240" s="2" t="s">
        <v>56</v>
      </c>
      <c r="B240" s="2" t="s">
        <v>34311</v>
      </c>
      <c r="C240" s="2" t="s">
        <v>24</v>
      </c>
      <c r="D240" s="2" t="s">
        <v>34309</v>
      </c>
      <c r="E240" s="3">
        <v>3</v>
      </c>
      <c r="F240" s="3">
        <v>1</v>
      </c>
      <c r="G240" s="2" t="s">
        <v>732</v>
      </c>
      <c r="H240" s="2" t="s">
        <v>629</v>
      </c>
      <c r="I240" s="2" t="s">
        <v>34308</v>
      </c>
      <c r="J240" s="2">
        <v>36280136</v>
      </c>
    </row>
    <row r="241" spans="1:10" ht="15" customHeight="1" x14ac:dyDescent="0.3">
      <c r="A241" s="2" t="s">
        <v>56</v>
      </c>
      <c r="B241" s="2" t="s">
        <v>34311</v>
      </c>
      <c r="C241" s="2" t="s">
        <v>24</v>
      </c>
      <c r="D241" s="2" t="s">
        <v>34309</v>
      </c>
      <c r="E241" s="3">
        <v>3</v>
      </c>
      <c r="F241" s="3">
        <v>1</v>
      </c>
      <c r="G241" s="2" t="s">
        <v>732</v>
      </c>
      <c r="H241" s="2" t="s">
        <v>629</v>
      </c>
      <c r="I241" s="2" t="s">
        <v>34308</v>
      </c>
      <c r="J241" s="2">
        <v>37304298</v>
      </c>
    </row>
    <row r="242" spans="1:10" ht="15" customHeight="1" x14ac:dyDescent="0.3">
      <c r="A242" s="2" t="s">
        <v>56</v>
      </c>
      <c r="B242" s="2" t="s">
        <v>34311</v>
      </c>
      <c r="C242" s="2" t="s">
        <v>24</v>
      </c>
      <c r="D242" s="2" t="s">
        <v>34309</v>
      </c>
      <c r="E242" s="3">
        <v>3</v>
      </c>
      <c r="F242" s="3">
        <v>1</v>
      </c>
      <c r="G242" s="2" t="s">
        <v>732</v>
      </c>
      <c r="H242" s="2" t="s">
        <v>629</v>
      </c>
      <c r="I242" s="2" t="s">
        <v>34308</v>
      </c>
      <c r="J242" s="2">
        <v>37954618</v>
      </c>
    </row>
    <row r="243" spans="1:10" ht="15" customHeight="1" x14ac:dyDescent="0.3">
      <c r="A243" s="2" t="s">
        <v>56</v>
      </c>
      <c r="B243" s="2" t="s">
        <v>34311</v>
      </c>
      <c r="C243" s="2" t="s">
        <v>24</v>
      </c>
      <c r="D243" s="2" t="s">
        <v>34309</v>
      </c>
      <c r="E243" s="3">
        <v>3</v>
      </c>
      <c r="F243" s="3">
        <v>1</v>
      </c>
      <c r="G243" s="2" t="s">
        <v>732</v>
      </c>
      <c r="H243" s="2" t="s">
        <v>629</v>
      </c>
      <c r="I243" s="2" t="s">
        <v>34308</v>
      </c>
      <c r="J243" s="2">
        <v>35741048</v>
      </c>
    </row>
    <row r="244" spans="1:10" ht="15" customHeight="1" x14ac:dyDescent="0.3">
      <c r="A244" s="2" t="s">
        <v>56</v>
      </c>
      <c r="B244" s="2" t="s">
        <v>34311</v>
      </c>
      <c r="C244" s="2" t="s">
        <v>24</v>
      </c>
      <c r="D244" s="2" t="s">
        <v>34309</v>
      </c>
      <c r="E244" s="3">
        <v>3</v>
      </c>
      <c r="F244" s="3">
        <v>1</v>
      </c>
      <c r="G244" s="2" t="s">
        <v>732</v>
      </c>
      <c r="H244" s="2" t="s">
        <v>629</v>
      </c>
      <c r="I244" s="2" t="s">
        <v>34308</v>
      </c>
      <c r="J244" s="2">
        <v>35625763</v>
      </c>
    </row>
    <row r="245" spans="1:10" ht="15" customHeight="1" x14ac:dyDescent="0.3">
      <c r="A245" s="2" t="s">
        <v>56</v>
      </c>
      <c r="B245" s="2" t="s">
        <v>34311</v>
      </c>
      <c r="C245" s="2" t="s">
        <v>24</v>
      </c>
      <c r="D245" s="2" t="s">
        <v>34309</v>
      </c>
      <c r="E245" s="3">
        <v>3</v>
      </c>
      <c r="F245" s="3">
        <v>1</v>
      </c>
      <c r="G245" s="2" t="s">
        <v>732</v>
      </c>
      <c r="H245" s="2" t="s">
        <v>629</v>
      </c>
      <c r="I245" s="2" t="s">
        <v>34308</v>
      </c>
      <c r="J245" s="2">
        <v>34746954</v>
      </c>
    </row>
    <row r="246" spans="1:10" ht="15" customHeight="1" x14ac:dyDescent="0.3">
      <c r="A246" s="2" t="s">
        <v>56</v>
      </c>
      <c r="B246" s="2" t="s">
        <v>34311</v>
      </c>
      <c r="C246" s="2" t="s">
        <v>109</v>
      </c>
      <c r="D246" s="2" t="s">
        <v>34315</v>
      </c>
      <c r="E246" s="3">
        <v>3</v>
      </c>
      <c r="F246" s="3">
        <v>7</v>
      </c>
      <c r="G246" s="2" t="s">
        <v>732</v>
      </c>
      <c r="H246" s="2" t="s">
        <v>797</v>
      </c>
      <c r="I246" s="2" t="s">
        <v>34308</v>
      </c>
      <c r="J246" s="2">
        <v>34746954</v>
      </c>
    </row>
    <row r="247" spans="1:10" ht="15" customHeight="1" x14ac:dyDescent="0.3">
      <c r="A247" s="2" t="s">
        <v>56</v>
      </c>
      <c r="B247" s="2" t="s">
        <v>34311</v>
      </c>
      <c r="C247" s="2" t="s">
        <v>24</v>
      </c>
      <c r="D247" s="2" t="s">
        <v>34309</v>
      </c>
      <c r="E247" s="3">
        <v>3</v>
      </c>
      <c r="F247" s="3">
        <v>1</v>
      </c>
      <c r="G247" s="2" t="s">
        <v>732</v>
      </c>
      <c r="H247" s="2" t="s">
        <v>629</v>
      </c>
      <c r="I247" s="2" t="s">
        <v>34308</v>
      </c>
      <c r="J247" s="2">
        <v>34674857</v>
      </c>
    </row>
    <row r="248" spans="1:10" ht="15" customHeight="1" x14ac:dyDescent="0.3">
      <c r="A248" s="2" t="s">
        <v>56</v>
      </c>
      <c r="B248" s="2" t="s">
        <v>34311</v>
      </c>
      <c r="C248" s="2" t="s">
        <v>24</v>
      </c>
      <c r="D248" s="2" t="s">
        <v>34309</v>
      </c>
      <c r="E248" s="3">
        <v>3</v>
      </c>
      <c r="F248" s="3">
        <v>1</v>
      </c>
      <c r="G248" s="2" t="s">
        <v>732</v>
      </c>
      <c r="H248" s="2" t="s">
        <v>629</v>
      </c>
      <c r="I248" s="2" t="s">
        <v>34308</v>
      </c>
      <c r="J248" s="2">
        <v>36591287</v>
      </c>
    </row>
    <row r="249" spans="1:10" ht="15" customHeight="1" x14ac:dyDescent="0.3">
      <c r="A249" s="2" t="s">
        <v>56</v>
      </c>
      <c r="B249" s="2" t="s">
        <v>34311</v>
      </c>
      <c r="C249" s="2" t="s">
        <v>24</v>
      </c>
      <c r="D249" s="2" t="s">
        <v>34309</v>
      </c>
      <c r="E249" s="3">
        <v>3</v>
      </c>
      <c r="F249" s="3">
        <v>1</v>
      </c>
      <c r="G249" s="2" t="s">
        <v>732</v>
      </c>
      <c r="H249" s="2" t="s">
        <v>629</v>
      </c>
      <c r="I249" s="2" t="s">
        <v>34308</v>
      </c>
      <c r="J249" s="2">
        <v>34669144</v>
      </c>
    </row>
    <row r="250" spans="1:10" ht="15" customHeight="1" x14ac:dyDescent="0.3">
      <c r="A250" s="2" t="s">
        <v>56</v>
      </c>
      <c r="B250" s="2" t="s">
        <v>34311</v>
      </c>
      <c r="C250" s="2" t="s">
        <v>24</v>
      </c>
      <c r="D250" s="2" t="s">
        <v>34309</v>
      </c>
      <c r="E250" s="3">
        <v>3</v>
      </c>
      <c r="F250" s="3">
        <v>1</v>
      </c>
      <c r="G250" s="2" t="s">
        <v>732</v>
      </c>
      <c r="H250" s="2" t="s">
        <v>629</v>
      </c>
      <c r="I250" s="2" t="s">
        <v>34308</v>
      </c>
      <c r="J250" s="2">
        <v>34831138</v>
      </c>
    </row>
    <row r="251" spans="1:10" ht="15" customHeight="1" x14ac:dyDescent="0.3">
      <c r="A251" s="2" t="s">
        <v>56</v>
      </c>
      <c r="B251" s="2" t="s">
        <v>34311</v>
      </c>
      <c r="C251" s="2" t="s">
        <v>24</v>
      </c>
      <c r="D251" s="2" t="s">
        <v>34309</v>
      </c>
      <c r="E251" s="3">
        <v>3</v>
      </c>
      <c r="F251" s="3">
        <v>1</v>
      </c>
      <c r="G251" s="2" t="s">
        <v>732</v>
      </c>
      <c r="H251" s="2" t="s">
        <v>629</v>
      </c>
      <c r="I251" s="2" t="s">
        <v>34308</v>
      </c>
      <c r="J251" s="2">
        <v>33629970</v>
      </c>
    </row>
    <row r="252" spans="1:10" ht="15" customHeight="1" x14ac:dyDescent="0.3">
      <c r="A252" s="2" t="s">
        <v>56</v>
      </c>
      <c r="B252" s="2" t="s">
        <v>34311</v>
      </c>
      <c r="C252" s="2" t="s">
        <v>109</v>
      </c>
      <c r="D252" s="2" t="s">
        <v>34315</v>
      </c>
      <c r="E252" s="3">
        <v>3</v>
      </c>
      <c r="F252" s="3">
        <v>7</v>
      </c>
      <c r="G252" s="2" t="s">
        <v>732</v>
      </c>
      <c r="H252" s="2" t="s">
        <v>797</v>
      </c>
      <c r="I252" s="2" t="s">
        <v>34308</v>
      </c>
      <c r="J252" s="2">
        <v>35625763</v>
      </c>
    </row>
    <row r="253" spans="1:10" ht="15" customHeight="1" x14ac:dyDescent="0.3">
      <c r="A253" s="2" t="s">
        <v>56</v>
      </c>
      <c r="B253" s="2" t="s">
        <v>34311</v>
      </c>
      <c r="C253" s="2" t="s">
        <v>24</v>
      </c>
      <c r="D253" s="2" t="s">
        <v>34309</v>
      </c>
      <c r="E253" s="3">
        <v>3</v>
      </c>
      <c r="F253" s="3">
        <v>1</v>
      </c>
      <c r="G253" s="2" t="s">
        <v>732</v>
      </c>
      <c r="H253" s="2" t="s">
        <v>629</v>
      </c>
      <c r="I253" s="2" t="s">
        <v>34308</v>
      </c>
      <c r="J253" s="2">
        <v>33889552</v>
      </c>
    </row>
    <row r="254" spans="1:10" ht="15" customHeight="1" x14ac:dyDescent="0.3">
      <c r="A254" s="2" t="s">
        <v>56</v>
      </c>
      <c r="B254" s="2" t="s">
        <v>34311</v>
      </c>
      <c r="C254" s="2" t="s">
        <v>24</v>
      </c>
      <c r="D254" s="2" t="s">
        <v>34309</v>
      </c>
      <c r="E254" s="3">
        <v>3</v>
      </c>
      <c r="F254" s="3">
        <v>1</v>
      </c>
      <c r="G254" s="2" t="s">
        <v>732</v>
      </c>
      <c r="H254" s="2" t="s">
        <v>629</v>
      </c>
      <c r="I254" s="2" t="s">
        <v>34308</v>
      </c>
      <c r="J254" s="2">
        <v>35126372</v>
      </c>
    </row>
    <row r="255" spans="1:10" ht="15" customHeight="1" x14ac:dyDescent="0.3">
      <c r="A255" s="2" t="s">
        <v>56</v>
      </c>
      <c r="B255" s="2" t="s">
        <v>34311</v>
      </c>
      <c r="C255" s="2" t="s">
        <v>109</v>
      </c>
      <c r="D255" s="2" t="s">
        <v>34315</v>
      </c>
      <c r="E255" s="3">
        <v>3</v>
      </c>
      <c r="F255" s="3">
        <v>7</v>
      </c>
      <c r="G255" s="2" t="s">
        <v>732</v>
      </c>
      <c r="H255" s="2" t="s">
        <v>797</v>
      </c>
      <c r="I255" s="2" t="s">
        <v>34308</v>
      </c>
      <c r="J255" s="2">
        <v>32333914</v>
      </c>
    </row>
    <row r="256" spans="1:10" ht="15" customHeight="1" x14ac:dyDescent="0.3">
      <c r="A256" s="2" t="s">
        <v>56</v>
      </c>
      <c r="B256" s="2" t="s">
        <v>34311</v>
      </c>
      <c r="C256" s="2" t="s">
        <v>24</v>
      </c>
      <c r="D256" s="2" t="s">
        <v>34309</v>
      </c>
      <c r="E256" s="3">
        <v>3</v>
      </c>
      <c r="F256" s="3">
        <v>1</v>
      </c>
      <c r="G256" s="2" t="s">
        <v>732</v>
      </c>
      <c r="H256" s="2" t="s">
        <v>629</v>
      </c>
      <c r="I256" s="2" t="s">
        <v>34308</v>
      </c>
      <c r="J256" s="2">
        <v>32458804</v>
      </c>
    </row>
    <row r="257" spans="1:10" ht="15" customHeight="1" x14ac:dyDescent="0.3">
      <c r="A257" s="2" t="s">
        <v>56</v>
      </c>
      <c r="B257" s="2" t="s">
        <v>34311</v>
      </c>
      <c r="C257" s="2" t="s">
        <v>24</v>
      </c>
      <c r="D257" s="2" t="s">
        <v>34309</v>
      </c>
      <c r="E257" s="3">
        <v>3</v>
      </c>
      <c r="F257" s="3">
        <v>1</v>
      </c>
      <c r="G257" s="2" t="s">
        <v>732</v>
      </c>
      <c r="H257" s="2" t="s">
        <v>629</v>
      </c>
      <c r="I257" s="2" t="s">
        <v>34308</v>
      </c>
      <c r="J257" s="2">
        <v>31969880</v>
      </c>
    </row>
    <row r="258" spans="1:10" ht="15" customHeight="1" x14ac:dyDescent="0.3">
      <c r="A258" s="2" t="s">
        <v>56</v>
      </c>
      <c r="B258" s="2" t="s">
        <v>34311</v>
      </c>
      <c r="C258" s="2" t="s">
        <v>24</v>
      </c>
      <c r="D258" s="2" t="s">
        <v>34309</v>
      </c>
      <c r="E258" s="3">
        <v>3</v>
      </c>
      <c r="F258" s="3">
        <v>1</v>
      </c>
      <c r="G258" s="2" t="s">
        <v>732</v>
      </c>
      <c r="H258" s="2" t="s">
        <v>629</v>
      </c>
      <c r="I258" s="2" t="s">
        <v>34308</v>
      </c>
      <c r="J258" s="2">
        <v>26307434</v>
      </c>
    </row>
    <row r="259" spans="1:10" ht="15" customHeight="1" x14ac:dyDescent="0.3">
      <c r="A259" s="2" t="s">
        <v>56</v>
      </c>
      <c r="B259" s="2" t="s">
        <v>34311</v>
      </c>
      <c r="C259" s="2" t="s">
        <v>24</v>
      </c>
      <c r="D259" s="2" t="s">
        <v>34309</v>
      </c>
      <c r="E259" s="3">
        <v>3</v>
      </c>
      <c r="F259" s="3">
        <v>1</v>
      </c>
      <c r="G259" s="2" t="s">
        <v>732</v>
      </c>
      <c r="H259" s="2" t="s">
        <v>629</v>
      </c>
      <c r="I259" s="2" t="s">
        <v>34308</v>
      </c>
      <c r="J259" s="2">
        <v>18547478</v>
      </c>
    </row>
    <row r="260" spans="1:10" ht="15" customHeight="1" x14ac:dyDescent="0.3">
      <c r="A260" s="2" t="s">
        <v>56</v>
      </c>
      <c r="B260" s="2" t="s">
        <v>34311</v>
      </c>
      <c r="C260" s="2" t="s">
        <v>24</v>
      </c>
      <c r="D260" s="2" t="s">
        <v>34309</v>
      </c>
      <c r="E260" s="3">
        <v>3</v>
      </c>
      <c r="F260" s="3">
        <v>1</v>
      </c>
      <c r="G260" s="2" t="s">
        <v>732</v>
      </c>
      <c r="H260" s="2" t="s">
        <v>629</v>
      </c>
      <c r="I260" s="2" t="s">
        <v>34308</v>
      </c>
      <c r="J260" s="2">
        <v>18178818</v>
      </c>
    </row>
    <row r="261" spans="1:10" ht="15" customHeight="1" x14ac:dyDescent="0.3">
      <c r="A261" s="2" t="s">
        <v>56</v>
      </c>
      <c r="B261" s="2" t="s">
        <v>34311</v>
      </c>
      <c r="C261" s="2" t="s">
        <v>24</v>
      </c>
      <c r="D261" s="2" t="s">
        <v>34309</v>
      </c>
      <c r="E261" s="3">
        <v>3</v>
      </c>
      <c r="F261" s="3">
        <v>1</v>
      </c>
      <c r="G261" s="2" t="s">
        <v>732</v>
      </c>
      <c r="H261" s="2" t="s">
        <v>629</v>
      </c>
      <c r="I261" s="2" t="s">
        <v>34308</v>
      </c>
      <c r="J261" s="2">
        <v>17313486</v>
      </c>
    </row>
    <row r="262" spans="1:10" ht="15" customHeight="1" x14ac:dyDescent="0.3">
      <c r="A262" s="2" t="s">
        <v>56</v>
      </c>
      <c r="B262" s="2" t="s">
        <v>34311</v>
      </c>
      <c r="C262" s="2" t="s">
        <v>24</v>
      </c>
      <c r="D262" s="2" t="s">
        <v>34309</v>
      </c>
      <c r="E262" s="3">
        <v>3</v>
      </c>
      <c r="F262" s="3">
        <v>1</v>
      </c>
      <c r="G262" s="2" t="s">
        <v>732</v>
      </c>
      <c r="H262" s="2" t="s">
        <v>629</v>
      </c>
      <c r="I262" s="2" t="s">
        <v>34308</v>
      </c>
      <c r="J262" s="2">
        <v>16544264</v>
      </c>
    </row>
    <row r="263" spans="1:10" ht="15" customHeight="1" x14ac:dyDescent="0.3">
      <c r="A263" s="2" t="s">
        <v>56</v>
      </c>
      <c r="B263" s="2" t="s">
        <v>34311</v>
      </c>
      <c r="C263" s="2" t="s">
        <v>24</v>
      </c>
      <c r="D263" s="2" t="s">
        <v>34309</v>
      </c>
      <c r="E263" s="3">
        <v>3</v>
      </c>
      <c r="F263" s="3">
        <v>1</v>
      </c>
      <c r="G263" s="2" t="s">
        <v>732</v>
      </c>
      <c r="H263" s="2" t="s">
        <v>629</v>
      </c>
      <c r="I263" s="2" t="s">
        <v>34308</v>
      </c>
      <c r="J263" s="2">
        <v>15696104</v>
      </c>
    </row>
    <row r="264" spans="1:10" ht="15" customHeight="1" x14ac:dyDescent="0.3">
      <c r="A264" s="2" t="s">
        <v>56</v>
      </c>
      <c r="B264" s="2" t="s">
        <v>34311</v>
      </c>
      <c r="C264" s="2" t="s">
        <v>24</v>
      </c>
      <c r="D264" s="2" t="s">
        <v>34309</v>
      </c>
      <c r="E264" s="3">
        <v>3</v>
      </c>
      <c r="F264" s="3">
        <v>1</v>
      </c>
      <c r="G264" s="2" t="s">
        <v>732</v>
      </c>
      <c r="H264" s="2" t="s">
        <v>629</v>
      </c>
      <c r="I264" s="2" t="s">
        <v>34308</v>
      </c>
      <c r="J264" s="2">
        <v>12682112</v>
      </c>
    </row>
    <row r="265" spans="1:10" ht="15" customHeight="1" x14ac:dyDescent="0.3">
      <c r="A265" s="2" t="s">
        <v>56</v>
      </c>
      <c r="B265" s="2" t="s">
        <v>34311</v>
      </c>
      <c r="C265" s="2" t="s">
        <v>24</v>
      </c>
      <c r="D265" s="2" t="s">
        <v>34309</v>
      </c>
      <c r="E265" s="3">
        <v>3</v>
      </c>
      <c r="F265" s="3">
        <v>1</v>
      </c>
      <c r="G265" s="2" t="s">
        <v>732</v>
      </c>
      <c r="H265" s="2" t="s">
        <v>629</v>
      </c>
      <c r="I265" s="2" t="s">
        <v>34308</v>
      </c>
      <c r="J265" s="2">
        <v>32333914</v>
      </c>
    </row>
    <row r="266" spans="1:10" ht="15" customHeight="1" x14ac:dyDescent="0.3">
      <c r="A266" s="2" t="s">
        <v>69</v>
      </c>
      <c r="B266" s="2" t="s">
        <v>34312</v>
      </c>
      <c r="C266" s="2" t="s">
        <v>206</v>
      </c>
      <c r="D266" s="2" t="s">
        <v>34323</v>
      </c>
      <c r="E266" s="3">
        <v>4</v>
      </c>
      <c r="F266" s="3">
        <v>15</v>
      </c>
      <c r="G266" s="2" t="s">
        <v>756</v>
      </c>
      <c r="H266" s="2" t="s">
        <v>916</v>
      </c>
      <c r="I266" s="2" t="s">
        <v>34305</v>
      </c>
      <c r="J266" s="2" t="s">
        <v>769</v>
      </c>
    </row>
    <row r="267" spans="1:10" ht="15" customHeight="1" x14ac:dyDescent="0.3">
      <c r="A267" s="2" t="s">
        <v>69</v>
      </c>
      <c r="B267" s="2" t="s">
        <v>34312</v>
      </c>
      <c r="C267" s="2" t="s">
        <v>40</v>
      </c>
      <c r="D267" s="2" t="s">
        <v>34310</v>
      </c>
      <c r="E267" s="3">
        <v>4</v>
      </c>
      <c r="F267" s="3">
        <v>2</v>
      </c>
      <c r="G267" s="2" t="s">
        <v>756</v>
      </c>
      <c r="H267" s="2" t="s">
        <v>653</v>
      </c>
      <c r="I267" s="2" t="s">
        <v>34305</v>
      </c>
      <c r="J267" s="2" t="s">
        <v>210</v>
      </c>
    </row>
    <row r="268" spans="1:10" ht="15" customHeight="1" x14ac:dyDescent="0.3">
      <c r="A268" s="2" t="s">
        <v>69</v>
      </c>
      <c r="B268" s="2" t="s">
        <v>34312</v>
      </c>
      <c r="C268" s="2" t="s">
        <v>206</v>
      </c>
      <c r="D268" s="2" t="s">
        <v>34323</v>
      </c>
      <c r="E268" s="3">
        <v>4</v>
      </c>
      <c r="F268" s="3">
        <v>15</v>
      </c>
      <c r="G268" s="2" t="s">
        <v>756</v>
      </c>
      <c r="H268" s="2" t="s">
        <v>916</v>
      </c>
      <c r="I268" s="2" t="s">
        <v>34305</v>
      </c>
      <c r="J268" s="2" t="s">
        <v>210</v>
      </c>
    </row>
    <row r="269" spans="1:10" ht="15" customHeight="1" x14ac:dyDescent="0.3">
      <c r="A269" s="2" t="s">
        <v>69</v>
      </c>
      <c r="B269" s="2" t="s">
        <v>34312</v>
      </c>
      <c r="C269" s="2" t="s">
        <v>206</v>
      </c>
      <c r="D269" s="2" t="s">
        <v>34323</v>
      </c>
      <c r="E269" s="3">
        <v>4</v>
      </c>
      <c r="F269" s="3">
        <v>15</v>
      </c>
      <c r="G269" s="2" t="s">
        <v>756</v>
      </c>
      <c r="H269" s="2" t="s">
        <v>916</v>
      </c>
      <c r="I269" s="2" t="s">
        <v>34305</v>
      </c>
      <c r="J269" s="2" t="s">
        <v>767</v>
      </c>
    </row>
    <row r="270" spans="1:10" ht="15" customHeight="1" x14ac:dyDescent="0.3">
      <c r="A270" s="2" t="s">
        <v>69</v>
      </c>
      <c r="B270" s="2" t="s">
        <v>34312</v>
      </c>
      <c r="C270" s="2" t="s">
        <v>40</v>
      </c>
      <c r="D270" s="2" t="s">
        <v>34310</v>
      </c>
      <c r="E270" s="3">
        <v>4</v>
      </c>
      <c r="F270" s="3">
        <v>2</v>
      </c>
      <c r="G270" s="2" t="s">
        <v>756</v>
      </c>
      <c r="H270" s="2" t="s">
        <v>653</v>
      </c>
      <c r="I270" s="2" t="s">
        <v>34306</v>
      </c>
      <c r="J270" s="2" t="s">
        <v>5780</v>
      </c>
    </row>
    <row r="271" spans="1:10" ht="15" customHeight="1" x14ac:dyDescent="0.3">
      <c r="A271" s="2" t="s">
        <v>69</v>
      </c>
      <c r="B271" s="2" t="s">
        <v>34312</v>
      </c>
      <c r="C271" s="2" t="s">
        <v>94</v>
      </c>
      <c r="D271" s="2" t="s">
        <v>34314</v>
      </c>
      <c r="E271" s="3">
        <v>4</v>
      </c>
      <c r="F271" s="3">
        <v>6</v>
      </c>
      <c r="G271" s="2" t="s">
        <v>756</v>
      </c>
      <c r="H271" s="2" t="s">
        <v>782</v>
      </c>
      <c r="I271" s="2" t="s">
        <v>34306</v>
      </c>
      <c r="J271" s="2" t="s">
        <v>5780</v>
      </c>
    </row>
    <row r="272" spans="1:10" ht="15" customHeight="1" x14ac:dyDescent="0.3">
      <c r="A272" s="2" t="s">
        <v>69</v>
      </c>
      <c r="B272" s="2" t="s">
        <v>34312</v>
      </c>
      <c r="C272" s="2" t="s">
        <v>120</v>
      </c>
      <c r="D272" s="2" t="s">
        <v>34316</v>
      </c>
      <c r="E272" s="3">
        <v>4</v>
      </c>
      <c r="F272" s="3">
        <v>8</v>
      </c>
      <c r="G272" s="2" t="s">
        <v>756</v>
      </c>
      <c r="H272" s="2" t="s">
        <v>820</v>
      </c>
      <c r="I272" s="2" t="s">
        <v>34306</v>
      </c>
      <c r="J272" s="2" t="s">
        <v>5780</v>
      </c>
    </row>
    <row r="273" spans="1:10" ht="15" customHeight="1" x14ac:dyDescent="0.3">
      <c r="A273" s="2" t="s">
        <v>69</v>
      </c>
      <c r="B273" s="2" t="s">
        <v>34312</v>
      </c>
      <c r="C273" s="2" t="s">
        <v>206</v>
      </c>
      <c r="D273" s="2" t="s">
        <v>34323</v>
      </c>
      <c r="E273" s="3">
        <v>4</v>
      </c>
      <c r="F273" s="3">
        <v>15</v>
      </c>
      <c r="G273" s="2" t="s">
        <v>756</v>
      </c>
      <c r="H273" s="2" t="s">
        <v>916</v>
      </c>
      <c r="I273" s="2" t="s">
        <v>34306</v>
      </c>
      <c r="J273" s="2" t="s">
        <v>5780</v>
      </c>
    </row>
    <row r="274" spans="1:10" ht="15" customHeight="1" x14ac:dyDescent="0.3">
      <c r="A274" s="2" t="s">
        <v>69</v>
      </c>
      <c r="B274" s="2" t="s">
        <v>34312</v>
      </c>
      <c r="C274" s="2" t="s">
        <v>40</v>
      </c>
      <c r="D274" s="2" t="s">
        <v>34310</v>
      </c>
      <c r="E274" s="3">
        <v>4</v>
      </c>
      <c r="F274" s="3">
        <v>2</v>
      </c>
      <c r="G274" s="2" t="s">
        <v>756</v>
      </c>
      <c r="H274" s="2" t="s">
        <v>653</v>
      </c>
      <c r="I274" s="2" t="s">
        <v>34306</v>
      </c>
      <c r="J274" s="2" t="s">
        <v>4880</v>
      </c>
    </row>
    <row r="275" spans="1:10" ht="15" customHeight="1" x14ac:dyDescent="0.3">
      <c r="A275" s="2" t="s">
        <v>69</v>
      </c>
      <c r="B275" s="2" t="s">
        <v>34312</v>
      </c>
      <c r="C275" s="2" t="s">
        <v>82</v>
      </c>
      <c r="D275" s="2" t="s">
        <v>34313</v>
      </c>
      <c r="E275" s="3">
        <v>4</v>
      </c>
      <c r="F275" s="3">
        <v>5</v>
      </c>
      <c r="G275" s="2" t="s">
        <v>756</v>
      </c>
      <c r="H275" s="2" t="s">
        <v>773</v>
      </c>
      <c r="I275" s="2" t="s">
        <v>34306</v>
      </c>
      <c r="J275" s="2" t="s">
        <v>4880</v>
      </c>
    </row>
    <row r="276" spans="1:10" ht="15" customHeight="1" x14ac:dyDescent="0.3">
      <c r="A276" s="2" t="s">
        <v>69</v>
      </c>
      <c r="B276" s="2" t="s">
        <v>34312</v>
      </c>
      <c r="C276" s="2" t="s">
        <v>94</v>
      </c>
      <c r="D276" s="2" t="s">
        <v>34314</v>
      </c>
      <c r="E276" s="3">
        <v>4</v>
      </c>
      <c r="F276" s="3">
        <v>6</v>
      </c>
      <c r="G276" s="2" t="s">
        <v>756</v>
      </c>
      <c r="H276" s="2" t="s">
        <v>782</v>
      </c>
      <c r="I276" s="2" t="s">
        <v>34306</v>
      </c>
      <c r="J276" s="2" t="s">
        <v>4880</v>
      </c>
    </row>
    <row r="277" spans="1:10" ht="15" customHeight="1" x14ac:dyDescent="0.3">
      <c r="A277" s="2" t="s">
        <v>69</v>
      </c>
      <c r="B277" s="2" t="s">
        <v>34312</v>
      </c>
      <c r="C277" s="2" t="s">
        <v>120</v>
      </c>
      <c r="D277" s="2" t="s">
        <v>34316</v>
      </c>
      <c r="E277" s="3">
        <v>4</v>
      </c>
      <c r="F277" s="3">
        <v>8</v>
      </c>
      <c r="G277" s="2" t="s">
        <v>756</v>
      </c>
      <c r="H277" s="2" t="s">
        <v>820</v>
      </c>
      <c r="I277" s="2" t="s">
        <v>34306</v>
      </c>
      <c r="J277" s="2" t="s">
        <v>4880</v>
      </c>
    </row>
    <row r="278" spans="1:10" ht="15" customHeight="1" x14ac:dyDescent="0.3">
      <c r="A278" s="2" t="s">
        <v>69</v>
      </c>
      <c r="B278" s="2" t="s">
        <v>34312</v>
      </c>
      <c r="C278" s="2" t="s">
        <v>135</v>
      </c>
      <c r="D278" s="2" t="s">
        <v>34317</v>
      </c>
      <c r="E278" s="3">
        <v>4</v>
      </c>
      <c r="F278" s="3">
        <v>9</v>
      </c>
      <c r="G278" s="2" t="s">
        <v>756</v>
      </c>
      <c r="H278" s="2" t="s">
        <v>840</v>
      </c>
      <c r="I278" s="2" t="s">
        <v>34306</v>
      </c>
      <c r="J278" s="2" t="s">
        <v>4880</v>
      </c>
    </row>
    <row r="279" spans="1:10" ht="15" customHeight="1" x14ac:dyDescent="0.3">
      <c r="A279" s="2" t="s">
        <v>69</v>
      </c>
      <c r="B279" s="2" t="s">
        <v>34312</v>
      </c>
      <c r="C279" s="2" t="s">
        <v>179</v>
      </c>
      <c r="D279" s="2" t="s">
        <v>34321</v>
      </c>
      <c r="E279" s="3">
        <v>4</v>
      </c>
      <c r="F279" s="3">
        <v>13</v>
      </c>
      <c r="G279" s="2" t="s">
        <v>756</v>
      </c>
      <c r="H279" s="2" t="s">
        <v>884</v>
      </c>
      <c r="I279" s="2" t="s">
        <v>34306</v>
      </c>
      <c r="J279" s="2" t="s">
        <v>4880</v>
      </c>
    </row>
    <row r="280" spans="1:10" ht="15" customHeight="1" x14ac:dyDescent="0.3">
      <c r="A280" s="2" t="s">
        <v>69</v>
      </c>
      <c r="B280" s="2" t="s">
        <v>34312</v>
      </c>
      <c r="C280" s="2" t="s">
        <v>206</v>
      </c>
      <c r="D280" s="2" t="s">
        <v>34323</v>
      </c>
      <c r="E280" s="3">
        <v>4</v>
      </c>
      <c r="F280" s="3">
        <v>15</v>
      </c>
      <c r="G280" s="2" t="s">
        <v>756</v>
      </c>
      <c r="H280" s="2" t="s">
        <v>916</v>
      </c>
      <c r="I280" s="2" t="s">
        <v>34306</v>
      </c>
      <c r="J280" s="2" t="s">
        <v>4896</v>
      </c>
    </row>
    <row r="281" spans="1:10" ht="15" customHeight="1" x14ac:dyDescent="0.3">
      <c r="A281" s="2" t="s">
        <v>69</v>
      </c>
      <c r="B281" s="2" t="s">
        <v>34312</v>
      </c>
      <c r="C281" s="2" t="s">
        <v>40</v>
      </c>
      <c r="D281" s="2" t="s">
        <v>34310</v>
      </c>
      <c r="E281" s="3">
        <v>4</v>
      </c>
      <c r="F281" s="3">
        <v>2</v>
      </c>
      <c r="G281" s="2" t="s">
        <v>756</v>
      </c>
      <c r="H281" s="2" t="s">
        <v>653</v>
      </c>
      <c r="I281" s="2" t="s">
        <v>34307</v>
      </c>
      <c r="J281" s="2" t="s">
        <v>5540</v>
      </c>
    </row>
    <row r="282" spans="1:10" ht="15" customHeight="1" x14ac:dyDescent="0.3">
      <c r="A282" s="2" t="s">
        <v>69</v>
      </c>
      <c r="B282" s="2" t="s">
        <v>34312</v>
      </c>
      <c r="C282" s="2" t="s">
        <v>179</v>
      </c>
      <c r="D282" s="2" t="s">
        <v>34321</v>
      </c>
      <c r="E282" s="3">
        <v>4</v>
      </c>
      <c r="F282" s="3">
        <v>13</v>
      </c>
      <c r="G282" s="2" t="s">
        <v>756</v>
      </c>
      <c r="H282" s="2" t="s">
        <v>884</v>
      </c>
      <c r="I282" s="2" t="s">
        <v>34307</v>
      </c>
      <c r="J282" s="2" t="s">
        <v>5517</v>
      </c>
    </row>
    <row r="283" spans="1:10" ht="15" customHeight="1" x14ac:dyDescent="0.3">
      <c r="A283" s="2" t="s">
        <v>69</v>
      </c>
      <c r="B283" s="2" t="s">
        <v>34312</v>
      </c>
      <c r="C283" s="2" t="s">
        <v>170</v>
      </c>
      <c r="D283" s="2" t="s">
        <v>34320</v>
      </c>
      <c r="E283" s="3">
        <v>4</v>
      </c>
      <c r="F283" s="3">
        <v>12</v>
      </c>
      <c r="G283" s="2" t="s">
        <v>756</v>
      </c>
      <c r="H283" s="2" t="s">
        <v>1534</v>
      </c>
      <c r="I283" s="2" t="s">
        <v>34307</v>
      </c>
      <c r="J283" s="2" t="s">
        <v>5517</v>
      </c>
    </row>
    <row r="284" spans="1:10" ht="15" customHeight="1" x14ac:dyDescent="0.3">
      <c r="A284" s="2" t="s">
        <v>69</v>
      </c>
      <c r="B284" s="2" t="s">
        <v>34312</v>
      </c>
      <c r="C284" s="2" t="s">
        <v>135</v>
      </c>
      <c r="D284" s="2" t="s">
        <v>34317</v>
      </c>
      <c r="E284" s="3">
        <v>4</v>
      </c>
      <c r="F284" s="3">
        <v>9</v>
      </c>
      <c r="G284" s="2" t="s">
        <v>756</v>
      </c>
      <c r="H284" s="2" t="s">
        <v>840</v>
      </c>
      <c r="I284" s="2" t="s">
        <v>34307</v>
      </c>
      <c r="J284" s="2" t="s">
        <v>5517</v>
      </c>
    </row>
    <row r="285" spans="1:10" ht="15" customHeight="1" x14ac:dyDescent="0.3">
      <c r="A285" s="2" t="s">
        <v>69</v>
      </c>
      <c r="B285" s="2" t="s">
        <v>34312</v>
      </c>
      <c r="C285" s="2" t="s">
        <v>120</v>
      </c>
      <c r="D285" s="2" t="s">
        <v>34316</v>
      </c>
      <c r="E285" s="3">
        <v>4</v>
      </c>
      <c r="F285" s="3">
        <v>8</v>
      </c>
      <c r="G285" s="2" t="s">
        <v>756</v>
      </c>
      <c r="H285" s="2" t="s">
        <v>820</v>
      </c>
      <c r="I285" s="2" t="s">
        <v>34307</v>
      </c>
      <c r="J285" s="2" t="s">
        <v>5517</v>
      </c>
    </row>
    <row r="286" spans="1:10" ht="15" customHeight="1" x14ac:dyDescent="0.3">
      <c r="A286" s="2" t="s">
        <v>69</v>
      </c>
      <c r="B286" s="2" t="s">
        <v>34312</v>
      </c>
      <c r="C286" s="2" t="s">
        <v>94</v>
      </c>
      <c r="D286" s="2" t="s">
        <v>34314</v>
      </c>
      <c r="E286" s="3">
        <v>4</v>
      </c>
      <c r="F286" s="3">
        <v>6</v>
      </c>
      <c r="G286" s="2" t="s">
        <v>756</v>
      </c>
      <c r="H286" s="2" t="s">
        <v>782</v>
      </c>
      <c r="I286" s="2" t="s">
        <v>34307</v>
      </c>
      <c r="J286" s="2" t="s">
        <v>5517</v>
      </c>
    </row>
    <row r="287" spans="1:10" ht="15" customHeight="1" x14ac:dyDescent="0.3">
      <c r="A287" s="2" t="s">
        <v>69</v>
      </c>
      <c r="B287" s="2" t="s">
        <v>34312</v>
      </c>
      <c r="C287" s="2" t="s">
        <v>82</v>
      </c>
      <c r="D287" s="2" t="s">
        <v>34313</v>
      </c>
      <c r="E287" s="3">
        <v>4</v>
      </c>
      <c r="F287" s="3">
        <v>5</v>
      </c>
      <c r="G287" s="2" t="s">
        <v>756</v>
      </c>
      <c r="H287" s="2" t="s">
        <v>773</v>
      </c>
      <c r="I287" s="2" t="s">
        <v>34307</v>
      </c>
      <c r="J287" s="2" t="s">
        <v>5517</v>
      </c>
    </row>
    <row r="288" spans="1:10" ht="15" customHeight="1" x14ac:dyDescent="0.3">
      <c r="A288" s="2" t="s">
        <v>69</v>
      </c>
      <c r="B288" s="2" t="s">
        <v>34312</v>
      </c>
      <c r="C288" s="2" t="s">
        <v>40</v>
      </c>
      <c r="D288" s="2" t="s">
        <v>34310</v>
      </c>
      <c r="E288" s="3">
        <v>4</v>
      </c>
      <c r="F288" s="3">
        <v>2</v>
      </c>
      <c r="G288" s="2" t="s">
        <v>756</v>
      </c>
      <c r="H288" s="2" t="s">
        <v>653</v>
      </c>
      <c r="I288" s="2" t="s">
        <v>34307</v>
      </c>
      <c r="J288" s="2" t="s">
        <v>5517</v>
      </c>
    </row>
    <row r="289" spans="1:10" ht="15" customHeight="1" x14ac:dyDescent="0.3">
      <c r="A289" s="2" t="s">
        <v>69</v>
      </c>
      <c r="B289" s="2" t="s">
        <v>34312</v>
      </c>
      <c r="C289" s="2" t="s">
        <v>82</v>
      </c>
      <c r="D289" s="2" t="s">
        <v>34313</v>
      </c>
      <c r="E289" s="3">
        <v>4</v>
      </c>
      <c r="F289" s="3">
        <v>5</v>
      </c>
      <c r="G289" s="2" t="s">
        <v>756</v>
      </c>
      <c r="H289" s="2" t="s">
        <v>773</v>
      </c>
      <c r="I289" s="2" t="s">
        <v>34307</v>
      </c>
      <c r="J289" s="2" t="s">
        <v>5540</v>
      </c>
    </row>
    <row r="290" spans="1:10" ht="15" customHeight="1" x14ac:dyDescent="0.3">
      <c r="A290" s="2" t="s">
        <v>69</v>
      </c>
      <c r="B290" s="2" t="s">
        <v>34312</v>
      </c>
      <c r="C290" s="2" t="s">
        <v>143</v>
      </c>
      <c r="D290" s="2" t="s">
        <v>34318</v>
      </c>
      <c r="E290" s="3">
        <v>4</v>
      </c>
      <c r="F290" s="3">
        <v>10</v>
      </c>
      <c r="G290" s="2" t="s">
        <v>756</v>
      </c>
      <c r="H290" s="2" t="s">
        <v>852</v>
      </c>
      <c r="I290" s="2" t="s">
        <v>34307</v>
      </c>
      <c r="J290" s="2" t="s">
        <v>5602</v>
      </c>
    </row>
    <row r="291" spans="1:10" ht="15" customHeight="1" x14ac:dyDescent="0.3">
      <c r="A291" s="2" t="s">
        <v>69</v>
      </c>
      <c r="B291" s="2" t="s">
        <v>34312</v>
      </c>
      <c r="C291" s="2" t="s">
        <v>94</v>
      </c>
      <c r="D291" s="2" t="s">
        <v>34314</v>
      </c>
      <c r="E291" s="3">
        <v>4</v>
      </c>
      <c r="F291" s="3">
        <v>6</v>
      </c>
      <c r="G291" s="2" t="s">
        <v>756</v>
      </c>
      <c r="H291" s="2" t="s">
        <v>782</v>
      </c>
      <c r="I291" s="2" t="s">
        <v>34307</v>
      </c>
      <c r="J291" s="2" t="s">
        <v>5505</v>
      </c>
    </row>
    <row r="292" spans="1:10" ht="15" customHeight="1" x14ac:dyDescent="0.3">
      <c r="A292" s="2" t="s">
        <v>69</v>
      </c>
      <c r="B292" s="2" t="s">
        <v>34312</v>
      </c>
      <c r="C292" s="2" t="s">
        <v>40</v>
      </c>
      <c r="D292" s="2" t="s">
        <v>34310</v>
      </c>
      <c r="E292" s="3">
        <v>4</v>
      </c>
      <c r="F292" s="3">
        <v>2</v>
      </c>
      <c r="G292" s="2" t="s">
        <v>756</v>
      </c>
      <c r="H292" s="2" t="s">
        <v>653</v>
      </c>
      <c r="I292" s="2" t="s">
        <v>34307</v>
      </c>
      <c r="J292" s="2" t="s">
        <v>5505</v>
      </c>
    </row>
    <row r="293" spans="1:10" ht="15" customHeight="1" x14ac:dyDescent="0.3">
      <c r="A293" s="2" t="s">
        <v>69</v>
      </c>
      <c r="B293" s="2" t="s">
        <v>34312</v>
      </c>
      <c r="C293" s="2" t="s">
        <v>120</v>
      </c>
      <c r="D293" s="2" t="s">
        <v>34316</v>
      </c>
      <c r="E293" s="3">
        <v>4</v>
      </c>
      <c r="F293" s="3">
        <v>8</v>
      </c>
      <c r="G293" s="2" t="s">
        <v>756</v>
      </c>
      <c r="H293" s="2" t="s">
        <v>820</v>
      </c>
      <c r="I293" s="2" t="s">
        <v>34307</v>
      </c>
      <c r="J293" s="2" t="s">
        <v>5505</v>
      </c>
    </row>
    <row r="294" spans="1:10" ht="15" customHeight="1" x14ac:dyDescent="0.3">
      <c r="A294" s="2" t="s">
        <v>69</v>
      </c>
      <c r="B294" s="2" t="s">
        <v>34312</v>
      </c>
      <c r="C294" s="2" t="s">
        <v>94</v>
      </c>
      <c r="D294" s="2" t="s">
        <v>34314</v>
      </c>
      <c r="E294" s="3">
        <v>4</v>
      </c>
      <c r="F294" s="3">
        <v>6</v>
      </c>
      <c r="G294" s="2" t="s">
        <v>756</v>
      </c>
      <c r="H294" s="2" t="s">
        <v>782</v>
      </c>
      <c r="I294" s="2" t="s">
        <v>34307</v>
      </c>
      <c r="J294" s="2" t="s">
        <v>5540</v>
      </c>
    </row>
    <row r="295" spans="1:10" ht="15" customHeight="1" x14ac:dyDescent="0.3">
      <c r="A295" s="2" t="s">
        <v>69</v>
      </c>
      <c r="B295" s="2" t="s">
        <v>34312</v>
      </c>
      <c r="C295" s="2" t="s">
        <v>135</v>
      </c>
      <c r="D295" s="2" t="s">
        <v>34317</v>
      </c>
      <c r="E295" s="3">
        <v>4</v>
      </c>
      <c r="F295" s="3">
        <v>9</v>
      </c>
      <c r="G295" s="2" t="s">
        <v>756</v>
      </c>
      <c r="H295" s="2" t="s">
        <v>840</v>
      </c>
      <c r="I295" s="2" t="s">
        <v>34307</v>
      </c>
      <c r="J295" s="2" t="s">
        <v>5540</v>
      </c>
    </row>
    <row r="296" spans="1:10" ht="15" customHeight="1" x14ac:dyDescent="0.3">
      <c r="A296" s="2" t="s">
        <v>69</v>
      </c>
      <c r="B296" s="2" t="s">
        <v>34312</v>
      </c>
      <c r="C296" s="2" t="s">
        <v>143</v>
      </c>
      <c r="D296" s="2" t="s">
        <v>34318</v>
      </c>
      <c r="E296" s="3">
        <v>4</v>
      </c>
      <c r="F296" s="3">
        <v>10</v>
      </c>
      <c r="G296" s="2" t="s">
        <v>756</v>
      </c>
      <c r="H296" s="2" t="s">
        <v>852</v>
      </c>
      <c r="I296" s="2" t="s">
        <v>34307</v>
      </c>
      <c r="J296" s="2" t="s">
        <v>5540</v>
      </c>
    </row>
    <row r="297" spans="1:10" ht="15" customHeight="1" x14ac:dyDescent="0.3">
      <c r="A297" s="2" t="s">
        <v>69</v>
      </c>
      <c r="B297" s="2" t="s">
        <v>34312</v>
      </c>
      <c r="C297" s="2" t="s">
        <v>82</v>
      </c>
      <c r="D297" s="2" t="s">
        <v>34313</v>
      </c>
      <c r="E297" s="3">
        <v>4</v>
      </c>
      <c r="F297" s="3">
        <v>5</v>
      </c>
      <c r="G297" s="2" t="s">
        <v>756</v>
      </c>
      <c r="H297" s="2" t="s">
        <v>773</v>
      </c>
      <c r="I297" s="2" t="s">
        <v>34307</v>
      </c>
      <c r="J297" s="2" t="s">
        <v>5547</v>
      </c>
    </row>
    <row r="298" spans="1:10" ht="15" customHeight="1" x14ac:dyDescent="0.3">
      <c r="A298" s="2" t="s">
        <v>69</v>
      </c>
      <c r="B298" s="2" t="s">
        <v>34312</v>
      </c>
      <c r="C298" s="2" t="s">
        <v>40</v>
      </c>
      <c r="D298" s="2" t="s">
        <v>34310</v>
      </c>
      <c r="E298" s="3">
        <v>4</v>
      </c>
      <c r="F298" s="3">
        <v>2</v>
      </c>
      <c r="G298" s="2" t="s">
        <v>756</v>
      </c>
      <c r="H298" s="2" t="s">
        <v>653</v>
      </c>
      <c r="I298" s="2" t="s">
        <v>34307</v>
      </c>
      <c r="J298" s="2" t="s">
        <v>5547</v>
      </c>
    </row>
    <row r="299" spans="1:10" ht="15" customHeight="1" x14ac:dyDescent="0.3">
      <c r="A299" s="2" t="s">
        <v>69</v>
      </c>
      <c r="B299" s="2" t="s">
        <v>34312</v>
      </c>
      <c r="C299" s="2" t="s">
        <v>267</v>
      </c>
      <c r="D299" s="2" t="s">
        <v>34328</v>
      </c>
      <c r="E299" s="3">
        <v>4</v>
      </c>
      <c r="F299" s="3">
        <v>20</v>
      </c>
      <c r="G299" s="2" t="s">
        <v>756</v>
      </c>
      <c r="H299" s="2" t="s">
        <v>1011</v>
      </c>
      <c r="I299" s="2" t="s">
        <v>34307</v>
      </c>
      <c r="J299" s="2" t="s">
        <v>5540</v>
      </c>
    </row>
    <row r="300" spans="1:10" ht="15" customHeight="1" x14ac:dyDescent="0.3">
      <c r="A300" s="2" t="s">
        <v>69</v>
      </c>
      <c r="B300" s="2" t="s">
        <v>34312</v>
      </c>
      <c r="C300" s="2" t="s">
        <v>179</v>
      </c>
      <c r="D300" s="2" t="s">
        <v>34321</v>
      </c>
      <c r="E300" s="3">
        <v>4</v>
      </c>
      <c r="F300" s="3">
        <v>13</v>
      </c>
      <c r="G300" s="2" t="s">
        <v>756</v>
      </c>
      <c r="H300" s="2" t="s">
        <v>884</v>
      </c>
      <c r="I300" s="2" t="s">
        <v>34307</v>
      </c>
      <c r="J300" s="2" t="s">
        <v>5540</v>
      </c>
    </row>
    <row r="301" spans="1:10" ht="15" customHeight="1" x14ac:dyDescent="0.3">
      <c r="A301" s="2" t="s">
        <v>69</v>
      </c>
      <c r="B301" s="2" t="s">
        <v>34312</v>
      </c>
      <c r="C301" s="2" t="s">
        <v>206</v>
      </c>
      <c r="D301" s="2" t="s">
        <v>34323</v>
      </c>
      <c r="E301" s="3">
        <v>4</v>
      </c>
      <c r="F301" s="3">
        <v>15</v>
      </c>
      <c r="G301" s="2" t="s">
        <v>756</v>
      </c>
      <c r="H301" s="2" t="s">
        <v>916</v>
      </c>
      <c r="I301" s="2" t="s">
        <v>34308</v>
      </c>
      <c r="J301" s="2">
        <v>35325890</v>
      </c>
    </row>
    <row r="302" spans="1:10" ht="15" customHeight="1" x14ac:dyDescent="0.3">
      <c r="A302" s="2" t="s">
        <v>69</v>
      </c>
      <c r="B302" s="2" t="s">
        <v>34312</v>
      </c>
      <c r="C302" s="2" t="s">
        <v>40</v>
      </c>
      <c r="D302" s="2" t="s">
        <v>34310</v>
      </c>
      <c r="E302" s="3">
        <v>4</v>
      </c>
      <c r="F302" s="3">
        <v>2</v>
      </c>
      <c r="G302" s="2" t="s">
        <v>756</v>
      </c>
      <c r="H302" s="2" t="s">
        <v>653</v>
      </c>
      <c r="I302" s="2" t="s">
        <v>34308</v>
      </c>
      <c r="J302" s="2">
        <v>34164762</v>
      </c>
    </row>
    <row r="303" spans="1:10" ht="15" customHeight="1" x14ac:dyDescent="0.3">
      <c r="A303" s="2" t="s">
        <v>69</v>
      </c>
      <c r="B303" s="2" t="s">
        <v>34312</v>
      </c>
      <c r="C303" s="2" t="s">
        <v>120</v>
      </c>
      <c r="D303" s="2" t="s">
        <v>34316</v>
      </c>
      <c r="E303" s="3">
        <v>4</v>
      </c>
      <c r="F303" s="3">
        <v>8</v>
      </c>
      <c r="G303" s="2" t="s">
        <v>756</v>
      </c>
      <c r="H303" s="2" t="s">
        <v>820</v>
      </c>
      <c r="I303" s="2" t="s">
        <v>34308</v>
      </c>
      <c r="J303" s="2">
        <v>34164762</v>
      </c>
    </row>
    <row r="304" spans="1:10" ht="15" customHeight="1" x14ac:dyDescent="0.3">
      <c r="A304" s="2" t="s">
        <v>69</v>
      </c>
      <c r="B304" s="2" t="s">
        <v>34312</v>
      </c>
      <c r="C304" s="2" t="s">
        <v>206</v>
      </c>
      <c r="D304" s="2" t="s">
        <v>34323</v>
      </c>
      <c r="E304" s="3">
        <v>4</v>
      </c>
      <c r="F304" s="3">
        <v>15</v>
      </c>
      <c r="G304" s="2" t="s">
        <v>756</v>
      </c>
      <c r="H304" s="2" t="s">
        <v>916</v>
      </c>
      <c r="I304" s="2" t="s">
        <v>34308</v>
      </c>
      <c r="J304" s="2">
        <v>33755867</v>
      </c>
    </row>
    <row r="305" spans="1:10" ht="15" customHeight="1" x14ac:dyDescent="0.3">
      <c r="A305" s="2" t="s">
        <v>69</v>
      </c>
      <c r="B305" s="2" t="s">
        <v>34312</v>
      </c>
      <c r="C305" s="2" t="s">
        <v>120</v>
      </c>
      <c r="D305" s="2" t="s">
        <v>34316</v>
      </c>
      <c r="E305" s="3">
        <v>4</v>
      </c>
      <c r="F305" s="3">
        <v>8</v>
      </c>
      <c r="G305" s="2" t="s">
        <v>756</v>
      </c>
      <c r="H305" s="2" t="s">
        <v>820</v>
      </c>
      <c r="I305" s="2" t="s">
        <v>34308</v>
      </c>
      <c r="J305" s="2">
        <v>34260778</v>
      </c>
    </row>
    <row r="306" spans="1:10" ht="15" customHeight="1" x14ac:dyDescent="0.3">
      <c r="A306" s="2" t="s">
        <v>69</v>
      </c>
      <c r="B306" s="2" t="s">
        <v>34312</v>
      </c>
      <c r="C306" s="2" t="s">
        <v>120</v>
      </c>
      <c r="D306" s="2" t="s">
        <v>34316</v>
      </c>
      <c r="E306" s="3">
        <v>4</v>
      </c>
      <c r="F306" s="3">
        <v>8</v>
      </c>
      <c r="G306" s="2" t="s">
        <v>756</v>
      </c>
      <c r="H306" s="2" t="s">
        <v>820</v>
      </c>
      <c r="I306" s="2" t="s">
        <v>34308</v>
      </c>
      <c r="J306" s="2">
        <v>33400918</v>
      </c>
    </row>
    <row r="307" spans="1:10" ht="15" customHeight="1" x14ac:dyDescent="0.3">
      <c r="A307" s="2" t="s">
        <v>69</v>
      </c>
      <c r="B307" s="2" t="s">
        <v>34312</v>
      </c>
      <c r="C307" s="2" t="s">
        <v>120</v>
      </c>
      <c r="D307" s="2" t="s">
        <v>34316</v>
      </c>
      <c r="E307" s="3">
        <v>4</v>
      </c>
      <c r="F307" s="3">
        <v>8</v>
      </c>
      <c r="G307" s="2" t="s">
        <v>756</v>
      </c>
      <c r="H307" s="2" t="s">
        <v>820</v>
      </c>
      <c r="I307" s="2" t="s">
        <v>34308</v>
      </c>
      <c r="J307" s="2">
        <v>33271349</v>
      </c>
    </row>
    <row r="308" spans="1:10" ht="15" customHeight="1" x14ac:dyDescent="0.3">
      <c r="A308" s="2" t="s">
        <v>69</v>
      </c>
      <c r="B308" s="2" t="s">
        <v>34312</v>
      </c>
      <c r="C308" s="2" t="s">
        <v>120</v>
      </c>
      <c r="D308" s="2" t="s">
        <v>34316</v>
      </c>
      <c r="E308" s="3">
        <v>4</v>
      </c>
      <c r="F308" s="3">
        <v>8</v>
      </c>
      <c r="G308" s="2" t="s">
        <v>756</v>
      </c>
      <c r="H308" s="2" t="s">
        <v>820</v>
      </c>
      <c r="I308" s="2" t="s">
        <v>34308</v>
      </c>
      <c r="J308" s="2">
        <v>35325890</v>
      </c>
    </row>
    <row r="309" spans="1:10" ht="15" customHeight="1" x14ac:dyDescent="0.3">
      <c r="A309" s="2" t="s">
        <v>69</v>
      </c>
      <c r="B309" s="2" t="s">
        <v>34312</v>
      </c>
      <c r="C309" s="2" t="s">
        <v>120</v>
      </c>
      <c r="D309" s="2" t="s">
        <v>34316</v>
      </c>
      <c r="E309" s="3">
        <v>4</v>
      </c>
      <c r="F309" s="3">
        <v>8</v>
      </c>
      <c r="G309" s="2" t="s">
        <v>756</v>
      </c>
      <c r="H309" s="2" t="s">
        <v>820</v>
      </c>
      <c r="I309" s="2" t="s">
        <v>34308</v>
      </c>
      <c r="J309" s="2">
        <v>33508850</v>
      </c>
    </row>
    <row r="310" spans="1:10" ht="15" customHeight="1" x14ac:dyDescent="0.3">
      <c r="A310" s="2" t="s">
        <v>69</v>
      </c>
      <c r="B310" s="2" t="s">
        <v>34312</v>
      </c>
      <c r="C310" s="2" t="s">
        <v>206</v>
      </c>
      <c r="D310" s="2" t="s">
        <v>34323</v>
      </c>
      <c r="E310" s="3">
        <v>4</v>
      </c>
      <c r="F310" s="3">
        <v>15</v>
      </c>
      <c r="G310" s="2" t="s">
        <v>756</v>
      </c>
      <c r="H310" s="2" t="s">
        <v>916</v>
      </c>
      <c r="I310" s="2" t="s">
        <v>34308</v>
      </c>
      <c r="J310" s="2">
        <v>33852678</v>
      </c>
    </row>
    <row r="311" spans="1:10" ht="15" customHeight="1" x14ac:dyDescent="0.3">
      <c r="A311" s="2" t="s">
        <v>69</v>
      </c>
      <c r="B311" s="2" t="s">
        <v>34312</v>
      </c>
      <c r="C311" s="2" t="s">
        <v>40</v>
      </c>
      <c r="D311" s="2" t="s">
        <v>34310</v>
      </c>
      <c r="E311" s="3">
        <v>4</v>
      </c>
      <c r="F311" s="3">
        <v>2</v>
      </c>
      <c r="G311" s="2" t="s">
        <v>756</v>
      </c>
      <c r="H311" s="2" t="s">
        <v>653</v>
      </c>
      <c r="I311" s="2" t="s">
        <v>34308</v>
      </c>
      <c r="J311" s="2">
        <v>31419546</v>
      </c>
    </row>
    <row r="312" spans="1:10" ht="15" customHeight="1" x14ac:dyDescent="0.3">
      <c r="A312" s="2" t="s">
        <v>69</v>
      </c>
      <c r="B312" s="2" t="s">
        <v>34312</v>
      </c>
      <c r="C312" s="2" t="s">
        <v>82</v>
      </c>
      <c r="D312" s="2" t="s">
        <v>34313</v>
      </c>
      <c r="E312" s="3">
        <v>4</v>
      </c>
      <c r="F312" s="3">
        <v>5</v>
      </c>
      <c r="G312" s="2" t="s">
        <v>756</v>
      </c>
      <c r="H312" s="2" t="s">
        <v>773</v>
      </c>
      <c r="I312" s="2" t="s">
        <v>34308</v>
      </c>
      <c r="J312" s="2">
        <v>31419546</v>
      </c>
    </row>
    <row r="313" spans="1:10" ht="15" customHeight="1" x14ac:dyDescent="0.3">
      <c r="A313" s="2" t="s">
        <v>69</v>
      </c>
      <c r="B313" s="2" t="s">
        <v>34312</v>
      </c>
      <c r="C313" s="2" t="s">
        <v>135</v>
      </c>
      <c r="D313" s="2" t="s">
        <v>34317</v>
      </c>
      <c r="E313" s="3">
        <v>4</v>
      </c>
      <c r="F313" s="3">
        <v>9</v>
      </c>
      <c r="G313" s="2" t="s">
        <v>756</v>
      </c>
      <c r="H313" s="2" t="s">
        <v>840</v>
      </c>
      <c r="I313" s="2" t="s">
        <v>34308</v>
      </c>
      <c r="J313" s="2">
        <v>31419546</v>
      </c>
    </row>
    <row r="314" spans="1:10" ht="15" customHeight="1" x14ac:dyDescent="0.3">
      <c r="A314" s="2" t="s">
        <v>69</v>
      </c>
      <c r="B314" s="2" t="s">
        <v>34312</v>
      </c>
      <c r="C314" s="2" t="s">
        <v>40</v>
      </c>
      <c r="D314" s="2" t="s">
        <v>34310</v>
      </c>
      <c r="E314" s="3">
        <v>4</v>
      </c>
      <c r="F314" s="3">
        <v>2</v>
      </c>
      <c r="G314" s="2" t="s">
        <v>756</v>
      </c>
      <c r="H314" s="2" t="s">
        <v>653</v>
      </c>
      <c r="I314" s="2" t="s">
        <v>34308</v>
      </c>
      <c r="J314" s="2">
        <v>30177960</v>
      </c>
    </row>
    <row r="315" spans="1:10" ht="15" customHeight="1" x14ac:dyDescent="0.3">
      <c r="A315" s="2" t="s">
        <v>69</v>
      </c>
      <c r="B315" s="2" t="s">
        <v>34312</v>
      </c>
      <c r="C315" s="2" t="s">
        <v>40</v>
      </c>
      <c r="D315" s="2" t="s">
        <v>34310</v>
      </c>
      <c r="E315" s="3">
        <v>4</v>
      </c>
      <c r="F315" s="3">
        <v>2</v>
      </c>
      <c r="G315" s="2" t="s">
        <v>756</v>
      </c>
      <c r="H315" s="2" t="s">
        <v>653</v>
      </c>
      <c r="I315" s="2" t="s">
        <v>34308</v>
      </c>
      <c r="J315" s="2">
        <v>30515370</v>
      </c>
    </row>
    <row r="316" spans="1:10" ht="15" customHeight="1" x14ac:dyDescent="0.3">
      <c r="A316" s="2" t="s">
        <v>69</v>
      </c>
      <c r="B316" s="2" t="s">
        <v>34312</v>
      </c>
      <c r="C316" s="2" t="s">
        <v>40</v>
      </c>
      <c r="D316" s="2" t="s">
        <v>34310</v>
      </c>
      <c r="E316" s="3">
        <v>4</v>
      </c>
      <c r="F316" s="3">
        <v>2</v>
      </c>
      <c r="G316" s="2" t="s">
        <v>756</v>
      </c>
      <c r="H316" s="2" t="s">
        <v>653</v>
      </c>
      <c r="I316" s="2" t="s">
        <v>34308</v>
      </c>
      <c r="J316" s="2">
        <v>29364371</v>
      </c>
    </row>
    <row r="317" spans="1:10" ht="15" customHeight="1" x14ac:dyDescent="0.3">
      <c r="A317" s="2" t="s">
        <v>69</v>
      </c>
      <c r="B317" s="2" t="s">
        <v>34312</v>
      </c>
      <c r="C317" s="2" t="s">
        <v>206</v>
      </c>
      <c r="D317" s="2" t="s">
        <v>34323</v>
      </c>
      <c r="E317" s="3">
        <v>4</v>
      </c>
      <c r="F317" s="3">
        <v>15</v>
      </c>
      <c r="G317" s="2" t="s">
        <v>756</v>
      </c>
      <c r="H317" s="2" t="s">
        <v>916</v>
      </c>
      <c r="I317" s="2" t="s">
        <v>34308</v>
      </c>
      <c r="J317" s="2">
        <v>33508850</v>
      </c>
    </row>
    <row r="318" spans="1:10" ht="15" customHeight="1" x14ac:dyDescent="0.3">
      <c r="A318" s="2" t="s">
        <v>69</v>
      </c>
      <c r="B318" s="2" t="s">
        <v>34312</v>
      </c>
      <c r="C318" s="2" t="s">
        <v>40</v>
      </c>
      <c r="D318" s="2" t="s">
        <v>34310</v>
      </c>
      <c r="E318" s="3">
        <v>4</v>
      </c>
      <c r="F318" s="3">
        <v>2</v>
      </c>
      <c r="G318" s="2" t="s">
        <v>756</v>
      </c>
      <c r="H318" s="2" t="s">
        <v>653</v>
      </c>
      <c r="I318" s="2" t="s">
        <v>34308</v>
      </c>
      <c r="J318" s="2">
        <v>35503492</v>
      </c>
    </row>
    <row r="319" spans="1:10" ht="15" customHeight="1" x14ac:dyDescent="0.3">
      <c r="A319" s="2" t="s">
        <v>69</v>
      </c>
      <c r="B319" s="2" t="s">
        <v>34312</v>
      </c>
      <c r="C319" s="2" t="s">
        <v>206</v>
      </c>
      <c r="D319" s="2" t="s">
        <v>34323</v>
      </c>
      <c r="E319" s="3">
        <v>4</v>
      </c>
      <c r="F319" s="3">
        <v>15</v>
      </c>
      <c r="G319" s="2" t="s">
        <v>756</v>
      </c>
      <c r="H319" s="2" t="s">
        <v>916</v>
      </c>
      <c r="I319" s="2" t="s">
        <v>34308</v>
      </c>
      <c r="J319" s="2">
        <v>37332526</v>
      </c>
    </row>
    <row r="320" spans="1:10" ht="15" customHeight="1" x14ac:dyDescent="0.3">
      <c r="A320" s="2" t="s">
        <v>69</v>
      </c>
      <c r="B320" s="2" t="s">
        <v>34312</v>
      </c>
      <c r="C320" s="2" t="s">
        <v>135</v>
      </c>
      <c r="D320" s="2" t="s">
        <v>34317</v>
      </c>
      <c r="E320" s="3">
        <v>4</v>
      </c>
      <c r="F320" s="3">
        <v>9</v>
      </c>
      <c r="G320" s="2" t="s">
        <v>756</v>
      </c>
      <c r="H320" s="2" t="s">
        <v>840</v>
      </c>
      <c r="I320" s="2" t="s">
        <v>34308</v>
      </c>
      <c r="J320" s="2">
        <v>38834764</v>
      </c>
    </row>
    <row r="321" spans="1:10" ht="15" customHeight="1" x14ac:dyDescent="0.3">
      <c r="A321" s="2" t="s">
        <v>69</v>
      </c>
      <c r="B321" s="2" t="s">
        <v>34312</v>
      </c>
      <c r="C321" s="2" t="s">
        <v>120</v>
      </c>
      <c r="D321" s="2" t="s">
        <v>34316</v>
      </c>
      <c r="E321" s="3">
        <v>4</v>
      </c>
      <c r="F321" s="3">
        <v>8</v>
      </c>
      <c r="G321" s="2" t="s">
        <v>756</v>
      </c>
      <c r="H321" s="2" t="s">
        <v>820</v>
      </c>
      <c r="I321" s="2" t="s">
        <v>34308</v>
      </c>
      <c r="J321" s="2">
        <v>39680289</v>
      </c>
    </row>
    <row r="322" spans="1:10" ht="15" customHeight="1" x14ac:dyDescent="0.3">
      <c r="A322" s="2" t="s">
        <v>69</v>
      </c>
      <c r="B322" s="2" t="s">
        <v>34312</v>
      </c>
      <c r="C322" s="2" t="s">
        <v>40</v>
      </c>
      <c r="D322" s="2" t="s">
        <v>34310</v>
      </c>
      <c r="E322" s="3">
        <v>4</v>
      </c>
      <c r="F322" s="3">
        <v>2</v>
      </c>
      <c r="G322" s="2" t="s">
        <v>756</v>
      </c>
      <c r="H322" s="2" t="s">
        <v>653</v>
      </c>
      <c r="I322" s="2" t="s">
        <v>34308</v>
      </c>
      <c r="J322" s="2">
        <v>39436497</v>
      </c>
    </row>
    <row r="323" spans="1:10" ht="15" customHeight="1" x14ac:dyDescent="0.3">
      <c r="A323" s="2" t="s">
        <v>69</v>
      </c>
      <c r="B323" s="2" t="s">
        <v>34312</v>
      </c>
      <c r="C323" s="2" t="s">
        <v>82</v>
      </c>
      <c r="D323" s="2" t="s">
        <v>34313</v>
      </c>
      <c r="E323" s="3">
        <v>4</v>
      </c>
      <c r="F323" s="3">
        <v>5</v>
      </c>
      <c r="G323" s="2" t="s">
        <v>756</v>
      </c>
      <c r="H323" s="2" t="s">
        <v>773</v>
      </c>
      <c r="I323" s="2" t="s">
        <v>34308</v>
      </c>
      <c r="J323" s="2">
        <v>39436497</v>
      </c>
    </row>
    <row r="324" spans="1:10" ht="15" customHeight="1" x14ac:dyDescent="0.3">
      <c r="A324" s="2" t="s">
        <v>69</v>
      </c>
      <c r="B324" s="2" t="s">
        <v>34312</v>
      </c>
      <c r="C324" s="2" t="s">
        <v>135</v>
      </c>
      <c r="D324" s="2" t="s">
        <v>34317</v>
      </c>
      <c r="E324" s="3">
        <v>4</v>
      </c>
      <c r="F324" s="3">
        <v>9</v>
      </c>
      <c r="G324" s="2" t="s">
        <v>756</v>
      </c>
      <c r="H324" s="2" t="s">
        <v>840</v>
      </c>
      <c r="I324" s="2" t="s">
        <v>34308</v>
      </c>
      <c r="J324" s="2">
        <v>39436497</v>
      </c>
    </row>
    <row r="325" spans="1:10" ht="15" customHeight="1" x14ac:dyDescent="0.3">
      <c r="A325" s="2" t="s">
        <v>69</v>
      </c>
      <c r="B325" s="2" t="s">
        <v>34312</v>
      </c>
      <c r="C325" s="2" t="s">
        <v>206</v>
      </c>
      <c r="D325" s="2" t="s">
        <v>34323</v>
      </c>
      <c r="E325" s="3">
        <v>4</v>
      </c>
      <c r="F325" s="3">
        <v>15</v>
      </c>
      <c r="G325" s="2" t="s">
        <v>756</v>
      </c>
      <c r="H325" s="2" t="s">
        <v>916</v>
      </c>
      <c r="I325" s="2" t="s">
        <v>34308</v>
      </c>
      <c r="J325" s="2">
        <v>38670233</v>
      </c>
    </row>
    <row r="326" spans="1:10" ht="15" customHeight="1" x14ac:dyDescent="0.3">
      <c r="A326" s="2" t="s">
        <v>69</v>
      </c>
      <c r="B326" s="2" t="s">
        <v>34312</v>
      </c>
      <c r="C326" s="2" t="s">
        <v>40</v>
      </c>
      <c r="D326" s="2" t="s">
        <v>34310</v>
      </c>
      <c r="E326" s="3">
        <v>4</v>
      </c>
      <c r="F326" s="3">
        <v>2</v>
      </c>
      <c r="G326" s="2" t="s">
        <v>756</v>
      </c>
      <c r="H326" s="2" t="s">
        <v>653</v>
      </c>
      <c r="I326" s="2" t="s">
        <v>34308</v>
      </c>
      <c r="J326" s="2">
        <v>38834764</v>
      </c>
    </row>
    <row r="327" spans="1:10" ht="15" customHeight="1" x14ac:dyDescent="0.3">
      <c r="A327" s="2" t="s">
        <v>69</v>
      </c>
      <c r="B327" s="2" t="s">
        <v>34312</v>
      </c>
      <c r="C327" s="2" t="s">
        <v>82</v>
      </c>
      <c r="D327" s="2" t="s">
        <v>34313</v>
      </c>
      <c r="E327" s="3">
        <v>4</v>
      </c>
      <c r="F327" s="3">
        <v>5</v>
      </c>
      <c r="G327" s="2" t="s">
        <v>756</v>
      </c>
      <c r="H327" s="2" t="s">
        <v>773</v>
      </c>
      <c r="I327" s="2" t="s">
        <v>34308</v>
      </c>
      <c r="J327" s="2">
        <v>38834764</v>
      </c>
    </row>
    <row r="328" spans="1:10" ht="15" customHeight="1" x14ac:dyDescent="0.3">
      <c r="A328" s="2" t="s">
        <v>69</v>
      </c>
      <c r="B328" s="2" t="s">
        <v>34312</v>
      </c>
      <c r="C328" s="2" t="s">
        <v>120</v>
      </c>
      <c r="D328" s="2" t="s">
        <v>34316</v>
      </c>
      <c r="E328" s="3">
        <v>4</v>
      </c>
      <c r="F328" s="3">
        <v>8</v>
      </c>
      <c r="G328" s="2" t="s">
        <v>756</v>
      </c>
      <c r="H328" s="2" t="s">
        <v>820</v>
      </c>
      <c r="I328" s="2" t="s">
        <v>34308</v>
      </c>
      <c r="J328" s="2">
        <v>38834764</v>
      </c>
    </row>
    <row r="329" spans="1:10" ht="15" customHeight="1" x14ac:dyDescent="0.3">
      <c r="A329" s="2" t="s">
        <v>69</v>
      </c>
      <c r="B329" s="2" t="s">
        <v>34312</v>
      </c>
      <c r="C329" s="2" t="s">
        <v>120</v>
      </c>
      <c r="D329" s="2" t="s">
        <v>34316</v>
      </c>
      <c r="E329" s="3">
        <v>4</v>
      </c>
      <c r="F329" s="3">
        <v>8</v>
      </c>
      <c r="G329" s="2" t="s">
        <v>756</v>
      </c>
      <c r="H329" s="2" t="s">
        <v>820</v>
      </c>
      <c r="I329" s="2" t="s">
        <v>34308</v>
      </c>
      <c r="J329" s="2">
        <v>29364371</v>
      </c>
    </row>
    <row r="330" spans="1:10" ht="15" customHeight="1" x14ac:dyDescent="0.3">
      <c r="A330" s="2" t="s">
        <v>69</v>
      </c>
      <c r="B330" s="2" t="s">
        <v>34312</v>
      </c>
      <c r="C330" s="2" t="s">
        <v>40</v>
      </c>
      <c r="D330" s="2" t="s">
        <v>34310</v>
      </c>
      <c r="E330" s="3">
        <v>4</v>
      </c>
      <c r="F330" s="3">
        <v>2</v>
      </c>
      <c r="G330" s="2" t="s">
        <v>756</v>
      </c>
      <c r="H330" s="2" t="s">
        <v>653</v>
      </c>
      <c r="I330" s="2" t="s">
        <v>34308</v>
      </c>
      <c r="J330" s="2">
        <v>28977313</v>
      </c>
    </row>
    <row r="331" spans="1:10" ht="15" customHeight="1" x14ac:dyDescent="0.3">
      <c r="A331" s="2" t="s">
        <v>69</v>
      </c>
      <c r="B331" s="2" t="s">
        <v>34312</v>
      </c>
      <c r="C331" s="2" t="s">
        <v>120</v>
      </c>
      <c r="D331" s="2" t="s">
        <v>34316</v>
      </c>
      <c r="E331" s="3">
        <v>4</v>
      </c>
      <c r="F331" s="3">
        <v>8</v>
      </c>
      <c r="G331" s="2" t="s">
        <v>756</v>
      </c>
      <c r="H331" s="2" t="s">
        <v>820</v>
      </c>
      <c r="I331" s="2" t="s">
        <v>34308</v>
      </c>
      <c r="J331" s="2">
        <v>27484815</v>
      </c>
    </row>
    <row r="332" spans="1:10" ht="15" customHeight="1" x14ac:dyDescent="0.3">
      <c r="A332" s="2" t="s">
        <v>69</v>
      </c>
      <c r="B332" s="2" t="s">
        <v>34312</v>
      </c>
      <c r="C332" s="2" t="s">
        <v>190</v>
      </c>
      <c r="D332" s="2" t="s">
        <v>34322</v>
      </c>
      <c r="E332" s="3">
        <v>4</v>
      </c>
      <c r="F332" s="3">
        <v>14</v>
      </c>
      <c r="G332" s="2" t="s">
        <v>756</v>
      </c>
      <c r="H332" s="2" t="s">
        <v>902</v>
      </c>
      <c r="I332" s="2" t="s">
        <v>34308</v>
      </c>
      <c r="J332" s="2">
        <v>27484815</v>
      </c>
    </row>
    <row r="333" spans="1:10" ht="15" customHeight="1" x14ac:dyDescent="0.3">
      <c r="A333" s="2" t="s">
        <v>69</v>
      </c>
      <c r="B333" s="2" t="s">
        <v>34312</v>
      </c>
      <c r="C333" s="2" t="s">
        <v>40</v>
      </c>
      <c r="D333" s="2" t="s">
        <v>34310</v>
      </c>
      <c r="E333" s="3">
        <v>4</v>
      </c>
      <c r="F333" s="3">
        <v>2</v>
      </c>
      <c r="G333" s="2" t="s">
        <v>756</v>
      </c>
      <c r="H333" s="2" t="s">
        <v>653</v>
      </c>
      <c r="I333" s="2" t="s">
        <v>34308</v>
      </c>
      <c r="J333" s="2">
        <v>8390277</v>
      </c>
    </row>
    <row r="334" spans="1:10" ht="15" customHeight="1" x14ac:dyDescent="0.3">
      <c r="A334" s="2" t="s">
        <v>69</v>
      </c>
      <c r="B334" s="2" t="s">
        <v>34312</v>
      </c>
      <c r="C334" s="2" t="s">
        <v>40</v>
      </c>
      <c r="D334" s="2" t="s">
        <v>34310</v>
      </c>
      <c r="E334" s="3">
        <v>4</v>
      </c>
      <c r="F334" s="3">
        <v>2</v>
      </c>
      <c r="G334" s="2" t="s">
        <v>756</v>
      </c>
      <c r="H334" s="2" t="s">
        <v>653</v>
      </c>
      <c r="I334" s="2" t="s">
        <v>34308</v>
      </c>
      <c r="J334" s="2">
        <v>8727075</v>
      </c>
    </row>
    <row r="335" spans="1:10" ht="15" customHeight="1" x14ac:dyDescent="0.3">
      <c r="A335" s="2" t="s">
        <v>69</v>
      </c>
      <c r="B335" s="2" t="s">
        <v>34312</v>
      </c>
      <c r="C335" s="2" t="s">
        <v>40</v>
      </c>
      <c r="D335" s="2" t="s">
        <v>34310</v>
      </c>
      <c r="E335" s="3">
        <v>4</v>
      </c>
      <c r="F335" s="3">
        <v>2</v>
      </c>
      <c r="G335" s="2" t="s">
        <v>756</v>
      </c>
      <c r="H335" s="2" t="s">
        <v>653</v>
      </c>
      <c r="I335" s="2" t="s">
        <v>34308</v>
      </c>
      <c r="J335" s="2">
        <v>9258773</v>
      </c>
    </row>
    <row r="336" spans="1:10" ht="15" customHeight="1" x14ac:dyDescent="0.3">
      <c r="A336" s="2" t="s">
        <v>69</v>
      </c>
      <c r="B336" s="2" t="s">
        <v>34312</v>
      </c>
      <c r="C336" s="2" t="s">
        <v>40</v>
      </c>
      <c r="D336" s="2" t="s">
        <v>34310</v>
      </c>
      <c r="E336" s="3">
        <v>4</v>
      </c>
      <c r="F336" s="3">
        <v>2</v>
      </c>
      <c r="G336" s="2" t="s">
        <v>756</v>
      </c>
      <c r="H336" s="2" t="s">
        <v>653</v>
      </c>
      <c r="I336" s="2" t="s">
        <v>34308</v>
      </c>
      <c r="J336" s="2">
        <v>9888386</v>
      </c>
    </row>
    <row r="337" spans="1:10" ht="15" customHeight="1" x14ac:dyDescent="0.3">
      <c r="A337" s="2" t="s">
        <v>69</v>
      </c>
      <c r="B337" s="2" t="s">
        <v>34312</v>
      </c>
      <c r="C337" s="2" t="s">
        <v>82</v>
      </c>
      <c r="D337" s="2" t="s">
        <v>34313</v>
      </c>
      <c r="E337" s="3">
        <v>4</v>
      </c>
      <c r="F337" s="3">
        <v>5</v>
      </c>
      <c r="G337" s="2" t="s">
        <v>756</v>
      </c>
      <c r="H337" s="2" t="s">
        <v>773</v>
      </c>
      <c r="I337" s="2" t="s">
        <v>34308</v>
      </c>
      <c r="J337" s="2">
        <v>24679470</v>
      </c>
    </row>
    <row r="338" spans="1:10" ht="15" customHeight="1" x14ac:dyDescent="0.3">
      <c r="A338" s="2" t="s">
        <v>69</v>
      </c>
      <c r="B338" s="2" t="s">
        <v>34312</v>
      </c>
      <c r="C338" s="2" t="s">
        <v>40</v>
      </c>
      <c r="D338" s="2" t="s">
        <v>34310</v>
      </c>
      <c r="E338" s="3">
        <v>4</v>
      </c>
      <c r="F338" s="3">
        <v>2</v>
      </c>
      <c r="G338" s="2" t="s">
        <v>756</v>
      </c>
      <c r="H338" s="2" t="s">
        <v>653</v>
      </c>
      <c r="I338" s="2" t="s">
        <v>34308</v>
      </c>
      <c r="J338" s="2">
        <v>24402618</v>
      </c>
    </row>
    <row r="339" spans="1:10" ht="15" customHeight="1" x14ac:dyDescent="0.3">
      <c r="A339" s="2" t="s">
        <v>69</v>
      </c>
      <c r="B339" s="2" t="s">
        <v>34312</v>
      </c>
      <c r="C339" s="2" t="s">
        <v>82</v>
      </c>
      <c r="D339" s="2" t="s">
        <v>34313</v>
      </c>
      <c r="E339" s="3">
        <v>4</v>
      </c>
      <c r="F339" s="3">
        <v>5</v>
      </c>
      <c r="G339" s="2" t="s">
        <v>756</v>
      </c>
      <c r="H339" s="2" t="s">
        <v>773</v>
      </c>
      <c r="I339" s="2" t="s">
        <v>34308</v>
      </c>
      <c r="J339" s="2">
        <v>24402618</v>
      </c>
    </row>
    <row r="340" spans="1:10" ht="15" customHeight="1" x14ac:dyDescent="0.3">
      <c r="A340" s="2" t="s">
        <v>69</v>
      </c>
      <c r="B340" s="2" t="s">
        <v>34312</v>
      </c>
      <c r="C340" s="2" t="s">
        <v>120</v>
      </c>
      <c r="D340" s="2" t="s">
        <v>34316</v>
      </c>
      <c r="E340" s="3">
        <v>4</v>
      </c>
      <c r="F340" s="3">
        <v>8</v>
      </c>
      <c r="G340" s="2" t="s">
        <v>756</v>
      </c>
      <c r="H340" s="2" t="s">
        <v>820</v>
      </c>
      <c r="I340" s="2" t="s">
        <v>34308</v>
      </c>
      <c r="J340" s="2">
        <v>24402618</v>
      </c>
    </row>
    <row r="341" spans="1:10" ht="15" customHeight="1" x14ac:dyDescent="0.3">
      <c r="A341" s="2" t="s">
        <v>69</v>
      </c>
      <c r="B341" s="2" t="s">
        <v>34312</v>
      </c>
      <c r="C341" s="2" t="s">
        <v>40</v>
      </c>
      <c r="D341" s="2" t="s">
        <v>34310</v>
      </c>
      <c r="E341" s="3">
        <v>4</v>
      </c>
      <c r="F341" s="3">
        <v>2</v>
      </c>
      <c r="G341" s="2" t="s">
        <v>756</v>
      </c>
      <c r="H341" s="2" t="s">
        <v>653</v>
      </c>
      <c r="I341" s="2" t="s">
        <v>34308</v>
      </c>
      <c r="J341" s="2">
        <v>24241582</v>
      </c>
    </row>
    <row r="342" spans="1:10" ht="15" customHeight="1" x14ac:dyDescent="0.3">
      <c r="A342" s="2" t="s">
        <v>69</v>
      </c>
      <c r="B342" s="2" t="s">
        <v>34312</v>
      </c>
      <c r="C342" s="2" t="s">
        <v>82</v>
      </c>
      <c r="D342" s="2" t="s">
        <v>34313</v>
      </c>
      <c r="E342" s="3">
        <v>4</v>
      </c>
      <c r="F342" s="3">
        <v>5</v>
      </c>
      <c r="G342" s="2" t="s">
        <v>756</v>
      </c>
      <c r="H342" s="2" t="s">
        <v>773</v>
      </c>
      <c r="I342" s="2" t="s">
        <v>34308</v>
      </c>
      <c r="J342" s="2">
        <v>24241582</v>
      </c>
    </row>
    <row r="343" spans="1:10" ht="15" customHeight="1" x14ac:dyDescent="0.3">
      <c r="A343" s="2" t="s">
        <v>69</v>
      </c>
      <c r="B343" s="2" t="s">
        <v>34312</v>
      </c>
      <c r="C343" s="2" t="s">
        <v>120</v>
      </c>
      <c r="D343" s="2" t="s">
        <v>34316</v>
      </c>
      <c r="E343" s="3">
        <v>4</v>
      </c>
      <c r="F343" s="3">
        <v>8</v>
      </c>
      <c r="G343" s="2" t="s">
        <v>756</v>
      </c>
      <c r="H343" s="2" t="s">
        <v>820</v>
      </c>
      <c r="I343" s="2" t="s">
        <v>34308</v>
      </c>
      <c r="J343" s="2">
        <v>25011356</v>
      </c>
    </row>
    <row r="344" spans="1:10" ht="15" customHeight="1" x14ac:dyDescent="0.3">
      <c r="A344" s="2" t="s">
        <v>69</v>
      </c>
      <c r="B344" s="2" t="s">
        <v>34312</v>
      </c>
      <c r="C344" s="2" t="s">
        <v>82</v>
      </c>
      <c r="D344" s="2" t="s">
        <v>34313</v>
      </c>
      <c r="E344" s="3">
        <v>4</v>
      </c>
      <c r="F344" s="3">
        <v>5</v>
      </c>
      <c r="G344" s="2" t="s">
        <v>756</v>
      </c>
      <c r="H344" s="2" t="s">
        <v>773</v>
      </c>
      <c r="I344" s="2" t="s">
        <v>34308</v>
      </c>
      <c r="J344" s="2">
        <v>25668899</v>
      </c>
    </row>
    <row r="345" spans="1:10" ht="15" customHeight="1" x14ac:dyDescent="0.3">
      <c r="A345" s="2" t="s">
        <v>69</v>
      </c>
      <c r="B345" s="2" t="s">
        <v>34312</v>
      </c>
      <c r="C345" s="2" t="s">
        <v>40</v>
      </c>
      <c r="D345" s="2" t="s">
        <v>34310</v>
      </c>
      <c r="E345" s="3">
        <v>4</v>
      </c>
      <c r="F345" s="3">
        <v>2</v>
      </c>
      <c r="G345" s="2" t="s">
        <v>756</v>
      </c>
      <c r="H345" s="2" t="s">
        <v>653</v>
      </c>
      <c r="I345" s="2" t="s">
        <v>34308</v>
      </c>
      <c r="J345" s="2">
        <v>22540226</v>
      </c>
    </row>
    <row r="346" spans="1:10" ht="15" customHeight="1" x14ac:dyDescent="0.3">
      <c r="A346" s="2" t="s">
        <v>69</v>
      </c>
      <c r="B346" s="2" t="s">
        <v>34312</v>
      </c>
      <c r="C346" s="2" t="s">
        <v>40</v>
      </c>
      <c r="D346" s="2" t="s">
        <v>34310</v>
      </c>
      <c r="E346" s="3">
        <v>4</v>
      </c>
      <c r="F346" s="3">
        <v>2</v>
      </c>
      <c r="G346" s="2" t="s">
        <v>756</v>
      </c>
      <c r="H346" s="2" t="s">
        <v>653</v>
      </c>
      <c r="I346" s="2" t="s">
        <v>34308</v>
      </c>
      <c r="J346" s="2">
        <v>22445276</v>
      </c>
    </row>
    <row r="347" spans="1:10" ht="15" customHeight="1" x14ac:dyDescent="0.3">
      <c r="A347" s="2" t="s">
        <v>69</v>
      </c>
      <c r="B347" s="2" t="s">
        <v>34312</v>
      </c>
      <c r="C347" s="2" t="s">
        <v>82</v>
      </c>
      <c r="D347" s="2" t="s">
        <v>34313</v>
      </c>
      <c r="E347" s="3">
        <v>4</v>
      </c>
      <c r="F347" s="3">
        <v>5</v>
      </c>
      <c r="G347" s="2" t="s">
        <v>756</v>
      </c>
      <c r="H347" s="2" t="s">
        <v>773</v>
      </c>
      <c r="I347" s="2" t="s">
        <v>34308</v>
      </c>
      <c r="J347" s="2">
        <v>22445276</v>
      </c>
    </row>
    <row r="348" spans="1:10" ht="15" customHeight="1" x14ac:dyDescent="0.3">
      <c r="A348" s="2" t="s">
        <v>69</v>
      </c>
      <c r="B348" s="2" t="s">
        <v>34312</v>
      </c>
      <c r="C348" s="2" t="s">
        <v>82</v>
      </c>
      <c r="D348" s="2" t="s">
        <v>34313</v>
      </c>
      <c r="E348" s="3">
        <v>4</v>
      </c>
      <c r="F348" s="3">
        <v>5</v>
      </c>
      <c r="G348" s="2" t="s">
        <v>756</v>
      </c>
      <c r="H348" s="2" t="s">
        <v>773</v>
      </c>
      <c r="I348" s="2" t="s">
        <v>34308</v>
      </c>
      <c r="J348" s="2">
        <v>21057261</v>
      </c>
    </row>
    <row r="349" spans="1:10" ht="15" customHeight="1" x14ac:dyDescent="0.3">
      <c r="A349" s="2" t="s">
        <v>69</v>
      </c>
      <c r="B349" s="2" t="s">
        <v>34312</v>
      </c>
      <c r="C349" s="2" t="s">
        <v>40</v>
      </c>
      <c r="D349" s="2" t="s">
        <v>34310</v>
      </c>
      <c r="E349" s="3">
        <v>4</v>
      </c>
      <c r="F349" s="3">
        <v>2</v>
      </c>
      <c r="G349" s="2" t="s">
        <v>756</v>
      </c>
      <c r="H349" s="2" t="s">
        <v>653</v>
      </c>
      <c r="I349" s="2" t="s">
        <v>34308</v>
      </c>
      <c r="J349" s="2">
        <v>19137635</v>
      </c>
    </row>
    <row r="350" spans="1:10" ht="15" customHeight="1" x14ac:dyDescent="0.3">
      <c r="A350" s="2" t="s">
        <v>69</v>
      </c>
      <c r="B350" s="2" t="s">
        <v>34312</v>
      </c>
      <c r="C350" s="2" t="s">
        <v>40</v>
      </c>
      <c r="D350" s="2" t="s">
        <v>34310</v>
      </c>
      <c r="E350" s="3">
        <v>4</v>
      </c>
      <c r="F350" s="3">
        <v>2</v>
      </c>
      <c r="G350" s="2" t="s">
        <v>756</v>
      </c>
      <c r="H350" s="2" t="s">
        <v>653</v>
      </c>
      <c r="I350" s="2" t="s">
        <v>34308</v>
      </c>
      <c r="J350" s="2">
        <v>17191150</v>
      </c>
    </row>
    <row r="351" spans="1:10" ht="15" customHeight="1" x14ac:dyDescent="0.3">
      <c r="A351" s="2" t="s">
        <v>69</v>
      </c>
      <c r="B351" s="2" t="s">
        <v>34312</v>
      </c>
      <c r="C351" s="2" t="s">
        <v>40</v>
      </c>
      <c r="D351" s="2" t="s">
        <v>34310</v>
      </c>
      <c r="E351" s="3">
        <v>4</v>
      </c>
      <c r="F351" s="3">
        <v>2</v>
      </c>
      <c r="G351" s="2" t="s">
        <v>756</v>
      </c>
      <c r="H351" s="2" t="s">
        <v>653</v>
      </c>
      <c r="I351" s="2" t="s">
        <v>34308</v>
      </c>
      <c r="J351" s="2">
        <v>16123991</v>
      </c>
    </row>
    <row r="352" spans="1:10" ht="15" customHeight="1" x14ac:dyDescent="0.3">
      <c r="A352" s="2" t="s">
        <v>69</v>
      </c>
      <c r="B352" s="2" t="s">
        <v>34312</v>
      </c>
      <c r="C352" s="2" t="s">
        <v>40</v>
      </c>
      <c r="D352" s="2" t="s">
        <v>34310</v>
      </c>
      <c r="E352" s="3">
        <v>4</v>
      </c>
      <c r="F352" s="3">
        <v>2</v>
      </c>
      <c r="G352" s="2" t="s">
        <v>756</v>
      </c>
      <c r="H352" s="2" t="s">
        <v>653</v>
      </c>
      <c r="I352" s="2" t="s">
        <v>34308</v>
      </c>
      <c r="J352" s="2">
        <v>16412054</v>
      </c>
    </row>
    <row r="353" spans="1:10" ht="15" customHeight="1" x14ac:dyDescent="0.3">
      <c r="A353" s="2" t="s">
        <v>69</v>
      </c>
      <c r="B353" s="2" t="s">
        <v>34312</v>
      </c>
      <c r="C353" s="2" t="s">
        <v>40</v>
      </c>
      <c r="D353" s="2" t="s">
        <v>34310</v>
      </c>
      <c r="E353" s="3">
        <v>4</v>
      </c>
      <c r="F353" s="3">
        <v>2</v>
      </c>
      <c r="G353" s="2" t="s">
        <v>756</v>
      </c>
      <c r="H353" s="2" t="s">
        <v>653</v>
      </c>
      <c r="I353" s="2" t="s">
        <v>34308</v>
      </c>
      <c r="J353" s="2">
        <v>15107922</v>
      </c>
    </row>
    <row r="354" spans="1:10" ht="15" customHeight="1" x14ac:dyDescent="0.3">
      <c r="A354" s="2" t="s">
        <v>69</v>
      </c>
      <c r="B354" s="2" t="s">
        <v>34312</v>
      </c>
      <c r="C354" s="2" t="s">
        <v>40</v>
      </c>
      <c r="D354" s="2" t="s">
        <v>34310</v>
      </c>
      <c r="E354" s="3">
        <v>4</v>
      </c>
      <c r="F354" s="3">
        <v>2</v>
      </c>
      <c r="G354" s="2" t="s">
        <v>756</v>
      </c>
      <c r="H354" s="2" t="s">
        <v>653</v>
      </c>
      <c r="I354" s="2" t="s">
        <v>34308</v>
      </c>
      <c r="J354" s="2">
        <v>9476132</v>
      </c>
    </row>
    <row r="355" spans="1:10" ht="15" customHeight="1" x14ac:dyDescent="0.3">
      <c r="A355" s="2" t="s">
        <v>82</v>
      </c>
      <c r="B355" s="2" t="s">
        <v>34313</v>
      </c>
      <c r="C355" s="2" t="s">
        <v>135</v>
      </c>
      <c r="D355" s="2" t="s">
        <v>34317</v>
      </c>
      <c r="E355" s="3">
        <v>5</v>
      </c>
      <c r="F355" s="3">
        <v>9</v>
      </c>
      <c r="G355" s="2" t="s">
        <v>773</v>
      </c>
      <c r="H355" s="2" t="s">
        <v>840</v>
      </c>
      <c r="I355" s="2" t="s">
        <v>34305</v>
      </c>
      <c r="J355" s="2" t="s">
        <v>774</v>
      </c>
    </row>
    <row r="356" spans="1:10" ht="15" customHeight="1" x14ac:dyDescent="0.3">
      <c r="A356" s="2" t="s">
        <v>82</v>
      </c>
      <c r="B356" s="2" t="s">
        <v>34313</v>
      </c>
      <c r="C356" s="2" t="s">
        <v>179</v>
      </c>
      <c r="D356" s="2" t="s">
        <v>34321</v>
      </c>
      <c r="E356" s="3">
        <v>5</v>
      </c>
      <c r="F356" s="3">
        <v>13</v>
      </c>
      <c r="G356" s="2" t="s">
        <v>773</v>
      </c>
      <c r="H356" s="2" t="s">
        <v>884</v>
      </c>
      <c r="I356" s="2" t="s">
        <v>34305</v>
      </c>
      <c r="J356" s="2" t="s">
        <v>774</v>
      </c>
    </row>
    <row r="357" spans="1:10" ht="15" customHeight="1" x14ac:dyDescent="0.3">
      <c r="A357" s="2" t="s">
        <v>82</v>
      </c>
      <c r="B357" s="2" t="s">
        <v>34313</v>
      </c>
      <c r="C357" s="2" t="s">
        <v>135</v>
      </c>
      <c r="D357" s="2" t="s">
        <v>34317</v>
      </c>
      <c r="E357" s="3">
        <v>5</v>
      </c>
      <c r="F357" s="3">
        <v>9</v>
      </c>
      <c r="G357" s="2" t="s">
        <v>773</v>
      </c>
      <c r="H357" s="2" t="s">
        <v>840</v>
      </c>
      <c r="I357" s="2" t="s">
        <v>34305</v>
      </c>
      <c r="J357" s="2" t="s">
        <v>85</v>
      </c>
    </row>
    <row r="358" spans="1:10" ht="15" customHeight="1" x14ac:dyDescent="0.3">
      <c r="A358" s="2" t="s">
        <v>82</v>
      </c>
      <c r="B358" s="2" t="s">
        <v>34313</v>
      </c>
      <c r="C358" s="2" t="s">
        <v>179</v>
      </c>
      <c r="D358" s="2" t="s">
        <v>34321</v>
      </c>
      <c r="E358" s="3">
        <v>5</v>
      </c>
      <c r="F358" s="3">
        <v>13</v>
      </c>
      <c r="G358" s="2" t="s">
        <v>773</v>
      </c>
      <c r="H358" s="2" t="s">
        <v>884</v>
      </c>
      <c r="I358" s="2" t="s">
        <v>34305</v>
      </c>
      <c r="J358" s="2" t="s">
        <v>85</v>
      </c>
    </row>
    <row r="359" spans="1:10" ht="15" customHeight="1" x14ac:dyDescent="0.3">
      <c r="A359" s="2" t="s">
        <v>82</v>
      </c>
      <c r="B359" s="2" t="s">
        <v>34313</v>
      </c>
      <c r="C359" s="2" t="s">
        <v>135</v>
      </c>
      <c r="D359" s="2" t="s">
        <v>34317</v>
      </c>
      <c r="E359" s="3">
        <v>5</v>
      </c>
      <c r="F359" s="3">
        <v>9</v>
      </c>
      <c r="G359" s="2" t="s">
        <v>773</v>
      </c>
      <c r="H359" s="2" t="s">
        <v>840</v>
      </c>
      <c r="I359" s="2" t="s">
        <v>14</v>
      </c>
      <c r="J359" s="2" t="s">
        <v>87</v>
      </c>
    </row>
    <row r="360" spans="1:10" ht="15" customHeight="1" x14ac:dyDescent="0.3">
      <c r="A360" s="2" t="s">
        <v>82</v>
      </c>
      <c r="B360" s="2" t="s">
        <v>34313</v>
      </c>
      <c r="C360" s="2" t="s">
        <v>170</v>
      </c>
      <c r="D360" s="2" t="s">
        <v>34320</v>
      </c>
      <c r="E360" s="3">
        <v>5</v>
      </c>
      <c r="F360" s="3">
        <v>12</v>
      </c>
      <c r="G360" s="2" t="s">
        <v>773</v>
      </c>
      <c r="H360" s="2" t="s">
        <v>1534</v>
      </c>
      <c r="I360" s="2" t="s">
        <v>14</v>
      </c>
      <c r="J360" s="2" t="s">
        <v>87</v>
      </c>
    </row>
    <row r="361" spans="1:10" ht="15" customHeight="1" x14ac:dyDescent="0.3">
      <c r="A361" s="2" t="s">
        <v>82</v>
      </c>
      <c r="B361" s="2" t="s">
        <v>34313</v>
      </c>
      <c r="C361" s="2" t="s">
        <v>179</v>
      </c>
      <c r="D361" s="2" t="s">
        <v>34321</v>
      </c>
      <c r="E361" s="3">
        <v>5</v>
      </c>
      <c r="F361" s="3">
        <v>13</v>
      </c>
      <c r="G361" s="2" t="s">
        <v>773</v>
      </c>
      <c r="H361" s="2" t="s">
        <v>884</v>
      </c>
      <c r="I361" s="2" t="s">
        <v>14</v>
      </c>
      <c r="J361" s="2" t="s">
        <v>87</v>
      </c>
    </row>
    <row r="362" spans="1:10" ht="15" customHeight="1" x14ac:dyDescent="0.3">
      <c r="A362" s="2" t="s">
        <v>82</v>
      </c>
      <c r="B362" s="2" t="s">
        <v>34313</v>
      </c>
      <c r="C362" s="2" t="s">
        <v>135</v>
      </c>
      <c r="D362" s="2" t="s">
        <v>34317</v>
      </c>
      <c r="E362" s="3">
        <v>5</v>
      </c>
      <c r="F362" s="3">
        <v>9</v>
      </c>
      <c r="G362" s="2" t="s">
        <v>773</v>
      </c>
      <c r="H362" s="2" t="s">
        <v>840</v>
      </c>
      <c r="I362" s="2" t="s">
        <v>34306</v>
      </c>
      <c r="J362" s="2" t="s">
        <v>6708</v>
      </c>
    </row>
    <row r="363" spans="1:10" ht="15" customHeight="1" x14ac:dyDescent="0.3">
      <c r="A363" s="2" t="s">
        <v>82</v>
      </c>
      <c r="B363" s="2" t="s">
        <v>34313</v>
      </c>
      <c r="C363" s="2" t="s">
        <v>40</v>
      </c>
      <c r="D363" s="2" t="s">
        <v>34310</v>
      </c>
      <c r="E363" s="3">
        <v>5</v>
      </c>
      <c r="F363" s="3">
        <v>2</v>
      </c>
      <c r="G363" s="2" t="s">
        <v>773</v>
      </c>
      <c r="H363" s="2" t="s">
        <v>653</v>
      </c>
      <c r="I363" s="2" t="s">
        <v>34306</v>
      </c>
      <c r="J363" s="2" t="s">
        <v>6655</v>
      </c>
    </row>
    <row r="364" spans="1:10" ht="15" customHeight="1" x14ac:dyDescent="0.3">
      <c r="A364" s="2" t="s">
        <v>82</v>
      </c>
      <c r="B364" s="2" t="s">
        <v>34313</v>
      </c>
      <c r="C364" s="2" t="s">
        <v>40</v>
      </c>
      <c r="D364" s="2" t="s">
        <v>34310</v>
      </c>
      <c r="E364" s="3">
        <v>5</v>
      </c>
      <c r="F364" s="3">
        <v>2</v>
      </c>
      <c r="G364" s="2" t="s">
        <v>773</v>
      </c>
      <c r="H364" s="2" t="s">
        <v>653</v>
      </c>
      <c r="I364" s="2" t="s">
        <v>34306</v>
      </c>
      <c r="J364" s="2" t="s">
        <v>6675</v>
      </c>
    </row>
    <row r="365" spans="1:10" ht="15" customHeight="1" x14ac:dyDescent="0.3">
      <c r="A365" s="2" t="s">
        <v>82</v>
      </c>
      <c r="B365" s="2" t="s">
        <v>34313</v>
      </c>
      <c r="C365" s="2" t="s">
        <v>135</v>
      </c>
      <c r="D365" s="2" t="s">
        <v>34317</v>
      </c>
      <c r="E365" s="3">
        <v>5</v>
      </c>
      <c r="F365" s="3">
        <v>9</v>
      </c>
      <c r="G365" s="2" t="s">
        <v>773</v>
      </c>
      <c r="H365" s="2" t="s">
        <v>840</v>
      </c>
      <c r="I365" s="2" t="s">
        <v>34306</v>
      </c>
      <c r="J365" s="2" t="s">
        <v>6675</v>
      </c>
    </row>
    <row r="366" spans="1:10" ht="15" customHeight="1" x14ac:dyDescent="0.3">
      <c r="A366" s="2" t="s">
        <v>82</v>
      </c>
      <c r="B366" s="2" t="s">
        <v>34313</v>
      </c>
      <c r="C366" s="2" t="s">
        <v>179</v>
      </c>
      <c r="D366" s="2" t="s">
        <v>34321</v>
      </c>
      <c r="E366" s="3">
        <v>5</v>
      </c>
      <c r="F366" s="3">
        <v>13</v>
      </c>
      <c r="G366" s="2" t="s">
        <v>773</v>
      </c>
      <c r="H366" s="2" t="s">
        <v>884</v>
      </c>
      <c r="I366" s="2" t="s">
        <v>34306</v>
      </c>
      <c r="J366" s="2" t="s">
        <v>6675</v>
      </c>
    </row>
    <row r="367" spans="1:10" ht="15" customHeight="1" x14ac:dyDescent="0.3">
      <c r="A367" s="2" t="s">
        <v>82</v>
      </c>
      <c r="B367" s="2" t="s">
        <v>34313</v>
      </c>
      <c r="C367" s="2" t="s">
        <v>454</v>
      </c>
      <c r="D367" s="2" t="s">
        <v>34342</v>
      </c>
      <c r="E367" s="3">
        <v>5</v>
      </c>
      <c r="F367" s="3">
        <v>35</v>
      </c>
      <c r="G367" s="2" t="s">
        <v>773</v>
      </c>
      <c r="H367" s="2" t="s">
        <v>1213</v>
      </c>
      <c r="I367" s="2" t="s">
        <v>34306</v>
      </c>
      <c r="J367" s="2" t="s">
        <v>6675</v>
      </c>
    </row>
    <row r="368" spans="1:10" ht="15" customHeight="1" x14ac:dyDescent="0.3">
      <c r="A368" s="2" t="s">
        <v>82</v>
      </c>
      <c r="B368" s="2" t="s">
        <v>34313</v>
      </c>
      <c r="C368" s="2" t="s">
        <v>179</v>
      </c>
      <c r="D368" s="2" t="s">
        <v>34321</v>
      </c>
      <c r="E368" s="3">
        <v>5</v>
      </c>
      <c r="F368" s="3">
        <v>13</v>
      </c>
      <c r="G368" s="2" t="s">
        <v>773</v>
      </c>
      <c r="H368" s="2" t="s">
        <v>884</v>
      </c>
      <c r="I368" s="2" t="s">
        <v>34306</v>
      </c>
      <c r="J368" s="2" t="s">
        <v>6711</v>
      </c>
    </row>
    <row r="369" spans="1:10" ht="15" customHeight="1" x14ac:dyDescent="0.3">
      <c r="A369" s="2" t="s">
        <v>82</v>
      </c>
      <c r="B369" s="2" t="s">
        <v>34313</v>
      </c>
      <c r="C369" s="2" t="s">
        <v>40</v>
      </c>
      <c r="D369" s="2" t="s">
        <v>34310</v>
      </c>
      <c r="E369" s="3">
        <v>5</v>
      </c>
      <c r="F369" s="3">
        <v>2</v>
      </c>
      <c r="G369" s="2" t="s">
        <v>773</v>
      </c>
      <c r="H369" s="2" t="s">
        <v>653</v>
      </c>
      <c r="I369" s="2" t="s">
        <v>34306</v>
      </c>
      <c r="J369" s="2" t="s">
        <v>4880</v>
      </c>
    </row>
    <row r="370" spans="1:10" ht="15" customHeight="1" x14ac:dyDescent="0.3">
      <c r="A370" s="2" t="s">
        <v>82</v>
      </c>
      <c r="B370" s="2" t="s">
        <v>34313</v>
      </c>
      <c r="C370" s="2" t="s">
        <v>69</v>
      </c>
      <c r="D370" s="2" t="s">
        <v>34312</v>
      </c>
      <c r="E370" s="3">
        <v>5</v>
      </c>
      <c r="F370" s="3">
        <v>4</v>
      </c>
      <c r="G370" s="2" t="s">
        <v>773</v>
      </c>
      <c r="H370" s="2" t="s">
        <v>756</v>
      </c>
      <c r="I370" s="2" t="s">
        <v>34306</v>
      </c>
      <c r="J370" s="2" t="s">
        <v>4880</v>
      </c>
    </row>
    <row r="371" spans="1:10" ht="15" customHeight="1" x14ac:dyDescent="0.3">
      <c r="A371" s="2" t="s">
        <v>82</v>
      </c>
      <c r="B371" s="2" t="s">
        <v>34313</v>
      </c>
      <c r="C371" s="2" t="s">
        <v>94</v>
      </c>
      <c r="D371" s="2" t="s">
        <v>34314</v>
      </c>
      <c r="E371" s="3">
        <v>5</v>
      </c>
      <c r="F371" s="3">
        <v>6</v>
      </c>
      <c r="G371" s="2" t="s">
        <v>773</v>
      </c>
      <c r="H371" s="2" t="s">
        <v>782</v>
      </c>
      <c r="I371" s="2" t="s">
        <v>34306</v>
      </c>
      <c r="J371" s="2" t="s">
        <v>4880</v>
      </c>
    </row>
    <row r="372" spans="1:10" ht="15" customHeight="1" x14ac:dyDescent="0.3">
      <c r="A372" s="2" t="s">
        <v>82</v>
      </c>
      <c r="B372" s="2" t="s">
        <v>34313</v>
      </c>
      <c r="C372" s="2" t="s">
        <v>120</v>
      </c>
      <c r="D372" s="2" t="s">
        <v>34316</v>
      </c>
      <c r="E372" s="3">
        <v>5</v>
      </c>
      <c r="F372" s="3">
        <v>8</v>
      </c>
      <c r="G372" s="2" t="s">
        <v>773</v>
      </c>
      <c r="H372" s="2" t="s">
        <v>820</v>
      </c>
      <c r="I372" s="2" t="s">
        <v>34306</v>
      </c>
      <c r="J372" s="2" t="s">
        <v>4880</v>
      </c>
    </row>
    <row r="373" spans="1:10" ht="15" customHeight="1" x14ac:dyDescent="0.3">
      <c r="A373" s="2" t="s">
        <v>82</v>
      </c>
      <c r="B373" s="2" t="s">
        <v>34313</v>
      </c>
      <c r="C373" s="2" t="s">
        <v>135</v>
      </c>
      <c r="D373" s="2" t="s">
        <v>34317</v>
      </c>
      <c r="E373" s="3">
        <v>5</v>
      </c>
      <c r="F373" s="3">
        <v>9</v>
      </c>
      <c r="G373" s="2" t="s">
        <v>773</v>
      </c>
      <c r="H373" s="2" t="s">
        <v>840</v>
      </c>
      <c r="I373" s="2" t="s">
        <v>34306</v>
      </c>
      <c r="J373" s="2" t="s">
        <v>4880</v>
      </c>
    </row>
    <row r="374" spans="1:10" ht="15" customHeight="1" x14ac:dyDescent="0.3">
      <c r="A374" s="2" t="s">
        <v>82</v>
      </c>
      <c r="B374" s="2" t="s">
        <v>34313</v>
      </c>
      <c r="C374" s="2" t="s">
        <v>179</v>
      </c>
      <c r="D374" s="2" t="s">
        <v>34321</v>
      </c>
      <c r="E374" s="3">
        <v>5</v>
      </c>
      <c r="F374" s="3">
        <v>13</v>
      </c>
      <c r="G374" s="2" t="s">
        <v>773</v>
      </c>
      <c r="H374" s="2" t="s">
        <v>884</v>
      </c>
      <c r="I374" s="2" t="s">
        <v>34306</v>
      </c>
      <c r="J374" s="2" t="s">
        <v>4880</v>
      </c>
    </row>
    <row r="375" spans="1:10" ht="15" customHeight="1" x14ac:dyDescent="0.3">
      <c r="A375" s="2" t="s">
        <v>82</v>
      </c>
      <c r="B375" s="2" t="s">
        <v>34313</v>
      </c>
      <c r="C375" s="2" t="s">
        <v>143</v>
      </c>
      <c r="D375" s="2" t="s">
        <v>34318</v>
      </c>
      <c r="E375" s="3">
        <v>5</v>
      </c>
      <c r="F375" s="3">
        <v>10</v>
      </c>
      <c r="G375" s="2" t="s">
        <v>773</v>
      </c>
      <c r="H375" s="2" t="s">
        <v>852</v>
      </c>
      <c r="I375" s="2" t="s">
        <v>34306</v>
      </c>
      <c r="J375" s="2" t="s">
        <v>6714</v>
      </c>
    </row>
    <row r="376" spans="1:10" ht="15" customHeight="1" x14ac:dyDescent="0.3">
      <c r="A376" s="2" t="s">
        <v>82</v>
      </c>
      <c r="B376" s="2" t="s">
        <v>34313</v>
      </c>
      <c r="C376" s="2" t="s">
        <v>24</v>
      </c>
      <c r="D376" s="2" t="s">
        <v>34309</v>
      </c>
      <c r="E376" s="3">
        <v>5</v>
      </c>
      <c r="F376" s="3">
        <v>1</v>
      </c>
      <c r="G376" s="2" t="s">
        <v>773</v>
      </c>
      <c r="H376" s="2" t="s">
        <v>629</v>
      </c>
      <c r="I376" s="2" t="s">
        <v>34306</v>
      </c>
      <c r="J376" s="2" t="s">
        <v>6655</v>
      </c>
    </row>
    <row r="377" spans="1:10" ht="15" customHeight="1" x14ac:dyDescent="0.3">
      <c r="A377" s="2" t="s">
        <v>82</v>
      </c>
      <c r="B377" s="2" t="s">
        <v>34313</v>
      </c>
      <c r="C377" s="2" t="s">
        <v>179</v>
      </c>
      <c r="D377" s="2" t="s">
        <v>34321</v>
      </c>
      <c r="E377" s="3">
        <v>5</v>
      </c>
      <c r="F377" s="3">
        <v>13</v>
      </c>
      <c r="G377" s="2" t="s">
        <v>773</v>
      </c>
      <c r="H377" s="2" t="s">
        <v>884</v>
      </c>
      <c r="I377" s="2" t="s">
        <v>34307</v>
      </c>
      <c r="J377" s="2" t="s">
        <v>5645</v>
      </c>
    </row>
    <row r="378" spans="1:10" ht="15" customHeight="1" x14ac:dyDescent="0.3">
      <c r="A378" s="2" t="s">
        <v>82</v>
      </c>
      <c r="B378" s="2" t="s">
        <v>34313</v>
      </c>
      <c r="C378" s="2" t="s">
        <v>143</v>
      </c>
      <c r="D378" s="2" t="s">
        <v>34318</v>
      </c>
      <c r="E378" s="3">
        <v>5</v>
      </c>
      <c r="F378" s="3">
        <v>10</v>
      </c>
      <c r="G378" s="2" t="s">
        <v>773</v>
      </c>
      <c r="H378" s="2" t="s">
        <v>852</v>
      </c>
      <c r="I378" s="2" t="s">
        <v>34307</v>
      </c>
      <c r="J378" s="2" t="s">
        <v>5645</v>
      </c>
    </row>
    <row r="379" spans="1:10" ht="15" customHeight="1" x14ac:dyDescent="0.3">
      <c r="A379" s="2" t="s">
        <v>82</v>
      </c>
      <c r="B379" s="2" t="s">
        <v>34313</v>
      </c>
      <c r="C379" s="2" t="s">
        <v>179</v>
      </c>
      <c r="D379" s="2" t="s">
        <v>34321</v>
      </c>
      <c r="E379" s="3">
        <v>5</v>
      </c>
      <c r="F379" s="3">
        <v>13</v>
      </c>
      <c r="G379" s="2" t="s">
        <v>773</v>
      </c>
      <c r="H379" s="2" t="s">
        <v>884</v>
      </c>
      <c r="I379" s="2" t="s">
        <v>34307</v>
      </c>
      <c r="J379" s="2" t="s">
        <v>5517</v>
      </c>
    </row>
    <row r="380" spans="1:10" ht="15" customHeight="1" x14ac:dyDescent="0.3">
      <c r="A380" s="2" t="s">
        <v>82</v>
      </c>
      <c r="B380" s="2" t="s">
        <v>34313</v>
      </c>
      <c r="C380" s="2" t="s">
        <v>170</v>
      </c>
      <c r="D380" s="2" t="s">
        <v>34320</v>
      </c>
      <c r="E380" s="3">
        <v>5</v>
      </c>
      <c r="F380" s="3">
        <v>12</v>
      </c>
      <c r="G380" s="2" t="s">
        <v>773</v>
      </c>
      <c r="H380" s="2" t="s">
        <v>1534</v>
      </c>
      <c r="I380" s="2" t="s">
        <v>34307</v>
      </c>
      <c r="J380" s="2" t="s">
        <v>5517</v>
      </c>
    </row>
    <row r="381" spans="1:10" ht="15" customHeight="1" x14ac:dyDescent="0.3">
      <c r="A381" s="2" t="s">
        <v>82</v>
      </c>
      <c r="B381" s="2" t="s">
        <v>34313</v>
      </c>
      <c r="C381" s="2" t="s">
        <v>135</v>
      </c>
      <c r="D381" s="2" t="s">
        <v>34317</v>
      </c>
      <c r="E381" s="3">
        <v>5</v>
      </c>
      <c r="F381" s="3">
        <v>9</v>
      </c>
      <c r="G381" s="2" t="s">
        <v>773</v>
      </c>
      <c r="H381" s="2" t="s">
        <v>840</v>
      </c>
      <c r="I381" s="2" t="s">
        <v>34307</v>
      </c>
      <c r="J381" s="2" t="s">
        <v>5517</v>
      </c>
    </row>
    <row r="382" spans="1:10" ht="15" customHeight="1" x14ac:dyDescent="0.3">
      <c r="A382" s="2" t="s">
        <v>82</v>
      </c>
      <c r="B382" s="2" t="s">
        <v>34313</v>
      </c>
      <c r="C382" s="2" t="s">
        <v>120</v>
      </c>
      <c r="D382" s="2" t="s">
        <v>34316</v>
      </c>
      <c r="E382" s="3">
        <v>5</v>
      </c>
      <c r="F382" s="3">
        <v>8</v>
      </c>
      <c r="G382" s="2" t="s">
        <v>773</v>
      </c>
      <c r="H382" s="2" t="s">
        <v>820</v>
      </c>
      <c r="I382" s="2" t="s">
        <v>34307</v>
      </c>
      <c r="J382" s="2" t="s">
        <v>5517</v>
      </c>
    </row>
    <row r="383" spans="1:10" ht="15" customHeight="1" x14ac:dyDescent="0.3">
      <c r="A383" s="2" t="s">
        <v>82</v>
      </c>
      <c r="B383" s="2" t="s">
        <v>34313</v>
      </c>
      <c r="C383" s="2" t="s">
        <v>94</v>
      </c>
      <c r="D383" s="2" t="s">
        <v>34314</v>
      </c>
      <c r="E383" s="3">
        <v>5</v>
      </c>
      <c r="F383" s="3">
        <v>6</v>
      </c>
      <c r="G383" s="2" t="s">
        <v>773</v>
      </c>
      <c r="H383" s="2" t="s">
        <v>782</v>
      </c>
      <c r="I383" s="2" t="s">
        <v>34307</v>
      </c>
      <c r="J383" s="2" t="s">
        <v>5517</v>
      </c>
    </row>
    <row r="384" spans="1:10" ht="15" customHeight="1" x14ac:dyDescent="0.3">
      <c r="A384" s="2" t="s">
        <v>82</v>
      </c>
      <c r="B384" s="2" t="s">
        <v>34313</v>
      </c>
      <c r="C384" s="2" t="s">
        <v>69</v>
      </c>
      <c r="D384" s="2" t="s">
        <v>34312</v>
      </c>
      <c r="E384" s="3">
        <v>5</v>
      </c>
      <c r="F384" s="3">
        <v>4</v>
      </c>
      <c r="G384" s="2" t="s">
        <v>773</v>
      </c>
      <c r="H384" s="2" t="s">
        <v>756</v>
      </c>
      <c r="I384" s="2" t="s">
        <v>34307</v>
      </c>
      <c r="J384" s="2" t="s">
        <v>5517</v>
      </c>
    </row>
    <row r="385" spans="1:10" ht="15" customHeight="1" x14ac:dyDescent="0.3">
      <c r="A385" s="2" t="s">
        <v>82</v>
      </c>
      <c r="B385" s="2" t="s">
        <v>34313</v>
      </c>
      <c r="C385" s="2" t="s">
        <v>40</v>
      </c>
      <c r="D385" s="2" t="s">
        <v>34310</v>
      </c>
      <c r="E385" s="3">
        <v>5</v>
      </c>
      <c r="F385" s="3">
        <v>2</v>
      </c>
      <c r="G385" s="2" t="s">
        <v>773</v>
      </c>
      <c r="H385" s="2" t="s">
        <v>653</v>
      </c>
      <c r="I385" s="2" t="s">
        <v>34307</v>
      </c>
      <c r="J385" s="2" t="s">
        <v>5517</v>
      </c>
    </row>
    <row r="386" spans="1:10" ht="15" customHeight="1" x14ac:dyDescent="0.3">
      <c r="A386" s="2" t="s">
        <v>82</v>
      </c>
      <c r="B386" s="2" t="s">
        <v>34313</v>
      </c>
      <c r="C386" s="2" t="s">
        <v>243</v>
      </c>
      <c r="D386" s="2" t="s">
        <v>34326</v>
      </c>
      <c r="E386" s="3">
        <v>5</v>
      </c>
      <c r="F386" s="3">
        <v>18</v>
      </c>
      <c r="G386" s="2" t="s">
        <v>773</v>
      </c>
      <c r="H386" s="2" t="s">
        <v>981</v>
      </c>
      <c r="I386" s="2" t="s">
        <v>34307</v>
      </c>
      <c r="J386" s="2" t="s">
        <v>5552</v>
      </c>
    </row>
    <row r="387" spans="1:10" ht="15" customHeight="1" x14ac:dyDescent="0.3">
      <c r="A387" s="2" t="s">
        <v>82</v>
      </c>
      <c r="B387" s="2" t="s">
        <v>34313</v>
      </c>
      <c r="C387" s="2" t="s">
        <v>179</v>
      </c>
      <c r="D387" s="2" t="s">
        <v>34321</v>
      </c>
      <c r="E387" s="3">
        <v>5</v>
      </c>
      <c r="F387" s="3">
        <v>13</v>
      </c>
      <c r="G387" s="2" t="s">
        <v>773</v>
      </c>
      <c r="H387" s="2" t="s">
        <v>884</v>
      </c>
      <c r="I387" s="2" t="s">
        <v>34307</v>
      </c>
      <c r="J387" s="2" t="s">
        <v>5552</v>
      </c>
    </row>
    <row r="388" spans="1:10" ht="15" customHeight="1" x14ac:dyDescent="0.3">
      <c r="A388" s="2" t="s">
        <v>82</v>
      </c>
      <c r="B388" s="2" t="s">
        <v>34313</v>
      </c>
      <c r="C388" s="2" t="s">
        <v>156</v>
      </c>
      <c r="D388" s="2" t="s">
        <v>34319</v>
      </c>
      <c r="E388" s="3">
        <v>5</v>
      </c>
      <c r="F388" s="3">
        <v>11</v>
      </c>
      <c r="G388" s="2" t="s">
        <v>773</v>
      </c>
      <c r="H388" s="2" t="s">
        <v>861</v>
      </c>
      <c r="I388" s="2" t="s">
        <v>34307</v>
      </c>
      <c r="J388" s="2" t="s">
        <v>5552</v>
      </c>
    </row>
    <row r="389" spans="1:10" ht="15" customHeight="1" x14ac:dyDescent="0.3">
      <c r="A389" s="2" t="s">
        <v>82</v>
      </c>
      <c r="B389" s="2" t="s">
        <v>34313</v>
      </c>
      <c r="C389" s="2" t="s">
        <v>143</v>
      </c>
      <c r="D389" s="2" t="s">
        <v>34318</v>
      </c>
      <c r="E389" s="3">
        <v>5</v>
      </c>
      <c r="F389" s="3">
        <v>10</v>
      </c>
      <c r="G389" s="2" t="s">
        <v>773</v>
      </c>
      <c r="H389" s="2" t="s">
        <v>852</v>
      </c>
      <c r="I389" s="2" t="s">
        <v>34307</v>
      </c>
      <c r="J389" s="2" t="s">
        <v>5552</v>
      </c>
    </row>
    <row r="390" spans="1:10" ht="15" customHeight="1" x14ac:dyDescent="0.3">
      <c r="A390" s="2" t="s">
        <v>82</v>
      </c>
      <c r="B390" s="2" t="s">
        <v>34313</v>
      </c>
      <c r="C390" s="2" t="s">
        <v>135</v>
      </c>
      <c r="D390" s="2" t="s">
        <v>34317</v>
      </c>
      <c r="E390" s="3">
        <v>5</v>
      </c>
      <c r="F390" s="3">
        <v>9</v>
      </c>
      <c r="G390" s="2" t="s">
        <v>773</v>
      </c>
      <c r="H390" s="2" t="s">
        <v>840</v>
      </c>
      <c r="I390" s="2" t="s">
        <v>34307</v>
      </c>
      <c r="J390" s="2" t="s">
        <v>5552</v>
      </c>
    </row>
    <row r="391" spans="1:10" ht="15" customHeight="1" x14ac:dyDescent="0.3">
      <c r="A391" s="2" t="s">
        <v>82</v>
      </c>
      <c r="B391" s="2" t="s">
        <v>34313</v>
      </c>
      <c r="C391" s="2" t="s">
        <v>56</v>
      </c>
      <c r="D391" s="2" t="s">
        <v>34311</v>
      </c>
      <c r="E391" s="3">
        <v>5</v>
      </c>
      <c r="F391" s="3">
        <v>3</v>
      </c>
      <c r="G391" s="2" t="s">
        <v>773</v>
      </c>
      <c r="H391" s="2" t="s">
        <v>732</v>
      </c>
      <c r="I391" s="2" t="s">
        <v>34307</v>
      </c>
      <c r="J391" s="2" t="s">
        <v>5552</v>
      </c>
    </row>
    <row r="392" spans="1:10" ht="15" customHeight="1" x14ac:dyDescent="0.3">
      <c r="A392" s="2" t="s">
        <v>82</v>
      </c>
      <c r="B392" s="2" t="s">
        <v>34313</v>
      </c>
      <c r="C392" s="2" t="s">
        <v>143</v>
      </c>
      <c r="D392" s="2" t="s">
        <v>34318</v>
      </c>
      <c r="E392" s="3">
        <v>5</v>
      </c>
      <c r="F392" s="3">
        <v>10</v>
      </c>
      <c r="G392" s="2" t="s">
        <v>773</v>
      </c>
      <c r="H392" s="2" t="s">
        <v>852</v>
      </c>
      <c r="I392" s="2" t="s">
        <v>34307</v>
      </c>
      <c r="J392" s="2" t="s">
        <v>5651</v>
      </c>
    </row>
    <row r="393" spans="1:10" ht="15" customHeight="1" x14ac:dyDescent="0.3">
      <c r="A393" s="2" t="s">
        <v>82</v>
      </c>
      <c r="B393" s="2" t="s">
        <v>34313</v>
      </c>
      <c r="C393" s="2" t="s">
        <v>156</v>
      </c>
      <c r="D393" s="2" t="s">
        <v>34319</v>
      </c>
      <c r="E393" s="3">
        <v>5</v>
      </c>
      <c r="F393" s="3">
        <v>11</v>
      </c>
      <c r="G393" s="2" t="s">
        <v>773</v>
      </c>
      <c r="H393" s="2" t="s">
        <v>861</v>
      </c>
      <c r="I393" s="2" t="s">
        <v>34307</v>
      </c>
      <c r="J393" s="2" t="s">
        <v>5651</v>
      </c>
    </row>
    <row r="394" spans="1:10" ht="15" customHeight="1" x14ac:dyDescent="0.3">
      <c r="A394" s="2" t="s">
        <v>82</v>
      </c>
      <c r="B394" s="2" t="s">
        <v>34313</v>
      </c>
      <c r="C394" s="2" t="s">
        <v>143</v>
      </c>
      <c r="D394" s="2" t="s">
        <v>34318</v>
      </c>
      <c r="E394" s="3">
        <v>5</v>
      </c>
      <c r="F394" s="3">
        <v>10</v>
      </c>
      <c r="G394" s="2" t="s">
        <v>773</v>
      </c>
      <c r="H394" s="2" t="s">
        <v>852</v>
      </c>
      <c r="I394" s="2" t="s">
        <v>34307</v>
      </c>
      <c r="J394" s="2" t="s">
        <v>5660</v>
      </c>
    </row>
    <row r="395" spans="1:10" ht="15" customHeight="1" x14ac:dyDescent="0.3">
      <c r="A395" s="2" t="s">
        <v>82</v>
      </c>
      <c r="B395" s="2" t="s">
        <v>34313</v>
      </c>
      <c r="C395" s="2" t="s">
        <v>179</v>
      </c>
      <c r="D395" s="2" t="s">
        <v>34321</v>
      </c>
      <c r="E395" s="3">
        <v>5</v>
      </c>
      <c r="F395" s="3">
        <v>13</v>
      </c>
      <c r="G395" s="2" t="s">
        <v>773</v>
      </c>
      <c r="H395" s="2" t="s">
        <v>884</v>
      </c>
      <c r="I395" s="2" t="s">
        <v>34307</v>
      </c>
      <c r="J395" s="2" t="s">
        <v>5651</v>
      </c>
    </row>
    <row r="396" spans="1:10" ht="15" customHeight="1" x14ac:dyDescent="0.3">
      <c r="A396" s="2" t="s">
        <v>82</v>
      </c>
      <c r="B396" s="2" t="s">
        <v>34313</v>
      </c>
      <c r="C396" s="2" t="s">
        <v>179</v>
      </c>
      <c r="D396" s="2" t="s">
        <v>34321</v>
      </c>
      <c r="E396" s="3">
        <v>5</v>
      </c>
      <c r="F396" s="3">
        <v>13</v>
      </c>
      <c r="G396" s="2" t="s">
        <v>773</v>
      </c>
      <c r="H396" s="2" t="s">
        <v>884</v>
      </c>
      <c r="I396" s="2" t="s">
        <v>34307</v>
      </c>
      <c r="J396" s="2" t="s">
        <v>5677</v>
      </c>
    </row>
    <row r="397" spans="1:10" ht="15" customHeight="1" x14ac:dyDescent="0.3">
      <c r="A397" s="2" t="s">
        <v>82</v>
      </c>
      <c r="B397" s="2" t="s">
        <v>34313</v>
      </c>
      <c r="C397" s="2" t="s">
        <v>143</v>
      </c>
      <c r="D397" s="2" t="s">
        <v>34318</v>
      </c>
      <c r="E397" s="3">
        <v>5</v>
      </c>
      <c r="F397" s="3">
        <v>10</v>
      </c>
      <c r="G397" s="2" t="s">
        <v>773</v>
      </c>
      <c r="H397" s="2" t="s">
        <v>852</v>
      </c>
      <c r="I397" s="2" t="s">
        <v>34307</v>
      </c>
      <c r="J397" s="2" t="s">
        <v>5677</v>
      </c>
    </row>
    <row r="398" spans="1:10" ht="15" customHeight="1" x14ac:dyDescent="0.3">
      <c r="A398" s="2" t="s">
        <v>82</v>
      </c>
      <c r="B398" s="2" t="s">
        <v>34313</v>
      </c>
      <c r="C398" s="2" t="s">
        <v>135</v>
      </c>
      <c r="D398" s="2" t="s">
        <v>34317</v>
      </c>
      <c r="E398" s="3">
        <v>5</v>
      </c>
      <c r="F398" s="3">
        <v>9</v>
      </c>
      <c r="G398" s="2" t="s">
        <v>773</v>
      </c>
      <c r="H398" s="2" t="s">
        <v>840</v>
      </c>
      <c r="I398" s="2" t="s">
        <v>34307</v>
      </c>
      <c r="J398" s="2" t="s">
        <v>5677</v>
      </c>
    </row>
    <row r="399" spans="1:10" ht="15" customHeight="1" x14ac:dyDescent="0.3">
      <c r="A399" s="2" t="s">
        <v>82</v>
      </c>
      <c r="B399" s="2" t="s">
        <v>34313</v>
      </c>
      <c r="C399" s="2" t="s">
        <v>69</v>
      </c>
      <c r="D399" s="2" t="s">
        <v>34312</v>
      </c>
      <c r="E399" s="3">
        <v>5</v>
      </c>
      <c r="F399" s="3">
        <v>4</v>
      </c>
      <c r="G399" s="2" t="s">
        <v>773</v>
      </c>
      <c r="H399" s="2" t="s">
        <v>756</v>
      </c>
      <c r="I399" s="2" t="s">
        <v>34307</v>
      </c>
      <c r="J399" s="2" t="s">
        <v>5547</v>
      </c>
    </row>
    <row r="400" spans="1:10" ht="15" customHeight="1" x14ac:dyDescent="0.3">
      <c r="A400" s="2" t="s">
        <v>82</v>
      </c>
      <c r="B400" s="2" t="s">
        <v>34313</v>
      </c>
      <c r="C400" s="2" t="s">
        <v>40</v>
      </c>
      <c r="D400" s="2" t="s">
        <v>34310</v>
      </c>
      <c r="E400" s="3">
        <v>5</v>
      </c>
      <c r="F400" s="3">
        <v>2</v>
      </c>
      <c r="G400" s="2" t="s">
        <v>773</v>
      </c>
      <c r="H400" s="2" t="s">
        <v>653</v>
      </c>
      <c r="I400" s="2" t="s">
        <v>34307</v>
      </c>
      <c r="J400" s="2" t="s">
        <v>5547</v>
      </c>
    </row>
    <row r="401" spans="1:10" ht="15" customHeight="1" x14ac:dyDescent="0.3">
      <c r="A401" s="2" t="s">
        <v>82</v>
      </c>
      <c r="B401" s="2" t="s">
        <v>34313</v>
      </c>
      <c r="C401" s="2" t="s">
        <v>267</v>
      </c>
      <c r="D401" s="2" t="s">
        <v>34328</v>
      </c>
      <c r="E401" s="3">
        <v>5</v>
      </c>
      <c r="F401" s="3">
        <v>20</v>
      </c>
      <c r="G401" s="2" t="s">
        <v>773</v>
      </c>
      <c r="H401" s="2" t="s">
        <v>1011</v>
      </c>
      <c r="I401" s="2" t="s">
        <v>34307</v>
      </c>
      <c r="J401" s="2" t="s">
        <v>5540</v>
      </c>
    </row>
    <row r="402" spans="1:10" ht="15" customHeight="1" x14ac:dyDescent="0.3">
      <c r="A402" s="2" t="s">
        <v>82</v>
      </c>
      <c r="B402" s="2" t="s">
        <v>34313</v>
      </c>
      <c r="C402" s="2" t="s">
        <v>179</v>
      </c>
      <c r="D402" s="2" t="s">
        <v>34321</v>
      </c>
      <c r="E402" s="3">
        <v>5</v>
      </c>
      <c r="F402" s="3">
        <v>13</v>
      </c>
      <c r="G402" s="2" t="s">
        <v>773</v>
      </c>
      <c r="H402" s="2" t="s">
        <v>884</v>
      </c>
      <c r="I402" s="2" t="s">
        <v>34307</v>
      </c>
      <c r="J402" s="2" t="s">
        <v>5540</v>
      </c>
    </row>
    <row r="403" spans="1:10" ht="15" customHeight="1" x14ac:dyDescent="0.3">
      <c r="A403" s="2" t="s">
        <v>82</v>
      </c>
      <c r="B403" s="2" t="s">
        <v>34313</v>
      </c>
      <c r="C403" s="2" t="s">
        <v>143</v>
      </c>
      <c r="D403" s="2" t="s">
        <v>34318</v>
      </c>
      <c r="E403" s="3">
        <v>5</v>
      </c>
      <c r="F403" s="3">
        <v>10</v>
      </c>
      <c r="G403" s="2" t="s">
        <v>773</v>
      </c>
      <c r="H403" s="2" t="s">
        <v>852</v>
      </c>
      <c r="I403" s="2" t="s">
        <v>34307</v>
      </c>
      <c r="J403" s="2" t="s">
        <v>5540</v>
      </c>
    </row>
    <row r="404" spans="1:10" ht="15" customHeight="1" x14ac:dyDescent="0.3">
      <c r="A404" s="2" t="s">
        <v>82</v>
      </c>
      <c r="B404" s="2" t="s">
        <v>34313</v>
      </c>
      <c r="C404" s="2" t="s">
        <v>40</v>
      </c>
      <c r="D404" s="2" t="s">
        <v>34310</v>
      </c>
      <c r="E404" s="3">
        <v>5</v>
      </c>
      <c r="F404" s="3">
        <v>2</v>
      </c>
      <c r="G404" s="2" t="s">
        <v>773</v>
      </c>
      <c r="H404" s="2" t="s">
        <v>653</v>
      </c>
      <c r="I404" s="2" t="s">
        <v>34307</v>
      </c>
      <c r="J404" s="2" t="s">
        <v>5540</v>
      </c>
    </row>
    <row r="405" spans="1:10" ht="15" customHeight="1" x14ac:dyDescent="0.3">
      <c r="A405" s="2" t="s">
        <v>82</v>
      </c>
      <c r="B405" s="2" t="s">
        <v>34313</v>
      </c>
      <c r="C405" s="2" t="s">
        <v>94</v>
      </c>
      <c r="D405" s="2" t="s">
        <v>34314</v>
      </c>
      <c r="E405" s="3">
        <v>5</v>
      </c>
      <c r="F405" s="3">
        <v>6</v>
      </c>
      <c r="G405" s="2" t="s">
        <v>773</v>
      </c>
      <c r="H405" s="2" t="s">
        <v>782</v>
      </c>
      <c r="I405" s="2" t="s">
        <v>34307</v>
      </c>
      <c r="J405" s="2" t="s">
        <v>5540</v>
      </c>
    </row>
    <row r="406" spans="1:10" ht="15" customHeight="1" x14ac:dyDescent="0.3">
      <c r="A406" s="2" t="s">
        <v>82</v>
      </c>
      <c r="B406" s="2" t="s">
        <v>34313</v>
      </c>
      <c r="C406" s="2" t="s">
        <v>69</v>
      </c>
      <c r="D406" s="2" t="s">
        <v>34312</v>
      </c>
      <c r="E406" s="3">
        <v>5</v>
      </c>
      <c r="F406" s="3">
        <v>4</v>
      </c>
      <c r="G406" s="2" t="s">
        <v>773</v>
      </c>
      <c r="H406" s="2" t="s">
        <v>756</v>
      </c>
      <c r="I406" s="2" t="s">
        <v>34307</v>
      </c>
      <c r="J406" s="2" t="s">
        <v>5540</v>
      </c>
    </row>
    <row r="407" spans="1:10" ht="15" customHeight="1" x14ac:dyDescent="0.3">
      <c r="A407" s="2" t="s">
        <v>82</v>
      </c>
      <c r="B407" s="2" t="s">
        <v>34313</v>
      </c>
      <c r="C407" s="2" t="s">
        <v>179</v>
      </c>
      <c r="D407" s="2" t="s">
        <v>34321</v>
      </c>
      <c r="E407" s="3">
        <v>5</v>
      </c>
      <c r="F407" s="3">
        <v>13</v>
      </c>
      <c r="G407" s="2" t="s">
        <v>773</v>
      </c>
      <c r="H407" s="2" t="s">
        <v>884</v>
      </c>
      <c r="I407" s="2" t="s">
        <v>34307</v>
      </c>
      <c r="J407" s="2" t="s">
        <v>5660</v>
      </c>
    </row>
    <row r="408" spans="1:10" ht="15" customHeight="1" x14ac:dyDescent="0.3">
      <c r="A408" s="2" t="s">
        <v>82</v>
      </c>
      <c r="B408" s="2" t="s">
        <v>34313</v>
      </c>
      <c r="C408" s="2" t="s">
        <v>135</v>
      </c>
      <c r="D408" s="2" t="s">
        <v>34317</v>
      </c>
      <c r="E408" s="3">
        <v>5</v>
      </c>
      <c r="F408" s="3">
        <v>9</v>
      </c>
      <c r="G408" s="2" t="s">
        <v>773</v>
      </c>
      <c r="H408" s="2" t="s">
        <v>840</v>
      </c>
      <c r="I408" s="2" t="s">
        <v>34307</v>
      </c>
      <c r="J408" s="2" t="s">
        <v>5540</v>
      </c>
    </row>
    <row r="409" spans="1:10" ht="15" customHeight="1" x14ac:dyDescent="0.3">
      <c r="A409" s="2" t="s">
        <v>82</v>
      </c>
      <c r="B409" s="2" t="s">
        <v>34313</v>
      </c>
      <c r="C409" s="2" t="s">
        <v>120</v>
      </c>
      <c r="D409" s="2" t="s">
        <v>34316</v>
      </c>
      <c r="E409" s="3">
        <v>5</v>
      </c>
      <c r="F409" s="3">
        <v>8</v>
      </c>
      <c r="G409" s="2" t="s">
        <v>773</v>
      </c>
      <c r="H409" s="2" t="s">
        <v>820</v>
      </c>
      <c r="I409" s="2" t="s">
        <v>34308</v>
      </c>
      <c r="J409" s="2">
        <v>34982304</v>
      </c>
    </row>
    <row r="410" spans="1:10" ht="15" customHeight="1" x14ac:dyDescent="0.3">
      <c r="A410" s="2" t="s">
        <v>82</v>
      </c>
      <c r="B410" s="2" t="s">
        <v>34313</v>
      </c>
      <c r="C410" s="2" t="s">
        <v>143</v>
      </c>
      <c r="D410" s="2" t="s">
        <v>34318</v>
      </c>
      <c r="E410" s="3">
        <v>5</v>
      </c>
      <c r="F410" s="3">
        <v>10</v>
      </c>
      <c r="G410" s="2" t="s">
        <v>773</v>
      </c>
      <c r="H410" s="2" t="s">
        <v>852</v>
      </c>
      <c r="I410" s="2" t="s">
        <v>34308</v>
      </c>
      <c r="J410" s="2">
        <v>17498216</v>
      </c>
    </row>
    <row r="411" spans="1:10" ht="15" customHeight="1" x14ac:dyDescent="0.3">
      <c r="A411" s="2" t="s">
        <v>82</v>
      </c>
      <c r="B411" s="2" t="s">
        <v>34313</v>
      </c>
      <c r="C411" s="2" t="s">
        <v>69</v>
      </c>
      <c r="D411" s="2" t="s">
        <v>34312</v>
      </c>
      <c r="E411" s="3">
        <v>5</v>
      </c>
      <c r="F411" s="3">
        <v>4</v>
      </c>
      <c r="G411" s="2" t="s">
        <v>773</v>
      </c>
      <c r="H411" s="2" t="s">
        <v>756</v>
      </c>
      <c r="I411" s="2" t="s">
        <v>34308</v>
      </c>
      <c r="J411" s="2">
        <v>21057261</v>
      </c>
    </row>
    <row r="412" spans="1:10" ht="15" customHeight="1" x14ac:dyDescent="0.3">
      <c r="A412" s="2" t="s">
        <v>82</v>
      </c>
      <c r="B412" s="2" t="s">
        <v>34313</v>
      </c>
      <c r="C412" s="2" t="s">
        <v>69</v>
      </c>
      <c r="D412" s="2" t="s">
        <v>34312</v>
      </c>
      <c r="E412" s="3">
        <v>5</v>
      </c>
      <c r="F412" s="3">
        <v>4</v>
      </c>
      <c r="G412" s="2" t="s">
        <v>773</v>
      </c>
      <c r="H412" s="2" t="s">
        <v>756</v>
      </c>
      <c r="I412" s="2" t="s">
        <v>34308</v>
      </c>
      <c r="J412" s="2">
        <v>22445276</v>
      </c>
    </row>
    <row r="413" spans="1:10" ht="15" customHeight="1" x14ac:dyDescent="0.3">
      <c r="A413" s="2" t="s">
        <v>82</v>
      </c>
      <c r="B413" s="2" t="s">
        <v>34313</v>
      </c>
      <c r="C413" s="2" t="s">
        <v>40</v>
      </c>
      <c r="D413" s="2" t="s">
        <v>34310</v>
      </c>
      <c r="E413" s="3">
        <v>5</v>
      </c>
      <c r="F413" s="3">
        <v>2</v>
      </c>
      <c r="G413" s="2" t="s">
        <v>773</v>
      </c>
      <c r="H413" s="2" t="s">
        <v>653</v>
      </c>
      <c r="I413" s="2" t="s">
        <v>34308</v>
      </c>
      <c r="J413" s="2">
        <v>27697500</v>
      </c>
    </row>
    <row r="414" spans="1:10" ht="15" customHeight="1" x14ac:dyDescent="0.3">
      <c r="A414" s="2" t="s">
        <v>82</v>
      </c>
      <c r="B414" s="2" t="s">
        <v>34313</v>
      </c>
      <c r="C414" s="2" t="s">
        <v>254</v>
      </c>
      <c r="D414" s="2" t="s">
        <v>34327</v>
      </c>
      <c r="E414" s="3">
        <v>5</v>
      </c>
      <c r="F414" s="3">
        <v>19</v>
      </c>
      <c r="G414" s="2" t="s">
        <v>773</v>
      </c>
      <c r="H414" s="2" t="s">
        <v>991</v>
      </c>
      <c r="I414" s="2" t="s">
        <v>34308</v>
      </c>
      <c r="J414" s="2">
        <v>27697500</v>
      </c>
    </row>
    <row r="415" spans="1:10" ht="15" customHeight="1" x14ac:dyDescent="0.3">
      <c r="A415" s="2" t="s">
        <v>82</v>
      </c>
      <c r="B415" s="2" t="s">
        <v>34313</v>
      </c>
      <c r="C415" s="2" t="s">
        <v>310</v>
      </c>
      <c r="D415" s="2" t="s">
        <v>34331</v>
      </c>
      <c r="E415" s="3">
        <v>5</v>
      </c>
      <c r="F415" s="3">
        <v>23</v>
      </c>
      <c r="G415" s="2" t="s">
        <v>773</v>
      </c>
      <c r="H415" s="2" t="s">
        <v>1052</v>
      </c>
      <c r="I415" s="2" t="s">
        <v>34308</v>
      </c>
      <c r="J415" s="2">
        <v>27697500</v>
      </c>
    </row>
    <row r="416" spans="1:10" ht="15" customHeight="1" x14ac:dyDescent="0.3">
      <c r="A416" s="2" t="s">
        <v>82</v>
      </c>
      <c r="B416" s="2" t="s">
        <v>34313</v>
      </c>
      <c r="C416" s="2" t="s">
        <v>40</v>
      </c>
      <c r="D416" s="2" t="s">
        <v>34310</v>
      </c>
      <c r="E416" s="3">
        <v>5</v>
      </c>
      <c r="F416" s="3">
        <v>2</v>
      </c>
      <c r="G416" s="2" t="s">
        <v>773</v>
      </c>
      <c r="H416" s="2" t="s">
        <v>653</v>
      </c>
      <c r="I416" s="2" t="s">
        <v>34308</v>
      </c>
      <c r="J416" s="2">
        <v>27554817</v>
      </c>
    </row>
    <row r="417" spans="1:10" ht="15" customHeight="1" x14ac:dyDescent="0.3">
      <c r="A417" s="2" t="s">
        <v>82</v>
      </c>
      <c r="B417" s="2" t="s">
        <v>34313</v>
      </c>
      <c r="C417" s="2" t="s">
        <v>40</v>
      </c>
      <c r="D417" s="2" t="s">
        <v>34310</v>
      </c>
      <c r="E417" s="3">
        <v>5</v>
      </c>
      <c r="F417" s="3">
        <v>2</v>
      </c>
      <c r="G417" s="2" t="s">
        <v>773</v>
      </c>
      <c r="H417" s="2" t="s">
        <v>653</v>
      </c>
      <c r="I417" s="2" t="s">
        <v>34308</v>
      </c>
      <c r="J417" s="2">
        <v>26936803</v>
      </c>
    </row>
    <row r="418" spans="1:10" ht="15" customHeight="1" x14ac:dyDescent="0.3">
      <c r="A418" s="2" t="s">
        <v>82</v>
      </c>
      <c r="B418" s="2" t="s">
        <v>34313</v>
      </c>
      <c r="C418" s="2" t="s">
        <v>135</v>
      </c>
      <c r="D418" s="2" t="s">
        <v>34317</v>
      </c>
      <c r="E418" s="3">
        <v>5</v>
      </c>
      <c r="F418" s="3">
        <v>9</v>
      </c>
      <c r="G418" s="2" t="s">
        <v>773</v>
      </c>
      <c r="H418" s="2" t="s">
        <v>840</v>
      </c>
      <c r="I418" s="2" t="s">
        <v>34308</v>
      </c>
      <c r="J418" s="2">
        <v>26936803</v>
      </c>
    </row>
    <row r="419" spans="1:10" ht="15" customHeight="1" x14ac:dyDescent="0.3">
      <c r="A419" s="2" t="s">
        <v>82</v>
      </c>
      <c r="B419" s="2" t="s">
        <v>34313</v>
      </c>
      <c r="C419" s="2" t="s">
        <v>69</v>
      </c>
      <c r="D419" s="2" t="s">
        <v>34312</v>
      </c>
      <c r="E419" s="3">
        <v>5</v>
      </c>
      <c r="F419" s="3">
        <v>4</v>
      </c>
      <c r="G419" s="2" t="s">
        <v>773</v>
      </c>
      <c r="H419" s="2" t="s">
        <v>756</v>
      </c>
      <c r="I419" s="2" t="s">
        <v>34308</v>
      </c>
      <c r="J419" s="2">
        <v>24679470</v>
      </c>
    </row>
    <row r="420" spans="1:10" ht="15" customHeight="1" x14ac:dyDescent="0.3">
      <c r="A420" s="2" t="s">
        <v>82</v>
      </c>
      <c r="B420" s="2" t="s">
        <v>34313</v>
      </c>
      <c r="C420" s="2" t="s">
        <v>179</v>
      </c>
      <c r="D420" s="2" t="s">
        <v>34321</v>
      </c>
      <c r="E420" s="3">
        <v>5</v>
      </c>
      <c r="F420" s="3">
        <v>13</v>
      </c>
      <c r="G420" s="2" t="s">
        <v>773</v>
      </c>
      <c r="H420" s="2" t="s">
        <v>884</v>
      </c>
      <c r="I420" s="2" t="s">
        <v>34308</v>
      </c>
      <c r="J420" s="2">
        <v>24116927</v>
      </c>
    </row>
    <row r="421" spans="1:10" ht="15" customHeight="1" x14ac:dyDescent="0.3">
      <c r="A421" s="2" t="s">
        <v>82</v>
      </c>
      <c r="B421" s="2" t="s">
        <v>34313</v>
      </c>
      <c r="C421" s="2" t="s">
        <v>40</v>
      </c>
      <c r="D421" s="2" t="s">
        <v>34310</v>
      </c>
      <c r="E421" s="3">
        <v>5</v>
      </c>
      <c r="F421" s="3">
        <v>2</v>
      </c>
      <c r="G421" s="2" t="s">
        <v>773</v>
      </c>
      <c r="H421" s="2" t="s">
        <v>653</v>
      </c>
      <c r="I421" s="2" t="s">
        <v>34308</v>
      </c>
      <c r="J421" s="2">
        <v>24402618</v>
      </c>
    </row>
    <row r="422" spans="1:10" ht="15" customHeight="1" x14ac:dyDescent="0.3">
      <c r="A422" s="2" t="s">
        <v>82</v>
      </c>
      <c r="B422" s="2" t="s">
        <v>34313</v>
      </c>
      <c r="C422" s="2" t="s">
        <v>69</v>
      </c>
      <c r="D422" s="2" t="s">
        <v>34312</v>
      </c>
      <c r="E422" s="3">
        <v>5</v>
      </c>
      <c r="F422" s="3">
        <v>4</v>
      </c>
      <c r="G422" s="2" t="s">
        <v>773</v>
      </c>
      <c r="H422" s="2" t="s">
        <v>756</v>
      </c>
      <c r="I422" s="2" t="s">
        <v>34308</v>
      </c>
      <c r="J422" s="2">
        <v>24402618</v>
      </c>
    </row>
    <row r="423" spans="1:10" ht="15" customHeight="1" x14ac:dyDescent="0.3">
      <c r="A423" s="2" t="s">
        <v>82</v>
      </c>
      <c r="B423" s="2" t="s">
        <v>34313</v>
      </c>
      <c r="C423" s="2" t="s">
        <v>120</v>
      </c>
      <c r="D423" s="2" t="s">
        <v>34316</v>
      </c>
      <c r="E423" s="3">
        <v>5</v>
      </c>
      <c r="F423" s="3">
        <v>8</v>
      </c>
      <c r="G423" s="2" t="s">
        <v>773</v>
      </c>
      <c r="H423" s="2" t="s">
        <v>820</v>
      </c>
      <c r="I423" s="2" t="s">
        <v>34308</v>
      </c>
      <c r="J423" s="2">
        <v>24402618</v>
      </c>
    </row>
    <row r="424" spans="1:10" ht="15" customHeight="1" x14ac:dyDescent="0.3">
      <c r="A424" s="2" t="s">
        <v>82</v>
      </c>
      <c r="B424" s="2" t="s">
        <v>34313</v>
      </c>
      <c r="C424" s="2" t="s">
        <v>40</v>
      </c>
      <c r="D424" s="2" t="s">
        <v>34310</v>
      </c>
      <c r="E424" s="3">
        <v>5</v>
      </c>
      <c r="F424" s="3">
        <v>2</v>
      </c>
      <c r="G424" s="2" t="s">
        <v>773</v>
      </c>
      <c r="H424" s="2" t="s">
        <v>653</v>
      </c>
      <c r="I424" s="2" t="s">
        <v>34308</v>
      </c>
      <c r="J424" s="2">
        <v>24241582</v>
      </c>
    </row>
    <row r="425" spans="1:10" ht="15" customHeight="1" x14ac:dyDescent="0.3">
      <c r="A425" s="2" t="s">
        <v>82</v>
      </c>
      <c r="B425" s="2" t="s">
        <v>34313</v>
      </c>
      <c r="C425" s="2" t="s">
        <v>69</v>
      </c>
      <c r="D425" s="2" t="s">
        <v>34312</v>
      </c>
      <c r="E425" s="3">
        <v>5</v>
      </c>
      <c r="F425" s="3">
        <v>4</v>
      </c>
      <c r="G425" s="2" t="s">
        <v>773</v>
      </c>
      <c r="H425" s="2" t="s">
        <v>756</v>
      </c>
      <c r="I425" s="2" t="s">
        <v>34308</v>
      </c>
      <c r="J425" s="2">
        <v>24241582</v>
      </c>
    </row>
    <row r="426" spans="1:10" ht="15" customHeight="1" x14ac:dyDescent="0.3">
      <c r="A426" s="2" t="s">
        <v>82</v>
      </c>
      <c r="B426" s="2" t="s">
        <v>34313</v>
      </c>
      <c r="C426" s="2" t="s">
        <v>69</v>
      </c>
      <c r="D426" s="2" t="s">
        <v>34312</v>
      </c>
      <c r="E426" s="3">
        <v>5</v>
      </c>
      <c r="F426" s="3">
        <v>4</v>
      </c>
      <c r="G426" s="2" t="s">
        <v>773</v>
      </c>
      <c r="H426" s="2" t="s">
        <v>756</v>
      </c>
      <c r="I426" s="2" t="s">
        <v>34308</v>
      </c>
      <c r="J426" s="2">
        <v>25668899</v>
      </c>
    </row>
    <row r="427" spans="1:10" ht="15" customHeight="1" x14ac:dyDescent="0.3">
      <c r="A427" s="2" t="s">
        <v>82</v>
      </c>
      <c r="B427" s="2" t="s">
        <v>34313</v>
      </c>
      <c r="C427" s="2" t="s">
        <v>135</v>
      </c>
      <c r="D427" s="2" t="s">
        <v>34317</v>
      </c>
      <c r="E427" s="3">
        <v>5</v>
      </c>
      <c r="F427" s="3">
        <v>9</v>
      </c>
      <c r="G427" s="2" t="s">
        <v>773</v>
      </c>
      <c r="H427" s="2" t="s">
        <v>840</v>
      </c>
      <c r="I427" s="2" t="s">
        <v>34308</v>
      </c>
      <c r="J427" s="2">
        <v>23846854</v>
      </c>
    </row>
    <row r="428" spans="1:10" ht="15" customHeight="1" x14ac:dyDescent="0.3">
      <c r="A428" s="2" t="s">
        <v>82</v>
      </c>
      <c r="B428" s="2" t="s">
        <v>34313</v>
      </c>
      <c r="C428" s="2" t="s">
        <v>190</v>
      </c>
      <c r="D428" s="2" t="s">
        <v>34322</v>
      </c>
      <c r="E428" s="3">
        <v>5</v>
      </c>
      <c r="F428" s="3">
        <v>14</v>
      </c>
      <c r="G428" s="2" t="s">
        <v>773</v>
      </c>
      <c r="H428" s="2" t="s">
        <v>902</v>
      </c>
      <c r="I428" s="2" t="s">
        <v>34308</v>
      </c>
      <c r="J428" s="2">
        <v>23541320</v>
      </c>
    </row>
    <row r="429" spans="1:10" ht="15" customHeight="1" x14ac:dyDescent="0.3">
      <c r="A429" s="2" t="s">
        <v>82</v>
      </c>
      <c r="B429" s="2" t="s">
        <v>34313</v>
      </c>
      <c r="C429" s="2" t="s">
        <v>40</v>
      </c>
      <c r="D429" s="2" t="s">
        <v>34310</v>
      </c>
      <c r="E429" s="3">
        <v>5</v>
      </c>
      <c r="F429" s="3">
        <v>2</v>
      </c>
      <c r="G429" s="2" t="s">
        <v>773</v>
      </c>
      <c r="H429" s="2" t="s">
        <v>653</v>
      </c>
      <c r="I429" s="2" t="s">
        <v>34308</v>
      </c>
      <c r="J429" s="2">
        <v>22445276</v>
      </c>
    </row>
    <row r="430" spans="1:10" ht="15" customHeight="1" x14ac:dyDescent="0.3">
      <c r="A430" s="2" t="s">
        <v>82</v>
      </c>
      <c r="B430" s="2" t="s">
        <v>34313</v>
      </c>
      <c r="C430" s="2" t="s">
        <v>40</v>
      </c>
      <c r="D430" s="2" t="s">
        <v>34310</v>
      </c>
      <c r="E430" s="3">
        <v>5</v>
      </c>
      <c r="F430" s="3">
        <v>2</v>
      </c>
      <c r="G430" s="2" t="s">
        <v>773</v>
      </c>
      <c r="H430" s="2" t="s">
        <v>653</v>
      </c>
      <c r="I430" s="2" t="s">
        <v>34308</v>
      </c>
      <c r="J430" s="2">
        <v>30937141</v>
      </c>
    </row>
    <row r="431" spans="1:10" ht="15" customHeight="1" x14ac:dyDescent="0.3">
      <c r="A431" s="2" t="s">
        <v>82</v>
      </c>
      <c r="B431" s="2" t="s">
        <v>34313</v>
      </c>
      <c r="C431" s="2" t="s">
        <v>135</v>
      </c>
      <c r="D431" s="2" t="s">
        <v>34317</v>
      </c>
      <c r="E431" s="3">
        <v>5</v>
      </c>
      <c r="F431" s="3">
        <v>9</v>
      </c>
      <c r="G431" s="2" t="s">
        <v>773</v>
      </c>
      <c r="H431" s="2" t="s">
        <v>840</v>
      </c>
      <c r="I431" s="2" t="s">
        <v>34308</v>
      </c>
      <c r="J431" s="2">
        <v>31419546</v>
      </c>
    </row>
    <row r="432" spans="1:10" ht="15" customHeight="1" x14ac:dyDescent="0.3">
      <c r="A432" s="2" t="s">
        <v>82</v>
      </c>
      <c r="B432" s="2" t="s">
        <v>34313</v>
      </c>
      <c r="C432" s="2" t="s">
        <v>69</v>
      </c>
      <c r="D432" s="2" t="s">
        <v>34312</v>
      </c>
      <c r="E432" s="3">
        <v>5</v>
      </c>
      <c r="F432" s="3">
        <v>4</v>
      </c>
      <c r="G432" s="2" t="s">
        <v>773</v>
      </c>
      <c r="H432" s="2" t="s">
        <v>756</v>
      </c>
      <c r="I432" s="2" t="s">
        <v>34308</v>
      </c>
      <c r="J432" s="2">
        <v>31419546</v>
      </c>
    </row>
    <row r="433" spans="1:10" ht="15" customHeight="1" x14ac:dyDescent="0.3">
      <c r="A433" s="2" t="s">
        <v>82</v>
      </c>
      <c r="B433" s="2" t="s">
        <v>34313</v>
      </c>
      <c r="C433" s="2" t="s">
        <v>40</v>
      </c>
      <c r="D433" s="2" t="s">
        <v>34310</v>
      </c>
      <c r="E433" s="3">
        <v>5</v>
      </c>
      <c r="F433" s="3">
        <v>2</v>
      </c>
      <c r="G433" s="2" t="s">
        <v>773</v>
      </c>
      <c r="H433" s="2" t="s">
        <v>653</v>
      </c>
      <c r="I433" s="2" t="s">
        <v>34308</v>
      </c>
      <c r="J433" s="2">
        <v>31419546</v>
      </c>
    </row>
    <row r="434" spans="1:10" ht="15" customHeight="1" x14ac:dyDescent="0.3">
      <c r="A434" s="2" t="s">
        <v>82</v>
      </c>
      <c r="B434" s="2" t="s">
        <v>34313</v>
      </c>
      <c r="C434" s="2" t="s">
        <v>40</v>
      </c>
      <c r="D434" s="2" t="s">
        <v>34310</v>
      </c>
      <c r="E434" s="3">
        <v>5</v>
      </c>
      <c r="F434" s="3">
        <v>2</v>
      </c>
      <c r="G434" s="2" t="s">
        <v>773</v>
      </c>
      <c r="H434" s="2" t="s">
        <v>653</v>
      </c>
      <c r="I434" s="2" t="s">
        <v>34308</v>
      </c>
      <c r="J434" s="2">
        <v>39436497</v>
      </c>
    </row>
    <row r="435" spans="1:10" ht="15" customHeight="1" x14ac:dyDescent="0.3">
      <c r="A435" s="2" t="s">
        <v>82</v>
      </c>
      <c r="B435" s="2" t="s">
        <v>34313</v>
      </c>
      <c r="C435" s="2" t="s">
        <v>69</v>
      </c>
      <c r="D435" s="2" t="s">
        <v>34312</v>
      </c>
      <c r="E435" s="3">
        <v>5</v>
      </c>
      <c r="F435" s="3">
        <v>4</v>
      </c>
      <c r="G435" s="2" t="s">
        <v>773</v>
      </c>
      <c r="H435" s="2" t="s">
        <v>756</v>
      </c>
      <c r="I435" s="2" t="s">
        <v>34308</v>
      </c>
      <c r="J435" s="2">
        <v>39436497</v>
      </c>
    </row>
    <row r="436" spans="1:10" ht="15" customHeight="1" x14ac:dyDescent="0.3">
      <c r="A436" s="2" t="s">
        <v>82</v>
      </c>
      <c r="B436" s="2" t="s">
        <v>34313</v>
      </c>
      <c r="C436" s="2" t="s">
        <v>135</v>
      </c>
      <c r="D436" s="2" t="s">
        <v>34317</v>
      </c>
      <c r="E436" s="3">
        <v>5</v>
      </c>
      <c r="F436" s="3">
        <v>9</v>
      </c>
      <c r="G436" s="2" t="s">
        <v>773</v>
      </c>
      <c r="H436" s="2" t="s">
        <v>840</v>
      </c>
      <c r="I436" s="2" t="s">
        <v>34308</v>
      </c>
      <c r="J436" s="2">
        <v>39436497</v>
      </c>
    </row>
    <row r="437" spans="1:10" ht="15" customHeight="1" x14ac:dyDescent="0.3">
      <c r="A437" s="2" t="s">
        <v>82</v>
      </c>
      <c r="B437" s="2" t="s">
        <v>34313</v>
      </c>
      <c r="C437" s="2" t="s">
        <v>40</v>
      </c>
      <c r="D437" s="2" t="s">
        <v>34310</v>
      </c>
      <c r="E437" s="3">
        <v>5</v>
      </c>
      <c r="F437" s="3">
        <v>2</v>
      </c>
      <c r="G437" s="2" t="s">
        <v>773</v>
      </c>
      <c r="H437" s="2" t="s">
        <v>653</v>
      </c>
      <c r="I437" s="2" t="s">
        <v>34308</v>
      </c>
      <c r="J437" s="2">
        <v>38834764</v>
      </c>
    </row>
    <row r="438" spans="1:10" ht="15" customHeight="1" x14ac:dyDescent="0.3">
      <c r="A438" s="2" t="s">
        <v>82</v>
      </c>
      <c r="B438" s="2" t="s">
        <v>34313</v>
      </c>
      <c r="C438" s="2" t="s">
        <v>69</v>
      </c>
      <c r="D438" s="2" t="s">
        <v>34312</v>
      </c>
      <c r="E438" s="3">
        <v>5</v>
      </c>
      <c r="F438" s="3">
        <v>4</v>
      </c>
      <c r="G438" s="2" t="s">
        <v>773</v>
      </c>
      <c r="H438" s="2" t="s">
        <v>756</v>
      </c>
      <c r="I438" s="2" t="s">
        <v>34308</v>
      </c>
      <c r="J438" s="2">
        <v>38834764</v>
      </c>
    </row>
    <row r="439" spans="1:10" ht="15" customHeight="1" x14ac:dyDescent="0.3">
      <c r="A439" s="2" t="s">
        <v>82</v>
      </c>
      <c r="B439" s="2" t="s">
        <v>34313</v>
      </c>
      <c r="C439" s="2" t="s">
        <v>120</v>
      </c>
      <c r="D439" s="2" t="s">
        <v>34316</v>
      </c>
      <c r="E439" s="3">
        <v>5</v>
      </c>
      <c r="F439" s="3">
        <v>8</v>
      </c>
      <c r="G439" s="2" t="s">
        <v>773</v>
      </c>
      <c r="H439" s="2" t="s">
        <v>820</v>
      </c>
      <c r="I439" s="2" t="s">
        <v>34308</v>
      </c>
      <c r="J439" s="2">
        <v>38834764</v>
      </c>
    </row>
    <row r="440" spans="1:10" ht="15" customHeight="1" x14ac:dyDescent="0.3">
      <c r="A440" s="2" t="s">
        <v>82</v>
      </c>
      <c r="B440" s="2" t="s">
        <v>34313</v>
      </c>
      <c r="C440" s="2" t="s">
        <v>135</v>
      </c>
      <c r="D440" s="2" t="s">
        <v>34317</v>
      </c>
      <c r="E440" s="3">
        <v>5</v>
      </c>
      <c r="F440" s="3">
        <v>9</v>
      </c>
      <c r="G440" s="2" t="s">
        <v>773</v>
      </c>
      <c r="H440" s="2" t="s">
        <v>840</v>
      </c>
      <c r="I440" s="2" t="s">
        <v>34308</v>
      </c>
      <c r="J440" s="2">
        <v>38834764</v>
      </c>
    </row>
    <row r="441" spans="1:10" ht="15" customHeight="1" x14ac:dyDescent="0.3">
      <c r="A441" s="2" t="s">
        <v>82</v>
      </c>
      <c r="B441" s="2" t="s">
        <v>34313</v>
      </c>
      <c r="C441" s="2" t="s">
        <v>143</v>
      </c>
      <c r="D441" s="2" t="s">
        <v>34318</v>
      </c>
      <c r="E441" s="3">
        <v>5</v>
      </c>
      <c r="F441" s="3">
        <v>10</v>
      </c>
      <c r="G441" s="2" t="s">
        <v>773</v>
      </c>
      <c r="H441" s="2" t="s">
        <v>852</v>
      </c>
      <c r="I441" s="2" t="s">
        <v>34308</v>
      </c>
      <c r="J441" s="2">
        <v>36251205</v>
      </c>
    </row>
    <row r="442" spans="1:10" ht="15" customHeight="1" x14ac:dyDescent="0.3">
      <c r="A442" s="2" t="s">
        <v>82</v>
      </c>
      <c r="B442" s="2" t="s">
        <v>34313</v>
      </c>
      <c r="C442" s="2" t="s">
        <v>143</v>
      </c>
      <c r="D442" s="2" t="s">
        <v>34318</v>
      </c>
      <c r="E442" s="3">
        <v>5</v>
      </c>
      <c r="F442" s="3">
        <v>10</v>
      </c>
      <c r="G442" s="2" t="s">
        <v>773</v>
      </c>
      <c r="H442" s="2" t="s">
        <v>852</v>
      </c>
      <c r="I442" s="2" t="s">
        <v>34308</v>
      </c>
      <c r="J442" s="2">
        <v>36969289</v>
      </c>
    </row>
    <row r="443" spans="1:10" ht="15" customHeight="1" x14ac:dyDescent="0.3">
      <c r="A443" s="2" t="s">
        <v>82</v>
      </c>
      <c r="B443" s="2" t="s">
        <v>34313</v>
      </c>
      <c r="C443" s="2" t="s">
        <v>179</v>
      </c>
      <c r="D443" s="2" t="s">
        <v>34321</v>
      </c>
      <c r="E443" s="3">
        <v>5</v>
      </c>
      <c r="F443" s="3">
        <v>13</v>
      </c>
      <c r="G443" s="2" t="s">
        <v>773</v>
      </c>
      <c r="H443" s="2" t="s">
        <v>884</v>
      </c>
      <c r="I443" s="2" t="s">
        <v>34308</v>
      </c>
      <c r="J443" s="2">
        <v>36969289</v>
      </c>
    </row>
    <row r="444" spans="1:10" ht="15" customHeight="1" x14ac:dyDescent="0.3">
      <c r="A444" s="2" t="s">
        <v>82</v>
      </c>
      <c r="B444" s="2" t="s">
        <v>34313</v>
      </c>
      <c r="C444" s="2" t="s">
        <v>230</v>
      </c>
      <c r="D444" s="2" t="s">
        <v>34325</v>
      </c>
      <c r="E444" s="3">
        <v>5</v>
      </c>
      <c r="F444" s="3">
        <v>17</v>
      </c>
      <c r="G444" s="2" t="s">
        <v>773</v>
      </c>
      <c r="H444" s="2" t="s">
        <v>958</v>
      </c>
      <c r="I444" s="2" t="s">
        <v>34308</v>
      </c>
      <c r="J444" s="2">
        <v>35587511</v>
      </c>
    </row>
    <row r="445" spans="1:10" ht="15" customHeight="1" x14ac:dyDescent="0.3">
      <c r="A445" s="2" t="s">
        <v>82</v>
      </c>
      <c r="B445" s="2" t="s">
        <v>34313</v>
      </c>
      <c r="C445" s="2" t="s">
        <v>40</v>
      </c>
      <c r="D445" s="2" t="s">
        <v>34310</v>
      </c>
      <c r="E445" s="3">
        <v>5</v>
      </c>
      <c r="F445" s="3">
        <v>2</v>
      </c>
      <c r="G445" s="2" t="s">
        <v>773</v>
      </c>
      <c r="H445" s="2" t="s">
        <v>653</v>
      </c>
      <c r="I445" s="2" t="s">
        <v>34308</v>
      </c>
      <c r="J445" s="2">
        <v>34982304</v>
      </c>
    </row>
    <row r="446" spans="1:10" ht="15" customHeight="1" x14ac:dyDescent="0.3">
      <c r="A446" s="2" t="s">
        <v>82</v>
      </c>
      <c r="B446" s="2" t="s">
        <v>34313</v>
      </c>
      <c r="C446" s="2" t="s">
        <v>40</v>
      </c>
      <c r="D446" s="2" t="s">
        <v>34310</v>
      </c>
      <c r="E446" s="3">
        <v>5</v>
      </c>
      <c r="F446" s="3">
        <v>2</v>
      </c>
      <c r="G446" s="2" t="s">
        <v>773</v>
      </c>
      <c r="H446" s="2" t="s">
        <v>653</v>
      </c>
      <c r="I446" s="2" t="s">
        <v>34308</v>
      </c>
      <c r="J446" s="2">
        <v>35129805</v>
      </c>
    </row>
    <row r="447" spans="1:10" ht="15" customHeight="1" x14ac:dyDescent="0.3">
      <c r="A447" s="2" t="s">
        <v>82</v>
      </c>
      <c r="B447" s="2" t="s">
        <v>34313</v>
      </c>
      <c r="C447" s="2" t="s">
        <v>120</v>
      </c>
      <c r="D447" s="2" t="s">
        <v>34316</v>
      </c>
      <c r="E447" s="3">
        <v>5</v>
      </c>
      <c r="F447" s="3">
        <v>8</v>
      </c>
      <c r="G447" s="2" t="s">
        <v>773</v>
      </c>
      <c r="H447" s="2" t="s">
        <v>820</v>
      </c>
      <c r="I447" s="2" t="s">
        <v>34308</v>
      </c>
      <c r="J447" s="2">
        <v>35129805</v>
      </c>
    </row>
    <row r="448" spans="1:10" ht="15" customHeight="1" x14ac:dyDescent="0.3">
      <c r="A448" s="2" t="s">
        <v>82</v>
      </c>
      <c r="B448" s="2" t="s">
        <v>34313</v>
      </c>
      <c r="C448" s="2" t="s">
        <v>24</v>
      </c>
      <c r="D448" s="2" t="s">
        <v>34309</v>
      </c>
      <c r="E448" s="3">
        <v>5</v>
      </c>
      <c r="F448" s="3">
        <v>1</v>
      </c>
      <c r="G448" s="2" t="s">
        <v>773</v>
      </c>
      <c r="H448" s="2" t="s">
        <v>629</v>
      </c>
      <c r="I448" s="2" t="s">
        <v>34308</v>
      </c>
      <c r="J448" s="2">
        <v>32980424</v>
      </c>
    </row>
    <row r="449" spans="1:10" ht="15" customHeight="1" x14ac:dyDescent="0.3">
      <c r="A449" s="2" t="s">
        <v>82</v>
      </c>
      <c r="B449" s="2" t="s">
        <v>34313</v>
      </c>
      <c r="C449" s="2" t="s">
        <v>40</v>
      </c>
      <c r="D449" s="2" t="s">
        <v>34310</v>
      </c>
      <c r="E449" s="3">
        <v>5</v>
      </c>
      <c r="F449" s="3">
        <v>2</v>
      </c>
      <c r="G449" s="2" t="s">
        <v>773</v>
      </c>
      <c r="H449" s="2" t="s">
        <v>653</v>
      </c>
      <c r="I449" s="2" t="s">
        <v>34308</v>
      </c>
      <c r="J449" s="2">
        <v>33679719</v>
      </c>
    </row>
    <row r="450" spans="1:10" ht="15" customHeight="1" x14ac:dyDescent="0.3">
      <c r="A450" s="2" t="s">
        <v>94</v>
      </c>
      <c r="B450" s="2" t="s">
        <v>34314</v>
      </c>
      <c r="C450" s="2" t="s">
        <v>40</v>
      </c>
      <c r="D450" s="2" t="s">
        <v>34310</v>
      </c>
      <c r="E450" s="3">
        <v>6</v>
      </c>
      <c r="F450" s="3">
        <v>2</v>
      </c>
      <c r="G450" s="2" t="s">
        <v>782</v>
      </c>
      <c r="H450" s="2" t="s">
        <v>653</v>
      </c>
      <c r="I450" s="2" t="s">
        <v>34306</v>
      </c>
      <c r="J450" s="2" t="s">
        <v>5780</v>
      </c>
    </row>
    <row r="451" spans="1:10" ht="15" customHeight="1" x14ac:dyDescent="0.3">
      <c r="A451" s="2" t="s">
        <v>94</v>
      </c>
      <c r="B451" s="2" t="s">
        <v>34314</v>
      </c>
      <c r="C451" s="2" t="s">
        <v>69</v>
      </c>
      <c r="D451" s="2" t="s">
        <v>34312</v>
      </c>
      <c r="E451" s="3">
        <v>6</v>
      </c>
      <c r="F451" s="3">
        <v>4</v>
      </c>
      <c r="G451" s="2" t="s">
        <v>782</v>
      </c>
      <c r="H451" s="2" t="s">
        <v>756</v>
      </c>
      <c r="I451" s="2" t="s">
        <v>34306</v>
      </c>
      <c r="J451" s="2" t="s">
        <v>5780</v>
      </c>
    </row>
    <row r="452" spans="1:10" ht="15" customHeight="1" x14ac:dyDescent="0.3">
      <c r="A452" s="2" t="s">
        <v>94</v>
      </c>
      <c r="B452" s="2" t="s">
        <v>34314</v>
      </c>
      <c r="C452" s="2" t="s">
        <v>206</v>
      </c>
      <c r="D452" s="2" t="s">
        <v>34323</v>
      </c>
      <c r="E452" s="3">
        <v>6</v>
      </c>
      <c r="F452" s="3">
        <v>15</v>
      </c>
      <c r="G452" s="2" t="s">
        <v>782</v>
      </c>
      <c r="H452" s="2" t="s">
        <v>916</v>
      </c>
      <c r="I452" s="2" t="s">
        <v>34306</v>
      </c>
      <c r="J452" s="2" t="s">
        <v>5780</v>
      </c>
    </row>
    <row r="453" spans="1:10" ht="15" customHeight="1" x14ac:dyDescent="0.3">
      <c r="A453" s="2" t="s">
        <v>94</v>
      </c>
      <c r="B453" s="2" t="s">
        <v>34314</v>
      </c>
      <c r="C453" s="2" t="s">
        <v>120</v>
      </c>
      <c r="D453" s="2" t="s">
        <v>34316</v>
      </c>
      <c r="E453" s="3">
        <v>6</v>
      </c>
      <c r="F453" s="3">
        <v>8</v>
      </c>
      <c r="G453" s="2" t="s">
        <v>782</v>
      </c>
      <c r="H453" s="2" t="s">
        <v>820</v>
      </c>
      <c r="I453" s="2" t="s">
        <v>34306</v>
      </c>
      <c r="J453" s="2" t="s">
        <v>5780</v>
      </c>
    </row>
    <row r="454" spans="1:10" ht="15" customHeight="1" x14ac:dyDescent="0.3">
      <c r="A454" s="2" t="s">
        <v>94</v>
      </c>
      <c r="B454" s="2" t="s">
        <v>34314</v>
      </c>
      <c r="C454" s="2" t="s">
        <v>40</v>
      </c>
      <c r="D454" s="2" t="s">
        <v>34310</v>
      </c>
      <c r="E454" s="3">
        <v>6</v>
      </c>
      <c r="F454" s="3">
        <v>2</v>
      </c>
      <c r="G454" s="2" t="s">
        <v>782</v>
      </c>
      <c r="H454" s="2" t="s">
        <v>653</v>
      </c>
      <c r="I454" s="2" t="s">
        <v>34306</v>
      </c>
      <c r="J454" s="2" t="s">
        <v>1479</v>
      </c>
    </row>
    <row r="455" spans="1:10" ht="15" customHeight="1" x14ac:dyDescent="0.3">
      <c r="A455" s="2" t="s">
        <v>94</v>
      </c>
      <c r="B455" s="2" t="s">
        <v>34314</v>
      </c>
      <c r="C455" s="2" t="s">
        <v>179</v>
      </c>
      <c r="D455" s="2" t="s">
        <v>34321</v>
      </c>
      <c r="E455" s="3">
        <v>6</v>
      </c>
      <c r="F455" s="3">
        <v>13</v>
      </c>
      <c r="G455" s="2" t="s">
        <v>782</v>
      </c>
      <c r="H455" s="2" t="s">
        <v>884</v>
      </c>
      <c r="I455" s="2" t="s">
        <v>34306</v>
      </c>
      <c r="J455" s="2" t="s">
        <v>1479</v>
      </c>
    </row>
    <row r="456" spans="1:10" ht="15" customHeight="1" x14ac:dyDescent="0.3">
      <c r="A456" s="2" t="s">
        <v>94</v>
      </c>
      <c r="B456" s="2" t="s">
        <v>34314</v>
      </c>
      <c r="C456" s="2" t="s">
        <v>190</v>
      </c>
      <c r="D456" s="2" t="s">
        <v>34322</v>
      </c>
      <c r="E456" s="3">
        <v>6</v>
      </c>
      <c r="F456" s="3">
        <v>14</v>
      </c>
      <c r="G456" s="2" t="s">
        <v>782</v>
      </c>
      <c r="H456" s="2" t="s">
        <v>902</v>
      </c>
      <c r="I456" s="2" t="s">
        <v>34306</v>
      </c>
      <c r="J456" s="2" t="s">
        <v>1479</v>
      </c>
    </row>
    <row r="457" spans="1:10" ht="15" customHeight="1" x14ac:dyDescent="0.3">
      <c r="A457" s="2" t="s">
        <v>94</v>
      </c>
      <c r="B457" s="2" t="s">
        <v>34314</v>
      </c>
      <c r="C457" s="2" t="s">
        <v>267</v>
      </c>
      <c r="D457" s="2" t="s">
        <v>34328</v>
      </c>
      <c r="E457" s="3">
        <v>6</v>
      </c>
      <c r="F457" s="3">
        <v>20</v>
      </c>
      <c r="G457" s="2" t="s">
        <v>782</v>
      </c>
      <c r="H457" s="2" t="s">
        <v>1011</v>
      </c>
      <c r="I457" s="2" t="s">
        <v>34306</v>
      </c>
      <c r="J457" s="2" t="s">
        <v>1479</v>
      </c>
    </row>
    <row r="458" spans="1:10" ht="15" customHeight="1" x14ac:dyDescent="0.3">
      <c r="A458" s="2" t="s">
        <v>94</v>
      </c>
      <c r="B458" s="2" t="s">
        <v>34314</v>
      </c>
      <c r="C458" s="2" t="s">
        <v>324</v>
      </c>
      <c r="D458" s="2" t="s">
        <v>34332</v>
      </c>
      <c r="E458" s="3">
        <v>6</v>
      </c>
      <c r="F458" s="3">
        <v>24</v>
      </c>
      <c r="G458" s="2" t="s">
        <v>782</v>
      </c>
      <c r="H458" s="2" t="s">
        <v>1074</v>
      </c>
      <c r="I458" s="2" t="s">
        <v>34306</v>
      </c>
      <c r="J458" s="2" t="s">
        <v>1479</v>
      </c>
    </row>
    <row r="459" spans="1:10" ht="15" customHeight="1" x14ac:dyDescent="0.3">
      <c r="A459" s="2" t="s">
        <v>94</v>
      </c>
      <c r="B459" s="2" t="s">
        <v>34314</v>
      </c>
      <c r="C459" s="2" t="s">
        <v>443</v>
      </c>
      <c r="D459" s="2" t="s">
        <v>34341</v>
      </c>
      <c r="E459" s="3">
        <v>6</v>
      </c>
      <c r="F459" s="3">
        <v>34</v>
      </c>
      <c r="G459" s="2" t="s">
        <v>782</v>
      </c>
      <c r="H459" s="2" t="s">
        <v>1204</v>
      </c>
      <c r="I459" s="2" t="s">
        <v>34306</v>
      </c>
      <c r="J459" s="2" t="s">
        <v>1479</v>
      </c>
    </row>
    <row r="460" spans="1:10" ht="15" customHeight="1" x14ac:dyDescent="0.3">
      <c r="A460" s="2" t="s">
        <v>94</v>
      </c>
      <c r="B460" s="2" t="s">
        <v>34314</v>
      </c>
      <c r="C460" s="2" t="s">
        <v>40</v>
      </c>
      <c r="D460" s="2" t="s">
        <v>34310</v>
      </c>
      <c r="E460" s="3">
        <v>6</v>
      </c>
      <c r="F460" s="3">
        <v>2</v>
      </c>
      <c r="G460" s="2" t="s">
        <v>782</v>
      </c>
      <c r="H460" s="2" t="s">
        <v>653</v>
      </c>
      <c r="I460" s="2" t="s">
        <v>34306</v>
      </c>
      <c r="J460" s="2" t="s">
        <v>4880</v>
      </c>
    </row>
    <row r="461" spans="1:10" ht="15" customHeight="1" x14ac:dyDescent="0.3">
      <c r="A461" s="2" t="s">
        <v>94</v>
      </c>
      <c r="B461" s="2" t="s">
        <v>34314</v>
      </c>
      <c r="C461" s="2" t="s">
        <v>82</v>
      </c>
      <c r="D461" s="2" t="s">
        <v>34313</v>
      </c>
      <c r="E461" s="3">
        <v>6</v>
      </c>
      <c r="F461" s="3">
        <v>5</v>
      </c>
      <c r="G461" s="2" t="s">
        <v>782</v>
      </c>
      <c r="H461" s="2" t="s">
        <v>773</v>
      </c>
      <c r="I461" s="2" t="s">
        <v>34306</v>
      </c>
      <c r="J461" s="2" t="s">
        <v>4880</v>
      </c>
    </row>
    <row r="462" spans="1:10" ht="15" customHeight="1" x14ac:dyDescent="0.3">
      <c r="A462" s="2" t="s">
        <v>94</v>
      </c>
      <c r="B462" s="2" t="s">
        <v>34314</v>
      </c>
      <c r="C462" s="2" t="s">
        <v>120</v>
      </c>
      <c r="D462" s="2" t="s">
        <v>34316</v>
      </c>
      <c r="E462" s="3">
        <v>6</v>
      </c>
      <c r="F462" s="3">
        <v>8</v>
      </c>
      <c r="G462" s="2" t="s">
        <v>782</v>
      </c>
      <c r="H462" s="2" t="s">
        <v>820</v>
      </c>
      <c r="I462" s="2" t="s">
        <v>34306</v>
      </c>
      <c r="J462" s="2" t="s">
        <v>4880</v>
      </c>
    </row>
    <row r="463" spans="1:10" ht="15" customHeight="1" x14ac:dyDescent="0.3">
      <c r="A463" s="2" t="s">
        <v>94</v>
      </c>
      <c r="B463" s="2" t="s">
        <v>34314</v>
      </c>
      <c r="C463" s="2" t="s">
        <v>135</v>
      </c>
      <c r="D463" s="2" t="s">
        <v>34317</v>
      </c>
      <c r="E463" s="3">
        <v>6</v>
      </c>
      <c r="F463" s="3">
        <v>9</v>
      </c>
      <c r="G463" s="2" t="s">
        <v>782</v>
      </c>
      <c r="H463" s="2" t="s">
        <v>840</v>
      </c>
      <c r="I463" s="2" t="s">
        <v>34306</v>
      </c>
      <c r="J463" s="2" t="s">
        <v>4880</v>
      </c>
    </row>
    <row r="464" spans="1:10" ht="15" customHeight="1" x14ac:dyDescent="0.3">
      <c r="A464" s="2" t="s">
        <v>94</v>
      </c>
      <c r="B464" s="2" t="s">
        <v>34314</v>
      </c>
      <c r="C464" s="2" t="s">
        <v>179</v>
      </c>
      <c r="D464" s="2" t="s">
        <v>34321</v>
      </c>
      <c r="E464" s="3">
        <v>6</v>
      </c>
      <c r="F464" s="3">
        <v>13</v>
      </c>
      <c r="G464" s="2" t="s">
        <v>782</v>
      </c>
      <c r="H464" s="2" t="s">
        <v>884</v>
      </c>
      <c r="I464" s="2" t="s">
        <v>34306</v>
      </c>
      <c r="J464" s="2" t="s">
        <v>4880</v>
      </c>
    </row>
    <row r="465" spans="1:10" ht="15" customHeight="1" x14ac:dyDescent="0.3">
      <c r="A465" s="2" t="s">
        <v>94</v>
      </c>
      <c r="B465" s="2" t="s">
        <v>34314</v>
      </c>
      <c r="C465" s="2" t="s">
        <v>69</v>
      </c>
      <c r="D465" s="2" t="s">
        <v>34312</v>
      </c>
      <c r="E465" s="3">
        <v>6</v>
      </c>
      <c r="F465" s="3">
        <v>4</v>
      </c>
      <c r="G465" s="2" t="s">
        <v>782</v>
      </c>
      <c r="H465" s="2" t="s">
        <v>756</v>
      </c>
      <c r="I465" s="2" t="s">
        <v>34306</v>
      </c>
      <c r="J465" s="2" t="s">
        <v>4880</v>
      </c>
    </row>
    <row r="466" spans="1:10" ht="15" customHeight="1" x14ac:dyDescent="0.3">
      <c r="A466" s="2" t="s">
        <v>94</v>
      </c>
      <c r="B466" s="2" t="s">
        <v>34314</v>
      </c>
      <c r="C466" s="2" t="s">
        <v>69</v>
      </c>
      <c r="D466" s="2" t="s">
        <v>34312</v>
      </c>
      <c r="E466" s="3">
        <v>6</v>
      </c>
      <c r="F466" s="3">
        <v>4</v>
      </c>
      <c r="G466" s="2" t="s">
        <v>782</v>
      </c>
      <c r="H466" s="2" t="s">
        <v>756</v>
      </c>
      <c r="I466" s="2" t="s">
        <v>34307</v>
      </c>
      <c r="J466" s="2" t="s">
        <v>5517</v>
      </c>
    </row>
    <row r="467" spans="1:10" ht="15" customHeight="1" x14ac:dyDescent="0.3">
      <c r="A467" s="2" t="s">
        <v>94</v>
      </c>
      <c r="B467" s="2" t="s">
        <v>34314</v>
      </c>
      <c r="C467" s="2" t="s">
        <v>40</v>
      </c>
      <c r="D467" s="2" t="s">
        <v>34310</v>
      </c>
      <c r="E467" s="3">
        <v>6</v>
      </c>
      <c r="F467" s="3">
        <v>2</v>
      </c>
      <c r="G467" s="2" t="s">
        <v>782</v>
      </c>
      <c r="H467" s="2" t="s">
        <v>653</v>
      </c>
      <c r="I467" s="2" t="s">
        <v>34307</v>
      </c>
      <c r="J467" s="2" t="s">
        <v>5517</v>
      </c>
    </row>
    <row r="468" spans="1:10" ht="15" customHeight="1" x14ac:dyDescent="0.3">
      <c r="A468" s="2" t="s">
        <v>94</v>
      </c>
      <c r="B468" s="2" t="s">
        <v>34314</v>
      </c>
      <c r="C468" s="2" t="s">
        <v>170</v>
      </c>
      <c r="D468" s="2" t="s">
        <v>34320</v>
      </c>
      <c r="E468" s="3">
        <v>6</v>
      </c>
      <c r="F468" s="3">
        <v>12</v>
      </c>
      <c r="G468" s="2" t="s">
        <v>782</v>
      </c>
      <c r="H468" s="2" t="s">
        <v>1534</v>
      </c>
      <c r="I468" s="2" t="s">
        <v>34307</v>
      </c>
      <c r="J468" s="2" t="s">
        <v>5694</v>
      </c>
    </row>
    <row r="469" spans="1:10" ht="15" customHeight="1" x14ac:dyDescent="0.3">
      <c r="A469" s="2" t="s">
        <v>94</v>
      </c>
      <c r="B469" s="2" t="s">
        <v>34314</v>
      </c>
      <c r="C469" s="2" t="s">
        <v>120</v>
      </c>
      <c r="D469" s="2" t="s">
        <v>34316</v>
      </c>
      <c r="E469" s="3">
        <v>6</v>
      </c>
      <c r="F469" s="3">
        <v>8</v>
      </c>
      <c r="G469" s="2" t="s">
        <v>782</v>
      </c>
      <c r="H469" s="2" t="s">
        <v>820</v>
      </c>
      <c r="I469" s="2" t="s">
        <v>34307</v>
      </c>
      <c r="J469" s="2" t="s">
        <v>5505</v>
      </c>
    </row>
    <row r="470" spans="1:10" ht="15" customHeight="1" x14ac:dyDescent="0.3">
      <c r="A470" s="2" t="s">
        <v>94</v>
      </c>
      <c r="B470" s="2" t="s">
        <v>34314</v>
      </c>
      <c r="C470" s="2" t="s">
        <v>69</v>
      </c>
      <c r="D470" s="2" t="s">
        <v>34312</v>
      </c>
      <c r="E470" s="3">
        <v>6</v>
      </c>
      <c r="F470" s="3">
        <v>4</v>
      </c>
      <c r="G470" s="2" t="s">
        <v>782</v>
      </c>
      <c r="H470" s="2" t="s">
        <v>756</v>
      </c>
      <c r="I470" s="2" t="s">
        <v>34307</v>
      </c>
      <c r="J470" s="2" t="s">
        <v>5505</v>
      </c>
    </row>
    <row r="471" spans="1:10" ht="15" customHeight="1" x14ac:dyDescent="0.3">
      <c r="A471" s="2" t="s">
        <v>94</v>
      </c>
      <c r="B471" s="2" t="s">
        <v>34314</v>
      </c>
      <c r="C471" s="2" t="s">
        <v>40</v>
      </c>
      <c r="D471" s="2" t="s">
        <v>34310</v>
      </c>
      <c r="E471" s="3">
        <v>6</v>
      </c>
      <c r="F471" s="3">
        <v>2</v>
      </c>
      <c r="G471" s="2" t="s">
        <v>782</v>
      </c>
      <c r="H471" s="2" t="s">
        <v>653</v>
      </c>
      <c r="I471" s="2" t="s">
        <v>34307</v>
      </c>
      <c r="J471" s="2" t="s">
        <v>5505</v>
      </c>
    </row>
    <row r="472" spans="1:10" ht="15" customHeight="1" x14ac:dyDescent="0.3">
      <c r="A472" s="2" t="s">
        <v>94</v>
      </c>
      <c r="B472" s="2" t="s">
        <v>34314</v>
      </c>
      <c r="C472" s="2" t="s">
        <v>82</v>
      </c>
      <c r="D472" s="2" t="s">
        <v>34313</v>
      </c>
      <c r="E472" s="3">
        <v>6</v>
      </c>
      <c r="F472" s="3">
        <v>5</v>
      </c>
      <c r="G472" s="2" t="s">
        <v>782</v>
      </c>
      <c r="H472" s="2" t="s">
        <v>773</v>
      </c>
      <c r="I472" s="2" t="s">
        <v>34307</v>
      </c>
      <c r="J472" s="2" t="s">
        <v>5517</v>
      </c>
    </row>
    <row r="473" spans="1:10" ht="15" customHeight="1" x14ac:dyDescent="0.3">
      <c r="A473" s="2" t="s">
        <v>94</v>
      </c>
      <c r="B473" s="2" t="s">
        <v>34314</v>
      </c>
      <c r="C473" s="2" t="s">
        <v>120</v>
      </c>
      <c r="D473" s="2" t="s">
        <v>34316</v>
      </c>
      <c r="E473" s="3">
        <v>6</v>
      </c>
      <c r="F473" s="3">
        <v>8</v>
      </c>
      <c r="G473" s="2" t="s">
        <v>782</v>
      </c>
      <c r="H473" s="2" t="s">
        <v>820</v>
      </c>
      <c r="I473" s="2" t="s">
        <v>34307</v>
      </c>
      <c r="J473" s="2" t="s">
        <v>5517</v>
      </c>
    </row>
    <row r="474" spans="1:10" ht="15" customHeight="1" x14ac:dyDescent="0.3">
      <c r="A474" s="2" t="s">
        <v>94</v>
      </c>
      <c r="B474" s="2" t="s">
        <v>34314</v>
      </c>
      <c r="C474" s="2" t="s">
        <v>170</v>
      </c>
      <c r="D474" s="2" t="s">
        <v>34320</v>
      </c>
      <c r="E474" s="3">
        <v>6</v>
      </c>
      <c r="F474" s="3">
        <v>12</v>
      </c>
      <c r="G474" s="2" t="s">
        <v>782</v>
      </c>
      <c r="H474" s="2" t="s">
        <v>1534</v>
      </c>
      <c r="I474" s="2" t="s">
        <v>34307</v>
      </c>
      <c r="J474" s="2" t="s">
        <v>5517</v>
      </c>
    </row>
    <row r="475" spans="1:10" ht="15" customHeight="1" x14ac:dyDescent="0.3">
      <c r="A475" s="2" t="s">
        <v>94</v>
      </c>
      <c r="B475" s="2" t="s">
        <v>34314</v>
      </c>
      <c r="C475" s="2" t="s">
        <v>135</v>
      </c>
      <c r="D475" s="2" t="s">
        <v>34317</v>
      </c>
      <c r="E475" s="3">
        <v>6</v>
      </c>
      <c r="F475" s="3">
        <v>9</v>
      </c>
      <c r="G475" s="2" t="s">
        <v>782</v>
      </c>
      <c r="H475" s="2" t="s">
        <v>840</v>
      </c>
      <c r="I475" s="2" t="s">
        <v>34307</v>
      </c>
      <c r="J475" s="2" t="s">
        <v>5517</v>
      </c>
    </row>
    <row r="476" spans="1:10" ht="15" customHeight="1" x14ac:dyDescent="0.3">
      <c r="A476" s="2" t="s">
        <v>94</v>
      </c>
      <c r="B476" s="2" t="s">
        <v>34314</v>
      </c>
      <c r="C476" s="2" t="s">
        <v>179</v>
      </c>
      <c r="D476" s="2" t="s">
        <v>34321</v>
      </c>
      <c r="E476" s="3">
        <v>6</v>
      </c>
      <c r="F476" s="3">
        <v>13</v>
      </c>
      <c r="G476" s="2" t="s">
        <v>782</v>
      </c>
      <c r="H476" s="2" t="s">
        <v>884</v>
      </c>
      <c r="I476" s="2" t="s">
        <v>34307</v>
      </c>
      <c r="J476" s="2" t="s">
        <v>5540</v>
      </c>
    </row>
    <row r="477" spans="1:10" ht="15" customHeight="1" x14ac:dyDescent="0.3">
      <c r="A477" s="2" t="s">
        <v>94</v>
      </c>
      <c r="B477" s="2" t="s">
        <v>34314</v>
      </c>
      <c r="C477" s="2" t="s">
        <v>143</v>
      </c>
      <c r="D477" s="2" t="s">
        <v>34318</v>
      </c>
      <c r="E477" s="3">
        <v>6</v>
      </c>
      <c r="F477" s="3">
        <v>10</v>
      </c>
      <c r="G477" s="2" t="s">
        <v>782</v>
      </c>
      <c r="H477" s="2" t="s">
        <v>852</v>
      </c>
      <c r="I477" s="2" t="s">
        <v>34307</v>
      </c>
      <c r="J477" s="2" t="s">
        <v>5540</v>
      </c>
    </row>
    <row r="478" spans="1:10" ht="15" customHeight="1" x14ac:dyDescent="0.3">
      <c r="A478" s="2" t="s">
        <v>94</v>
      </c>
      <c r="B478" s="2" t="s">
        <v>34314</v>
      </c>
      <c r="C478" s="2" t="s">
        <v>135</v>
      </c>
      <c r="D478" s="2" t="s">
        <v>34317</v>
      </c>
      <c r="E478" s="3">
        <v>6</v>
      </c>
      <c r="F478" s="3">
        <v>9</v>
      </c>
      <c r="G478" s="2" t="s">
        <v>782</v>
      </c>
      <c r="H478" s="2" t="s">
        <v>840</v>
      </c>
      <c r="I478" s="2" t="s">
        <v>34307</v>
      </c>
      <c r="J478" s="2" t="s">
        <v>5540</v>
      </c>
    </row>
    <row r="479" spans="1:10" ht="15" customHeight="1" x14ac:dyDescent="0.3">
      <c r="A479" s="2" t="s">
        <v>94</v>
      </c>
      <c r="B479" s="2" t="s">
        <v>34314</v>
      </c>
      <c r="C479" s="2" t="s">
        <v>82</v>
      </c>
      <c r="D479" s="2" t="s">
        <v>34313</v>
      </c>
      <c r="E479" s="3">
        <v>6</v>
      </c>
      <c r="F479" s="3">
        <v>5</v>
      </c>
      <c r="G479" s="2" t="s">
        <v>782</v>
      </c>
      <c r="H479" s="2" t="s">
        <v>773</v>
      </c>
      <c r="I479" s="2" t="s">
        <v>34307</v>
      </c>
      <c r="J479" s="2" t="s">
        <v>5540</v>
      </c>
    </row>
    <row r="480" spans="1:10" ht="15" customHeight="1" x14ac:dyDescent="0.3">
      <c r="A480" s="2" t="s">
        <v>94</v>
      </c>
      <c r="B480" s="2" t="s">
        <v>34314</v>
      </c>
      <c r="C480" s="2" t="s">
        <v>69</v>
      </c>
      <c r="D480" s="2" t="s">
        <v>34312</v>
      </c>
      <c r="E480" s="3">
        <v>6</v>
      </c>
      <c r="F480" s="3">
        <v>4</v>
      </c>
      <c r="G480" s="2" t="s">
        <v>782</v>
      </c>
      <c r="H480" s="2" t="s">
        <v>756</v>
      </c>
      <c r="I480" s="2" t="s">
        <v>34307</v>
      </c>
      <c r="J480" s="2" t="s">
        <v>5540</v>
      </c>
    </row>
    <row r="481" spans="1:10" ht="15" customHeight="1" x14ac:dyDescent="0.3">
      <c r="A481" s="2" t="s">
        <v>94</v>
      </c>
      <c r="B481" s="2" t="s">
        <v>34314</v>
      </c>
      <c r="C481" s="2" t="s">
        <v>40</v>
      </c>
      <c r="D481" s="2" t="s">
        <v>34310</v>
      </c>
      <c r="E481" s="3">
        <v>6</v>
      </c>
      <c r="F481" s="3">
        <v>2</v>
      </c>
      <c r="G481" s="2" t="s">
        <v>782</v>
      </c>
      <c r="H481" s="2" t="s">
        <v>653</v>
      </c>
      <c r="I481" s="2" t="s">
        <v>34307</v>
      </c>
      <c r="J481" s="2" t="s">
        <v>5540</v>
      </c>
    </row>
    <row r="482" spans="1:10" ht="15" customHeight="1" x14ac:dyDescent="0.3">
      <c r="A482" s="2" t="s">
        <v>94</v>
      </c>
      <c r="B482" s="2" t="s">
        <v>34314</v>
      </c>
      <c r="C482" s="2" t="s">
        <v>267</v>
      </c>
      <c r="D482" s="2" t="s">
        <v>34328</v>
      </c>
      <c r="E482" s="3">
        <v>6</v>
      </c>
      <c r="F482" s="3">
        <v>20</v>
      </c>
      <c r="G482" s="2" t="s">
        <v>782</v>
      </c>
      <c r="H482" s="2" t="s">
        <v>1011</v>
      </c>
      <c r="I482" s="2" t="s">
        <v>34307</v>
      </c>
      <c r="J482" s="2" t="s">
        <v>5540</v>
      </c>
    </row>
    <row r="483" spans="1:10" ht="15" customHeight="1" x14ac:dyDescent="0.3">
      <c r="A483" s="2" t="s">
        <v>94</v>
      </c>
      <c r="B483" s="2" t="s">
        <v>34314</v>
      </c>
      <c r="C483" s="2" t="s">
        <v>409</v>
      </c>
      <c r="D483" s="2" t="s">
        <v>34338</v>
      </c>
      <c r="E483" s="3">
        <v>6</v>
      </c>
      <c r="F483" s="3">
        <v>31</v>
      </c>
      <c r="G483" s="2" t="s">
        <v>782</v>
      </c>
      <c r="H483" s="2" t="s">
        <v>1173</v>
      </c>
      <c r="I483" s="2" t="s">
        <v>34307</v>
      </c>
      <c r="J483" s="2" t="s">
        <v>5442</v>
      </c>
    </row>
    <row r="484" spans="1:10" ht="15" customHeight="1" x14ac:dyDescent="0.3">
      <c r="A484" s="2" t="s">
        <v>94</v>
      </c>
      <c r="B484" s="2" t="s">
        <v>34314</v>
      </c>
      <c r="C484" s="2" t="s">
        <v>295</v>
      </c>
      <c r="D484" s="2" t="s">
        <v>34330</v>
      </c>
      <c r="E484" s="3">
        <v>6</v>
      </c>
      <c r="F484" s="3">
        <v>22</v>
      </c>
      <c r="G484" s="2" t="s">
        <v>782</v>
      </c>
      <c r="H484" s="2" t="s">
        <v>1029</v>
      </c>
      <c r="I484" s="2" t="s">
        <v>34307</v>
      </c>
      <c r="J484" s="2" t="s">
        <v>5442</v>
      </c>
    </row>
    <row r="485" spans="1:10" ht="15" customHeight="1" x14ac:dyDescent="0.3">
      <c r="A485" s="2" t="s">
        <v>94</v>
      </c>
      <c r="B485" s="2" t="s">
        <v>34314</v>
      </c>
      <c r="C485" s="2" t="s">
        <v>230</v>
      </c>
      <c r="D485" s="2" t="s">
        <v>34325</v>
      </c>
      <c r="E485" s="3">
        <v>6</v>
      </c>
      <c r="F485" s="3">
        <v>17</v>
      </c>
      <c r="G485" s="2" t="s">
        <v>782</v>
      </c>
      <c r="H485" s="2" t="s">
        <v>958</v>
      </c>
      <c r="I485" s="2" t="s">
        <v>34307</v>
      </c>
      <c r="J485" s="2" t="s">
        <v>5442</v>
      </c>
    </row>
    <row r="486" spans="1:10" ht="15" customHeight="1" x14ac:dyDescent="0.3">
      <c r="A486" s="2" t="s">
        <v>94</v>
      </c>
      <c r="B486" s="2" t="s">
        <v>34314</v>
      </c>
      <c r="C486" s="2" t="s">
        <v>179</v>
      </c>
      <c r="D486" s="2" t="s">
        <v>34321</v>
      </c>
      <c r="E486" s="3">
        <v>6</v>
      </c>
      <c r="F486" s="3">
        <v>13</v>
      </c>
      <c r="G486" s="2" t="s">
        <v>782</v>
      </c>
      <c r="H486" s="2" t="s">
        <v>884</v>
      </c>
      <c r="I486" s="2" t="s">
        <v>34307</v>
      </c>
      <c r="J486" s="2" t="s">
        <v>5442</v>
      </c>
    </row>
    <row r="487" spans="1:10" ht="15" customHeight="1" x14ac:dyDescent="0.3">
      <c r="A487" s="2" t="s">
        <v>94</v>
      </c>
      <c r="B487" s="2" t="s">
        <v>34314</v>
      </c>
      <c r="C487" s="2" t="s">
        <v>170</v>
      </c>
      <c r="D487" s="2" t="s">
        <v>34320</v>
      </c>
      <c r="E487" s="3">
        <v>6</v>
      </c>
      <c r="F487" s="3">
        <v>12</v>
      </c>
      <c r="G487" s="2" t="s">
        <v>782</v>
      </c>
      <c r="H487" s="2" t="s">
        <v>1534</v>
      </c>
      <c r="I487" s="2" t="s">
        <v>34307</v>
      </c>
      <c r="J487" s="2" t="s">
        <v>5442</v>
      </c>
    </row>
    <row r="488" spans="1:10" ht="15" customHeight="1" x14ac:dyDescent="0.3">
      <c r="A488" s="2" t="s">
        <v>94</v>
      </c>
      <c r="B488" s="2" t="s">
        <v>34314</v>
      </c>
      <c r="C488" s="2" t="s">
        <v>24</v>
      </c>
      <c r="D488" s="2" t="s">
        <v>34309</v>
      </c>
      <c r="E488" s="3">
        <v>6</v>
      </c>
      <c r="F488" s="3">
        <v>1</v>
      </c>
      <c r="G488" s="2" t="s">
        <v>782</v>
      </c>
      <c r="H488" s="2" t="s">
        <v>629</v>
      </c>
      <c r="I488" s="2" t="s">
        <v>34307</v>
      </c>
      <c r="J488" s="2" t="s">
        <v>5442</v>
      </c>
    </row>
    <row r="489" spans="1:10" ht="15" customHeight="1" x14ac:dyDescent="0.3">
      <c r="A489" s="2" t="s">
        <v>94</v>
      </c>
      <c r="B489" s="2" t="s">
        <v>34314</v>
      </c>
      <c r="C489" s="2" t="s">
        <v>170</v>
      </c>
      <c r="D489" s="2" t="s">
        <v>34320</v>
      </c>
      <c r="E489" s="3">
        <v>6</v>
      </c>
      <c r="F489" s="3">
        <v>12</v>
      </c>
      <c r="G489" s="2" t="s">
        <v>782</v>
      </c>
      <c r="H489" s="2" t="s">
        <v>1534</v>
      </c>
      <c r="I489" s="2" t="s">
        <v>34307</v>
      </c>
      <c r="J489" s="2" t="s">
        <v>5709</v>
      </c>
    </row>
    <row r="490" spans="1:10" ht="15" customHeight="1" x14ac:dyDescent="0.3">
      <c r="A490" s="2" t="s">
        <v>94</v>
      </c>
      <c r="B490" s="2" t="s">
        <v>34314</v>
      </c>
      <c r="C490" s="2" t="s">
        <v>179</v>
      </c>
      <c r="D490" s="2" t="s">
        <v>34321</v>
      </c>
      <c r="E490" s="3">
        <v>6</v>
      </c>
      <c r="F490" s="3">
        <v>13</v>
      </c>
      <c r="G490" s="2" t="s">
        <v>782</v>
      </c>
      <c r="H490" s="2" t="s">
        <v>884</v>
      </c>
      <c r="I490" s="2" t="s">
        <v>34307</v>
      </c>
      <c r="J490" s="2" t="s">
        <v>5517</v>
      </c>
    </row>
    <row r="491" spans="1:10" ht="15" customHeight="1" x14ac:dyDescent="0.3">
      <c r="A491" s="2" t="s">
        <v>94</v>
      </c>
      <c r="B491" s="2" t="s">
        <v>34314</v>
      </c>
      <c r="C491" s="2" t="s">
        <v>40</v>
      </c>
      <c r="D491" s="2" t="s">
        <v>34310</v>
      </c>
      <c r="E491" s="3">
        <v>6</v>
      </c>
      <c r="F491" s="3">
        <v>2</v>
      </c>
      <c r="G491" s="2" t="s">
        <v>782</v>
      </c>
      <c r="H491" s="2" t="s">
        <v>653</v>
      </c>
      <c r="I491" s="2" t="s">
        <v>34308</v>
      </c>
      <c r="J491" s="2">
        <v>25796303</v>
      </c>
    </row>
    <row r="492" spans="1:10" ht="15" customHeight="1" x14ac:dyDescent="0.3">
      <c r="A492" s="2" t="s">
        <v>94</v>
      </c>
      <c r="B492" s="2" t="s">
        <v>34314</v>
      </c>
      <c r="C492" s="2" t="s">
        <v>120</v>
      </c>
      <c r="D492" s="2" t="s">
        <v>34316</v>
      </c>
      <c r="E492" s="3">
        <v>6</v>
      </c>
      <c r="F492" s="3">
        <v>8</v>
      </c>
      <c r="G492" s="2" t="s">
        <v>782</v>
      </c>
      <c r="H492" s="2" t="s">
        <v>820</v>
      </c>
      <c r="I492" s="2" t="s">
        <v>34308</v>
      </c>
      <c r="J492" s="2">
        <v>25796303</v>
      </c>
    </row>
    <row r="493" spans="1:10" ht="15" customHeight="1" x14ac:dyDescent="0.3">
      <c r="A493" s="2" t="s">
        <v>94</v>
      </c>
      <c r="B493" s="2" t="s">
        <v>34314</v>
      </c>
      <c r="C493" s="2" t="s">
        <v>40</v>
      </c>
      <c r="D493" s="2" t="s">
        <v>34310</v>
      </c>
      <c r="E493" s="3">
        <v>6</v>
      </c>
      <c r="F493" s="3">
        <v>2</v>
      </c>
      <c r="G493" s="2" t="s">
        <v>782</v>
      </c>
      <c r="H493" s="2" t="s">
        <v>653</v>
      </c>
      <c r="I493" s="2" t="s">
        <v>34308</v>
      </c>
      <c r="J493" s="2">
        <v>38484269</v>
      </c>
    </row>
    <row r="494" spans="1:10" ht="15" customHeight="1" x14ac:dyDescent="0.3">
      <c r="A494" s="2" t="s">
        <v>109</v>
      </c>
      <c r="B494" s="2" t="s">
        <v>34315</v>
      </c>
      <c r="C494" s="2" t="s">
        <v>24</v>
      </c>
      <c r="D494" s="2" t="s">
        <v>34309</v>
      </c>
      <c r="E494" s="3">
        <v>7</v>
      </c>
      <c r="F494" s="3">
        <v>1</v>
      </c>
      <c r="G494" s="2" t="s">
        <v>797</v>
      </c>
      <c r="H494" s="2" t="s">
        <v>629</v>
      </c>
      <c r="I494" s="2" t="s">
        <v>34306</v>
      </c>
      <c r="J494" s="2" t="s">
        <v>6659</v>
      </c>
    </row>
    <row r="495" spans="1:10" ht="15" customHeight="1" x14ac:dyDescent="0.3">
      <c r="A495" s="2" t="s">
        <v>109</v>
      </c>
      <c r="B495" s="2" t="s">
        <v>34315</v>
      </c>
      <c r="C495" s="2" t="s">
        <v>336</v>
      </c>
      <c r="D495" s="2" t="s">
        <v>41</v>
      </c>
      <c r="E495" s="3">
        <v>7</v>
      </c>
      <c r="F495" s="3">
        <v>25</v>
      </c>
      <c r="G495" s="2" t="s">
        <v>797</v>
      </c>
      <c r="H495" s="2" t="s">
        <v>1088</v>
      </c>
      <c r="I495" s="2" t="s">
        <v>34306</v>
      </c>
      <c r="J495" s="2" t="s">
        <v>4977</v>
      </c>
    </row>
    <row r="496" spans="1:10" ht="15" customHeight="1" x14ac:dyDescent="0.3">
      <c r="A496" s="2" t="s">
        <v>109</v>
      </c>
      <c r="B496" s="2" t="s">
        <v>34315</v>
      </c>
      <c r="C496" s="2" t="s">
        <v>336</v>
      </c>
      <c r="D496" s="2" t="s">
        <v>41</v>
      </c>
      <c r="E496" s="3">
        <v>7</v>
      </c>
      <c r="F496" s="3">
        <v>25</v>
      </c>
      <c r="G496" s="2" t="s">
        <v>797</v>
      </c>
      <c r="H496" s="2" t="s">
        <v>1088</v>
      </c>
      <c r="I496" s="2" t="s">
        <v>34307</v>
      </c>
      <c r="J496" s="2" t="s">
        <v>5455</v>
      </c>
    </row>
    <row r="497" spans="1:10" ht="15" customHeight="1" x14ac:dyDescent="0.3">
      <c r="A497" s="2" t="s">
        <v>109</v>
      </c>
      <c r="B497" s="2" t="s">
        <v>34315</v>
      </c>
      <c r="C497" s="2" t="s">
        <v>24</v>
      </c>
      <c r="D497" s="2" t="s">
        <v>34309</v>
      </c>
      <c r="E497" s="3">
        <v>7</v>
      </c>
      <c r="F497" s="3">
        <v>1</v>
      </c>
      <c r="G497" s="2" t="s">
        <v>797</v>
      </c>
      <c r="H497" s="2" t="s">
        <v>629</v>
      </c>
      <c r="I497" s="2" t="s">
        <v>34307</v>
      </c>
      <c r="J497" s="2" t="s">
        <v>5436</v>
      </c>
    </row>
    <row r="498" spans="1:10" ht="15" customHeight="1" x14ac:dyDescent="0.3">
      <c r="A498" s="2" t="s">
        <v>109</v>
      </c>
      <c r="B498" s="2" t="s">
        <v>34315</v>
      </c>
      <c r="C498" s="2" t="s">
        <v>24</v>
      </c>
      <c r="D498" s="2" t="s">
        <v>34309</v>
      </c>
      <c r="E498" s="3">
        <v>7</v>
      </c>
      <c r="F498" s="3">
        <v>1</v>
      </c>
      <c r="G498" s="2" t="s">
        <v>797</v>
      </c>
      <c r="H498" s="2" t="s">
        <v>629</v>
      </c>
      <c r="I498" s="2" t="s">
        <v>34307</v>
      </c>
      <c r="J498" s="2" t="s">
        <v>5455</v>
      </c>
    </row>
    <row r="499" spans="1:10" ht="15" customHeight="1" x14ac:dyDescent="0.3">
      <c r="A499" s="2" t="s">
        <v>109</v>
      </c>
      <c r="B499" s="2" t="s">
        <v>34315</v>
      </c>
      <c r="C499" s="2" t="s">
        <v>336</v>
      </c>
      <c r="D499" s="2" t="s">
        <v>41</v>
      </c>
      <c r="E499" s="3">
        <v>7</v>
      </c>
      <c r="F499" s="3">
        <v>25</v>
      </c>
      <c r="G499" s="2" t="s">
        <v>797</v>
      </c>
      <c r="H499" s="2" t="s">
        <v>1088</v>
      </c>
      <c r="I499" s="2" t="s">
        <v>34307</v>
      </c>
      <c r="J499" s="2" t="s">
        <v>5405</v>
      </c>
    </row>
    <row r="500" spans="1:10" ht="15" customHeight="1" x14ac:dyDescent="0.3">
      <c r="A500" s="2" t="s">
        <v>109</v>
      </c>
      <c r="B500" s="2" t="s">
        <v>34315</v>
      </c>
      <c r="C500" s="2" t="s">
        <v>24</v>
      </c>
      <c r="D500" s="2" t="s">
        <v>34309</v>
      </c>
      <c r="E500" s="3">
        <v>7</v>
      </c>
      <c r="F500" s="3">
        <v>1</v>
      </c>
      <c r="G500" s="2" t="s">
        <v>797</v>
      </c>
      <c r="H500" s="2" t="s">
        <v>629</v>
      </c>
      <c r="I500" s="2" t="s">
        <v>34307</v>
      </c>
      <c r="J500" s="2" t="s">
        <v>5405</v>
      </c>
    </row>
    <row r="501" spans="1:10" ht="15" customHeight="1" x14ac:dyDescent="0.3">
      <c r="A501" s="2" t="s">
        <v>109</v>
      </c>
      <c r="B501" s="2" t="s">
        <v>34315</v>
      </c>
      <c r="C501" s="2" t="s">
        <v>24</v>
      </c>
      <c r="D501" s="2" t="s">
        <v>34309</v>
      </c>
      <c r="E501" s="3">
        <v>7</v>
      </c>
      <c r="F501" s="3">
        <v>1</v>
      </c>
      <c r="G501" s="2" t="s">
        <v>797</v>
      </c>
      <c r="H501" s="2" t="s">
        <v>629</v>
      </c>
      <c r="I501" s="2" t="s">
        <v>34307</v>
      </c>
      <c r="J501" s="2" t="s">
        <v>5422</v>
      </c>
    </row>
    <row r="502" spans="1:10" ht="15" customHeight="1" x14ac:dyDescent="0.3">
      <c r="A502" s="2" t="s">
        <v>109</v>
      </c>
      <c r="B502" s="2" t="s">
        <v>34315</v>
      </c>
      <c r="C502" s="2" t="s">
        <v>24</v>
      </c>
      <c r="D502" s="2" t="s">
        <v>34309</v>
      </c>
      <c r="E502" s="3">
        <v>7</v>
      </c>
      <c r="F502" s="3">
        <v>1</v>
      </c>
      <c r="G502" s="2" t="s">
        <v>797</v>
      </c>
      <c r="H502" s="2" t="s">
        <v>629</v>
      </c>
      <c r="I502" s="2" t="s">
        <v>34308</v>
      </c>
      <c r="J502" s="2">
        <v>39566607</v>
      </c>
    </row>
    <row r="503" spans="1:10" ht="15" customHeight="1" x14ac:dyDescent="0.3">
      <c r="A503" s="2" t="s">
        <v>109</v>
      </c>
      <c r="B503" s="2" t="s">
        <v>34315</v>
      </c>
      <c r="C503" s="2" t="s">
        <v>336</v>
      </c>
      <c r="D503" s="2" t="s">
        <v>41</v>
      </c>
      <c r="E503" s="3">
        <v>7</v>
      </c>
      <c r="F503" s="3">
        <v>25</v>
      </c>
      <c r="G503" s="2" t="s">
        <v>797</v>
      </c>
      <c r="H503" s="2" t="s">
        <v>1088</v>
      </c>
      <c r="I503" s="2" t="s">
        <v>34308</v>
      </c>
      <c r="J503" s="2">
        <v>39566607</v>
      </c>
    </row>
    <row r="504" spans="1:10" ht="15" customHeight="1" x14ac:dyDescent="0.3">
      <c r="A504" s="2" t="s">
        <v>109</v>
      </c>
      <c r="B504" s="2" t="s">
        <v>34315</v>
      </c>
      <c r="C504" s="2" t="s">
        <v>24</v>
      </c>
      <c r="D504" s="2" t="s">
        <v>34309</v>
      </c>
      <c r="E504" s="3">
        <v>7</v>
      </c>
      <c r="F504" s="3">
        <v>1</v>
      </c>
      <c r="G504" s="2" t="s">
        <v>797</v>
      </c>
      <c r="H504" s="2" t="s">
        <v>629</v>
      </c>
      <c r="I504" s="2" t="s">
        <v>34308</v>
      </c>
      <c r="J504" s="2">
        <v>39867744</v>
      </c>
    </row>
    <row r="505" spans="1:10" ht="15" customHeight="1" x14ac:dyDescent="0.3">
      <c r="A505" s="2" t="s">
        <v>109</v>
      </c>
      <c r="B505" s="2" t="s">
        <v>34315</v>
      </c>
      <c r="C505" s="2" t="s">
        <v>336</v>
      </c>
      <c r="D505" s="2" t="s">
        <v>41</v>
      </c>
      <c r="E505" s="3">
        <v>7</v>
      </c>
      <c r="F505" s="3">
        <v>25</v>
      </c>
      <c r="G505" s="2" t="s">
        <v>797</v>
      </c>
      <c r="H505" s="2" t="s">
        <v>1088</v>
      </c>
      <c r="I505" s="2" t="s">
        <v>34308</v>
      </c>
      <c r="J505" s="2">
        <v>39062076</v>
      </c>
    </row>
    <row r="506" spans="1:10" ht="15" customHeight="1" x14ac:dyDescent="0.3">
      <c r="A506" s="2" t="s">
        <v>109</v>
      </c>
      <c r="B506" s="2" t="s">
        <v>34315</v>
      </c>
      <c r="C506" s="2" t="s">
        <v>336</v>
      </c>
      <c r="D506" s="2" t="s">
        <v>41</v>
      </c>
      <c r="E506" s="3">
        <v>7</v>
      </c>
      <c r="F506" s="3">
        <v>25</v>
      </c>
      <c r="G506" s="2" t="s">
        <v>797</v>
      </c>
      <c r="H506" s="2" t="s">
        <v>1088</v>
      </c>
      <c r="I506" s="2" t="s">
        <v>34308</v>
      </c>
      <c r="J506" s="2">
        <v>38541703</v>
      </c>
    </row>
    <row r="507" spans="1:10" ht="15" customHeight="1" x14ac:dyDescent="0.3">
      <c r="A507" s="2" t="s">
        <v>109</v>
      </c>
      <c r="B507" s="2" t="s">
        <v>34315</v>
      </c>
      <c r="C507" s="2" t="s">
        <v>336</v>
      </c>
      <c r="D507" s="2" t="s">
        <v>41</v>
      </c>
      <c r="E507" s="3">
        <v>7</v>
      </c>
      <c r="F507" s="3">
        <v>25</v>
      </c>
      <c r="G507" s="2" t="s">
        <v>797</v>
      </c>
      <c r="H507" s="2" t="s">
        <v>1088</v>
      </c>
      <c r="I507" s="2" t="s">
        <v>34308</v>
      </c>
      <c r="J507" s="2">
        <v>38319477</v>
      </c>
    </row>
    <row r="508" spans="1:10" ht="15" customHeight="1" x14ac:dyDescent="0.3">
      <c r="A508" s="2" t="s">
        <v>109</v>
      </c>
      <c r="B508" s="2" t="s">
        <v>34315</v>
      </c>
      <c r="C508" s="2" t="s">
        <v>24</v>
      </c>
      <c r="D508" s="2" t="s">
        <v>34309</v>
      </c>
      <c r="E508" s="3">
        <v>7</v>
      </c>
      <c r="F508" s="3">
        <v>1</v>
      </c>
      <c r="G508" s="2" t="s">
        <v>797</v>
      </c>
      <c r="H508" s="2" t="s">
        <v>629</v>
      </c>
      <c r="I508" s="2" t="s">
        <v>34308</v>
      </c>
      <c r="J508" s="2">
        <v>36374363</v>
      </c>
    </row>
    <row r="509" spans="1:10" ht="15" customHeight="1" x14ac:dyDescent="0.3">
      <c r="A509" s="2" t="s">
        <v>109</v>
      </c>
      <c r="B509" s="2" t="s">
        <v>34315</v>
      </c>
      <c r="C509" s="2" t="s">
        <v>336</v>
      </c>
      <c r="D509" s="2" t="s">
        <v>41</v>
      </c>
      <c r="E509" s="3">
        <v>7</v>
      </c>
      <c r="F509" s="3">
        <v>25</v>
      </c>
      <c r="G509" s="2" t="s">
        <v>797</v>
      </c>
      <c r="H509" s="2" t="s">
        <v>1088</v>
      </c>
      <c r="I509" s="2" t="s">
        <v>34308</v>
      </c>
      <c r="J509" s="2">
        <v>36374363</v>
      </c>
    </row>
    <row r="510" spans="1:10" ht="15" customHeight="1" x14ac:dyDescent="0.3">
      <c r="A510" s="2" t="s">
        <v>109</v>
      </c>
      <c r="B510" s="2" t="s">
        <v>34315</v>
      </c>
      <c r="C510" s="2" t="s">
        <v>24</v>
      </c>
      <c r="D510" s="2" t="s">
        <v>34309</v>
      </c>
      <c r="E510" s="3">
        <v>7</v>
      </c>
      <c r="F510" s="3">
        <v>1</v>
      </c>
      <c r="G510" s="2" t="s">
        <v>797</v>
      </c>
      <c r="H510" s="2" t="s">
        <v>629</v>
      </c>
      <c r="I510" s="2" t="s">
        <v>34308</v>
      </c>
      <c r="J510" s="2">
        <v>36845159</v>
      </c>
    </row>
    <row r="511" spans="1:10" ht="15" customHeight="1" x14ac:dyDescent="0.3">
      <c r="A511" s="2" t="s">
        <v>109</v>
      </c>
      <c r="B511" s="2" t="s">
        <v>34315</v>
      </c>
      <c r="C511" s="2" t="s">
        <v>336</v>
      </c>
      <c r="D511" s="2" t="s">
        <v>41</v>
      </c>
      <c r="E511" s="3">
        <v>7</v>
      </c>
      <c r="F511" s="3">
        <v>25</v>
      </c>
      <c r="G511" s="2" t="s">
        <v>797</v>
      </c>
      <c r="H511" s="2" t="s">
        <v>1088</v>
      </c>
      <c r="I511" s="2" t="s">
        <v>34308</v>
      </c>
      <c r="J511" s="2">
        <v>36845159</v>
      </c>
    </row>
    <row r="512" spans="1:10" ht="15" customHeight="1" x14ac:dyDescent="0.3">
      <c r="A512" s="2" t="s">
        <v>109</v>
      </c>
      <c r="B512" s="2" t="s">
        <v>34315</v>
      </c>
      <c r="C512" s="2" t="s">
        <v>24</v>
      </c>
      <c r="D512" s="2" t="s">
        <v>34309</v>
      </c>
      <c r="E512" s="3">
        <v>7</v>
      </c>
      <c r="F512" s="3">
        <v>1</v>
      </c>
      <c r="G512" s="2" t="s">
        <v>797</v>
      </c>
      <c r="H512" s="2" t="s">
        <v>629</v>
      </c>
      <c r="I512" s="2" t="s">
        <v>34308</v>
      </c>
      <c r="J512" s="2">
        <v>37868983</v>
      </c>
    </row>
    <row r="513" spans="1:10" ht="15" customHeight="1" x14ac:dyDescent="0.3">
      <c r="A513" s="2" t="s">
        <v>109</v>
      </c>
      <c r="B513" s="2" t="s">
        <v>34315</v>
      </c>
      <c r="C513" s="2" t="s">
        <v>336</v>
      </c>
      <c r="D513" s="2" t="s">
        <v>41</v>
      </c>
      <c r="E513" s="3">
        <v>7</v>
      </c>
      <c r="F513" s="3">
        <v>25</v>
      </c>
      <c r="G513" s="2" t="s">
        <v>797</v>
      </c>
      <c r="H513" s="2" t="s">
        <v>1088</v>
      </c>
      <c r="I513" s="2" t="s">
        <v>34308</v>
      </c>
      <c r="J513" s="2">
        <v>37868983</v>
      </c>
    </row>
    <row r="514" spans="1:10" ht="15" customHeight="1" x14ac:dyDescent="0.3">
      <c r="A514" s="2" t="s">
        <v>109</v>
      </c>
      <c r="B514" s="2" t="s">
        <v>34315</v>
      </c>
      <c r="C514" s="2" t="s">
        <v>24</v>
      </c>
      <c r="D514" s="2" t="s">
        <v>34309</v>
      </c>
      <c r="E514" s="3">
        <v>7</v>
      </c>
      <c r="F514" s="3">
        <v>1</v>
      </c>
      <c r="G514" s="2" t="s">
        <v>797</v>
      </c>
      <c r="H514" s="2" t="s">
        <v>629</v>
      </c>
      <c r="I514" s="2" t="s">
        <v>34308</v>
      </c>
      <c r="J514" s="2">
        <v>35445287</v>
      </c>
    </row>
    <row r="515" spans="1:10" ht="15" customHeight="1" x14ac:dyDescent="0.3">
      <c r="A515" s="2" t="s">
        <v>109</v>
      </c>
      <c r="B515" s="2" t="s">
        <v>34315</v>
      </c>
      <c r="C515" s="2" t="s">
        <v>336</v>
      </c>
      <c r="D515" s="2" t="s">
        <v>41</v>
      </c>
      <c r="E515" s="3">
        <v>7</v>
      </c>
      <c r="F515" s="3">
        <v>25</v>
      </c>
      <c r="G515" s="2" t="s">
        <v>797</v>
      </c>
      <c r="H515" s="2" t="s">
        <v>1088</v>
      </c>
      <c r="I515" s="2" t="s">
        <v>34308</v>
      </c>
      <c r="J515" s="2">
        <v>37511905</v>
      </c>
    </row>
    <row r="516" spans="1:10" ht="15" customHeight="1" x14ac:dyDescent="0.3">
      <c r="A516" s="2" t="s">
        <v>109</v>
      </c>
      <c r="B516" s="2" t="s">
        <v>34315</v>
      </c>
      <c r="C516" s="2" t="s">
        <v>336</v>
      </c>
      <c r="D516" s="2" t="s">
        <v>41</v>
      </c>
      <c r="E516" s="3">
        <v>7</v>
      </c>
      <c r="F516" s="3">
        <v>25</v>
      </c>
      <c r="G516" s="2" t="s">
        <v>797</v>
      </c>
      <c r="H516" s="2" t="s">
        <v>1088</v>
      </c>
      <c r="I516" s="2" t="s">
        <v>34308</v>
      </c>
      <c r="J516" s="2">
        <v>35445287</v>
      </c>
    </row>
    <row r="517" spans="1:10" ht="15" customHeight="1" x14ac:dyDescent="0.3">
      <c r="A517" s="2" t="s">
        <v>109</v>
      </c>
      <c r="B517" s="2" t="s">
        <v>34315</v>
      </c>
      <c r="C517" s="2" t="s">
        <v>24</v>
      </c>
      <c r="D517" s="2" t="s">
        <v>34309</v>
      </c>
      <c r="E517" s="3">
        <v>7</v>
      </c>
      <c r="F517" s="3">
        <v>1</v>
      </c>
      <c r="G517" s="2" t="s">
        <v>797</v>
      </c>
      <c r="H517" s="2" t="s">
        <v>629</v>
      </c>
      <c r="I517" s="2" t="s">
        <v>34308</v>
      </c>
      <c r="J517" s="2">
        <v>35625763</v>
      </c>
    </row>
    <row r="518" spans="1:10" ht="15" customHeight="1" x14ac:dyDescent="0.3">
      <c r="A518" s="2" t="s">
        <v>109</v>
      </c>
      <c r="B518" s="2" t="s">
        <v>34315</v>
      </c>
      <c r="C518" s="2" t="s">
        <v>24</v>
      </c>
      <c r="D518" s="2" t="s">
        <v>34309</v>
      </c>
      <c r="E518" s="3">
        <v>7</v>
      </c>
      <c r="F518" s="3">
        <v>1</v>
      </c>
      <c r="G518" s="2" t="s">
        <v>797</v>
      </c>
      <c r="H518" s="2" t="s">
        <v>629</v>
      </c>
      <c r="I518" s="2" t="s">
        <v>34308</v>
      </c>
      <c r="J518" s="2">
        <v>34746954</v>
      </c>
    </row>
    <row r="519" spans="1:10" ht="15" customHeight="1" x14ac:dyDescent="0.3">
      <c r="A519" s="2" t="s">
        <v>109</v>
      </c>
      <c r="B519" s="2" t="s">
        <v>34315</v>
      </c>
      <c r="C519" s="2" t="s">
        <v>254</v>
      </c>
      <c r="D519" s="2" t="s">
        <v>34327</v>
      </c>
      <c r="E519" s="3">
        <v>7</v>
      </c>
      <c r="F519" s="3">
        <v>19</v>
      </c>
      <c r="G519" s="2" t="s">
        <v>797</v>
      </c>
      <c r="H519" s="2" t="s">
        <v>991</v>
      </c>
      <c r="I519" s="2" t="s">
        <v>34308</v>
      </c>
      <c r="J519" s="2">
        <v>30043993</v>
      </c>
    </row>
    <row r="520" spans="1:10" ht="15" customHeight="1" x14ac:dyDescent="0.3">
      <c r="A520" s="2" t="s">
        <v>109</v>
      </c>
      <c r="B520" s="2" t="s">
        <v>34315</v>
      </c>
      <c r="C520" s="2" t="s">
        <v>24</v>
      </c>
      <c r="D520" s="2" t="s">
        <v>34309</v>
      </c>
      <c r="E520" s="3">
        <v>7</v>
      </c>
      <c r="F520" s="3">
        <v>1</v>
      </c>
      <c r="G520" s="2" t="s">
        <v>797</v>
      </c>
      <c r="H520" s="2" t="s">
        <v>629</v>
      </c>
      <c r="I520" s="2" t="s">
        <v>34308</v>
      </c>
      <c r="J520" s="2">
        <v>30455695</v>
      </c>
    </row>
    <row r="521" spans="1:10" ht="15" customHeight="1" x14ac:dyDescent="0.3">
      <c r="A521" s="2" t="s">
        <v>109</v>
      </c>
      <c r="B521" s="2" t="s">
        <v>34315</v>
      </c>
      <c r="C521" s="2" t="s">
        <v>24</v>
      </c>
      <c r="D521" s="2" t="s">
        <v>34309</v>
      </c>
      <c r="E521" s="3">
        <v>7</v>
      </c>
      <c r="F521" s="3">
        <v>1</v>
      </c>
      <c r="G521" s="2" t="s">
        <v>797</v>
      </c>
      <c r="H521" s="2" t="s">
        <v>629</v>
      </c>
      <c r="I521" s="2" t="s">
        <v>34308</v>
      </c>
      <c r="J521" s="2">
        <v>22936739</v>
      </c>
    </row>
    <row r="522" spans="1:10" ht="15" customHeight="1" x14ac:dyDescent="0.3">
      <c r="A522" s="2" t="s">
        <v>109</v>
      </c>
      <c r="B522" s="2" t="s">
        <v>34315</v>
      </c>
      <c r="C522" s="2" t="s">
        <v>24</v>
      </c>
      <c r="D522" s="2" t="s">
        <v>34309</v>
      </c>
      <c r="E522" s="3">
        <v>7</v>
      </c>
      <c r="F522" s="3">
        <v>1</v>
      </c>
      <c r="G522" s="2" t="s">
        <v>797</v>
      </c>
      <c r="H522" s="2" t="s">
        <v>629</v>
      </c>
      <c r="I522" s="2" t="s">
        <v>34308</v>
      </c>
      <c r="J522" s="2">
        <v>30043993</v>
      </c>
    </row>
    <row r="523" spans="1:10" ht="15" customHeight="1" x14ac:dyDescent="0.3">
      <c r="A523" s="2" t="s">
        <v>109</v>
      </c>
      <c r="B523" s="2" t="s">
        <v>34315</v>
      </c>
      <c r="C523" s="2" t="s">
        <v>24</v>
      </c>
      <c r="D523" s="2" t="s">
        <v>34309</v>
      </c>
      <c r="E523" s="3">
        <v>7</v>
      </c>
      <c r="F523" s="3">
        <v>1</v>
      </c>
      <c r="G523" s="2" t="s">
        <v>797</v>
      </c>
      <c r="H523" s="2" t="s">
        <v>629</v>
      </c>
      <c r="I523" s="2" t="s">
        <v>34308</v>
      </c>
      <c r="J523" s="2">
        <v>30644015</v>
      </c>
    </row>
    <row r="524" spans="1:10" ht="15" customHeight="1" x14ac:dyDescent="0.3">
      <c r="A524" s="2" t="s">
        <v>109</v>
      </c>
      <c r="B524" s="2" t="s">
        <v>34315</v>
      </c>
      <c r="C524" s="2" t="s">
        <v>24</v>
      </c>
      <c r="D524" s="2" t="s">
        <v>34309</v>
      </c>
      <c r="E524" s="3">
        <v>7</v>
      </c>
      <c r="F524" s="3">
        <v>1</v>
      </c>
      <c r="G524" s="2" t="s">
        <v>797</v>
      </c>
      <c r="H524" s="2" t="s">
        <v>629</v>
      </c>
      <c r="I524" s="2" t="s">
        <v>34308</v>
      </c>
      <c r="J524" s="2">
        <v>31361157</v>
      </c>
    </row>
    <row r="525" spans="1:10" ht="15" customHeight="1" x14ac:dyDescent="0.3">
      <c r="A525" s="2" t="s">
        <v>109</v>
      </c>
      <c r="B525" s="2" t="s">
        <v>34315</v>
      </c>
      <c r="C525" s="2" t="s">
        <v>24</v>
      </c>
      <c r="D525" s="2" t="s">
        <v>34309</v>
      </c>
      <c r="E525" s="3">
        <v>7</v>
      </c>
      <c r="F525" s="3">
        <v>1</v>
      </c>
      <c r="G525" s="2" t="s">
        <v>797</v>
      </c>
      <c r="H525" s="2" t="s">
        <v>629</v>
      </c>
      <c r="I525" s="2" t="s">
        <v>34308</v>
      </c>
      <c r="J525" s="2">
        <v>32695106</v>
      </c>
    </row>
    <row r="526" spans="1:10" ht="15" customHeight="1" x14ac:dyDescent="0.3">
      <c r="A526" s="2" t="s">
        <v>109</v>
      </c>
      <c r="B526" s="2" t="s">
        <v>34315</v>
      </c>
      <c r="C526" s="2" t="s">
        <v>56</v>
      </c>
      <c r="D526" s="2" t="s">
        <v>34311</v>
      </c>
      <c r="E526" s="3">
        <v>7</v>
      </c>
      <c r="F526" s="3">
        <v>3</v>
      </c>
      <c r="G526" s="2" t="s">
        <v>797</v>
      </c>
      <c r="H526" s="2" t="s">
        <v>732</v>
      </c>
      <c r="I526" s="2" t="s">
        <v>34308</v>
      </c>
      <c r="J526" s="2">
        <v>34746954</v>
      </c>
    </row>
    <row r="527" spans="1:10" ht="15" customHeight="1" x14ac:dyDescent="0.3">
      <c r="A527" s="2" t="s">
        <v>109</v>
      </c>
      <c r="B527" s="2" t="s">
        <v>34315</v>
      </c>
      <c r="C527" s="2" t="s">
        <v>336</v>
      </c>
      <c r="D527" s="2" t="s">
        <v>41</v>
      </c>
      <c r="E527" s="3">
        <v>7</v>
      </c>
      <c r="F527" s="3">
        <v>25</v>
      </c>
      <c r="G527" s="2" t="s">
        <v>797</v>
      </c>
      <c r="H527" s="2" t="s">
        <v>1088</v>
      </c>
      <c r="I527" s="2" t="s">
        <v>34308</v>
      </c>
      <c r="J527" s="2">
        <v>34347947</v>
      </c>
    </row>
    <row r="528" spans="1:10" ht="15" customHeight="1" x14ac:dyDescent="0.3">
      <c r="A528" s="2" t="s">
        <v>109</v>
      </c>
      <c r="B528" s="2" t="s">
        <v>34315</v>
      </c>
      <c r="C528" s="2" t="s">
        <v>24</v>
      </c>
      <c r="D528" s="2" t="s">
        <v>34309</v>
      </c>
      <c r="E528" s="3">
        <v>7</v>
      </c>
      <c r="F528" s="3">
        <v>1</v>
      </c>
      <c r="G528" s="2" t="s">
        <v>797</v>
      </c>
      <c r="H528" s="2" t="s">
        <v>629</v>
      </c>
      <c r="I528" s="2" t="s">
        <v>34308</v>
      </c>
      <c r="J528" s="2">
        <v>35967382</v>
      </c>
    </row>
    <row r="529" spans="1:10" ht="15" customHeight="1" x14ac:dyDescent="0.3">
      <c r="A529" s="2" t="s">
        <v>109</v>
      </c>
      <c r="B529" s="2" t="s">
        <v>34315</v>
      </c>
      <c r="C529" s="2" t="s">
        <v>336</v>
      </c>
      <c r="D529" s="2" t="s">
        <v>41</v>
      </c>
      <c r="E529" s="3">
        <v>7</v>
      </c>
      <c r="F529" s="3">
        <v>25</v>
      </c>
      <c r="G529" s="2" t="s">
        <v>797</v>
      </c>
      <c r="H529" s="2" t="s">
        <v>1088</v>
      </c>
      <c r="I529" s="2" t="s">
        <v>34308</v>
      </c>
      <c r="J529" s="2">
        <v>35967382</v>
      </c>
    </row>
    <row r="530" spans="1:10" ht="15" customHeight="1" x14ac:dyDescent="0.3">
      <c r="A530" s="2" t="s">
        <v>109</v>
      </c>
      <c r="B530" s="2" t="s">
        <v>34315</v>
      </c>
      <c r="C530" s="2" t="s">
        <v>24</v>
      </c>
      <c r="D530" s="2" t="s">
        <v>34309</v>
      </c>
      <c r="E530" s="3">
        <v>7</v>
      </c>
      <c r="F530" s="3">
        <v>1</v>
      </c>
      <c r="G530" s="2" t="s">
        <v>797</v>
      </c>
      <c r="H530" s="2" t="s">
        <v>629</v>
      </c>
      <c r="I530" s="2" t="s">
        <v>34308</v>
      </c>
      <c r="J530" s="2">
        <v>33894392</v>
      </c>
    </row>
    <row r="531" spans="1:10" ht="15" customHeight="1" x14ac:dyDescent="0.3">
      <c r="A531" s="2" t="s">
        <v>109</v>
      </c>
      <c r="B531" s="2" t="s">
        <v>34315</v>
      </c>
      <c r="C531" s="2" t="s">
        <v>336</v>
      </c>
      <c r="D531" s="2" t="s">
        <v>41</v>
      </c>
      <c r="E531" s="3">
        <v>7</v>
      </c>
      <c r="F531" s="3">
        <v>25</v>
      </c>
      <c r="G531" s="2" t="s">
        <v>797</v>
      </c>
      <c r="H531" s="2" t="s">
        <v>1088</v>
      </c>
      <c r="I531" s="2" t="s">
        <v>34308</v>
      </c>
      <c r="J531" s="2">
        <v>33894392</v>
      </c>
    </row>
    <row r="532" spans="1:10" ht="15" customHeight="1" x14ac:dyDescent="0.3">
      <c r="A532" s="2" t="s">
        <v>109</v>
      </c>
      <c r="B532" s="2" t="s">
        <v>34315</v>
      </c>
      <c r="C532" s="2" t="s">
        <v>336</v>
      </c>
      <c r="D532" s="2" t="s">
        <v>41</v>
      </c>
      <c r="E532" s="3">
        <v>7</v>
      </c>
      <c r="F532" s="3">
        <v>25</v>
      </c>
      <c r="G532" s="2" t="s">
        <v>797</v>
      </c>
      <c r="H532" s="2" t="s">
        <v>1088</v>
      </c>
      <c r="I532" s="2" t="s">
        <v>34308</v>
      </c>
      <c r="J532" s="2">
        <v>33059098</v>
      </c>
    </row>
    <row r="533" spans="1:10" ht="15" customHeight="1" x14ac:dyDescent="0.3">
      <c r="A533" s="2" t="s">
        <v>109</v>
      </c>
      <c r="B533" s="2" t="s">
        <v>34315</v>
      </c>
      <c r="C533" s="2" t="s">
        <v>24</v>
      </c>
      <c r="D533" s="2" t="s">
        <v>34309</v>
      </c>
      <c r="E533" s="3">
        <v>7</v>
      </c>
      <c r="F533" s="3">
        <v>1</v>
      </c>
      <c r="G533" s="2" t="s">
        <v>797</v>
      </c>
      <c r="H533" s="2" t="s">
        <v>629</v>
      </c>
      <c r="I533" s="2" t="s">
        <v>34308</v>
      </c>
      <c r="J533" s="2">
        <v>33777011</v>
      </c>
    </row>
    <row r="534" spans="1:10" ht="15" customHeight="1" x14ac:dyDescent="0.3">
      <c r="A534" s="2" t="s">
        <v>109</v>
      </c>
      <c r="B534" s="2" t="s">
        <v>34315</v>
      </c>
      <c r="C534" s="2" t="s">
        <v>336</v>
      </c>
      <c r="D534" s="2" t="s">
        <v>41</v>
      </c>
      <c r="E534" s="3">
        <v>7</v>
      </c>
      <c r="F534" s="3">
        <v>25</v>
      </c>
      <c r="G534" s="2" t="s">
        <v>797</v>
      </c>
      <c r="H534" s="2" t="s">
        <v>1088</v>
      </c>
      <c r="I534" s="2" t="s">
        <v>34308</v>
      </c>
      <c r="J534" s="2">
        <v>33777011</v>
      </c>
    </row>
    <row r="535" spans="1:10" ht="15" customHeight="1" x14ac:dyDescent="0.3">
      <c r="A535" s="2" t="s">
        <v>109</v>
      </c>
      <c r="B535" s="2" t="s">
        <v>34315</v>
      </c>
      <c r="C535" s="2" t="s">
        <v>24</v>
      </c>
      <c r="D535" s="2" t="s">
        <v>34309</v>
      </c>
      <c r="E535" s="3">
        <v>7</v>
      </c>
      <c r="F535" s="3">
        <v>1</v>
      </c>
      <c r="G535" s="2" t="s">
        <v>797</v>
      </c>
      <c r="H535" s="2" t="s">
        <v>629</v>
      </c>
      <c r="I535" s="2" t="s">
        <v>34308</v>
      </c>
      <c r="J535" s="2">
        <v>32169379</v>
      </c>
    </row>
    <row r="536" spans="1:10" ht="15" customHeight="1" x14ac:dyDescent="0.3">
      <c r="A536" s="2" t="s">
        <v>109</v>
      </c>
      <c r="B536" s="2" t="s">
        <v>34315</v>
      </c>
      <c r="C536" s="2" t="s">
        <v>24</v>
      </c>
      <c r="D536" s="2" t="s">
        <v>34309</v>
      </c>
      <c r="E536" s="3">
        <v>7</v>
      </c>
      <c r="F536" s="3">
        <v>1</v>
      </c>
      <c r="G536" s="2" t="s">
        <v>797</v>
      </c>
      <c r="H536" s="2" t="s">
        <v>629</v>
      </c>
      <c r="I536" s="2" t="s">
        <v>34308</v>
      </c>
      <c r="J536" s="2">
        <v>32333914</v>
      </c>
    </row>
    <row r="537" spans="1:10" ht="15" customHeight="1" x14ac:dyDescent="0.3">
      <c r="A537" s="2" t="s">
        <v>109</v>
      </c>
      <c r="B537" s="2" t="s">
        <v>34315</v>
      </c>
      <c r="C537" s="2" t="s">
        <v>56</v>
      </c>
      <c r="D537" s="2" t="s">
        <v>34311</v>
      </c>
      <c r="E537" s="3">
        <v>7</v>
      </c>
      <c r="F537" s="3">
        <v>3</v>
      </c>
      <c r="G537" s="2" t="s">
        <v>797</v>
      </c>
      <c r="H537" s="2" t="s">
        <v>732</v>
      </c>
      <c r="I537" s="2" t="s">
        <v>34308</v>
      </c>
      <c r="J537" s="2">
        <v>32333914</v>
      </c>
    </row>
    <row r="538" spans="1:10" ht="15" customHeight="1" x14ac:dyDescent="0.3">
      <c r="A538" s="2" t="s">
        <v>109</v>
      </c>
      <c r="B538" s="2" t="s">
        <v>34315</v>
      </c>
      <c r="C538" s="2" t="s">
        <v>24</v>
      </c>
      <c r="D538" s="2" t="s">
        <v>34309</v>
      </c>
      <c r="E538" s="3">
        <v>7</v>
      </c>
      <c r="F538" s="3">
        <v>1</v>
      </c>
      <c r="G538" s="2" t="s">
        <v>797</v>
      </c>
      <c r="H538" s="2" t="s">
        <v>629</v>
      </c>
      <c r="I538" s="2" t="s">
        <v>34308</v>
      </c>
      <c r="J538" s="2">
        <v>32278865</v>
      </c>
    </row>
    <row r="539" spans="1:10" ht="15" customHeight="1" x14ac:dyDescent="0.3">
      <c r="A539" s="2" t="s">
        <v>109</v>
      </c>
      <c r="B539" s="2" t="s">
        <v>34315</v>
      </c>
      <c r="C539" s="2" t="s">
        <v>24</v>
      </c>
      <c r="D539" s="2" t="s">
        <v>34309</v>
      </c>
      <c r="E539" s="3">
        <v>7</v>
      </c>
      <c r="F539" s="3">
        <v>1</v>
      </c>
      <c r="G539" s="2" t="s">
        <v>797</v>
      </c>
      <c r="H539" s="2" t="s">
        <v>629</v>
      </c>
      <c r="I539" s="2" t="s">
        <v>34308</v>
      </c>
      <c r="J539" s="2">
        <v>32235478</v>
      </c>
    </row>
    <row r="540" spans="1:10" ht="15" customHeight="1" x14ac:dyDescent="0.3">
      <c r="A540" s="2" t="s">
        <v>109</v>
      </c>
      <c r="B540" s="2" t="s">
        <v>34315</v>
      </c>
      <c r="C540" s="2" t="s">
        <v>336</v>
      </c>
      <c r="D540" s="2" t="s">
        <v>41</v>
      </c>
      <c r="E540" s="3">
        <v>7</v>
      </c>
      <c r="F540" s="3">
        <v>25</v>
      </c>
      <c r="G540" s="2" t="s">
        <v>797</v>
      </c>
      <c r="H540" s="2" t="s">
        <v>1088</v>
      </c>
      <c r="I540" s="2" t="s">
        <v>34308</v>
      </c>
      <c r="J540" s="2">
        <v>31916122</v>
      </c>
    </row>
    <row r="541" spans="1:10" ht="15" customHeight="1" x14ac:dyDescent="0.3">
      <c r="A541" s="2" t="s">
        <v>109</v>
      </c>
      <c r="B541" s="2" t="s">
        <v>34315</v>
      </c>
      <c r="C541" s="2" t="s">
        <v>24</v>
      </c>
      <c r="D541" s="2" t="s">
        <v>34309</v>
      </c>
      <c r="E541" s="3">
        <v>7</v>
      </c>
      <c r="F541" s="3">
        <v>1</v>
      </c>
      <c r="G541" s="2" t="s">
        <v>797</v>
      </c>
      <c r="H541" s="2" t="s">
        <v>629</v>
      </c>
      <c r="I541" s="2" t="s">
        <v>34308</v>
      </c>
      <c r="J541" s="2">
        <v>32296413</v>
      </c>
    </row>
    <row r="542" spans="1:10" ht="15" customHeight="1" x14ac:dyDescent="0.3">
      <c r="A542" s="2" t="s">
        <v>109</v>
      </c>
      <c r="B542" s="2" t="s">
        <v>34315</v>
      </c>
      <c r="C542" s="2" t="s">
        <v>336</v>
      </c>
      <c r="D542" s="2" t="s">
        <v>41</v>
      </c>
      <c r="E542" s="3">
        <v>7</v>
      </c>
      <c r="F542" s="3">
        <v>25</v>
      </c>
      <c r="G542" s="2" t="s">
        <v>797</v>
      </c>
      <c r="H542" s="2" t="s">
        <v>1088</v>
      </c>
      <c r="I542" s="2" t="s">
        <v>34308</v>
      </c>
      <c r="J542" s="2">
        <v>32296413</v>
      </c>
    </row>
    <row r="543" spans="1:10" ht="15" customHeight="1" x14ac:dyDescent="0.3">
      <c r="A543" s="2" t="s">
        <v>109</v>
      </c>
      <c r="B543" s="2" t="s">
        <v>34315</v>
      </c>
      <c r="C543" s="2" t="s">
        <v>56</v>
      </c>
      <c r="D543" s="2" t="s">
        <v>34311</v>
      </c>
      <c r="E543" s="3">
        <v>7</v>
      </c>
      <c r="F543" s="3">
        <v>3</v>
      </c>
      <c r="G543" s="2" t="s">
        <v>797</v>
      </c>
      <c r="H543" s="2" t="s">
        <v>732</v>
      </c>
      <c r="I543" s="2" t="s">
        <v>34308</v>
      </c>
      <c r="J543" s="2">
        <v>35625763</v>
      </c>
    </row>
    <row r="544" spans="1:10" ht="15" customHeight="1" x14ac:dyDescent="0.3">
      <c r="A544" s="2" t="s">
        <v>120</v>
      </c>
      <c r="B544" s="2" t="s">
        <v>34316</v>
      </c>
      <c r="C544" s="2" t="s">
        <v>40</v>
      </c>
      <c r="D544" s="2" t="s">
        <v>34310</v>
      </c>
      <c r="E544" s="3">
        <v>8</v>
      </c>
      <c r="F544" s="3">
        <v>2</v>
      </c>
      <c r="G544" s="2" t="s">
        <v>820</v>
      </c>
      <c r="H544" s="2" t="s">
        <v>653</v>
      </c>
      <c r="I544" s="2" t="s">
        <v>34306</v>
      </c>
      <c r="J544" s="2" t="s">
        <v>5780</v>
      </c>
    </row>
    <row r="545" spans="1:10" ht="15" customHeight="1" x14ac:dyDescent="0.3">
      <c r="A545" s="2" t="s">
        <v>120</v>
      </c>
      <c r="B545" s="2" t="s">
        <v>34316</v>
      </c>
      <c r="C545" s="2" t="s">
        <v>94</v>
      </c>
      <c r="D545" s="2" t="s">
        <v>34314</v>
      </c>
      <c r="E545" s="3">
        <v>8</v>
      </c>
      <c r="F545" s="3">
        <v>6</v>
      </c>
      <c r="G545" s="2" t="s">
        <v>820</v>
      </c>
      <c r="H545" s="2" t="s">
        <v>782</v>
      </c>
      <c r="I545" s="2" t="s">
        <v>34306</v>
      </c>
      <c r="J545" s="2" t="s">
        <v>5780</v>
      </c>
    </row>
    <row r="546" spans="1:10" ht="15" customHeight="1" x14ac:dyDescent="0.3">
      <c r="A546" s="2" t="s">
        <v>120</v>
      </c>
      <c r="B546" s="2" t="s">
        <v>34316</v>
      </c>
      <c r="C546" s="2" t="s">
        <v>69</v>
      </c>
      <c r="D546" s="2" t="s">
        <v>34312</v>
      </c>
      <c r="E546" s="3">
        <v>8</v>
      </c>
      <c r="F546" s="3">
        <v>4</v>
      </c>
      <c r="G546" s="2" t="s">
        <v>820</v>
      </c>
      <c r="H546" s="2" t="s">
        <v>756</v>
      </c>
      <c r="I546" s="2" t="s">
        <v>34306</v>
      </c>
      <c r="J546" s="2" t="s">
        <v>5780</v>
      </c>
    </row>
    <row r="547" spans="1:10" ht="15" customHeight="1" x14ac:dyDescent="0.3">
      <c r="A547" s="2" t="s">
        <v>120</v>
      </c>
      <c r="B547" s="2" t="s">
        <v>34316</v>
      </c>
      <c r="C547" s="2" t="s">
        <v>40</v>
      </c>
      <c r="D547" s="2" t="s">
        <v>34310</v>
      </c>
      <c r="E547" s="3">
        <v>8</v>
      </c>
      <c r="F547" s="3">
        <v>2</v>
      </c>
      <c r="G547" s="2" t="s">
        <v>820</v>
      </c>
      <c r="H547" s="2" t="s">
        <v>653</v>
      </c>
      <c r="I547" s="2" t="s">
        <v>34306</v>
      </c>
      <c r="J547" s="2" t="s">
        <v>6665</v>
      </c>
    </row>
    <row r="548" spans="1:10" ht="15" customHeight="1" x14ac:dyDescent="0.3">
      <c r="A548" s="2" t="s">
        <v>120</v>
      </c>
      <c r="B548" s="2" t="s">
        <v>34316</v>
      </c>
      <c r="C548" s="2" t="s">
        <v>179</v>
      </c>
      <c r="D548" s="2" t="s">
        <v>34321</v>
      </c>
      <c r="E548" s="3">
        <v>8</v>
      </c>
      <c r="F548" s="3">
        <v>13</v>
      </c>
      <c r="G548" s="2" t="s">
        <v>820</v>
      </c>
      <c r="H548" s="2" t="s">
        <v>884</v>
      </c>
      <c r="I548" s="2" t="s">
        <v>34306</v>
      </c>
      <c r="J548" s="2" t="s">
        <v>4880</v>
      </c>
    </row>
    <row r="549" spans="1:10" ht="15" customHeight="1" x14ac:dyDescent="0.3">
      <c r="A549" s="2" t="s">
        <v>120</v>
      </c>
      <c r="B549" s="2" t="s">
        <v>34316</v>
      </c>
      <c r="C549" s="2" t="s">
        <v>135</v>
      </c>
      <c r="D549" s="2" t="s">
        <v>34317</v>
      </c>
      <c r="E549" s="3">
        <v>8</v>
      </c>
      <c r="F549" s="3">
        <v>9</v>
      </c>
      <c r="G549" s="2" t="s">
        <v>820</v>
      </c>
      <c r="H549" s="2" t="s">
        <v>840</v>
      </c>
      <c r="I549" s="2" t="s">
        <v>34306</v>
      </c>
      <c r="J549" s="2" t="s">
        <v>4880</v>
      </c>
    </row>
    <row r="550" spans="1:10" ht="15" customHeight="1" x14ac:dyDescent="0.3">
      <c r="A550" s="2" t="s">
        <v>120</v>
      </c>
      <c r="B550" s="2" t="s">
        <v>34316</v>
      </c>
      <c r="C550" s="2" t="s">
        <v>94</v>
      </c>
      <c r="D550" s="2" t="s">
        <v>34314</v>
      </c>
      <c r="E550" s="3">
        <v>8</v>
      </c>
      <c r="F550" s="3">
        <v>6</v>
      </c>
      <c r="G550" s="2" t="s">
        <v>820</v>
      </c>
      <c r="H550" s="2" t="s">
        <v>782</v>
      </c>
      <c r="I550" s="2" t="s">
        <v>34306</v>
      </c>
      <c r="J550" s="2" t="s">
        <v>4880</v>
      </c>
    </row>
    <row r="551" spans="1:10" ht="15" customHeight="1" x14ac:dyDescent="0.3">
      <c r="A551" s="2" t="s">
        <v>120</v>
      </c>
      <c r="B551" s="2" t="s">
        <v>34316</v>
      </c>
      <c r="C551" s="2" t="s">
        <v>82</v>
      </c>
      <c r="D551" s="2" t="s">
        <v>34313</v>
      </c>
      <c r="E551" s="3">
        <v>8</v>
      </c>
      <c r="F551" s="3">
        <v>5</v>
      </c>
      <c r="G551" s="2" t="s">
        <v>820</v>
      </c>
      <c r="H551" s="2" t="s">
        <v>773</v>
      </c>
      <c r="I551" s="2" t="s">
        <v>34306</v>
      </c>
      <c r="J551" s="2" t="s">
        <v>4880</v>
      </c>
    </row>
    <row r="552" spans="1:10" ht="15" customHeight="1" x14ac:dyDescent="0.3">
      <c r="A552" s="2" t="s">
        <v>120</v>
      </c>
      <c r="B552" s="2" t="s">
        <v>34316</v>
      </c>
      <c r="C552" s="2" t="s">
        <v>69</v>
      </c>
      <c r="D552" s="2" t="s">
        <v>34312</v>
      </c>
      <c r="E552" s="3">
        <v>8</v>
      </c>
      <c r="F552" s="3">
        <v>4</v>
      </c>
      <c r="G552" s="2" t="s">
        <v>820</v>
      </c>
      <c r="H552" s="2" t="s">
        <v>756</v>
      </c>
      <c r="I552" s="2" t="s">
        <v>34306</v>
      </c>
      <c r="J552" s="2" t="s">
        <v>4880</v>
      </c>
    </row>
    <row r="553" spans="1:10" ht="15" customHeight="1" x14ac:dyDescent="0.3">
      <c r="A553" s="2" t="s">
        <v>120</v>
      </c>
      <c r="B553" s="2" t="s">
        <v>34316</v>
      </c>
      <c r="C553" s="2" t="s">
        <v>40</v>
      </c>
      <c r="D553" s="2" t="s">
        <v>34310</v>
      </c>
      <c r="E553" s="3">
        <v>8</v>
      </c>
      <c r="F553" s="3">
        <v>2</v>
      </c>
      <c r="G553" s="2" t="s">
        <v>820</v>
      </c>
      <c r="H553" s="2" t="s">
        <v>653</v>
      </c>
      <c r="I553" s="2" t="s">
        <v>34306</v>
      </c>
      <c r="J553" s="2" t="s">
        <v>4880</v>
      </c>
    </row>
    <row r="554" spans="1:10" ht="15" customHeight="1" x14ac:dyDescent="0.3">
      <c r="A554" s="2" t="s">
        <v>120</v>
      </c>
      <c r="B554" s="2" t="s">
        <v>34316</v>
      </c>
      <c r="C554" s="2" t="s">
        <v>206</v>
      </c>
      <c r="D554" s="2" t="s">
        <v>34323</v>
      </c>
      <c r="E554" s="3">
        <v>8</v>
      </c>
      <c r="F554" s="3">
        <v>15</v>
      </c>
      <c r="G554" s="2" t="s">
        <v>820</v>
      </c>
      <c r="H554" s="2" t="s">
        <v>916</v>
      </c>
      <c r="I554" s="2" t="s">
        <v>34306</v>
      </c>
      <c r="J554" s="2" t="s">
        <v>5780</v>
      </c>
    </row>
    <row r="555" spans="1:10" ht="15" customHeight="1" x14ac:dyDescent="0.3">
      <c r="A555" s="2" t="s">
        <v>120</v>
      </c>
      <c r="B555" s="2" t="s">
        <v>34316</v>
      </c>
      <c r="C555" s="2" t="s">
        <v>179</v>
      </c>
      <c r="D555" s="2" t="s">
        <v>34321</v>
      </c>
      <c r="E555" s="3">
        <v>8</v>
      </c>
      <c r="F555" s="3">
        <v>13</v>
      </c>
      <c r="G555" s="2" t="s">
        <v>820</v>
      </c>
      <c r="H555" s="2" t="s">
        <v>884</v>
      </c>
      <c r="I555" s="2" t="s">
        <v>34307</v>
      </c>
      <c r="J555" s="2" t="s">
        <v>5517</v>
      </c>
    </row>
    <row r="556" spans="1:10" ht="15" customHeight="1" x14ac:dyDescent="0.3">
      <c r="A556" s="2" t="s">
        <v>120</v>
      </c>
      <c r="B556" s="2" t="s">
        <v>34316</v>
      </c>
      <c r="C556" s="2" t="s">
        <v>135</v>
      </c>
      <c r="D556" s="2" t="s">
        <v>34317</v>
      </c>
      <c r="E556" s="3">
        <v>8</v>
      </c>
      <c r="F556" s="3">
        <v>9</v>
      </c>
      <c r="G556" s="2" t="s">
        <v>820</v>
      </c>
      <c r="H556" s="2" t="s">
        <v>840</v>
      </c>
      <c r="I556" s="2" t="s">
        <v>34307</v>
      </c>
      <c r="J556" s="2" t="s">
        <v>5517</v>
      </c>
    </row>
    <row r="557" spans="1:10" ht="15" customHeight="1" x14ac:dyDescent="0.3">
      <c r="A557" s="2" t="s">
        <v>120</v>
      </c>
      <c r="B557" s="2" t="s">
        <v>34316</v>
      </c>
      <c r="C557" s="2" t="s">
        <v>94</v>
      </c>
      <c r="D557" s="2" t="s">
        <v>34314</v>
      </c>
      <c r="E557" s="3">
        <v>8</v>
      </c>
      <c r="F557" s="3">
        <v>6</v>
      </c>
      <c r="G557" s="2" t="s">
        <v>820</v>
      </c>
      <c r="H557" s="2" t="s">
        <v>782</v>
      </c>
      <c r="I557" s="2" t="s">
        <v>34307</v>
      </c>
      <c r="J557" s="2" t="s">
        <v>5517</v>
      </c>
    </row>
    <row r="558" spans="1:10" ht="15" customHeight="1" x14ac:dyDescent="0.3">
      <c r="A558" s="2" t="s">
        <v>120</v>
      </c>
      <c r="B558" s="2" t="s">
        <v>34316</v>
      </c>
      <c r="C558" s="2" t="s">
        <v>82</v>
      </c>
      <c r="D558" s="2" t="s">
        <v>34313</v>
      </c>
      <c r="E558" s="3">
        <v>8</v>
      </c>
      <c r="F558" s="3">
        <v>5</v>
      </c>
      <c r="G558" s="2" t="s">
        <v>820</v>
      </c>
      <c r="H558" s="2" t="s">
        <v>773</v>
      </c>
      <c r="I558" s="2" t="s">
        <v>34307</v>
      </c>
      <c r="J558" s="2" t="s">
        <v>5517</v>
      </c>
    </row>
    <row r="559" spans="1:10" ht="15" customHeight="1" x14ac:dyDescent="0.3">
      <c r="A559" s="2" t="s">
        <v>120</v>
      </c>
      <c r="B559" s="2" t="s">
        <v>34316</v>
      </c>
      <c r="C559" s="2" t="s">
        <v>69</v>
      </c>
      <c r="D559" s="2" t="s">
        <v>34312</v>
      </c>
      <c r="E559" s="3">
        <v>8</v>
      </c>
      <c r="F559" s="3">
        <v>4</v>
      </c>
      <c r="G559" s="2" t="s">
        <v>820</v>
      </c>
      <c r="H559" s="2" t="s">
        <v>756</v>
      </c>
      <c r="I559" s="2" t="s">
        <v>34307</v>
      </c>
      <c r="J559" s="2" t="s">
        <v>5517</v>
      </c>
    </row>
    <row r="560" spans="1:10" ht="15" customHeight="1" x14ac:dyDescent="0.3">
      <c r="A560" s="2" t="s">
        <v>120</v>
      </c>
      <c r="B560" s="2" t="s">
        <v>34316</v>
      </c>
      <c r="C560" s="2" t="s">
        <v>40</v>
      </c>
      <c r="D560" s="2" t="s">
        <v>34310</v>
      </c>
      <c r="E560" s="3">
        <v>8</v>
      </c>
      <c r="F560" s="3">
        <v>2</v>
      </c>
      <c r="G560" s="2" t="s">
        <v>820</v>
      </c>
      <c r="H560" s="2" t="s">
        <v>653</v>
      </c>
      <c r="I560" s="2" t="s">
        <v>34307</v>
      </c>
      <c r="J560" s="2" t="s">
        <v>5517</v>
      </c>
    </row>
    <row r="561" spans="1:10" ht="15" customHeight="1" x14ac:dyDescent="0.3">
      <c r="A561" s="2" t="s">
        <v>120</v>
      </c>
      <c r="B561" s="2" t="s">
        <v>34316</v>
      </c>
      <c r="C561" s="2" t="s">
        <v>206</v>
      </c>
      <c r="D561" s="2" t="s">
        <v>34323</v>
      </c>
      <c r="E561" s="3">
        <v>8</v>
      </c>
      <c r="F561" s="3">
        <v>15</v>
      </c>
      <c r="G561" s="2" t="s">
        <v>820</v>
      </c>
      <c r="H561" s="2" t="s">
        <v>916</v>
      </c>
      <c r="I561" s="2" t="s">
        <v>34307</v>
      </c>
      <c r="J561" s="2" t="s">
        <v>5779</v>
      </c>
    </row>
    <row r="562" spans="1:10" ht="15" customHeight="1" x14ac:dyDescent="0.3">
      <c r="A562" s="2" t="s">
        <v>120</v>
      </c>
      <c r="B562" s="2" t="s">
        <v>34316</v>
      </c>
      <c r="C562" s="2" t="s">
        <v>94</v>
      </c>
      <c r="D562" s="2" t="s">
        <v>34314</v>
      </c>
      <c r="E562" s="3">
        <v>8</v>
      </c>
      <c r="F562" s="3">
        <v>6</v>
      </c>
      <c r="G562" s="2" t="s">
        <v>820</v>
      </c>
      <c r="H562" s="2" t="s">
        <v>782</v>
      </c>
      <c r="I562" s="2" t="s">
        <v>34307</v>
      </c>
      <c r="J562" s="2" t="s">
        <v>5505</v>
      </c>
    </row>
    <row r="563" spans="1:10" ht="15" customHeight="1" x14ac:dyDescent="0.3">
      <c r="A563" s="2" t="s">
        <v>120</v>
      </c>
      <c r="B563" s="2" t="s">
        <v>34316</v>
      </c>
      <c r="C563" s="2" t="s">
        <v>69</v>
      </c>
      <c r="D563" s="2" t="s">
        <v>34312</v>
      </c>
      <c r="E563" s="3">
        <v>8</v>
      </c>
      <c r="F563" s="3">
        <v>4</v>
      </c>
      <c r="G563" s="2" t="s">
        <v>820</v>
      </c>
      <c r="H563" s="2" t="s">
        <v>756</v>
      </c>
      <c r="I563" s="2" t="s">
        <v>34307</v>
      </c>
      <c r="J563" s="2" t="s">
        <v>5505</v>
      </c>
    </row>
    <row r="564" spans="1:10" ht="15" customHeight="1" x14ac:dyDescent="0.3">
      <c r="A564" s="2" t="s">
        <v>120</v>
      </c>
      <c r="B564" s="2" t="s">
        <v>34316</v>
      </c>
      <c r="C564" s="2" t="s">
        <v>170</v>
      </c>
      <c r="D564" s="2" t="s">
        <v>34320</v>
      </c>
      <c r="E564" s="3">
        <v>8</v>
      </c>
      <c r="F564" s="3">
        <v>12</v>
      </c>
      <c r="G564" s="2" t="s">
        <v>820</v>
      </c>
      <c r="H564" s="2" t="s">
        <v>1534</v>
      </c>
      <c r="I564" s="2" t="s">
        <v>34307</v>
      </c>
      <c r="J564" s="2" t="s">
        <v>5517</v>
      </c>
    </row>
    <row r="565" spans="1:10" ht="15" customHeight="1" x14ac:dyDescent="0.3">
      <c r="A565" s="2" t="s">
        <v>120</v>
      </c>
      <c r="B565" s="2" t="s">
        <v>34316</v>
      </c>
      <c r="C565" s="2" t="s">
        <v>40</v>
      </c>
      <c r="D565" s="2" t="s">
        <v>34310</v>
      </c>
      <c r="E565" s="3">
        <v>8</v>
      </c>
      <c r="F565" s="3">
        <v>2</v>
      </c>
      <c r="G565" s="2" t="s">
        <v>820</v>
      </c>
      <c r="H565" s="2" t="s">
        <v>653</v>
      </c>
      <c r="I565" s="2" t="s">
        <v>34307</v>
      </c>
      <c r="J565" s="2" t="s">
        <v>5505</v>
      </c>
    </row>
    <row r="566" spans="1:10" ht="15" customHeight="1" x14ac:dyDescent="0.3">
      <c r="A566" s="2" t="s">
        <v>120</v>
      </c>
      <c r="B566" s="2" t="s">
        <v>34316</v>
      </c>
      <c r="C566" s="2" t="s">
        <v>69</v>
      </c>
      <c r="D566" s="2" t="s">
        <v>34312</v>
      </c>
      <c r="E566" s="3">
        <v>8</v>
      </c>
      <c r="F566" s="3">
        <v>4</v>
      </c>
      <c r="G566" s="2" t="s">
        <v>820</v>
      </c>
      <c r="H566" s="2" t="s">
        <v>756</v>
      </c>
      <c r="I566" s="2" t="s">
        <v>34308</v>
      </c>
      <c r="J566" s="2">
        <v>25011356</v>
      </c>
    </row>
    <row r="567" spans="1:10" ht="15" customHeight="1" x14ac:dyDescent="0.3">
      <c r="A567" s="2" t="s">
        <v>120</v>
      </c>
      <c r="B567" s="2" t="s">
        <v>34316</v>
      </c>
      <c r="C567" s="2" t="s">
        <v>465</v>
      </c>
      <c r="D567" s="2" t="s">
        <v>34343</v>
      </c>
      <c r="E567" s="3">
        <v>8</v>
      </c>
      <c r="F567" s="3">
        <v>36</v>
      </c>
      <c r="G567" s="2" t="s">
        <v>820</v>
      </c>
      <c r="H567" s="2" t="s">
        <v>1222</v>
      </c>
      <c r="I567" s="2" t="s">
        <v>34308</v>
      </c>
      <c r="J567" s="2">
        <v>33544838</v>
      </c>
    </row>
    <row r="568" spans="1:10" ht="15" customHeight="1" x14ac:dyDescent="0.3">
      <c r="A568" s="2" t="s">
        <v>120</v>
      </c>
      <c r="B568" s="2" t="s">
        <v>34316</v>
      </c>
      <c r="C568" s="2" t="s">
        <v>69</v>
      </c>
      <c r="D568" s="2" t="s">
        <v>34312</v>
      </c>
      <c r="E568" s="3">
        <v>8</v>
      </c>
      <c r="F568" s="3">
        <v>4</v>
      </c>
      <c r="G568" s="2" t="s">
        <v>820</v>
      </c>
      <c r="H568" s="2" t="s">
        <v>756</v>
      </c>
      <c r="I568" s="2" t="s">
        <v>34308</v>
      </c>
      <c r="J568" s="2">
        <v>33400918</v>
      </c>
    </row>
    <row r="569" spans="1:10" ht="15" customHeight="1" x14ac:dyDescent="0.3">
      <c r="A569" s="2" t="s">
        <v>120</v>
      </c>
      <c r="B569" s="2" t="s">
        <v>34316</v>
      </c>
      <c r="C569" s="2" t="s">
        <v>69</v>
      </c>
      <c r="D569" s="2" t="s">
        <v>34312</v>
      </c>
      <c r="E569" s="3">
        <v>8</v>
      </c>
      <c r="F569" s="3">
        <v>4</v>
      </c>
      <c r="G569" s="2" t="s">
        <v>820</v>
      </c>
      <c r="H569" s="2" t="s">
        <v>756</v>
      </c>
      <c r="I569" s="2" t="s">
        <v>34308</v>
      </c>
      <c r="J569" s="2">
        <v>33271349</v>
      </c>
    </row>
    <row r="570" spans="1:10" ht="15" customHeight="1" x14ac:dyDescent="0.3">
      <c r="A570" s="2" t="s">
        <v>120</v>
      </c>
      <c r="B570" s="2" t="s">
        <v>34316</v>
      </c>
      <c r="C570" s="2" t="s">
        <v>69</v>
      </c>
      <c r="D570" s="2" t="s">
        <v>34312</v>
      </c>
      <c r="E570" s="3">
        <v>8</v>
      </c>
      <c r="F570" s="3">
        <v>4</v>
      </c>
      <c r="G570" s="2" t="s">
        <v>820</v>
      </c>
      <c r="H570" s="2" t="s">
        <v>756</v>
      </c>
      <c r="I570" s="2" t="s">
        <v>34308</v>
      </c>
      <c r="J570" s="2">
        <v>33508850</v>
      </c>
    </row>
    <row r="571" spans="1:10" ht="15" customHeight="1" x14ac:dyDescent="0.3">
      <c r="A571" s="2" t="s">
        <v>120</v>
      </c>
      <c r="B571" s="2" t="s">
        <v>34316</v>
      </c>
      <c r="C571" s="2" t="s">
        <v>206</v>
      </c>
      <c r="D571" s="2" t="s">
        <v>34323</v>
      </c>
      <c r="E571" s="3">
        <v>8</v>
      </c>
      <c r="F571" s="3">
        <v>15</v>
      </c>
      <c r="G571" s="2" t="s">
        <v>820</v>
      </c>
      <c r="H571" s="2" t="s">
        <v>916</v>
      </c>
      <c r="I571" s="2" t="s">
        <v>34308</v>
      </c>
      <c r="J571" s="2">
        <v>33508850</v>
      </c>
    </row>
    <row r="572" spans="1:10" ht="15" customHeight="1" x14ac:dyDescent="0.3">
      <c r="A572" s="2" t="s">
        <v>120</v>
      </c>
      <c r="B572" s="2" t="s">
        <v>34316</v>
      </c>
      <c r="C572" s="2" t="s">
        <v>40</v>
      </c>
      <c r="D572" s="2" t="s">
        <v>34310</v>
      </c>
      <c r="E572" s="3">
        <v>8</v>
      </c>
      <c r="F572" s="3">
        <v>2</v>
      </c>
      <c r="G572" s="2" t="s">
        <v>820</v>
      </c>
      <c r="H572" s="2" t="s">
        <v>653</v>
      </c>
      <c r="I572" s="2" t="s">
        <v>34308</v>
      </c>
      <c r="J572" s="2">
        <v>33973219</v>
      </c>
    </row>
    <row r="573" spans="1:10" ht="15" customHeight="1" x14ac:dyDescent="0.3">
      <c r="A573" s="2" t="s">
        <v>120</v>
      </c>
      <c r="B573" s="2" t="s">
        <v>34316</v>
      </c>
      <c r="C573" s="2" t="s">
        <v>40</v>
      </c>
      <c r="D573" s="2" t="s">
        <v>34310</v>
      </c>
      <c r="E573" s="3">
        <v>8</v>
      </c>
      <c r="F573" s="3">
        <v>2</v>
      </c>
      <c r="G573" s="2" t="s">
        <v>820</v>
      </c>
      <c r="H573" s="2" t="s">
        <v>653</v>
      </c>
      <c r="I573" s="2" t="s">
        <v>34308</v>
      </c>
      <c r="J573" s="2">
        <v>32323644</v>
      </c>
    </row>
    <row r="574" spans="1:10" ht="15" customHeight="1" x14ac:dyDescent="0.3">
      <c r="A574" s="2" t="s">
        <v>120</v>
      </c>
      <c r="B574" s="2" t="s">
        <v>34316</v>
      </c>
      <c r="C574" s="2" t="s">
        <v>40</v>
      </c>
      <c r="D574" s="2" t="s">
        <v>34310</v>
      </c>
      <c r="E574" s="3">
        <v>8</v>
      </c>
      <c r="F574" s="3">
        <v>2</v>
      </c>
      <c r="G574" s="2" t="s">
        <v>820</v>
      </c>
      <c r="H574" s="2" t="s">
        <v>653</v>
      </c>
      <c r="I574" s="2" t="s">
        <v>34308</v>
      </c>
      <c r="J574" s="2">
        <v>29364371</v>
      </c>
    </row>
    <row r="575" spans="1:10" ht="15" customHeight="1" x14ac:dyDescent="0.3">
      <c r="A575" s="2" t="s">
        <v>120</v>
      </c>
      <c r="B575" s="2" t="s">
        <v>34316</v>
      </c>
      <c r="C575" s="2" t="s">
        <v>69</v>
      </c>
      <c r="D575" s="2" t="s">
        <v>34312</v>
      </c>
      <c r="E575" s="3">
        <v>8</v>
      </c>
      <c r="F575" s="3">
        <v>4</v>
      </c>
      <c r="G575" s="2" t="s">
        <v>820</v>
      </c>
      <c r="H575" s="2" t="s">
        <v>756</v>
      </c>
      <c r="I575" s="2" t="s">
        <v>34308</v>
      </c>
      <c r="J575" s="2">
        <v>29364371</v>
      </c>
    </row>
    <row r="576" spans="1:10" ht="15" customHeight="1" x14ac:dyDescent="0.3">
      <c r="A576" s="2" t="s">
        <v>120</v>
      </c>
      <c r="B576" s="2" t="s">
        <v>34316</v>
      </c>
      <c r="C576" s="2" t="s">
        <v>69</v>
      </c>
      <c r="D576" s="2" t="s">
        <v>34312</v>
      </c>
      <c r="E576" s="3">
        <v>8</v>
      </c>
      <c r="F576" s="3">
        <v>4</v>
      </c>
      <c r="G576" s="2" t="s">
        <v>820</v>
      </c>
      <c r="H576" s="2" t="s">
        <v>756</v>
      </c>
      <c r="I576" s="2" t="s">
        <v>34308</v>
      </c>
      <c r="J576" s="2">
        <v>27484815</v>
      </c>
    </row>
    <row r="577" spans="1:10" ht="15" customHeight="1" x14ac:dyDescent="0.3">
      <c r="A577" s="2" t="s">
        <v>120</v>
      </c>
      <c r="B577" s="2" t="s">
        <v>34316</v>
      </c>
      <c r="C577" s="2" t="s">
        <v>190</v>
      </c>
      <c r="D577" s="2" t="s">
        <v>34322</v>
      </c>
      <c r="E577" s="3">
        <v>8</v>
      </c>
      <c r="F577" s="3">
        <v>14</v>
      </c>
      <c r="G577" s="2" t="s">
        <v>820</v>
      </c>
      <c r="H577" s="2" t="s">
        <v>902</v>
      </c>
      <c r="I577" s="2" t="s">
        <v>34308</v>
      </c>
      <c r="J577" s="2">
        <v>27484815</v>
      </c>
    </row>
    <row r="578" spans="1:10" ht="15" customHeight="1" x14ac:dyDescent="0.3">
      <c r="A578" s="2" t="s">
        <v>120</v>
      </c>
      <c r="B578" s="2" t="s">
        <v>34316</v>
      </c>
      <c r="C578" s="2" t="s">
        <v>40</v>
      </c>
      <c r="D578" s="2" t="s">
        <v>34310</v>
      </c>
      <c r="E578" s="3">
        <v>8</v>
      </c>
      <c r="F578" s="3">
        <v>2</v>
      </c>
      <c r="G578" s="2" t="s">
        <v>820</v>
      </c>
      <c r="H578" s="2" t="s">
        <v>653</v>
      </c>
      <c r="I578" s="2" t="s">
        <v>34308</v>
      </c>
      <c r="J578" s="2">
        <v>25796303</v>
      </c>
    </row>
    <row r="579" spans="1:10" ht="15" customHeight="1" x14ac:dyDescent="0.3">
      <c r="A579" s="2" t="s">
        <v>120</v>
      </c>
      <c r="B579" s="2" t="s">
        <v>34316</v>
      </c>
      <c r="C579" s="2" t="s">
        <v>94</v>
      </c>
      <c r="D579" s="2" t="s">
        <v>34314</v>
      </c>
      <c r="E579" s="3">
        <v>8</v>
      </c>
      <c r="F579" s="3">
        <v>6</v>
      </c>
      <c r="G579" s="2" t="s">
        <v>820</v>
      </c>
      <c r="H579" s="2" t="s">
        <v>782</v>
      </c>
      <c r="I579" s="2" t="s">
        <v>34308</v>
      </c>
      <c r="J579" s="2">
        <v>25796303</v>
      </c>
    </row>
    <row r="580" spans="1:10" ht="15" customHeight="1" x14ac:dyDescent="0.3">
      <c r="A580" s="2" t="s">
        <v>120</v>
      </c>
      <c r="B580" s="2" t="s">
        <v>34316</v>
      </c>
      <c r="C580" s="2" t="s">
        <v>40</v>
      </c>
      <c r="D580" s="2" t="s">
        <v>34310</v>
      </c>
      <c r="E580" s="3">
        <v>8</v>
      </c>
      <c r="F580" s="3">
        <v>2</v>
      </c>
      <c r="G580" s="2" t="s">
        <v>820</v>
      </c>
      <c r="H580" s="2" t="s">
        <v>653</v>
      </c>
      <c r="I580" s="2" t="s">
        <v>34308</v>
      </c>
      <c r="J580" s="2">
        <v>24402618</v>
      </c>
    </row>
    <row r="581" spans="1:10" ht="15" customHeight="1" x14ac:dyDescent="0.3">
      <c r="A581" s="2" t="s">
        <v>120</v>
      </c>
      <c r="B581" s="2" t="s">
        <v>34316</v>
      </c>
      <c r="C581" s="2" t="s">
        <v>69</v>
      </c>
      <c r="D581" s="2" t="s">
        <v>34312</v>
      </c>
      <c r="E581" s="3">
        <v>8</v>
      </c>
      <c r="F581" s="3">
        <v>4</v>
      </c>
      <c r="G581" s="2" t="s">
        <v>820</v>
      </c>
      <c r="H581" s="2" t="s">
        <v>756</v>
      </c>
      <c r="I581" s="2" t="s">
        <v>34308</v>
      </c>
      <c r="J581" s="2">
        <v>24402618</v>
      </c>
    </row>
    <row r="582" spans="1:10" ht="15" customHeight="1" x14ac:dyDescent="0.3">
      <c r="A582" s="2" t="s">
        <v>120</v>
      </c>
      <c r="B582" s="2" t="s">
        <v>34316</v>
      </c>
      <c r="C582" s="2" t="s">
        <v>82</v>
      </c>
      <c r="D582" s="2" t="s">
        <v>34313</v>
      </c>
      <c r="E582" s="3">
        <v>8</v>
      </c>
      <c r="F582" s="3">
        <v>5</v>
      </c>
      <c r="G582" s="2" t="s">
        <v>820</v>
      </c>
      <c r="H582" s="2" t="s">
        <v>773</v>
      </c>
      <c r="I582" s="2" t="s">
        <v>34308</v>
      </c>
      <c r="J582" s="2">
        <v>24402618</v>
      </c>
    </row>
    <row r="583" spans="1:10" ht="15" customHeight="1" x14ac:dyDescent="0.3">
      <c r="A583" s="2" t="s">
        <v>120</v>
      </c>
      <c r="B583" s="2" t="s">
        <v>34316</v>
      </c>
      <c r="C583" s="2" t="s">
        <v>409</v>
      </c>
      <c r="D583" s="2" t="s">
        <v>34338</v>
      </c>
      <c r="E583" s="3">
        <v>8</v>
      </c>
      <c r="F583" s="3">
        <v>31</v>
      </c>
      <c r="G583" s="2" t="s">
        <v>820</v>
      </c>
      <c r="H583" s="2" t="s">
        <v>1173</v>
      </c>
      <c r="I583" s="2" t="s">
        <v>34308</v>
      </c>
      <c r="J583" s="2">
        <v>33544838</v>
      </c>
    </row>
    <row r="584" spans="1:10" ht="15" customHeight="1" x14ac:dyDescent="0.3">
      <c r="A584" s="2" t="s">
        <v>120</v>
      </c>
      <c r="B584" s="2" t="s">
        <v>34316</v>
      </c>
      <c r="C584" s="2" t="s">
        <v>69</v>
      </c>
      <c r="D584" s="2" t="s">
        <v>34312</v>
      </c>
      <c r="E584" s="3">
        <v>8</v>
      </c>
      <c r="F584" s="3">
        <v>4</v>
      </c>
      <c r="G584" s="2" t="s">
        <v>820</v>
      </c>
      <c r="H584" s="2" t="s">
        <v>756</v>
      </c>
      <c r="I584" s="2" t="s">
        <v>34308</v>
      </c>
      <c r="J584" s="2">
        <v>34260778</v>
      </c>
    </row>
    <row r="585" spans="1:10" ht="15" customHeight="1" x14ac:dyDescent="0.3">
      <c r="A585" s="2" t="s">
        <v>120</v>
      </c>
      <c r="B585" s="2" t="s">
        <v>34316</v>
      </c>
      <c r="C585" s="2" t="s">
        <v>40</v>
      </c>
      <c r="D585" s="2" t="s">
        <v>34310</v>
      </c>
      <c r="E585" s="3">
        <v>8</v>
      </c>
      <c r="F585" s="3">
        <v>2</v>
      </c>
      <c r="G585" s="2" t="s">
        <v>820</v>
      </c>
      <c r="H585" s="2" t="s">
        <v>653</v>
      </c>
      <c r="I585" s="2" t="s">
        <v>34308</v>
      </c>
      <c r="J585" s="2">
        <v>34164762</v>
      </c>
    </row>
    <row r="586" spans="1:10" ht="15" customHeight="1" x14ac:dyDescent="0.3">
      <c r="A586" s="2" t="s">
        <v>120</v>
      </c>
      <c r="B586" s="2" t="s">
        <v>34316</v>
      </c>
      <c r="C586" s="2" t="s">
        <v>69</v>
      </c>
      <c r="D586" s="2" t="s">
        <v>34312</v>
      </c>
      <c r="E586" s="3">
        <v>8</v>
      </c>
      <c r="F586" s="3">
        <v>4</v>
      </c>
      <c r="G586" s="2" t="s">
        <v>820</v>
      </c>
      <c r="H586" s="2" t="s">
        <v>756</v>
      </c>
      <c r="I586" s="2" t="s">
        <v>34308</v>
      </c>
      <c r="J586" s="2">
        <v>34164762</v>
      </c>
    </row>
    <row r="587" spans="1:10" ht="15" customHeight="1" x14ac:dyDescent="0.3">
      <c r="A587" s="2" t="s">
        <v>120</v>
      </c>
      <c r="B587" s="2" t="s">
        <v>34316</v>
      </c>
      <c r="C587" s="2" t="s">
        <v>69</v>
      </c>
      <c r="D587" s="2" t="s">
        <v>34312</v>
      </c>
      <c r="E587" s="3">
        <v>8</v>
      </c>
      <c r="F587" s="3">
        <v>4</v>
      </c>
      <c r="G587" s="2" t="s">
        <v>820</v>
      </c>
      <c r="H587" s="2" t="s">
        <v>756</v>
      </c>
      <c r="I587" s="2" t="s">
        <v>34308</v>
      </c>
      <c r="J587" s="2">
        <v>39680289</v>
      </c>
    </row>
    <row r="588" spans="1:10" ht="15" customHeight="1" x14ac:dyDescent="0.3">
      <c r="A588" s="2" t="s">
        <v>120</v>
      </c>
      <c r="B588" s="2" t="s">
        <v>34316</v>
      </c>
      <c r="C588" s="2" t="s">
        <v>40</v>
      </c>
      <c r="D588" s="2" t="s">
        <v>34310</v>
      </c>
      <c r="E588" s="3">
        <v>8</v>
      </c>
      <c r="F588" s="3">
        <v>2</v>
      </c>
      <c r="G588" s="2" t="s">
        <v>820</v>
      </c>
      <c r="H588" s="2" t="s">
        <v>653</v>
      </c>
      <c r="I588" s="2" t="s">
        <v>34308</v>
      </c>
      <c r="J588" s="2">
        <v>38834764</v>
      </c>
    </row>
    <row r="589" spans="1:10" ht="15" customHeight="1" x14ac:dyDescent="0.3">
      <c r="A589" s="2" t="s">
        <v>120</v>
      </c>
      <c r="B589" s="2" t="s">
        <v>34316</v>
      </c>
      <c r="C589" s="2" t="s">
        <v>69</v>
      </c>
      <c r="D589" s="2" t="s">
        <v>34312</v>
      </c>
      <c r="E589" s="3">
        <v>8</v>
      </c>
      <c r="F589" s="3">
        <v>4</v>
      </c>
      <c r="G589" s="2" t="s">
        <v>820</v>
      </c>
      <c r="H589" s="2" t="s">
        <v>756</v>
      </c>
      <c r="I589" s="2" t="s">
        <v>34308</v>
      </c>
      <c r="J589" s="2">
        <v>38834764</v>
      </c>
    </row>
    <row r="590" spans="1:10" ht="15" customHeight="1" x14ac:dyDescent="0.3">
      <c r="A590" s="2" t="s">
        <v>120</v>
      </c>
      <c r="B590" s="2" t="s">
        <v>34316</v>
      </c>
      <c r="C590" s="2" t="s">
        <v>82</v>
      </c>
      <c r="D590" s="2" t="s">
        <v>34313</v>
      </c>
      <c r="E590" s="3">
        <v>8</v>
      </c>
      <c r="F590" s="3">
        <v>5</v>
      </c>
      <c r="G590" s="2" t="s">
        <v>820</v>
      </c>
      <c r="H590" s="2" t="s">
        <v>773</v>
      </c>
      <c r="I590" s="2" t="s">
        <v>34308</v>
      </c>
      <c r="J590" s="2">
        <v>38834764</v>
      </c>
    </row>
    <row r="591" spans="1:10" ht="15" customHeight="1" x14ac:dyDescent="0.3">
      <c r="A591" s="2" t="s">
        <v>120</v>
      </c>
      <c r="B591" s="2" t="s">
        <v>34316</v>
      </c>
      <c r="C591" s="2" t="s">
        <v>135</v>
      </c>
      <c r="D591" s="2" t="s">
        <v>34317</v>
      </c>
      <c r="E591" s="3">
        <v>8</v>
      </c>
      <c r="F591" s="3">
        <v>9</v>
      </c>
      <c r="G591" s="2" t="s">
        <v>820</v>
      </c>
      <c r="H591" s="2" t="s">
        <v>840</v>
      </c>
      <c r="I591" s="2" t="s">
        <v>34308</v>
      </c>
      <c r="J591" s="2">
        <v>38834764</v>
      </c>
    </row>
    <row r="592" spans="1:10" ht="15" customHeight="1" x14ac:dyDescent="0.3">
      <c r="A592" s="2" t="s">
        <v>120</v>
      </c>
      <c r="B592" s="2" t="s">
        <v>34316</v>
      </c>
      <c r="C592" s="2" t="s">
        <v>430</v>
      </c>
      <c r="D592" s="2" t="s">
        <v>34340</v>
      </c>
      <c r="E592" s="3">
        <v>8</v>
      </c>
      <c r="F592" s="3">
        <v>33</v>
      </c>
      <c r="G592" s="2" t="s">
        <v>820</v>
      </c>
      <c r="H592" s="2" t="s">
        <v>1193</v>
      </c>
      <c r="I592" s="2" t="s">
        <v>34308</v>
      </c>
      <c r="J592" s="2">
        <v>38578389</v>
      </c>
    </row>
    <row r="593" spans="1:10" ht="15" customHeight="1" x14ac:dyDescent="0.3">
      <c r="A593" s="2" t="s">
        <v>120</v>
      </c>
      <c r="B593" s="2" t="s">
        <v>34316</v>
      </c>
      <c r="C593" s="2" t="s">
        <v>40</v>
      </c>
      <c r="D593" s="2" t="s">
        <v>34310</v>
      </c>
      <c r="E593" s="3">
        <v>8</v>
      </c>
      <c r="F593" s="3">
        <v>2</v>
      </c>
      <c r="G593" s="2" t="s">
        <v>820</v>
      </c>
      <c r="H593" s="2" t="s">
        <v>653</v>
      </c>
      <c r="I593" s="2" t="s">
        <v>34308</v>
      </c>
      <c r="J593" s="2">
        <v>34982304</v>
      </c>
    </row>
    <row r="594" spans="1:10" ht="15" customHeight="1" x14ac:dyDescent="0.3">
      <c r="A594" s="2" t="s">
        <v>120</v>
      </c>
      <c r="B594" s="2" t="s">
        <v>34316</v>
      </c>
      <c r="C594" s="2" t="s">
        <v>82</v>
      </c>
      <c r="D594" s="2" t="s">
        <v>34313</v>
      </c>
      <c r="E594" s="3">
        <v>8</v>
      </c>
      <c r="F594" s="3">
        <v>5</v>
      </c>
      <c r="G594" s="2" t="s">
        <v>820</v>
      </c>
      <c r="H594" s="2" t="s">
        <v>773</v>
      </c>
      <c r="I594" s="2" t="s">
        <v>34308</v>
      </c>
      <c r="J594" s="2">
        <v>34982304</v>
      </c>
    </row>
    <row r="595" spans="1:10" ht="15" customHeight="1" x14ac:dyDescent="0.3">
      <c r="A595" s="2" t="s">
        <v>120</v>
      </c>
      <c r="B595" s="2" t="s">
        <v>34316</v>
      </c>
      <c r="C595" s="2" t="s">
        <v>40</v>
      </c>
      <c r="D595" s="2" t="s">
        <v>34310</v>
      </c>
      <c r="E595" s="3">
        <v>8</v>
      </c>
      <c r="F595" s="3">
        <v>2</v>
      </c>
      <c r="G595" s="2" t="s">
        <v>820</v>
      </c>
      <c r="H595" s="2" t="s">
        <v>653</v>
      </c>
      <c r="I595" s="2" t="s">
        <v>34308</v>
      </c>
      <c r="J595" s="2">
        <v>35129805</v>
      </c>
    </row>
    <row r="596" spans="1:10" ht="15" customHeight="1" x14ac:dyDescent="0.3">
      <c r="A596" s="2" t="s">
        <v>120</v>
      </c>
      <c r="B596" s="2" t="s">
        <v>34316</v>
      </c>
      <c r="C596" s="2" t="s">
        <v>82</v>
      </c>
      <c r="D596" s="2" t="s">
        <v>34313</v>
      </c>
      <c r="E596" s="3">
        <v>8</v>
      </c>
      <c r="F596" s="3">
        <v>5</v>
      </c>
      <c r="G596" s="2" t="s">
        <v>820</v>
      </c>
      <c r="H596" s="2" t="s">
        <v>773</v>
      </c>
      <c r="I596" s="2" t="s">
        <v>34308</v>
      </c>
      <c r="J596" s="2">
        <v>35129805</v>
      </c>
    </row>
    <row r="597" spans="1:10" ht="15" customHeight="1" x14ac:dyDescent="0.3">
      <c r="A597" s="2" t="s">
        <v>120</v>
      </c>
      <c r="B597" s="2" t="s">
        <v>34316</v>
      </c>
      <c r="C597" s="2" t="s">
        <v>69</v>
      </c>
      <c r="D597" s="2" t="s">
        <v>34312</v>
      </c>
      <c r="E597" s="3">
        <v>8</v>
      </c>
      <c r="F597" s="3">
        <v>4</v>
      </c>
      <c r="G597" s="2" t="s">
        <v>820</v>
      </c>
      <c r="H597" s="2" t="s">
        <v>756</v>
      </c>
      <c r="I597" s="2" t="s">
        <v>34308</v>
      </c>
      <c r="J597" s="2">
        <v>35325890</v>
      </c>
    </row>
    <row r="598" spans="1:10" ht="15" customHeight="1" x14ac:dyDescent="0.3">
      <c r="A598" s="2" t="s">
        <v>120</v>
      </c>
      <c r="B598" s="2" t="s">
        <v>34316</v>
      </c>
      <c r="C598" s="2" t="s">
        <v>206</v>
      </c>
      <c r="D598" s="2" t="s">
        <v>34323</v>
      </c>
      <c r="E598" s="3">
        <v>8</v>
      </c>
      <c r="F598" s="3">
        <v>15</v>
      </c>
      <c r="G598" s="2" t="s">
        <v>820</v>
      </c>
      <c r="H598" s="2" t="s">
        <v>916</v>
      </c>
      <c r="I598" s="2" t="s">
        <v>34308</v>
      </c>
      <c r="J598" s="2">
        <v>35325890</v>
      </c>
    </row>
    <row r="599" spans="1:10" ht="15" customHeight="1" x14ac:dyDescent="0.3">
      <c r="A599" s="2" t="s">
        <v>120</v>
      </c>
      <c r="B599" s="2" t="s">
        <v>34316</v>
      </c>
      <c r="C599" s="2" t="s">
        <v>135</v>
      </c>
      <c r="D599" s="2" t="s">
        <v>34317</v>
      </c>
      <c r="E599" s="3">
        <v>8</v>
      </c>
      <c r="F599" s="3">
        <v>9</v>
      </c>
      <c r="G599" s="2" t="s">
        <v>820</v>
      </c>
      <c r="H599" s="2" t="s">
        <v>840</v>
      </c>
      <c r="I599" s="2" t="s">
        <v>34308</v>
      </c>
      <c r="J599" s="2">
        <v>38578389</v>
      </c>
    </row>
    <row r="600" spans="1:10" ht="15" customHeight="1" x14ac:dyDescent="0.3">
      <c r="A600" s="2" t="s">
        <v>135</v>
      </c>
      <c r="B600" s="2" t="s">
        <v>34317</v>
      </c>
      <c r="C600" s="2" t="s">
        <v>82</v>
      </c>
      <c r="D600" s="2" t="s">
        <v>34313</v>
      </c>
      <c r="E600" s="3">
        <v>9</v>
      </c>
      <c r="F600" s="3">
        <v>5</v>
      </c>
      <c r="G600" s="2" t="s">
        <v>840</v>
      </c>
      <c r="H600" s="2" t="s">
        <v>773</v>
      </c>
      <c r="I600" s="2" t="s">
        <v>34305</v>
      </c>
      <c r="J600" s="2" t="s">
        <v>85</v>
      </c>
    </row>
    <row r="601" spans="1:10" ht="15" customHeight="1" x14ac:dyDescent="0.3">
      <c r="A601" s="2" t="s">
        <v>135</v>
      </c>
      <c r="B601" s="2" t="s">
        <v>34317</v>
      </c>
      <c r="C601" s="2" t="s">
        <v>179</v>
      </c>
      <c r="D601" s="2" t="s">
        <v>34321</v>
      </c>
      <c r="E601" s="3">
        <v>9</v>
      </c>
      <c r="F601" s="3">
        <v>13</v>
      </c>
      <c r="G601" s="2" t="s">
        <v>840</v>
      </c>
      <c r="H601" s="2" t="s">
        <v>884</v>
      </c>
      <c r="I601" s="2" t="s">
        <v>34305</v>
      </c>
      <c r="J601" s="2" t="s">
        <v>85</v>
      </c>
    </row>
    <row r="602" spans="1:10" ht="15" customHeight="1" x14ac:dyDescent="0.3">
      <c r="A602" s="2" t="s">
        <v>135</v>
      </c>
      <c r="B602" s="2" t="s">
        <v>34317</v>
      </c>
      <c r="C602" s="2" t="s">
        <v>143</v>
      </c>
      <c r="D602" s="2" t="s">
        <v>34318</v>
      </c>
      <c r="E602" s="3">
        <v>9</v>
      </c>
      <c r="F602" s="3">
        <v>10</v>
      </c>
      <c r="G602" s="2" t="s">
        <v>840</v>
      </c>
      <c r="H602" s="2" t="s">
        <v>852</v>
      </c>
      <c r="I602" s="2" t="s">
        <v>34305</v>
      </c>
      <c r="J602" s="2" t="s">
        <v>148</v>
      </c>
    </row>
    <row r="603" spans="1:10" ht="15" customHeight="1" x14ac:dyDescent="0.3">
      <c r="A603" s="2" t="s">
        <v>135</v>
      </c>
      <c r="B603" s="2" t="s">
        <v>34317</v>
      </c>
      <c r="C603" s="2" t="s">
        <v>179</v>
      </c>
      <c r="D603" s="2" t="s">
        <v>34321</v>
      </c>
      <c r="E603" s="3">
        <v>9</v>
      </c>
      <c r="F603" s="3">
        <v>13</v>
      </c>
      <c r="G603" s="2" t="s">
        <v>840</v>
      </c>
      <c r="H603" s="2" t="s">
        <v>884</v>
      </c>
      <c r="I603" s="2" t="s">
        <v>34305</v>
      </c>
      <c r="J603" s="2" t="s">
        <v>774</v>
      </c>
    </row>
    <row r="604" spans="1:10" ht="15" customHeight="1" x14ac:dyDescent="0.3">
      <c r="A604" s="2" t="s">
        <v>135</v>
      </c>
      <c r="B604" s="2" t="s">
        <v>34317</v>
      </c>
      <c r="C604" s="2" t="s">
        <v>82</v>
      </c>
      <c r="D604" s="2" t="s">
        <v>34313</v>
      </c>
      <c r="E604" s="3">
        <v>9</v>
      </c>
      <c r="F604" s="3">
        <v>5</v>
      </c>
      <c r="G604" s="2" t="s">
        <v>840</v>
      </c>
      <c r="H604" s="2" t="s">
        <v>773</v>
      </c>
      <c r="I604" s="2" t="s">
        <v>34305</v>
      </c>
      <c r="J604" s="2" t="s">
        <v>774</v>
      </c>
    </row>
    <row r="605" spans="1:10" ht="15" customHeight="1" x14ac:dyDescent="0.3">
      <c r="A605" s="2" t="s">
        <v>135</v>
      </c>
      <c r="B605" s="2" t="s">
        <v>34317</v>
      </c>
      <c r="C605" s="2" t="s">
        <v>82</v>
      </c>
      <c r="D605" s="2" t="s">
        <v>34313</v>
      </c>
      <c r="E605" s="3">
        <v>9</v>
      </c>
      <c r="F605" s="3">
        <v>5</v>
      </c>
      <c r="G605" s="2" t="s">
        <v>840</v>
      </c>
      <c r="H605" s="2" t="s">
        <v>773</v>
      </c>
      <c r="I605" s="2" t="s">
        <v>14</v>
      </c>
      <c r="J605" s="2" t="s">
        <v>87</v>
      </c>
    </row>
    <row r="606" spans="1:10" ht="15" customHeight="1" x14ac:dyDescent="0.3">
      <c r="A606" s="2" t="s">
        <v>135</v>
      </c>
      <c r="B606" s="2" t="s">
        <v>34317</v>
      </c>
      <c r="C606" s="2" t="s">
        <v>170</v>
      </c>
      <c r="D606" s="2" t="s">
        <v>34320</v>
      </c>
      <c r="E606" s="3">
        <v>9</v>
      </c>
      <c r="F606" s="3">
        <v>12</v>
      </c>
      <c r="G606" s="2" t="s">
        <v>840</v>
      </c>
      <c r="H606" s="2" t="s">
        <v>1534</v>
      </c>
      <c r="I606" s="2" t="s">
        <v>14</v>
      </c>
      <c r="J606" s="2" t="s">
        <v>87</v>
      </c>
    </row>
    <row r="607" spans="1:10" ht="15" customHeight="1" x14ac:dyDescent="0.3">
      <c r="A607" s="2" t="s">
        <v>135</v>
      </c>
      <c r="B607" s="2" t="s">
        <v>34317</v>
      </c>
      <c r="C607" s="2" t="s">
        <v>179</v>
      </c>
      <c r="D607" s="2" t="s">
        <v>34321</v>
      </c>
      <c r="E607" s="3">
        <v>9</v>
      </c>
      <c r="F607" s="3">
        <v>13</v>
      </c>
      <c r="G607" s="2" t="s">
        <v>840</v>
      </c>
      <c r="H607" s="2" t="s">
        <v>884</v>
      </c>
      <c r="I607" s="2" t="s">
        <v>14</v>
      </c>
      <c r="J607" s="2" t="s">
        <v>87</v>
      </c>
    </row>
    <row r="608" spans="1:10" ht="15" customHeight="1" x14ac:dyDescent="0.3">
      <c r="A608" s="2" t="s">
        <v>135</v>
      </c>
      <c r="B608" s="2" t="s">
        <v>34317</v>
      </c>
      <c r="C608" s="2" t="s">
        <v>120</v>
      </c>
      <c r="D608" s="2" t="s">
        <v>34316</v>
      </c>
      <c r="E608" s="3">
        <v>9</v>
      </c>
      <c r="F608" s="3">
        <v>8</v>
      </c>
      <c r="G608" s="2" t="s">
        <v>840</v>
      </c>
      <c r="H608" s="2" t="s">
        <v>820</v>
      </c>
      <c r="I608" s="2" t="s">
        <v>34306</v>
      </c>
      <c r="J608" s="2" t="s">
        <v>4880</v>
      </c>
    </row>
    <row r="609" spans="1:10" ht="15" customHeight="1" x14ac:dyDescent="0.3">
      <c r="A609" s="2" t="s">
        <v>135</v>
      </c>
      <c r="B609" s="2" t="s">
        <v>34317</v>
      </c>
      <c r="C609" s="2" t="s">
        <v>179</v>
      </c>
      <c r="D609" s="2" t="s">
        <v>34321</v>
      </c>
      <c r="E609" s="3">
        <v>9</v>
      </c>
      <c r="F609" s="3">
        <v>13</v>
      </c>
      <c r="G609" s="2" t="s">
        <v>840</v>
      </c>
      <c r="H609" s="2" t="s">
        <v>884</v>
      </c>
      <c r="I609" s="2" t="s">
        <v>34306</v>
      </c>
      <c r="J609" s="2" t="s">
        <v>4880</v>
      </c>
    </row>
    <row r="610" spans="1:10" ht="15" customHeight="1" x14ac:dyDescent="0.3">
      <c r="A610" s="2" t="s">
        <v>135</v>
      </c>
      <c r="B610" s="2" t="s">
        <v>34317</v>
      </c>
      <c r="C610" s="2" t="s">
        <v>179</v>
      </c>
      <c r="D610" s="2" t="s">
        <v>34321</v>
      </c>
      <c r="E610" s="3">
        <v>9</v>
      </c>
      <c r="F610" s="3">
        <v>13</v>
      </c>
      <c r="G610" s="2" t="s">
        <v>840</v>
      </c>
      <c r="H610" s="2" t="s">
        <v>884</v>
      </c>
      <c r="I610" s="2" t="s">
        <v>34306</v>
      </c>
      <c r="J610" s="2" t="s">
        <v>6755</v>
      </c>
    </row>
    <row r="611" spans="1:10" ht="15" customHeight="1" x14ac:dyDescent="0.3">
      <c r="A611" s="2" t="s">
        <v>135</v>
      </c>
      <c r="B611" s="2" t="s">
        <v>34317</v>
      </c>
      <c r="C611" s="2" t="s">
        <v>40</v>
      </c>
      <c r="D611" s="2" t="s">
        <v>34310</v>
      </c>
      <c r="E611" s="3">
        <v>9</v>
      </c>
      <c r="F611" s="3">
        <v>2</v>
      </c>
      <c r="G611" s="2" t="s">
        <v>840</v>
      </c>
      <c r="H611" s="2" t="s">
        <v>653</v>
      </c>
      <c r="I611" s="2" t="s">
        <v>34306</v>
      </c>
      <c r="J611" s="2" t="s">
        <v>6675</v>
      </c>
    </row>
    <row r="612" spans="1:10" ht="15" customHeight="1" x14ac:dyDescent="0.3">
      <c r="A612" s="2" t="s">
        <v>135</v>
      </c>
      <c r="B612" s="2" t="s">
        <v>34317</v>
      </c>
      <c r="C612" s="2" t="s">
        <v>82</v>
      </c>
      <c r="D612" s="2" t="s">
        <v>34313</v>
      </c>
      <c r="E612" s="3">
        <v>9</v>
      </c>
      <c r="F612" s="3">
        <v>5</v>
      </c>
      <c r="G612" s="2" t="s">
        <v>840</v>
      </c>
      <c r="H612" s="2" t="s">
        <v>773</v>
      </c>
      <c r="I612" s="2" t="s">
        <v>34306</v>
      </c>
      <c r="J612" s="2" t="s">
        <v>6675</v>
      </c>
    </row>
    <row r="613" spans="1:10" ht="15" customHeight="1" x14ac:dyDescent="0.3">
      <c r="A613" s="2" t="s">
        <v>135</v>
      </c>
      <c r="B613" s="2" t="s">
        <v>34317</v>
      </c>
      <c r="C613" s="2" t="s">
        <v>179</v>
      </c>
      <c r="D613" s="2" t="s">
        <v>34321</v>
      </c>
      <c r="E613" s="3">
        <v>9</v>
      </c>
      <c r="F613" s="3">
        <v>13</v>
      </c>
      <c r="G613" s="2" t="s">
        <v>840</v>
      </c>
      <c r="H613" s="2" t="s">
        <v>884</v>
      </c>
      <c r="I613" s="2" t="s">
        <v>34306</v>
      </c>
      <c r="J613" s="2" t="s">
        <v>6675</v>
      </c>
    </row>
    <row r="614" spans="1:10" ht="15" customHeight="1" x14ac:dyDescent="0.3">
      <c r="A614" s="2" t="s">
        <v>135</v>
      </c>
      <c r="B614" s="2" t="s">
        <v>34317</v>
      </c>
      <c r="C614" s="2" t="s">
        <v>454</v>
      </c>
      <c r="D614" s="2" t="s">
        <v>34342</v>
      </c>
      <c r="E614" s="3">
        <v>9</v>
      </c>
      <c r="F614" s="3">
        <v>35</v>
      </c>
      <c r="G614" s="2" t="s">
        <v>840</v>
      </c>
      <c r="H614" s="2" t="s">
        <v>1213</v>
      </c>
      <c r="I614" s="2" t="s">
        <v>34306</v>
      </c>
      <c r="J614" s="2" t="s">
        <v>6675</v>
      </c>
    </row>
    <row r="615" spans="1:10" ht="15" customHeight="1" x14ac:dyDescent="0.3">
      <c r="A615" s="2" t="s">
        <v>135</v>
      </c>
      <c r="B615" s="2" t="s">
        <v>34317</v>
      </c>
      <c r="C615" s="2" t="s">
        <v>94</v>
      </c>
      <c r="D615" s="2" t="s">
        <v>34314</v>
      </c>
      <c r="E615" s="3">
        <v>9</v>
      </c>
      <c r="F615" s="3">
        <v>6</v>
      </c>
      <c r="G615" s="2" t="s">
        <v>840</v>
      </c>
      <c r="H615" s="2" t="s">
        <v>782</v>
      </c>
      <c r="I615" s="2" t="s">
        <v>34306</v>
      </c>
      <c r="J615" s="2" t="s">
        <v>4880</v>
      </c>
    </row>
    <row r="616" spans="1:10" ht="15" customHeight="1" x14ac:dyDescent="0.3">
      <c r="A616" s="2" t="s">
        <v>135</v>
      </c>
      <c r="B616" s="2" t="s">
        <v>34317</v>
      </c>
      <c r="C616" s="2" t="s">
        <v>82</v>
      </c>
      <c r="D616" s="2" t="s">
        <v>34313</v>
      </c>
      <c r="E616" s="3">
        <v>9</v>
      </c>
      <c r="F616" s="3">
        <v>5</v>
      </c>
      <c r="G616" s="2" t="s">
        <v>840</v>
      </c>
      <c r="H616" s="2" t="s">
        <v>773</v>
      </c>
      <c r="I616" s="2" t="s">
        <v>34306</v>
      </c>
      <c r="J616" s="2" t="s">
        <v>4880</v>
      </c>
    </row>
    <row r="617" spans="1:10" ht="15" customHeight="1" x14ac:dyDescent="0.3">
      <c r="A617" s="2" t="s">
        <v>135</v>
      </c>
      <c r="B617" s="2" t="s">
        <v>34317</v>
      </c>
      <c r="C617" s="2" t="s">
        <v>40</v>
      </c>
      <c r="D617" s="2" t="s">
        <v>34310</v>
      </c>
      <c r="E617" s="3">
        <v>9</v>
      </c>
      <c r="F617" s="3">
        <v>2</v>
      </c>
      <c r="G617" s="2" t="s">
        <v>840</v>
      </c>
      <c r="H617" s="2" t="s">
        <v>653</v>
      </c>
      <c r="I617" s="2" t="s">
        <v>34306</v>
      </c>
      <c r="J617" s="2" t="s">
        <v>4880</v>
      </c>
    </row>
    <row r="618" spans="1:10" ht="15" customHeight="1" x14ac:dyDescent="0.3">
      <c r="A618" s="2" t="s">
        <v>135</v>
      </c>
      <c r="B618" s="2" t="s">
        <v>34317</v>
      </c>
      <c r="C618" s="2" t="s">
        <v>69</v>
      </c>
      <c r="D618" s="2" t="s">
        <v>34312</v>
      </c>
      <c r="E618" s="3">
        <v>9</v>
      </c>
      <c r="F618" s="3">
        <v>4</v>
      </c>
      <c r="G618" s="2" t="s">
        <v>840</v>
      </c>
      <c r="H618" s="2" t="s">
        <v>756</v>
      </c>
      <c r="I618" s="2" t="s">
        <v>34306</v>
      </c>
      <c r="J618" s="2" t="s">
        <v>4880</v>
      </c>
    </row>
    <row r="619" spans="1:10" ht="15" customHeight="1" x14ac:dyDescent="0.3">
      <c r="A619" s="2" t="s">
        <v>135</v>
      </c>
      <c r="B619" s="2" t="s">
        <v>34317</v>
      </c>
      <c r="C619" s="2" t="s">
        <v>143</v>
      </c>
      <c r="D619" s="2" t="s">
        <v>34318</v>
      </c>
      <c r="E619" s="3">
        <v>9</v>
      </c>
      <c r="F619" s="3">
        <v>10</v>
      </c>
      <c r="G619" s="2" t="s">
        <v>840</v>
      </c>
      <c r="H619" s="2" t="s">
        <v>852</v>
      </c>
      <c r="I619" s="2" t="s">
        <v>34306</v>
      </c>
      <c r="J619" s="2" t="s">
        <v>5646</v>
      </c>
    </row>
    <row r="620" spans="1:10" ht="15" customHeight="1" x14ac:dyDescent="0.3">
      <c r="A620" s="2" t="s">
        <v>135</v>
      </c>
      <c r="B620" s="2" t="s">
        <v>34317</v>
      </c>
      <c r="C620" s="2" t="s">
        <v>82</v>
      </c>
      <c r="D620" s="2" t="s">
        <v>34313</v>
      </c>
      <c r="E620" s="3">
        <v>9</v>
      </c>
      <c r="F620" s="3">
        <v>5</v>
      </c>
      <c r="G620" s="2" t="s">
        <v>840</v>
      </c>
      <c r="H620" s="2" t="s">
        <v>773</v>
      </c>
      <c r="I620" s="2" t="s">
        <v>34306</v>
      </c>
      <c r="J620" s="2" t="s">
        <v>6708</v>
      </c>
    </row>
    <row r="621" spans="1:10" ht="15" customHeight="1" x14ac:dyDescent="0.3">
      <c r="A621" s="2" t="s">
        <v>135</v>
      </c>
      <c r="B621" s="2" t="s">
        <v>34317</v>
      </c>
      <c r="C621" s="2" t="s">
        <v>179</v>
      </c>
      <c r="D621" s="2" t="s">
        <v>34321</v>
      </c>
      <c r="E621" s="3">
        <v>9</v>
      </c>
      <c r="F621" s="3">
        <v>13</v>
      </c>
      <c r="G621" s="2" t="s">
        <v>840</v>
      </c>
      <c r="H621" s="2" t="s">
        <v>884</v>
      </c>
      <c r="I621" s="2" t="s">
        <v>34306</v>
      </c>
      <c r="J621" s="2" t="s">
        <v>5646</v>
      </c>
    </row>
    <row r="622" spans="1:10" ht="15" customHeight="1" x14ac:dyDescent="0.3">
      <c r="A622" s="2" t="s">
        <v>135</v>
      </c>
      <c r="B622" s="2" t="s">
        <v>34317</v>
      </c>
      <c r="C622" s="2" t="s">
        <v>170</v>
      </c>
      <c r="D622" s="2" t="s">
        <v>34320</v>
      </c>
      <c r="E622" s="3">
        <v>9</v>
      </c>
      <c r="F622" s="3">
        <v>12</v>
      </c>
      <c r="G622" s="2" t="s">
        <v>840</v>
      </c>
      <c r="H622" s="2" t="s">
        <v>1534</v>
      </c>
      <c r="I622" s="2" t="s">
        <v>34307</v>
      </c>
      <c r="J622" s="2" t="s">
        <v>5499</v>
      </c>
    </row>
    <row r="623" spans="1:10" ht="15" customHeight="1" x14ac:dyDescent="0.3">
      <c r="A623" s="2" t="s">
        <v>135</v>
      </c>
      <c r="B623" s="2" t="s">
        <v>34317</v>
      </c>
      <c r="C623" s="2" t="s">
        <v>40</v>
      </c>
      <c r="D623" s="2" t="s">
        <v>34310</v>
      </c>
      <c r="E623" s="3">
        <v>9</v>
      </c>
      <c r="F623" s="3">
        <v>2</v>
      </c>
      <c r="G623" s="2" t="s">
        <v>840</v>
      </c>
      <c r="H623" s="2" t="s">
        <v>653</v>
      </c>
      <c r="I623" s="2" t="s">
        <v>34307</v>
      </c>
      <c r="J623" s="2" t="s">
        <v>5499</v>
      </c>
    </row>
    <row r="624" spans="1:10" ht="15" customHeight="1" x14ac:dyDescent="0.3">
      <c r="A624" s="2" t="s">
        <v>135</v>
      </c>
      <c r="B624" s="2" t="s">
        <v>34317</v>
      </c>
      <c r="C624" s="2" t="s">
        <v>243</v>
      </c>
      <c r="D624" s="2" t="s">
        <v>34326</v>
      </c>
      <c r="E624" s="3">
        <v>9</v>
      </c>
      <c r="F624" s="3">
        <v>18</v>
      </c>
      <c r="G624" s="2" t="s">
        <v>840</v>
      </c>
      <c r="H624" s="2" t="s">
        <v>981</v>
      </c>
      <c r="I624" s="2" t="s">
        <v>34307</v>
      </c>
      <c r="J624" s="2" t="s">
        <v>5552</v>
      </c>
    </row>
    <row r="625" spans="1:10" ht="15" customHeight="1" x14ac:dyDescent="0.3">
      <c r="A625" s="2" t="s">
        <v>135</v>
      </c>
      <c r="B625" s="2" t="s">
        <v>34317</v>
      </c>
      <c r="C625" s="2" t="s">
        <v>179</v>
      </c>
      <c r="D625" s="2" t="s">
        <v>34321</v>
      </c>
      <c r="E625" s="3">
        <v>9</v>
      </c>
      <c r="F625" s="3">
        <v>13</v>
      </c>
      <c r="G625" s="2" t="s">
        <v>840</v>
      </c>
      <c r="H625" s="2" t="s">
        <v>884</v>
      </c>
      <c r="I625" s="2" t="s">
        <v>34307</v>
      </c>
      <c r="J625" s="2" t="s">
        <v>5552</v>
      </c>
    </row>
    <row r="626" spans="1:10" ht="15" customHeight="1" x14ac:dyDescent="0.3">
      <c r="A626" s="2" t="s">
        <v>135</v>
      </c>
      <c r="B626" s="2" t="s">
        <v>34317</v>
      </c>
      <c r="C626" s="2" t="s">
        <v>156</v>
      </c>
      <c r="D626" s="2" t="s">
        <v>34319</v>
      </c>
      <c r="E626" s="3">
        <v>9</v>
      </c>
      <c r="F626" s="3">
        <v>11</v>
      </c>
      <c r="G626" s="2" t="s">
        <v>840</v>
      </c>
      <c r="H626" s="2" t="s">
        <v>861</v>
      </c>
      <c r="I626" s="2" t="s">
        <v>34307</v>
      </c>
      <c r="J626" s="2" t="s">
        <v>5552</v>
      </c>
    </row>
    <row r="627" spans="1:10" ht="15" customHeight="1" x14ac:dyDescent="0.3">
      <c r="A627" s="2" t="s">
        <v>135</v>
      </c>
      <c r="B627" s="2" t="s">
        <v>34317</v>
      </c>
      <c r="C627" s="2" t="s">
        <v>143</v>
      </c>
      <c r="D627" s="2" t="s">
        <v>34318</v>
      </c>
      <c r="E627" s="3">
        <v>9</v>
      </c>
      <c r="F627" s="3">
        <v>10</v>
      </c>
      <c r="G627" s="2" t="s">
        <v>840</v>
      </c>
      <c r="H627" s="2" t="s">
        <v>852</v>
      </c>
      <c r="I627" s="2" t="s">
        <v>34307</v>
      </c>
      <c r="J627" s="2" t="s">
        <v>5552</v>
      </c>
    </row>
    <row r="628" spans="1:10" ht="15" customHeight="1" x14ac:dyDescent="0.3">
      <c r="A628" s="2" t="s">
        <v>135</v>
      </c>
      <c r="B628" s="2" t="s">
        <v>34317</v>
      </c>
      <c r="C628" s="2" t="s">
        <v>82</v>
      </c>
      <c r="D628" s="2" t="s">
        <v>34313</v>
      </c>
      <c r="E628" s="3">
        <v>9</v>
      </c>
      <c r="F628" s="3">
        <v>5</v>
      </c>
      <c r="G628" s="2" t="s">
        <v>840</v>
      </c>
      <c r="H628" s="2" t="s">
        <v>773</v>
      </c>
      <c r="I628" s="2" t="s">
        <v>34307</v>
      </c>
      <c r="J628" s="2" t="s">
        <v>5552</v>
      </c>
    </row>
    <row r="629" spans="1:10" ht="15" customHeight="1" x14ac:dyDescent="0.3">
      <c r="A629" s="2" t="s">
        <v>135</v>
      </c>
      <c r="B629" s="2" t="s">
        <v>34317</v>
      </c>
      <c r="C629" s="2" t="s">
        <v>56</v>
      </c>
      <c r="D629" s="2" t="s">
        <v>34311</v>
      </c>
      <c r="E629" s="3">
        <v>9</v>
      </c>
      <c r="F629" s="3">
        <v>3</v>
      </c>
      <c r="G629" s="2" t="s">
        <v>840</v>
      </c>
      <c r="H629" s="2" t="s">
        <v>732</v>
      </c>
      <c r="I629" s="2" t="s">
        <v>34307</v>
      </c>
      <c r="J629" s="2" t="s">
        <v>5552</v>
      </c>
    </row>
    <row r="630" spans="1:10" ht="15" customHeight="1" x14ac:dyDescent="0.3">
      <c r="A630" s="2" t="s">
        <v>135</v>
      </c>
      <c r="B630" s="2" t="s">
        <v>34317</v>
      </c>
      <c r="C630" s="2" t="s">
        <v>230</v>
      </c>
      <c r="D630" s="2" t="s">
        <v>34325</v>
      </c>
      <c r="E630" s="3">
        <v>9</v>
      </c>
      <c r="F630" s="3">
        <v>17</v>
      </c>
      <c r="G630" s="2" t="s">
        <v>840</v>
      </c>
      <c r="H630" s="2" t="s">
        <v>958</v>
      </c>
      <c r="I630" s="2" t="s">
        <v>34307</v>
      </c>
      <c r="J630" s="2" t="s">
        <v>5499</v>
      </c>
    </row>
    <row r="631" spans="1:10" ht="15" customHeight="1" x14ac:dyDescent="0.3">
      <c r="A631" s="2" t="s">
        <v>135</v>
      </c>
      <c r="B631" s="2" t="s">
        <v>34317</v>
      </c>
      <c r="C631" s="2" t="s">
        <v>295</v>
      </c>
      <c r="D631" s="2" t="s">
        <v>34330</v>
      </c>
      <c r="E631" s="3">
        <v>9</v>
      </c>
      <c r="F631" s="3">
        <v>22</v>
      </c>
      <c r="G631" s="2" t="s">
        <v>840</v>
      </c>
      <c r="H631" s="2" t="s">
        <v>1029</v>
      </c>
      <c r="I631" s="2" t="s">
        <v>34307</v>
      </c>
      <c r="J631" s="2" t="s">
        <v>5499</v>
      </c>
    </row>
    <row r="632" spans="1:10" ht="15" customHeight="1" x14ac:dyDescent="0.3">
      <c r="A632" s="2" t="s">
        <v>135</v>
      </c>
      <c r="B632" s="2" t="s">
        <v>34317</v>
      </c>
      <c r="C632" s="2" t="s">
        <v>454</v>
      </c>
      <c r="D632" s="2" t="s">
        <v>34342</v>
      </c>
      <c r="E632" s="3">
        <v>9</v>
      </c>
      <c r="F632" s="3">
        <v>35</v>
      </c>
      <c r="G632" s="2" t="s">
        <v>840</v>
      </c>
      <c r="H632" s="2" t="s">
        <v>1213</v>
      </c>
      <c r="I632" s="2" t="s">
        <v>34307</v>
      </c>
      <c r="J632" s="2" t="s">
        <v>5499</v>
      </c>
    </row>
    <row r="633" spans="1:10" ht="15" customHeight="1" x14ac:dyDescent="0.3">
      <c r="A633" s="2" t="s">
        <v>135</v>
      </c>
      <c r="B633" s="2" t="s">
        <v>34317</v>
      </c>
      <c r="C633" s="2" t="s">
        <v>40</v>
      </c>
      <c r="D633" s="2" t="s">
        <v>34310</v>
      </c>
      <c r="E633" s="3">
        <v>9</v>
      </c>
      <c r="F633" s="3">
        <v>2</v>
      </c>
      <c r="G633" s="2" t="s">
        <v>840</v>
      </c>
      <c r="H633" s="2" t="s">
        <v>653</v>
      </c>
      <c r="I633" s="2" t="s">
        <v>34307</v>
      </c>
      <c r="J633" s="2" t="s">
        <v>5517</v>
      </c>
    </row>
    <row r="634" spans="1:10" ht="15" customHeight="1" x14ac:dyDescent="0.3">
      <c r="A634" s="2" t="s">
        <v>135</v>
      </c>
      <c r="B634" s="2" t="s">
        <v>34317</v>
      </c>
      <c r="C634" s="2" t="s">
        <v>179</v>
      </c>
      <c r="D634" s="2" t="s">
        <v>34321</v>
      </c>
      <c r="E634" s="3">
        <v>9</v>
      </c>
      <c r="F634" s="3">
        <v>13</v>
      </c>
      <c r="G634" s="2" t="s">
        <v>840</v>
      </c>
      <c r="H634" s="2" t="s">
        <v>884</v>
      </c>
      <c r="I634" s="2" t="s">
        <v>34307</v>
      </c>
      <c r="J634" s="2" t="s">
        <v>5677</v>
      </c>
    </row>
    <row r="635" spans="1:10" ht="15" customHeight="1" x14ac:dyDescent="0.3">
      <c r="A635" s="2" t="s">
        <v>135</v>
      </c>
      <c r="B635" s="2" t="s">
        <v>34317</v>
      </c>
      <c r="C635" s="2" t="s">
        <v>143</v>
      </c>
      <c r="D635" s="2" t="s">
        <v>34318</v>
      </c>
      <c r="E635" s="3">
        <v>9</v>
      </c>
      <c r="F635" s="3">
        <v>10</v>
      </c>
      <c r="G635" s="2" t="s">
        <v>840</v>
      </c>
      <c r="H635" s="2" t="s">
        <v>852</v>
      </c>
      <c r="I635" s="2" t="s">
        <v>34307</v>
      </c>
      <c r="J635" s="2" t="s">
        <v>5677</v>
      </c>
    </row>
    <row r="636" spans="1:10" ht="15" customHeight="1" x14ac:dyDescent="0.3">
      <c r="A636" s="2" t="s">
        <v>135</v>
      </c>
      <c r="B636" s="2" t="s">
        <v>34317</v>
      </c>
      <c r="C636" s="2" t="s">
        <v>267</v>
      </c>
      <c r="D636" s="2" t="s">
        <v>34328</v>
      </c>
      <c r="E636" s="3">
        <v>9</v>
      </c>
      <c r="F636" s="3">
        <v>20</v>
      </c>
      <c r="G636" s="2" t="s">
        <v>840</v>
      </c>
      <c r="H636" s="2" t="s">
        <v>1011</v>
      </c>
      <c r="I636" s="2" t="s">
        <v>34307</v>
      </c>
      <c r="J636" s="2" t="s">
        <v>5540</v>
      </c>
    </row>
    <row r="637" spans="1:10" ht="15" customHeight="1" x14ac:dyDescent="0.3">
      <c r="A637" s="2" t="s">
        <v>135</v>
      </c>
      <c r="B637" s="2" t="s">
        <v>34317</v>
      </c>
      <c r="C637" s="2" t="s">
        <v>179</v>
      </c>
      <c r="D637" s="2" t="s">
        <v>34321</v>
      </c>
      <c r="E637" s="3">
        <v>9</v>
      </c>
      <c r="F637" s="3">
        <v>13</v>
      </c>
      <c r="G637" s="2" t="s">
        <v>840</v>
      </c>
      <c r="H637" s="2" t="s">
        <v>884</v>
      </c>
      <c r="I637" s="2" t="s">
        <v>34307</v>
      </c>
      <c r="J637" s="2" t="s">
        <v>5540</v>
      </c>
    </row>
    <row r="638" spans="1:10" ht="15" customHeight="1" x14ac:dyDescent="0.3">
      <c r="A638" s="2" t="s">
        <v>135</v>
      </c>
      <c r="B638" s="2" t="s">
        <v>34317</v>
      </c>
      <c r="C638" s="2" t="s">
        <v>143</v>
      </c>
      <c r="D638" s="2" t="s">
        <v>34318</v>
      </c>
      <c r="E638" s="3">
        <v>9</v>
      </c>
      <c r="F638" s="3">
        <v>10</v>
      </c>
      <c r="G638" s="2" t="s">
        <v>840</v>
      </c>
      <c r="H638" s="2" t="s">
        <v>852</v>
      </c>
      <c r="I638" s="2" t="s">
        <v>34307</v>
      </c>
      <c r="J638" s="2" t="s">
        <v>5540</v>
      </c>
    </row>
    <row r="639" spans="1:10" ht="15" customHeight="1" x14ac:dyDescent="0.3">
      <c r="A639" s="2" t="s">
        <v>135</v>
      </c>
      <c r="B639" s="2" t="s">
        <v>34317</v>
      </c>
      <c r="C639" s="2" t="s">
        <v>94</v>
      </c>
      <c r="D639" s="2" t="s">
        <v>34314</v>
      </c>
      <c r="E639" s="3">
        <v>9</v>
      </c>
      <c r="F639" s="3">
        <v>6</v>
      </c>
      <c r="G639" s="2" t="s">
        <v>840</v>
      </c>
      <c r="H639" s="2" t="s">
        <v>782</v>
      </c>
      <c r="I639" s="2" t="s">
        <v>34307</v>
      </c>
      <c r="J639" s="2" t="s">
        <v>5540</v>
      </c>
    </row>
    <row r="640" spans="1:10" ht="15" customHeight="1" x14ac:dyDescent="0.3">
      <c r="A640" s="2" t="s">
        <v>135</v>
      </c>
      <c r="B640" s="2" t="s">
        <v>34317</v>
      </c>
      <c r="C640" s="2" t="s">
        <v>82</v>
      </c>
      <c r="D640" s="2" t="s">
        <v>34313</v>
      </c>
      <c r="E640" s="3">
        <v>9</v>
      </c>
      <c r="F640" s="3">
        <v>5</v>
      </c>
      <c r="G640" s="2" t="s">
        <v>840</v>
      </c>
      <c r="H640" s="2" t="s">
        <v>773</v>
      </c>
      <c r="I640" s="2" t="s">
        <v>34307</v>
      </c>
      <c r="J640" s="2" t="s">
        <v>5540</v>
      </c>
    </row>
    <row r="641" spans="1:10" ht="15" customHeight="1" x14ac:dyDescent="0.3">
      <c r="A641" s="2" t="s">
        <v>135</v>
      </c>
      <c r="B641" s="2" t="s">
        <v>34317</v>
      </c>
      <c r="C641" s="2" t="s">
        <v>69</v>
      </c>
      <c r="D641" s="2" t="s">
        <v>34312</v>
      </c>
      <c r="E641" s="3">
        <v>9</v>
      </c>
      <c r="F641" s="3">
        <v>4</v>
      </c>
      <c r="G641" s="2" t="s">
        <v>840</v>
      </c>
      <c r="H641" s="2" t="s">
        <v>756</v>
      </c>
      <c r="I641" s="2" t="s">
        <v>34307</v>
      </c>
      <c r="J641" s="2" t="s">
        <v>5540</v>
      </c>
    </row>
    <row r="642" spans="1:10" ht="15" customHeight="1" x14ac:dyDescent="0.3">
      <c r="A642" s="2" t="s">
        <v>135</v>
      </c>
      <c r="B642" s="2" t="s">
        <v>34317</v>
      </c>
      <c r="C642" s="2" t="s">
        <v>40</v>
      </c>
      <c r="D642" s="2" t="s">
        <v>34310</v>
      </c>
      <c r="E642" s="3">
        <v>9</v>
      </c>
      <c r="F642" s="3">
        <v>2</v>
      </c>
      <c r="G642" s="2" t="s">
        <v>840</v>
      </c>
      <c r="H642" s="2" t="s">
        <v>653</v>
      </c>
      <c r="I642" s="2" t="s">
        <v>34307</v>
      </c>
      <c r="J642" s="2" t="s">
        <v>5540</v>
      </c>
    </row>
    <row r="643" spans="1:10" ht="15" customHeight="1" x14ac:dyDescent="0.3">
      <c r="A643" s="2" t="s">
        <v>135</v>
      </c>
      <c r="B643" s="2" t="s">
        <v>34317</v>
      </c>
      <c r="C643" s="2" t="s">
        <v>179</v>
      </c>
      <c r="D643" s="2" t="s">
        <v>34321</v>
      </c>
      <c r="E643" s="3">
        <v>9</v>
      </c>
      <c r="F643" s="3">
        <v>13</v>
      </c>
      <c r="G643" s="2" t="s">
        <v>840</v>
      </c>
      <c r="H643" s="2" t="s">
        <v>884</v>
      </c>
      <c r="I643" s="2" t="s">
        <v>34307</v>
      </c>
      <c r="J643" s="2" t="s">
        <v>5517</v>
      </c>
    </row>
    <row r="644" spans="1:10" ht="15" customHeight="1" x14ac:dyDescent="0.3">
      <c r="A644" s="2" t="s">
        <v>135</v>
      </c>
      <c r="B644" s="2" t="s">
        <v>34317</v>
      </c>
      <c r="C644" s="2" t="s">
        <v>170</v>
      </c>
      <c r="D644" s="2" t="s">
        <v>34320</v>
      </c>
      <c r="E644" s="3">
        <v>9</v>
      </c>
      <c r="F644" s="3">
        <v>12</v>
      </c>
      <c r="G644" s="2" t="s">
        <v>840</v>
      </c>
      <c r="H644" s="2" t="s">
        <v>1534</v>
      </c>
      <c r="I644" s="2" t="s">
        <v>34307</v>
      </c>
      <c r="J644" s="2" t="s">
        <v>5517</v>
      </c>
    </row>
    <row r="645" spans="1:10" ht="15" customHeight="1" x14ac:dyDescent="0.3">
      <c r="A645" s="2" t="s">
        <v>135</v>
      </c>
      <c r="B645" s="2" t="s">
        <v>34317</v>
      </c>
      <c r="C645" s="2" t="s">
        <v>120</v>
      </c>
      <c r="D645" s="2" t="s">
        <v>34316</v>
      </c>
      <c r="E645" s="3">
        <v>9</v>
      </c>
      <c r="F645" s="3">
        <v>8</v>
      </c>
      <c r="G645" s="2" t="s">
        <v>840</v>
      </c>
      <c r="H645" s="2" t="s">
        <v>820</v>
      </c>
      <c r="I645" s="2" t="s">
        <v>34307</v>
      </c>
      <c r="J645" s="2" t="s">
        <v>5517</v>
      </c>
    </row>
    <row r="646" spans="1:10" ht="15" customHeight="1" x14ac:dyDescent="0.3">
      <c r="A646" s="2" t="s">
        <v>135</v>
      </c>
      <c r="B646" s="2" t="s">
        <v>34317</v>
      </c>
      <c r="C646" s="2" t="s">
        <v>94</v>
      </c>
      <c r="D646" s="2" t="s">
        <v>34314</v>
      </c>
      <c r="E646" s="3">
        <v>9</v>
      </c>
      <c r="F646" s="3">
        <v>6</v>
      </c>
      <c r="G646" s="2" t="s">
        <v>840</v>
      </c>
      <c r="H646" s="2" t="s">
        <v>782</v>
      </c>
      <c r="I646" s="2" t="s">
        <v>34307</v>
      </c>
      <c r="J646" s="2" t="s">
        <v>5517</v>
      </c>
    </row>
    <row r="647" spans="1:10" ht="15" customHeight="1" x14ac:dyDescent="0.3">
      <c r="A647" s="2" t="s">
        <v>135</v>
      </c>
      <c r="B647" s="2" t="s">
        <v>34317</v>
      </c>
      <c r="C647" s="2" t="s">
        <v>82</v>
      </c>
      <c r="D647" s="2" t="s">
        <v>34313</v>
      </c>
      <c r="E647" s="3">
        <v>9</v>
      </c>
      <c r="F647" s="3">
        <v>5</v>
      </c>
      <c r="G647" s="2" t="s">
        <v>840</v>
      </c>
      <c r="H647" s="2" t="s">
        <v>773</v>
      </c>
      <c r="I647" s="2" t="s">
        <v>34307</v>
      </c>
      <c r="J647" s="2" t="s">
        <v>5517</v>
      </c>
    </row>
    <row r="648" spans="1:10" ht="15" customHeight="1" x14ac:dyDescent="0.3">
      <c r="A648" s="2" t="s">
        <v>135</v>
      </c>
      <c r="B648" s="2" t="s">
        <v>34317</v>
      </c>
      <c r="C648" s="2" t="s">
        <v>69</v>
      </c>
      <c r="D648" s="2" t="s">
        <v>34312</v>
      </c>
      <c r="E648" s="3">
        <v>9</v>
      </c>
      <c r="F648" s="3">
        <v>4</v>
      </c>
      <c r="G648" s="2" t="s">
        <v>840</v>
      </c>
      <c r="H648" s="2" t="s">
        <v>756</v>
      </c>
      <c r="I648" s="2" t="s">
        <v>34307</v>
      </c>
      <c r="J648" s="2" t="s">
        <v>5517</v>
      </c>
    </row>
    <row r="649" spans="1:10" ht="15" customHeight="1" x14ac:dyDescent="0.3">
      <c r="A649" s="2" t="s">
        <v>135</v>
      </c>
      <c r="B649" s="2" t="s">
        <v>34317</v>
      </c>
      <c r="C649" s="2" t="s">
        <v>82</v>
      </c>
      <c r="D649" s="2" t="s">
        <v>34313</v>
      </c>
      <c r="E649" s="3">
        <v>9</v>
      </c>
      <c r="F649" s="3">
        <v>5</v>
      </c>
      <c r="G649" s="2" t="s">
        <v>840</v>
      </c>
      <c r="H649" s="2" t="s">
        <v>773</v>
      </c>
      <c r="I649" s="2" t="s">
        <v>34307</v>
      </c>
      <c r="J649" s="2" t="s">
        <v>5677</v>
      </c>
    </row>
    <row r="650" spans="1:10" ht="15" customHeight="1" x14ac:dyDescent="0.3">
      <c r="A650" s="2" t="s">
        <v>135</v>
      </c>
      <c r="B650" s="2" t="s">
        <v>34317</v>
      </c>
      <c r="C650" s="2" t="s">
        <v>40</v>
      </c>
      <c r="D650" s="2" t="s">
        <v>34310</v>
      </c>
      <c r="E650" s="3">
        <v>9</v>
      </c>
      <c r="F650" s="3">
        <v>2</v>
      </c>
      <c r="G650" s="2" t="s">
        <v>840</v>
      </c>
      <c r="H650" s="2" t="s">
        <v>653</v>
      </c>
      <c r="I650" s="2" t="s">
        <v>34308</v>
      </c>
      <c r="J650" s="2">
        <v>38834764</v>
      </c>
    </row>
    <row r="651" spans="1:10" ht="15" customHeight="1" x14ac:dyDescent="0.3">
      <c r="A651" s="2" t="s">
        <v>135</v>
      </c>
      <c r="B651" s="2" t="s">
        <v>34317</v>
      </c>
      <c r="C651" s="2" t="s">
        <v>69</v>
      </c>
      <c r="D651" s="2" t="s">
        <v>34312</v>
      </c>
      <c r="E651" s="3">
        <v>9</v>
      </c>
      <c r="F651" s="3">
        <v>4</v>
      </c>
      <c r="G651" s="2" t="s">
        <v>840</v>
      </c>
      <c r="H651" s="2" t="s">
        <v>756</v>
      </c>
      <c r="I651" s="2" t="s">
        <v>34308</v>
      </c>
      <c r="J651" s="2">
        <v>38834764</v>
      </c>
    </row>
    <row r="652" spans="1:10" ht="15" customHeight="1" x14ac:dyDescent="0.3">
      <c r="A652" s="2" t="s">
        <v>135</v>
      </c>
      <c r="B652" s="2" t="s">
        <v>34317</v>
      </c>
      <c r="C652" s="2" t="s">
        <v>82</v>
      </c>
      <c r="D652" s="2" t="s">
        <v>34313</v>
      </c>
      <c r="E652" s="3">
        <v>9</v>
      </c>
      <c r="F652" s="3">
        <v>5</v>
      </c>
      <c r="G652" s="2" t="s">
        <v>840</v>
      </c>
      <c r="H652" s="2" t="s">
        <v>773</v>
      </c>
      <c r="I652" s="2" t="s">
        <v>34308</v>
      </c>
      <c r="J652" s="2">
        <v>38834764</v>
      </c>
    </row>
    <row r="653" spans="1:10" ht="15" customHeight="1" x14ac:dyDescent="0.3">
      <c r="A653" s="2" t="s">
        <v>135</v>
      </c>
      <c r="B653" s="2" t="s">
        <v>34317</v>
      </c>
      <c r="C653" s="2" t="s">
        <v>120</v>
      </c>
      <c r="D653" s="2" t="s">
        <v>34316</v>
      </c>
      <c r="E653" s="3">
        <v>9</v>
      </c>
      <c r="F653" s="3">
        <v>8</v>
      </c>
      <c r="G653" s="2" t="s">
        <v>840</v>
      </c>
      <c r="H653" s="2" t="s">
        <v>820</v>
      </c>
      <c r="I653" s="2" t="s">
        <v>34308</v>
      </c>
      <c r="J653" s="2">
        <v>38834764</v>
      </c>
    </row>
    <row r="654" spans="1:10" ht="15" customHeight="1" x14ac:dyDescent="0.3">
      <c r="A654" s="2" t="s">
        <v>135</v>
      </c>
      <c r="B654" s="2" t="s">
        <v>34317</v>
      </c>
      <c r="C654" s="2" t="s">
        <v>120</v>
      </c>
      <c r="D654" s="2" t="s">
        <v>34316</v>
      </c>
      <c r="E654" s="3">
        <v>9</v>
      </c>
      <c r="F654" s="3">
        <v>8</v>
      </c>
      <c r="G654" s="2" t="s">
        <v>840</v>
      </c>
      <c r="H654" s="2" t="s">
        <v>820</v>
      </c>
      <c r="I654" s="2" t="s">
        <v>34308</v>
      </c>
      <c r="J654" s="2">
        <v>38578389</v>
      </c>
    </row>
    <row r="655" spans="1:10" ht="15" customHeight="1" x14ac:dyDescent="0.3">
      <c r="A655" s="2" t="s">
        <v>135</v>
      </c>
      <c r="B655" s="2" t="s">
        <v>34317</v>
      </c>
      <c r="C655" s="2" t="s">
        <v>430</v>
      </c>
      <c r="D655" s="2" t="s">
        <v>34340</v>
      </c>
      <c r="E655" s="3">
        <v>9</v>
      </c>
      <c r="F655" s="3">
        <v>33</v>
      </c>
      <c r="G655" s="2" t="s">
        <v>840</v>
      </c>
      <c r="H655" s="2" t="s">
        <v>1193</v>
      </c>
      <c r="I655" s="2" t="s">
        <v>34308</v>
      </c>
      <c r="J655" s="2">
        <v>38578389</v>
      </c>
    </row>
    <row r="656" spans="1:10" ht="15" customHeight="1" x14ac:dyDescent="0.3">
      <c r="A656" s="2" t="s">
        <v>135</v>
      </c>
      <c r="B656" s="2" t="s">
        <v>34317</v>
      </c>
      <c r="C656" s="2" t="s">
        <v>40</v>
      </c>
      <c r="D656" s="2" t="s">
        <v>34310</v>
      </c>
      <c r="E656" s="3">
        <v>9</v>
      </c>
      <c r="F656" s="3">
        <v>2</v>
      </c>
      <c r="G656" s="2" t="s">
        <v>840</v>
      </c>
      <c r="H656" s="2" t="s">
        <v>653</v>
      </c>
      <c r="I656" s="2" t="s">
        <v>34308</v>
      </c>
      <c r="J656" s="2">
        <v>31419546</v>
      </c>
    </row>
    <row r="657" spans="1:10" ht="15" customHeight="1" x14ac:dyDescent="0.3">
      <c r="A657" s="2" t="s">
        <v>135</v>
      </c>
      <c r="B657" s="2" t="s">
        <v>34317</v>
      </c>
      <c r="C657" s="2" t="s">
        <v>82</v>
      </c>
      <c r="D657" s="2" t="s">
        <v>34313</v>
      </c>
      <c r="E657" s="3">
        <v>9</v>
      </c>
      <c r="F657" s="3">
        <v>5</v>
      </c>
      <c r="G657" s="2" t="s">
        <v>840</v>
      </c>
      <c r="H657" s="2" t="s">
        <v>773</v>
      </c>
      <c r="I657" s="2" t="s">
        <v>34308</v>
      </c>
      <c r="J657" s="2">
        <v>39436497</v>
      </c>
    </row>
    <row r="658" spans="1:10" ht="15" customHeight="1" x14ac:dyDescent="0.3">
      <c r="A658" s="2" t="s">
        <v>135</v>
      </c>
      <c r="B658" s="2" t="s">
        <v>34317</v>
      </c>
      <c r="C658" s="2" t="s">
        <v>69</v>
      </c>
      <c r="D658" s="2" t="s">
        <v>34312</v>
      </c>
      <c r="E658" s="3">
        <v>9</v>
      </c>
      <c r="F658" s="3">
        <v>4</v>
      </c>
      <c r="G658" s="2" t="s">
        <v>840</v>
      </c>
      <c r="H658" s="2" t="s">
        <v>756</v>
      </c>
      <c r="I658" s="2" t="s">
        <v>34308</v>
      </c>
      <c r="J658" s="2">
        <v>31419546</v>
      </c>
    </row>
    <row r="659" spans="1:10" ht="15" customHeight="1" x14ac:dyDescent="0.3">
      <c r="A659" s="2" t="s">
        <v>135</v>
      </c>
      <c r="B659" s="2" t="s">
        <v>34317</v>
      </c>
      <c r="C659" s="2" t="s">
        <v>40</v>
      </c>
      <c r="D659" s="2" t="s">
        <v>34310</v>
      </c>
      <c r="E659" s="3">
        <v>9</v>
      </c>
      <c r="F659" s="3">
        <v>2</v>
      </c>
      <c r="G659" s="2" t="s">
        <v>840</v>
      </c>
      <c r="H659" s="2" t="s">
        <v>653</v>
      </c>
      <c r="I659" s="2" t="s">
        <v>34308</v>
      </c>
      <c r="J659" s="2">
        <v>26936803</v>
      </c>
    </row>
    <row r="660" spans="1:10" ht="15" customHeight="1" x14ac:dyDescent="0.3">
      <c r="A660" s="2" t="s">
        <v>135</v>
      </c>
      <c r="B660" s="2" t="s">
        <v>34317</v>
      </c>
      <c r="C660" s="2" t="s">
        <v>82</v>
      </c>
      <c r="D660" s="2" t="s">
        <v>34313</v>
      </c>
      <c r="E660" s="3">
        <v>9</v>
      </c>
      <c r="F660" s="3">
        <v>5</v>
      </c>
      <c r="G660" s="2" t="s">
        <v>840</v>
      </c>
      <c r="H660" s="2" t="s">
        <v>773</v>
      </c>
      <c r="I660" s="2" t="s">
        <v>34308</v>
      </c>
      <c r="J660" s="2">
        <v>26936803</v>
      </c>
    </row>
    <row r="661" spans="1:10" ht="15" customHeight="1" x14ac:dyDescent="0.3">
      <c r="A661" s="2" t="s">
        <v>135</v>
      </c>
      <c r="B661" s="2" t="s">
        <v>34317</v>
      </c>
      <c r="C661" s="2" t="s">
        <v>82</v>
      </c>
      <c r="D661" s="2" t="s">
        <v>34313</v>
      </c>
      <c r="E661" s="3">
        <v>9</v>
      </c>
      <c r="F661" s="3">
        <v>5</v>
      </c>
      <c r="G661" s="2" t="s">
        <v>840</v>
      </c>
      <c r="H661" s="2" t="s">
        <v>773</v>
      </c>
      <c r="I661" s="2" t="s">
        <v>34308</v>
      </c>
      <c r="J661" s="2">
        <v>23846854</v>
      </c>
    </row>
    <row r="662" spans="1:10" ht="15" customHeight="1" x14ac:dyDescent="0.3">
      <c r="A662" s="2" t="s">
        <v>135</v>
      </c>
      <c r="B662" s="2" t="s">
        <v>34317</v>
      </c>
      <c r="C662" s="2" t="s">
        <v>82</v>
      </c>
      <c r="D662" s="2" t="s">
        <v>34313</v>
      </c>
      <c r="E662" s="3">
        <v>9</v>
      </c>
      <c r="F662" s="3">
        <v>5</v>
      </c>
      <c r="G662" s="2" t="s">
        <v>840</v>
      </c>
      <c r="H662" s="2" t="s">
        <v>773</v>
      </c>
      <c r="I662" s="2" t="s">
        <v>34308</v>
      </c>
      <c r="J662" s="2">
        <v>31419546</v>
      </c>
    </row>
    <row r="663" spans="1:10" ht="15" customHeight="1" x14ac:dyDescent="0.3">
      <c r="A663" s="2" t="s">
        <v>135</v>
      </c>
      <c r="B663" s="2" t="s">
        <v>34317</v>
      </c>
      <c r="C663" s="2" t="s">
        <v>69</v>
      </c>
      <c r="D663" s="2" t="s">
        <v>34312</v>
      </c>
      <c r="E663" s="3">
        <v>9</v>
      </c>
      <c r="F663" s="3">
        <v>4</v>
      </c>
      <c r="G663" s="2" t="s">
        <v>840</v>
      </c>
      <c r="H663" s="2" t="s">
        <v>756</v>
      </c>
      <c r="I663" s="2" t="s">
        <v>34308</v>
      </c>
      <c r="J663" s="2">
        <v>39436497</v>
      </c>
    </row>
    <row r="664" spans="1:10" ht="15" customHeight="1" x14ac:dyDescent="0.3">
      <c r="A664" s="2" t="s">
        <v>135</v>
      </c>
      <c r="B664" s="2" t="s">
        <v>34317</v>
      </c>
      <c r="C664" s="2" t="s">
        <v>40</v>
      </c>
      <c r="D664" s="2" t="s">
        <v>34310</v>
      </c>
      <c r="E664" s="3">
        <v>9</v>
      </c>
      <c r="F664" s="3">
        <v>2</v>
      </c>
      <c r="G664" s="2" t="s">
        <v>840</v>
      </c>
      <c r="H664" s="2" t="s">
        <v>653</v>
      </c>
      <c r="I664" s="2" t="s">
        <v>34308</v>
      </c>
      <c r="J664" s="2">
        <v>39436497</v>
      </c>
    </row>
    <row r="665" spans="1:10" ht="15" customHeight="1" x14ac:dyDescent="0.3">
      <c r="A665" s="2" t="s">
        <v>143</v>
      </c>
      <c r="B665" s="2" t="s">
        <v>34318</v>
      </c>
      <c r="C665" s="2" t="s">
        <v>135</v>
      </c>
      <c r="D665" s="2" t="s">
        <v>34317</v>
      </c>
      <c r="E665" s="3">
        <v>10</v>
      </c>
      <c r="F665" s="3">
        <v>9</v>
      </c>
      <c r="G665" s="2" t="s">
        <v>852</v>
      </c>
      <c r="H665" s="2" t="s">
        <v>840</v>
      </c>
      <c r="I665" s="2" t="s">
        <v>34305</v>
      </c>
      <c r="J665" s="2" t="s">
        <v>148</v>
      </c>
    </row>
    <row r="666" spans="1:10" ht="15" customHeight="1" x14ac:dyDescent="0.3">
      <c r="A666" s="2" t="s">
        <v>143</v>
      </c>
      <c r="B666" s="2" t="s">
        <v>34318</v>
      </c>
      <c r="C666" s="2" t="s">
        <v>135</v>
      </c>
      <c r="D666" s="2" t="s">
        <v>34317</v>
      </c>
      <c r="E666" s="3">
        <v>10</v>
      </c>
      <c r="F666" s="3">
        <v>9</v>
      </c>
      <c r="G666" s="2" t="s">
        <v>852</v>
      </c>
      <c r="H666" s="2" t="s">
        <v>840</v>
      </c>
      <c r="I666" s="2" t="s">
        <v>34306</v>
      </c>
      <c r="J666" s="2" t="s">
        <v>5646</v>
      </c>
    </row>
    <row r="667" spans="1:10" ht="15" customHeight="1" x14ac:dyDescent="0.3">
      <c r="A667" s="2" t="s">
        <v>143</v>
      </c>
      <c r="B667" s="2" t="s">
        <v>34318</v>
      </c>
      <c r="C667" s="2" t="s">
        <v>179</v>
      </c>
      <c r="D667" s="2" t="s">
        <v>34321</v>
      </c>
      <c r="E667" s="3">
        <v>10</v>
      </c>
      <c r="F667" s="3">
        <v>13</v>
      </c>
      <c r="G667" s="2" t="s">
        <v>852</v>
      </c>
      <c r="H667" s="2" t="s">
        <v>884</v>
      </c>
      <c r="I667" s="2" t="s">
        <v>34306</v>
      </c>
      <c r="J667" s="2" t="s">
        <v>5646</v>
      </c>
    </row>
    <row r="668" spans="1:10" ht="15" customHeight="1" x14ac:dyDescent="0.3">
      <c r="A668" s="2" t="s">
        <v>143</v>
      </c>
      <c r="B668" s="2" t="s">
        <v>34318</v>
      </c>
      <c r="C668" s="2" t="s">
        <v>243</v>
      </c>
      <c r="D668" s="2" t="s">
        <v>34326</v>
      </c>
      <c r="E668" s="3">
        <v>10</v>
      </c>
      <c r="F668" s="3">
        <v>18</v>
      </c>
      <c r="G668" s="2" t="s">
        <v>852</v>
      </c>
      <c r="H668" s="2" t="s">
        <v>981</v>
      </c>
      <c r="I668" s="2" t="s">
        <v>34306</v>
      </c>
      <c r="J668" s="2" t="s">
        <v>5811</v>
      </c>
    </row>
    <row r="669" spans="1:10" ht="15" customHeight="1" x14ac:dyDescent="0.3">
      <c r="A669" s="2" t="s">
        <v>143</v>
      </c>
      <c r="B669" s="2" t="s">
        <v>34318</v>
      </c>
      <c r="C669" s="2" t="s">
        <v>56</v>
      </c>
      <c r="D669" s="2" t="s">
        <v>34311</v>
      </c>
      <c r="E669" s="3">
        <v>10</v>
      </c>
      <c r="F669" s="3">
        <v>3</v>
      </c>
      <c r="G669" s="2" t="s">
        <v>852</v>
      </c>
      <c r="H669" s="2" t="s">
        <v>732</v>
      </c>
      <c r="I669" s="2" t="s">
        <v>34306</v>
      </c>
      <c r="J669" s="2" t="s">
        <v>5561</v>
      </c>
    </row>
    <row r="670" spans="1:10" ht="15" customHeight="1" x14ac:dyDescent="0.3">
      <c r="A670" s="2" t="s">
        <v>143</v>
      </c>
      <c r="B670" s="2" t="s">
        <v>34318</v>
      </c>
      <c r="C670" s="2" t="s">
        <v>179</v>
      </c>
      <c r="D670" s="2" t="s">
        <v>34321</v>
      </c>
      <c r="E670" s="3">
        <v>10</v>
      </c>
      <c r="F670" s="3">
        <v>13</v>
      </c>
      <c r="G670" s="2" t="s">
        <v>852</v>
      </c>
      <c r="H670" s="2" t="s">
        <v>884</v>
      </c>
      <c r="I670" s="2" t="s">
        <v>34306</v>
      </c>
      <c r="J670" s="2" t="s">
        <v>5561</v>
      </c>
    </row>
    <row r="671" spans="1:10" ht="15" customHeight="1" x14ac:dyDescent="0.3">
      <c r="A671" s="2" t="s">
        <v>143</v>
      </c>
      <c r="B671" s="2" t="s">
        <v>34318</v>
      </c>
      <c r="C671" s="2" t="s">
        <v>243</v>
      </c>
      <c r="D671" s="2" t="s">
        <v>34326</v>
      </c>
      <c r="E671" s="3">
        <v>10</v>
      </c>
      <c r="F671" s="3">
        <v>18</v>
      </c>
      <c r="G671" s="2" t="s">
        <v>852</v>
      </c>
      <c r="H671" s="2" t="s">
        <v>981</v>
      </c>
      <c r="I671" s="2" t="s">
        <v>34306</v>
      </c>
      <c r="J671" s="2" t="s">
        <v>5561</v>
      </c>
    </row>
    <row r="672" spans="1:10" ht="15" customHeight="1" x14ac:dyDescent="0.3">
      <c r="A672" s="2" t="s">
        <v>143</v>
      </c>
      <c r="B672" s="2" t="s">
        <v>34318</v>
      </c>
      <c r="C672" s="2" t="s">
        <v>82</v>
      </c>
      <c r="D672" s="2" t="s">
        <v>34313</v>
      </c>
      <c r="E672" s="3">
        <v>10</v>
      </c>
      <c r="F672" s="3">
        <v>5</v>
      </c>
      <c r="G672" s="2" t="s">
        <v>852</v>
      </c>
      <c r="H672" s="2" t="s">
        <v>773</v>
      </c>
      <c r="I672" s="2" t="s">
        <v>34306</v>
      </c>
      <c r="J672" s="2" t="s">
        <v>6714</v>
      </c>
    </row>
    <row r="673" spans="1:10" ht="15" customHeight="1" x14ac:dyDescent="0.3">
      <c r="A673" s="2" t="s">
        <v>143</v>
      </c>
      <c r="B673" s="2" t="s">
        <v>34318</v>
      </c>
      <c r="C673" s="2" t="s">
        <v>156</v>
      </c>
      <c r="D673" s="2" t="s">
        <v>34319</v>
      </c>
      <c r="E673" s="3">
        <v>10</v>
      </c>
      <c r="F673" s="3">
        <v>11</v>
      </c>
      <c r="G673" s="2" t="s">
        <v>852</v>
      </c>
      <c r="H673" s="2" t="s">
        <v>861</v>
      </c>
      <c r="I673" s="2" t="s">
        <v>34306</v>
      </c>
      <c r="J673" s="2" t="s">
        <v>6763</v>
      </c>
    </row>
    <row r="674" spans="1:10" ht="15" customHeight="1" x14ac:dyDescent="0.3">
      <c r="A674" s="2" t="s">
        <v>143</v>
      </c>
      <c r="B674" s="2" t="s">
        <v>34318</v>
      </c>
      <c r="C674" s="2" t="s">
        <v>135</v>
      </c>
      <c r="D674" s="2" t="s">
        <v>34317</v>
      </c>
      <c r="E674" s="3">
        <v>10</v>
      </c>
      <c r="F674" s="3">
        <v>9</v>
      </c>
      <c r="G674" s="2" t="s">
        <v>852</v>
      </c>
      <c r="H674" s="2" t="s">
        <v>840</v>
      </c>
      <c r="I674" s="2" t="s">
        <v>34307</v>
      </c>
      <c r="J674" s="2" t="s">
        <v>5540</v>
      </c>
    </row>
    <row r="675" spans="1:10" ht="15" customHeight="1" x14ac:dyDescent="0.3">
      <c r="A675" s="2" t="s">
        <v>143</v>
      </c>
      <c r="B675" s="2" t="s">
        <v>34318</v>
      </c>
      <c r="C675" s="2" t="s">
        <v>82</v>
      </c>
      <c r="D675" s="2" t="s">
        <v>34313</v>
      </c>
      <c r="E675" s="3">
        <v>10</v>
      </c>
      <c r="F675" s="3">
        <v>5</v>
      </c>
      <c r="G675" s="2" t="s">
        <v>852</v>
      </c>
      <c r="H675" s="2" t="s">
        <v>773</v>
      </c>
      <c r="I675" s="2" t="s">
        <v>34307</v>
      </c>
      <c r="J675" s="2" t="s">
        <v>5677</v>
      </c>
    </row>
    <row r="676" spans="1:10" ht="15" customHeight="1" x14ac:dyDescent="0.3">
      <c r="A676" s="2" t="s">
        <v>143</v>
      </c>
      <c r="B676" s="2" t="s">
        <v>34318</v>
      </c>
      <c r="C676" s="2" t="s">
        <v>282</v>
      </c>
      <c r="D676" s="2" t="s">
        <v>34329</v>
      </c>
      <c r="E676" s="3">
        <v>10</v>
      </c>
      <c r="F676" s="3">
        <v>21</v>
      </c>
      <c r="G676" s="2" t="s">
        <v>852</v>
      </c>
      <c r="H676" s="2" t="s">
        <v>1024</v>
      </c>
      <c r="I676" s="2" t="s">
        <v>34307</v>
      </c>
      <c r="J676" s="2" t="s">
        <v>5823</v>
      </c>
    </row>
    <row r="677" spans="1:10" ht="15" customHeight="1" x14ac:dyDescent="0.3">
      <c r="A677" s="2" t="s">
        <v>143</v>
      </c>
      <c r="B677" s="2" t="s">
        <v>34318</v>
      </c>
      <c r="C677" s="2" t="s">
        <v>267</v>
      </c>
      <c r="D677" s="2" t="s">
        <v>34328</v>
      </c>
      <c r="E677" s="3">
        <v>10</v>
      </c>
      <c r="F677" s="3">
        <v>20</v>
      </c>
      <c r="G677" s="2" t="s">
        <v>852</v>
      </c>
      <c r="H677" s="2" t="s">
        <v>1011</v>
      </c>
      <c r="I677" s="2" t="s">
        <v>34307</v>
      </c>
      <c r="J677" s="2" t="s">
        <v>5540</v>
      </c>
    </row>
    <row r="678" spans="1:10" ht="15" customHeight="1" x14ac:dyDescent="0.3">
      <c r="A678" s="2" t="s">
        <v>143</v>
      </c>
      <c r="B678" s="2" t="s">
        <v>34318</v>
      </c>
      <c r="C678" s="2" t="s">
        <v>179</v>
      </c>
      <c r="D678" s="2" t="s">
        <v>34321</v>
      </c>
      <c r="E678" s="3">
        <v>10</v>
      </c>
      <c r="F678" s="3">
        <v>13</v>
      </c>
      <c r="G678" s="2" t="s">
        <v>852</v>
      </c>
      <c r="H678" s="2" t="s">
        <v>884</v>
      </c>
      <c r="I678" s="2" t="s">
        <v>34307</v>
      </c>
      <c r="J678" s="2" t="s">
        <v>5540</v>
      </c>
    </row>
    <row r="679" spans="1:10" ht="15" customHeight="1" x14ac:dyDescent="0.3">
      <c r="A679" s="2" t="s">
        <v>143</v>
      </c>
      <c r="B679" s="2" t="s">
        <v>34318</v>
      </c>
      <c r="C679" s="2" t="s">
        <v>94</v>
      </c>
      <c r="D679" s="2" t="s">
        <v>34314</v>
      </c>
      <c r="E679" s="3">
        <v>10</v>
      </c>
      <c r="F679" s="3">
        <v>6</v>
      </c>
      <c r="G679" s="2" t="s">
        <v>852</v>
      </c>
      <c r="H679" s="2" t="s">
        <v>782</v>
      </c>
      <c r="I679" s="2" t="s">
        <v>34307</v>
      </c>
      <c r="J679" s="2" t="s">
        <v>5540</v>
      </c>
    </row>
    <row r="680" spans="1:10" ht="15" customHeight="1" x14ac:dyDescent="0.3">
      <c r="A680" s="2" t="s">
        <v>143</v>
      </c>
      <c r="B680" s="2" t="s">
        <v>34318</v>
      </c>
      <c r="C680" s="2" t="s">
        <v>82</v>
      </c>
      <c r="D680" s="2" t="s">
        <v>34313</v>
      </c>
      <c r="E680" s="3">
        <v>10</v>
      </c>
      <c r="F680" s="3">
        <v>5</v>
      </c>
      <c r="G680" s="2" t="s">
        <v>852</v>
      </c>
      <c r="H680" s="2" t="s">
        <v>773</v>
      </c>
      <c r="I680" s="2" t="s">
        <v>34307</v>
      </c>
      <c r="J680" s="2" t="s">
        <v>5540</v>
      </c>
    </row>
    <row r="681" spans="1:10" ht="15" customHeight="1" x14ac:dyDescent="0.3">
      <c r="A681" s="2" t="s">
        <v>143</v>
      </c>
      <c r="B681" s="2" t="s">
        <v>34318</v>
      </c>
      <c r="C681" s="2" t="s">
        <v>69</v>
      </c>
      <c r="D681" s="2" t="s">
        <v>34312</v>
      </c>
      <c r="E681" s="3">
        <v>10</v>
      </c>
      <c r="F681" s="3">
        <v>4</v>
      </c>
      <c r="G681" s="2" t="s">
        <v>852</v>
      </c>
      <c r="H681" s="2" t="s">
        <v>756</v>
      </c>
      <c r="I681" s="2" t="s">
        <v>34307</v>
      </c>
      <c r="J681" s="2" t="s">
        <v>5540</v>
      </c>
    </row>
    <row r="682" spans="1:10" ht="15" customHeight="1" x14ac:dyDescent="0.3">
      <c r="A682" s="2" t="s">
        <v>143</v>
      </c>
      <c r="B682" s="2" t="s">
        <v>34318</v>
      </c>
      <c r="C682" s="2" t="s">
        <v>40</v>
      </c>
      <c r="D682" s="2" t="s">
        <v>34310</v>
      </c>
      <c r="E682" s="3">
        <v>10</v>
      </c>
      <c r="F682" s="3">
        <v>2</v>
      </c>
      <c r="G682" s="2" t="s">
        <v>852</v>
      </c>
      <c r="H682" s="2" t="s">
        <v>653</v>
      </c>
      <c r="I682" s="2" t="s">
        <v>34307</v>
      </c>
      <c r="J682" s="2" t="s">
        <v>5540</v>
      </c>
    </row>
    <row r="683" spans="1:10" ht="15" customHeight="1" x14ac:dyDescent="0.3">
      <c r="A683" s="2" t="s">
        <v>143</v>
      </c>
      <c r="B683" s="2" t="s">
        <v>34318</v>
      </c>
      <c r="C683" s="2" t="s">
        <v>135</v>
      </c>
      <c r="D683" s="2" t="s">
        <v>34317</v>
      </c>
      <c r="E683" s="3">
        <v>10</v>
      </c>
      <c r="F683" s="3">
        <v>9</v>
      </c>
      <c r="G683" s="2" t="s">
        <v>852</v>
      </c>
      <c r="H683" s="2" t="s">
        <v>840</v>
      </c>
      <c r="I683" s="2" t="s">
        <v>34307</v>
      </c>
      <c r="J683" s="2" t="s">
        <v>5677</v>
      </c>
    </row>
    <row r="684" spans="1:10" ht="15" customHeight="1" x14ac:dyDescent="0.3">
      <c r="A684" s="2" t="s">
        <v>143</v>
      </c>
      <c r="B684" s="2" t="s">
        <v>34318</v>
      </c>
      <c r="C684" s="2" t="s">
        <v>179</v>
      </c>
      <c r="D684" s="2" t="s">
        <v>34321</v>
      </c>
      <c r="E684" s="3">
        <v>10</v>
      </c>
      <c r="F684" s="3">
        <v>13</v>
      </c>
      <c r="G684" s="2" t="s">
        <v>852</v>
      </c>
      <c r="H684" s="2" t="s">
        <v>884</v>
      </c>
      <c r="I684" s="2" t="s">
        <v>34307</v>
      </c>
      <c r="J684" s="2" t="s">
        <v>5660</v>
      </c>
    </row>
    <row r="685" spans="1:10" ht="15" customHeight="1" x14ac:dyDescent="0.3">
      <c r="A685" s="2" t="s">
        <v>143</v>
      </c>
      <c r="B685" s="2" t="s">
        <v>34318</v>
      </c>
      <c r="C685" s="2" t="s">
        <v>179</v>
      </c>
      <c r="D685" s="2" t="s">
        <v>34321</v>
      </c>
      <c r="E685" s="3">
        <v>10</v>
      </c>
      <c r="F685" s="3">
        <v>13</v>
      </c>
      <c r="G685" s="2" t="s">
        <v>852</v>
      </c>
      <c r="H685" s="2" t="s">
        <v>884</v>
      </c>
      <c r="I685" s="2" t="s">
        <v>34307</v>
      </c>
      <c r="J685" s="2" t="s">
        <v>5651</v>
      </c>
    </row>
    <row r="686" spans="1:10" ht="15" customHeight="1" x14ac:dyDescent="0.3">
      <c r="A686" s="2" t="s">
        <v>143</v>
      </c>
      <c r="B686" s="2" t="s">
        <v>34318</v>
      </c>
      <c r="C686" s="2" t="s">
        <v>156</v>
      </c>
      <c r="D686" s="2" t="s">
        <v>34319</v>
      </c>
      <c r="E686" s="3">
        <v>10</v>
      </c>
      <c r="F686" s="3">
        <v>11</v>
      </c>
      <c r="G686" s="2" t="s">
        <v>852</v>
      </c>
      <c r="H686" s="2" t="s">
        <v>861</v>
      </c>
      <c r="I686" s="2" t="s">
        <v>34307</v>
      </c>
      <c r="J686" s="2" t="s">
        <v>5651</v>
      </c>
    </row>
    <row r="687" spans="1:10" ht="15" customHeight="1" x14ac:dyDescent="0.3">
      <c r="A687" s="2" t="s">
        <v>143</v>
      </c>
      <c r="B687" s="2" t="s">
        <v>34318</v>
      </c>
      <c r="C687" s="2" t="s">
        <v>82</v>
      </c>
      <c r="D687" s="2" t="s">
        <v>34313</v>
      </c>
      <c r="E687" s="3">
        <v>10</v>
      </c>
      <c r="F687" s="3">
        <v>5</v>
      </c>
      <c r="G687" s="2" t="s">
        <v>852</v>
      </c>
      <c r="H687" s="2" t="s">
        <v>773</v>
      </c>
      <c r="I687" s="2" t="s">
        <v>34307</v>
      </c>
      <c r="J687" s="2" t="s">
        <v>5651</v>
      </c>
    </row>
    <row r="688" spans="1:10" ht="15" customHeight="1" x14ac:dyDescent="0.3">
      <c r="A688" s="2" t="s">
        <v>143</v>
      </c>
      <c r="B688" s="2" t="s">
        <v>34318</v>
      </c>
      <c r="C688" s="2" t="s">
        <v>361</v>
      </c>
      <c r="D688" s="2" t="s">
        <v>34334</v>
      </c>
      <c r="E688" s="3">
        <v>10</v>
      </c>
      <c r="F688" s="3">
        <v>27</v>
      </c>
      <c r="G688" s="2" t="s">
        <v>852</v>
      </c>
      <c r="H688" s="2" t="s">
        <v>1105</v>
      </c>
      <c r="I688" s="2" t="s">
        <v>34307</v>
      </c>
      <c r="J688" s="2" t="s">
        <v>5810</v>
      </c>
    </row>
    <row r="689" spans="1:10" ht="15" customHeight="1" x14ac:dyDescent="0.3">
      <c r="A689" s="2" t="s">
        <v>143</v>
      </c>
      <c r="B689" s="2" t="s">
        <v>34318</v>
      </c>
      <c r="C689" s="2" t="s">
        <v>282</v>
      </c>
      <c r="D689" s="2" t="s">
        <v>34329</v>
      </c>
      <c r="E689" s="3">
        <v>10</v>
      </c>
      <c r="F689" s="3">
        <v>21</v>
      </c>
      <c r="G689" s="2" t="s">
        <v>852</v>
      </c>
      <c r="H689" s="2" t="s">
        <v>1024</v>
      </c>
      <c r="I689" s="2" t="s">
        <v>34307</v>
      </c>
      <c r="J689" s="2" t="s">
        <v>5810</v>
      </c>
    </row>
    <row r="690" spans="1:10" ht="15" customHeight="1" x14ac:dyDescent="0.3">
      <c r="A690" s="2" t="s">
        <v>143</v>
      </c>
      <c r="B690" s="2" t="s">
        <v>34318</v>
      </c>
      <c r="C690" s="2" t="s">
        <v>179</v>
      </c>
      <c r="D690" s="2" t="s">
        <v>34321</v>
      </c>
      <c r="E690" s="3">
        <v>10</v>
      </c>
      <c r="F690" s="3">
        <v>13</v>
      </c>
      <c r="G690" s="2" t="s">
        <v>852</v>
      </c>
      <c r="H690" s="2" t="s">
        <v>884</v>
      </c>
      <c r="I690" s="2" t="s">
        <v>34307</v>
      </c>
      <c r="J690" s="2" t="s">
        <v>5645</v>
      </c>
    </row>
    <row r="691" spans="1:10" ht="15" customHeight="1" x14ac:dyDescent="0.3">
      <c r="A691" s="2" t="s">
        <v>143</v>
      </c>
      <c r="B691" s="2" t="s">
        <v>34318</v>
      </c>
      <c r="C691" s="2" t="s">
        <v>82</v>
      </c>
      <c r="D691" s="2" t="s">
        <v>34313</v>
      </c>
      <c r="E691" s="3">
        <v>10</v>
      </c>
      <c r="F691" s="3">
        <v>5</v>
      </c>
      <c r="G691" s="2" t="s">
        <v>852</v>
      </c>
      <c r="H691" s="2" t="s">
        <v>773</v>
      </c>
      <c r="I691" s="2" t="s">
        <v>34307</v>
      </c>
      <c r="J691" s="2" t="s">
        <v>5645</v>
      </c>
    </row>
    <row r="692" spans="1:10" ht="15" customHeight="1" x14ac:dyDescent="0.3">
      <c r="A692" s="2" t="s">
        <v>143</v>
      </c>
      <c r="B692" s="2" t="s">
        <v>34318</v>
      </c>
      <c r="C692" s="2" t="s">
        <v>82</v>
      </c>
      <c r="D692" s="2" t="s">
        <v>34313</v>
      </c>
      <c r="E692" s="3">
        <v>10</v>
      </c>
      <c r="F692" s="3">
        <v>5</v>
      </c>
      <c r="G692" s="2" t="s">
        <v>852</v>
      </c>
      <c r="H692" s="2" t="s">
        <v>773</v>
      </c>
      <c r="I692" s="2" t="s">
        <v>34307</v>
      </c>
      <c r="J692" s="2" t="s">
        <v>5660</v>
      </c>
    </row>
    <row r="693" spans="1:10" ht="15" customHeight="1" x14ac:dyDescent="0.3">
      <c r="A693" s="2" t="s">
        <v>143</v>
      </c>
      <c r="B693" s="2" t="s">
        <v>34318</v>
      </c>
      <c r="C693" s="2" t="s">
        <v>179</v>
      </c>
      <c r="D693" s="2" t="s">
        <v>34321</v>
      </c>
      <c r="E693" s="3">
        <v>10</v>
      </c>
      <c r="F693" s="3">
        <v>13</v>
      </c>
      <c r="G693" s="2" t="s">
        <v>852</v>
      </c>
      <c r="H693" s="2" t="s">
        <v>884</v>
      </c>
      <c r="I693" s="2" t="s">
        <v>34307</v>
      </c>
      <c r="J693" s="2" t="s">
        <v>5677</v>
      </c>
    </row>
    <row r="694" spans="1:10" ht="15" customHeight="1" x14ac:dyDescent="0.3">
      <c r="A694" s="2" t="s">
        <v>143</v>
      </c>
      <c r="B694" s="2" t="s">
        <v>34318</v>
      </c>
      <c r="C694" s="2" t="s">
        <v>69</v>
      </c>
      <c r="D694" s="2" t="s">
        <v>34312</v>
      </c>
      <c r="E694" s="3">
        <v>10</v>
      </c>
      <c r="F694" s="3">
        <v>4</v>
      </c>
      <c r="G694" s="2" t="s">
        <v>852</v>
      </c>
      <c r="H694" s="2" t="s">
        <v>756</v>
      </c>
      <c r="I694" s="2" t="s">
        <v>34307</v>
      </c>
      <c r="J694" s="2" t="s">
        <v>5602</v>
      </c>
    </row>
    <row r="695" spans="1:10" ht="15" customHeight="1" x14ac:dyDescent="0.3">
      <c r="A695" s="2" t="s">
        <v>143</v>
      </c>
      <c r="B695" s="2" t="s">
        <v>34318</v>
      </c>
      <c r="C695" s="2" t="s">
        <v>243</v>
      </c>
      <c r="D695" s="2" t="s">
        <v>34326</v>
      </c>
      <c r="E695" s="3">
        <v>10</v>
      </c>
      <c r="F695" s="3">
        <v>18</v>
      </c>
      <c r="G695" s="2" t="s">
        <v>852</v>
      </c>
      <c r="H695" s="2" t="s">
        <v>981</v>
      </c>
      <c r="I695" s="2" t="s">
        <v>34307</v>
      </c>
      <c r="J695" s="2" t="s">
        <v>5552</v>
      </c>
    </row>
    <row r="696" spans="1:10" ht="15" customHeight="1" x14ac:dyDescent="0.3">
      <c r="A696" s="2" t="s">
        <v>143</v>
      </c>
      <c r="B696" s="2" t="s">
        <v>34318</v>
      </c>
      <c r="C696" s="2" t="s">
        <v>156</v>
      </c>
      <c r="D696" s="2" t="s">
        <v>34319</v>
      </c>
      <c r="E696" s="3">
        <v>10</v>
      </c>
      <c r="F696" s="3">
        <v>11</v>
      </c>
      <c r="G696" s="2" t="s">
        <v>852</v>
      </c>
      <c r="H696" s="2" t="s">
        <v>861</v>
      </c>
      <c r="I696" s="2" t="s">
        <v>34307</v>
      </c>
      <c r="J696" s="2" t="s">
        <v>5552</v>
      </c>
    </row>
    <row r="697" spans="1:10" ht="15" customHeight="1" x14ac:dyDescent="0.3">
      <c r="A697" s="2" t="s">
        <v>143</v>
      </c>
      <c r="B697" s="2" t="s">
        <v>34318</v>
      </c>
      <c r="C697" s="2" t="s">
        <v>179</v>
      </c>
      <c r="D697" s="2" t="s">
        <v>34321</v>
      </c>
      <c r="E697" s="3">
        <v>10</v>
      </c>
      <c r="F697" s="3">
        <v>13</v>
      </c>
      <c r="G697" s="2" t="s">
        <v>852</v>
      </c>
      <c r="H697" s="2" t="s">
        <v>884</v>
      </c>
      <c r="I697" s="2" t="s">
        <v>34307</v>
      </c>
      <c r="J697" s="2" t="s">
        <v>5552</v>
      </c>
    </row>
    <row r="698" spans="1:10" ht="15" customHeight="1" x14ac:dyDescent="0.3">
      <c r="A698" s="2" t="s">
        <v>143</v>
      </c>
      <c r="B698" s="2" t="s">
        <v>34318</v>
      </c>
      <c r="C698" s="2" t="s">
        <v>135</v>
      </c>
      <c r="D698" s="2" t="s">
        <v>34317</v>
      </c>
      <c r="E698" s="3">
        <v>10</v>
      </c>
      <c r="F698" s="3">
        <v>9</v>
      </c>
      <c r="G698" s="2" t="s">
        <v>852</v>
      </c>
      <c r="H698" s="2" t="s">
        <v>840</v>
      </c>
      <c r="I698" s="2" t="s">
        <v>34307</v>
      </c>
      <c r="J698" s="2" t="s">
        <v>5552</v>
      </c>
    </row>
    <row r="699" spans="1:10" ht="15" customHeight="1" x14ac:dyDescent="0.3">
      <c r="A699" s="2" t="s">
        <v>143</v>
      </c>
      <c r="B699" s="2" t="s">
        <v>34318</v>
      </c>
      <c r="C699" s="2" t="s">
        <v>82</v>
      </c>
      <c r="D699" s="2" t="s">
        <v>34313</v>
      </c>
      <c r="E699" s="3">
        <v>10</v>
      </c>
      <c r="F699" s="3">
        <v>5</v>
      </c>
      <c r="G699" s="2" t="s">
        <v>852</v>
      </c>
      <c r="H699" s="2" t="s">
        <v>773</v>
      </c>
      <c r="I699" s="2" t="s">
        <v>34307</v>
      </c>
      <c r="J699" s="2" t="s">
        <v>5552</v>
      </c>
    </row>
    <row r="700" spans="1:10" ht="15" customHeight="1" x14ac:dyDescent="0.3">
      <c r="A700" s="2" t="s">
        <v>143</v>
      </c>
      <c r="B700" s="2" t="s">
        <v>34318</v>
      </c>
      <c r="C700" s="2" t="s">
        <v>56</v>
      </c>
      <c r="D700" s="2" t="s">
        <v>34311</v>
      </c>
      <c r="E700" s="3">
        <v>10</v>
      </c>
      <c r="F700" s="3">
        <v>3</v>
      </c>
      <c r="G700" s="2" t="s">
        <v>852</v>
      </c>
      <c r="H700" s="2" t="s">
        <v>732</v>
      </c>
      <c r="I700" s="2" t="s">
        <v>34307</v>
      </c>
      <c r="J700" s="2" t="s">
        <v>5552</v>
      </c>
    </row>
    <row r="701" spans="1:10" ht="15" customHeight="1" x14ac:dyDescent="0.3">
      <c r="A701" s="2" t="s">
        <v>143</v>
      </c>
      <c r="B701" s="2" t="s">
        <v>34318</v>
      </c>
      <c r="C701" s="2" t="s">
        <v>82</v>
      </c>
      <c r="D701" s="2" t="s">
        <v>34313</v>
      </c>
      <c r="E701" s="3">
        <v>10</v>
      </c>
      <c r="F701" s="3">
        <v>5</v>
      </c>
      <c r="G701" s="2" t="s">
        <v>852</v>
      </c>
      <c r="H701" s="2" t="s">
        <v>773</v>
      </c>
      <c r="I701" s="2" t="s">
        <v>34308</v>
      </c>
      <c r="J701" s="2">
        <v>36251205</v>
      </c>
    </row>
    <row r="702" spans="1:10" ht="15" customHeight="1" x14ac:dyDescent="0.3">
      <c r="A702" s="2" t="s">
        <v>143</v>
      </c>
      <c r="B702" s="2" t="s">
        <v>34318</v>
      </c>
      <c r="C702" s="2" t="s">
        <v>82</v>
      </c>
      <c r="D702" s="2" t="s">
        <v>34313</v>
      </c>
      <c r="E702" s="3">
        <v>10</v>
      </c>
      <c r="F702" s="3">
        <v>5</v>
      </c>
      <c r="G702" s="2" t="s">
        <v>852</v>
      </c>
      <c r="H702" s="2" t="s">
        <v>773</v>
      </c>
      <c r="I702" s="2" t="s">
        <v>34308</v>
      </c>
      <c r="J702" s="2">
        <v>36969289</v>
      </c>
    </row>
    <row r="703" spans="1:10" ht="15" customHeight="1" x14ac:dyDescent="0.3">
      <c r="A703" s="2" t="s">
        <v>143</v>
      </c>
      <c r="B703" s="2" t="s">
        <v>34318</v>
      </c>
      <c r="C703" s="2" t="s">
        <v>179</v>
      </c>
      <c r="D703" s="2" t="s">
        <v>34321</v>
      </c>
      <c r="E703" s="3">
        <v>10</v>
      </c>
      <c r="F703" s="3">
        <v>13</v>
      </c>
      <c r="G703" s="2" t="s">
        <v>852</v>
      </c>
      <c r="H703" s="2" t="s">
        <v>884</v>
      </c>
      <c r="I703" s="2" t="s">
        <v>34308</v>
      </c>
      <c r="J703" s="2">
        <v>36969289</v>
      </c>
    </row>
    <row r="704" spans="1:10" ht="15" customHeight="1" x14ac:dyDescent="0.3">
      <c r="A704" s="2" t="s">
        <v>143</v>
      </c>
      <c r="B704" s="2" t="s">
        <v>34318</v>
      </c>
      <c r="C704" s="2" t="s">
        <v>206</v>
      </c>
      <c r="D704" s="2" t="s">
        <v>34323</v>
      </c>
      <c r="E704" s="3">
        <v>10</v>
      </c>
      <c r="F704" s="3">
        <v>15</v>
      </c>
      <c r="G704" s="2" t="s">
        <v>852</v>
      </c>
      <c r="H704" s="2" t="s">
        <v>916</v>
      </c>
      <c r="I704" s="2" t="s">
        <v>34308</v>
      </c>
      <c r="J704" s="2">
        <v>32081759</v>
      </c>
    </row>
    <row r="705" spans="1:10" ht="15" customHeight="1" x14ac:dyDescent="0.3">
      <c r="A705" s="2" t="s">
        <v>143</v>
      </c>
      <c r="B705" s="2" t="s">
        <v>34318</v>
      </c>
      <c r="C705" s="2" t="s">
        <v>82</v>
      </c>
      <c r="D705" s="2" t="s">
        <v>34313</v>
      </c>
      <c r="E705" s="3">
        <v>10</v>
      </c>
      <c r="F705" s="3">
        <v>5</v>
      </c>
      <c r="G705" s="2" t="s">
        <v>852</v>
      </c>
      <c r="H705" s="2" t="s">
        <v>773</v>
      </c>
      <c r="I705" s="2" t="s">
        <v>34308</v>
      </c>
      <c r="J705" s="2">
        <v>17498216</v>
      </c>
    </row>
    <row r="706" spans="1:10" ht="15" customHeight="1" x14ac:dyDescent="0.3">
      <c r="A706" s="2" t="s">
        <v>156</v>
      </c>
      <c r="B706" s="2" t="s">
        <v>34319</v>
      </c>
      <c r="C706" s="2" t="s">
        <v>143</v>
      </c>
      <c r="D706" s="2" t="s">
        <v>34318</v>
      </c>
      <c r="E706" s="3">
        <v>11</v>
      </c>
      <c r="F706" s="3">
        <v>10</v>
      </c>
      <c r="G706" s="2" t="s">
        <v>861</v>
      </c>
      <c r="H706" s="2" t="s">
        <v>852</v>
      </c>
      <c r="I706" s="2" t="s">
        <v>34306</v>
      </c>
      <c r="J706" s="2" t="s">
        <v>6763</v>
      </c>
    </row>
    <row r="707" spans="1:10" ht="15" customHeight="1" x14ac:dyDescent="0.3">
      <c r="A707" s="2" t="s">
        <v>156</v>
      </c>
      <c r="B707" s="2" t="s">
        <v>34319</v>
      </c>
      <c r="C707" s="2" t="s">
        <v>282</v>
      </c>
      <c r="D707" s="2" t="s">
        <v>34329</v>
      </c>
      <c r="E707" s="3">
        <v>11</v>
      </c>
      <c r="F707" s="3">
        <v>21</v>
      </c>
      <c r="G707" s="2" t="s">
        <v>861</v>
      </c>
      <c r="H707" s="2" t="s">
        <v>1024</v>
      </c>
      <c r="I707" s="2" t="s">
        <v>34306</v>
      </c>
      <c r="J707" s="2" t="s">
        <v>286</v>
      </c>
    </row>
    <row r="708" spans="1:10" ht="15" customHeight="1" x14ac:dyDescent="0.3">
      <c r="A708" s="2" t="s">
        <v>156</v>
      </c>
      <c r="B708" s="2" t="s">
        <v>34319</v>
      </c>
      <c r="C708" s="2" t="s">
        <v>56</v>
      </c>
      <c r="D708" s="2" t="s">
        <v>34311</v>
      </c>
      <c r="E708" s="3">
        <v>11</v>
      </c>
      <c r="F708" s="3">
        <v>3</v>
      </c>
      <c r="G708" s="2" t="s">
        <v>861</v>
      </c>
      <c r="H708" s="2" t="s">
        <v>732</v>
      </c>
      <c r="I708" s="2" t="s">
        <v>34307</v>
      </c>
      <c r="J708" s="2" t="s">
        <v>5552</v>
      </c>
    </row>
    <row r="709" spans="1:10" ht="15" customHeight="1" x14ac:dyDescent="0.3">
      <c r="A709" s="2" t="s">
        <v>156</v>
      </c>
      <c r="B709" s="2" t="s">
        <v>34319</v>
      </c>
      <c r="C709" s="2" t="s">
        <v>82</v>
      </c>
      <c r="D709" s="2" t="s">
        <v>34313</v>
      </c>
      <c r="E709" s="3">
        <v>11</v>
      </c>
      <c r="F709" s="3">
        <v>5</v>
      </c>
      <c r="G709" s="2" t="s">
        <v>861</v>
      </c>
      <c r="H709" s="2" t="s">
        <v>773</v>
      </c>
      <c r="I709" s="2" t="s">
        <v>34307</v>
      </c>
      <c r="J709" s="2" t="s">
        <v>5552</v>
      </c>
    </row>
    <row r="710" spans="1:10" ht="15" customHeight="1" x14ac:dyDescent="0.3">
      <c r="A710" s="2" t="s">
        <v>156</v>
      </c>
      <c r="B710" s="2" t="s">
        <v>34319</v>
      </c>
      <c r="C710" s="2" t="s">
        <v>179</v>
      </c>
      <c r="D710" s="2" t="s">
        <v>34321</v>
      </c>
      <c r="E710" s="3">
        <v>11</v>
      </c>
      <c r="F710" s="3">
        <v>13</v>
      </c>
      <c r="G710" s="2" t="s">
        <v>861</v>
      </c>
      <c r="H710" s="2" t="s">
        <v>884</v>
      </c>
      <c r="I710" s="2" t="s">
        <v>34307</v>
      </c>
      <c r="J710" s="2" t="s">
        <v>5651</v>
      </c>
    </row>
    <row r="711" spans="1:10" ht="15" customHeight="1" x14ac:dyDescent="0.3">
      <c r="A711" s="2" t="s">
        <v>156</v>
      </c>
      <c r="B711" s="2" t="s">
        <v>34319</v>
      </c>
      <c r="C711" s="2" t="s">
        <v>143</v>
      </c>
      <c r="D711" s="2" t="s">
        <v>34318</v>
      </c>
      <c r="E711" s="3">
        <v>11</v>
      </c>
      <c r="F711" s="3">
        <v>10</v>
      </c>
      <c r="G711" s="2" t="s">
        <v>861</v>
      </c>
      <c r="H711" s="2" t="s">
        <v>852</v>
      </c>
      <c r="I711" s="2" t="s">
        <v>34307</v>
      </c>
      <c r="J711" s="2" t="s">
        <v>5651</v>
      </c>
    </row>
    <row r="712" spans="1:10" ht="15" customHeight="1" x14ac:dyDescent="0.3">
      <c r="A712" s="2" t="s">
        <v>156</v>
      </c>
      <c r="B712" s="2" t="s">
        <v>34319</v>
      </c>
      <c r="C712" s="2" t="s">
        <v>82</v>
      </c>
      <c r="D712" s="2" t="s">
        <v>34313</v>
      </c>
      <c r="E712" s="3">
        <v>11</v>
      </c>
      <c r="F712" s="3">
        <v>5</v>
      </c>
      <c r="G712" s="2" t="s">
        <v>861</v>
      </c>
      <c r="H712" s="2" t="s">
        <v>773</v>
      </c>
      <c r="I712" s="2" t="s">
        <v>34307</v>
      </c>
      <c r="J712" s="2" t="s">
        <v>5651</v>
      </c>
    </row>
    <row r="713" spans="1:10" ht="15" customHeight="1" x14ac:dyDescent="0.3">
      <c r="A713" s="2" t="s">
        <v>156</v>
      </c>
      <c r="B713" s="2" t="s">
        <v>34319</v>
      </c>
      <c r="C713" s="2" t="s">
        <v>243</v>
      </c>
      <c r="D713" s="2" t="s">
        <v>34326</v>
      </c>
      <c r="E713" s="3">
        <v>11</v>
      </c>
      <c r="F713" s="3">
        <v>18</v>
      </c>
      <c r="G713" s="2" t="s">
        <v>861</v>
      </c>
      <c r="H713" s="2" t="s">
        <v>981</v>
      </c>
      <c r="I713" s="2" t="s">
        <v>34307</v>
      </c>
      <c r="J713" s="2" t="s">
        <v>5837</v>
      </c>
    </row>
    <row r="714" spans="1:10" ht="15" customHeight="1" x14ac:dyDescent="0.3">
      <c r="A714" s="2" t="s">
        <v>156</v>
      </c>
      <c r="B714" s="2" t="s">
        <v>34319</v>
      </c>
      <c r="C714" s="2" t="s">
        <v>243</v>
      </c>
      <c r="D714" s="2" t="s">
        <v>34326</v>
      </c>
      <c r="E714" s="3">
        <v>11</v>
      </c>
      <c r="F714" s="3">
        <v>18</v>
      </c>
      <c r="G714" s="2" t="s">
        <v>861</v>
      </c>
      <c r="H714" s="2" t="s">
        <v>981</v>
      </c>
      <c r="I714" s="2" t="s">
        <v>34307</v>
      </c>
      <c r="J714" s="2" t="s">
        <v>5552</v>
      </c>
    </row>
    <row r="715" spans="1:10" ht="15" customHeight="1" x14ac:dyDescent="0.3">
      <c r="A715" s="2" t="s">
        <v>156</v>
      </c>
      <c r="B715" s="2" t="s">
        <v>34319</v>
      </c>
      <c r="C715" s="2" t="s">
        <v>179</v>
      </c>
      <c r="D715" s="2" t="s">
        <v>34321</v>
      </c>
      <c r="E715" s="3">
        <v>11</v>
      </c>
      <c r="F715" s="3">
        <v>13</v>
      </c>
      <c r="G715" s="2" t="s">
        <v>861</v>
      </c>
      <c r="H715" s="2" t="s">
        <v>884</v>
      </c>
      <c r="I715" s="2" t="s">
        <v>34307</v>
      </c>
      <c r="J715" s="2" t="s">
        <v>5552</v>
      </c>
    </row>
    <row r="716" spans="1:10" ht="15" customHeight="1" x14ac:dyDescent="0.3">
      <c r="A716" s="2" t="s">
        <v>156</v>
      </c>
      <c r="B716" s="2" t="s">
        <v>34319</v>
      </c>
      <c r="C716" s="2" t="s">
        <v>143</v>
      </c>
      <c r="D716" s="2" t="s">
        <v>34318</v>
      </c>
      <c r="E716" s="3">
        <v>11</v>
      </c>
      <c r="F716" s="3">
        <v>10</v>
      </c>
      <c r="G716" s="2" t="s">
        <v>861</v>
      </c>
      <c r="H716" s="2" t="s">
        <v>852</v>
      </c>
      <c r="I716" s="2" t="s">
        <v>34307</v>
      </c>
      <c r="J716" s="2" t="s">
        <v>5552</v>
      </c>
    </row>
    <row r="717" spans="1:10" ht="15" customHeight="1" x14ac:dyDescent="0.3">
      <c r="A717" s="2" t="s">
        <v>156</v>
      </c>
      <c r="B717" s="2" t="s">
        <v>34319</v>
      </c>
      <c r="C717" s="2" t="s">
        <v>135</v>
      </c>
      <c r="D717" s="2" t="s">
        <v>34317</v>
      </c>
      <c r="E717" s="3">
        <v>11</v>
      </c>
      <c r="F717" s="3">
        <v>9</v>
      </c>
      <c r="G717" s="2" t="s">
        <v>861</v>
      </c>
      <c r="H717" s="2" t="s">
        <v>840</v>
      </c>
      <c r="I717" s="2" t="s">
        <v>34307</v>
      </c>
      <c r="J717" s="2" t="s">
        <v>5552</v>
      </c>
    </row>
    <row r="718" spans="1:10" ht="15" customHeight="1" x14ac:dyDescent="0.3">
      <c r="A718" s="2" t="s">
        <v>170</v>
      </c>
      <c r="B718" s="2" t="s">
        <v>34320</v>
      </c>
      <c r="C718" s="2" t="s">
        <v>82</v>
      </c>
      <c r="D718" s="2" t="s">
        <v>34313</v>
      </c>
      <c r="E718" s="3">
        <v>12</v>
      </c>
      <c r="F718" s="3">
        <v>5</v>
      </c>
      <c r="G718" s="2" t="s">
        <v>1534</v>
      </c>
      <c r="H718" s="2" t="s">
        <v>773</v>
      </c>
      <c r="I718" s="2" t="s">
        <v>14</v>
      </c>
      <c r="J718" s="2" t="s">
        <v>87</v>
      </c>
    </row>
    <row r="719" spans="1:10" ht="15" customHeight="1" x14ac:dyDescent="0.3">
      <c r="A719" s="2" t="s">
        <v>170</v>
      </c>
      <c r="B719" s="2" t="s">
        <v>34320</v>
      </c>
      <c r="C719" s="2" t="s">
        <v>135</v>
      </c>
      <c r="D719" s="2" t="s">
        <v>34317</v>
      </c>
      <c r="E719" s="3">
        <v>12</v>
      </c>
      <c r="F719" s="3">
        <v>9</v>
      </c>
      <c r="G719" s="2" t="s">
        <v>1534</v>
      </c>
      <c r="H719" s="2" t="s">
        <v>840</v>
      </c>
      <c r="I719" s="2" t="s">
        <v>14</v>
      </c>
      <c r="J719" s="2" t="s">
        <v>87</v>
      </c>
    </row>
    <row r="720" spans="1:10" ht="15" customHeight="1" x14ac:dyDescent="0.3">
      <c r="A720" s="2" t="s">
        <v>170</v>
      </c>
      <c r="B720" s="2" t="s">
        <v>34320</v>
      </c>
      <c r="C720" s="2" t="s">
        <v>179</v>
      </c>
      <c r="D720" s="2" t="s">
        <v>34321</v>
      </c>
      <c r="E720" s="3">
        <v>12</v>
      </c>
      <c r="F720" s="3">
        <v>13</v>
      </c>
      <c r="G720" s="2" t="s">
        <v>1534</v>
      </c>
      <c r="H720" s="2" t="s">
        <v>884</v>
      </c>
      <c r="I720" s="2" t="s">
        <v>14</v>
      </c>
      <c r="J720" s="2" t="s">
        <v>87</v>
      </c>
    </row>
    <row r="721" spans="1:10" ht="15" customHeight="1" x14ac:dyDescent="0.3">
      <c r="A721" s="2" t="s">
        <v>170</v>
      </c>
      <c r="B721" s="2" t="s">
        <v>34320</v>
      </c>
      <c r="C721" s="2" t="s">
        <v>40</v>
      </c>
      <c r="D721" s="2" t="s">
        <v>34310</v>
      </c>
      <c r="E721" s="3">
        <v>12</v>
      </c>
      <c r="F721" s="3">
        <v>2</v>
      </c>
      <c r="G721" s="2" t="s">
        <v>1534</v>
      </c>
      <c r="H721" s="2" t="s">
        <v>653</v>
      </c>
      <c r="I721" s="2" t="s">
        <v>34306</v>
      </c>
      <c r="J721" s="2" t="s">
        <v>4942</v>
      </c>
    </row>
    <row r="722" spans="1:10" ht="15" customHeight="1" x14ac:dyDescent="0.3">
      <c r="A722" s="2" t="s">
        <v>170</v>
      </c>
      <c r="B722" s="2" t="s">
        <v>34320</v>
      </c>
      <c r="C722" s="2" t="s">
        <v>94</v>
      </c>
      <c r="D722" s="2" t="s">
        <v>34314</v>
      </c>
      <c r="E722" s="3">
        <v>12</v>
      </c>
      <c r="F722" s="3">
        <v>6</v>
      </c>
      <c r="G722" s="2" t="s">
        <v>1534</v>
      </c>
      <c r="H722" s="2" t="s">
        <v>782</v>
      </c>
      <c r="I722" s="2" t="s">
        <v>34307</v>
      </c>
      <c r="J722" s="2" t="s">
        <v>5709</v>
      </c>
    </row>
    <row r="723" spans="1:10" ht="15" customHeight="1" x14ac:dyDescent="0.3">
      <c r="A723" s="2" t="s">
        <v>170</v>
      </c>
      <c r="B723" s="2" t="s">
        <v>34320</v>
      </c>
      <c r="C723" s="2" t="s">
        <v>409</v>
      </c>
      <c r="D723" s="2" t="s">
        <v>34338</v>
      </c>
      <c r="E723" s="3">
        <v>12</v>
      </c>
      <c r="F723" s="3">
        <v>31</v>
      </c>
      <c r="G723" s="2" t="s">
        <v>1534</v>
      </c>
      <c r="H723" s="2" t="s">
        <v>1173</v>
      </c>
      <c r="I723" s="2" t="s">
        <v>34307</v>
      </c>
      <c r="J723" s="2" t="s">
        <v>5442</v>
      </c>
    </row>
    <row r="724" spans="1:10" ht="15" customHeight="1" x14ac:dyDescent="0.3">
      <c r="A724" s="2" t="s">
        <v>170</v>
      </c>
      <c r="B724" s="2" t="s">
        <v>34320</v>
      </c>
      <c r="C724" s="2" t="s">
        <v>179</v>
      </c>
      <c r="D724" s="2" t="s">
        <v>34321</v>
      </c>
      <c r="E724" s="3">
        <v>12</v>
      </c>
      <c r="F724" s="3">
        <v>13</v>
      </c>
      <c r="G724" s="2" t="s">
        <v>1534</v>
      </c>
      <c r="H724" s="2" t="s">
        <v>884</v>
      </c>
      <c r="I724" s="2" t="s">
        <v>34307</v>
      </c>
      <c r="J724" s="2" t="s">
        <v>5442</v>
      </c>
    </row>
    <row r="725" spans="1:10" ht="15" customHeight="1" x14ac:dyDescent="0.3">
      <c r="A725" s="2" t="s">
        <v>170</v>
      </c>
      <c r="B725" s="2" t="s">
        <v>34320</v>
      </c>
      <c r="C725" s="2" t="s">
        <v>230</v>
      </c>
      <c r="D725" s="2" t="s">
        <v>34325</v>
      </c>
      <c r="E725" s="3">
        <v>12</v>
      </c>
      <c r="F725" s="3">
        <v>17</v>
      </c>
      <c r="G725" s="2" t="s">
        <v>1534</v>
      </c>
      <c r="H725" s="2" t="s">
        <v>958</v>
      </c>
      <c r="I725" s="2" t="s">
        <v>34307</v>
      </c>
      <c r="J725" s="2" t="s">
        <v>5442</v>
      </c>
    </row>
    <row r="726" spans="1:10" ht="15" customHeight="1" x14ac:dyDescent="0.3">
      <c r="A726" s="2" t="s">
        <v>170</v>
      </c>
      <c r="B726" s="2" t="s">
        <v>34320</v>
      </c>
      <c r="C726" s="2" t="s">
        <v>295</v>
      </c>
      <c r="D726" s="2" t="s">
        <v>34330</v>
      </c>
      <c r="E726" s="3">
        <v>12</v>
      </c>
      <c r="F726" s="3">
        <v>22</v>
      </c>
      <c r="G726" s="2" t="s">
        <v>1534</v>
      </c>
      <c r="H726" s="2" t="s">
        <v>1029</v>
      </c>
      <c r="I726" s="2" t="s">
        <v>34307</v>
      </c>
      <c r="J726" s="2" t="s">
        <v>5442</v>
      </c>
    </row>
    <row r="727" spans="1:10" ht="15" customHeight="1" x14ac:dyDescent="0.3">
      <c r="A727" s="2" t="s">
        <v>170</v>
      </c>
      <c r="B727" s="2" t="s">
        <v>34320</v>
      </c>
      <c r="C727" s="2" t="s">
        <v>94</v>
      </c>
      <c r="D727" s="2" t="s">
        <v>34314</v>
      </c>
      <c r="E727" s="3">
        <v>12</v>
      </c>
      <c r="F727" s="3">
        <v>6</v>
      </c>
      <c r="G727" s="2" t="s">
        <v>1534</v>
      </c>
      <c r="H727" s="2" t="s">
        <v>782</v>
      </c>
      <c r="I727" s="2" t="s">
        <v>34307</v>
      </c>
      <c r="J727" s="2" t="s">
        <v>5442</v>
      </c>
    </row>
    <row r="728" spans="1:10" ht="15" customHeight="1" x14ac:dyDescent="0.3">
      <c r="A728" s="2" t="s">
        <v>170</v>
      </c>
      <c r="B728" s="2" t="s">
        <v>34320</v>
      </c>
      <c r="C728" s="2" t="s">
        <v>24</v>
      </c>
      <c r="D728" s="2" t="s">
        <v>34309</v>
      </c>
      <c r="E728" s="3">
        <v>12</v>
      </c>
      <c r="F728" s="3">
        <v>1</v>
      </c>
      <c r="G728" s="2" t="s">
        <v>1534</v>
      </c>
      <c r="H728" s="2" t="s">
        <v>629</v>
      </c>
      <c r="I728" s="2" t="s">
        <v>34307</v>
      </c>
      <c r="J728" s="2" t="s">
        <v>5442</v>
      </c>
    </row>
    <row r="729" spans="1:10" ht="15" customHeight="1" x14ac:dyDescent="0.3">
      <c r="A729" s="2" t="s">
        <v>170</v>
      </c>
      <c r="B729" s="2" t="s">
        <v>34320</v>
      </c>
      <c r="C729" s="2" t="s">
        <v>135</v>
      </c>
      <c r="D729" s="2" t="s">
        <v>34317</v>
      </c>
      <c r="E729" s="3">
        <v>12</v>
      </c>
      <c r="F729" s="3">
        <v>9</v>
      </c>
      <c r="G729" s="2" t="s">
        <v>1534</v>
      </c>
      <c r="H729" s="2" t="s">
        <v>840</v>
      </c>
      <c r="I729" s="2" t="s">
        <v>34307</v>
      </c>
      <c r="J729" s="2" t="s">
        <v>5517</v>
      </c>
    </row>
    <row r="730" spans="1:10" ht="15" customHeight="1" x14ac:dyDescent="0.3">
      <c r="A730" s="2" t="s">
        <v>170</v>
      </c>
      <c r="B730" s="2" t="s">
        <v>34320</v>
      </c>
      <c r="C730" s="2" t="s">
        <v>120</v>
      </c>
      <c r="D730" s="2" t="s">
        <v>34316</v>
      </c>
      <c r="E730" s="3">
        <v>12</v>
      </c>
      <c r="F730" s="3">
        <v>8</v>
      </c>
      <c r="G730" s="2" t="s">
        <v>1534</v>
      </c>
      <c r="H730" s="2" t="s">
        <v>820</v>
      </c>
      <c r="I730" s="2" t="s">
        <v>34307</v>
      </c>
      <c r="J730" s="2" t="s">
        <v>5517</v>
      </c>
    </row>
    <row r="731" spans="1:10" ht="15" customHeight="1" x14ac:dyDescent="0.3">
      <c r="A731" s="2" t="s">
        <v>170</v>
      </c>
      <c r="B731" s="2" t="s">
        <v>34320</v>
      </c>
      <c r="C731" s="2" t="s">
        <v>94</v>
      </c>
      <c r="D731" s="2" t="s">
        <v>34314</v>
      </c>
      <c r="E731" s="3">
        <v>12</v>
      </c>
      <c r="F731" s="3">
        <v>6</v>
      </c>
      <c r="G731" s="2" t="s">
        <v>1534</v>
      </c>
      <c r="H731" s="2" t="s">
        <v>782</v>
      </c>
      <c r="I731" s="2" t="s">
        <v>34307</v>
      </c>
      <c r="J731" s="2" t="s">
        <v>5517</v>
      </c>
    </row>
    <row r="732" spans="1:10" ht="15" customHeight="1" x14ac:dyDescent="0.3">
      <c r="A732" s="2" t="s">
        <v>170</v>
      </c>
      <c r="B732" s="2" t="s">
        <v>34320</v>
      </c>
      <c r="C732" s="2" t="s">
        <v>82</v>
      </c>
      <c r="D732" s="2" t="s">
        <v>34313</v>
      </c>
      <c r="E732" s="3">
        <v>12</v>
      </c>
      <c r="F732" s="3">
        <v>5</v>
      </c>
      <c r="G732" s="2" t="s">
        <v>1534</v>
      </c>
      <c r="H732" s="2" t="s">
        <v>773</v>
      </c>
      <c r="I732" s="2" t="s">
        <v>34307</v>
      </c>
      <c r="J732" s="2" t="s">
        <v>5517</v>
      </c>
    </row>
    <row r="733" spans="1:10" ht="15" customHeight="1" x14ac:dyDescent="0.3">
      <c r="A733" s="2" t="s">
        <v>170</v>
      </c>
      <c r="B733" s="2" t="s">
        <v>34320</v>
      </c>
      <c r="C733" s="2" t="s">
        <v>69</v>
      </c>
      <c r="D733" s="2" t="s">
        <v>34312</v>
      </c>
      <c r="E733" s="3">
        <v>12</v>
      </c>
      <c r="F733" s="3">
        <v>4</v>
      </c>
      <c r="G733" s="2" t="s">
        <v>1534</v>
      </c>
      <c r="H733" s="2" t="s">
        <v>756</v>
      </c>
      <c r="I733" s="2" t="s">
        <v>34307</v>
      </c>
      <c r="J733" s="2" t="s">
        <v>5517</v>
      </c>
    </row>
    <row r="734" spans="1:10" ht="15" customHeight="1" x14ac:dyDescent="0.3">
      <c r="A734" s="2" t="s">
        <v>170</v>
      </c>
      <c r="B734" s="2" t="s">
        <v>34320</v>
      </c>
      <c r="C734" s="2" t="s">
        <v>40</v>
      </c>
      <c r="D734" s="2" t="s">
        <v>34310</v>
      </c>
      <c r="E734" s="3">
        <v>12</v>
      </c>
      <c r="F734" s="3">
        <v>2</v>
      </c>
      <c r="G734" s="2" t="s">
        <v>1534</v>
      </c>
      <c r="H734" s="2" t="s">
        <v>653</v>
      </c>
      <c r="I734" s="2" t="s">
        <v>34307</v>
      </c>
      <c r="J734" s="2" t="s">
        <v>5517</v>
      </c>
    </row>
    <row r="735" spans="1:10" ht="15" customHeight="1" x14ac:dyDescent="0.3">
      <c r="A735" s="2" t="s">
        <v>170</v>
      </c>
      <c r="B735" s="2" t="s">
        <v>34320</v>
      </c>
      <c r="C735" s="2" t="s">
        <v>94</v>
      </c>
      <c r="D735" s="2" t="s">
        <v>34314</v>
      </c>
      <c r="E735" s="3">
        <v>12</v>
      </c>
      <c r="F735" s="3">
        <v>6</v>
      </c>
      <c r="G735" s="2" t="s">
        <v>1534</v>
      </c>
      <c r="H735" s="2" t="s">
        <v>782</v>
      </c>
      <c r="I735" s="2" t="s">
        <v>34307</v>
      </c>
      <c r="J735" s="2" t="s">
        <v>5694</v>
      </c>
    </row>
    <row r="736" spans="1:10" ht="15" customHeight="1" x14ac:dyDescent="0.3">
      <c r="A736" s="2" t="s">
        <v>170</v>
      </c>
      <c r="B736" s="2" t="s">
        <v>34320</v>
      </c>
      <c r="C736" s="2" t="s">
        <v>454</v>
      </c>
      <c r="D736" s="2" t="s">
        <v>34342</v>
      </c>
      <c r="E736" s="3">
        <v>12</v>
      </c>
      <c r="F736" s="3">
        <v>35</v>
      </c>
      <c r="G736" s="2" t="s">
        <v>1534</v>
      </c>
      <c r="H736" s="2" t="s">
        <v>1213</v>
      </c>
      <c r="I736" s="2" t="s">
        <v>34307</v>
      </c>
      <c r="J736" s="2" t="s">
        <v>5499</v>
      </c>
    </row>
    <row r="737" spans="1:10" ht="15" customHeight="1" x14ac:dyDescent="0.3">
      <c r="A737" s="2" t="s">
        <v>170</v>
      </c>
      <c r="B737" s="2" t="s">
        <v>34320</v>
      </c>
      <c r="C737" s="2" t="s">
        <v>295</v>
      </c>
      <c r="D737" s="2" t="s">
        <v>34330</v>
      </c>
      <c r="E737" s="3">
        <v>12</v>
      </c>
      <c r="F737" s="3">
        <v>22</v>
      </c>
      <c r="G737" s="2" t="s">
        <v>1534</v>
      </c>
      <c r="H737" s="2" t="s">
        <v>1029</v>
      </c>
      <c r="I737" s="2" t="s">
        <v>34307</v>
      </c>
      <c r="J737" s="2" t="s">
        <v>5499</v>
      </c>
    </row>
    <row r="738" spans="1:10" ht="15" customHeight="1" x14ac:dyDescent="0.3">
      <c r="A738" s="2" t="s">
        <v>170</v>
      </c>
      <c r="B738" s="2" t="s">
        <v>34320</v>
      </c>
      <c r="C738" s="2" t="s">
        <v>230</v>
      </c>
      <c r="D738" s="2" t="s">
        <v>34325</v>
      </c>
      <c r="E738" s="3">
        <v>12</v>
      </c>
      <c r="F738" s="3">
        <v>17</v>
      </c>
      <c r="G738" s="2" t="s">
        <v>1534</v>
      </c>
      <c r="H738" s="2" t="s">
        <v>958</v>
      </c>
      <c r="I738" s="2" t="s">
        <v>34307</v>
      </c>
      <c r="J738" s="2" t="s">
        <v>5499</v>
      </c>
    </row>
    <row r="739" spans="1:10" ht="15" customHeight="1" x14ac:dyDescent="0.3">
      <c r="A739" s="2" t="s">
        <v>170</v>
      </c>
      <c r="B739" s="2" t="s">
        <v>34320</v>
      </c>
      <c r="C739" s="2" t="s">
        <v>135</v>
      </c>
      <c r="D739" s="2" t="s">
        <v>34317</v>
      </c>
      <c r="E739" s="3">
        <v>12</v>
      </c>
      <c r="F739" s="3">
        <v>9</v>
      </c>
      <c r="G739" s="2" t="s">
        <v>1534</v>
      </c>
      <c r="H739" s="2" t="s">
        <v>840</v>
      </c>
      <c r="I739" s="2" t="s">
        <v>34307</v>
      </c>
      <c r="J739" s="2" t="s">
        <v>5499</v>
      </c>
    </row>
    <row r="740" spans="1:10" ht="15" customHeight="1" x14ac:dyDescent="0.3">
      <c r="A740" s="2" t="s">
        <v>170</v>
      </c>
      <c r="B740" s="2" t="s">
        <v>34320</v>
      </c>
      <c r="C740" s="2" t="s">
        <v>40</v>
      </c>
      <c r="D740" s="2" t="s">
        <v>34310</v>
      </c>
      <c r="E740" s="3">
        <v>12</v>
      </c>
      <c r="F740" s="3">
        <v>2</v>
      </c>
      <c r="G740" s="2" t="s">
        <v>1534</v>
      </c>
      <c r="H740" s="2" t="s">
        <v>653</v>
      </c>
      <c r="I740" s="2" t="s">
        <v>34307</v>
      </c>
      <c r="J740" s="2" t="s">
        <v>5499</v>
      </c>
    </row>
    <row r="741" spans="1:10" ht="15" customHeight="1" x14ac:dyDescent="0.3">
      <c r="A741" s="2" t="s">
        <v>170</v>
      </c>
      <c r="B741" s="2" t="s">
        <v>34320</v>
      </c>
      <c r="C741" s="2" t="s">
        <v>179</v>
      </c>
      <c r="D741" s="2" t="s">
        <v>34321</v>
      </c>
      <c r="E741" s="3">
        <v>12</v>
      </c>
      <c r="F741" s="3">
        <v>13</v>
      </c>
      <c r="G741" s="2" t="s">
        <v>1534</v>
      </c>
      <c r="H741" s="2" t="s">
        <v>884</v>
      </c>
      <c r="I741" s="2" t="s">
        <v>34307</v>
      </c>
      <c r="J741" s="2" t="s">
        <v>5517</v>
      </c>
    </row>
    <row r="742" spans="1:10" ht="15" customHeight="1" x14ac:dyDescent="0.3">
      <c r="A742" s="2" t="s">
        <v>179</v>
      </c>
      <c r="B742" s="2" t="s">
        <v>34321</v>
      </c>
      <c r="C742" s="2" t="s">
        <v>135</v>
      </c>
      <c r="D742" s="2" t="s">
        <v>34317</v>
      </c>
      <c r="E742" s="3">
        <v>13</v>
      </c>
      <c r="F742" s="3">
        <v>9</v>
      </c>
      <c r="G742" s="2" t="s">
        <v>884</v>
      </c>
      <c r="H742" s="2" t="s">
        <v>840</v>
      </c>
      <c r="I742" s="2" t="s">
        <v>34305</v>
      </c>
      <c r="J742" s="2" t="s">
        <v>85</v>
      </c>
    </row>
    <row r="743" spans="1:10" ht="15" customHeight="1" x14ac:dyDescent="0.3">
      <c r="A743" s="2" t="s">
        <v>179</v>
      </c>
      <c r="B743" s="2" t="s">
        <v>34321</v>
      </c>
      <c r="C743" s="2" t="s">
        <v>135</v>
      </c>
      <c r="D743" s="2" t="s">
        <v>34317</v>
      </c>
      <c r="E743" s="3">
        <v>13</v>
      </c>
      <c r="F743" s="3">
        <v>9</v>
      </c>
      <c r="G743" s="2" t="s">
        <v>884</v>
      </c>
      <c r="H743" s="2" t="s">
        <v>840</v>
      </c>
      <c r="I743" s="2" t="s">
        <v>34305</v>
      </c>
      <c r="J743" s="2" t="s">
        <v>774</v>
      </c>
    </row>
    <row r="744" spans="1:10" ht="15" customHeight="1" x14ac:dyDescent="0.3">
      <c r="A744" s="2" t="s">
        <v>179</v>
      </c>
      <c r="B744" s="2" t="s">
        <v>34321</v>
      </c>
      <c r="C744" s="2" t="s">
        <v>82</v>
      </c>
      <c r="D744" s="2" t="s">
        <v>34313</v>
      </c>
      <c r="E744" s="3">
        <v>13</v>
      </c>
      <c r="F744" s="3">
        <v>5</v>
      </c>
      <c r="G744" s="2" t="s">
        <v>884</v>
      </c>
      <c r="H744" s="2" t="s">
        <v>773</v>
      </c>
      <c r="I744" s="2" t="s">
        <v>34305</v>
      </c>
      <c r="J744" s="2" t="s">
        <v>774</v>
      </c>
    </row>
    <row r="745" spans="1:10" ht="15" customHeight="1" x14ac:dyDescent="0.3">
      <c r="A745" s="2" t="s">
        <v>179</v>
      </c>
      <c r="B745" s="2" t="s">
        <v>34321</v>
      </c>
      <c r="C745" s="2" t="s">
        <v>82</v>
      </c>
      <c r="D745" s="2" t="s">
        <v>34313</v>
      </c>
      <c r="E745" s="3">
        <v>13</v>
      </c>
      <c r="F745" s="3">
        <v>5</v>
      </c>
      <c r="G745" s="2" t="s">
        <v>884</v>
      </c>
      <c r="H745" s="2" t="s">
        <v>773</v>
      </c>
      <c r="I745" s="2" t="s">
        <v>34305</v>
      </c>
      <c r="J745" s="2" t="s">
        <v>85</v>
      </c>
    </row>
    <row r="746" spans="1:10" ht="15" customHeight="1" x14ac:dyDescent="0.3">
      <c r="A746" s="2" t="s">
        <v>179</v>
      </c>
      <c r="B746" s="2" t="s">
        <v>34321</v>
      </c>
      <c r="C746" s="2" t="s">
        <v>82</v>
      </c>
      <c r="D746" s="2" t="s">
        <v>34313</v>
      </c>
      <c r="E746" s="3">
        <v>13</v>
      </c>
      <c r="F746" s="3">
        <v>5</v>
      </c>
      <c r="G746" s="2" t="s">
        <v>884</v>
      </c>
      <c r="H746" s="2" t="s">
        <v>773</v>
      </c>
      <c r="I746" s="2" t="s">
        <v>14</v>
      </c>
      <c r="J746" s="2" t="s">
        <v>87</v>
      </c>
    </row>
    <row r="747" spans="1:10" ht="15" customHeight="1" x14ac:dyDescent="0.3">
      <c r="A747" s="2" t="s">
        <v>179</v>
      </c>
      <c r="B747" s="2" t="s">
        <v>34321</v>
      </c>
      <c r="C747" s="2" t="s">
        <v>135</v>
      </c>
      <c r="D747" s="2" t="s">
        <v>34317</v>
      </c>
      <c r="E747" s="3">
        <v>13</v>
      </c>
      <c r="F747" s="3">
        <v>9</v>
      </c>
      <c r="G747" s="2" t="s">
        <v>884</v>
      </c>
      <c r="H747" s="2" t="s">
        <v>840</v>
      </c>
      <c r="I747" s="2" t="s">
        <v>14</v>
      </c>
      <c r="J747" s="2" t="s">
        <v>87</v>
      </c>
    </row>
    <row r="748" spans="1:10" ht="15" customHeight="1" x14ac:dyDescent="0.3">
      <c r="A748" s="2" t="s">
        <v>179</v>
      </c>
      <c r="B748" s="2" t="s">
        <v>34321</v>
      </c>
      <c r="C748" s="2" t="s">
        <v>170</v>
      </c>
      <c r="D748" s="2" t="s">
        <v>34320</v>
      </c>
      <c r="E748" s="3">
        <v>13</v>
      </c>
      <c r="F748" s="3">
        <v>12</v>
      </c>
      <c r="G748" s="2" t="s">
        <v>884</v>
      </c>
      <c r="H748" s="2" t="s">
        <v>1534</v>
      </c>
      <c r="I748" s="2" t="s">
        <v>14</v>
      </c>
      <c r="J748" s="2" t="s">
        <v>87</v>
      </c>
    </row>
    <row r="749" spans="1:10" ht="15" customHeight="1" x14ac:dyDescent="0.3">
      <c r="A749" s="2" t="s">
        <v>179</v>
      </c>
      <c r="B749" s="2" t="s">
        <v>34321</v>
      </c>
      <c r="C749" s="2" t="s">
        <v>94</v>
      </c>
      <c r="D749" s="2" t="s">
        <v>34314</v>
      </c>
      <c r="E749" s="3">
        <v>13</v>
      </c>
      <c r="F749" s="3">
        <v>6</v>
      </c>
      <c r="G749" s="2" t="s">
        <v>884</v>
      </c>
      <c r="H749" s="2" t="s">
        <v>782</v>
      </c>
      <c r="I749" s="2" t="s">
        <v>34306</v>
      </c>
      <c r="J749" s="2" t="s">
        <v>1479</v>
      </c>
    </row>
    <row r="750" spans="1:10" ht="15" customHeight="1" x14ac:dyDescent="0.3">
      <c r="A750" s="2" t="s">
        <v>179</v>
      </c>
      <c r="B750" s="2" t="s">
        <v>34321</v>
      </c>
      <c r="C750" s="2" t="s">
        <v>190</v>
      </c>
      <c r="D750" s="2" t="s">
        <v>34322</v>
      </c>
      <c r="E750" s="3">
        <v>13</v>
      </c>
      <c r="F750" s="3">
        <v>14</v>
      </c>
      <c r="G750" s="2" t="s">
        <v>884</v>
      </c>
      <c r="H750" s="2" t="s">
        <v>902</v>
      </c>
      <c r="I750" s="2" t="s">
        <v>34306</v>
      </c>
      <c r="J750" s="2" t="s">
        <v>1479</v>
      </c>
    </row>
    <row r="751" spans="1:10" ht="15" customHeight="1" x14ac:dyDescent="0.3">
      <c r="A751" s="2" t="s">
        <v>179</v>
      </c>
      <c r="B751" s="2" t="s">
        <v>34321</v>
      </c>
      <c r="C751" s="2" t="s">
        <v>267</v>
      </c>
      <c r="D751" s="2" t="s">
        <v>34328</v>
      </c>
      <c r="E751" s="3">
        <v>13</v>
      </c>
      <c r="F751" s="3">
        <v>20</v>
      </c>
      <c r="G751" s="2" t="s">
        <v>884</v>
      </c>
      <c r="H751" s="2" t="s">
        <v>1011</v>
      </c>
      <c r="I751" s="2" t="s">
        <v>34306</v>
      </c>
      <c r="J751" s="2" t="s">
        <v>1479</v>
      </c>
    </row>
    <row r="752" spans="1:10" ht="15" customHeight="1" x14ac:dyDescent="0.3">
      <c r="A752" s="2" t="s">
        <v>179</v>
      </c>
      <c r="B752" s="2" t="s">
        <v>34321</v>
      </c>
      <c r="C752" s="2" t="s">
        <v>324</v>
      </c>
      <c r="D752" s="2" t="s">
        <v>34332</v>
      </c>
      <c r="E752" s="3">
        <v>13</v>
      </c>
      <c r="F752" s="3">
        <v>24</v>
      </c>
      <c r="G752" s="2" t="s">
        <v>884</v>
      </c>
      <c r="H752" s="2" t="s">
        <v>1074</v>
      </c>
      <c r="I752" s="2" t="s">
        <v>34306</v>
      </c>
      <c r="J752" s="2" t="s">
        <v>1479</v>
      </c>
    </row>
    <row r="753" spans="1:10" ht="15" customHeight="1" x14ac:dyDescent="0.3">
      <c r="A753" s="2" t="s">
        <v>179</v>
      </c>
      <c r="B753" s="2" t="s">
        <v>34321</v>
      </c>
      <c r="C753" s="2" t="s">
        <v>443</v>
      </c>
      <c r="D753" s="2" t="s">
        <v>34341</v>
      </c>
      <c r="E753" s="3">
        <v>13</v>
      </c>
      <c r="F753" s="3">
        <v>34</v>
      </c>
      <c r="G753" s="2" t="s">
        <v>884</v>
      </c>
      <c r="H753" s="2" t="s">
        <v>1204</v>
      </c>
      <c r="I753" s="2" t="s">
        <v>34306</v>
      </c>
      <c r="J753" s="2" t="s">
        <v>1479</v>
      </c>
    </row>
    <row r="754" spans="1:10" ht="15" customHeight="1" x14ac:dyDescent="0.3">
      <c r="A754" s="2" t="s">
        <v>179</v>
      </c>
      <c r="B754" s="2" t="s">
        <v>34321</v>
      </c>
      <c r="C754" s="2" t="s">
        <v>40</v>
      </c>
      <c r="D754" s="2" t="s">
        <v>34310</v>
      </c>
      <c r="E754" s="3">
        <v>13</v>
      </c>
      <c r="F754" s="3">
        <v>2</v>
      </c>
      <c r="G754" s="2" t="s">
        <v>884</v>
      </c>
      <c r="H754" s="2" t="s">
        <v>653</v>
      </c>
      <c r="I754" s="2" t="s">
        <v>34306</v>
      </c>
      <c r="J754" s="2" t="s">
        <v>6675</v>
      </c>
    </row>
    <row r="755" spans="1:10" ht="15" customHeight="1" x14ac:dyDescent="0.3">
      <c r="A755" s="2" t="s">
        <v>179</v>
      </c>
      <c r="B755" s="2" t="s">
        <v>34321</v>
      </c>
      <c r="C755" s="2" t="s">
        <v>82</v>
      </c>
      <c r="D755" s="2" t="s">
        <v>34313</v>
      </c>
      <c r="E755" s="3">
        <v>13</v>
      </c>
      <c r="F755" s="3">
        <v>5</v>
      </c>
      <c r="G755" s="2" t="s">
        <v>884</v>
      </c>
      <c r="H755" s="2" t="s">
        <v>773</v>
      </c>
      <c r="I755" s="2" t="s">
        <v>34306</v>
      </c>
      <c r="J755" s="2" t="s">
        <v>6675</v>
      </c>
    </row>
    <row r="756" spans="1:10" ht="15" customHeight="1" x14ac:dyDescent="0.3">
      <c r="A756" s="2" t="s">
        <v>179</v>
      </c>
      <c r="B756" s="2" t="s">
        <v>34321</v>
      </c>
      <c r="C756" s="2" t="s">
        <v>135</v>
      </c>
      <c r="D756" s="2" t="s">
        <v>34317</v>
      </c>
      <c r="E756" s="3">
        <v>13</v>
      </c>
      <c r="F756" s="3">
        <v>9</v>
      </c>
      <c r="G756" s="2" t="s">
        <v>884</v>
      </c>
      <c r="H756" s="2" t="s">
        <v>840</v>
      </c>
      <c r="I756" s="2" t="s">
        <v>34306</v>
      </c>
      <c r="J756" s="2" t="s">
        <v>6675</v>
      </c>
    </row>
    <row r="757" spans="1:10" ht="15" customHeight="1" x14ac:dyDescent="0.3">
      <c r="A757" s="2" t="s">
        <v>179</v>
      </c>
      <c r="B757" s="2" t="s">
        <v>34321</v>
      </c>
      <c r="C757" s="2" t="s">
        <v>454</v>
      </c>
      <c r="D757" s="2" t="s">
        <v>34342</v>
      </c>
      <c r="E757" s="3">
        <v>13</v>
      </c>
      <c r="F757" s="3">
        <v>35</v>
      </c>
      <c r="G757" s="2" t="s">
        <v>884</v>
      </c>
      <c r="H757" s="2" t="s">
        <v>1213</v>
      </c>
      <c r="I757" s="2" t="s">
        <v>34306</v>
      </c>
      <c r="J757" s="2" t="s">
        <v>6675</v>
      </c>
    </row>
    <row r="758" spans="1:10" ht="15" customHeight="1" x14ac:dyDescent="0.3">
      <c r="A758" s="2" t="s">
        <v>179</v>
      </c>
      <c r="B758" s="2" t="s">
        <v>34321</v>
      </c>
      <c r="C758" s="2" t="s">
        <v>40</v>
      </c>
      <c r="D758" s="2" t="s">
        <v>34310</v>
      </c>
      <c r="E758" s="3">
        <v>13</v>
      </c>
      <c r="F758" s="3">
        <v>2</v>
      </c>
      <c r="G758" s="2" t="s">
        <v>884</v>
      </c>
      <c r="H758" s="2" t="s">
        <v>653</v>
      </c>
      <c r="I758" s="2" t="s">
        <v>34306</v>
      </c>
      <c r="J758" s="2" t="s">
        <v>1479</v>
      </c>
    </row>
    <row r="759" spans="1:10" ht="15" customHeight="1" x14ac:dyDescent="0.3">
      <c r="A759" s="2" t="s">
        <v>179</v>
      </c>
      <c r="B759" s="2" t="s">
        <v>34321</v>
      </c>
      <c r="C759" s="2" t="s">
        <v>135</v>
      </c>
      <c r="D759" s="2" t="s">
        <v>34317</v>
      </c>
      <c r="E759" s="3">
        <v>13</v>
      </c>
      <c r="F759" s="3">
        <v>9</v>
      </c>
      <c r="G759" s="2" t="s">
        <v>884</v>
      </c>
      <c r="H759" s="2" t="s">
        <v>840</v>
      </c>
      <c r="I759" s="2" t="s">
        <v>34306</v>
      </c>
      <c r="J759" s="2" t="s">
        <v>6755</v>
      </c>
    </row>
    <row r="760" spans="1:10" ht="15" customHeight="1" x14ac:dyDescent="0.3">
      <c r="A760" s="2" t="s">
        <v>179</v>
      </c>
      <c r="B760" s="2" t="s">
        <v>34321</v>
      </c>
      <c r="C760" s="2" t="s">
        <v>135</v>
      </c>
      <c r="D760" s="2" t="s">
        <v>34317</v>
      </c>
      <c r="E760" s="3">
        <v>13</v>
      </c>
      <c r="F760" s="3">
        <v>9</v>
      </c>
      <c r="G760" s="2" t="s">
        <v>884</v>
      </c>
      <c r="H760" s="2" t="s">
        <v>840</v>
      </c>
      <c r="I760" s="2" t="s">
        <v>34306</v>
      </c>
      <c r="J760" s="2" t="s">
        <v>4880</v>
      </c>
    </row>
    <row r="761" spans="1:10" ht="15" customHeight="1" x14ac:dyDescent="0.3">
      <c r="A761" s="2" t="s">
        <v>179</v>
      </c>
      <c r="B761" s="2" t="s">
        <v>34321</v>
      </c>
      <c r="C761" s="2" t="s">
        <v>82</v>
      </c>
      <c r="D761" s="2" t="s">
        <v>34313</v>
      </c>
      <c r="E761" s="3">
        <v>13</v>
      </c>
      <c r="F761" s="3">
        <v>5</v>
      </c>
      <c r="G761" s="2" t="s">
        <v>884</v>
      </c>
      <c r="H761" s="2" t="s">
        <v>773</v>
      </c>
      <c r="I761" s="2" t="s">
        <v>34306</v>
      </c>
      <c r="J761" s="2" t="s">
        <v>6711</v>
      </c>
    </row>
    <row r="762" spans="1:10" ht="15" customHeight="1" x14ac:dyDescent="0.3">
      <c r="A762" s="2" t="s">
        <v>179</v>
      </c>
      <c r="B762" s="2" t="s">
        <v>34321</v>
      </c>
      <c r="C762" s="2" t="s">
        <v>135</v>
      </c>
      <c r="D762" s="2" t="s">
        <v>34317</v>
      </c>
      <c r="E762" s="3">
        <v>13</v>
      </c>
      <c r="F762" s="3">
        <v>9</v>
      </c>
      <c r="G762" s="2" t="s">
        <v>884</v>
      </c>
      <c r="H762" s="2" t="s">
        <v>840</v>
      </c>
      <c r="I762" s="2" t="s">
        <v>34306</v>
      </c>
      <c r="J762" s="2" t="s">
        <v>5646</v>
      </c>
    </row>
    <row r="763" spans="1:10" ht="15" customHeight="1" x14ac:dyDescent="0.3">
      <c r="A763" s="2" t="s">
        <v>179</v>
      </c>
      <c r="B763" s="2" t="s">
        <v>34321</v>
      </c>
      <c r="C763" s="2" t="s">
        <v>143</v>
      </c>
      <c r="D763" s="2" t="s">
        <v>34318</v>
      </c>
      <c r="E763" s="3">
        <v>13</v>
      </c>
      <c r="F763" s="3">
        <v>10</v>
      </c>
      <c r="G763" s="2" t="s">
        <v>884</v>
      </c>
      <c r="H763" s="2" t="s">
        <v>852</v>
      </c>
      <c r="I763" s="2" t="s">
        <v>34306</v>
      </c>
      <c r="J763" s="2" t="s">
        <v>5646</v>
      </c>
    </row>
    <row r="764" spans="1:10" ht="15" customHeight="1" x14ac:dyDescent="0.3">
      <c r="A764" s="2" t="s">
        <v>179</v>
      </c>
      <c r="B764" s="2" t="s">
        <v>34321</v>
      </c>
      <c r="C764" s="2" t="s">
        <v>56</v>
      </c>
      <c r="D764" s="2" t="s">
        <v>34311</v>
      </c>
      <c r="E764" s="3">
        <v>13</v>
      </c>
      <c r="F764" s="3">
        <v>3</v>
      </c>
      <c r="G764" s="2" t="s">
        <v>884</v>
      </c>
      <c r="H764" s="2" t="s">
        <v>732</v>
      </c>
      <c r="I764" s="2" t="s">
        <v>34306</v>
      </c>
      <c r="J764" s="2" t="s">
        <v>5561</v>
      </c>
    </row>
    <row r="765" spans="1:10" ht="15" customHeight="1" x14ac:dyDescent="0.3">
      <c r="A765" s="2" t="s">
        <v>179</v>
      </c>
      <c r="B765" s="2" t="s">
        <v>34321</v>
      </c>
      <c r="C765" s="2" t="s">
        <v>143</v>
      </c>
      <c r="D765" s="2" t="s">
        <v>34318</v>
      </c>
      <c r="E765" s="3">
        <v>13</v>
      </c>
      <c r="F765" s="3">
        <v>10</v>
      </c>
      <c r="G765" s="2" t="s">
        <v>884</v>
      </c>
      <c r="H765" s="2" t="s">
        <v>852</v>
      </c>
      <c r="I765" s="2" t="s">
        <v>34306</v>
      </c>
      <c r="J765" s="2" t="s">
        <v>5561</v>
      </c>
    </row>
    <row r="766" spans="1:10" ht="15" customHeight="1" x14ac:dyDescent="0.3">
      <c r="A766" s="2" t="s">
        <v>179</v>
      </c>
      <c r="B766" s="2" t="s">
        <v>34321</v>
      </c>
      <c r="C766" s="2" t="s">
        <v>243</v>
      </c>
      <c r="D766" s="2" t="s">
        <v>34326</v>
      </c>
      <c r="E766" s="3">
        <v>13</v>
      </c>
      <c r="F766" s="3">
        <v>18</v>
      </c>
      <c r="G766" s="2" t="s">
        <v>884</v>
      </c>
      <c r="H766" s="2" t="s">
        <v>981</v>
      </c>
      <c r="I766" s="2" t="s">
        <v>34306</v>
      </c>
      <c r="J766" s="2" t="s">
        <v>5561</v>
      </c>
    </row>
    <row r="767" spans="1:10" ht="15" customHeight="1" x14ac:dyDescent="0.3">
      <c r="A767" s="2" t="s">
        <v>179</v>
      </c>
      <c r="B767" s="2" t="s">
        <v>34321</v>
      </c>
      <c r="C767" s="2" t="s">
        <v>40</v>
      </c>
      <c r="D767" s="2" t="s">
        <v>34310</v>
      </c>
      <c r="E767" s="3">
        <v>13</v>
      </c>
      <c r="F767" s="3">
        <v>2</v>
      </c>
      <c r="G767" s="2" t="s">
        <v>884</v>
      </c>
      <c r="H767" s="2" t="s">
        <v>653</v>
      </c>
      <c r="I767" s="2" t="s">
        <v>34306</v>
      </c>
      <c r="J767" s="2" t="s">
        <v>4880</v>
      </c>
    </row>
    <row r="768" spans="1:10" ht="15" customHeight="1" x14ac:dyDescent="0.3">
      <c r="A768" s="2" t="s">
        <v>179</v>
      </c>
      <c r="B768" s="2" t="s">
        <v>34321</v>
      </c>
      <c r="C768" s="2" t="s">
        <v>69</v>
      </c>
      <c r="D768" s="2" t="s">
        <v>34312</v>
      </c>
      <c r="E768" s="3">
        <v>13</v>
      </c>
      <c r="F768" s="3">
        <v>4</v>
      </c>
      <c r="G768" s="2" t="s">
        <v>884</v>
      </c>
      <c r="H768" s="2" t="s">
        <v>756</v>
      </c>
      <c r="I768" s="2" t="s">
        <v>34306</v>
      </c>
      <c r="J768" s="2" t="s">
        <v>4880</v>
      </c>
    </row>
    <row r="769" spans="1:10" ht="15" customHeight="1" x14ac:dyDescent="0.3">
      <c r="A769" s="2" t="s">
        <v>179</v>
      </c>
      <c r="B769" s="2" t="s">
        <v>34321</v>
      </c>
      <c r="C769" s="2" t="s">
        <v>82</v>
      </c>
      <c r="D769" s="2" t="s">
        <v>34313</v>
      </c>
      <c r="E769" s="3">
        <v>13</v>
      </c>
      <c r="F769" s="3">
        <v>5</v>
      </c>
      <c r="G769" s="2" t="s">
        <v>884</v>
      </c>
      <c r="H769" s="2" t="s">
        <v>773</v>
      </c>
      <c r="I769" s="2" t="s">
        <v>34306</v>
      </c>
      <c r="J769" s="2" t="s">
        <v>4880</v>
      </c>
    </row>
    <row r="770" spans="1:10" ht="15" customHeight="1" x14ac:dyDescent="0.3">
      <c r="A770" s="2" t="s">
        <v>179</v>
      </c>
      <c r="B770" s="2" t="s">
        <v>34321</v>
      </c>
      <c r="C770" s="2" t="s">
        <v>94</v>
      </c>
      <c r="D770" s="2" t="s">
        <v>34314</v>
      </c>
      <c r="E770" s="3">
        <v>13</v>
      </c>
      <c r="F770" s="3">
        <v>6</v>
      </c>
      <c r="G770" s="2" t="s">
        <v>884</v>
      </c>
      <c r="H770" s="2" t="s">
        <v>782</v>
      </c>
      <c r="I770" s="2" t="s">
        <v>34306</v>
      </c>
      <c r="J770" s="2" t="s">
        <v>4880</v>
      </c>
    </row>
    <row r="771" spans="1:10" ht="15" customHeight="1" x14ac:dyDescent="0.3">
      <c r="A771" s="2" t="s">
        <v>179</v>
      </c>
      <c r="B771" s="2" t="s">
        <v>34321</v>
      </c>
      <c r="C771" s="2" t="s">
        <v>120</v>
      </c>
      <c r="D771" s="2" t="s">
        <v>34316</v>
      </c>
      <c r="E771" s="3">
        <v>13</v>
      </c>
      <c r="F771" s="3">
        <v>8</v>
      </c>
      <c r="G771" s="2" t="s">
        <v>884</v>
      </c>
      <c r="H771" s="2" t="s">
        <v>820</v>
      </c>
      <c r="I771" s="2" t="s">
        <v>34306</v>
      </c>
      <c r="J771" s="2" t="s">
        <v>4880</v>
      </c>
    </row>
    <row r="772" spans="1:10" ht="15" customHeight="1" x14ac:dyDescent="0.3">
      <c r="A772" s="2" t="s">
        <v>179</v>
      </c>
      <c r="B772" s="2" t="s">
        <v>34321</v>
      </c>
      <c r="C772" s="2" t="s">
        <v>120</v>
      </c>
      <c r="D772" s="2" t="s">
        <v>34316</v>
      </c>
      <c r="E772" s="3">
        <v>13</v>
      </c>
      <c r="F772" s="3">
        <v>8</v>
      </c>
      <c r="G772" s="2" t="s">
        <v>884</v>
      </c>
      <c r="H772" s="2" t="s">
        <v>820</v>
      </c>
      <c r="I772" s="2" t="s">
        <v>34307</v>
      </c>
      <c r="J772" s="2" t="s">
        <v>5517</v>
      </c>
    </row>
    <row r="773" spans="1:10" ht="15" customHeight="1" x14ac:dyDescent="0.3">
      <c r="A773" s="2" t="s">
        <v>179</v>
      </c>
      <c r="B773" s="2" t="s">
        <v>34321</v>
      </c>
      <c r="C773" s="2" t="s">
        <v>135</v>
      </c>
      <c r="D773" s="2" t="s">
        <v>34317</v>
      </c>
      <c r="E773" s="3">
        <v>13</v>
      </c>
      <c r="F773" s="3">
        <v>9</v>
      </c>
      <c r="G773" s="2" t="s">
        <v>884</v>
      </c>
      <c r="H773" s="2" t="s">
        <v>840</v>
      </c>
      <c r="I773" s="2" t="s">
        <v>34307</v>
      </c>
      <c r="J773" s="2" t="s">
        <v>5517</v>
      </c>
    </row>
    <row r="774" spans="1:10" ht="15" customHeight="1" x14ac:dyDescent="0.3">
      <c r="A774" s="2" t="s">
        <v>179</v>
      </c>
      <c r="B774" s="2" t="s">
        <v>34321</v>
      </c>
      <c r="C774" s="2" t="s">
        <v>82</v>
      </c>
      <c r="D774" s="2" t="s">
        <v>34313</v>
      </c>
      <c r="E774" s="3">
        <v>13</v>
      </c>
      <c r="F774" s="3">
        <v>5</v>
      </c>
      <c r="G774" s="2" t="s">
        <v>884</v>
      </c>
      <c r="H774" s="2" t="s">
        <v>773</v>
      </c>
      <c r="I774" s="2" t="s">
        <v>34307</v>
      </c>
      <c r="J774" s="2" t="s">
        <v>5517</v>
      </c>
    </row>
    <row r="775" spans="1:10" ht="15" customHeight="1" x14ac:dyDescent="0.3">
      <c r="A775" s="2" t="s">
        <v>179</v>
      </c>
      <c r="B775" s="2" t="s">
        <v>34321</v>
      </c>
      <c r="C775" s="2" t="s">
        <v>69</v>
      </c>
      <c r="D775" s="2" t="s">
        <v>34312</v>
      </c>
      <c r="E775" s="3">
        <v>13</v>
      </c>
      <c r="F775" s="3">
        <v>4</v>
      </c>
      <c r="G775" s="2" t="s">
        <v>884</v>
      </c>
      <c r="H775" s="2" t="s">
        <v>756</v>
      </c>
      <c r="I775" s="2" t="s">
        <v>34307</v>
      </c>
      <c r="J775" s="2" t="s">
        <v>5517</v>
      </c>
    </row>
    <row r="776" spans="1:10" ht="15" customHeight="1" x14ac:dyDescent="0.3">
      <c r="A776" s="2" t="s">
        <v>179</v>
      </c>
      <c r="B776" s="2" t="s">
        <v>34321</v>
      </c>
      <c r="C776" s="2" t="s">
        <v>40</v>
      </c>
      <c r="D776" s="2" t="s">
        <v>34310</v>
      </c>
      <c r="E776" s="3">
        <v>13</v>
      </c>
      <c r="F776" s="3">
        <v>2</v>
      </c>
      <c r="G776" s="2" t="s">
        <v>884</v>
      </c>
      <c r="H776" s="2" t="s">
        <v>653</v>
      </c>
      <c r="I776" s="2" t="s">
        <v>34307</v>
      </c>
      <c r="J776" s="2" t="s">
        <v>5517</v>
      </c>
    </row>
    <row r="777" spans="1:10" ht="15" customHeight="1" x14ac:dyDescent="0.3">
      <c r="A777" s="2" t="s">
        <v>179</v>
      </c>
      <c r="B777" s="2" t="s">
        <v>34321</v>
      </c>
      <c r="C777" s="2" t="s">
        <v>94</v>
      </c>
      <c r="D777" s="2" t="s">
        <v>34314</v>
      </c>
      <c r="E777" s="3">
        <v>13</v>
      </c>
      <c r="F777" s="3">
        <v>6</v>
      </c>
      <c r="G777" s="2" t="s">
        <v>884</v>
      </c>
      <c r="H777" s="2" t="s">
        <v>782</v>
      </c>
      <c r="I777" s="2" t="s">
        <v>34307</v>
      </c>
      <c r="J777" s="2" t="s">
        <v>5517</v>
      </c>
    </row>
    <row r="778" spans="1:10" ht="15" customHeight="1" x14ac:dyDescent="0.3">
      <c r="A778" s="2" t="s">
        <v>179</v>
      </c>
      <c r="B778" s="2" t="s">
        <v>34321</v>
      </c>
      <c r="C778" s="2" t="s">
        <v>243</v>
      </c>
      <c r="D778" s="2" t="s">
        <v>34326</v>
      </c>
      <c r="E778" s="3">
        <v>13</v>
      </c>
      <c r="F778" s="3">
        <v>18</v>
      </c>
      <c r="G778" s="2" t="s">
        <v>884</v>
      </c>
      <c r="H778" s="2" t="s">
        <v>981</v>
      </c>
      <c r="I778" s="2" t="s">
        <v>34307</v>
      </c>
      <c r="J778" s="2" t="s">
        <v>5552</v>
      </c>
    </row>
    <row r="779" spans="1:10" ht="15" customHeight="1" x14ac:dyDescent="0.3">
      <c r="A779" s="2" t="s">
        <v>179</v>
      </c>
      <c r="B779" s="2" t="s">
        <v>34321</v>
      </c>
      <c r="C779" s="2" t="s">
        <v>56</v>
      </c>
      <c r="D779" s="2" t="s">
        <v>34311</v>
      </c>
      <c r="E779" s="3">
        <v>13</v>
      </c>
      <c r="F779" s="3">
        <v>3</v>
      </c>
      <c r="G779" s="2" t="s">
        <v>884</v>
      </c>
      <c r="H779" s="2" t="s">
        <v>732</v>
      </c>
      <c r="I779" s="2" t="s">
        <v>34307</v>
      </c>
      <c r="J779" s="2" t="s">
        <v>5552</v>
      </c>
    </row>
    <row r="780" spans="1:10" ht="15" customHeight="1" x14ac:dyDescent="0.3">
      <c r="A780" s="2" t="s">
        <v>179</v>
      </c>
      <c r="B780" s="2" t="s">
        <v>34321</v>
      </c>
      <c r="C780" s="2" t="s">
        <v>143</v>
      </c>
      <c r="D780" s="2" t="s">
        <v>34318</v>
      </c>
      <c r="E780" s="3">
        <v>13</v>
      </c>
      <c r="F780" s="3">
        <v>10</v>
      </c>
      <c r="G780" s="2" t="s">
        <v>884</v>
      </c>
      <c r="H780" s="2" t="s">
        <v>852</v>
      </c>
      <c r="I780" s="2" t="s">
        <v>34307</v>
      </c>
      <c r="J780" s="2" t="s">
        <v>5552</v>
      </c>
    </row>
    <row r="781" spans="1:10" ht="15" customHeight="1" x14ac:dyDescent="0.3">
      <c r="A781" s="2" t="s">
        <v>179</v>
      </c>
      <c r="B781" s="2" t="s">
        <v>34321</v>
      </c>
      <c r="C781" s="2" t="s">
        <v>135</v>
      </c>
      <c r="D781" s="2" t="s">
        <v>34317</v>
      </c>
      <c r="E781" s="3">
        <v>13</v>
      </c>
      <c r="F781" s="3">
        <v>9</v>
      </c>
      <c r="G781" s="2" t="s">
        <v>884</v>
      </c>
      <c r="H781" s="2" t="s">
        <v>840</v>
      </c>
      <c r="I781" s="2" t="s">
        <v>34307</v>
      </c>
      <c r="J781" s="2" t="s">
        <v>5552</v>
      </c>
    </row>
    <row r="782" spans="1:10" ht="15" customHeight="1" x14ac:dyDescent="0.3">
      <c r="A782" s="2" t="s">
        <v>179</v>
      </c>
      <c r="B782" s="2" t="s">
        <v>34321</v>
      </c>
      <c r="C782" s="2" t="s">
        <v>82</v>
      </c>
      <c r="D782" s="2" t="s">
        <v>34313</v>
      </c>
      <c r="E782" s="3">
        <v>13</v>
      </c>
      <c r="F782" s="3">
        <v>5</v>
      </c>
      <c r="G782" s="2" t="s">
        <v>884</v>
      </c>
      <c r="H782" s="2" t="s">
        <v>773</v>
      </c>
      <c r="I782" s="2" t="s">
        <v>34307</v>
      </c>
      <c r="J782" s="2" t="s">
        <v>5552</v>
      </c>
    </row>
    <row r="783" spans="1:10" ht="15" customHeight="1" x14ac:dyDescent="0.3">
      <c r="A783" s="2" t="s">
        <v>179</v>
      </c>
      <c r="B783" s="2" t="s">
        <v>34321</v>
      </c>
      <c r="C783" s="2" t="s">
        <v>170</v>
      </c>
      <c r="D783" s="2" t="s">
        <v>34320</v>
      </c>
      <c r="E783" s="3">
        <v>13</v>
      </c>
      <c r="F783" s="3">
        <v>12</v>
      </c>
      <c r="G783" s="2" t="s">
        <v>884</v>
      </c>
      <c r="H783" s="2" t="s">
        <v>1534</v>
      </c>
      <c r="I783" s="2" t="s">
        <v>34307</v>
      </c>
      <c r="J783" s="2" t="s">
        <v>5517</v>
      </c>
    </row>
    <row r="784" spans="1:10" ht="15" customHeight="1" x14ac:dyDescent="0.3">
      <c r="A784" s="2" t="s">
        <v>179</v>
      </c>
      <c r="B784" s="2" t="s">
        <v>34321</v>
      </c>
      <c r="C784" s="2" t="s">
        <v>156</v>
      </c>
      <c r="D784" s="2" t="s">
        <v>34319</v>
      </c>
      <c r="E784" s="3">
        <v>13</v>
      </c>
      <c r="F784" s="3">
        <v>11</v>
      </c>
      <c r="G784" s="2" t="s">
        <v>884</v>
      </c>
      <c r="H784" s="2" t="s">
        <v>861</v>
      </c>
      <c r="I784" s="2" t="s">
        <v>34307</v>
      </c>
      <c r="J784" s="2" t="s">
        <v>5552</v>
      </c>
    </row>
    <row r="785" spans="1:10" ht="15" customHeight="1" x14ac:dyDescent="0.3">
      <c r="A785" s="2" t="s">
        <v>179</v>
      </c>
      <c r="B785" s="2" t="s">
        <v>34321</v>
      </c>
      <c r="C785" s="2" t="s">
        <v>82</v>
      </c>
      <c r="D785" s="2" t="s">
        <v>34313</v>
      </c>
      <c r="E785" s="3">
        <v>13</v>
      </c>
      <c r="F785" s="3">
        <v>5</v>
      </c>
      <c r="G785" s="2" t="s">
        <v>884</v>
      </c>
      <c r="H785" s="2" t="s">
        <v>773</v>
      </c>
      <c r="I785" s="2" t="s">
        <v>34307</v>
      </c>
      <c r="J785" s="2" t="s">
        <v>5645</v>
      </c>
    </row>
    <row r="786" spans="1:10" ht="15" customHeight="1" x14ac:dyDescent="0.3">
      <c r="A786" s="2" t="s">
        <v>179</v>
      </c>
      <c r="B786" s="2" t="s">
        <v>34321</v>
      </c>
      <c r="C786" s="2" t="s">
        <v>69</v>
      </c>
      <c r="D786" s="2" t="s">
        <v>34312</v>
      </c>
      <c r="E786" s="3">
        <v>13</v>
      </c>
      <c r="F786" s="3">
        <v>4</v>
      </c>
      <c r="G786" s="2" t="s">
        <v>884</v>
      </c>
      <c r="H786" s="2" t="s">
        <v>756</v>
      </c>
      <c r="I786" s="2" t="s">
        <v>34307</v>
      </c>
      <c r="J786" s="2" t="s">
        <v>5540</v>
      </c>
    </row>
    <row r="787" spans="1:10" ht="15" customHeight="1" x14ac:dyDescent="0.3">
      <c r="A787" s="2" t="s">
        <v>179</v>
      </c>
      <c r="B787" s="2" t="s">
        <v>34321</v>
      </c>
      <c r="C787" s="2" t="s">
        <v>24</v>
      </c>
      <c r="D787" s="2" t="s">
        <v>34309</v>
      </c>
      <c r="E787" s="3">
        <v>13</v>
      </c>
      <c r="F787" s="3">
        <v>1</v>
      </c>
      <c r="G787" s="2" t="s">
        <v>884</v>
      </c>
      <c r="H787" s="2" t="s">
        <v>629</v>
      </c>
      <c r="I787" s="2" t="s">
        <v>34307</v>
      </c>
      <c r="J787" s="2" t="s">
        <v>5442</v>
      </c>
    </row>
    <row r="788" spans="1:10" ht="15" customHeight="1" x14ac:dyDescent="0.3">
      <c r="A788" s="2" t="s">
        <v>179</v>
      </c>
      <c r="B788" s="2" t="s">
        <v>34321</v>
      </c>
      <c r="C788" s="2" t="s">
        <v>135</v>
      </c>
      <c r="D788" s="2" t="s">
        <v>34317</v>
      </c>
      <c r="E788" s="3">
        <v>13</v>
      </c>
      <c r="F788" s="3">
        <v>9</v>
      </c>
      <c r="G788" s="2" t="s">
        <v>884</v>
      </c>
      <c r="H788" s="2" t="s">
        <v>840</v>
      </c>
      <c r="I788" s="2" t="s">
        <v>34307</v>
      </c>
      <c r="J788" s="2" t="s">
        <v>5677</v>
      </c>
    </row>
    <row r="789" spans="1:10" ht="15" customHeight="1" x14ac:dyDescent="0.3">
      <c r="A789" s="2" t="s">
        <v>179</v>
      </c>
      <c r="B789" s="2" t="s">
        <v>34321</v>
      </c>
      <c r="C789" s="2" t="s">
        <v>82</v>
      </c>
      <c r="D789" s="2" t="s">
        <v>34313</v>
      </c>
      <c r="E789" s="3">
        <v>13</v>
      </c>
      <c r="F789" s="3">
        <v>5</v>
      </c>
      <c r="G789" s="2" t="s">
        <v>884</v>
      </c>
      <c r="H789" s="2" t="s">
        <v>773</v>
      </c>
      <c r="I789" s="2" t="s">
        <v>34307</v>
      </c>
      <c r="J789" s="2" t="s">
        <v>5677</v>
      </c>
    </row>
    <row r="790" spans="1:10" ht="15" customHeight="1" x14ac:dyDescent="0.3">
      <c r="A790" s="2" t="s">
        <v>179</v>
      </c>
      <c r="B790" s="2" t="s">
        <v>34321</v>
      </c>
      <c r="C790" s="2" t="s">
        <v>267</v>
      </c>
      <c r="D790" s="2" t="s">
        <v>34328</v>
      </c>
      <c r="E790" s="3">
        <v>13</v>
      </c>
      <c r="F790" s="3">
        <v>20</v>
      </c>
      <c r="G790" s="2" t="s">
        <v>884</v>
      </c>
      <c r="H790" s="2" t="s">
        <v>1011</v>
      </c>
      <c r="I790" s="2" t="s">
        <v>34307</v>
      </c>
      <c r="J790" s="2" t="s">
        <v>5540</v>
      </c>
    </row>
    <row r="791" spans="1:10" ht="15" customHeight="1" x14ac:dyDescent="0.3">
      <c r="A791" s="2" t="s">
        <v>179</v>
      </c>
      <c r="B791" s="2" t="s">
        <v>34321</v>
      </c>
      <c r="C791" s="2" t="s">
        <v>143</v>
      </c>
      <c r="D791" s="2" t="s">
        <v>34318</v>
      </c>
      <c r="E791" s="3">
        <v>13</v>
      </c>
      <c r="F791" s="3">
        <v>10</v>
      </c>
      <c r="G791" s="2" t="s">
        <v>884</v>
      </c>
      <c r="H791" s="2" t="s">
        <v>852</v>
      </c>
      <c r="I791" s="2" t="s">
        <v>34307</v>
      </c>
      <c r="J791" s="2" t="s">
        <v>5540</v>
      </c>
    </row>
    <row r="792" spans="1:10" ht="15" customHeight="1" x14ac:dyDescent="0.3">
      <c r="A792" s="2" t="s">
        <v>179</v>
      </c>
      <c r="B792" s="2" t="s">
        <v>34321</v>
      </c>
      <c r="C792" s="2" t="s">
        <v>135</v>
      </c>
      <c r="D792" s="2" t="s">
        <v>34317</v>
      </c>
      <c r="E792" s="3">
        <v>13</v>
      </c>
      <c r="F792" s="3">
        <v>9</v>
      </c>
      <c r="G792" s="2" t="s">
        <v>884</v>
      </c>
      <c r="H792" s="2" t="s">
        <v>840</v>
      </c>
      <c r="I792" s="2" t="s">
        <v>34307</v>
      </c>
      <c r="J792" s="2" t="s">
        <v>5540</v>
      </c>
    </row>
    <row r="793" spans="1:10" ht="15" customHeight="1" x14ac:dyDescent="0.3">
      <c r="A793" s="2" t="s">
        <v>179</v>
      </c>
      <c r="B793" s="2" t="s">
        <v>34321</v>
      </c>
      <c r="C793" s="2" t="s">
        <v>94</v>
      </c>
      <c r="D793" s="2" t="s">
        <v>34314</v>
      </c>
      <c r="E793" s="3">
        <v>13</v>
      </c>
      <c r="F793" s="3">
        <v>6</v>
      </c>
      <c r="G793" s="2" t="s">
        <v>884</v>
      </c>
      <c r="H793" s="2" t="s">
        <v>782</v>
      </c>
      <c r="I793" s="2" t="s">
        <v>34307</v>
      </c>
      <c r="J793" s="2" t="s">
        <v>5540</v>
      </c>
    </row>
    <row r="794" spans="1:10" ht="15" customHeight="1" x14ac:dyDescent="0.3">
      <c r="A794" s="2" t="s">
        <v>179</v>
      </c>
      <c r="B794" s="2" t="s">
        <v>34321</v>
      </c>
      <c r="C794" s="2" t="s">
        <v>82</v>
      </c>
      <c r="D794" s="2" t="s">
        <v>34313</v>
      </c>
      <c r="E794" s="3">
        <v>13</v>
      </c>
      <c r="F794" s="3">
        <v>5</v>
      </c>
      <c r="G794" s="2" t="s">
        <v>884</v>
      </c>
      <c r="H794" s="2" t="s">
        <v>773</v>
      </c>
      <c r="I794" s="2" t="s">
        <v>34307</v>
      </c>
      <c r="J794" s="2" t="s">
        <v>5540</v>
      </c>
    </row>
    <row r="795" spans="1:10" ht="15" customHeight="1" x14ac:dyDescent="0.3">
      <c r="A795" s="2" t="s">
        <v>179</v>
      </c>
      <c r="B795" s="2" t="s">
        <v>34321</v>
      </c>
      <c r="C795" s="2" t="s">
        <v>40</v>
      </c>
      <c r="D795" s="2" t="s">
        <v>34310</v>
      </c>
      <c r="E795" s="3">
        <v>13</v>
      </c>
      <c r="F795" s="3">
        <v>2</v>
      </c>
      <c r="G795" s="2" t="s">
        <v>884</v>
      </c>
      <c r="H795" s="2" t="s">
        <v>653</v>
      </c>
      <c r="I795" s="2" t="s">
        <v>34307</v>
      </c>
      <c r="J795" s="2" t="s">
        <v>5540</v>
      </c>
    </row>
    <row r="796" spans="1:10" ht="15" customHeight="1" x14ac:dyDescent="0.3">
      <c r="A796" s="2" t="s">
        <v>179</v>
      </c>
      <c r="B796" s="2" t="s">
        <v>34321</v>
      </c>
      <c r="C796" s="2" t="s">
        <v>143</v>
      </c>
      <c r="D796" s="2" t="s">
        <v>34318</v>
      </c>
      <c r="E796" s="3">
        <v>13</v>
      </c>
      <c r="F796" s="3">
        <v>10</v>
      </c>
      <c r="G796" s="2" t="s">
        <v>884</v>
      </c>
      <c r="H796" s="2" t="s">
        <v>852</v>
      </c>
      <c r="I796" s="2" t="s">
        <v>34307</v>
      </c>
      <c r="J796" s="2" t="s">
        <v>5660</v>
      </c>
    </row>
    <row r="797" spans="1:10" ht="15" customHeight="1" x14ac:dyDescent="0.3">
      <c r="A797" s="2" t="s">
        <v>179</v>
      </c>
      <c r="B797" s="2" t="s">
        <v>34321</v>
      </c>
      <c r="C797" s="2" t="s">
        <v>82</v>
      </c>
      <c r="D797" s="2" t="s">
        <v>34313</v>
      </c>
      <c r="E797" s="3">
        <v>13</v>
      </c>
      <c r="F797" s="3">
        <v>5</v>
      </c>
      <c r="G797" s="2" t="s">
        <v>884</v>
      </c>
      <c r="H797" s="2" t="s">
        <v>773</v>
      </c>
      <c r="I797" s="2" t="s">
        <v>34307</v>
      </c>
      <c r="J797" s="2" t="s">
        <v>5660</v>
      </c>
    </row>
    <row r="798" spans="1:10" ht="15" customHeight="1" x14ac:dyDescent="0.3">
      <c r="A798" s="2" t="s">
        <v>179</v>
      </c>
      <c r="B798" s="2" t="s">
        <v>34321</v>
      </c>
      <c r="C798" s="2" t="s">
        <v>156</v>
      </c>
      <c r="D798" s="2" t="s">
        <v>34319</v>
      </c>
      <c r="E798" s="3">
        <v>13</v>
      </c>
      <c r="F798" s="3">
        <v>11</v>
      </c>
      <c r="G798" s="2" t="s">
        <v>884</v>
      </c>
      <c r="H798" s="2" t="s">
        <v>861</v>
      </c>
      <c r="I798" s="2" t="s">
        <v>34307</v>
      </c>
      <c r="J798" s="2" t="s">
        <v>5651</v>
      </c>
    </row>
    <row r="799" spans="1:10" ht="15" customHeight="1" x14ac:dyDescent="0.3">
      <c r="A799" s="2" t="s">
        <v>179</v>
      </c>
      <c r="B799" s="2" t="s">
        <v>34321</v>
      </c>
      <c r="C799" s="2" t="s">
        <v>143</v>
      </c>
      <c r="D799" s="2" t="s">
        <v>34318</v>
      </c>
      <c r="E799" s="3">
        <v>13</v>
      </c>
      <c r="F799" s="3">
        <v>10</v>
      </c>
      <c r="G799" s="2" t="s">
        <v>884</v>
      </c>
      <c r="H799" s="2" t="s">
        <v>852</v>
      </c>
      <c r="I799" s="2" t="s">
        <v>34307</v>
      </c>
      <c r="J799" s="2" t="s">
        <v>5651</v>
      </c>
    </row>
    <row r="800" spans="1:10" ht="15" customHeight="1" x14ac:dyDescent="0.3">
      <c r="A800" s="2" t="s">
        <v>179</v>
      </c>
      <c r="B800" s="2" t="s">
        <v>34321</v>
      </c>
      <c r="C800" s="2" t="s">
        <v>82</v>
      </c>
      <c r="D800" s="2" t="s">
        <v>34313</v>
      </c>
      <c r="E800" s="3">
        <v>13</v>
      </c>
      <c r="F800" s="3">
        <v>5</v>
      </c>
      <c r="G800" s="2" t="s">
        <v>884</v>
      </c>
      <c r="H800" s="2" t="s">
        <v>773</v>
      </c>
      <c r="I800" s="2" t="s">
        <v>34307</v>
      </c>
      <c r="J800" s="2" t="s">
        <v>5651</v>
      </c>
    </row>
    <row r="801" spans="1:10" ht="15" customHeight="1" x14ac:dyDescent="0.3">
      <c r="A801" s="2" t="s">
        <v>179</v>
      </c>
      <c r="B801" s="2" t="s">
        <v>34321</v>
      </c>
      <c r="C801" s="2" t="s">
        <v>409</v>
      </c>
      <c r="D801" s="2" t="s">
        <v>34338</v>
      </c>
      <c r="E801" s="3">
        <v>13</v>
      </c>
      <c r="F801" s="3">
        <v>31</v>
      </c>
      <c r="G801" s="2" t="s">
        <v>884</v>
      </c>
      <c r="H801" s="2" t="s">
        <v>1173</v>
      </c>
      <c r="I801" s="2" t="s">
        <v>34307</v>
      </c>
      <c r="J801" s="2" t="s">
        <v>5442</v>
      </c>
    </row>
    <row r="802" spans="1:10" ht="15" customHeight="1" x14ac:dyDescent="0.3">
      <c r="A802" s="2" t="s">
        <v>179</v>
      </c>
      <c r="B802" s="2" t="s">
        <v>34321</v>
      </c>
      <c r="C802" s="2" t="s">
        <v>295</v>
      </c>
      <c r="D802" s="2" t="s">
        <v>34330</v>
      </c>
      <c r="E802" s="3">
        <v>13</v>
      </c>
      <c r="F802" s="3">
        <v>22</v>
      </c>
      <c r="G802" s="2" t="s">
        <v>884</v>
      </c>
      <c r="H802" s="2" t="s">
        <v>1029</v>
      </c>
      <c r="I802" s="2" t="s">
        <v>34307</v>
      </c>
      <c r="J802" s="2" t="s">
        <v>5442</v>
      </c>
    </row>
    <row r="803" spans="1:10" ht="15" customHeight="1" x14ac:dyDescent="0.3">
      <c r="A803" s="2" t="s">
        <v>179</v>
      </c>
      <c r="B803" s="2" t="s">
        <v>34321</v>
      </c>
      <c r="C803" s="2" t="s">
        <v>230</v>
      </c>
      <c r="D803" s="2" t="s">
        <v>34325</v>
      </c>
      <c r="E803" s="3">
        <v>13</v>
      </c>
      <c r="F803" s="3">
        <v>17</v>
      </c>
      <c r="G803" s="2" t="s">
        <v>884</v>
      </c>
      <c r="H803" s="2" t="s">
        <v>958</v>
      </c>
      <c r="I803" s="2" t="s">
        <v>34307</v>
      </c>
      <c r="J803" s="2" t="s">
        <v>5442</v>
      </c>
    </row>
    <row r="804" spans="1:10" ht="15" customHeight="1" x14ac:dyDescent="0.3">
      <c r="A804" s="2" t="s">
        <v>179</v>
      </c>
      <c r="B804" s="2" t="s">
        <v>34321</v>
      </c>
      <c r="C804" s="2" t="s">
        <v>170</v>
      </c>
      <c r="D804" s="2" t="s">
        <v>34320</v>
      </c>
      <c r="E804" s="3">
        <v>13</v>
      </c>
      <c r="F804" s="3">
        <v>12</v>
      </c>
      <c r="G804" s="2" t="s">
        <v>884</v>
      </c>
      <c r="H804" s="2" t="s">
        <v>1534</v>
      </c>
      <c r="I804" s="2" t="s">
        <v>34307</v>
      </c>
      <c r="J804" s="2" t="s">
        <v>5442</v>
      </c>
    </row>
    <row r="805" spans="1:10" ht="15" customHeight="1" x14ac:dyDescent="0.3">
      <c r="A805" s="2" t="s">
        <v>179</v>
      </c>
      <c r="B805" s="2" t="s">
        <v>34321</v>
      </c>
      <c r="C805" s="2" t="s">
        <v>94</v>
      </c>
      <c r="D805" s="2" t="s">
        <v>34314</v>
      </c>
      <c r="E805" s="3">
        <v>13</v>
      </c>
      <c r="F805" s="3">
        <v>6</v>
      </c>
      <c r="G805" s="2" t="s">
        <v>884</v>
      </c>
      <c r="H805" s="2" t="s">
        <v>782</v>
      </c>
      <c r="I805" s="2" t="s">
        <v>34307</v>
      </c>
      <c r="J805" s="2" t="s">
        <v>5442</v>
      </c>
    </row>
    <row r="806" spans="1:10" ht="15" customHeight="1" x14ac:dyDescent="0.3">
      <c r="A806" s="2" t="s">
        <v>179</v>
      </c>
      <c r="B806" s="2" t="s">
        <v>34321</v>
      </c>
      <c r="C806" s="2" t="s">
        <v>143</v>
      </c>
      <c r="D806" s="2" t="s">
        <v>34318</v>
      </c>
      <c r="E806" s="3">
        <v>13</v>
      </c>
      <c r="F806" s="3">
        <v>10</v>
      </c>
      <c r="G806" s="2" t="s">
        <v>884</v>
      </c>
      <c r="H806" s="2" t="s">
        <v>852</v>
      </c>
      <c r="I806" s="2" t="s">
        <v>34307</v>
      </c>
      <c r="J806" s="2" t="s">
        <v>5645</v>
      </c>
    </row>
    <row r="807" spans="1:10" ht="15" customHeight="1" x14ac:dyDescent="0.3">
      <c r="A807" s="2" t="s">
        <v>179</v>
      </c>
      <c r="B807" s="2" t="s">
        <v>34321</v>
      </c>
      <c r="C807" s="2" t="s">
        <v>143</v>
      </c>
      <c r="D807" s="2" t="s">
        <v>34318</v>
      </c>
      <c r="E807" s="3">
        <v>13</v>
      </c>
      <c r="F807" s="3">
        <v>10</v>
      </c>
      <c r="G807" s="2" t="s">
        <v>884</v>
      </c>
      <c r="H807" s="2" t="s">
        <v>852</v>
      </c>
      <c r="I807" s="2" t="s">
        <v>34307</v>
      </c>
      <c r="J807" s="2" t="s">
        <v>5677</v>
      </c>
    </row>
    <row r="808" spans="1:10" ht="15" customHeight="1" x14ac:dyDescent="0.3">
      <c r="A808" s="2" t="s">
        <v>179</v>
      </c>
      <c r="B808" s="2" t="s">
        <v>34321</v>
      </c>
      <c r="C808" s="2" t="s">
        <v>82</v>
      </c>
      <c r="D808" s="2" t="s">
        <v>34313</v>
      </c>
      <c r="E808" s="3">
        <v>13</v>
      </c>
      <c r="F808" s="3">
        <v>5</v>
      </c>
      <c r="G808" s="2" t="s">
        <v>884</v>
      </c>
      <c r="H808" s="2" t="s">
        <v>773</v>
      </c>
      <c r="I808" s="2" t="s">
        <v>34308</v>
      </c>
      <c r="J808" s="2">
        <v>36969289</v>
      </c>
    </row>
    <row r="809" spans="1:10" ht="15" customHeight="1" x14ac:dyDescent="0.3">
      <c r="A809" s="2" t="s">
        <v>179</v>
      </c>
      <c r="B809" s="2" t="s">
        <v>34321</v>
      </c>
      <c r="C809" s="2" t="s">
        <v>143</v>
      </c>
      <c r="D809" s="2" t="s">
        <v>34318</v>
      </c>
      <c r="E809" s="3">
        <v>13</v>
      </c>
      <c r="F809" s="3">
        <v>10</v>
      </c>
      <c r="G809" s="2" t="s">
        <v>884</v>
      </c>
      <c r="H809" s="2" t="s">
        <v>852</v>
      </c>
      <c r="I809" s="2" t="s">
        <v>34308</v>
      </c>
      <c r="J809" s="2">
        <v>36969289</v>
      </c>
    </row>
    <row r="810" spans="1:10" ht="15" customHeight="1" x14ac:dyDescent="0.3">
      <c r="A810" s="2" t="s">
        <v>179</v>
      </c>
      <c r="B810" s="2" t="s">
        <v>34321</v>
      </c>
      <c r="C810" s="2" t="s">
        <v>82</v>
      </c>
      <c r="D810" s="2" t="s">
        <v>34313</v>
      </c>
      <c r="E810" s="3">
        <v>13</v>
      </c>
      <c r="F810" s="3">
        <v>5</v>
      </c>
      <c r="G810" s="2" t="s">
        <v>884</v>
      </c>
      <c r="H810" s="2" t="s">
        <v>773</v>
      </c>
      <c r="I810" s="2" t="s">
        <v>34308</v>
      </c>
      <c r="J810" s="2">
        <v>24116927</v>
      </c>
    </row>
    <row r="811" spans="1:10" ht="15" customHeight="1" x14ac:dyDescent="0.3">
      <c r="A811" s="2" t="s">
        <v>190</v>
      </c>
      <c r="B811" s="2" t="s">
        <v>34322</v>
      </c>
      <c r="C811" s="2" t="s">
        <v>40</v>
      </c>
      <c r="D811" s="2" t="s">
        <v>34310</v>
      </c>
      <c r="E811" s="3">
        <v>14</v>
      </c>
      <c r="F811" s="3">
        <v>2</v>
      </c>
      <c r="G811" s="2" t="s">
        <v>902</v>
      </c>
      <c r="H811" s="2" t="s">
        <v>653</v>
      </c>
      <c r="I811" s="2" t="s">
        <v>34306</v>
      </c>
      <c r="J811" s="2" t="s">
        <v>1479</v>
      </c>
    </row>
    <row r="812" spans="1:10" ht="15" customHeight="1" x14ac:dyDescent="0.3">
      <c r="A812" s="2" t="s">
        <v>190</v>
      </c>
      <c r="B812" s="2" t="s">
        <v>34322</v>
      </c>
      <c r="C812" s="2" t="s">
        <v>94</v>
      </c>
      <c r="D812" s="2" t="s">
        <v>34314</v>
      </c>
      <c r="E812" s="3">
        <v>14</v>
      </c>
      <c r="F812" s="3">
        <v>6</v>
      </c>
      <c r="G812" s="2" t="s">
        <v>902</v>
      </c>
      <c r="H812" s="2" t="s">
        <v>782</v>
      </c>
      <c r="I812" s="2" t="s">
        <v>34306</v>
      </c>
      <c r="J812" s="2" t="s">
        <v>1479</v>
      </c>
    </row>
    <row r="813" spans="1:10" ht="15" customHeight="1" x14ac:dyDescent="0.3">
      <c r="A813" s="2" t="s">
        <v>190</v>
      </c>
      <c r="B813" s="2" t="s">
        <v>34322</v>
      </c>
      <c r="C813" s="2" t="s">
        <v>179</v>
      </c>
      <c r="D813" s="2" t="s">
        <v>34321</v>
      </c>
      <c r="E813" s="3">
        <v>14</v>
      </c>
      <c r="F813" s="3">
        <v>13</v>
      </c>
      <c r="G813" s="2" t="s">
        <v>902</v>
      </c>
      <c r="H813" s="2" t="s">
        <v>884</v>
      </c>
      <c r="I813" s="2" t="s">
        <v>34306</v>
      </c>
      <c r="J813" s="2" t="s">
        <v>1479</v>
      </c>
    </row>
    <row r="814" spans="1:10" ht="15" customHeight="1" x14ac:dyDescent="0.3">
      <c r="A814" s="2" t="s">
        <v>190</v>
      </c>
      <c r="B814" s="2" t="s">
        <v>34322</v>
      </c>
      <c r="C814" s="2" t="s">
        <v>267</v>
      </c>
      <c r="D814" s="2" t="s">
        <v>34328</v>
      </c>
      <c r="E814" s="3">
        <v>14</v>
      </c>
      <c r="F814" s="3">
        <v>20</v>
      </c>
      <c r="G814" s="2" t="s">
        <v>902</v>
      </c>
      <c r="H814" s="2" t="s">
        <v>1011</v>
      </c>
      <c r="I814" s="2" t="s">
        <v>34306</v>
      </c>
      <c r="J814" s="2" t="s">
        <v>1479</v>
      </c>
    </row>
    <row r="815" spans="1:10" ht="15" customHeight="1" x14ac:dyDescent="0.3">
      <c r="A815" s="2" t="s">
        <v>190</v>
      </c>
      <c r="B815" s="2" t="s">
        <v>34322</v>
      </c>
      <c r="C815" s="2" t="s">
        <v>443</v>
      </c>
      <c r="D815" s="2" t="s">
        <v>34341</v>
      </c>
      <c r="E815" s="3">
        <v>14</v>
      </c>
      <c r="F815" s="3">
        <v>34</v>
      </c>
      <c r="G815" s="2" t="s">
        <v>902</v>
      </c>
      <c r="H815" s="2" t="s">
        <v>1204</v>
      </c>
      <c r="I815" s="2" t="s">
        <v>34306</v>
      </c>
      <c r="J815" s="2" t="s">
        <v>1479</v>
      </c>
    </row>
    <row r="816" spans="1:10" ht="15" customHeight="1" x14ac:dyDescent="0.3">
      <c r="A816" s="2" t="s">
        <v>190</v>
      </c>
      <c r="B816" s="2" t="s">
        <v>34322</v>
      </c>
      <c r="C816" s="2" t="s">
        <v>324</v>
      </c>
      <c r="D816" s="2" t="s">
        <v>34332</v>
      </c>
      <c r="E816" s="3">
        <v>14</v>
      </c>
      <c r="F816" s="3">
        <v>24</v>
      </c>
      <c r="G816" s="2" t="s">
        <v>902</v>
      </c>
      <c r="H816" s="2" t="s">
        <v>1074</v>
      </c>
      <c r="I816" s="2" t="s">
        <v>34306</v>
      </c>
      <c r="J816" s="2" t="s">
        <v>1479</v>
      </c>
    </row>
    <row r="817" spans="1:10" ht="15" customHeight="1" x14ac:dyDescent="0.3">
      <c r="A817" s="2" t="s">
        <v>190</v>
      </c>
      <c r="B817" s="2" t="s">
        <v>34322</v>
      </c>
      <c r="C817" s="2" t="s">
        <v>40</v>
      </c>
      <c r="D817" s="2" t="s">
        <v>34310</v>
      </c>
      <c r="E817" s="3">
        <v>14</v>
      </c>
      <c r="F817" s="3">
        <v>2</v>
      </c>
      <c r="G817" s="2" t="s">
        <v>902</v>
      </c>
      <c r="H817" s="2" t="s">
        <v>653</v>
      </c>
      <c r="I817" s="2" t="s">
        <v>34308</v>
      </c>
      <c r="J817" s="2">
        <v>38175961</v>
      </c>
    </row>
    <row r="818" spans="1:10" ht="15" customHeight="1" x14ac:dyDescent="0.3">
      <c r="A818" s="2" t="s">
        <v>190</v>
      </c>
      <c r="B818" s="2" t="s">
        <v>34322</v>
      </c>
      <c r="C818" s="2" t="s">
        <v>82</v>
      </c>
      <c r="D818" s="2" t="s">
        <v>34313</v>
      </c>
      <c r="E818" s="3">
        <v>14</v>
      </c>
      <c r="F818" s="3">
        <v>5</v>
      </c>
      <c r="G818" s="2" t="s">
        <v>902</v>
      </c>
      <c r="H818" s="2" t="s">
        <v>773</v>
      </c>
      <c r="I818" s="2" t="s">
        <v>34308</v>
      </c>
      <c r="J818" s="2">
        <v>23541320</v>
      </c>
    </row>
    <row r="819" spans="1:10" ht="15" customHeight="1" x14ac:dyDescent="0.3">
      <c r="A819" s="2" t="s">
        <v>190</v>
      </c>
      <c r="B819" s="2" t="s">
        <v>34322</v>
      </c>
      <c r="C819" s="2" t="s">
        <v>120</v>
      </c>
      <c r="D819" s="2" t="s">
        <v>34316</v>
      </c>
      <c r="E819" s="3">
        <v>14</v>
      </c>
      <c r="F819" s="3">
        <v>8</v>
      </c>
      <c r="G819" s="2" t="s">
        <v>902</v>
      </c>
      <c r="H819" s="2" t="s">
        <v>820</v>
      </c>
      <c r="I819" s="2" t="s">
        <v>34308</v>
      </c>
      <c r="J819" s="2">
        <v>27484815</v>
      </c>
    </row>
    <row r="820" spans="1:10" ht="15" customHeight="1" x14ac:dyDescent="0.3">
      <c r="A820" s="2" t="s">
        <v>190</v>
      </c>
      <c r="B820" s="2" t="s">
        <v>34322</v>
      </c>
      <c r="C820" s="2" t="s">
        <v>69</v>
      </c>
      <c r="D820" s="2" t="s">
        <v>34312</v>
      </c>
      <c r="E820" s="3">
        <v>14</v>
      </c>
      <c r="F820" s="3">
        <v>4</v>
      </c>
      <c r="G820" s="2" t="s">
        <v>902</v>
      </c>
      <c r="H820" s="2" t="s">
        <v>756</v>
      </c>
      <c r="I820" s="2" t="s">
        <v>34308</v>
      </c>
      <c r="J820" s="2">
        <v>27484815</v>
      </c>
    </row>
    <row r="821" spans="1:10" ht="15" customHeight="1" x14ac:dyDescent="0.3">
      <c r="A821" s="2" t="s">
        <v>190</v>
      </c>
      <c r="B821" s="2" t="s">
        <v>34322</v>
      </c>
      <c r="C821" s="2" t="s">
        <v>409</v>
      </c>
      <c r="D821" s="2" t="s">
        <v>34338</v>
      </c>
      <c r="E821" s="3">
        <v>14</v>
      </c>
      <c r="F821" s="3">
        <v>31</v>
      </c>
      <c r="G821" s="2" t="s">
        <v>902</v>
      </c>
      <c r="H821" s="2" t="s">
        <v>1173</v>
      </c>
      <c r="I821" s="2" t="s">
        <v>34308</v>
      </c>
      <c r="J821" s="2">
        <v>32972996</v>
      </c>
    </row>
    <row r="822" spans="1:10" ht="15" customHeight="1" x14ac:dyDescent="0.3">
      <c r="A822" s="2" t="s">
        <v>190</v>
      </c>
      <c r="B822" s="2" t="s">
        <v>34322</v>
      </c>
      <c r="C822" s="2" t="s">
        <v>409</v>
      </c>
      <c r="D822" s="2" t="s">
        <v>34338</v>
      </c>
      <c r="E822" s="3">
        <v>14</v>
      </c>
      <c r="F822" s="3">
        <v>31</v>
      </c>
      <c r="G822" s="2" t="s">
        <v>902</v>
      </c>
      <c r="H822" s="2" t="s">
        <v>1173</v>
      </c>
      <c r="I822" s="2" t="s">
        <v>34308</v>
      </c>
      <c r="J822" s="2">
        <v>38175961</v>
      </c>
    </row>
    <row r="823" spans="1:10" ht="15" customHeight="1" x14ac:dyDescent="0.3">
      <c r="A823" s="2" t="s">
        <v>190</v>
      </c>
      <c r="B823" s="2" t="s">
        <v>34322</v>
      </c>
      <c r="C823" s="2" t="s">
        <v>465</v>
      </c>
      <c r="D823" s="2" t="s">
        <v>34343</v>
      </c>
      <c r="E823" s="3">
        <v>14</v>
      </c>
      <c r="F823" s="3">
        <v>36</v>
      </c>
      <c r="G823" s="2" t="s">
        <v>902</v>
      </c>
      <c r="H823" s="2" t="s">
        <v>1222</v>
      </c>
      <c r="I823" s="2" t="s">
        <v>34308</v>
      </c>
      <c r="J823" s="2">
        <v>38175961</v>
      </c>
    </row>
    <row r="824" spans="1:10" ht="15" customHeight="1" x14ac:dyDescent="0.3">
      <c r="A824" s="2" t="s">
        <v>190</v>
      </c>
      <c r="B824" s="2" t="s">
        <v>34322</v>
      </c>
      <c r="C824" s="2" t="s">
        <v>409</v>
      </c>
      <c r="D824" s="2" t="s">
        <v>34338</v>
      </c>
      <c r="E824" s="3">
        <v>14</v>
      </c>
      <c r="F824" s="3">
        <v>31</v>
      </c>
      <c r="G824" s="2" t="s">
        <v>902</v>
      </c>
      <c r="H824" s="2" t="s">
        <v>1173</v>
      </c>
      <c r="I824" s="2" t="s">
        <v>34308</v>
      </c>
      <c r="J824" s="2">
        <v>35857576</v>
      </c>
    </row>
    <row r="825" spans="1:10" ht="15" customHeight="1" x14ac:dyDescent="0.3">
      <c r="A825" s="2" t="s">
        <v>190</v>
      </c>
      <c r="B825" s="2" t="s">
        <v>34322</v>
      </c>
      <c r="C825" s="2" t="s">
        <v>465</v>
      </c>
      <c r="D825" s="2" t="s">
        <v>34343</v>
      </c>
      <c r="E825" s="3">
        <v>14</v>
      </c>
      <c r="F825" s="3">
        <v>36</v>
      </c>
      <c r="G825" s="2" t="s">
        <v>902</v>
      </c>
      <c r="H825" s="2" t="s">
        <v>1222</v>
      </c>
      <c r="I825" s="2" t="s">
        <v>34308</v>
      </c>
      <c r="J825" s="2">
        <v>35857576</v>
      </c>
    </row>
    <row r="826" spans="1:10" ht="15" customHeight="1" x14ac:dyDescent="0.3">
      <c r="A826" s="2" t="s">
        <v>190</v>
      </c>
      <c r="B826" s="2" t="s">
        <v>34322</v>
      </c>
      <c r="C826" s="2" t="s">
        <v>40</v>
      </c>
      <c r="D826" s="2" t="s">
        <v>34310</v>
      </c>
      <c r="E826" s="3">
        <v>14</v>
      </c>
      <c r="F826" s="3">
        <v>2</v>
      </c>
      <c r="G826" s="2" t="s">
        <v>902</v>
      </c>
      <c r="H826" s="2" t="s">
        <v>653</v>
      </c>
      <c r="I826" s="2" t="s">
        <v>34308</v>
      </c>
      <c r="J826" s="2">
        <v>35576468</v>
      </c>
    </row>
    <row r="827" spans="1:10" ht="15" customHeight="1" x14ac:dyDescent="0.3">
      <c r="A827" s="2" t="s">
        <v>190</v>
      </c>
      <c r="B827" s="2" t="s">
        <v>34322</v>
      </c>
      <c r="C827" s="2" t="s">
        <v>409</v>
      </c>
      <c r="D827" s="2" t="s">
        <v>34338</v>
      </c>
      <c r="E827" s="3">
        <v>14</v>
      </c>
      <c r="F827" s="3">
        <v>31</v>
      </c>
      <c r="G827" s="2" t="s">
        <v>902</v>
      </c>
      <c r="H827" s="2" t="s">
        <v>1173</v>
      </c>
      <c r="I827" s="2" t="s">
        <v>34308</v>
      </c>
      <c r="J827" s="2">
        <v>35576468</v>
      </c>
    </row>
    <row r="828" spans="1:10" ht="15" customHeight="1" x14ac:dyDescent="0.3">
      <c r="A828" s="2" t="s">
        <v>190</v>
      </c>
      <c r="B828" s="2" t="s">
        <v>34322</v>
      </c>
      <c r="C828" s="2" t="s">
        <v>465</v>
      </c>
      <c r="D828" s="2" t="s">
        <v>34343</v>
      </c>
      <c r="E828" s="3">
        <v>14</v>
      </c>
      <c r="F828" s="3">
        <v>36</v>
      </c>
      <c r="G828" s="2" t="s">
        <v>902</v>
      </c>
      <c r="H828" s="2" t="s">
        <v>1222</v>
      </c>
      <c r="I828" s="2" t="s">
        <v>34308</v>
      </c>
      <c r="J828" s="2">
        <v>35576468</v>
      </c>
    </row>
    <row r="829" spans="1:10" ht="15" customHeight="1" x14ac:dyDescent="0.3">
      <c r="A829" s="2" t="s">
        <v>190</v>
      </c>
      <c r="B829" s="2" t="s">
        <v>34322</v>
      </c>
      <c r="C829" s="2" t="s">
        <v>40</v>
      </c>
      <c r="D829" s="2" t="s">
        <v>34310</v>
      </c>
      <c r="E829" s="3">
        <v>14</v>
      </c>
      <c r="F829" s="3">
        <v>2</v>
      </c>
      <c r="G829" s="2" t="s">
        <v>902</v>
      </c>
      <c r="H829" s="2" t="s">
        <v>653</v>
      </c>
      <c r="I829" s="2" t="s">
        <v>34308</v>
      </c>
      <c r="J829" s="2">
        <v>35043109</v>
      </c>
    </row>
    <row r="830" spans="1:10" ht="15" customHeight="1" x14ac:dyDescent="0.3">
      <c r="A830" s="2" t="s">
        <v>190</v>
      </c>
      <c r="B830" s="2" t="s">
        <v>34322</v>
      </c>
      <c r="C830" s="2" t="s">
        <v>409</v>
      </c>
      <c r="D830" s="2" t="s">
        <v>34338</v>
      </c>
      <c r="E830" s="3">
        <v>14</v>
      </c>
      <c r="F830" s="3">
        <v>31</v>
      </c>
      <c r="G830" s="2" t="s">
        <v>902</v>
      </c>
      <c r="H830" s="2" t="s">
        <v>1173</v>
      </c>
      <c r="I830" s="2" t="s">
        <v>34308</v>
      </c>
      <c r="J830" s="2">
        <v>35043109</v>
      </c>
    </row>
    <row r="831" spans="1:10" ht="15" customHeight="1" x14ac:dyDescent="0.3">
      <c r="A831" s="2" t="s">
        <v>190</v>
      </c>
      <c r="B831" s="2" t="s">
        <v>34322</v>
      </c>
      <c r="C831" s="2" t="s">
        <v>465</v>
      </c>
      <c r="D831" s="2" t="s">
        <v>34343</v>
      </c>
      <c r="E831" s="3">
        <v>14</v>
      </c>
      <c r="F831" s="3">
        <v>36</v>
      </c>
      <c r="G831" s="2" t="s">
        <v>902</v>
      </c>
      <c r="H831" s="2" t="s">
        <v>1222</v>
      </c>
      <c r="I831" s="2" t="s">
        <v>34308</v>
      </c>
      <c r="J831" s="2">
        <v>35043109</v>
      </c>
    </row>
    <row r="832" spans="1:10" ht="15" customHeight="1" x14ac:dyDescent="0.3">
      <c r="A832" s="2" t="s">
        <v>190</v>
      </c>
      <c r="B832" s="2" t="s">
        <v>34322</v>
      </c>
      <c r="C832" s="2" t="s">
        <v>40</v>
      </c>
      <c r="D832" s="2" t="s">
        <v>34310</v>
      </c>
      <c r="E832" s="3">
        <v>14</v>
      </c>
      <c r="F832" s="3">
        <v>2</v>
      </c>
      <c r="G832" s="2" t="s">
        <v>902</v>
      </c>
      <c r="H832" s="2" t="s">
        <v>653</v>
      </c>
      <c r="I832" s="2" t="s">
        <v>34308</v>
      </c>
      <c r="J832" s="2">
        <v>34101091</v>
      </c>
    </row>
    <row r="833" spans="1:10" ht="15" customHeight="1" x14ac:dyDescent="0.3">
      <c r="A833" s="2" t="s">
        <v>190</v>
      </c>
      <c r="B833" s="2" t="s">
        <v>34322</v>
      </c>
      <c r="C833" s="2" t="s">
        <v>409</v>
      </c>
      <c r="D833" s="2" t="s">
        <v>34338</v>
      </c>
      <c r="E833" s="3">
        <v>14</v>
      </c>
      <c r="F833" s="3">
        <v>31</v>
      </c>
      <c r="G833" s="2" t="s">
        <v>902</v>
      </c>
      <c r="H833" s="2" t="s">
        <v>1173</v>
      </c>
      <c r="I833" s="2" t="s">
        <v>34308</v>
      </c>
      <c r="J833" s="2">
        <v>34101091</v>
      </c>
    </row>
    <row r="834" spans="1:10" ht="15" customHeight="1" x14ac:dyDescent="0.3">
      <c r="A834" s="2" t="s">
        <v>190</v>
      </c>
      <c r="B834" s="2" t="s">
        <v>34322</v>
      </c>
      <c r="C834" s="2" t="s">
        <v>40</v>
      </c>
      <c r="D834" s="2" t="s">
        <v>34310</v>
      </c>
      <c r="E834" s="3">
        <v>14</v>
      </c>
      <c r="F834" s="3">
        <v>2</v>
      </c>
      <c r="G834" s="2" t="s">
        <v>902</v>
      </c>
      <c r="H834" s="2" t="s">
        <v>653</v>
      </c>
      <c r="I834" s="2" t="s">
        <v>34308</v>
      </c>
      <c r="J834" s="2">
        <v>34413139</v>
      </c>
    </row>
    <row r="835" spans="1:10" ht="15" customHeight="1" x14ac:dyDescent="0.3">
      <c r="A835" s="2" t="s">
        <v>190</v>
      </c>
      <c r="B835" s="2" t="s">
        <v>34322</v>
      </c>
      <c r="C835" s="2" t="s">
        <v>409</v>
      </c>
      <c r="D835" s="2" t="s">
        <v>34338</v>
      </c>
      <c r="E835" s="3">
        <v>14</v>
      </c>
      <c r="F835" s="3">
        <v>31</v>
      </c>
      <c r="G835" s="2" t="s">
        <v>902</v>
      </c>
      <c r="H835" s="2" t="s">
        <v>1173</v>
      </c>
      <c r="I835" s="2" t="s">
        <v>34308</v>
      </c>
      <c r="J835" s="2">
        <v>34413139</v>
      </c>
    </row>
    <row r="836" spans="1:10" ht="15" customHeight="1" x14ac:dyDescent="0.3">
      <c r="A836" s="2" t="s">
        <v>190</v>
      </c>
      <c r="B836" s="2" t="s">
        <v>34322</v>
      </c>
      <c r="C836" s="2" t="s">
        <v>465</v>
      </c>
      <c r="D836" s="2" t="s">
        <v>34343</v>
      </c>
      <c r="E836" s="3">
        <v>14</v>
      </c>
      <c r="F836" s="3">
        <v>36</v>
      </c>
      <c r="G836" s="2" t="s">
        <v>902</v>
      </c>
      <c r="H836" s="2" t="s">
        <v>1222</v>
      </c>
      <c r="I836" s="2" t="s">
        <v>34308</v>
      </c>
      <c r="J836" s="2">
        <v>34413139</v>
      </c>
    </row>
    <row r="837" spans="1:10" ht="15" customHeight="1" x14ac:dyDescent="0.3">
      <c r="A837" s="2" t="s">
        <v>190</v>
      </c>
      <c r="B837" s="2" t="s">
        <v>34322</v>
      </c>
      <c r="C837" s="2" t="s">
        <v>409</v>
      </c>
      <c r="D837" s="2" t="s">
        <v>34338</v>
      </c>
      <c r="E837" s="3">
        <v>14</v>
      </c>
      <c r="F837" s="3">
        <v>31</v>
      </c>
      <c r="G837" s="2" t="s">
        <v>902</v>
      </c>
      <c r="H837" s="2" t="s">
        <v>1173</v>
      </c>
      <c r="I837" s="2" t="s">
        <v>34308</v>
      </c>
      <c r="J837" s="2">
        <v>32972995</v>
      </c>
    </row>
    <row r="838" spans="1:10" ht="15" customHeight="1" x14ac:dyDescent="0.3">
      <c r="A838" s="2" t="s">
        <v>190</v>
      </c>
      <c r="B838" s="2" t="s">
        <v>34322</v>
      </c>
      <c r="C838" s="2" t="s">
        <v>465</v>
      </c>
      <c r="D838" s="2" t="s">
        <v>34343</v>
      </c>
      <c r="E838" s="3">
        <v>14</v>
      </c>
      <c r="F838" s="3">
        <v>36</v>
      </c>
      <c r="G838" s="2" t="s">
        <v>902</v>
      </c>
      <c r="H838" s="2" t="s">
        <v>1222</v>
      </c>
      <c r="I838" s="2" t="s">
        <v>34308</v>
      </c>
      <c r="J838" s="2">
        <v>32972995</v>
      </c>
    </row>
    <row r="839" spans="1:10" ht="15" customHeight="1" x14ac:dyDescent="0.3">
      <c r="A839" s="2" t="s">
        <v>190</v>
      </c>
      <c r="B839" s="2" t="s">
        <v>34322</v>
      </c>
      <c r="C839" s="2" t="s">
        <v>465</v>
      </c>
      <c r="D839" s="2" t="s">
        <v>34343</v>
      </c>
      <c r="E839" s="3">
        <v>14</v>
      </c>
      <c r="F839" s="3">
        <v>36</v>
      </c>
      <c r="G839" s="2" t="s">
        <v>902</v>
      </c>
      <c r="H839" s="2" t="s">
        <v>1222</v>
      </c>
      <c r="I839" s="2" t="s">
        <v>34308</v>
      </c>
      <c r="J839" s="2">
        <v>32972996</v>
      </c>
    </row>
    <row r="840" spans="1:10" ht="15" customHeight="1" x14ac:dyDescent="0.3">
      <c r="A840" s="2" t="s">
        <v>206</v>
      </c>
      <c r="B840" s="2" t="s">
        <v>34323</v>
      </c>
      <c r="C840" s="2" t="s">
        <v>69</v>
      </c>
      <c r="D840" s="2" t="s">
        <v>34312</v>
      </c>
      <c r="E840" s="3">
        <v>15</v>
      </c>
      <c r="F840" s="3">
        <v>4</v>
      </c>
      <c r="G840" s="2" t="s">
        <v>916</v>
      </c>
      <c r="H840" s="2" t="s">
        <v>756</v>
      </c>
      <c r="I840" s="2" t="s">
        <v>34305</v>
      </c>
      <c r="J840" s="2" t="s">
        <v>767</v>
      </c>
    </row>
    <row r="841" spans="1:10" ht="15" customHeight="1" x14ac:dyDescent="0.3">
      <c r="A841" s="2" t="s">
        <v>206</v>
      </c>
      <c r="B841" s="2" t="s">
        <v>34323</v>
      </c>
      <c r="C841" s="2" t="s">
        <v>69</v>
      </c>
      <c r="D841" s="2" t="s">
        <v>34312</v>
      </c>
      <c r="E841" s="3">
        <v>15</v>
      </c>
      <c r="F841" s="3">
        <v>4</v>
      </c>
      <c r="G841" s="2" t="s">
        <v>916</v>
      </c>
      <c r="H841" s="2" t="s">
        <v>756</v>
      </c>
      <c r="I841" s="2" t="s">
        <v>34305</v>
      </c>
      <c r="J841" s="2" t="s">
        <v>210</v>
      </c>
    </row>
    <row r="842" spans="1:10" ht="15" customHeight="1" x14ac:dyDescent="0.3">
      <c r="A842" s="2" t="s">
        <v>206</v>
      </c>
      <c r="B842" s="2" t="s">
        <v>34323</v>
      </c>
      <c r="C842" s="2" t="s">
        <v>40</v>
      </c>
      <c r="D842" s="2" t="s">
        <v>34310</v>
      </c>
      <c r="E842" s="3">
        <v>15</v>
      </c>
      <c r="F842" s="3">
        <v>2</v>
      </c>
      <c r="G842" s="2" t="s">
        <v>916</v>
      </c>
      <c r="H842" s="2" t="s">
        <v>653</v>
      </c>
      <c r="I842" s="2" t="s">
        <v>34305</v>
      </c>
      <c r="J842" s="2" t="s">
        <v>210</v>
      </c>
    </row>
    <row r="843" spans="1:10" ht="15" customHeight="1" x14ac:dyDescent="0.3">
      <c r="A843" s="2" t="s">
        <v>206</v>
      </c>
      <c r="B843" s="2" t="s">
        <v>34323</v>
      </c>
      <c r="C843" s="2" t="s">
        <v>484</v>
      </c>
      <c r="D843" s="2" t="s">
        <v>34345</v>
      </c>
      <c r="E843" s="3">
        <v>15</v>
      </c>
      <c r="F843" s="3">
        <v>38</v>
      </c>
      <c r="G843" s="2" t="s">
        <v>916</v>
      </c>
      <c r="H843" s="2" t="s">
        <v>1238</v>
      </c>
      <c r="I843" s="2" t="s">
        <v>34305</v>
      </c>
      <c r="J843" s="2" t="s">
        <v>917</v>
      </c>
    </row>
    <row r="844" spans="1:10" ht="15" customHeight="1" x14ac:dyDescent="0.3">
      <c r="A844" s="2" t="s">
        <v>206</v>
      </c>
      <c r="B844" s="2" t="s">
        <v>34323</v>
      </c>
      <c r="C844" s="2" t="s">
        <v>69</v>
      </c>
      <c r="D844" s="2" t="s">
        <v>34312</v>
      </c>
      <c r="E844" s="3">
        <v>15</v>
      </c>
      <c r="F844" s="3">
        <v>4</v>
      </c>
      <c r="G844" s="2" t="s">
        <v>916</v>
      </c>
      <c r="H844" s="2" t="s">
        <v>756</v>
      </c>
      <c r="I844" s="2" t="s">
        <v>34305</v>
      </c>
      <c r="J844" s="2" t="s">
        <v>769</v>
      </c>
    </row>
    <row r="845" spans="1:10" ht="15" customHeight="1" x14ac:dyDescent="0.3">
      <c r="A845" s="2" t="s">
        <v>206</v>
      </c>
      <c r="B845" s="2" t="s">
        <v>34323</v>
      </c>
      <c r="C845" s="2" t="s">
        <v>40</v>
      </c>
      <c r="D845" s="2" t="s">
        <v>34310</v>
      </c>
      <c r="E845" s="3">
        <v>15</v>
      </c>
      <c r="F845" s="3">
        <v>2</v>
      </c>
      <c r="G845" s="2" t="s">
        <v>916</v>
      </c>
      <c r="H845" s="2" t="s">
        <v>653</v>
      </c>
      <c r="I845" s="2" t="s">
        <v>14</v>
      </c>
      <c r="J845" s="2" t="s">
        <v>47</v>
      </c>
    </row>
    <row r="846" spans="1:10" ht="15" customHeight="1" x14ac:dyDescent="0.3">
      <c r="A846" s="2" t="s">
        <v>206</v>
      </c>
      <c r="B846" s="2" t="s">
        <v>34323</v>
      </c>
      <c r="C846" s="2" t="s">
        <v>120</v>
      </c>
      <c r="D846" s="2" t="s">
        <v>34316</v>
      </c>
      <c r="E846" s="3">
        <v>15</v>
      </c>
      <c r="F846" s="3">
        <v>8</v>
      </c>
      <c r="G846" s="2" t="s">
        <v>916</v>
      </c>
      <c r="H846" s="2" t="s">
        <v>820</v>
      </c>
      <c r="I846" s="2" t="s">
        <v>34306</v>
      </c>
      <c r="J846" s="2" t="s">
        <v>5780</v>
      </c>
    </row>
    <row r="847" spans="1:10" ht="15" customHeight="1" x14ac:dyDescent="0.3">
      <c r="A847" s="2" t="s">
        <v>206</v>
      </c>
      <c r="B847" s="2" t="s">
        <v>34323</v>
      </c>
      <c r="C847" s="2" t="s">
        <v>40</v>
      </c>
      <c r="D847" s="2" t="s">
        <v>34310</v>
      </c>
      <c r="E847" s="3">
        <v>15</v>
      </c>
      <c r="F847" s="3">
        <v>2</v>
      </c>
      <c r="G847" s="2" t="s">
        <v>916</v>
      </c>
      <c r="H847" s="2" t="s">
        <v>653</v>
      </c>
      <c r="I847" s="2" t="s">
        <v>34306</v>
      </c>
      <c r="J847" s="2" t="s">
        <v>5780</v>
      </c>
    </row>
    <row r="848" spans="1:10" ht="15" customHeight="1" x14ac:dyDescent="0.3">
      <c r="A848" s="2" t="s">
        <v>206</v>
      </c>
      <c r="B848" s="2" t="s">
        <v>34323</v>
      </c>
      <c r="C848" s="2" t="s">
        <v>69</v>
      </c>
      <c r="D848" s="2" t="s">
        <v>34312</v>
      </c>
      <c r="E848" s="3">
        <v>15</v>
      </c>
      <c r="F848" s="3">
        <v>4</v>
      </c>
      <c r="G848" s="2" t="s">
        <v>916</v>
      </c>
      <c r="H848" s="2" t="s">
        <v>756</v>
      </c>
      <c r="I848" s="2" t="s">
        <v>34306</v>
      </c>
      <c r="J848" s="2" t="s">
        <v>5780</v>
      </c>
    </row>
    <row r="849" spans="1:10" ht="15" customHeight="1" x14ac:dyDescent="0.3">
      <c r="A849" s="2" t="s">
        <v>206</v>
      </c>
      <c r="B849" s="2" t="s">
        <v>34323</v>
      </c>
      <c r="C849" s="2" t="s">
        <v>94</v>
      </c>
      <c r="D849" s="2" t="s">
        <v>34314</v>
      </c>
      <c r="E849" s="3">
        <v>15</v>
      </c>
      <c r="F849" s="3">
        <v>6</v>
      </c>
      <c r="G849" s="2" t="s">
        <v>916</v>
      </c>
      <c r="H849" s="2" t="s">
        <v>782</v>
      </c>
      <c r="I849" s="2" t="s">
        <v>34306</v>
      </c>
      <c r="J849" s="2" t="s">
        <v>5780</v>
      </c>
    </row>
    <row r="850" spans="1:10" ht="15" customHeight="1" x14ac:dyDescent="0.3">
      <c r="A850" s="2" t="s">
        <v>206</v>
      </c>
      <c r="B850" s="2" t="s">
        <v>34323</v>
      </c>
      <c r="C850" s="2" t="s">
        <v>69</v>
      </c>
      <c r="D850" s="2" t="s">
        <v>34312</v>
      </c>
      <c r="E850" s="3">
        <v>15</v>
      </c>
      <c r="F850" s="3">
        <v>4</v>
      </c>
      <c r="G850" s="2" t="s">
        <v>916</v>
      </c>
      <c r="H850" s="2" t="s">
        <v>756</v>
      </c>
      <c r="I850" s="2" t="s">
        <v>34306</v>
      </c>
      <c r="J850" s="2" t="s">
        <v>4896</v>
      </c>
    </row>
    <row r="851" spans="1:10" ht="15" customHeight="1" x14ac:dyDescent="0.3">
      <c r="A851" s="2" t="s">
        <v>206</v>
      </c>
      <c r="B851" s="2" t="s">
        <v>34323</v>
      </c>
      <c r="C851" s="2" t="s">
        <v>120</v>
      </c>
      <c r="D851" s="2" t="s">
        <v>34316</v>
      </c>
      <c r="E851" s="3">
        <v>15</v>
      </c>
      <c r="F851" s="3">
        <v>8</v>
      </c>
      <c r="G851" s="2" t="s">
        <v>916</v>
      </c>
      <c r="H851" s="2" t="s">
        <v>820</v>
      </c>
      <c r="I851" s="2" t="s">
        <v>34307</v>
      </c>
      <c r="J851" s="2" t="s">
        <v>5779</v>
      </c>
    </row>
    <row r="852" spans="1:10" ht="15" customHeight="1" x14ac:dyDescent="0.3">
      <c r="A852" s="2" t="s">
        <v>206</v>
      </c>
      <c r="B852" s="2" t="s">
        <v>34323</v>
      </c>
      <c r="C852" s="2" t="s">
        <v>69</v>
      </c>
      <c r="D852" s="2" t="s">
        <v>34312</v>
      </c>
      <c r="E852" s="3">
        <v>15</v>
      </c>
      <c r="F852" s="3">
        <v>4</v>
      </c>
      <c r="G852" s="2" t="s">
        <v>916</v>
      </c>
      <c r="H852" s="2" t="s">
        <v>756</v>
      </c>
      <c r="I852" s="2" t="s">
        <v>34308</v>
      </c>
      <c r="J852" s="2">
        <v>38670233</v>
      </c>
    </row>
    <row r="853" spans="1:10" ht="15" customHeight="1" x14ac:dyDescent="0.3">
      <c r="A853" s="2" t="s">
        <v>206</v>
      </c>
      <c r="B853" s="2" t="s">
        <v>34323</v>
      </c>
      <c r="C853" s="2" t="s">
        <v>69</v>
      </c>
      <c r="D853" s="2" t="s">
        <v>34312</v>
      </c>
      <c r="E853" s="3">
        <v>15</v>
      </c>
      <c r="F853" s="3">
        <v>4</v>
      </c>
      <c r="G853" s="2" t="s">
        <v>916</v>
      </c>
      <c r="H853" s="2" t="s">
        <v>756</v>
      </c>
      <c r="I853" s="2" t="s">
        <v>34308</v>
      </c>
      <c r="J853" s="2">
        <v>37332526</v>
      </c>
    </row>
    <row r="854" spans="1:10" ht="15" customHeight="1" x14ac:dyDescent="0.3">
      <c r="A854" s="2" t="s">
        <v>206</v>
      </c>
      <c r="B854" s="2" t="s">
        <v>34323</v>
      </c>
      <c r="C854" s="2" t="s">
        <v>69</v>
      </c>
      <c r="D854" s="2" t="s">
        <v>34312</v>
      </c>
      <c r="E854" s="3">
        <v>15</v>
      </c>
      <c r="F854" s="3">
        <v>4</v>
      </c>
      <c r="G854" s="2" t="s">
        <v>916</v>
      </c>
      <c r="H854" s="2" t="s">
        <v>756</v>
      </c>
      <c r="I854" s="2" t="s">
        <v>34308</v>
      </c>
      <c r="J854" s="2">
        <v>35325890</v>
      </c>
    </row>
    <row r="855" spans="1:10" ht="15" customHeight="1" x14ac:dyDescent="0.3">
      <c r="A855" s="2" t="s">
        <v>206</v>
      </c>
      <c r="B855" s="2" t="s">
        <v>34323</v>
      </c>
      <c r="C855" s="2" t="s">
        <v>120</v>
      </c>
      <c r="D855" s="2" t="s">
        <v>34316</v>
      </c>
      <c r="E855" s="3">
        <v>15</v>
      </c>
      <c r="F855" s="3">
        <v>8</v>
      </c>
      <c r="G855" s="2" t="s">
        <v>916</v>
      </c>
      <c r="H855" s="2" t="s">
        <v>820</v>
      </c>
      <c r="I855" s="2" t="s">
        <v>34308</v>
      </c>
      <c r="J855" s="2">
        <v>35325890</v>
      </c>
    </row>
    <row r="856" spans="1:10" ht="15" customHeight="1" x14ac:dyDescent="0.3">
      <c r="A856" s="2" t="s">
        <v>206</v>
      </c>
      <c r="B856" s="2" t="s">
        <v>34323</v>
      </c>
      <c r="C856" s="2" t="s">
        <v>69</v>
      </c>
      <c r="D856" s="2" t="s">
        <v>34312</v>
      </c>
      <c r="E856" s="3">
        <v>15</v>
      </c>
      <c r="F856" s="3">
        <v>4</v>
      </c>
      <c r="G856" s="2" t="s">
        <v>916</v>
      </c>
      <c r="H856" s="2" t="s">
        <v>756</v>
      </c>
      <c r="I856" s="2" t="s">
        <v>34308</v>
      </c>
      <c r="J856" s="2">
        <v>33755867</v>
      </c>
    </row>
    <row r="857" spans="1:10" ht="15" customHeight="1" x14ac:dyDescent="0.3">
      <c r="A857" s="2" t="s">
        <v>206</v>
      </c>
      <c r="B857" s="2" t="s">
        <v>34323</v>
      </c>
      <c r="C857" s="2" t="s">
        <v>69</v>
      </c>
      <c r="D857" s="2" t="s">
        <v>34312</v>
      </c>
      <c r="E857" s="3">
        <v>15</v>
      </c>
      <c r="F857" s="3">
        <v>4</v>
      </c>
      <c r="G857" s="2" t="s">
        <v>916</v>
      </c>
      <c r="H857" s="2" t="s">
        <v>756</v>
      </c>
      <c r="I857" s="2" t="s">
        <v>34308</v>
      </c>
      <c r="J857" s="2">
        <v>33508850</v>
      </c>
    </row>
    <row r="858" spans="1:10" ht="15" customHeight="1" x14ac:dyDescent="0.3">
      <c r="A858" s="2" t="s">
        <v>206</v>
      </c>
      <c r="B858" s="2" t="s">
        <v>34323</v>
      </c>
      <c r="C858" s="2" t="s">
        <v>120</v>
      </c>
      <c r="D858" s="2" t="s">
        <v>34316</v>
      </c>
      <c r="E858" s="3">
        <v>15</v>
      </c>
      <c r="F858" s="3">
        <v>8</v>
      </c>
      <c r="G858" s="2" t="s">
        <v>916</v>
      </c>
      <c r="H858" s="2" t="s">
        <v>820</v>
      </c>
      <c r="I858" s="2" t="s">
        <v>34308</v>
      </c>
      <c r="J858" s="2">
        <v>33508850</v>
      </c>
    </row>
    <row r="859" spans="1:10" ht="15" customHeight="1" x14ac:dyDescent="0.3">
      <c r="A859" s="2" t="s">
        <v>206</v>
      </c>
      <c r="B859" s="2" t="s">
        <v>34323</v>
      </c>
      <c r="C859" s="2" t="s">
        <v>69</v>
      </c>
      <c r="D859" s="2" t="s">
        <v>34312</v>
      </c>
      <c r="E859" s="3">
        <v>15</v>
      </c>
      <c r="F859" s="3">
        <v>4</v>
      </c>
      <c r="G859" s="2" t="s">
        <v>916</v>
      </c>
      <c r="H859" s="2" t="s">
        <v>756</v>
      </c>
      <c r="I859" s="2" t="s">
        <v>34308</v>
      </c>
      <c r="J859" s="2">
        <v>33852678</v>
      </c>
    </row>
    <row r="860" spans="1:10" ht="15" customHeight="1" x14ac:dyDescent="0.3">
      <c r="A860" s="2" t="s">
        <v>206</v>
      </c>
      <c r="B860" s="2" t="s">
        <v>34323</v>
      </c>
      <c r="C860" s="2" t="s">
        <v>143</v>
      </c>
      <c r="D860" s="2" t="s">
        <v>34318</v>
      </c>
      <c r="E860" s="3">
        <v>15</v>
      </c>
      <c r="F860" s="3">
        <v>10</v>
      </c>
      <c r="G860" s="2" t="s">
        <v>916</v>
      </c>
      <c r="H860" s="2" t="s">
        <v>852</v>
      </c>
      <c r="I860" s="2" t="s">
        <v>34308</v>
      </c>
      <c r="J860" s="2">
        <v>32081759</v>
      </c>
    </row>
    <row r="861" spans="1:10" ht="15" customHeight="1" x14ac:dyDescent="0.3">
      <c r="A861" s="2" t="s">
        <v>217</v>
      </c>
      <c r="B861" s="2" t="s">
        <v>34324</v>
      </c>
      <c r="C861" s="2" t="s">
        <v>282</v>
      </c>
      <c r="D861" s="2" t="s">
        <v>34329</v>
      </c>
      <c r="E861" s="3">
        <v>16</v>
      </c>
      <c r="F861" s="3">
        <v>21</v>
      </c>
      <c r="G861" s="2" t="s">
        <v>940</v>
      </c>
      <c r="H861" s="2" t="s">
        <v>1024</v>
      </c>
      <c r="I861" s="2" t="s">
        <v>34306</v>
      </c>
      <c r="J861" s="2" t="s">
        <v>6810</v>
      </c>
    </row>
    <row r="862" spans="1:10" ht="15" customHeight="1" x14ac:dyDescent="0.3">
      <c r="A862" s="2" t="s">
        <v>217</v>
      </c>
      <c r="B862" s="2" t="s">
        <v>34324</v>
      </c>
      <c r="C862" s="2" t="s">
        <v>348</v>
      </c>
      <c r="D862" s="2" t="s">
        <v>34333</v>
      </c>
      <c r="E862" s="3">
        <v>16</v>
      </c>
      <c r="F862" s="3">
        <v>26</v>
      </c>
      <c r="G862" s="2" t="s">
        <v>940</v>
      </c>
      <c r="H862" s="2" t="s">
        <v>1099</v>
      </c>
      <c r="I862" s="2" t="s">
        <v>34306</v>
      </c>
      <c r="J862" s="2" t="s">
        <v>6810</v>
      </c>
    </row>
    <row r="863" spans="1:10" ht="15" customHeight="1" x14ac:dyDescent="0.3">
      <c r="A863" s="2" t="s">
        <v>217</v>
      </c>
      <c r="B863" s="2" t="s">
        <v>34324</v>
      </c>
      <c r="C863" s="2" t="s">
        <v>484</v>
      </c>
      <c r="D863" s="2" t="s">
        <v>34345</v>
      </c>
      <c r="E863" s="3">
        <v>16</v>
      </c>
      <c r="F863" s="3">
        <v>38</v>
      </c>
      <c r="G863" s="2" t="s">
        <v>940</v>
      </c>
      <c r="H863" s="2" t="s">
        <v>1238</v>
      </c>
      <c r="I863" s="2" t="s">
        <v>34306</v>
      </c>
      <c r="J863" s="2" t="s">
        <v>6812</v>
      </c>
    </row>
    <row r="864" spans="1:10" ht="15" customHeight="1" x14ac:dyDescent="0.3">
      <c r="A864" s="2" t="s">
        <v>217</v>
      </c>
      <c r="B864" s="2" t="s">
        <v>34324</v>
      </c>
      <c r="C864" s="2" t="s">
        <v>484</v>
      </c>
      <c r="D864" s="2" t="s">
        <v>34345</v>
      </c>
      <c r="E864" s="3">
        <v>16</v>
      </c>
      <c r="F864" s="3">
        <v>38</v>
      </c>
      <c r="G864" s="2" t="s">
        <v>940</v>
      </c>
      <c r="H864" s="2" t="s">
        <v>1238</v>
      </c>
      <c r="I864" s="2" t="s">
        <v>34306</v>
      </c>
      <c r="J864" s="2" t="s">
        <v>6816</v>
      </c>
    </row>
    <row r="865" spans="1:10" ht="15" customHeight="1" x14ac:dyDescent="0.3">
      <c r="A865" s="2" t="s">
        <v>217</v>
      </c>
      <c r="B865" s="2" t="s">
        <v>34324</v>
      </c>
      <c r="C865" s="2" t="s">
        <v>510</v>
      </c>
      <c r="D865" s="2" t="s">
        <v>25</v>
      </c>
      <c r="E865" s="3">
        <v>16</v>
      </c>
      <c r="F865" s="3">
        <v>40</v>
      </c>
      <c r="G865" s="2" t="s">
        <v>940</v>
      </c>
      <c r="H865" s="2" t="s">
        <v>1286</v>
      </c>
      <c r="I865" s="2" t="s">
        <v>34306</v>
      </c>
      <c r="J865" s="2" t="s">
        <v>6816</v>
      </c>
    </row>
    <row r="866" spans="1:10" ht="15" customHeight="1" x14ac:dyDescent="0.3">
      <c r="A866" s="2" t="s">
        <v>217</v>
      </c>
      <c r="B866" s="2" t="s">
        <v>34324</v>
      </c>
      <c r="C866" s="2" t="s">
        <v>532</v>
      </c>
      <c r="D866" s="2" t="s">
        <v>34348</v>
      </c>
      <c r="E866" s="3">
        <v>16</v>
      </c>
      <c r="F866" s="3">
        <v>42</v>
      </c>
      <c r="G866" s="2" t="s">
        <v>940</v>
      </c>
      <c r="H866" s="2" t="s">
        <v>1309</v>
      </c>
      <c r="I866" s="2" t="s">
        <v>34306</v>
      </c>
      <c r="J866" s="2" t="s">
        <v>6816</v>
      </c>
    </row>
    <row r="867" spans="1:10" ht="15" customHeight="1" x14ac:dyDescent="0.3">
      <c r="A867" s="2" t="s">
        <v>217</v>
      </c>
      <c r="B867" s="2" t="s">
        <v>34324</v>
      </c>
      <c r="C867" s="2" t="s">
        <v>611</v>
      </c>
      <c r="D867" s="2" t="s">
        <v>34355</v>
      </c>
      <c r="E867" s="3">
        <v>16</v>
      </c>
      <c r="F867" s="3">
        <v>49</v>
      </c>
      <c r="G867" s="2" t="s">
        <v>940</v>
      </c>
      <c r="H867" s="2" t="s">
        <v>1444</v>
      </c>
      <c r="I867" s="2" t="s">
        <v>34306</v>
      </c>
      <c r="J867" s="2" t="s">
        <v>6816</v>
      </c>
    </row>
    <row r="868" spans="1:10" ht="15" customHeight="1" x14ac:dyDescent="0.3">
      <c r="A868" s="2" t="s">
        <v>217</v>
      </c>
      <c r="B868" s="2" t="s">
        <v>34324</v>
      </c>
      <c r="C868" s="2" t="s">
        <v>484</v>
      </c>
      <c r="D868" s="2" t="s">
        <v>34345</v>
      </c>
      <c r="E868" s="3">
        <v>16</v>
      </c>
      <c r="F868" s="3">
        <v>38</v>
      </c>
      <c r="G868" s="2" t="s">
        <v>940</v>
      </c>
      <c r="H868" s="2" t="s">
        <v>1238</v>
      </c>
      <c r="I868" s="2" t="s">
        <v>34307</v>
      </c>
      <c r="J868" s="2" t="s">
        <v>5922</v>
      </c>
    </row>
    <row r="869" spans="1:10" ht="15" customHeight="1" x14ac:dyDescent="0.3">
      <c r="A869" s="2" t="s">
        <v>217</v>
      </c>
      <c r="B869" s="2" t="s">
        <v>34324</v>
      </c>
      <c r="C869" s="2" t="s">
        <v>484</v>
      </c>
      <c r="D869" s="2" t="s">
        <v>34345</v>
      </c>
      <c r="E869" s="3">
        <v>16</v>
      </c>
      <c r="F869" s="3">
        <v>38</v>
      </c>
      <c r="G869" s="2" t="s">
        <v>940</v>
      </c>
      <c r="H869" s="2" t="s">
        <v>1238</v>
      </c>
      <c r="I869" s="2" t="s">
        <v>34307</v>
      </c>
      <c r="J869" s="2" t="s">
        <v>5916</v>
      </c>
    </row>
    <row r="870" spans="1:10" ht="15" customHeight="1" x14ac:dyDescent="0.3">
      <c r="A870" s="2" t="s">
        <v>217</v>
      </c>
      <c r="B870" s="2" t="s">
        <v>34324</v>
      </c>
      <c r="C870" s="2" t="s">
        <v>484</v>
      </c>
      <c r="D870" s="2" t="s">
        <v>34345</v>
      </c>
      <c r="E870" s="3">
        <v>16</v>
      </c>
      <c r="F870" s="3">
        <v>38</v>
      </c>
      <c r="G870" s="2" t="s">
        <v>940</v>
      </c>
      <c r="H870" s="2" t="s">
        <v>1238</v>
      </c>
      <c r="I870" s="2" t="s">
        <v>34307</v>
      </c>
      <c r="J870" s="2" t="s">
        <v>5936</v>
      </c>
    </row>
    <row r="871" spans="1:10" ht="15" customHeight="1" x14ac:dyDescent="0.3">
      <c r="A871" s="2" t="s">
        <v>217</v>
      </c>
      <c r="B871" s="2" t="s">
        <v>34324</v>
      </c>
      <c r="C871" s="2" t="s">
        <v>484</v>
      </c>
      <c r="D871" s="2" t="s">
        <v>34345</v>
      </c>
      <c r="E871" s="3">
        <v>16</v>
      </c>
      <c r="F871" s="3">
        <v>38</v>
      </c>
      <c r="G871" s="2" t="s">
        <v>940</v>
      </c>
      <c r="H871" s="2" t="s">
        <v>1238</v>
      </c>
      <c r="I871" s="2" t="s">
        <v>34308</v>
      </c>
      <c r="J871" s="2">
        <v>36333501</v>
      </c>
    </row>
    <row r="872" spans="1:10" ht="15" customHeight="1" x14ac:dyDescent="0.3">
      <c r="A872" s="2" t="s">
        <v>217</v>
      </c>
      <c r="B872" s="2" t="s">
        <v>34324</v>
      </c>
      <c r="C872" s="2" t="s">
        <v>484</v>
      </c>
      <c r="D872" s="2" t="s">
        <v>34345</v>
      </c>
      <c r="E872" s="3">
        <v>16</v>
      </c>
      <c r="F872" s="3">
        <v>38</v>
      </c>
      <c r="G872" s="2" t="s">
        <v>940</v>
      </c>
      <c r="H872" s="2" t="s">
        <v>1238</v>
      </c>
      <c r="I872" s="2" t="s">
        <v>34308</v>
      </c>
      <c r="J872" s="2">
        <v>30407537</v>
      </c>
    </row>
    <row r="873" spans="1:10" ht="15" customHeight="1" x14ac:dyDescent="0.3">
      <c r="A873" s="2" t="s">
        <v>230</v>
      </c>
      <c r="B873" s="2" t="s">
        <v>34325</v>
      </c>
      <c r="C873" s="2" t="s">
        <v>409</v>
      </c>
      <c r="D873" s="2" t="s">
        <v>34338</v>
      </c>
      <c r="E873" s="3">
        <v>17</v>
      </c>
      <c r="F873" s="3">
        <v>31</v>
      </c>
      <c r="G873" s="2" t="s">
        <v>958</v>
      </c>
      <c r="H873" s="2" t="s">
        <v>1173</v>
      </c>
      <c r="I873" s="2" t="s">
        <v>34307</v>
      </c>
      <c r="J873" s="2" t="s">
        <v>5442</v>
      </c>
    </row>
    <row r="874" spans="1:10" ht="15" customHeight="1" x14ac:dyDescent="0.3">
      <c r="A874" s="2" t="s">
        <v>230</v>
      </c>
      <c r="B874" s="2" t="s">
        <v>34325</v>
      </c>
      <c r="C874" s="2" t="s">
        <v>295</v>
      </c>
      <c r="D874" s="2" t="s">
        <v>34330</v>
      </c>
      <c r="E874" s="3">
        <v>17</v>
      </c>
      <c r="F874" s="3">
        <v>22</v>
      </c>
      <c r="G874" s="2" t="s">
        <v>958</v>
      </c>
      <c r="H874" s="2" t="s">
        <v>1029</v>
      </c>
      <c r="I874" s="2" t="s">
        <v>34307</v>
      </c>
      <c r="J874" s="2" t="s">
        <v>5442</v>
      </c>
    </row>
    <row r="875" spans="1:10" ht="15" customHeight="1" x14ac:dyDescent="0.3">
      <c r="A875" s="2" t="s">
        <v>230</v>
      </c>
      <c r="B875" s="2" t="s">
        <v>34325</v>
      </c>
      <c r="C875" s="2" t="s">
        <v>179</v>
      </c>
      <c r="D875" s="2" t="s">
        <v>34321</v>
      </c>
      <c r="E875" s="3">
        <v>17</v>
      </c>
      <c r="F875" s="3">
        <v>13</v>
      </c>
      <c r="G875" s="2" t="s">
        <v>958</v>
      </c>
      <c r="H875" s="2" t="s">
        <v>884</v>
      </c>
      <c r="I875" s="2" t="s">
        <v>34307</v>
      </c>
      <c r="J875" s="2" t="s">
        <v>5442</v>
      </c>
    </row>
    <row r="876" spans="1:10" ht="15" customHeight="1" x14ac:dyDescent="0.3">
      <c r="A876" s="2" t="s">
        <v>230</v>
      </c>
      <c r="B876" s="2" t="s">
        <v>34325</v>
      </c>
      <c r="C876" s="2" t="s">
        <v>94</v>
      </c>
      <c r="D876" s="2" t="s">
        <v>34314</v>
      </c>
      <c r="E876" s="3">
        <v>17</v>
      </c>
      <c r="F876" s="3">
        <v>6</v>
      </c>
      <c r="G876" s="2" t="s">
        <v>958</v>
      </c>
      <c r="H876" s="2" t="s">
        <v>782</v>
      </c>
      <c r="I876" s="2" t="s">
        <v>34307</v>
      </c>
      <c r="J876" s="2" t="s">
        <v>5442</v>
      </c>
    </row>
    <row r="877" spans="1:10" ht="15" customHeight="1" x14ac:dyDescent="0.3">
      <c r="A877" s="2" t="s">
        <v>230</v>
      </c>
      <c r="B877" s="2" t="s">
        <v>34325</v>
      </c>
      <c r="C877" s="2" t="s">
        <v>24</v>
      </c>
      <c r="D877" s="2" t="s">
        <v>34309</v>
      </c>
      <c r="E877" s="3">
        <v>17</v>
      </c>
      <c r="F877" s="3">
        <v>1</v>
      </c>
      <c r="G877" s="2" t="s">
        <v>958</v>
      </c>
      <c r="H877" s="2" t="s">
        <v>629</v>
      </c>
      <c r="I877" s="2" t="s">
        <v>34307</v>
      </c>
      <c r="J877" s="2" t="s">
        <v>5442</v>
      </c>
    </row>
    <row r="878" spans="1:10" ht="15" customHeight="1" x14ac:dyDescent="0.3">
      <c r="A878" s="2" t="s">
        <v>230</v>
      </c>
      <c r="B878" s="2" t="s">
        <v>34325</v>
      </c>
      <c r="C878" s="2" t="s">
        <v>454</v>
      </c>
      <c r="D878" s="2" t="s">
        <v>34342</v>
      </c>
      <c r="E878" s="3">
        <v>17</v>
      </c>
      <c r="F878" s="3">
        <v>35</v>
      </c>
      <c r="G878" s="2" t="s">
        <v>958</v>
      </c>
      <c r="H878" s="2" t="s">
        <v>1213</v>
      </c>
      <c r="I878" s="2" t="s">
        <v>34307</v>
      </c>
      <c r="J878" s="2" t="s">
        <v>5499</v>
      </c>
    </row>
    <row r="879" spans="1:10" ht="15" customHeight="1" x14ac:dyDescent="0.3">
      <c r="A879" s="2" t="s">
        <v>230</v>
      </c>
      <c r="B879" s="2" t="s">
        <v>34325</v>
      </c>
      <c r="C879" s="2" t="s">
        <v>295</v>
      </c>
      <c r="D879" s="2" t="s">
        <v>34330</v>
      </c>
      <c r="E879" s="3">
        <v>17</v>
      </c>
      <c r="F879" s="3">
        <v>22</v>
      </c>
      <c r="G879" s="2" t="s">
        <v>958</v>
      </c>
      <c r="H879" s="2" t="s">
        <v>1029</v>
      </c>
      <c r="I879" s="2" t="s">
        <v>34307</v>
      </c>
      <c r="J879" s="2" t="s">
        <v>5499</v>
      </c>
    </row>
    <row r="880" spans="1:10" ht="15" customHeight="1" x14ac:dyDescent="0.3">
      <c r="A880" s="2" t="s">
        <v>230</v>
      </c>
      <c r="B880" s="2" t="s">
        <v>34325</v>
      </c>
      <c r="C880" s="2" t="s">
        <v>170</v>
      </c>
      <c r="D880" s="2" t="s">
        <v>34320</v>
      </c>
      <c r="E880" s="3">
        <v>17</v>
      </c>
      <c r="F880" s="3">
        <v>12</v>
      </c>
      <c r="G880" s="2" t="s">
        <v>958</v>
      </c>
      <c r="H880" s="2" t="s">
        <v>1534</v>
      </c>
      <c r="I880" s="2" t="s">
        <v>34307</v>
      </c>
      <c r="J880" s="2" t="s">
        <v>5499</v>
      </c>
    </row>
    <row r="881" spans="1:10" ht="15" customHeight="1" x14ac:dyDescent="0.3">
      <c r="A881" s="2" t="s">
        <v>230</v>
      </c>
      <c r="B881" s="2" t="s">
        <v>34325</v>
      </c>
      <c r="C881" s="2" t="s">
        <v>135</v>
      </c>
      <c r="D881" s="2" t="s">
        <v>34317</v>
      </c>
      <c r="E881" s="3">
        <v>17</v>
      </c>
      <c r="F881" s="3">
        <v>9</v>
      </c>
      <c r="G881" s="2" t="s">
        <v>958</v>
      </c>
      <c r="H881" s="2" t="s">
        <v>840</v>
      </c>
      <c r="I881" s="2" t="s">
        <v>34307</v>
      </c>
      <c r="J881" s="2" t="s">
        <v>5499</v>
      </c>
    </row>
    <row r="882" spans="1:10" ht="15" customHeight="1" x14ac:dyDescent="0.3">
      <c r="A882" s="2" t="s">
        <v>230</v>
      </c>
      <c r="B882" s="2" t="s">
        <v>34325</v>
      </c>
      <c r="C882" s="2" t="s">
        <v>40</v>
      </c>
      <c r="D882" s="2" t="s">
        <v>34310</v>
      </c>
      <c r="E882" s="3">
        <v>17</v>
      </c>
      <c r="F882" s="3">
        <v>2</v>
      </c>
      <c r="G882" s="2" t="s">
        <v>958</v>
      </c>
      <c r="H882" s="2" t="s">
        <v>653</v>
      </c>
      <c r="I882" s="2" t="s">
        <v>34307</v>
      </c>
      <c r="J882" s="2" t="s">
        <v>5499</v>
      </c>
    </row>
    <row r="883" spans="1:10" ht="15" customHeight="1" x14ac:dyDescent="0.3">
      <c r="A883" s="2" t="s">
        <v>230</v>
      </c>
      <c r="B883" s="2" t="s">
        <v>34325</v>
      </c>
      <c r="C883" s="2" t="s">
        <v>170</v>
      </c>
      <c r="D883" s="2" t="s">
        <v>34320</v>
      </c>
      <c r="E883" s="3">
        <v>17</v>
      </c>
      <c r="F883" s="3">
        <v>12</v>
      </c>
      <c r="G883" s="2" t="s">
        <v>958</v>
      </c>
      <c r="H883" s="2" t="s">
        <v>1534</v>
      </c>
      <c r="I883" s="2" t="s">
        <v>34307</v>
      </c>
      <c r="J883" s="2" t="s">
        <v>5442</v>
      </c>
    </row>
    <row r="884" spans="1:10" ht="15" customHeight="1" x14ac:dyDescent="0.3">
      <c r="A884" s="2" t="s">
        <v>230</v>
      </c>
      <c r="B884" s="2" t="s">
        <v>34325</v>
      </c>
      <c r="C884" s="2" t="s">
        <v>82</v>
      </c>
      <c r="D884" s="2" t="s">
        <v>34313</v>
      </c>
      <c r="E884" s="3">
        <v>17</v>
      </c>
      <c r="F884" s="3">
        <v>5</v>
      </c>
      <c r="G884" s="2" t="s">
        <v>958</v>
      </c>
      <c r="H884" s="2" t="s">
        <v>773</v>
      </c>
      <c r="I884" s="2" t="s">
        <v>34308</v>
      </c>
      <c r="J884" s="2">
        <v>35587511</v>
      </c>
    </row>
    <row r="885" spans="1:10" ht="15" customHeight="1" x14ac:dyDescent="0.3">
      <c r="A885" s="2" t="s">
        <v>230</v>
      </c>
      <c r="B885" s="2" t="s">
        <v>34325</v>
      </c>
      <c r="C885" s="2" t="s">
        <v>267</v>
      </c>
      <c r="D885" s="2" t="s">
        <v>34328</v>
      </c>
      <c r="E885" s="3">
        <v>17</v>
      </c>
      <c r="F885" s="3">
        <v>20</v>
      </c>
      <c r="G885" s="2" t="s">
        <v>958</v>
      </c>
      <c r="H885" s="2" t="s">
        <v>1011</v>
      </c>
      <c r="I885" s="2" t="s">
        <v>34308</v>
      </c>
      <c r="J885" s="2">
        <v>29317407</v>
      </c>
    </row>
    <row r="886" spans="1:10" ht="15" customHeight="1" x14ac:dyDescent="0.3">
      <c r="A886" s="2" t="s">
        <v>243</v>
      </c>
      <c r="B886" s="2" t="s">
        <v>34326</v>
      </c>
      <c r="C886" s="2" t="s">
        <v>324</v>
      </c>
      <c r="D886" s="2" t="s">
        <v>34332</v>
      </c>
      <c r="E886" s="3">
        <v>18</v>
      </c>
      <c r="F886" s="3">
        <v>24</v>
      </c>
      <c r="G886" s="2" t="s">
        <v>981</v>
      </c>
      <c r="H886" s="2" t="s">
        <v>1074</v>
      </c>
      <c r="I886" s="2" t="s">
        <v>34306</v>
      </c>
      <c r="J886" s="2" t="s">
        <v>4949</v>
      </c>
    </row>
    <row r="887" spans="1:10" ht="15" customHeight="1" x14ac:dyDescent="0.3">
      <c r="A887" s="2" t="s">
        <v>243</v>
      </c>
      <c r="B887" s="2" t="s">
        <v>34326</v>
      </c>
      <c r="C887" s="2" t="s">
        <v>40</v>
      </c>
      <c r="D887" s="2" t="s">
        <v>34310</v>
      </c>
      <c r="E887" s="3">
        <v>18</v>
      </c>
      <c r="F887" s="3">
        <v>2</v>
      </c>
      <c r="G887" s="2" t="s">
        <v>981</v>
      </c>
      <c r="H887" s="2" t="s">
        <v>653</v>
      </c>
      <c r="I887" s="2" t="s">
        <v>34306</v>
      </c>
      <c r="J887" s="2" t="s">
        <v>4949</v>
      </c>
    </row>
    <row r="888" spans="1:10" ht="15" customHeight="1" x14ac:dyDescent="0.3">
      <c r="A888" s="2" t="s">
        <v>243</v>
      </c>
      <c r="B888" s="2" t="s">
        <v>34326</v>
      </c>
      <c r="C888" s="2" t="s">
        <v>179</v>
      </c>
      <c r="D888" s="2" t="s">
        <v>34321</v>
      </c>
      <c r="E888" s="3">
        <v>18</v>
      </c>
      <c r="F888" s="3">
        <v>13</v>
      </c>
      <c r="G888" s="2" t="s">
        <v>981</v>
      </c>
      <c r="H888" s="2" t="s">
        <v>884</v>
      </c>
      <c r="I888" s="2" t="s">
        <v>34306</v>
      </c>
      <c r="J888" s="2" t="s">
        <v>5561</v>
      </c>
    </row>
    <row r="889" spans="1:10" ht="15" customHeight="1" x14ac:dyDescent="0.3">
      <c r="A889" s="2" t="s">
        <v>243</v>
      </c>
      <c r="B889" s="2" t="s">
        <v>34326</v>
      </c>
      <c r="C889" s="2" t="s">
        <v>56</v>
      </c>
      <c r="D889" s="2" t="s">
        <v>34311</v>
      </c>
      <c r="E889" s="3">
        <v>18</v>
      </c>
      <c r="F889" s="3">
        <v>3</v>
      </c>
      <c r="G889" s="2" t="s">
        <v>981</v>
      </c>
      <c r="H889" s="2" t="s">
        <v>732</v>
      </c>
      <c r="I889" s="2" t="s">
        <v>34306</v>
      </c>
      <c r="J889" s="2" t="s">
        <v>5561</v>
      </c>
    </row>
    <row r="890" spans="1:10" ht="15" customHeight="1" x14ac:dyDescent="0.3">
      <c r="A890" s="2" t="s">
        <v>243</v>
      </c>
      <c r="B890" s="2" t="s">
        <v>34326</v>
      </c>
      <c r="C890" s="2" t="s">
        <v>143</v>
      </c>
      <c r="D890" s="2" t="s">
        <v>34318</v>
      </c>
      <c r="E890" s="3">
        <v>18</v>
      </c>
      <c r="F890" s="3">
        <v>10</v>
      </c>
      <c r="G890" s="2" t="s">
        <v>981</v>
      </c>
      <c r="H890" s="2" t="s">
        <v>852</v>
      </c>
      <c r="I890" s="2" t="s">
        <v>34306</v>
      </c>
      <c r="J890" s="2" t="s">
        <v>5561</v>
      </c>
    </row>
    <row r="891" spans="1:10" ht="15" customHeight="1" x14ac:dyDescent="0.3">
      <c r="A891" s="2" t="s">
        <v>243</v>
      </c>
      <c r="B891" s="2" t="s">
        <v>34326</v>
      </c>
      <c r="C891" s="2" t="s">
        <v>143</v>
      </c>
      <c r="D891" s="2" t="s">
        <v>34318</v>
      </c>
      <c r="E891" s="3">
        <v>18</v>
      </c>
      <c r="F891" s="3">
        <v>10</v>
      </c>
      <c r="G891" s="2" t="s">
        <v>981</v>
      </c>
      <c r="H891" s="2" t="s">
        <v>852</v>
      </c>
      <c r="I891" s="2" t="s">
        <v>34306</v>
      </c>
      <c r="J891" s="2" t="s">
        <v>5811</v>
      </c>
    </row>
    <row r="892" spans="1:10" ht="15" customHeight="1" x14ac:dyDescent="0.3">
      <c r="A892" s="2" t="s">
        <v>243</v>
      </c>
      <c r="B892" s="2" t="s">
        <v>34326</v>
      </c>
      <c r="C892" s="2" t="s">
        <v>179</v>
      </c>
      <c r="D892" s="2" t="s">
        <v>34321</v>
      </c>
      <c r="E892" s="3">
        <v>18</v>
      </c>
      <c r="F892" s="3">
        <v>13</v>
      </c>
      <c r="G892" s="2" t="s">
        <v>981</v>
      </c>
      <c r="H892" s="2" t="s">
        <v>884</v>
      </c>
      <c r="I892" s="2" t="s">
        <v>34307</v>
      </c>
      <c r="J892" s="2" t="s">
        <v>5552</v>
      </c>
    </row>
    <row r="893" spans="1:10" ht="15" customHeight="1" x14ac:dyDescent="0.3">
      <c r="A893" s="2" t="s">
        <v>243</v>
      </c>
      <c r="B893" s="2" t="s">
        <v>34326</v>
      </c>
      <c r="C893" s="2" t="s">
        <v>156</v>
      </c>
      <c r="D893" s="2" t="s">
        <v>34319</v>
      </c>
      <c r="E893" s="3">
        <v>18</v>
      </c>
      <c r="F893" s="3">
        <v>11</v>
      </c>
      <c r="G893" s="2" t="s">
        <v>981</v>
      </c>
      <c r="H893" s="2" t="s">
        <v>861</v>
      </c>
      <c r="I893" s="2" t="s">
        <v>34307</v>
      </c>
      <c r="J893" s="2" t="s">
        <v>5552</v>
      </c>
    </row>
    <row r="894" spans="1:10" ht="15" customHeight="1" x14ac:dyDescent="0.3">
      <c r="A894" s="2" t="s">
        <v>243</v>
      </c>
      <c r="B894" s="2" t="s">
        <v>34326</v>
      </c>
      <c r="C894" s="2" t="s">
        <v>143</v>
      </c>
      <c r="D894" s="2" t="s">
        <v>34318</v>
      </c>
      <c r="E894" s="3">
        <v>18</v>
      </c>
      <c r="F894" s="3">
        <v>10</v>
      </c>
      <c r="G894" s="2" t="s">
        <v>981</v>
      </c>
      <c r="H894" s="2" t="s">
        <v>852</v>
      </c>
      <c r="I894" s="2" t="s">
        <v>34307</v>
      </c>
      <c r="J894" s="2" t="s">
        <v>5552</v>
      </c>
    </row>
    <row r="895" spans="1:10" ht="15" customHeight="1" x14ac:dyDescent="0.3">
      <c r="A895" s="2" t="s">
        <v>243</v>
      </c>
      <c r="B895" s="2" t="s">
        <v>34326</v>
      </c>
      <c r="C895" s="2" t="s">
        <v>135</v>
      </c>
      <c r="D895" s="2" t="s">
        <v>34317</v>
      </c>
      <c r="E895" s="3">
        <v>18</v>
      </c>
      <c r="F895" s="3">
        <v>9</v>
      </c>
      <c r="G895" s="2" t="s">
        <v>981</v>
      </c>
      <c r="H895" s="2" t="s">
        <v>840</v>
      </c>
      <c r="I895" s="2" t="s">
        <v>34307</v>
      </c>
      <c r="J895" s="2" t="s">
        <v>5552</v>
      </c>
    </row>
    <row r="896" spans="1:10" ht="15" customHeight="1" x14ac:dyDescent="0.3">
      <c r="A896" s="2" t="s">
        <v>243</v>
      </c>
      <c r="B896" s="2" t="s">
        <v>34326</v>
      </c>
      <c r="C896" s="2" t="s">
        <v>82</v>
      </c>
      <c r="D896" s="2" t="s">
        <v>34313</v>
      </c>
      <c r="E896" s="3">
        <v>18</v>
      </c>
      <c r="F896" s="3">
        <v>5</v>
      </c>
      <c r="G896" s="2" t="s">
        <v>981</v>
      </c>
      <c r="H896" s="2" t="s">
        <v>773</v>
      </c>
      <c r="I896" s="2" t="s">
        <v>34307</v>
      </c>
      <c r="J896" s="2" t="s">
        <v>5552</v>
      </c>
    </row>
    <row r="897" spans="1:10" ht="15" customHeight="1" x14ac:dyDescent="0.3">
      <c r="A897" s="2" t="s">
        <v>243</v>
      </c>
      <c r="B897" s="2" t="s">
        <v>34326</v>
      </c>
      <c r="C897" s="2" t="s">
        <v>56</v>
      </c>
      <c r="D897" s="2" t="s">
        <v>34311</v>
      </c>
      <c r="E897" s="3">
        <v>18</v>
      </c>
      <c r="F897" s="3">
        <v>3</v>
      </c>
      <c r="G897" s="2" t="s">
        <v>981</v>
      </c>
      <c r="H897" s="2" t="s">
        <v>732</v>
      </c>
      <c r="I897" s="2" t="s">
        <v>34307</v>
      </c>
      <c r="J897" s="2" t="s">
        <v>5552</v>
      </c>
    </row>
    <row r="898" spans="1:10" ht="15" customHeight="1" x14ac:dyDescent="0.3">
      <c r="A898" s="2" t="s">
        <v>243</v>
      </c>
      <c r="B898" s="2" t="s">
        <v>34326</v>
      </c>
      <c r="C898" s="2" t="s">
        <v>282</v>
      </c>
      <c r="D898" s="2" t="s">
        <v>34329</v>
      </c>
      <c r="E898" s="3">
        <v>18</v>
      </c>
      <c r="F898" s="3">
        <v>21</v>
      </c>
      <c r="G898" s="2" t="s">
        <v>981</v>
      </c>
      <c r="H898" s="2" t="s">
        <v>1024</v>
      </c>
      <c r="I898" s="2" t="s">
        <v>34307</v>
      </c>
      <c r="J898" s="2" t="s">
        <v>6005</v>
      </c>
    </row>
    <row r="899" spans="1:10" ht="15" customHeight="1" x14ac:dyDescent="0.3">
      <c r="A899" s="2" t="s">
        <v>243</v>
      </c>
      <c r="B899" s="2" t="s">
        <v>34326</v>
      </c>
      <c r="C899" s="2" t="s">
        <v>156</v>
      </c>
      <c r="D899" s="2" t="s">
        <v>34319</v>
      </c>
      <c r="E899" s="3">
        <v>18</v>
      </c>
      <c r="F899" s="3">
        <v>11</v>
      </c>
      <c r="G899" s="2" t="s">
        <v>981</v>
      </c>
      <c r="H899" s="2" t="s">
        <v>861</v>
      </c>
      <c r="I899" s="2" t="s">
        <v>34307</v>
      </c>
      <c r="J899" s="2" t="s">
        <v>5837</v>
      </c>
    </row>
    <row r="900" spans="1:10" ht="15" customHeight="1" x14ac:dyDescent="0.3">
      <c r="A900" s="2" t="s">
        <v>243</v>
      </c>
      <c r="B900" s="2" t="s">
        <v>34326</v>
      </c>
      <c r="C900" s="2" t="s">
        <v>282</v>
      </c>
      <c r="D900" s="2" t="s">
        <v>34329</v>
      </c>
      <c r="E900" s="3">
        <v>18</v>
      </c>
      <c r="F900" s="3">
        <v>21</v>
      </c>
      <c r="G900" s="2" t="s">
        <v>981</v>
      </c>
      <c r="H900" s="2" t="s">
        <v>1024</v>
      </c>
      <c r="I900" s="2" t="s">
        <v>34307</v>
      </c>
      <c r="J900" s="2" t="s">
        <v>6012</v>
      </c>
    </row>
    <row r="901" spans="1:10" ht="15" customHeight="1" x14ac:dyDescent="0.3">
      <c r="A901" s="2" t="s">
        <v>254</v>
      </c>
      <c r="B901" s="2" t="s">
        <v>34327</v>
      </c>
      <c r="C901" s="2" t="s">
        <v>40</v>
      </c>
      <c r="D901" s="2" t="s">
        <v>34310</v>
      </c>
      <c r="E901" s="3">
        <v>19</v>
      </c>
      <c r="F901" s="3">
        <v>2</v>
      </c>
      <c r="G901" s="2" t="s">
        <v>991</v>
      </c>
      <c r="H901" s="2" t="s">
        <v>653</v>
      </c>
      <c r="I901" s="2" t="s">
        <v>34308</v>
      </c>
      <c r="J901" s="2">
        <v>27697500</v>
      </c>
    </row>
    <row r="902" spans="1:10" ht="15" customHeight="1" x14ac:dyDescent="0.3">
      <c r="A902" s="2" t="s">
        <v>254</v>
      </c>
      <c r="B902" s="2" t="s">
        <v>34327</v>
      </c>
      <c r="C902" s="2" t="s">
        <v>82</v>
      </c>
      <c r="D902" s="2" t="s">
        <v>34313</v>
      </c>
      <c r="E902" s="3">
        <v>19</v>
      </c>
      <c r="F902" s="3">
        <v>5</v>
      </c>
      <c r="G902" s="2" t="s">
        <v>991</v>
      </c>
      <c r="H902" s="2" t="s">
        <v>773</v>
      </c>
      <c r="I902" s="2" t="s">
        <v>34308</v>
      </c>
      <c r="J902" s="2">
        <v>27697500</v>
      </c>
    </row>
    <row r="903" spans="1:10" ht="15" customHeight="1" x14ac:dyDescent="0.3">
      <c r="A903" s="2" t="s">
        <v>254</v>
      </c>
      <c r="B903" s="2" t="s">
        <v>34327</v>
      </c>
      <c r="C903" s="2" t="s">
        <v>310</v>
      </c>
      <c r="D903" s="2" t="s">
        <v>34331</v>
      </c>
      <c r="E903" s="3">
        <v>19</v>
      </c>
      <c r="F903" s="3">
        <v>23</v>
      </c>
      <c r="G903" s="2" t="s">
        <v>991</v>
      </c>
      <c r="H903" s="2" t="s">
        <v>1052</v>
      </c>
      <c r="I903" s="2" t="s">
        <v>34308</v>
      </c>
      <c r="J903" s="2">
        <v>27697500</v>
      </c>
    </row>
    <row r="904" spans="1:10" ht="15" customHeight="1" x14ac:dyDescent="0.3">
      <c r="A904" s="2" t="s">
        <v>254</v>
      </c>
      <c r="B904" s="2" t="s">
        <v>34327</v>
      </c>
      <c r="C904" s="2" t="s">
        <v>24</v>
      </c>
      <c r="D904" s="2" t="s">
        <v>34309</v>
      </c>
      <c r="E904" s="3">
        <v>19</v>
      </c>
      <c r="F904" s="3">
        <v>1</v>
      </c>
      <c r="G904" s="2" t="s">
        <v>991</v>
      </c>
      <c r="H904" s="2" t="s">
        <v>629</v>
      </c>
      <c r="I904" s="2" t="s">
        <v>34308</v>
      </c>
      <c r="J904" s="2">
        <v>23480186</v>
      </c>
    </row>
    <row r="905" spans="1:10" ht="15" customHeight="1" x14ac:dyDescent="0.3">
      <c r="A905" s="2" t="s">
        <v>254</v>
      </c>
      <c r="B905" s="2" t="s">
        <v>34327</v>
      </c>
      <c r="C905" s="2" t="s">
        <v>24</v>
      </c>
      <c r="D905" s="2" t="s">
        <v>34309</v>
      </c>
      <c r="E905" s="3">
        <v>19</v>
      </c>
      <c r="F905" s="3">
        <v>1</v>
      </c>
      <c r="G905" s="2" t="s">
        <v>991</v>
      </c>
      <c r="H905" s="2" t="s">
        <v>629</v>
      </c>
      <c r="I905" s="2" t="s">
        <v>34308</v>
      </c>
      <c r="J905" s="2">
        <v>17898316</v>
      </c>
    </row>
    <row r="906" spans="1:10" ht="15" customHeight="1" x14ac:dyDescent="0.3">
      <c r="A906" s="2" t="s">
        <v>254</v>
      </c>
      <c r="B906" s="2" t="s">
        <v>34327</v>
      </c>
      <c r="C906" s="2" t="s">
        <v>109</v>
      </c>
      <c r="D906" s="2" t="s">
        <v>34315</v>
      </c>
      <c r="E906" s="3">
        <v>19</v>
      </c>
      <c r="F906" s="3">
        <v>7</v>
      </c>
      <c r="G906" s="2" t="s">
        <v>991</v>
      </c>
      <c r="H906" s="2" t="s">
        <v>797</v>
      </c>
      <c r="I906" s="2" t="s">
        <v>34308</v>
      </c>
      <c r="J906" s="2">
        <v>30043993</v>
      </c>
    </row>
    <row r="907" spans="1:10" ht="15" customHeight="1" x14ac:dyDescent="0.3">
      <c r="A907" s="2" t="s">
        <v>254</v>
      </c>
      <c r="B907" s="2" t="s">
        <v>34327</v>
      </c>
      <c r="C907" s="2" t="s">
        <v>24</v>
      </c>
      <c r="D907" s="2" t="s">
        <v>34309</v>
      </c>
      <c r="E907" s="3">
        <v>19</v>
      </c>
      <c r="F907" s="3">
        <v>1</v>
      </c>
      <c r="G907" s="2" t="s">
        <v>991</v>
      </c>
      <c r="H907" s="2" t="s">
        <v>629</v>
      </c>
      <c r="I907" s="2" t="s">
        <v>34308</v>
      </c>
      <c r="J907" s="2">
        <v>30043993</v>
      </c>
    </row>
    <row r="908" spans="1:10" ht="15" customHeight="1" x14ac:dyDescent="0.3">
      <c r="A908" s="2" t="s">
        <v>254</v>
      </c>
      <c r="B908" s="2" t="s">
        <v>34327</v>
      </c>
      <c r="C908" s="2" t="s">
        <v>24</v>
      </c>
      <c r="D908" s="2" t="s">
        <v>34309</v>
      </c>
      <c r="E908" s="3">
        <v>19</v>
      </c>
      <c r="F908" s="3">
        <v>1</v>
      </c>
      <c r="G908" s="2" t="s">
        <v>991</v>
      </c>
      <c r="H908" s="2" t="s">
        <v>629</v>
      </c>
      <c r="I908" s="2" t="s">
        <v>34308</v>
      </c>
      <c r="J908" s="2">
        <v>30547383</v>
      </c>
    </row>
    <row r="909" spans="1:10" ht="15" customHeight="1" x14ac:dyDescent="0.3">
      <c r="A909" s="2" t="s">
        <v>254</v>
      </c>
      <c r="B909" s="2" t="s">
        <v>34327</v>
      </c>
      <c r="C909" s="2" t="s">
        <v>24</v>
      </c>
      <c r="D909" s="2" t="s">
        <v>34309</v>
      </c>
      <c r="E909" s="3">
        <v>19</v>
      </c>
      <c r="F909" s="3">
        <v>1</v>
      </c>
      <c r="G909" s="2" t="s">
        <v>991</v>
      </c>
      <c r="H909" s="2" t="s">
        <v>629</v>
      </c>
      <c r="I909" s="2" t="s">
        <v>34308</v>
      </c>
      <c r="J909" s="2">
        <v>34037990</v>
      </c>
    </row>
    <row r="910" spans="1:10" ht="15" customHeight="1" x14ac:dyDescent="0.3">
      <c r="A910" s="2" t="s">
        <v>254</v>
      </c>
      <c r="B910" s="2" t="s">
        <v>34327</v>
      </c>
      <c r="C910" s="2" t="s">
        <v>24</v>
      </c>
      <c r="D910" s="2" t="s">
        <v>34309</v>
      </c>
      <c r="E910" s="3">
        <v>19</v>
      </c>
      <c r="F910" s="3">
        <v>1</v>
      </c>
      <c r="G910" s="2" t="s">
        <v>991</v>
      </c>
      <c r="H910" s="2" t="s">
        <v>629</v>
      </c>
      <c r="I910" s="2" t="s">
        <v>34308</v>
      </c>
      <c r="J910" s="2">
        <v>30905051</v>
      </c>
    </row>
    <row r="911" spans="1:10" ht="15" customHeight="1" x14ac:dyDescent="0.3">
      <c r="A911" s="2" t="s">
        <v>254</v>
      </c>
      <c r="B911" s="2" t="s">
        <v>34327</v>
      </c>
      <c r="C911" s="2" t="s">
        <v>497</v>
      </c>
      <c r="D911" s="2" t="s">
        <v>34346</v>
      </c>
      <c r="E911" s="3">
        <v>19</v>
      </c>
      <c r="F911" s="3">
        <v>39</v>
      </c>
      <c r="G911" s="2" t="s">
        <v>991</v>
      </c>
      <c r="H911" s="2" t="s">
        <v>1266</v>
      </c>
      <c r="I911" s="2" t="s">
        <v>34308</v>
      </c>
      <c r="J911" s="2">
        <v>30905051</v>
      </c>
    </row>
    <row r="912" spans="1:10" ht="15" customHeight="1" x14ac:dyDescent="0.3">
      <c r="A912" s="2" t="s">
        <v>254</v>
      </c>
      <c r="B912" s="2" t="s">
        <v>34327</v>
      </c>
      <c r="C912" s="2" t="s">
        <v>497</v>
      </c>
      <c r="D912" s="2" t="s">
        <v>34346</v>
      </c>
      <c r="E912" s="3">
        <v>19</v>
      </c>
      <c r="F912" s="3">
        <v>39</v>
      </c>
      <c r="G912" s="2" t="s">
        <v>991</v>
      </c>
      <c r="H912" s="2" t="s">
        <v>1266</v>
      </c>
      <c r="I912" s="2" t="s">
        <v>34308</v>
      </c>
      <c r="J912" s="2">
        <v>30547383</v>
      </c>
    </row>
    <row r="913" spans="1:10" ht="15" customHeight="1" x14ac:dyDescent="0.3">
      <c r="A913" s="2" t="s">
        <v>267</v>
      </c>
      <c r="B913" s="2" t="s">
        <v>34328</v>
      </c>
      <c r="C913" s="2" t="s">
        <v>386</v>
      </c>
      <c r="D913" s="2" t="s">
        <v>34336</v>
      </c>
      <c r="E913" s="3">
        <v>20</v>
      </c>
      <c r="F913" s="3">
        <v>29</v>
      </c>
      <c r="G913" s="2" t="s">
        <v>1011</v>
      </c>
      <c r="H913" s="2" t="s">
        <v>1139</v>
      </c>
      <c r="I913" s="2" t="s">
        <v>34306</v>
      </c>
      <c r="J913" s="2" t="s">
        <v>6849</v>
      </c>
    </row>
    <row r="914" spans="1:10" ht="15" customHeight="1" x14ac:dyDescent="0.3">
      <c r="A914" s="2" t="s">
        <v>267</v>
      </c>
      <c r="B914" s="2" t="s">
        <v>34328</v>
      </c>
      <c r="C914" s="2" t="s">
        <v>443</v>
      </c>
      <c r="D914" s="2" t="s">
        <v>34341</v>
      </c>
      <c r="E914" s="3">
        <v>20</v>
      </c>
      <c r="F914" s="3">
        <v>34</v>
      </c>
      <c r="G914" s="2" t="s">
        <v>1011</v>
      </c>
      <c r="H914" s="2" t="s">
        <v>1204</v>
      </c>
      <c r="I914" s="2" t="s">
        <v>34306</v>
      </c>
      <c r="J914" s="2" t="s">
        <v>1479</v>
      </c>
    </row>
    <row r="915" spans="1:10" ht="15" customHeight="1" x14ac:dyDescent="0.3">
      <c r="A915" s="2" t="s">
        <v>267</v>
      </c>
      <c r="B915" s="2" t="s">
        <v>34328</v>
      </c>
      <c r="C915" s="2" t="s">
        <v>40</v>
      </c>
      <c r="D915" s="2" t="s">
        <v>34310</v>
      </c>
      <c r="E915" s="3">
        <v>20</v>
      </c>
      <c r="F915" s="3">
        <v>2</v>
      </c>
      <c r="G915" s="2" t="s">
        <v>1011</v>
      </c>
      <c r="H915" s="2" t="s">
        <v>653</v>
      </c>
      <c r="I915" s="2" t="s">
        <v>34306</v>
      </c>
      <c r="J915" s="2" t="s">
        <v>1479</v>
      </c>
    </row>
    <row r="916" spans="1:10" ht="15" customHeight="1" x14ac:dyDescent="0.3">
      <c r="A916" s="2" t="s">
        <v>267</v>
      </c>
      <c r="B916" s="2" t="s">
        <v>34328</v>
      </c>
      <c r="C916" s="2" t="s">
        <v>179</v>
      </c>
      <c r="D916" s="2" t="s">
        <v>34321</v>
      </c>
      <c r="E916" s="3">
        <v>20</v>
      </c>
      <c r="F916" s="3">
        <v>13</v>
      </c>
      <c r="G916" s="2" t="s">
        <v>1011</v>
      </c>
      <c r="H916" s="2" t="s">
        <v>884</v>
      </c>
      <c r="I916" s="2" t="s">
        <v>34306</v>
      </c>
      <c r="J916" s="2" t="s">
        <v>1479</v>
      </c>
    </row>
    <row r="917" spans="1:10" ht="15" customHeight="1" x14ac:dyDescent="0.3">
      <c r="A917" s="2" t="s">
        <v>267</v>
      </c>
      <c r="B917" s="2" t="s">
        <v>34328</v>
      </c>
      <c r="C917" s="2" t="s">
        <v>94</v>
      </c>
      <c r="D917" s="2" t="s">
        <v>34314</v>
      </c>
      <c r="E917" s="3">
        <v>20</v>
      </c>
      <c r="F917" s="3">
        <v>6</v>
      </c>
      <c r="G917" s="2" t="s">
        <v>1011</v>
      </c>
      <c r="H917" s="2" t="s">
        <v>782</v>
      </c>
      <c r="I917" s="2" t="s">
        <v>34306</v>
      </c>
      <c r="J917" s="2" t="s">
        <v>1479</v>
      </c>
    </row>
    <row r="918" spans="1:10" ht="15" customHeight="1" x14ac:dyDescent="0.3">
      <c r="A918" s="2" t="s">
        <v>267</v>
      </c>
      <c r="B918" s="2" t="s">
        <v>34328</v>
      </c>
      <c r="C918" s="2" t="s">
        <v>430</v>
      </c>
      <c r="D918" s="2" t="s">
        <v>34340</v>
      </c>
      <c r="E918" s="3">
        <v>20</v>
      </c>
      <c r="F918" s="3">
        <v>33</v>
      </c>
      <c r="G918" s="2" t="s">
        <v>1011</v>
      </c>
      <c r="H918" s="2" t="s">
        <v>1193</v>
      </c>
      <c r="I918" s="2" t="s">
        <v>34306</v>
      </c>
      <c r="J918" s="2" t="s">
        <v>6842</v>
      </c>
    </row>
    <row r="919" spans="1:10" ht="15" customHeight="1" x14ac:dyDescent="0.3">
      <c r="A919" s="2" t="s">
        <v>267</v>
      </c>
      <c r="B919" s="2" t="s">
        <v>34328</v>
      </c>
      <c r="C919" s="2" t="s">
        <v>324</v>
      </c>
      <c r="D919" s="2" t="s">
        <v>34332</v>
      </c>
      <c r="E919" s="3">
        <v>20</v>
      </c>
      <c r="F919" s="3">
        <v>24</v>
      </c>
      <c r="G919" s="2" t="s">
        <v>1011</v>
      </c>
      <c r="H919" s="2" t="s">
        <v>1074</v>
      </c>
      <c r="I919" s="2" t="s">
        <v>34306</v>
      </c>
      <c r="J919" s="2" t="s">
        <v>1479</v>
      </c>
    </row>
    <row r="920" spans="1:10" ht="15" customHeight="1" x14ac:dyDescent="0.3">
      <c r="A920" s="2" t="s">
        <v>267</v>
      </c>
      <c r="B920" s="2" t="s">
        <v>34328</v>
      </c>
      <c r="C920" s="2" t="s">
        <v>190</v>
      </c>
      <c r="D920" s="2" t="s">
        <v>34322</v>
      </c>
      <c r="E920" s="3">
        <v>20</v>
      </c>
      <c r="F920" s="3">
        <v>14</v>
      </c>
      <c r="G920" s="2" t="s">
        <v>1011</v>
      </c>
      <c r="H920" s="2" t="s">
        <v>902</v>
      </c>
      <c r="I920" s="2" t="s">
        <v>34306</v>
      </c>
      <c r="J920" s="2" t="s">
        <v>1479</v>
      </c>
    </row>
    <row r="921" spans="1:10" ht="15" customHeight="1" x14ac:dyDescent="0.3">
      <c r="A921" s="2" t="s">
        <v>267</v>
      </c>
      <c r="B921" s="2" t="s">
        <v>34328</v>
      </c>
      <c r="C921" s="2" t="s">
        <v>40</v>
      </c>
      <c r="D921" s="2" t="s">
        <v>34310</v>
      </c>
      <c r="E921" s="3">
        <v>20</v>
      </c>
      <c r="F921" s="3">
        <v>2</v>
      </c>
      <c r="G921" s="2" t="s">
        <v>1011</v>
      </c>
      <c r="H921" s="2" t="s">
        <v>653</v>
      </c>
      <c r="I921" s="2" t="s">
        <v>34307</v>
      </c>
      <c r="J921" s="2" t="s">
        <v>5535</v>
      </c>
    </row>
    <row r="922" spans="1:10" ht="15" customHeight="1" x14ac:dyDescent="0.3">
      <c r="A922" s="2" t="s">
        <v>267</v>
      </c>
      <c r="B922" s="2" t="s">
        <v>34328</v>
      </c>
      <c r="C922" s="2" t="s">
        <v>179</v>
      </c>
      <c r="D922" s="2" t="s">
        <v>34321</v>
      </c>
      <c r="E922" s="3">
        <v>20</v>
      </c>
      <c r="F922" s="3">
        <v>13</v>
      </c>
      <c r="G922" s="2" t="s">
        <v>1011</v>
      </c>
      <c r="H922" s="2" t="s">
        <v>884</v>
      </c>
      <c r="I922" s="2" t="s">
        <v>34307</v>
      </c>
      <c r="J922" s="2" t="s">
        <v>5540</v>
      </c>
    </row>
    <row r="923" spans="1:10" ht="15" customHeight="1" x14ac:dyDescent="0.3">
      <c r="A923" s="2" t="s">
        <v>267</v>
      </c>
      <c r="B923" s="2" t="s">
        <v>34328</v>
      </c>
      <c r="C923" s="2" t="s">
        <v>143</v>
      </c>
      <c r="D923" s="2" t="s">
        <v>34318</v>
      </c>
      <c r="E923" s="3">
        <v>20</v>
      </c>
      <c r="F923" s="3">
        <v>10</v>
      </c>
      <c r="G923" s="2" t="s">
        <v>1011</v>
      </c>
      <c r="H923" s="2" t="s">
        <v>852</v>
      </c>
      <c r="I923" s="2" t="s">
        <v>34307</v>
      </c>
      <c r="J923" s="2" t="s">
        <v>5540</v>
      </c>
    </row>
    <row r="924" spans="1:10" ht="15" customHeight="1" x14ac:dyDescent="0.3">
      <c r="A924" s="2" t="s">
        <v>267</v>
      </c>
      <c r="B924" s="2" t="s">
        <v>34328</v>
      </c>
      <c r="C924" s="2" t="s">
        <v>135</v>
      </c>
      <c r="D924" s="2" t="s">
        <v>34317</v>
      </c>
      <c r="E924" s="3">
        <v>20</v>
      </c>
      <c r="F924" s="3">
        <v>9</v>
      </c>
      <c r="G924" s="2" t="s">
        <v>1011</v>
      </c>
      <c r="H924" s="2" t="s">
        <v>840</v>
      </c>
      <c r="I924" s="2" t="s">
        <v>34307</v>
      </c>
      <c r="J924" s="2" t="s">
        <v>5540</v>
      </c>
    </row>
    <row r="925" spans="1:10" ht="15" customHeight="1" x14ac:dyDescent="0.3">
      <c r="A925" s="2" t="s">
        <v>267</v>
      </c>
      <c r="B925" s="2" t="s">
        <v>34328</v>
      </c>
      <c r="C925" s="2" t="s">
        <v>94</v>
      </c>
      <c r="D925" s="2" t="s">
        <v>34314</v>
      </c>
      <c r="E925" s="3">
        <v>20</v>
      </c>
      <c r="F925" s="3">
        <v>6</v>
      </c>
      <c r="G925" s="2" t="s">
        <v>1011</v>
      </c>
      <c r="H925" s="2" t="s">
        <v>782</v>
      </c>
      <c r="I925" s="2" t="s">
        <v>34307</v>
      </c>
      <c r="J925" s="2" t="s">
        <v>5540</v>
      </c>
    </row>
    <row r="926" spans="1:10" ht="15" customHeight="1" x14ac:dyDescent="0.3">
      <c r="A926" s="2" t="s">
        <v>267</v>
      </c>
      <c r="B926" s="2" t="s">
        <v>34328</v>
      </c>
      <c r="C926" s="2" t="s">
        <v>82</v>
      </c>
      <c r="D926" s="2" t="s">
        <v>34313</v>
      </c>
      <c r="E926" s="3">
        <v>20</v>
      </c>
      <c r="F926" s="3">
        <v>5</v>
      </c>
      <c r="G926" s="2" t="s">
        <v>1011</v>
      </c>
      <c r="H926" s="2" t="s">
        <v>773</v>
      </c>
      <c r="I926" s="2" t="s">
        <v>34307</v>
      </c>
      <c r="J926" s="2" t="s">
        <v>5540</v>
      </c>
    </row>
    <row r="927" spans="1:10" ht="15" customHeight="1" x14ac:dyDescent="0.3">
      <c r="A927" s="2" t="s">
        <v>267</v>
      </c>
      <c r="B927" s="2" t="s">
        <v>34328</v>
      </c>
      <c r="C927" s="2" t="s">
        <v>69</v>
      </c>
      <c r="D927" s="2" t="s">
        <v>34312</v>
      </c>
      <c r="E927" s="3">
        <v>20</v>
      </c>
      <c r="F927" s="3">
        <v>4</v>
      </c>
      <c r="G927" s="2" t="s">
        <v>1011</v>
      </c>
      <c r="H927" s="2" t="s">
        <v>756</v>
      </c>
      <c r="I927" s="2" t="s">
        <v>34307</v>
      </c>
      <c r="J927" s="2" t="s">
        <v>5540</v>
      </c>
    </row>
    <row r="928" spans="1:10" ht="15" customHeight="1" x14ac:dyDescent="0.3">
      <c r="A928" s="2" t="s">
        <v>267</v>
      </c>
      <c r="B928" s="2" t="s">
        <v>34328</v>
      </c>
      <c r="C928" s="2" t="s">
        <v>40</v>
      </c>
      <c r="D928" s="2" t="s">
        <v>34310</v>
      </c>
      <c r="E928" s="3">
        <v>20</v>
      </c>
      <c r="F928" s="3">
        <v>2</v>
      </c>
      <c r="G928" s="2" t="s">
        <v>1011</v>
      </c>
      <c r="H928" s="2" t="s">
        <v>653</v>
      </c>
      <c r="I928" s="2" t="s">
        <v>34307</v>
      </c>
      <c r="J928" s="2" t="s">
        <v>5540</v>
      </c>
    </row>
    <row r="929" spans="1:10" ht="15" customHeight="1" x14ac:dyDescent="0.3">
      <c r="A929" s="2" t="s">
        <v>267</v>
      </c>
      <c r="B929" s="2" t="s">
        <v>34328</v>
      </c>
      <c r="C929" s="2" t="s">
        <v>420</v>
      </c>
      <c r="D929" s="2" t="s">
        <v>34339</v>
      </c>
      <c r="E929" s="3">
        <v>20</v>
      </c>
      <c r="F929" s="3">
        <v>32</v>
      </c>
      <c r="G929" s="2" t="s">
        <v>1011</v>
      </c>
      <c r="H929" s="2" t="s">
        <v>1183</v>
      </c>
      <c r="I929" s="2" t="s">
        <v>34307</v>
      </c>
      <c r="J929" s="2" t="s">
        <v>5535</v>
      </c>
    </row>
    <row r="930" spans="1:10" ht="15" customHeight="1" x14ac:dyDescent="0.3">
      <c r="A930" s="2" t="s">
        <v>267</v>
      </c>
      <c r="B930" s="2" t="s">
        <v>34328</v>
      </c>
      <c r="C930" s="2" t="s">
        <v>348</v>
      </c>
      <c r="D930" s="2" t="s">
        <v>34333</v>
      </c>
      <c r="E930" s="3">
        <v>20</v>
      </c>
      <c r="F930" s="3">
        <v>26</v>
      </c>
      <c r="G930" s="2" t="s">
        <v>1011</v>
      </c>
      <c r="H930" s="2" t="s">
        <v>1099</v>
      </c>
      <c r="I930" s="2" t="s">
        <v>34307</v>
      </c>
      <c r="J930" s="2" t="s">
        <v>5535</v>
      </c>
    </row>
    <row r="931" spans="1:10" ht="15" customHeight="1" x14ac:dyDescent="0.3">
      <c r="A931" s="2" t="s">
        <v>267</v>
      </c>
      <c r="B931" s="2" t="s">
        <v>34328</v>
      </c>
      <c r="C931" s="2" t="s">
        <v>361</v>
      </c>
      <c r="D931" s="2" t="s">
        <v>34334</v>
      </c>
      <c r="E931" s="3">
        <v>20</v>
      </c>
      <c r="F931" s="3">
        <v>27</v>
      </c>
      <c r="G931" s="2" t="s">
        <v>1011</v>
      </c>
      <c r="H931" s="2" t="s">
        <v>1105</v>
      </c>
      <c r="I931" s="2" t="s">
        <v>34308</v>
      </c>
      <c r="J931" s="2">
        <v>34789453</v>
      </c>
    </row>
    <row r="932" spans="1:10" ht="15" customHeight="1" x14ac:dyDescent="0.3">
      <c r="A932" s="2" t="s">
        <v>267</v>
      </c>
      <c r="B932" s="2" t="s">
        <v>34328</v>
      </c>
      <c r="C932" s="2" t="s">
        <v>348</v>
      </c>
      <c r="D932" s="2" t="s">
        <v>34333</v>
      </c>
      <c r="E932" s="3">
        <v>20</v>
      </c>
      <c r="F932" s="3">
        <v>26</v>
      </c>
      <c r="G932" s="2" t="s">
        <v>1011</v>
      </c>
      <c r="H932" s="2" t="s">
        <v>1099</v>
      </c>
      <c r="I932" s="2" t="s">
        <v>34308</v>
      </c>
      <c r="J932" s="2">
        <v>31707357</v>
      </c>
    </row>
    <row r="933" spans="1:10" ht="15" customHeight="1" x14ac:dyDescent="0.3">
      <c r="A933" s="2" t="s">
        <v>267</v>
      </c>
      <c r="B933" s="2" t="s">
        <v>34328</v>
      </c>
      <c r="C933" s="2" t="s">
        <v>230</v>
      </c>
      <c r="D933" s="2" t="s">
        <v>34325</v>
      </c>
      <c r="E933" s="3">
        <v>20</v>
      </c>
      <c r="F933" s="3">
        <v>17</v>
      </c>
      <c r="G933" s="2" t="s">
        <v>1011</v>
      </c>
      <c r="H933" s="2" t="s">
        <v>958</v>
      </c>
      <c r="I933" s="2" t="s">
        <v>34308</v>
      </c>
      <c r="J933" s="2">
        <v>29317407</v>
      </c>
    </row>
    <row r="934" spans="1:10" ht="15" customHeight="1" x14ac:dyDescent="0.3">
      <c r="A934" s="2" t="s">
        <v>282</v>
      </c>
      <c r="B934" s="2" t="s">
        <v>34329</v>
      </c>
      <c r="C934" s="2" t="s">
        <v>156</v>
      </c>
      <c r="D934" s="2" t="s">
        <v>34319</v>
      </c>
      <c r="E934" s="3">
        <v>21</v>
      </c>
      <c r="F934" s="3">
        <v>11</v>
      </c>
      <c r="G934" s="2" t="s">
        <v>1024</v>
      </c>
      <c r="H934" s="2" t="s">
        <v>861</v>
      </c>
      <c r="I934" s="2" t="s">
        <v>34306</v>
      </c>
      <c r="J934" s="2" t="s">
        <v>286</v>
      </c>
    </row>
    <row r="935" spans="1:10" ht="15" customHeight="1" x14ac:dyDescent="0.3">
      <c r="A935" s="2" t="s">
        <v>282</v>
      </c>
      <c r="B935" s="2" t="s">
        <v>34329</v>
      </c>
      <c r="C935" s="2" t="s">
        <v>348</v>
      </c>
      <c r="D935" s="2" t="s">
        <v>34333</v>
      </c>
      <c r="E935" s="3">
        <v>21</v>
      </c>
      <c r="F935" s="3">
        <v>26</v>
      </c>
      <c r="G935" s="2" t="s">
        <v>1024</v>
      </c>
      <c r="H935" s="2" t="s">
        <v>1099</v>
      </c>
      <c r="I935" s="2" t="s">
        <v>34306</v>
      </c>
      <c r="J935" s="2" t="s">
        <v>6810</v>
      </c>
    </row>
    <row r="936" spans="1:10" ht="15" customHeight="1" x14ac:dyDescent="0.3">
      <c r="A936" s="2" t="s">
        <v>282</v>
      </c>
      <c r="B936" s="2" t="s">
        <v>34329</v>
      </c>
      <c r="C936" s="2" t="s">
        <v>217</v>
      </c>
      <c r="D936" s="2" t="s">
        <v>34324</v>
      </c>
      <c r="E936" s="3">
        <v>21</v>
      </c>
      <c r="F936" s="3">
        <v>16</v>
      </c>
      <c r="G936" s="2" t="s">
        <v>1024</v>
      </c>
      <c r="H936" s="2" t="s">
        <v>940</v>
      </c>
      <c r="I936" s="2" t="s">
        <v>34306</v>
      </c>
      <c r="J936" s="2" t="s">
        <v>6810</v>
      </c>
    </row>
    <row r="937" spans="1:10" ht="15" customHeight="1" x14ac:dyDescent="0.3">
      <c r="A937" s="2" t="s">
        <v>282</v>
      </c>
      <c r="B937" s="2" t="s">
        <v>34329</v>
      </c>
      <c r="C937" s="2" t="s">
        <v>143</v>
      </c>
      <c r="D937" s="2" t="s">
        <v>34318</v>
      </c>
      <c r="E937" s="3">
        <v>21</v>
      </c>
      <c r="F937" s="3">
        <v>10</v>
      </c>
      <c r="G937" s="2" t="s">
        <v>1024</v>
      </c>
      <c r="H937" s="2" t="s">
        <v>852</v>
      </c>
      <c r="I937" s="2" t="s">
        <v>34307</v>
      </c>
      <c r="J937" s="2" t="s">
        <v>5823</v>
      </c>
    </row>
    <row r="938" spans="1:10" ht="15" customHeight="1" x14ac:dyDescent="0.3">
      <c r="A938" s="2" t="s">
        <v>282</v>
      </c>
      <c r="B938" s="2" t="s">
        <v>34329</v>
      </c>
      <c r="C938" s="2" t="s">
        <v>361</v>
      </c>
      <c r="D938" s="2" t="s">
        <v>34334</v>
      </c>
      <c r="E938" s="3">
        <v>21</v>
      </c>
      <c r="F938" s="3">
        <v>27</v>
      </c>
      <c r="G938" s="2" t="s">
        <v>1024</v>
      </c>
      <c r="H938" s="2" t="s">
        <v>1105</v>
      </c>
      <c r="I938" s="2" t="s">
        <v>34307</v>
      </c>
      <c r="J938" s="2" t="s">
        <v>5810</v>
      </c>
    </row>
    <row r="939" spans="1:10" ht="15" customHeight="1" x14ac:dyDescent="0.3">
      <c r="A939" s="2" t="s">
        <v>282</v>
      </c>
      <c r="B939" s="2" t="s">
        <v>34329</v>
      </c>
      <c r="C939" s="2" t="s">
        <v>143</v>
      </c>
      <c r="D939" s="2" t="s">
        <v>34318</v>
      </c>
      <c r="E939" s="3">
        <v>21</v>
      </c>
      <c r="F939" s="3">
        <v>10</v>
      </c>
      <c r="G939" s="2" t="s">
        <v>1024</v>
      </c>
      <c r="H939" s="2" t="s">
        <v>852</v>
      </c>
      <c r="I939" s="2" t="s">
        <v>34307</v>
      </c>
      <c r="J939" s="2" t="s">
        <v>5810</v>
      </c>
    </row>
    <row r="940" spans="1:10" ht="15" customHeight="1" x14ac:dyDescent="0.3">
      <c r="A940" s="2" t="s">
        <v>282</v>
      </c>
      <c r="B940" s="2" t="s">
        <v>34329</v>
      </c>
      <c r="C940" s="2" t="s">
        <v>243</v>
      </c>
      <c r="D940" s="2" t="s">
        <v>34326</v>
      </c>
      <c r="E940" s="3">
        <v>21</v>
      </c>
      <c r="F940" s="3">
        <v>18</v>
      </c>
      <c r="G940" s="2" t="s">
        <v>1024</v>
      </c>
      <c r="H940" s="2" t="s">
        <v>981</v>
      </c>
      <c r="I940" s="2" t="s">
        <v>34307</v>
      </c>
      <c r="J940" s="2" t="s">
        <v>6012</v>
      </c>
    </row>
    <row r="941" spans="1:10" ht="15" customHeight="1" x14ac:dyDescent="0.3">
      <c r="A941" s="2" t="s">
        <v>282</v>
      </c>
      <c r="B941" s="2" t="s">
        <v>34329</v>
      </c>
      <c r="C941" s="2" t="s">
        <v>243</v>
      </c>
      <c r="D941" s="2" t="s">
        <v>34326</v>
      </c>
      <c r="E941" s="3">
        <v>21</v>
      </c>
      <c r="F941" s="3">
        <v>18</v>
      </c>
      <c r="G941" s="2" t="s">
        <v>1024</v>
      </c>
      <c r="H941" s="2" t="s">
        <v>981</v>
      </c>
      <c r="I941" s="2" t="s">
        <v>34307</v>
      </c>
      <c r="J941" s="2" t="s">
        <v>6005</v>
      </c>
    </row>
    <row r="942" spans="1:10" ht="15" customHeight="1" x14ac:dyDescent="0.3">
      <c r="A942" s="2" t="s">
        <v>295</v>
      </c>
      <c r="B942" s="2" t="s">
        <v>34330</v>
      </c>
      <c r="C942" s="2" t="s">
        <v>543</v>
      </c>
      <c r="D942" s="2" t="s">
        <v>34349</v>
      </c>
      <c r="E942" s="3">
        <v>22</v>
      </c>
      <c r="F942" s="3">
        <v>43</v>
      </c>
      <c r="G942" s="2" t="s">
        <v>1029</v>
      </c>
      <c r="H942" s="2" t="s">
        <v>1326</v>
      </c>
      <c r="I942" s="2" t="s">
        <v>34305</v>
      </c>
      <c r="J942" s="2" t="s">
        <v>300</v>
      </c>
    </row>
    <row r="943" spans="1:10" ht="15" customHeight="1" x14ac:dyDescent="0.3">
      <c r="A943" s="2" t="s">
        <v>295</v>
      </c>
      <c r="B943" s="2" t="s">
        <v>34330</v>
      </c>
      <c r="C943" s="2" t="s">
        <v>409</v>
      </c>
      <c r="D943" s="2" t="s">
        <v>34338</v>
      </c>
      <c r="E943" s="3">
        <v>22</v>
      </c>
      <c r="F943" s="3">
        <v>31</v>
      </c>
      <c r="G943" s="2" t="s">
        <v>1029</v>
      </c>
      <c r="H943" s="2" t="s">
        <v>1173</v>
      </c>
      <c r="I943" s="2" t="s">
        <v>34307</v>
      </c>
      <c r="J943" s="2" t="s">
        <v>5442</v>
      </c>
    </row>
    <row r="944" spans="1:10" ht="15" customHeight="1" x14ac:dyDescent="0.3">
      <c r="A944" s="2" t="s">
        <v>295</v>
      </c>
      <c r="B944" s="2" t="s">
        <v>34330</v>
      </c>
      <c r="C944" s="2" t="s">
        <v>230</v>
      </c>
      <c r="D944" s="2" t="s">
        <v>34325</v>
      </c>
      <c r="E944" s="3">
        <v>22</v>
      </c>
      <c r="F944" s="3">
        <v>17</v>
      </c>
      <c r="G944" s="2" t="s">
        <v>1029</v>
      </c>
      <c r="H944" s="2" t="s">
        <v>958</v>
      </c>
      <c r="I944" s="2" t="s">
        <v>34307</v>
      </c>
      <c r="J944" s="2" t="s">
        <v>5442</v>
      </c>
    </row>
    <row r="945" spans="1:10" ht="15" customHeight="1" x14ac:dyDescent="0.3">
      <c r="A945" s="2" t="s">
        <v>295</v>
      </c>
      <c r="B945" s="2" t="s">
        <v>34330</v>
      </c>
      <c r="C945" s="2" t="s">
        <v>179</v>
      </c>
      <c r="D945" s="2" t="s">
        <v>34321</v>
      </c>
      <c r="E945" s="3">
        <v>22</v>
      </c>
      <c r="F945" s="3">
        <v>13</v>
      </c>
      <c r="G945" s="2" t="s">
        <v>1029</v>
      </c>
      <c r="H945" s="2" t="s">
        <v>884</v>
      </c>
      <c r="I945" s="2" t="s">
        <v>34307</v>
      </c>
      <c r="J945" s="2" t="s">
        <v>5442</v>
      </c>
    </row>
    <row r="946" spans="1:10" ht="15" customHeight="1" x14ac:dyDescent="0.3">
      <c r="A946" s="2" t="s">
        <v>295</v>
      </c>
      <c r="B946" s="2" t="s">
        <v>34330</v>
      </c>
      <c r="C946" s="2" t="s">
        <v>170</v>
      </c>
      <c r="D946" s="2" t="s">
        <v>34320</v>
      </c>
      <c r="E946" s="3">
        <v>22</v>
      </c>
      <c r="F946" s="3">
        <v>12</v>
      </c>
      <c r="G946" s="2" t="s">
        <v>1029</v>
      </c>
      <c r="H946" s="2" t="s">
        <v>1534</v>
      </c>
      <c r="I946" s="2" t="s">
        <v>34307</v>
      </c>
      <c r="J946" s="2" t="s">
        <v>5442</v>
      </c>
    </row>
    <row r="947" spans="1:10" ht="15" customHeight="1" x14ac:dyDescent="0.3">
      <c r="A947" s="2" t="s">
        <v>295</v>
      </c>
      <c r="B947" s="2" t="s">
        <v>34330</v>
      </c>
      <c r="C947" s="2" t="s">
        <v>94</v>
      </c>
      <c r="D947" s="2" t="s">
        <v>34314</v>
      </c>
      <c r="E947" s="3">
        <v>22</v>
      </c>
      <c r="F947" s="3">
        <v>6</v>
      </c>
      <c r="G947" s="2" t="s">
        <v>1029</v>
      </c>
      <c r="H947" s="2" t="s">
        <v>782</v>
      </c>
      <c r="I947" s="2" t="s">
        <v>34307</v>
      </c>
      <c r="J947" s="2" t="s">
        <v>5442</v>
      </c>
    </row>
    <row r="948" spans="1:10" ht="15" customHeight="1" x14ac:dyDescent="0.3">
      <c r="A948" s="2" t="s">
        <v>295</v>
      </c>
      <c r="B948" s="2" t="s">
        <v>34330</v>
      </c>
      <c r="C948" s="2" t="s">
        <v>454</v>
      </c>
      <c r="D948" s="2" t="s">
        <v>34342</v>
      </c>
      <c r="E948" s="3">
        <v>22</v>
      </c>
      <c r="F948" s="3">
        <v>35</v>
      </c>
      <c r="G948" s="2" t="s">
        <v>1029</v>
      </c>
      <c r="H948" s="2" t="s">
        <v>1213</v>
      </c>
      <c r="I948" s="2" t="s">
        <v>34307</v>
      </c>
      <c r="J948" s="2" t="s">
        <v>5499</v>
      </c>
    </row>
    <row r="949" spans="1:10" ht="15" customHeight="1" x14ac:dyDescent="0.3">
      <c r="A949" s="2" t="s">
        <v>295</v>
      </c>
      <c r="B949" s="2" t="s">
        <v>34330</v>
      </c>
      <c r="C949" s="2" t="s">
        <v>230</v>
      </c>
      <c r="D949" s="2" t="s">
        <v>34325</v>
      </c>
      <c r="E949" s="3">
        <v>22</v>
      </c>
      <c r="F949" s="3">
        <v>17</v>
      </c>
      <c r="G949" s="2" t="s">
        <v>1029</v>
      </c>
      <c r="H949" s="2" t="s">
        <v>958</v>
      </c>
      <c r="I949" s="2" t="s">
        <v>34307</v>
      </c>
      <c r="J949" s="2" t="s">
        <v>5499</v>
      </c>
    </row>
    <row r="950" spans="1:10" ht="15" customHeight="1" x14ac:dyDescent="0.3">
      <c r="A950" s="2" t="s">
        <v>295</v>
      </c>
      <c r="B950" s="2" t="s">
        <v>34330</v>
      </c>
      <c r="C950" s="2" t="s">
        <v>170</v>
      </c>
      <c r="D950" s="2" t="s">
        <v>34320</v>
      </c>
      <c r="E950" s="3">
        <v>22</v>
      </c>
      <c r="F950" s="3">
        <v>12</v>
      </c>
      <c r="G950" s="2" t="s">
        <v>1029</v>
      </c>
      <c r="H950" s="2" t="s">
        <v>1534</v>
      </c>
      <c r="I950" s="2" t="s">
        <v>34307</v>
      </c>
      <c r="J950" s="2" t="s">
        <v>5499</v>
      </c>
    </row>
    <row r="951" spans="1:10" ht="15" customHeight="1" x14ac:dyDescent="0.3">
      <c r="A951" s="2" t="s">
        <v>295</v>
      </c>
      <c r="B951" s="2" t="s">
        <v>34330</v>
      </c>
      <c r="C951" s="2" t="s">
        <v>135</v>
      </c>
      <c r="D951" s="2" t="s">
        <v>34317</v>
      </c>
      <c r="E951" s="3">
        <v>22</v>
      </c>
      <c r="F951" s="3">
        <v>9</v>
      </c>
      <c r="G951" s="2" t="s">
        <v>1029</v>
      </c>
      <c r="H951" s="2" t="s">
        <v>840</v>
      </c>
      <c r="I951" s="2" t="s">
        <v>34307</v>
      </c>
      <c r="J951" s="2" t="s">
        <v>5499</v>
      </c>
    </row>
    <row r="952" spans="1:10" ht="15" customHeight="1" x14ac:dyDescent="0.3">
      <c r="A952" s="2" t="s">
        <v>295</v>
      </c>
      <c r="B952" s="2" t="s">
        <v>34330</v>
      </c>
      <c r="C952" s="2" t="s">
        <v>40</v>
      </c>
      <c r="D952" s="2" t="s">
        <v>34310</v>
      </c>
      <c r="E952" s="3">
        <v>22</v>
      </c>
      <c r="F952" s="3">
        <v>2</v>
      </c>
      <c r="G952" s="2" t="s">
        <v>1029</v>
      </c>
      <c r="H952" s="2" t="s">
        <v>653</v>
      </c>
      <c r="I952" s="2" t="s">
        <v>34307</v>
      </c>
      <c r="J952" s="2" t="s">
        <v>5499</v>
      </c>
    </row>
    <row r="953" spans="1:10" ht="15" customHeight="1" x14ac:dyDescent="0.3">
      <c r="A953" s="2" t="s">
        <v>295</v>
      </c>
      <c r="B953" s="2" t="s">
        <v>34330</v>
      </c>
      <c r="C953" s="2" t="s">
        <v>570</v>
      </c>
      <c r="D953" s="2" t="s">
        <v>34351</v>
      </c>
      <c r="E953" s="3">
        <v>22</v>
      </c>
      <c r="F953" s="3">
        <v>45</v>
      </c>
      <c r="G953" s="2" t="s">
        <v>1029</v>
      </c>
      <c r="H953" s="2" t="s">
        <v>1381</v>
      </c>
      <c r="I953" s="2" t="s">
        <v>34307</v>
      </c>
      <c r="J953" s="2" t="s">
        <v>6141</v>
      </c>
    </row>
    <row r="954" spans="1:10" ht="15" customHeight="1" x14ac:dyDescent="0.3">
      <c r="A954" s="2" t="s">
        <v>295</v>
      </c>
      <c r="B954" s="2" t="s">
        <v>34330</v>
      </c>
      <c r="C954" s="2" t="s">
        <v>24</v>
      </c>
      <c r="D954" s="2" t="s">
        <v>34309</v>
      </c>
      <c r="E954" s="3">
        <v>22</v>
      </c>
      <c r="F954" s="3">
        <v>1</v>
      </c>
      <c r="G954" s="2" t="s">
        <v>1029</v>
      </c>
      <c r="H954" s="2" t="s">
        <v>629</v>
      </c>
      <c r="I954" s="2" t="s">
        <v>34307</v>
      </c>
      <c r="J954" s="2" t="s">
        <v>5442</v>
      </c>
    </row>
    <row r="955" spans="1:10" ht="15" customHeight="1" x14ac:dyDescent="0.3">
      <c r="A955" s="2" t="s">
        <v>295</v>
      </c>
      <c r="B955" s="2" t="s">
        <v>34330</v>
      </c>
      <c r="C955" s="2" t="s">
        <v>543</v>
      </c>
      <c r="D955" s="2" t="s">
        <v>34349</v>
      </c>
      <c r="E955" s="3">
        <v>22</v>
      </c>
      <c r="F955" s="3">
        <v>43</v>
      </c>
      <c r="G955" s="2" t="s">
        <v>1029</v>
      </c>
      <c r="H955" s="2" t="s">
        <v>1326</v>
      </c>
      <c r="I955" s="2" t="s">
        <v>34308</v>
      </c>
      <c r="J955" s="2">
        <v>36773065</v>
      </c>
    </row>
    <row r="956" spans="1:10" ht="15" customHeight="1" x14ac:dyDescent="0.3">
      <c r="A956" s="2" t="s">
        <v>295</v>
      </c>
      <c r="B956" s="2" t="s">
        <v>34330</v>
      </c>
      <c r="C956" s="2" t="s">
        <v>570</v>
      </c>
      <c r="D956" s="2" t="s">
        <v>34351</v>
      </c>
      <c r="E956" s="3">
        <v>22</v>
      </c>
      <c r="F956" s="3">
        <v>45</v>
      </c>
      <c r="G956" s="2" t="s">
        <v>1029</v>
      </c>
      <c r="H956" s="2" t="s">
        <v>1381</v>
      </c>
      <c r="I956" s="2" t="s">
        <v>34308</v>
      </c>
      <c r="J956" s="2">
        <v>28605483</v>
      </c>
    </row>
    <row r="957" spans="1:10" ht="15" customHeight="1" x14ac:dyDescent="0.3">
      <c r="A957" s="2" t="s">
        <v>295</v>
      </c>
      <c r="B957" s="2" t="s">
        <v>34330</v>
      </c>
      <c r="C957" s="2" t="s">
        <v>497</v>
      </c>
      <c r="D957" s="2" t="s">
        <v>34346</v>
      </c>
      <c r="E957" s="3">
        <v>22</v>
      </c>
      <c r="F957" s="3">
        <v>39</v>
      </c>
      <c r="G957" s="2" t="s">
        <v>1029</v>
      </c>
      <c r="H957" s="2" t="s">
        <v>1266</v>
      </c>
      <c r="I957" s="2" t="s">
        <v>34308</v>
      </c>
      <c r="J957" s="2">
        <v>28530713</v>
      </c>
    </row>
    <row r="958" spans="1:10" ht="15" customHeight="1" x14ac:dyDescent="0.3">
      <c r="A958" s="2" t="s">
        <v>295</v>
      </c>
      <c r="B958" s="2" t="s">
        <v>34330</v>
      </c>
      <c r="C958" s="2" t="s">
        <v>543</v>
      </c>
      <c r="D958" s="2" t="s">
        <v>34349</v>
      </c>
      <c r="E958" s="3">
        <v>22</v>
      </c>
      <c r="F958" s="3">
        <v>43</v>
      </c>
      <c r="G958" s="2" t="s">
        <v>1029</v>
      </c>
      <c r="H958" s="2" t="s">
        <v>1326</v>
      </c>
      <c r="I958" s="2" t="s">
        <v>34308</v>
      </c>
      <c r="J958" s="2">
        <v>35761107</v>
      </c>
    </row>
    <row r="959" spans="1:10" ht="15" customHeight="1" x14ac:dyDescent="0.3">
      <c r="A959" s="2" t="s">
        <v>295</v>
      </c>
      <c r="B959" s="2" t="s">
        <v>34330</v>
      </c>
      <c r="C959" s="2" t="s">
        <v>543</v>
      </c>
      <c r="D959" s="2" t="s">
        <v>34349</v>
      </c>
      <c r="E959" s="3">
        <v>22</v>
      </c>
      <c r="F959" s="3">
        <v>43</v>
      </c>
      <c r="G959" s="2" t="s">
        <v>1029</v>
      </c>
      <c r="H959" s="2" t="s">
        <v>1326</v>
      </c>
      <c r="I959" s="2" t="s">
        <v>34308</v>
      </c>
      <c r="J959" s="2">
        <v>35907265</v>
      </c>
    </row>
    <row r="960" spans="1:10" ht="15" customHeight="1" x14ac:dyDescent="0.3">
      <c r="A960" s="2" t="s">
        <v>295</v>
      </c>
      <c r="B960" s="2" t="s">
        <v>34330</v>
      </c>
      <c r="C960" s="2" t="s">
        <v>543</v>
      </c>
      <c r="D960" s="2" t="s">
        <v>34349</v>
      </c>
      <c r="E960" s="3">
        <v>22</v>
      </c>
      <c r="F960" s="3">
        <v>43</v>
      </c>
      <c r="G960" s="2" t="s">
        <v>1029</v>
      </c>
      <c r="H960" s="2" t="s">
        <v>1326</v>
      </c>
      <c r="I960" s="2" t="s">
        <v>34308</v>
      </c>
      <c r="J960" s="2">
        <v>36415883</v>
      </c>
    </row>
    <row r="961" spans="1:10" ht="15" customHeight="1" x14ac:dyDescent="0.3">
      <c r="A961" s="2" t="s">
        <v>295</v>
      </c>
      <c r="B961" s="2" t="s">
        <v>34330</v>
      </c>
      <c r="C961" s="2" t="s">
        <v>465</v>
      </c>
      <c r="D961" s="2" t="s">
        <v>34343</v>
      </c>
      <c r="E961" s="3">
        <v>22</v>
      </c>
      <c r="F961" s="3">
        <v>36</v>
      </c>
      <c r="G961" s="2" t="s">
        <v>1029</v>
      </c>
      <c r="H961" s="2" t="s">
        <v>1222</v>
      </c>
      <c r="I961" s="2" t="s">
        <v>34308</v>
      </c>
      <c r="J961" s="2">
        <v>32207811</v>
      </c>
    </row>
    <row r="962" spans="1:10" ht="15" customHeight="1" x14ac:dyDescent="0.3">
      <c r="A962" s="2" t="s">
        <v>295</v>
      </c>
      <c r="B962" s="2" t="s">
        <v>34330</v>
      </c>
      <c r="C962" s="2" t="s">
        <v>465</v>
      </c>
      <c r="D962" s="2" t="s">
        <v>34343</v>
      </c>
      <c r="E962" s="3">
        <v>22</v>
      </c>
      <c r="F962" s="3">
        <v>36</v>
      </c>
      <c r="G962" s="2" t="s">
        <v>1029</v>
      </c>
      <c r="H962" s="2" t="s">
        <v>1222</v>
      </c>
      <c r="I962" s="2" t="s">
        <v>34308</v>
      </c>
      <c r="J962" s="2">
        <v>32516385</v>
      </c>
    </row>
    <row r="963" spans="1:10" ht="15" customHeight="1" x14ac:dyDescent="0.3">
      <c r="A963" s="2" t="s">
        <v>295</v>
      </c>
      <c r="B963" s="2" t="s">
        <v>34330</v>
      </c>
      <c r="C963" s="2" t="s">
        <v>570</v>
      </c>
      <c r="D963" s="2" t="s">
        <v>34351</v>
      </c>
      <c r="E963" s="3">
        <v>22</v>
      </c>
      <c r="F963" s="3">
        <v>45</v>
      </c>
      <c r="G963" s="2" t="s">
        <v>1029</v>
      </c>
      <c r="H963" s="2" t="s">
        <v>1381</v>
      </c>
      <c r="I963" s="2" t="s">
        <v>34308</v>
      </c>
      <c r="J963" s="2">
        <v>32443020</v>
      </c>
    </row>
    <row r="964" spans="1:10" ht="15" customHeight="1" x14ac:dyDescent="0.3">
      <c r="A964" s="2" t="s">
        <v>295</v>
      </c>
      <c r="B964" s="2" t="s">
        <v>34330</v>
      </c>
      <c r="C964" s="2" t="s">
        <v>570</v>
      </c>
      <c r="D964" s="2" t="s">
        <v>34351</v>
      </c>
      <c r="E964" s="3">
        <v>22</v>
      </c>
      <c r="F964" s="3">
        <v>45</v>
      </c>
      <c r="G964" s="2" t="s">
        <v>1029</v>
      </c>
      <c r="H964" s="2" t="s">
        <v>1381</v>
      </c>
      <c r="I964" s="2" t="s">
        <v>34308</v>
      </c>
      <c r="J964" s="2">
        <v>29562246</v>
      </c>
    </row>
    <row r="965" spans="1:10" ht="15" customHeight="1" x14ac:dyDescent="0.3">
      <c r="A965" s="2" t="s">
        <v>295</v>
      </c>
      <c r="B965" s="2" t="s">
        <v>34330</v>
      </c>
      <c r="C965" s="2" t="s">
        <v>543</v>
      </c>
      <c r="D965" s="2" t="s">
        <v>34349</v>
      </c>
      <c r="E965" s="3">
        <v>22</v>
      </c>
      <c r="F965" s="3">
        <v>43</v>
      </c>
      <c r="G965" s="2" t="s">
        <v>1029</v>
      </c>
      <c r="H965" s="2" t="s">
        <v>1326</v>
      </c>
      <c r="I965" s="2" t="s">
        <v>34308</v>
      </c>
      <c r="J965" s="2">
        <v>37789059</v>
      </c>
    </row>
    <row r="966" spans="1:10" ht="15" customHeight="1" x14ac:dyDescent="0.3">
      <c r="A966" s="2" t="s">
        <v>310</v>
      </c>
      <c r="B966" s="2" t="s">
        <v>34331</v>
      </c>
      <c r="C966" s="2" t="s">
        <v>361</v>
      </c>
      <c r="D966" s="2" t="s">
        <v>34334</v>
      </c>
      <c r="E966" s="3">
        <v>23</v>
      </c>
      <c r="F966" s="3">
        <v>27</v>
      </c>
      <c r="G966" s="2" t="s">
        <v>1052</v>
      </c>
      <c r="H966" s="2" t="s">
        <v>1105</v>
      </c>
      <c r="I966" s="2" t="s">
        <v>34305</v>
      </c>
      <c r="J966" s="2" t="s">
        <v>1071</v>
      </c>
    </row>
    <row r="967" spans="1:10" ht="15" customHeight="1" x14ac:dyDescent="0.3">
      <c r="A967" s="2" t="s">
        <v>310</v>
      </c>
      <c r="B967" s="2" t="s">
        <v>34331</v>
      </c>
      <c r="C967" s="2" t="s">
        <v>361</v>
      </c>
      <c r="D967" s="2" t="s">
        <v>34334</v>
      </c>
      <c r="E967" s="3">
        <v>23</v>
      </c>
      <c r="F967" s="3">
        <v>27</v>
      </c>
      <c r="G967" s="2" t="s">
        <v>1052</v>
      </c>
      <c r="H967" s="2" t="s">
        <v>1105</v>
      </c>
      <c r="I967" s="2" t="s">
        <v>34305</v>
      </c>
      <c r="J967" s="2" t="s">
        <v>315</v>
      </c>
    </row>
    <row r="968" spans="1:10" ht="15" customHeight="1" x14ac:dyDescent="0.3">
      <c r="A968" s="2" t="s">
        <v>310</v>
      </c>
      <c r="B968" s="2" t="s">
        <v>34331</v>
      </c>
      <c r="C968" s="2" t="s">
        <v>361</v>
      </c>
      <c r="D968" s="2" t="s">
        <v>34334</v>
      </c>
      <c r="E968" s="3">
        <v>23</v>
      </c>
      <c r="F968" s="3">
        <v>27</v>
      </c>
      <c r="G968" s="2" t="s">
        <v>1052</v>
      </c>
      <c r="H968" s="2" t="s">
        <v>1105</v>
      </c>
      <c r="I968" s="2" t="s">
        <v>14</v>
      </c>
      <c r="J968" s="2" t="s">
        <v>317</v>
      </c>
    </row>
    <row r="969" spans="1:10" ht="15" customHeight="1" x14ac:dyDescent="0.3">
      <c r="A969" s="2" t="s">
        <v>310</v>
      </c>
      <c r="B969" s="2" t="s">
        <v>34331</v>
      </c>
      <c r="C969" s="2" t="s">
        <v>324</v>
      </c>
      <c r="D969" s="2" t="s">
        <v>34332</v>
      </c>
      <c r="E969" s="3">
        <v>23</v>
      </c>
      <c r="F969" s="3">
        <v>24</v>
      </c>
      <c r="G969" s="2" t="s">
        <v>1052</v>
      </c>
      <c r="H969" s="2" t="s">
        <v>1074</v>
      </c>
      <c r="I969" s="2" t="s">
        <v>34306</v>
      </c>
      <c r="J969" s="2" t="s">
        <v>4067</v>
      </c>
    </row>
    <row r="970" spans="1:10" ht="15" customHeight="1" x14ac:dyDescent="0.3">
      <c r="A970" s="2" t="s">
        <v>310</v>
      </c>
      <c r="B970" s="2" t="s">
        <v>34331</v>
      </c>
      <c r="C970" s="2" t="s">
        <v>420</v>
      </c>
      <c r="D970" s="2" t="s">
        <v>34339</v>
      </c>
      <c r="E970" s="3">
        <v>23</v>
      </c>
      <c r="F970" s="3">
        <v>32</v>
      </c>
      <c r="G970" s="2" t="s">
        <v>1052</v>
      </c>
      <c r="H970" s="2" t="s">
        <v>1183</v>
      </c>
      <c r="I970" s="2" t="s">
        <v>34306</v>
      </c>
      <c r="J970" s="2" t="s">
        <v>4067</v>
      </c>
    </row>
    <row r="971" spans="1:10" ht="15" customHeight="1" x14ac:dyDescent="0.3">
      <c r="A971" s="2" t="s">
        <v>310</v>
      </c>
      <c r="B971" s="2" t="s">
        <v>34331</v>
      </c>
      <c r="C971" s="2" t="s">
        <v>430</v>
      </c>
      <c r="D971" s="2" t="s">
        <v>34340</v>
      </c>
      <c r="E971" s="3">
        <v>23</v>
      </c>
      <c r="F971" s="3">
        <v>33</v>
      </c>
      <c r="G971" s="2" t="s">
        <v>1052</v>
      </c>
      <c r="H971" s="2" t="s">
        <v>1193</v>
      </c>
      <c r="I971" s="2" t="s">
        <v>34306</v>
      </c>
      <c r="J971" s="2" t="s">
        <v>4067</v>
      </c>
    </row>
    <row r="972" spans="1:10" ht="15" customHeight="1" x14ac:dyDescent="0.3">
      <c r="A972" s="2" t="s">
        <v>310</v>
      </c>
      <c r="B972" s="2" t="s">
        <v>34331</v>
      </c>
      <c r="C972" s="2" t="s">
        <v>324</v>
      </c>
      <c r="D972" s="2" t="s">
        <v>34332</v>
      </c>
      <c r="E972" s="3">
        <v>23</v>
      </c>
      <c r="F972" s="3">
        <v>24</v>
      </c>
      <c r="G972" s="2" t="s">
        <v>1052</v>
      </c>
      <c r="H972" s="2" t="s">
        <v>1074</v>
      </c>
      <c r="I972" s="2" t="s">
        <v>34308</v>
      </c>
      <c r="J972" s="2">
        <v>38367737</v>
      </c>
    </row>
    <row r="973" spans="1:10" ht="15" customHeight="1" x14ac:dyDescent="0.3">
      <c r="A973" s="2" t="s">
        <v>310</v>
      </c>
      <c r="B973" s="2" t="s">
        <v>34331</v>
      </c>
      <c r="C973" s="2" t="s">
        <v>420</v>
      </c>
      <c r="D973" s="2" t="s">
        <v>34339</v>
      </c>
      <c r="E973" s="3">
        <v>23</v>
      </c>
      <c r="F973" s="3">
        <v>32</v>
      </c>
      <c r="G973" s="2" t="s">
        <v>1052</v>
      </c>
      <c r="H973" s="2" t="s">
        <v>1183</v>
      </c>
      <c r="I973" s="2" t="s">
        <v>34308</v>
      </c>
      <c r="J973" s="2">
        <v>38367737</v>
      </c>
    </row>
    <row r="974" spans="1:10" ht="15" customHeight="1" x14ac:dyDescent="0.3">
      <c r="A974" s="2" t="s">
        <v>310</v>
      </c>
      <c r="B974" s="2" t="s">
        <v>34331</v>
      </c>
      <c r="C974" s="2" t="s">
        <v>324</v>
      </c>
      <c r="D974" s="2" t="s">
        <v>34332</v>
      </c>
      <c r="E974" s="3">
        <v>23</v>
      </c>
      <c r="F974" s="3">
        <v>24</v>
      </c>
      <c r="G974" s="2" t="s">
        <v>1052</v>
      </c>
      <c r="H974" s="2" t="s">
        <v>1074</v>
      </c>
      <c r="I974" s="2" t="s">
        <v>34308</v>
      </c>
      <c r="J974" s="2">
        <v>37793572</v>
      </c>
    </row>
    <row r="975" spans="1:10" ht="15" customHeight="1" x14ac:dyDescent="0.3">
      <c r="A975" s="2" t="s">
        <v>310</v>
      </c>
      <c r="B975" s="2" t="s">
        <v>34331</v>
      </c>
      <c r="C975" s="2" t="s">
        <v>420</v>
      </c>
      <c r="D975" s="2" t="s">
        <v>34339</v>
      </c>
      <c r="E975" s="3">
        <v>23</v>
      </c>
      <c r="F975" s="3">
        <v>32</v>
      </c>
      <c r="G975" s="2" t="s">
        <v>1052</v>
      </c>
      <c r="H975" s="2" t="s">
        <v>1183</v>
      </c>
      <c r="I975" s="2" t="s">
        <v>34308</v>
      </c>
      <c r="J975" s="2">
        <v>37793572</v>
      </c>
    </row>
    <row r="976" spans="1:10" ht="15" customHeight="1" x14ac:dyDescent="0.3">
      <c r="A976" s="2" t="s">
        <v>310</v>
      </c>
      <c r="B976" s="2" t="s">
        <v>34331</v>
      </c>
      <c r="C976" s="2" t="s">
        <v>324</v>
      </c>
      <c r="D976" s="2" t="s">
        <v>34332</v>
      </c>
      <c r="E976" s="3">
        <v>23</v>
      </c>
      <c r="F976" s="3">
        <v>24</v>
      </c>
      <c r="G976" s="2" t="s">
        <v>1052</v>
      </c>
      <c r="H976" s="2" t="s">
        <v>1074</v>
      </c>
      <c r="I976" s="2" t="s">
        <v>34308</v>
      </c>
      <c r="J976" s="2">
        <v>37562003</v>
      </c>
    </row>
    <row r="977" spans="1:10" ht="15" customHeight="1" x14ac:dyDescent="0.3">
      <c r="A977" s="2" t="s">
        <v>310</v>
      </c>
      <c r="B977" s="2" t="s">
        <v>34331</v>
      </c>
      <c r="C977" s="2" t="s">
        <v>420</v>
      </c>
      <c r="D977" s="2" t="s">
        <v>34339</v>
      </c>
      <c r="E977" s="3">
        <v>23</v>
      </c>
      <c r="F977" s="3">
        <v>32</v>
      </c>
      <c r="G977" s="2" t="s">
        <v>1052</v>
      </c>
      <c r="H977" s="2" t="s">
        <v>1183</v>
      </c>
      <c r="I977" s="2" t="s">
        <v>34308</v>
      </c>
      <c r="J977" s="2">
        <v>37659505</v>
      </c>
    </row>
    <row r="978" spans="1:10" ht="15" customHeight="1" x14ac:dyDescent="0.3">
      <c r="A978" s="2" t="s">
        <v>310</v>
      </c>
      <c r="B978" s="2" t="s">
        <v>34331</v>
      </c>
      <c r="C978" s="2" t="s">
        <v>324</v>
      </c>
      <c r="D978" s="2" t="s">
        <v>34332</v>
      </c>
      <c r="E978" s="3">
        <v>23</v>
      </c>
      <c r="F978" s="3">
        <v>24</v>
      </c>
      <c r="G978" s="2" t="s">
        <v>1052</v>
      </c>
      <c r="H978" s="2" t="s">
        <v>1074</v>
      </c>
      <c r="I978" s="2" t="s">
        <v>34308</v>
      </c>
      <c r="J978" s="2">
        <v>37352885</v>
      </c>
    </row>
    <row r="979" spans="1:10" ht="15" customHeight="1" x14ac:dyDescent="0.3">
      <c r="A979" s="2" t="s">
        <v>310</v>
      </c>
      <c r="B979" s="2" t="s">
        <v>34331</v>
      </c>
      <c r="C979" s="2" t="s">
        <v>324</v>
      </c>
      <c r="D979" s="2" t="s">
        <v>34332</v>
      </c>
      <c r="E979" s="3">
        <v>23</v>
      </c>
      <c r="F979" s="3">
        <v>24</v>
      </c>
      <c r="G979" s="2" t="s">
        <v>1052</v>
      </c>
      <c r="H979" s="2" t="s">
        <v>1074</v>
      </c>
      <c r="I979" s="2" t="s">
        <v>34308</v>
      </c>
      <c r="J979" s="2">
        <v>32153572</v>
      </c>
    </row>
    <row r="980" spans="1:10" ht="15" customHeight="1" x14ac:dyDescent="0.3">
      <c r="A980" s="2" t="s">
        <v>310</v>
      </c>
      <c r="B980" s="2" t="s">
        <v>34331</v>
      </c>
      <c r="C980" s="2" t="s">
        <v>324</v>
      </c>
      <c r="D980" s="2" t="s">
        <v>34332</v>
      </c>
      <c r="E980" s="3">
        <v>23</v>
      </c>
      <c r="F980" s="3">
        <v>24</v>
      </c>
      <c r="G980" s="2" t="s">
        <v>1052</v>
      </c>
      <c r="H980" s="2" t="s">
        <v>1074</v>
      </c>
      <c r="I980" s="2" t="s">
        <v>34308</v>
      </c>
      <c r="J980" s="2">
        <v>35987350</v>
      </c>
    </row>
    <row r="981" spans="1:10" ht="15" customHeight="1" x14ac:dyDescent="0.3">
      <c r="A981" s="2" t="s">
        <v>310</v>
      </c>
      <c r="B981" s="2" t="s">
        <v>34331</v>
      </c>
      <c r="C981" s="2" t="s">
        <v>324</v>
      </c>
      <c r="D981" s="2" t="s">
        <v>34332</v>
      </c>
      <c r="E981" s="3">
        <v>23</v>
      </c>
      <c r="F981" s="3">
        <v>24</v>
      </c>
      <c r="G981" s="2" t="s">
        <v>1052</v>
      </c>
      <c r="H981" s="2" t="s">
        <v>1074</v>
      </c>
      <c r="I981" s="2" t="s">
        <v>34308</v>
      </c>
      <c r="J981" s="2">
        <v>34375618</v>
      </c>
    </row>
    <row r="982" spans="1:10" ht="15" customHeight="1" x14ac:dyDescent="0.3">
      <c r="A982" s="2" t="s">
        <v>310</v>
      </c>
      <c r="B982" s="2" t="s">
        <v>34331</v>
      </c>
      <c r="C982" s="2" t="s">
        <v>324</v>
      </c>
      <c r="D982" s="2" t="s">
        <v>34332</v>
      </c>
      <c r="E982" s="3">
        <v>23</v>
      </c>
      <c r="F982" s="3">
        <v>24</v>
      </c>
      <c r="G982" s="2" t="s">
        <v>1052</v>
      </c>
      <c r="H982" s="2" t="s">
        <v>1074</v>
      </c>
      <c r="I982" s="2" t="s">
        <v>34308</v>
      </c>
      <c r="J982" s="2">
        <v>33274413</v>
      </c>
    </row>
    <row r="983" spans="1:10" ht="15" customHeight="1" x14ac:dyDescent="0.3">
      <c r="A983" s="2" t="s">
        <v>310</v>
      </c>
      <c r="B983" s="2" t="s">
        <v>34331</v>
      </c>
      <c r="C983" s="2" t="s">
        <v>324</v>
      </c>
      <c r="D983" s="2" t="s">
        <v>34332</v>
      </c>
      <c r="E983" s="3">
        <v>23</v>
      </c>
      <c r="F983" s="3">
        <v>24</v>
      </c>
      <c r="G983" s="2" t="s">
        <v>1052</v>
      </c>
      <c r="H983" s="2" t="s">
        <v>1074</v>
      </c>
      <c r="I983" s="2" t="s">
        <v>34308</v>
      </c>
      <c r="J983" s="2">
        <v>33006109</v>
      </c>
    </row>
    <row r="984" spans="1:10" ht="15" customHeight="1" x14ac:dyDescent="0.3">
      <c r="A984" s="2" t="s">
        <v>310</v>
      </c>
      <c r="B984" s="2" t="s">
        <v>34331</v>
      </c>
      <c r="C984" s="2" t="s">
        <v>324</v>
      </c>
      <c r="D984" s="2" t="s">
        <v>34332</v>
      </c>
      <c r="E984" s="3">
        <v>23</v>
      </c>
      <c r="F984" s="3">
        <v>24</v>
      </c>
      <c r="G984" s="2" t="s">
        <v>1052</v>
      </c>
      <c r="H984" s="2" t="s">
        <v>1074</v>
      </c>
      <c r="I984" s="2" t="s">
        <v>34308</v>
      </c>
      <c r="J984" s="2">
        <v>32860171</v>
      </c>
    </row>
    <row r="985" spans="1:10" ht="15" customHeight="1" x14ac:dyDescent="0.3">
      <c r="A985" s="2" t="s">
        <v>310</v>
      </c>
      <c r="B985" s="2" t="s">
        <v>34331</v>
      </c>
      <c r="C985" s="2" t="s">
        <v>324</v>
      </c>
      <c r="D985" s="2" t="s">
        <v>34332</v>
      </c>
      <c r="E985" s="3">
        <v>23</v>
      </c>
      <c r="F985" s="3">
        <v>24</v>
      </c>
      <c r="G985" s="2" t="s">
        <v>1052</v>
      </c>
      <c r="H985" s="2" t="s">
        <v>1074</v>
      </c>
      <c r="I985" s="2" t="s">
        <v>34308</v>
      </c>
      <c r="J985" s="2">
        <v>31648332</v>
      </c>
    </row>
    <row r="986" spans="1:10" ht="15" customHeight="1" x14ac:dyDescent="0.3">
      <c r="A986" s="2" t="s">
        <v>310</v>
      </c>
      <c r="B986" s="2" t="s">
        <v>34331</v>
      </c>
      <c r="C986" s="2" t="s">
        <v>324</v>
      </c>
      <c r="D986" s="2" t="s">
        <v>34332</v>
      </c>
      <c r="E986" s="3">
        <v>23</v>
      </c>
      <c r="F986" s="3">
        <v>24</v>
      </c>
      <c r="G986" s="2" t="s">
        <v>1052</v>
      </c>
      <c r="H986" s="2" t="s">
        <v>1074</v>
      </c>
      <c r="I986" s="2" t="s">
        <v>34308</v>
      </c>
      <c r="J986" s="2">
        <v>38290608</v>
      </c>
    </row>
    <row r="987" spans="1:10" ht="15" customHeight="1" x14ac:dyDescent="0.3">
      <c r="A987" s="2" t="s">
        <v>310</v>
      </c>
      <c r="B987" s="2" t="s">
        <v>34331</v>
      </c>
      <c r="C987" s="2" t="s">
        <v>324</v>
      </c>
      <c r="D987" s="2" t="s">
        <v>34332</v>
      </c>
      <c r="E987" s="3">
        <v>23</v>
      </c>
      <c r="F987" s="3">
        <v>24</v>
      </c>
      <c r="G987" s="2" t="s">
        <v>1052</v>
      </c>
      <c r="H987" s="2" t="s">
        <v>1074</v>
      </c>
      <c r="I987" s="2" t="s">
        <v>34308</v>
      </c>
      <c r="J987" s="2">
        <v>32268350</v>
      </c>
    </row>
    <row r="988" spans="1:10" ht="15" customHeight="1" x14ac:dyDescent="0.3">
      <c r="A988" s="2" t="s">
        <v>310</v>
      </c>
      <c r="B988" s="2" t="s">
        <v>34331</v>
      </c>
      <c r="C988" s="2" t="s">
        <v>324</v>
      </c>
      <c r="D988" s="2" t="s">
        <v>34332</v>
      </c>
      <c r="E988" s="3">
        <v>23</v>
      </c>
      <c r="F988" s="3">
        <v>24</v>
      </c>
      <c r="G988" s="2" t="s">
        <v>1052</v>
      </c>
      <c r="H988" s="2" t="s">
        <v>1074</v>
      </c>
      <c r="I988" s="2" t="s">
        <v>34308</v>
      </c>
      <c r="J988" s="2">
        <v>36456360</v>
      </c>
    </row>
    <row r="989" spans="1:10" ht="15" customHeight="1" x14ac:dyDescent="0.3">
      <c r="A989" s="2" t="s">
        <v>310</v>
      </c>
      <c r="B989" s="2" t="s">
        <v>34331</v>
      </c>
      <c r="C989" s="2" t="s">
        <v>324</v>
      </c>
      <c r="D989" s="2" t="s">
        <v>34332</v>
      </c>
      <c r="E989" s="3">
        <v>23</v>
      </c>
      <c r="F989" s="3">
        <v>24</v>
      </c>
      <c r="G989" s="2" t="s">
        <v>1052</v>
      </c>
      <c r="H989" s="2" t="s">
        <v>1074</v>
      </c>
      <c r="I989" s="2" t="s">
        <v>34308</v>
      </c>
      <c r="J989" s="2">
        <v>34384841</v>
      </c>
    </row>
    <row r="990" spans="1:10" ht="15" customHeight="1" x14ac:dyDescent="0.3">
      <c r="A990" s="2" t="s">
        <v>310</v>
      </c>
      <c r="B990" s="2" t="s">
        <v>34331</v>
      </c>
      <c r="C990" s="2" t="s">
        <v>324</v>
      </c>
      <c r="D990" s="2" t="s">
        <v>34332</v>
      </c>
      <c r="E990" s="3">
        <v>23</v>
      </c>
      <c r="F990" s="3">
        <v>24</v>
      </c>
      <c r="G990" s="2" t="s">
        <v>1052</v>
      </c>
      <c r="H990" s="2" t="s">
        <v>1074</v>
      </c>
      <c r="I990" s="2" t="s">
        <v>34308</v>
      </c>
      <c r="J990" s="2">
        <v>31376032</v>
      </c>
    </row>
    <row r="991" spans="1:10" ht="15" customHeight="1" x14ac:dyDescent="0.3">
      <c r="A991" s="2" t="s">
        <v>310</v>
      </c>
      <c r="B991" s="2" t="s">
        <v>34331</v>
      </c>
      <c r="C991" s="2" t="s">
        <v>324</v>
      </c>
      <c r="D991" s="2" t="s">
        <v>34332</v>
      </c>
      <c r="E991" s="3">
        <v>23</v>
      </c>
      <c r="F991" s="3">
        <v>24</v>
      </c>
      <c r="G991" s="2" t="s">
        <v>1052</v>
      </c>
      <c r="H991" s="2" t="s">
        <v>1074</v>
      </c>
      <c r="I991" s="2" t="s">
        <v>34308</v>
      </c>
      <c r="J991" s="2">
        <v>30154114</v>
      </c>
    </row>
    <row r="992" spans="1:10" ht="15" customHeight="1" x14ac:dyDescent="0.3">
      <c r="A992" s="2" t="s">
        <v>310</v>
      </c>
      <c r="B992" s="2" t="s">
        <v>34331</v>
      </c>
      <c r="C992" s="2" t="s">
        <v>324</v>
      </c>
      <c r="D992" s="2" t="s">
        <v>34332</v>
      </c>
      <c r="E992" s="3">
        <v>23</v>
      </c>
      <c r="F992" s="3">
        <v>24</v>
      </c>
      <c r="G992" s="2" t="s">
        <v>1052</v>
      </c>
      <c r="H992" s="2" t="s">
        <v>1074</v>
      </c>
      <c r="I992" s="2" t="s">
        <v>34308</v>
      </c>
      <c r="J992" s="2">
        <v>29021228</v>
      </c>
    </row>
    <row r="993" spans="1:10" ht="15" customHeight="1" x14ac:dyDescent="0.3">
      <c r="A993" s="2" t="s">
        <v>310</v>
      </c>
      <c r="B993" s="2" t="s">
        <v>34331</v>
      </c>
      <c r="C993" s="2" t="s">
        <v>40</v>
      </c>
      <c r="D993" s="2" t="s">
        <v>34310</v>
      </c>
      <c r="E993" s="3">
        <v>23</v>
      </c>
      <c r="F993" s="3">
        <v>2</v>
      </c>
      <c r="G993" s="2" t="s">
        <v>1052</v>
      </c>
      <c r="H993" s="2" t="s">
        <v>653</v>
      </c>
      <c r="I993" s="2" t="s">
        <v>34308</v>
      </c>
      <c r="J993" s="2">
        <v>27697500</v>
      </c>
    </row>
    <row r="994" spans="1:10" ht="15" customHeight="1" x14ac:dyDescent="0.3">
      <c r="A994" s="2" t="s">
        <v>310</v>
      </c>
      <c r="B994" s="2" t="s">
        <v>34331</v>
      </c>
      <c r="C994" s="2" t="s">
        <v>82</v>
      </c>
      <c r="D994" s="2" t="s">
        <v>34313</v>
      </c>
      <c r="E994" s="3">
        <v>23</v>
      </c>
      <c r="F994" s="3">
        <v>5</v>
      </c>
      <c r="G994" s="2" t="s">
        <v>1052</v>
      </c>
      <c r="H994" s="2" t="s">
        <v>773</v>
      </c>
      <c r="I994" s="2" t="s">
        <v>34308</v>
      </c>
      <c r="J994" s="2">
        <v>27697500</v>
      </c>
    </row>
    <row r="995" spans="1:10" ht="15" customHeight="1" x14ac:dyDescent="0.3">
      <c r="A995" s="2" t="s">
        <v>310</v>
      </c>
      <c r="B995" s="2" t="s">
        <v>34331</v>
      </c>
      <c r="C995" s="2" t="s">
        <v>254</v>
      </c>
      <c r="D995" s="2" t="s">
        <v>34327</v>
      </c>
      <c r="E995" s="3">
        <v>23</v>
      </c>
      <c r="F995" s="3">
        <v>19</v>
      </c>
      <c r="G995" s="2" t="s">
        <v>1052</v>
      </c>
      <c r="H995" s="2" t="s">
        <v>991</v>
      </c>
      <c r="I995" s="2" t="s">
        <v>34308</v>
      </c>
      <c r="J995" s="2">
        <v>27697500</v>
      </c>
    </row>
    <row r="996" spans="1:10" ht="15" customHeight="1" x14ac:dyDescent="0.3">
      <c r="A996" s="2" t="s">
        <v>310</v>
      </c>
      <c r="B996" s="2" t="s">
        <v>34331</v>
      </c>
      <c r="C996" s="2" t="s">
        <v>324</v>
      </c>
      <c r="D996" s="2" t="s">
        <v>34332</v>
      </c>
      <c r="E996" s="3">
        <v>23</v>
      </c>
      <c r="F996" s="3">
        <v>24</v>
      </c>
      <c r="G996" s="2" t="s">
        <v>1052</v>
      </c>
      <c r="H996" s="2" t="s">
        <v>1074</v>
      </c>
      <c r="I996" s="2" t="s">
        <v>34308</v>
      </c>
      <c r="J996" s="2">
        <v>30174143</v>
      </c>
    </row>
    <row r="997" spans="1:10" ht="15" customHeight="1" x14ac:dyDescent="0.3">
      <c r="A997" s="2" t="s">
        <v>324</v>
      </c>
      <c r="B997" s="2" t="s">
        <v>34332</v>
      </c>
      <c r="C997" s="2" t="s">
        <v>398</v>
      </c>
      <c r="D997" s="2" t="s">
        <v>34337</v>
      </c>
      <c r="E997" s="3">
        <v>24</v>
      </c>
      <c r="F997" s="3">
        <v>30</v>
      </c>
      <c r="G997" s="2" t="s">
        <v>1074</v>
      </c>
      <c r="H997" s="2" t="s">
        <v>1163</v>
      </c>
      <c r="I997" s="2" t="s">
        <v>34305</v>
      </c>
      <c r="J997" s="2" t="s">
        <v>328</v>
      </c>
    </row>
    <row r="998" spans="1:10" ht="15" customHeight="1" x14ac:dyDescent="0.3">
      <c r="A998" s="2" t="s">
        <v>324</v>
      </c>
      <c r="B998" s="2" t="s">
        <v>34332</v>
      </c>
      <c r="C998" s="2" t="s">
        <v>420</v>
      </c>
      <c r="D998" s="2" t="s">
        <v>34339</v>
      </c>
      <c r="E998" s="3">
        <v>24</v>
      </c>
      <c r="F998" s="3">
        <v>32</v>
      </c>
      <c r="G998" s="2" t="s">
        <v>1074</v>
      </c>
      <c r="H998" s="2" t="s">
        <v>1183</v>
      </c>
      <c r="I998" s="2" t="s">
        <v>34306</v>
      </c>
      <c r="J998" s="2" t="s">
        <v>4067</v>
      </c>
    </row>
    <row r="999" spans="1:10" ht="15" customHeight="1" x14ac:dyDescent="0.3">
      <c r="A999" s="2" t="s">
        <v>324</v>
      </c>
      <c r="B999" s="2" t="s">
        <v>34332</v>
      </c>
      <c r="C999" s="2" t="s">
        <v>40</v>
      </c>
      <c r="D999" s="2" t="s">
        <v>34310</v>
      </c>
      <c r="E999" s="3">
        <v>24</v>
      </c>
      <c r="F999" s="3">
        <v>2</v>
      </c>
      <c r="G999" s="2" t="s">
        <v>1074</v>
      </c>
      <c r="H999" s="2" t="s">
        <v>653</v>
      </c>
      <c r="I999" s="2" t="s">
        <v>34306</v>
      </c>
      <c r="J999" s="2" t="s">
        <v>4949</v>
      </c>
    </row>
    <row r="1000" spans="1:10" ht="15" customHeight="1" x14ac:dyDescent="0.3">
      <c r="A1000" s="2" t="s">
        <v>324</v>
      </c>
      <c r="B1000" s="2" t="s">
        <v>34332</v>
      </c>
      <c r="C1000" s="2" t="s">
        <v>243</v>
      </c>
      <c r="D1000" s="2" t="s">
        <v>34326</v>
      </c>
      <c r="E1000" s="3">
        <v>24</v>
      </c>
      <c r="F1000" s="3">
        <v>18</v>
      </c>
      <c r="G1000" s="2" t="s">
        <v>1074</v>
      </c>
      <c r="H1000" s="2" t="s">
        <v>981</v>
      </c>
      <c r="I1000" s="2" t="s">
        <v>34306</v>
      </c>
      <c r="J1000" s="2" t="s">
        <v>4949</v>
      </c>
    </row>
    <row r="1001" spans="1:10" ht="15" customHeight="1" x14ac:dyDescent="0.3">
      <c r="A1001" s="2" t="s">
        <v>324</v>
      </c>
      <c r="B1001" s="2" t="s">
        <v>34332</v>
      </c>
      <c r="C1001" s="2" t="s">
        <v>40</v>
      </c>
      <c r="D1001" s="2" t="s">
        <v>34310</v>
      </c>
      <c r="E1001" s="3">
        <v>24</v>
      </c>
      <c r="F1001" s="3">
        <v>2</v>
      </c>
      <c r="G1001" s="2" t="s">
        <v>1074</v>
      </c>
      <c r="H1001" s="2" t="s">
        <v>653</v>
      </c>
      <c r="I1001" s="2" t="s">
        <v>34306</v>
      </c>
      <c r="J1001" s="2" t="s">
        <v>1479</v>
      </c>
    </row>
    <row r="1002" spans="1:10" ht="15" customHeight="1" x14ac:dyDescent="0.3">
      <c r="A1002" s="2" t="s">
        <v>324</v>
      </c>
      <c r="B1002" s="2" t="s">
        <v>34332</v>
      </c>
      <c r="C1002" s="2" t="s">
        <v>94</v>
      </c>
      <c r="D1002" s="2" t="s">
        <v>34314</v>
      </c>
      <c r="E1002" s="3">
        <v>24</v>
      </c>
      <c r="F1002" s="3">
        <v>6</v>
      </c>
      <c r="G1002" s="2" t="s">
        <v>1074</v>
      </c>
      <c r="H1002" s="2" t="s">
        <v>782</v>
      </c>
      <c r="I1002" s="2" t="s">
        <v>34306</v>
      </c>
      <c r="J1002" s="2" t="s">
        <v>1479</v>
      </c>
    </row>
    <row r="1003" spans="1:10" ht="15" customHeight="1" x14ac:dyDescent="0.3">
      <c r="A1003" s="2" t="s">
        <v>324</v>
      </c>
      <c r="B1003" s="2" t="s">
        <v>34332</v>
      </c>
      <c r="C1003" s="2" t="s">
        <v>179</v>
      </c>
      <c r="D1003" s="2" t="s">
        <v>34321</v>
      </c>
      <c r="E1003" s="3">
        <v>24</v>
      </c>
      <c r="F1003" s="3">
        <v>13</v>
      </c>
      <c r="G1003" s="2" t="s">
        <v>1074</v>
      </c>
      <c r="H1003" s="2" t="s">
        <v>884</v>
      </c>
      <c r="I1003" s="2" t="s">
        <v>34306</v>
      </c>
      <c r="J1003" s="2" t="s">
        <v>1479</v>
      </c>
    </row>
    <row r="1004" spans="1:10" ht="15" customHeight="1" x14ac:dyDescent="0.3">
      <c r="A1004" s="2" t="s">
        <v>324</v>
      </c>
      <c r="B1004" s="2" t="s">
        <v>34332</v>
      </c>
      <c r="C1004" s="2" t="s">
        <v>190</v>
      </c>
      <c r="D1004" s="2" t="s">
        <v>34322</v>
      </c>
      <c r="E1004" s="3">
        <v>24</v>
      </c>
      <c r="F1004" s="3">
        <v>14</v>
      </c>
      <c r="G1004" s="2" t="s">
        <v>1074</v>
      </c>
      <c r="H1004" s="2" t="s">
        <v>902</v>
      </c>
      <c r="I1004" s="2" t="s">
        <v>34306</v>
      </c>
      <c r="J1004" s="2" t="s">
        <v>1479</v>
      </c>
    </row>
    <row r="1005" spans="1:10" ht="15" customHeight="1" x14ac:dyDescent="0.3">
      <c r="A1005" s="2" t="s">
        <v>324</v>
      </c>
      <c r="B1005" s="2" t="s">
        <v>34332</v>
      </c>
      <c r="C1005" s="2" t="s">
        <v>267</v>
      </c>
      <c r="D1005" s="2" t="s">
        <v>34328</v>
      </c>
      <c r="E1005" s="3">
        <v>24</v>
      </c>
      <c r="F1005" s="3">
        <v>20</v>
      </c>
      <c r="G1005" s="2" t="s">
        <v>1074</v>
      </c>
      <c r="H1005" s="2" t="s">
        <v>1011</v>
      </c>
      <c r="I1005" s="2" t="s">
        <v>34306</v>
      </c>
      <c r="J1005" s="2" t="s">
        <v>1479</v>
      </c>
    </row>
    <row r="1006" spans="1:10" ht="15" customHeight="1" x14ac:dyDescent="0.3">
      <c r="A1006" s="2" t="s">
        <v>324</v>
      </c>
      <c r="B1006" s="2" t="s">
        <v>34332</v>
      </c>
      <c r="C1006" s="2" t="s">
        <v>443</v>
      </c>
      <c r="D1006" s="2" t="s">
        <v>34341</v>
      </c>
      <c r="E1006" s="3">
        <v>24</v>
      </c>
      <c r="F1006" s="3">
        <v>34</v>
      </c>
      <c r="G1006" s="2" t="s">
        <v>1074</v>
      </c>
      <c r="H1006" s="2" t="s">
        <v>1204</v>
      </c>
      <c r="I1006" s="2" t="s">
        <v>34306</v>
      </c>
      <c r="J1006" s="2" t="s">
        <v>1479</v>
      </c>
    </row>
    <row r="1007" spans="1:10" ht="15" customHeight="1" x14ac:dyDescent="0.3">
      <c r="A1007" s="2" t="s">
        <v>324</v>
      </c>
      <c r="B1007" s="2" t="s">
        <v>34332</v>
      </c>
      <c r="C1007" s="2" t="s">
        <v>310</v>
      </c>
      <c r="D1007" s="2" t="s">
        <v>34331</v>
      </c>
      <c r="E1007" s="3">
        <v>24</v>
      </c>
      <c r="F1007" s="3">
        <v>23</v>
      </c>
      <c r="G1007" s="2" t="s">
        <v>1074</v>
      </c>
      <c r="H1007" s="2" t="s">
        <v>1052</v>
      </c>
      <c r="I1007" s="2" t="s">
        <v>34306</v>
      </c>
      <c r="J1007" s="2" t="s">
        <v>4067</v>
      </c>
    </row>
    <row r="1008" spans="1:10" ht="15" customHeight="1" x14ac:dyDescent="0.3">
      <c r="A1008" s="2" t="s">
        <v>324</v>
      </c>
      <c r="B1008" s="2" t="s">
        <v>34332</v>
      </c>
      <c r="C1008" s="2" t="s">
        <v>430</v>
      </c>
      <c r="D1008" s="2" t="s">
        <v>34340</v>
      </c>
      <c r="E1008" s="3">
        <v>24</v>
      </c>
      <c r="F1008" s="3">
        <v>33</v>
      </c>
      <c r="G1008" s="2" t="s">
        <v>1074</v>
      </c>
      <c r="H1008" s="2" t="s">
        <v>1193</v>
      </c>
      <c r="I1008" s="2" t="s">
        <v>34306</v>
      </c>
      <c r="J1008" s="2" t="s">
        <v>4067</v>
      </c>
    </row>
    <row r="1009" spans="1:10" ht="15" customHeight="1" x14ac:dyDescent="0.3">
      <c r="A1009" s="2" t="s">
        <v>324</v>
      </c>
      <c r="B1009" s="2" t="s">
        <v>34332</v>
      </c>
      <c r="C1009" s="2" t="s">
        <v>310</v>
      </c>
      <c r="D1009" s="2" t="s">
        <v>34331</v>
      </c>
      <c r="E1009" s="3">
        <v>24</v>
      </c>
      <c r="F1009" s="3">
        <v>23</v>
      </c>
      <c r="G1009" s="2" t="s">
        <v>1074</v>
      </c>
      <c r="H1009" s="2" t="s">
        <v>1052</v>
      </c>
      <c r="I1009" s="2" t="s">
        <v>34308</v>
      </c>
      <c r="J1009" s="2">
        <v>33006109</v>
      </c>
    </row>
    <row r="1010" spans="1:10" ht="15" customHeight="1" x14ac:dyDescent="0.3">
      <c r="A1010" s="2" t="s">
        <v>324</v>
      </c>
      <c r="B1010" s="2" t="s">
        <v>34332</v>
      </c>
      <c r="C1010" s="2" t="s">
        <v>310</v>
      </c>
      <c r="D1010" s="2" t="s">
        <v>34331</v>
      </c>
      <c r="E1010" s="3">
        <v>24</v>
      </c>
      <c r="F1010" s="3">
        <v>23</v>
      </c>
      <c r="G1010" s="2" t="s">
        <v>1074</v>
      </c>
      <c r="H1010" s="2" t="s">
        <v>1052</v>
      </c>
      <c r="I1010" s="2" t="s">
        <v>34308</v>
      </c>
      <c r="J1010" s="2">
        <v>31376032</v>
      </c>
    </row>
    <row r="1011" spans="1:10" ht="15" customHeight="1" x14ac:dyDescent="0.3">
      <c r="A1011" s="2" t="s">
        <v>324</v>
      </c>
      <c r="B1011" s="2" t="s">
        <v>34332</v>
      </c>
      <c r="C1011" s="2" t="s">
        <v>310</v>
      </c>
      <c r="D1011" s="2" t="s">
        <v>34331</v>
      </c>
      <c r="E1011" s="3">
        <v>24</v>
      </c>
      <c r="F1011" s="3">
        <v>23</v>
      </c>
      <c r="G1011" s="2" t="s">
        <v>1074</v>
      </c>
      <c r="H1011" s="2" t="s">
        <v>1052</v>
      </c>
      <c r="I1011" s="2" t="s">
        <v>34308</v>
      </c>
      <c r="J1011" s="2">
        <v>30174143</v>
      </c>
    </row>
    <row r="1012" spans="1:10" ht="15" customHeight="1" x14ac:dyDescent="0.3">
      <c r="A1012" s="2" t="s">
        <v>324</v>
      </c>
      <c r="B1012" s="2" t="s">
        <v>34332</v>
      </c>
      <c r="C1012" s="2" t="s">
        <v>310</v>
      </c>
      <c r="D1012" s="2" t="s">
        <v>34331</v>
      </c>
      <c r="E1012" s="3">
        <v>24</v>
      </c>
      <c r="F1012" s="3">
        <v>23</v>
      </c>
      <c r="G1012" s="2" t="s">
        <v>1074</v>
      </c>
      <c r="H1012" s="2" t="s">
        <v>1052</v>
      </c>
      <c r="I1012" s="2" t="s">
        <v>34308</v>
      </c>
      <c r="J1012" s="2">
        <v>30154114</v>
      </c>
    </row>
    <row r="1013" spans="1:10" ht="15" customHeight="1" x14ac:dyDescent="0.3">
      <c r="A1013" s="2" t="s">
        <v>324</v>
      </c>
      <c r="B1013" s="2" t="s">
        <v>34332</v>
      </c>
      <c r="C1013" s="2" t="s">
        <v>310</v>
      </c>
      <c r="D1013" s="2" t="s">
        <v>34331</v>
      </c>
      <c r="E1013" s="3">
        <v>24</v>
      </c>
      <c r="F1013" s="3">
        <v>23</v>
      </c>
      <c r="G1013" s="2" t="s">
        <v>1074</v>
      </c>
      <c r="H1013" s="2" t="s">
        <v>1052</v>
      </c>
      <c r="I1013" s="2" t="s">
        <v>34308</v>
      </c>
      <c r="J1013" s="2">
        <v>29021228</v>
      </c>
    </row>
    <row r="1014" spans="1:10" ht="15" customHeight="1" x14ac:dyDescent="0.3">
      <c r="A1014" s="2" t="s">
        <v>324</v>
      </c>
      <c r="B1014" s="2" t="s">
        <v>34332</v>
      </c>
      <c r="C1014" s="2" t="s">
        <v>310</v>
      </c>
      <c r="D1014" s="2" t="s">
        <v>34331</v>
      </c>
      <c r="E1014" s="3">
        <v>24</v>
      </c>
      <c r="F1014" s="3">
        <v>23</v>
      </c>
      <c r="G1014" s="2" t="s">
        <v>1074</v>
      </c>
      <c r="H1014" s="2" t="s">
        <v>1052</v>
      </c>
      <c r="I1014" s="2" t="s">
        <v>34308</v>
      </c>
      <c r="J1014" s="2">
        <v>31648332</v>
      </c>
    </row>
    <row r="1015" spans="1:10" ht="15" customHeight="1" x14ac:dyDescent="0.3">
      <c r="A1015" s="2" t="s">
        <v>324</v>
      </c>
      <c r="B1015" s="2" t="s">
        <v>34332</v>
      </c>
      <c r="C1015" s="2" t="s">
        <v>310</v>
      </c>
      <c r="D1015" s="2" t="s">
        <v>34331</v>
      </c>
      <c r="E1015" s="3">
        <v>24</v>
      </c>
      <c r="F1015" s="3">
        <v>23</v>
      </c>
      <c r="G1015" s="2" t="s">
        <v>1074</v>
      </c>
      <c r="H1015" s="2" t="s">
        <v>1052</v>
      </c>
      <c r="I1015" s="2" t="s">
        <v>34308</v>
      </c>
      <c r="J1015" s="2">
        <v>32153572</v>
      </c>
    </row>
    <row r="1016" spans="1:10" ht="15" customHeight="1" x14ac:dyDescent="0.3">
      <c r="A1016" s="2" t="s">
        <v>324</v>
      </c>
      <c r="B1016" s="2" t="s">
        <v>34332</v>
      </c>
      <c r="C1016" s="2" t="s">
        <v>310</v>
      </c>
      <c r="D1016" s="2" t="s">
        <v>34331</v>
      </c>
      <c r="E1016" s="3">
        <v>24</v>
      </c>
      <c r="F1016" s="3">
        <v>23</v>
      </c>
      <c r="G1016" s="2" t="s">
        <v>1074</v>
      </c>
      <c r="H1016" s="2" t="s">
        <v>1052</v>
      </c>
      <c r="I1016" s="2" t="s">
        <v>34308</v>
      </c>
      <c r="J1016" s="2">
        <v>32268350</v>
      </c>
    </row>
    <row r="1017" spans="1:10" ht="15" customHeight="1" x14ac:dyDescent="0.3">
      <c r="A1017" s="2" t="s">
        <v>324</v>
      </c>
      <c r="B1017" s="2" t="s">
        <v>34332</v>
      </c>
      <c r="C1017" s="2" t="s">
        <v>310</v>
      </c>
      <c r="D1017" s="2" t="s">
        <v>34331</v>
      </c>
      <c r="E1017" s="3">
        <v>24</v>
      </c>
      <c r="F1017" s="3">
        <v>23</v>
      </c>
      <c r="G1017" s="2" t="s">
        <v>1074</v>
      </c>
      <c r="H1017" s="2" t="s">
        <v>1052</v>
      </c>
      <c r="I1017" s="2" t="s">
        <v>34308</v>
      </c>
      <c r="J1017" s="2">
        <v>32860171</v>
      </c>
    </row>
    <row r="1018" spans="1:10" ht="15" customHeight="1" x14ac:dyDescent="0.3">
      <c r="A1018" s="2" t="s">
        <v>324</v>
      </c>
      <c r="B1018" s="2" t="s">
        <v>34332</v>
      </c>
      <c r="C1018" s="2" t="s">
        <v>409</v>
      </c>
      <c r="D1018" s="2" t="s">
        <v>34338</v>
      </c>
      <c r="E1018" s="3">
        <v>24</v>
      </c>
      <c r="F1018" s="3">
        <v>31</v>
      </c>
      <c r="G1018" s="2" t="s">
        <v>1074</v>
      </c>
      <c r="H1018" s="2" t="s">
        <v>1173</v>
      </c>
      <c r="I1018" s="2" t="s">
        <v>34308</v>
      </c>
      <c r="J1018" s="2">
        <v>39792639</v>
      </c>
    </row>
    <row r="1019" spans="1:10" ht="15" customHeight="1" x14ac:dyDescent="0.3">
      <c r="A1019" s="2" t="s">
        <v>324</v>
      </c>
      <c r="B1019" s="2" t="s">
        <v>34332</v>
      </c>
      <c r="C1019" s="2" t="s">
        <v>310</v>
      </c>
      <c r="D1019" s="2" t="s">
        <v>34331</v>
      </c>
      <c r="E1019" s="3">
        <v>24</v>
      </c>
      <c r="F1019" s="3">
        <v>23</v>
      </c>
      <c r="G1019" s="2" t="s">
        <v>1074</v>
      </c>
      <c r="H1019" s="2" t="s">
        <v>1052</v>
      </c>
      <c r="I1019" s="2" t="s">
        <v>34308</v>
      </c>
      <c r="J1019" s="2">
        <v>38290608</v>
      </c>
    </row>
    <row r="1020" spans="1:10" ht="15" customHeight="1" x14ac:dyDescent="0.3">
      <c r="A1020" s="2" t="s">
        <v>324</v>
      </c>
      <c r="B1020" s="2" t="s">
        <v>34332</v>
      </c>
      <c r="C1020" s="2" t="s">
        <v>310</v>
      </c>
      <c r="D1020" s="2" t="s">
        <v>34331</v>
      </c>
      <c r="E1020" s="3">
        <v>24</v>
      </c>
      <c r="F1020" s="3">
        <v>23</v>
      </c>
      <c r="G1020" s="2" t="s">
        <v>1074</v>
      </c>
      <c r="H1020" s="2" t="s">
        <v>1052</v>
      </c>
      <c r="I1020" s="2" t="s">
        <v>34308</v>
      </c>
      <c r="J1020" s="2">
        <v>38367737</v>
      </c>
    </row>
    <row r="1021" spans="1:10" ht="15" customHeight="1" x14ac:dyDescent="0.3">
      <c r="A1021" s="2" t="s">
        <v>324</v>
      </c>
      <c r="B1021" s="2" t="s">
        <v>34332</v>
      </c>
      <c r="C1021" s="2" t="s">
        <v>420</v>
      </c>
      <c r="D1021" s="2" t="s">
        <v>34339</v>
      </c>
      <c r="E1021" s="3">
        <v>24</v>
      </c>
      <c r="F1021" s="3">
        <v>32</v>
      </c>
      <c r="G1021" s="2" t="s">
        <v>1074</v>
      </c>
      <c r="H1021" s="2" t="s">
        <v>1183</v>
      </c>
      <c r="I1021" s="2" t="s">
        <v>34308</v>
      </c>
      <c r="J1021" s="2">
        <v>38367737</v>
      </c>
    </row>
    <row r="1022" spans="1:10" ht="15" customHeight="1" x14ac:dyDescent="0.3">
      <c r="A1022" s="2" t="s">
        <v>324</v>
      </c>
      <c r="B1022" s="2" t="s">
        <v>34332</v>
      </c>
      <c r="C1022" s="2" t="s">
        <v>310</v>
      </c>
      <c r="D1022" s="2" t="s">
        <v>34331</v>
      </c>
      <c r="E1022" s="3">
        <v>24</v>
      </c>
      <c r="F1022" s="3">
        <v>23</v>
      </c>
      <c r="G1022" s="2" t="s">
        <v>1074</v>
      </c>
      <c r="H1022" s="2" t="s">
        <v>1052</v>
      </c>
      <c r="I1022" s="2" t="s">
        <v>34308</v>
      </c>
      <c r="J1022" s="2">
        <v>37793572</v>
      </c>
    </row>
    <row r="1023" spans="1:10" ht="15" customHeight="1" x14ac:dyDescent="0.3">
      <c r="A1023" s="2" t="s">
        <v>324</v>
      </c>
      <c r="B1023" s="2" t="s">
        <v>34332</v>
      </c>
      <c r="C1023" s="2" t="s">
        <v>420</v>
      </c>
      <c r="D1023" s="2" t="s">
        <v>34339</v>
      </c>
      <c r="E1023" s="3">
        <v>24</v>
      </c>
      <c r="F1023" s="3">
        <v>32</v>
      </c>
      <c r="G1023" s="2" t="s">
        <v>1074</v>
      </c>
      <c r="H1023" s="2" t="s">
        <v>1183</v>
      </c>
      <c r="I1023" s="2" t="s">
        <v>34308</v>
      </c>
      <c r="J1023" s="2">
        <v>37793572</v>
      </c>
    </row>
    <row r="1024" spans="1:10" ht="15" customHeight="1" x14ac:dyDescent="0.3">
      <c r="A1024" s="2" t="s">
        <v>324</v>
      </c>
      <c r="B1024" s="2" t="s">
        <v>34332</v>
      </c>
      <c r="C1024" s="2" t="s">
        <v>310</v>
      </c>
      <c r="D1024" s="2" t="s">
        <v>34331</v>
      </c>
      <c r="E1024" s="3">
        <v>24</v>
      </c>
      <c r="F1024" s="3">
        <v>23</v>
      </c>
      <c r="G1024" s="2" t="s">
        <v>1074</v>
      </c>
      <c r="H1024" s="2" t="s">
        <v>1052</v>
      </c>
      <c r="I1024" s="2" t="s">
        <v>34308</v>
      </c>
      <c r="J1024" s="2">
        <v>37562003</v>
      </c>
    </row>
    <row r="1025" spans="1:10" ht="15" customHeight="1" x14ac:dyDescent="0.3">
      <c r="A1025" s="2" t="s">
        <v>324</v>
      </c>
      <c r="B1025" s="2" t="s">
        <v>34332</v>
      </c>
      <c r="C1025" s="2" t="s">
        <v>310</v>
      </c>
      <c r="D1025" s="2" t="s">
        <v>34331</v>
      </c>
      <c r="E1025" s="3">
        <v>24</v>
      </c>
      <c r="F1025" s="3">
        <v>23</v>
      </c>
      <c r="G1025" s="2" t="s">
        <v>1074</v>
      </c>
      <c r="H1025" s="2" t="s">
        <v>1052</v>
      </c>
      <c r="I1025" s="2" t="s">
        <v>34308</v>
      </c>
      <c r="J1025" s="2">
        <v>37352885</v>
      </c>
    </row>
    <row r="1026" spans="1:10" ht="15" customHeight="1" x14ac:dyDescent="0.3">
      <c r="A1026" s="2" t="s">
        <v>324</v>
      </c>
      <c r="B1026" s="2" t="s">
        <v>34332</v>
      </c>
      <c r="C1026" s="2" t="s">
        <v>310</v>
      </c>
      <c r="D1026" s="2" t="s">
        <v>34331</v>
      </c>
      <c r="E1026" s="3">
        <v>24</v>
      </c>
      <c r="F1026" s="3">
        <v>23</v>
      </c>
      <c r="G1026" s="2" t="s">
        <v>1074</v>
      </c>
      <c r="H1026" s="2" t="s">
        <v>1052</v>
      </c>
      <c r="I1026" s="2" t="s">
        <v>34308</v>
      </c>
      <c r="J1026" s="2">
        <v>36456360</v>
      </c>
    </row>
    <row r="1027" spans="1:10" ht="15" customHeight="1" x14ac:dyDescent="0.3">
      <c r="A1027" s="2" t="s">
        <v>324</v>
      </c>
      <c r="B1027" s="2" t="s">
        <v>34332</v>
      </c>
      <c r="C1027" s="2" t="s">
        <v>310</v>
      </c>
      <c r="D1027" s="2" t="s">
        <v>34331</v>
      </c>
      <c r="E1027" s="3">
        <v>24</v>
      </c>
      <c r="F1027" s="3">
        <v>23</v>
      </c>
      <c r="G1027" s="2" t="s">
        <v>1074</v>
      </c>
      <c r="H1027" s="2" t="s">
        <v>1052</v>
      </c>
      <c r="I1027" s="2" t="s">
        <v>34308</v>
      </c>
      <c r="J1027" s="2">
        <v>35987350</v>
      </c>
    </row>
    <row r="1028" spans="1:10" ht="15" customHeight="1" x14ac:dyDescent="0.3">
      <c r="A1028" s="2" t="s">
        <v>324</v>
      </c>
      <c r="B1028" s="2" t="s">
        <v>34332</v>
      </c>
      <c r="C1028" s="2" t="s">
        <v>310</v>
      </c>
      <c r="D1028" s="2" t="s">
        <v>34331</v>
      </c>
      <c r="E1028" s="3">
        <v>24</v>
      </c>
      <c r="F1028" s="3">
        <v>23</v>
      </c>
      <c r="G1028" s="2" t="s">
        <v>1074</v>
      </c>
      <c r="H1028" s="2" t="s">
        <v>1052</v>
      </c>
      <c r="I1028" s="2" t="s">
        <v>34308</v>
      </c>
      <c r="J1028" s="2">
        <v>34375618</v>
      </c>
    </row>
    <row r="1029" spans="1:10" ht="15" customHeight="1" x14ac:dyDescent="0.3">
      <c r="A1029" s="2" t="s">
        <v>324</v>
      </c>
      <c r="B1029" s="2" t="s">
        <v>34332</v>
      </c>
      <c r="C1029" s="2" t="s">
        <v>310</v>
      </c>
      <c r="D1029" s="2" t="s">
        <v>34331</v>
      </c>
      <c r="E1029" s="3">
        <v>24</v>
      </c>
      <c r="F1029" s="3">
        <v>23</v>
      </c>
      <c r="G1029" s="2" t="s">
        <v>1074</v>
      </c>
      <c r="H1029" s="2" t="s">
        <v>1052</v>
      </c>
      <c r="I1029" s="2" t="s">
        <v>34308</v>
      </c>
      <c r="J1029" s="2">
        <v>34384841</v>
      </c>
    </row>
    <row r="1030" spans="1:10" ht="15" customHeight="1" x14ac:dyDescent="0.3">
      <c r="A1030" s="2" t="s">
        <v>324</v>
      </c>
      <c r="B1030" s="2" t="s">
        <v>34332</v>
      </c>
      <c r="C1030" s="2" t="s">
        <v>310</v>
      </c>
      <c r="D1030" s="2" t="s">
        <v>34331</v>
      </c>
      <c r="E1030" s="3">
        <v>24</v>
      </c>
      <c r="F1030" s="3">
        <v>23</v>
      </c>
      <c r="G1030" s="2" t="s">
        <v>1074</v>
      </c>
      <c r="H1030" s="2" t="s">
        <v>1052</v>
      </c>
      <c r="I1030" s="2" t="s">
        <v>34308</v>
      </c>
      <c r="J1030" s="2">
        <v>33274413</v>
      </c>
    </row>
    <row r="1031" spans="1:10" ht="15" customHeight="1" x14ac:dyDescent="0.3">
      <c r="A1031" s="2" t="s">
        <v>336</v>
      </c>
      <c r="B1031" s="2" t="s">
        <v>41</v>
      </c>
      <c r="C1031" s="2" t="s">
        <v>24</v>
      </c>
      <c r="D1031" s="2" t="s">
        <v>34309</v>
      </c>
      <c r="E1031" s="3">
        <v>25</v>
      </c>
      <c r="F1031" s="3">
        <v>1</v>
      </c>
      <c r="G1031" s="2" t="s">
        <v>1088</v>
      </c>
      <c r="H1031" s="2" t="s">
        <v>629</v>
      </c>
      <c r="I1031" s="2" t="s">
        <v>34306</v>
      </c>
      <c r="J1031" s="2" t="s">
        <v>6662</v>
      </c>
    </row>
    <row r="1032" spans="1:10" ht="15" customHeight="1" x14ac:dyDescent="0.3">
      <c r="A1032" s="2" t="s">
        <v>336</v>
      </c>
      <c r="B1032" s="2" t="s">
        <v>41</v>
      </c>
      <c r="C1032" s="2" t="s">
        <v>109</v>
      </c>
      <c r="D1032" s="2" t="s">
        <v>34315</v>
      </c>
      <c r="E1032" s="3">
        <v>25</v>
      </c>
      <c r="F1032" s="3">
        <v>7</v>
      </c>
      <c r="G1032" s="2" t="s">
        <v>1088</v>
      </c>
      <c r="H1032" s="2" t="s">
        <v>797</v>
      </c>
      <c r="I1032" s="2" t="s">
        <v>34306</v>
      </c>
      <c r="J1032" s="2" t="s">
        <v>4977</v>
      </c>
    </row>
    <row r="1033" spans="1:10" ht="15" customHeight="1" x14ac:dyDescent="0.3">
      <c r="A1033" s="2" t="s">
        <v>336</v>
      </c>
      <c r="B1033" s="2" t="s">
        <v>41</v>
      </c>
      <c r="C1033" s="2" t="s">
        <v>109</v>
      </c>
      <c r="D1033" s="2" t="s">
        <v>34315</v>
      </c>
      <c r="E1033" s="3">
        <v>25</v>
      </c>
      <c r="F1033" s="3">
        <v>7</v>
      </c>
      <c r="G1033" s="2" t="s">
        <v>1088</v>
      </c>
      <c r="H1033" s="2" t="s">
        <v>797</v>
      </c>
      <c r="I1033" s="2" t="s">
        <v>34307</v>
      </c>
      <c r="J1033" s="2" t="s">
        <v>5455</v>
      </c>
    </row>
    <row r="1034" spans="1:10" ht="15" customHeight="1" x14ac:dyDescent="0.3">
      <c r="A1034" s="2" t="s">
        <v>336</v>
      </c>
      <c r="B1034" s="2" t="s">
        <v>41</v>
      </c>
      <c r="C1034" s="2" t="s">
        <v>24</v>
      </c>
      <c r="D1034" s="2" t="s">
        <v>34309</v>
      </c>
      <c r="E1034" s="3">
        <v>25</v>
      </c>
      <c r="F1034" s="3">
        <v>1</v>
      </c>
      <c r="G1034" s="2" t="s">
        <v>1088</v>
      </c>
      <c r="H1034" s="2" t="s">
        <v>629</v>
      </c>
      <c r="I1034" s="2" t="s">
        <v>34307</v>
      </c>
      <c r="J1034" s="2" t="s">
        <v>5455</v>
      </c>
    </row>
    <row r="1035" spans="1:10" ht="15" customHeight="1" x14ac:dyDescent="0.3">
      <c r="A1035" s="2" t="s">
        <v>336</v>
      </c>
      <c r="B1035" s="2" t="s">
        <v>41</v>
      </c>
      <c r="C1035" s="2" t="s">
        <v>24</v>
      </c>
      <c r="D1035" s="2" t="s">
        <v>34309</v>
      </c>
      <c r="E1035" s="3">
        <v>25</v>
      </c>
      <c r="F1035" s="3">
        <v>1</v>
      </c>
      <c r="G1035" s="2" t="s">
        <v>1088</v>
      </c>
      <c r="H1035" s="2" t="s">
        <v>629</v>
      </c>
      <c r="I1035" s="2" t="s">
        <v>34307</v>
      </c>
      <c r="J1035" s="2" t="s">
        <v>5428</v>
      </c>
    </row>
    <row r="1036" spans="1:10" ht="15" customHeight="1" x14ac:dyDescent="0.3">
      <c r="A1036" s="2" t="s">
        <v>336</v>
      </c>
      <c r="B1036" s="2" t="s">
        <v>41</v>
      </c>
      <c r="C1036" s="2" t="s">
        <v>109</v>
      </c>
      <c r="D1036" s="2" t="s">
        <v>34315</v>
      </c>
      <c r="E1036" s="3">
        <v>25</v>
      </c>
      <c r="F1036" s="3">
        <v>7</v>
      </c>
      <c r="G1036" s="2" t="s">
        <v>1088</v>
      </c>
      <c r="H1036" s="2" t="s">
        <v>797</v>
      </c>
      <c r="I1036" s="2" t="s">
        <v>34307</v>
      </c>
      <c r="J1036" s="2" t="s">
        <v>5405</v>
      </c>
    </row>
    <row r="1037" spans="1:10" ht="15" customHeight="1" x14ac:dyDescent="0.3">
      <c r="A1037" s="2" t="s">
        <v>336</v>
      </c>
      <c r="B1037" s="2" t="s">
        <v>41</v>
      </c>
      <c r="C1037" s="2" t="s">
        <v>24</v>
      </c>
      <c r="D1037" s="2" t="s">
        <v>34309</v>
      </c>
      <c r="E1037" s="3">
        <v>25</v>
      </c>
      <c r="F1037" s="3">
        <v>1</v>
      </c>
      <c r="G1037" s="2" t="s">
        <v>1088</v>
      </c>
      <c r="H1037" s="2" t="s">
        <v>629</v>
      </c>
      <c r="I1037" s="2" t="s">
        <v>34307</v>
      </c>
      <c r="J1037" s="2" t="s">
        <v>5405</v>
      </c>
    </row>
    <row r="1038" spans="1:10" ht="15" customHeight="1" x14ac:dyDescent="0.3">
      <c r="A1038" s="2" t="s">
        <v>336</v>
      </c>
      <c r="B1038" s="2" t="s">
        <v>41</v>
      </c>
      <c r="C1038" s="2" t="s">
        <v>24</v>
      </c>
      <c r="D1038" s="2" t="s">
        <v>34309</v>
      </c>
      <c r="E1038" s="3">
        <v>25</v>
      </c>
      <c r="F1038" s="3">
        <v>1</v>
      </c>
      <c r="G1038" s="2" t="s">
        <v>1088</v>
      </c>
      <c r="H1038" s="2" t="s">
        <v>629</v>
      </c>
      <c r="I1038" s="2" t="s">
        <v>34308</v>
      </c>
      <c r="J1038" s="2">
        <v>39566607</v>
      </c>
    </row>
    <row r="1039" spans="1:10" ht="15" customHeight="1" x14ac:dyDescent="0.3">
      <c r="A1039" s="2" t="s">
        <v>336</v>
      </c>
      <c r="B1039" s="2" t="s">
        <v>41</v>
      </c>
      <c r="C1039" s="2" t="s">
        <v>109</v>
      </c>
      <c r="D1039" s="2" t="s">
        <v>34315</v>
      </c>
      <c r="E1039" s="3">
        <v>25</v>
      </c>
      <c r="F1039" s="3">
        <v>7</v>
      </c>
      <c r="G1039" s="2" t="s">
        <v>1088</v>
      </c>
      <c r="H1039" s="2" t="s">
        <v>797</v>
      </c>
      <c r="I1039" s="2" t="s">
        <v>34308</v>
      </c>
      <c r="J1039" s="2">
        <v>39566607</v>
      </c>
    </row>
    <row r="1040" spans="1:10" ht="15" customHeight="1" x14ac:dyDescent="0.3">
      <c r="A1040" s="2" t="s">
        <v>336</v>
      </c>
      <c r="B1040" s="2" t="s">
        <v>41</v>
      </c>
      <c r="C1040" s="2" t="s">
        <v>109</v>
      </c>
      <c r="D1040" s="2" t="s">
        <v>34315</v>
      </c>
      <c r="E1040" s="3">
        <v>25</v>
      </c>
      <c r="F1040" s="3">
        <v>7</v>
      </c>
      <c r="G1040" s="2" t="s">
        <v>1088</v>
      </c>
      <c r="H1040" s="2" t="s">
        <v>797</v>
      </c>
      <c r="I1040" s="2" t="s">
        <v>34308</v>
      </c>
      <c r="J1040" s="2">
        <v>39062076</v>
      </c>
    </row>
    <row r="1041" spans="1:10" ht="15" customHeight="1" x14ac:dyDescent="0.3">
      <c r="A1041" s="2" t="s">
        <v>336</v>
      </c>
      <c r="B1041" s="2" t="s">
        <v>41</v>
      </c>
      <c r="C1041" s="2" t="s">
        <v>109</v>
      </c>
      <c r="D1041" s="2" t="s">
        <v>34315</v>
      </c>
      <c r="E1041" s="3">
        <v>25</v>
      </c>
      <c r="F1041" s="3">
        <v>7</v>
      </c>
      <c r="G1041" s="2" t="s">
        <v>1088</v>
      </c>
      <c r="H1041" s="2" t="s">
        <v>797</v>
      </c>
      <c r="I1041" s="2" t="s">
        <v>34308</v>
      </c>
      <c r="J1041" s="2">
        <v>38541703</v>
      </c>
    </row>
    <row r="1042" spans="1:10" ht="15" customHeight="1" x14ac:dyDescent="0.3">
      <c r="A1042" s="2" t="s">
        <v>336</v>
      </c>
      <c r="B1042" s="2" t="s">
        <v>41</v>
      </c>
      <c r="C1042" s="2" t="s">
        <v>109</v>
      </c>
      <c r="D1042" s="2" t="s">
        <v>34315</v>
      </c>
      <c r="E1042" s="3">
        <v>25</v>
      </c>
      <c r="F1042" s="3">
        <v>7</v>
      </c>
      <c r="G1042" s="2" t="s">
        <v>1088</v>
      </c>
      <c r="H1042" s="2" t="s">
        <v>797</v>
      </c>
      <c r="I1042" s="2" t="s">
        <v>34308</v>
      </c>
      <c r="J1042" s="2">
        <v>37511905</v>
      </c>
    </row>
    <row r="1043" spans="1:10" ht="15" customHeight="1" x14ac:dyDescent="0.3">
      <c r="A1043" s="2" t="s">
        <v>336</v>
      </c>
      <c r="B1043" s="2" t="s">
        <v>41</v>
      </c>
      <c r="C1043" s="2" t="s">
        <v>24</v>
      </c>
      <c r="D1043" s="2" t="s">
        <v>34309</v>
      </c>
      <c r="E1043" s="3">
        <v>25</v>
      </c>
      <c r="F1043" s="3">
        <v>1</v>
      </c>
      <c r="G1043" s="2" t="s">
        <v>1088</v>
      </c>
      <c r="H1043" s="2" t="s">
        <v>629</v>
      </c>
      <c r="I1043" s="2" t="s">
        <v>34308</v>
      </c>
      <c r="J1043" s="2">
        <v>36374363</v>
      </c>
    </row>
    <row r="1044" spans="1:10" ht="15" customHeight="1" x14ac:dyDescent="0.3">
      <c r="A1044" s="2" t="s">
        <v>336</v>
      </c>
      <c r="B1044" s="2" t="s">
        <v>41</v>
      </c>
      <c r="C1044" s="2" t="s">
        <v>109</v>
      </c>
      <c r="D1044" s="2" t="s">
        <v>34315</v>
      </c>
      <c r="E1044" s="3">
        <v>25</v>
      </c>
      <c r="F1044" s="3">
        <v>7</v>
      </c>
      <c r="G1044" s="2" t="s">
        <v>1088</v>
      </c>
      <c r="H1044" s="2" t="s">
        <v>797</v>
      </c>
      <c r="I1044" s="2" t="s">
        <v>34308</v>
      </c>
      <c r="J1044" s="2">
        <v>36374363</v>
      </c>
    </row>
    <row r="1045" spans="1:10" ht="15" customHeight="1" x14ac:dyDescent="0.3">
      <c r="A1045" s="2" t="s">
        <v>336</v>
      </c>
      <c r="B1045" s="2" t="s">
        <v>41</v>
      </c>
      <c r="C1045" s="2" t="s">
        <v>24</v>
      </c>
      <c r="D1045" s="2" t="s">
        <v>34309</v>
      </c>
      <c r="E1045" s="3">
        <v>25</v>
      </c>
      <c r="F1045" s="3">
        <v>1</v>
      </c>
      <c r="G1045" s="2" t="s">
        <v>1088</v>
      </c>
      <c r="H1045" s="2" t="s">
        <v>629</v>
      </c>
      <c r="I1045" s="2" t="s">
        <v>34308</v>
      </c>
      <c r="J1045" s="2">
        <v>36845159</v>
      </c>
    </row>
    <row r="1046" spans="1:10" ht="15" customHeight="1" x14ac:dyDescent="0.3">
      <c r="A1046" s="2" t="s">
        <v>336</v>
      </c>
      <c r="B1046" s="2" t="s">
        <v>41</v>
      </c>
      <c r="C1046" s="2" t="s">
        <v>109</v>
      </c>
      <c r="D1046" s="2" t="s">
        <v>34315</v>
      </c>
      <c r="E1046" s="3">
        <v>25</v>
      </c>
      <c r="F1046" s="3">
        <v>7</v>
      </c>
      <c r="G1046" s="2" t="s">
        <v>1088</v>
      </c>
      <c r="H1046" s="2" t="s">
        <v>797</v>
      </c>
      <c r="I1046" s="2" t="s">
        <v>34308</v>
      </c>
      <c r="J1046" s="2">
        <v>36845159</v>
      </c>
    </row>
    <row r="1047" spans="1:10" ht="15" customHeight="1" x14ac:dyDescent="0.3">
      <c r="A1047" s="2" t="s">
        <v>336</v>
      </c>
      <c r="B1047" s="2" t="s">
        <v>41</v>
      </c>
      <c r="C1047" s="2" t="s">
        <v>24</v>
      </c>
      <c r="D1047" s="2" t="s">
        <v>34309</v>
      </c>
      <c r="E1047" s="3">
        <v>25</v>
      </c>
      <c r="F1047" s="3">
        <v>1</v>
      </c>
      <c r="G1047" s="2" t="s">
        <v>1088</v>
      </c>
      <c r="H1047" s="2" t="s">
        <v>629</v>
      </c>
      <c r="I1047" s="2" t="s">
        <v>34308</v>
      </c>
      <c r="J1047" s="2">
        <v>37868983</v>
      </c>
    </row>
    <row r="1048" spans="1:10" ht="15" customHeight="1" x14ac:dyDescent="0.3">
      <c r="A1048" s="2" t="s">
        <v>336</v>
      </c>
      <c r="B1048" s="2" t="s">
        <v>41</v>
      </c>
      <c r="C1048" s="2" t="s">
        <v>109</v>
      </c>
      <c r="D1048" s="2" t="s">
        <v>34315</v>
      </c>
      <c r="E1048" s="3">
        <v>25</v>
      </c>
      <c r="F1048" s="3">
        <v>7</v>
      </c>
      <c r="G1048" s="2" t="s">
        <v>1088</v>
      </c>
      <c r="H1048" s="2" t="s">
        <v>797</v>
      </c>
      <c r="I1048" s="2" t="s">
        <v>34308</v>
      </c>
      <c r="J1048" s="2">
        <v>38319477</v>
      </c>
    </row>
    <row r="1049" spans="1:10" ht="15" customHeight="1" x14ac:dyDescent="0.3">
      <c r="A1049" s="2" t="s">
        <v>336</v>
      </c>
      <c r="B1049" s="2" t="s">
        <v>41</v>
      </c>
      <c r="C1049" s="2" t="s">
        <v>109</v>
      </c>
      <c r="D1049" s="2" t="s">
        <v>34315</v>
      </c>
      <c r="E1049" s="3">
        <v>25</v>
      </c>
      <c r="F1049" s="3">
        <v>7</v>
      </c>
      <c r="G1049" s="2" t="s">
        <v>1088</v>
      </c>
      <c r="H1049" s="2" t="s">
        <v>797</v>
      </c>
      <c r="I1049" s="2" t="s">
        <v>34308</v>
      </c>
      <c r="J1049" s="2">
        <v>37868983</v>
      </c>
    </row>
    <row r="1050" spans="1:10" ht="15" customHeight="1" x14ac:dyDescent="0.3">
      <c r="A1050" s="2" t="s">
        <v>336</v>
      </c>
      <c r="B1050" s="2" t="s">
        <v>41</v>
      </c>
      <c r="C1050" s="2" t="s">
        <v>24</v>
      </c>
      <c r="D1050" s="2" t="s">
        <v>34309</v>
      </c>
      <c r="E1050" s="3">
        <v>25</v>
      </c>
      <c r="F1050" s="3">
        <v>1</v>
      </c>
      <c r="G1050" s="2" t="s">
        <v>1088</v>
      </c>
      <c r="H1050" s="2" t="s">
        <v>629</v>
      </c>
      <c r="I1050" s="2" t="s">
        <v>34308</v>
      </c>
      <c r="J1050" s="2">
        <v>35445287</v>
      </c>
    </row>
    <row r="1051" spans="1:10" ht="15" customHeight="1" x14ac:dyDescent="0.3">
      <c r="A1051" s="2" t="s">
        <v>336</v>
      </c>
      <c r="B1051" s="2" t="s">
        <v>41</v>
      </c>
      <c r="C1051" s="2" t="s">
        <v>109</v>
      </c>
      <c r="D1051" s="2" t="s">
        <v>34315</v>
      </c>
      <c r="E1051" s="3">
        <v>25</v>
      </c>
      <c r="F1051" s="3">
        <v>7</v>
      </c>
      <c r="G1051" s="2" t="s">
        <v>1088</v>
      </c>
      <c r="H1051" s="2" t="s">
        <v>797</v>
      </c>
      <c r="I1051" s="2" t="s">
        <v>34308</v>
      </c>
      <c r="J1051" s="2">
        <v>34347947</v>
      </c>
    </row>
    <row r="1052" spans="1:10" ht="15" customHeight="1" x14ac:dyDescent="0.3">
      <c r="A1052" s="2" t="s">
        <v>336</v>
      </c>
      <c r="B1052" s="2" t="s">
        <v>41</v>
      </c>
      <c r="C1052" s="2" t="s">
        <v>109</v>
      </c>
      <c r="D1052" s="2" t="s">
        <v>34315</v>
      </c>
      <c r="E1052" s="3">
        <v>25</v>
      </c>
      <c r="F1052" s="3">
        <v>7</v>
      </c>
      <c r="G1052" s="2" t="s">
        <v>1088</v>
      </c>
      <c r="H1052" s="2" t="s">
        <v>797</v>
      </c>
      <c r="I1052" s="2" t="s">
        <v>34308</v>
      </c>
      <c r="J1052" s="2">
        <v>35445287</v>
      </c>
    </row>
    <row r="1053" spans="1:10" ht="15" customHeight="1" x14ac:dyDescent="0.3">
      <c r="A1053" s="2" t="s">
        <v>336</v>
      </c>
      <c r="B1053" s="2" t="s">
        <v>41</v>
      </c>
      <c r="C1053" s="2" t="s">
        <v>24</v>
      </c>
      <c r="D1053" s="2" t="s">
        <v>34309</v>
      </c>
      <c r="E1053" s="3">
        <v>25</v>
      </c>
      <c r="F1053" s="3">
        <v>1</v>
      </c>
      <c r="G1053" s="2" t="s">
        <v>1088</v>
      </c>
      <c r="H1053" s="2" t="s">
        <v>629</v>
      </c>
      <c r="I1053" s="2" t="s">
        <v>34308</v>
      </c>
      <c r="J1053" s="2">
        <v>35967382</v>
      </c>
    </row>
    <row r="1054" spans="1:10" ht="15" customHeight="1" x14ac:dyDescent="0.3">
      <c r="A1054" s="2" t="s">
        <v>336</v>
      </c>
      <c r="B1054" s="2" t="s">
        <v>41</v>
      </c>
      <c r="C1054" s="2" t="s">
        <v>109</v>
      </c>
      <c r="D1054" s="2" t="s">
        <v>34315</v>
      </c>
      <c r="E1054" s="3">
        <v>25</v>
      </c>
      <c r="F1054" s="3">
        <v>7</v>
      </c>
      <c r="G1054" s="2" t="s">
        <v>1088</v>
      </c>
      <c r="H1054" s="2" t="s">
        <v>797</v>
      </c>
      <c r="I1054" s="2" t="s">
        <v>34308</v>
      </c>
      <c r="J1054" s="2">
        <v>35967382</v>
      </c>
    </row>
    <row r="1055" spans="1:10" ht="15" customHeight="1" x14ac:dyDescent="0.3">
      <c r="A1055" s="2" t="s">
        <v>336</v>
      </c>
      <c r="B1055" s="2" t="s">
        <v>41</v>
      </c>
      <c r="C1055" s="2" t="s">
        <v>24</v>
      </c>
      <c r="D1055" s="2" t="s">
        <v>34309</v>
      </c>
      <c r="E1055" s="3">
        <v>25</v>
      </c>
      <c r="F1055" s="3">
        <v>1</v>
      </c>
      <c r="G1055" s="2" t="s">
        <v>1088</v>
      </c>
      <c r="H1055" s="2" t="s">
        <v>629</v>
      </c>
      <c r="I1055" s="2" t="s">
        <v>34308</v>
      </c>
      <c r="J1055" s="2">
        <v>33894392</v>
      </c>
    </row>
    <row r="1056" spans="1:10" ht="15" customHeight="1" x14ac:dyDescent="0.3">
      <c r="A1056" s="2" t="s">
        <v>336</v>
      </c>
      <c r="B1056" s="2" t="s">
        <v>41</v>
      </c>
      <c r="C1056" s="2" t="s">
        <v>109</v>
      </c>
      <c r="D1056" s="2" t="s">
        <v>34315</v>
      </c>
      <c r="E1056" s="3">
        <v>25</v>
      </c>
      <c r="F1056" s="3">
        <v>7</v>
      </c>
      <c r="G1056" s="2" t="s">
        <v>1088</v>
      </c>
      <c r="H1056" s="2" t="s">
        <v>797</v>
      </c>
      <c r="I1056" s="2" t="s">
        <v>34308</v>
      </c>
      <c r="J1056" s="2">
        <v>33894392</v>
      </c>
    </row>
    <row r="1057" spans="1:10" ht="15" customHeight="1" x14ac:dyDescent="0.3">
      <c r="A1057" s="2" t="s">
        <v>336</v>
      </c>
      <c r="B1057" s="2" t="s">
        <v>41</v>
      </c>
      <c r="C1057" s="2" t="s">
        <v>109</v>
      </c>
      <c r="D1057" s="2" t="s">
        <v>34315</v>
      </c>
      <c r="E1057" s="3">
        <v>25</v>
      </c>
      <c r="F1057" s="3">
        <v>7</v>
      </c>
      <c r="G1057" s="2" t="s">
        <v>1088</v>
      </c>
      <c r="H1057" s="2" t="s">
        <v>797</v>
      </c>
      <c r="I1057" s="2" t="s">
        <v>34308</v>
      </c>
      <c r="J1057" s="2">
        <v>33059098</v>
      </c>
    </row>
    <row r="1058" spans="1:10" ht="15" customHeight="1" x14ac:dyDescent="0.3">
      <c r="A1058" s="2" t="s">
        <v>336</v>
      </c>
      <c r="B1058" s="2" t="s">
        <v>41</v>
      </c>
      <c r="C1058" s="2" t="s">
        <v>24</v>
      </c>
      <c r="D1058" s="2" t="s">
        <v>34309</v>
      </c>
      <c r="E1058" s="3">
        <v>25</v>
      </c>
      <c r="F1058" s="3">
        <v>1</v>
      </c>
      <c r="G1058" s="2" t="s">
        <v>1088</v>
      </c>
      <c r="H1058" s="2" t="s">
        <v>629</v>
      </c>
      <c r="I1058" s="2" t="s">
        <v>34308</v>
      </c>
      <c r="J1058" s="2">
        <v>33777011</v>
      </c>
    </row>
    <row r="1059" spans="1:10" ht="15" customHeight="1" x14ac:dyDescent="0.3">
      <c r="A1059" s="2" t="s">
        <v>336</v>
      </c>
      <c r="B1059" s="2" t="s">
        <v>41</v>
      </c>
      <c r="C1059" s="2" t="s">
        <v>109</v>
      </c>
      <c r="D1059" s="2" t="s">
        <v>34315</v>
      </c>
      <c r="E1059" s="3">
        <v>25</v>
      </c>
      <c r="F1059" s="3">
        <v>7</v>
      </c>
      <c r="G1059" s="2" t="s">
        <v>1088</v>
      </c>
      <c r="H1059" s="2" t="s">
        <v>797</v>
      </c>
      <c r="I1059" s="2" t="s">
        <v>34308</v>
      </c>
      <c r="J1059" s="2">
        <v>33777011</v>
      </c>
    </row>
    <row r="1060" spans="1:10" ht="15" customHeight="1" x14ac:dyDescent="0.3">
      <c r="A1060" s="2" t="s">
        <v>336</v>
      </c>
      <c r="B1060" s="2" t="s">
        <v>41</v>
      </c>
      <c r="C1060" s="2" t="s">
        <v>109</v>
      </c>
      <c r="D1060" s="2" t="s">
        <v>34315</v>
      </c>
      <c r="E1060" s="3">
        <v>25</v>
      </c>
      <c r="F1060" s="3">
        <v>7</v>
      </c>
      <c r="G1060" s="2" t="s">
        <v>1088</v>
      </c>
      <c r="H1060" s="2" t="s">
        <v>797</v>
      </c>
      <c r="I1060" s="2" t="s">
        <v>34308</v>
      </c>
      <c r="J1060" s="2">
        <v>31916122</v>
      </c>
    </row>
    <row r="1061" spans="1:10" ht="15" customHeight="1" x14ac:dyDescent="0.3">
      <c r="A1061" s="2" t="s">
        <v>336</v>
      </c>
      <c r="B1061" s="2" t="s">
        <v>41</v>
      </c>
      <c r="C1061" s="2" t="s">
        <v>24</v>
      </c>
      <c r="D1061" s="2" t="s">
        <v>34309</v>
      </c>
      <c r="E1061" s="3">
        <v>25</v>
      </c>
      <c r="F1061" s="3">
        <v>1</v>
      </c>
      <c r="G1061" s="2" t="s">
        <v>1088</v>
      </c>
      <c r="H1061" s="2" t="s">
        <v>629</v>
      </c>
      <c r="I1061" s="2" t="s">
        <v>34308</v>
      </c>
      <c r="J1061" s="2">
        <v>32296413</v>
      </c>
    </row>
    <row r="1062" spans="1:10" ht="15" customHeight="1" x14ac:dyDescent="0.3">
      <c r="A1062" s="2" t="s">
        <v>336</v>
      </c>
      <c r="B1062" s="2" t="s">
        <v>41</v>
      </c>
      <c r="C1062" s="2" t="s">
        <v>109</v>
      </c>
      <c r="D1062" s="2" t="s">
        <v>34315</v>
      </c>
      <c r="E1062" s="3">
        <v>25</v>
      </c>
      <c r="F1062" s="3">
        <v>7</v>
      </c>
      <c r="G1062" s="2" t="s">
        <v>1088</v>
      </c>
      <c r="H1062" s="2" t="s">
        <v>797</v>
      </c>
      <c r="I1062" s="2" t="s">
        <v>34308</v>
      </c>
      <c r="J1062" s="2">
        <v>32296413</v>
      </c>
    </row>
    <row r="1063" spans="1:10" ht="15" customHeight="1" x14ac:dyDescent="0.3">
      <c r="A1063" s="2" t="s">
        <v>348</v>
      </c>
      <c r="B1063" s="2" t="s">
        <v>34333</v>
      </c>
      <c r="C1063" s="2" t="s">
        <v>420</v>
      </c>
      <c r="D1063" s="2" t="s">
        <v>34339</v>
      </c>
      <c r="E1063" s="3">
        <v>26</v>
      </c>
      <c r="F1063" s="3">
        <v>32</v>
      </c>
      <c r="G1063" s="2" t="s">
        <v>1099</v>
      </c>
      <c r="H1063" s="2" t="s">
        <v>1183</v>
      </c>
      <c r="I1063" s="2" t="s">
        <v>34305</v>
      </c>
      <c r="J1063" s="2" t="s">
        <v>352</v>
      </c>
    </row>
    <row r="1064" spans="1:10" ht="15" customHeight="1" x14ac:dyDescent="0.3">
      <c r="A1064" s="2" t="s">
        <v>348</v>
      </c>
      <c r="B1064" s="2" t="s">
        <v>34333</v>
      </c>
      <c r="C1064" s="2" t="s">
        <v>420</v>
      </c>
      <c r="D1064" s="2" t="s">
        <v>34339</v>
      </c>
      <c r="E1064" s="3">
        <v>26</v>
      </c>
      <c r="F1064" s="3">
        <v>32</v>
      </c>
      <c r="G1064" s="2" t="s">
        <v>1099</v>
      </c>
      <c r="H1064" s="2" t="s">
        <v>1183</v>
      </c>
      <c r="I1064" s="2" t="s">
        <v>14</v>
      </c>
      <c r="J1064" s="2" t="s">
        <v>354</v>
      </c>
    </row>
    <row r="1065" spans="1:10" ht="15" customHeight="1" x14ac:dyDescent="0.3">
      <c r="A1065" s="2" t="s">
        <v>348</v>
      </c>
      <c r="B1065" s="2" t="s">
        <v>34333</v>
      </c>
      <c r="C1065" s="2" t="s">
        <v>217</v>
      </c>
      <c r="D1065" s="2" t="s">
        <v>34324</v>
      </c>
      <c r="E1065" s="3">
        <v>26</v>
      </c>
      <c r="F1065" s="3">
        <v>16</v>
      </c>
      <c r="G1065" s="2" t="s">
        <v>1099</v>
      </c>
      <c r="H1065" s="2" t="s">
        <v>940</v>
      </c>
      <c r="I1065" s="2" t="s">
        <v>34306</v>
      </c>
      <c r="J1065" s="2" t="s">
        <v>6810</v>
      </c>
    </row>
    <row r="1066" spans="1:10" ht="15" customHeight="1" x14ac:dyDescent="0.3">
      <c r="A1066" s="2" t="s">
        <v>348</v>
      </c>
      <c r="B1066" s="2" t="s">
        <v>34333</v>
      </c>
      <c r="C1066" s="2" t="s">
        <v>282</v>
      </c>
      <c r="D1066" s="2" t="s">
        <v>34329</v>
      </c>
      <c r="E1066" s="3">
        <v>26</v>
      </c>
      <c r="F1066" s="3">
        <v>21</v>
      </c>
      <c r="G1066" s="2" t="s">
        <v>1099</v>
      </c>
      <c r="H1066" s="2" t="s">
        <v>1024</v>
      </c>
      <c r="I1066" s="2" t="s">
        <v>34306</v>
      </c>
      <c r="J1066" s="2" t="s">
        <v>6810</v>
      </c>
    </row>
    <row r="1067" spans="1:10" ht="15" customHeight="1" x14ac:dyDescent="0.3">
      <c r="A1067" s="2" t="s">
        <v>348</v>
      </c>
      <c r="B1067" s="2" t="s">
        <v>34333</v>
      </c>
      <c r="C1067" s="2" t="s">
        <v>420</v>
      </c>
      <c r="D1067" s="2" t="s">
        <v>34339</v>
      </c>
      <c r="E1067" s="3">
        <v>26</v>
      </c>
      <c r="F1067" s="3">
        <v>32</v>
      </c>
      <c r="G1067" s="2" t="s">
        <v>1099</v>
      </c>
      <c r="H1067" s="2" t="s">
        <v>1183</v>
      </c>
      <c r="I1067" s="2" t="s">
        <v>34307</v>
      </c>
      <c r="J1067" s="2" t="s">
        <v>5535</v>
      </c>
    </row>
    <row r="1068" spans="1:10" ht="15" customHeight="1" x14ac:dyDescent="0.3">
      <c r="A1068" s="2" t="s">
        <v>348</v>
      </c>
      <c r="B1068" s="2" t="s">
        <v>34333</v>
      </c>
      <c r="C1068" s="2" t="s">
        <v>267</v>
      </c>
      <c r="D1068" s="2" t="s">
        <v>34328</v>
      </c>
      <c r="E1068" s="3">
        <v>26</v>
      </c>
      <c r="F1068" s="3">
        <v>20</v>
      </c>
      <c r="G1068" s="2" t="s">
        <v>1099</v>
      </c>
      <c r="H1068" s="2" t="s">
        <v>1011</v>
      </c>
      <c r="I1068" s="2" t="s">
        <v>34307</v>
      </c>
      <c r="J1068" s="2" t="s">
        <v>5535</v>
      </c>
    </row>
    <row r="1069" spans="1:10" ht="15" customHeight="1" x14ac:dyDescent="0.3">
      <c r="A1069" s="2" t="s">
        <v>348</v>
      </c>
      <c r="B1069" s="2" t="s">
        <v>34333</v>
      </c>
      <c r="C1069" s="2" t="s">
        <v>40</v>
      </c>
      <c r="D1069" s="2" t="s">
        <v>34310</v>
      </c>
      <c r="E1069" s="3">
        <v>26</v>
      </c>
      <c r="F1069" s="3">
        <v>2</v>
      </c>
      <c r="G1069" s="2" t="s">
        <v>1099</v>
      </c>
      <c r="H1069" s="2" t="s">
        <v>653</v>
      </c>
      <c r="I1069" s="2" t="s">
        <v>34307</v>
      </c>
      <c r="J1069" s="2" t="s">
        <v>5535</v>
      </c>
    </row>
    <row r="1070" spans="1:10" ht="15" customHeight="1" x14ac:dyDescent="0.3">
      <c r="A1070" s="2" t="s">
        <v>348</v>
      </c>
      <c r="B1070" s="2" t="s">
        <v>34333</v>
      </c>
      <c r="C1070" s="2" t="s">
        <v>420</v>
      </c>
      <c r="D1070" s="2" t="s">
        <v>34339</v>
      </c>
      <c r="E1070" s="3">
        <v>26</v>
      </c>
      <c r="F1070" s="3">
        <v>32</v>
      </c>
      <c r="G1070" s="2" t="s">
        <v>1099</v>
      </c>
      <c r="H1070" s="2" t="s">
        <v>1183</v>
      </c>
      <c r="I1070" s="2" t="s">
        <v>34308</v>
      </c>
      <c r="J1070" s="2">
        <v>38676811</v>
      </c>
    </row>
    <row r="1071" spans="1:10" ht="15" customHeight="1" x14ac:dyDescent="0.3">
      <c r="A1071" s="2" t="s">
        <v>348</v>
      </c>
      <c r="B1071" s="2" t="s">
        <v>34333</v>
      </c>
      <c r="C1071" s="2" t="s">
        <v>267</v>
      </c>
      <c r="D1071" s="2" t="s">
        <v>34328</v>
      </c>
      <c r="E1071" s="3">
        <v>26</v>
      </c>
      <c r="F1071" s="3">
        <v>20</v>
      </c>
      <c r="G1071" s="2" t="s">
        <v>1099</v>
      </c>
      <c r="H1071" s="2" t="s">
        <v>1011</v>
      </c>
      <c r="I1071" s="2" t="s">
        <v>34308</v>
      </c>
      <c r="J1071" s="2">
        <v>31707357</v>
      </c>
    </row>
    <row r="1072" spans="1:10" ht="15" customHeight="1" x14ac:dyDescent="0.3">
      <c r="A1072" s="2" t="s">
        <v>361</v>
      </c>
      <c r="B1072" s="2" t="s">
        <v>34334</v>
      </c>
      <c r="C1072" s="2" t="s">
        <v>310</v>
      </c>
      <c r="D1072" s="2" t="s">
        <v>34331</v>
      </c>
      <c r="E1072" s="3">
        <v>27</v>
      </c>
      <c r="F1072" s="3">
        <v>23</v>
      </c>
      <c r="G1072" s="2" t="s">
        <v>1105</v>
      </c>
      <c r="H1072" s="2" t="s">
        <v>1052</v>
      </c>
      <c r="I1072" s="2" t="s">
        <v>34305</v>
      </c>
      <c r="J1072" s="2" t="s">
        <v>1071</v>
      </c>
    </row>
    <row r="1073" spans="1:10" ht="15" customHeight="1" x14ac:dyDescent="0.3">
      <c r="A1073" s="2" t="s">
        <v>361</v>
      </c>
      <c r="B1073" s="2" t="s">
        <v>34334</v>
      </c>
      <c r="C1073" s="2" t="s">
        <v>310</v>
      </c>
      <c r="D1073" s="2" t="s">
        <v>34331</v>
      </c>
      <c r="E1073" s="3">
        <v>27</v>
      </c>
      <c r="F1073" s="3">
        <v>23</v>
      </c>
      <c r="G1073" s="2" t="s">
        <v>1105</v>
      </c>
      <c r="H1073" s="2" t="s">
        <v>1052</v>
      </c>
      <c r="I1073" s="2" t="s">
        <v>34305</v>
      </c>
      <c r="J1073" s="2" t="s">
        <v>315</v>
      </c>
    </row>
    <row r="1074" spans="1:10" ht="15" customHeight="1" x14ac:dyDescent="0.3">
      <c r="A1074" s="2" t="s">
        <v>361</v>
      </c>
      <c r="B1074" s="2" t="s">
        <v>34334</v>
      </c>
      <c r="C1074" s="2" t="s">
        <v>310</v>
      </c>
      <c r="D1074" s="2" t="s">
        <v>34331</v>
      </c>
      <c r="E1074" s="3">
        <v>27</v>
      </c>
      <c r="F1074" s="3">
        <v>23</v>
      </c>
      <c r="G1074" s="2" t="s">
        <v>1105</v>
      </c>
      <c r="H1074" s="2" t="s">
        <v>1052</v>
      </c>
      <c r="I1074" s="2" t="s">
        <v>14</v>
      </c>
      <c r="J1074" s="2" t="s">
        <v>317</v>
      </c>
    </row>
    <row r="1075" spans="1:10" ht="15" customHeight="1" x14ac:dyDescent="0.3">
      <c r="A1075" s="2" t="s">
        <v>361</v>
      </c>
      <c r="B1075" s="2" t="s">
        <v>34334</v>
      </c>
      <c r="C1075" s="2" t="s">
        <v>282</v>
      </c>
      <c r="D1075" s="2" t="s">
        <v>34329</v>
      </c>
      <c r="E1075" s="3">
        <v>27</v>
      </c>
      <c r="F1075" s="3">
        <v>21</v>
      </c>
      <c r="G1075" s="2" t="s">
        <v>1105</v>
      </c>
      <c r="H1075" s="2" t="s">
        <v>1024</v>
      </c>
      <c r="I1075" s="2" t="s">
        <v>34307</v>
      </c>
      <c r="J1075" s="2" t="s">
        <v>5810</v>
      </c>
    </row>
    <row r="1076" spans="1:10" ht="15" customHeight="1" x14ac:dyDescent="0.3">
      <c r="A1076" s="2" t="s">
        <v>361</v>
      </c>
      <c r="B1076" s="2" t="s">
        <v>34334</v>
      </c>
      <c r="C1076" s="2" t="s">
        <v>143</v>
      </c>
      <c r="D1076" s="2" t="s">
        <v>34318</v>
      </c>
      <c r="E1076" s="3">
        <v>27</v>
      </c>
      <c r="F1076" s="3">
        <v>10</v>
      </c>
      <c r="G1076" s="2" t="s">
        <v>1105</v>
      </c>
      <c r="H1076" s="2" t="s">
        <v>852</v>
      </c>
      <c r="I1076" s="2" t="s">
        <v>34307</v>
      </c>
      <c r="J1076" s="2" t="s">
        <v>5810</v>
      </c>
    </row>
    <row r="1077" spans="1:10" ht="15" customHeight="1" x14ac:dyDescent="0.3">
      <c r="A1077" s="2" t="s">
        <v>361</v>
      </c>
      <c r="B1077" s="2" t="s">
        <v>34334</v>
      </c>
      <c r="C1077" s="2" t="s">
        <v>370</v>
      </c>
      <c r="D1077" s="2" t="s">
        <v>34335</v>
      </c>
      <c r="E1077" s="3">
        <v>27</v>
      </c>
      <c r="F1077" s="3">
        <v>28</v>
      </c>
      <c r="G1077" s="2" t="s">
        <v>1105</v>
      </c>
      <c r="H1077" s="2" t="s">
        <v>1126</v>
      </c>
      <c r="I1077" s="2" t="s">
        <v>34307</v>
      </c>
      <c r="J1077" s="2" t="s">
        <v>6211</v>
      </c>
    </row>
    <row r="1078" spans="1:10" ht="15" customHeight="1" x14ac:dyDescent="0.3">
      <c r="A1078" s="2" t="s">
        <v>361</v>
      </c>
      <c r="B1078" s="2" t="s">
        <v>34334</v>
      </c>
      <c r="C1078" s="2" t="s">
        <v>267</v>
      </c>
      <c r="D1078" s="2" t="s">
        <v>34328</v>
      </c>
      <c r="E1078" s="3">
        <v>27</v>
      </c>
      <c r="F1078" s="3">
        <v>20</v>
      </c>
      <c r="G1078" s="2" t="s">
        <v>1105</v>
      </c>
      <c r="H1078" s="2" t="s">
        <v>1011</v>
      </c>
      <c r="I1078" s="2" t="s">
        <v>34308</v>
      </c>
      <c r="J1078" s="2">
        <v>34789453</v>
      </c>
    </row>
    <row r="1079" spans="1:10" ht="15" customHeight="1" x14ac:dyDescent="0.3">
      <c r="A1079" s="2" t="s">
        <v>370</v>
      </c>
      <c r="B1079" s="2" t="s">
        <v>34335</v>
      </c>
      <c r="C1079" s="2" t="s">
        <v>361</v>
      </c>
      <c r="D1079" s="2" t="s">
        <v>34334</v>
      </c>
      <c r="E1079" s="3">
        <v>28</v>
      </c>
      <c r="F1079" s="3">
        <v>27</v>
      </c>
      <c r="G1079" s="2" t="s">
        <v>1126</v>
      </c>
      <c r="H1079" s="2" t="s">
        <v>1105</v>
      </c>
      <c r="I1079" s="2" t="s">
        <v>34307</v>
      </c>
      <c r="J1079" s="2" t="s">
        <v>6211</v>
      </c>
    </row>
    <row r="1080" spans="1:10" ht="15" customHeight="1" x14ac:dyDescent="0.3">
      <c r="A1080" s="2" t="s">
        <v>386</v>
      </c>
      <c r="B1080" s="2" t="s">
        <v>34336</v>
      </c>
      <c r="C1080" s="2" t="s">
        <v>267</v>
      </c>
      <c r="D1080" s="2" t="s">
        <v>34328</v>
      </c>
      <c r="E1080" s="3">
        <v>29</v>
      </c>
      <c r="F1080" s="3">
        <v>20</v>
      </c>
      <c r="G1080" s="2" t="s">
        <v>1139</v>
      </c>
      <c r="H1080" s="2" t="s">
        <v>1011</v>
      </c>
      <c r="I1080" s="2" t="s">
        <v>34306</v>
      </c>
      <c r="J1080" s="2" t="s">
        <v>6849</v>
      </c>
    </row>
    <row r="1081" spans="1:10" ht="15" customHeight="1" x14ac:dyDescent="0.3">
      <c r="A1081" s="2" t="s">
        <v>398</v>
      </c>
      <c r="B1081" s="2" t="s">
        <v>34337</v>
      </c>
      <c r="C1081" s="2" t="s">
        <v>324</v>
      </c>
      <c r="D1081" s="2" t="s">
        <v>34332</v>
      </c>
      <c r="E1081" s="3">
        <v>30</v>
      </c>
      <c r="F1081" s="3">
        <v>24</v>
      </c>
      <c r="G1081" s="2" t="s">
        <v>1163</v>
      </c>
      <c r="H1081" s="2" t="s">
        <v>1074</v>
      </c>
      <c r="I1081" s="2" t="s">
        <v>34305</v>
      </c>
      <c r="J1081" s="2" t="s">
        <v>328</v>
      </c>
    </row>
    <row r="1082" spans="1:10" ht="15" customHeight="1" x14ac:dyDescent="0.3">
      <c r="A1082" s="2" t="s">
        <v>398</v>
      </c>
      <c r="B1082" s="2" t="s">
        <v>34337</v>
      </c>
      <c r="C1082" s="2" t="s">
        <v>420</v>
      </c>
      <c r="D1082" s="2" t="s">
        <v>34339</v>
      </c>
      <c r="E1082" s="3">
        <v>30</v>
      </c>
      <c r="F1082" s="3">
        <v>32</v>
      </c>
      <c r="G1082" s="2" t="s">
        <v>1163</v>
      </c>
      <c r="H1082" s="2" t="s">
        <v>1183</v>
      </c>
      <c r="I1082" s="2" t="s">
        <v>34308</v>
      </c>
      <c r="J1082" s="2">
        <v>38194689</v>
      </c>
    </row>
    <row r="1083" spans="1:10" ht="15" customHeight="1" x14ac:dyDescent="0.3">
      <c r="A1083" s="2" t="s">
        <v>398</v>
      </c>
      <c r="B1083" s="2" t="s">
        <v>34337</v>
      </c>
      <c r="C1083" s="2" t="s">
        <v>420</v>
      </c>
      <c r="D1083" s="2" t="s">
        <v>34339</v>
      </c>
      <c r="E1083" s="3">
        <v>30</v>
      </c>
      <c r="F1083" s="3">
        <v>32</v>
      </c>
      <c r="G1083" s="2" t="s">
        <v>1163</v>
      </c>
      <c r="H1083" s="2" t="s">
        <v>1183</v>
      </c>
      <c r="I1083" s="2" t="s">
        <v>34308</v>
      </c>
      <c r="J1083" s="2">
        <v>35947323</v>
      </c>
    </row>
    <row r="1084" spans="1:10" ht="15" customHeight="1" x14ac:dyDescent="0.3">
      <c r="A1084" s="2" t="s">
        <v>409</v>
      </c>
      <c r="B1084" s="2" t="s">
        <v>34338</v>
      </c>
      <c r="C1084" s="2" t="s">
        <v>465</v>
      </c>
      <c r="D1084" s="2" t="s">
        <v>34343</v>
      </c>
      <c r="E1084" s="3">
        <v>31</v>
      </c>
      <c r="F1084" s="3">
        <v>36</v>
      </c>
      <c r="G1084" s="2" t="s">
        <v>1173</v>
      </c>
      <c r="H1084" s="2" t="s">
        <v>1222</v>
      </c>
      <c r="I1084" s="2" t="s">
        <v>34305</v>
      </c>
      <c r="J1084" s="2" t="s">
        <v>469</v>
      </c>
    </row>
    <row r="1085" spans="1:10" ht="15" customHeight="1" x14ac:dyDescent="0.3">
      <c r="A1085" s="2" t="s">
        <v>409</v>
      </c>
      <c r="B1085" s="2" t="s">
        <v>34338</v>
      </c>
      <c r="C1085" s="2" t="s">
        <v>454</v>
      </c>
      <c r="D1085" s="2" t="s">
        <v>34342</v>
      </c>
      <c r="E1085" s="3">
        <v>31</v>
      </c>
      <c r="F1085" s="3">
        <v>35</v>
      </c>
      <c r="G1085" s="2" t="s">
        <v>1173</v>
      </c>
      <c r="H1085" s="2" t="s">
        <v>1213</v>
      </c>
      <c r="I1085" s="2" t="s">
        <v>34305</v>
      </c>
      <c r="J1085" s="2" t="s">
        <v>412</v>
      </c>
    </row>
    <row r="1086" spans="1:10" ht="15" customHeight="1" x14ac:dyDescent="0.3">
      <c r="A1086" s="2" t="s">
        <v>409</v>
      </c>
      <c r="B1086" s="2" t="s">
        <v>34338</v>
      </c>
      <c r="C1086" s="2" t="s">
        <v>465</v>
      </c>
      <c r="D1086" s="2" t="s">
        <v>34343</v>
      </c>
      <c r="E1086" s="3">
        <v>31</v>
      </c>
      <c r="F1086" s="3">
        <v>36</v>
      </c>
      <c r="G1086" s="2" t="s">
        <v>1173</v>
      </c>
      <c r="H1086" s="2" t="s">
        <v>1222</v>
      </c>
      <c r="I1086" s="2" t="s">
        <v>34305</v>
      </c>
      <c r="J1086" s="2" t="s">
        <v>412</v>
      </c>
    </row>
    <row r="1087" spans="1:10" ht="15" customHeight="1" x14ac:dyDescent="0.3">
      <c r="A1087" s="2" t="s">
        <v>409</v>
      </c>
      <c r="B1087" s="2" t="s">
        <v>34338</v>
      </c>
      <c r="C1087" s="2" t="s">
        <v>476</v>
      </c>
      <c r="D1087" s="2" t="s">
        <v>34344</v>
      </c>
      <c r="E1087" s="3">
        <v>31</v>
      </c>
      <c r="F1087" s="3">
        <v>37</v>
      </c>
      <c r="G1087" s="2" t="s">
        <v>1173</v>
      </c>
      <c r="H1087" s="2" t="s">
        <v>1232</v>
      </c>
      <c r="I1087" s="2" t="s">
        <v>14</v>
      </c>
      <c r="J1087" s="2" t="s">
        <v>414</v>
      </c>
    </row>
    <row r="1088" spans="1:10" ht="15" customHeight="1" x14ac:dyDescent="0.3">
      <c r="A1088" s="2" t="s">
        <v>409</v>
      </c>
      <c r="B1088" s="2" t="s">
        <v>34338</v>
      </c>
      <c r="C1088" s="2" t="s">
        <v>454</v>
      </c>
      <c r="D1088" s="2" t="s">
        <v>34342</v>
      </c>
      <c r="E1088" s="3">
        <v>31</v>
      </c>
      <c r="F1088" s="3">
        <v>35</v>
      </c>
      <c r="G1088" s="2" t="s">
        <v>1173</v>
      </c>
      <c r="H1088" s="2" t="s">
        <v>1213</v>
      </c>
      <c r="I1088" s="2" t="s">
        <v>14</v>
      </c>
      <c r="J1088" s="2" t="s">
        <v>414</v>
      </c>
    </row>
    <row r="1089" spans="1:10" ht="15" customHeight="1" x14ac:dyDescent="0.3">
      <c r="A1089" s="2" t="s">
        <v>409</v>
      </c>
      <c r="B1089" s="2" t="s">
        <v>34338</v>
      </c>
      <c r="C1089" s="2" t="s">
        <v>465</v>
      </c>
      <c r="D1089" s="2" t="s">
        <v>34343</v>
      </c>
      <c r="E1089" s="3">
        <v>31</v>
      </c>
      <c r="F1089" s="3">
        <v>36</v>
      </c>
      <c r="G1089" s="2" t="s">
        <v>1173</v>
      </c>
      <c r="H1089" s="2" t="s">
        <v>1222</v>
      </c>
      <c r="I1089" s="2" t="s">
        <v>14</v>
      </c>
      <c r="J1089" s="2" t="s">
        <v>414</v>
      </c>
    </row>
    <row r="1090" spans="1:10" ht="15" customHeight="1" x14ac:dyDescent="0.3">
      <c r="A1090" s="2" t="s">
        <v>409</v>
      </c>
      <c r="B1090" s="2" t="s">
        <v>34338</v>
      </c>
      <c r="C1090" s="2" t="s">
        <v>24</v>
      </c>
      <c r="D1090" s="2" t="s">
        <v>34309</v>
      </c>
      <c r="E1090" s="3">
        <v>31</v>
      </c>
      <c r="F1090" s="3">
        <v>1</v>
      </c>
      <c r="G1090" s="2" t="s">
        <v>1173</v>
      </c>
      <c r="H1090" s="2" t="s">
        <v>629</v>
      </c>
      <c r="I1090" s="2" t="s">
        <v>34307</v>
      </c>
      <c r="J1090" s="2" t="s">
        <v>5442</v>
      </c>
    </row>
    <row r="1091" spans="1:10" ht="15" customHeight="1" x14ac:dyDescent="0.3">
      <c r="A1091" s="2" t="s">
        <v>409</v>
      </c>
      <c r="B1091" s="2" t="s">
        <v>34338</v>
      </c>
      <c r="C1091" s="2" t="s">
        <v>230</v>
      </c>
      <c r="D1091" s="2" t="s">
        <v>34325</v>
      </c>
      <c r="E1091" s="3">
        <v>31</v>
      </c>
      <c r="F1091" s="3">
        <v>17</v>
      </c>
      <c r="G1091" s="2" t="s">
        <v>1173</v>
      </c>
      <c r="H1091" s="2" t="s">
        <v>958</v>
      </c>
      <c r="I1091" s="2" t="s">
        <v>34307</v>
      </c>
      <c r="J1091" s="2" t="s">
        <v>5442</v>
      </c>
    </row>
    <row r="1092" spans="1:10" ht="15" customHeight="1" x14ac:dyDescent="0.3">
      <c r="A1092" s="2" t="s">
        <v>409</v>
      </c>
      <c r="B1092" s="2" t="s">
        <v>34338</v>
      </c>
      <c r="C1092" s="2" t="s">
        <v>179</v>
      </c>
      <c r="D1092" s="2" t="s">
        <v>34321</v>
      </c>
      <c r="E1092" s="3">
        <v>31</v>
      </c>
      <c r="F1092" s="3">
        <v>13</v>
      </c>
      <c r="G1092" s="2" t="s">
        <v>1173</v>
      </c>
      <c r="H1092" s="2" t="s">
        <v>884</v>
      </c>
      <c r="I1092" s="2" t="s">
        <v>34307</v>
      </c>
      <c r="J1092" s="2" t="s">
        <v>5442</v>
      </c>
    </row>
    <row r="1093" spans="1:10" ht="15" customHeight="1" x14ac:dyDescent="0.3">
      <c r="A1093" s="2" t="s">
        <v>409</v>
      </c>
      <c r="B1093" s="2" t="s">
        <v>34338</v>
      </c>
      <c r="C1093" s="2" t="s">
        <v>94</v>
      </c>
      <c r="D1093" s="2" t="s">
        <v>34314</v>
      </c>
      <c r="E1093" s="3">
        <v>31</v>
      </c>
      <c r="F1093" s="3">
        <v>6</v>
      </c>
      <c r="G1093" s="2" t="s">
        <v>1173</v>
      </c>
      <c r="H1093" s="2" t="s">
        <v>782</v>
      </c>
      <c r="I1093" s="2" t="s">
        <v>34307</v>
      </c>
      <c r="J1093" s="2" t="s">
        <v>5442</v>
      </c>
    </row>
    <row r="1094" spans="1:10" ht="15" customHeight="1" x14ac:dyDescent="0.3">
      <c r="A1094" s="2" t="s">
        <v>409</v>
      </c>
      <c r="B1094" s="2" t="s">
        <v>34338</v>
      </c>
      <c r="C1094" s="2" t="s">
        <v>295</v>
      </c>
      <c r="D1094" s="2" t="s">
        <v>34330</v>
      </c>
      <c r="E1094" s="3">
        <v>31</v>
      </c>
      <c r="F1094" s="3">
        <v>22</v>
      </c>
      <c r="G1094" s="2" t="s">
        <v>1173</v>
      </c>
      <c r="H1094" s="2" t="s">
        <v>1029</v>
      </c>
      <c r="I1094" s="2" t="s">
        <v>34307</v>
      </c>
      <c r="J1094" s="2" t="s">
        <v>5442</v>
      </c>
    </row>
    <row r="1095" spans="1:10" ht="15" customHeight="1" x14ac:dyDescent="0.3">
      <c r="A1095" s="2" t="s">
        <v>409</v>
      </c>
      <c r="B1095" s="2" t="s">
        <v>34338</v>
      </c>
      <c r="C1095" s="2" t="s">
        <v>170</v>
      </c>
      <c r="D1095" s="2" t="s">
        <v>34320</v>
      </c>
      <c r="E1095" s="3">
        <v>31</v>
      </c>
      <c r="F1095" s="3">
        <v>12</v>
      </c>
      <c r="G1095" s="2" t="s">
        <v>1173</v>
      </c>
      <c r="H1095" s="2" t="s">
        <v>1534</v>
      </c>
      <c r="I1095" s="2" t="s">
        <v>34307</v>
      </c>
      <c r="J1095" s="2" t="s">
        <v>5442</v>
      </c>
    </row>
    <row r="1096" spans="1:10" ht="15" customHeight="1" x14ac:dyDescent="0.3">
      <c r="A1096" s="2" t="s">
        <v>409</v>
      </c>
      <c r="B1096" s="2" t="s">
        <v>34338</v>
      </c>
      <c r="C1096" s="2" t="s">
        <v>465</v>
      </c>
      <c r="D1096" s="2" t="s">
        <v>34343</v>
      </c>
      <c r="E1096" s="3">
        <v>31</v>
      </c>
      <c r="F1096" s="3">
        <v>36</v>
      </c>
      <c r="G1096" s="2" t="s">
        <v>1173</v>
      </c>
      <c r="H1096" s="2" t="s">
        <v>1222</v>
      </c>
      <c r="I1096" s="2" t="s">
        <v>34308</v>
      </c>
      <c r="J1096" s="2">
        <v>38193358</v>
      </c>
    </row>
    <row r="1097" spans="1:10" ht="15" customHeight="1" x14ac:dyDescent="0.3">
      <c r="A1097" s="2" t="s">
        <v>409</v>
      </c>
      <c r="B1097" s="2" t="s">
        <v>34338</v>
      </c>
      <c r="C1097" s="2" t="s">
        <v>465</v>
      </c>
      <c r="D1097" s="2" t="s">
        <v>34343</v>
      </c>
      <c r="E1097" s="3">
        <v>31</v>
      </c>
      <c r="F1097" s="3">
        <v>36</v>
      </c>
      <c r="G1097" s="2" t="s">
        <v>1173</v>
      </c>
      <c r="H1097" s="2" t="s">
        <v>1222</v>
      </c>
      <c r="I1097" s="2" t="s">
        <v>34308</v>
      </c>
      <c r="J1097" s="2">
        <v>38422122</v>
      </c>
    </row>
    <row r="1098" spans="1:10" ht="15" customHeight="1" x14ac:dyDescent="0.3">
      <c r="A1098" s="2" t="s">
        <v>409</v>
      </c>
      <c r="B1098" s="2" t="s">
        <v>34338</v>
      </c>
      <c r="C1098" s="2" t="s">
        <v>40</v>
      </c>
      <c r="D1098" s="2" t="s">
        <v>34310</v>
      </c>
      <c r="E1098" s="3">
        <v>31</v>
      </c>
      <c r="F1098" s="3">
        <v>2</v>
      </c>
      <c r="G1098" s="2" t="s">
        <v>1173</v>
      </c>
      <c r="H1098" s="2" t="s">
        <v>653</v>
      </c>
      <c r="I1098" s="2" t="s">
        <v>34308</v>
      </c>
      <c r="J1098" s="2">
        <v>38175961</v>
      </c>
    </row>
    <row r="1099" spans="1:10" ht="15" customHeight="1" x14ac:dyDescent="0.3">
      <c r="A1099" s="2" t="s">
        <v>409</v>
      </c>
      <c r="B1099" s="2" t="s">
        <v>34338</v>
      </c>
      <c r="C1099" s="2" t="s">
        <v>190</v>
      </c>
      <c r="D1099" s="2" t="s">
        <v>34322</v>
      </c>
      <c r="E1099" s="3">
        <v>31</v>
      </c>
      <c r="F1099" s="3">
        <v>14</v>
      </c>
      <c r="G1099" s="2" t="s">
        <v>1173</v>
      </c>
      <c r="H1099" s="2" t="s">
        <v>902</v>
      </c>
      <c r="I1099" s="2" t="s">
        <v>34308</v>
      </c>
      <c r="J1099" s="2">
        <v>38175961</v>
      </c>
    </row>
    <row r="1100" spans="1:10" ht="15" customHeight="1" x14ac:dyDescent="0.3">
      <c r="A1100" s="2" t="s">
        <v>409</v>
      </c>
      <c r="B1100" s="2" t="s">
        <v>34338</v>
      </c>
      <c r="C1100" s="2" t="s">
        <v>465</v>
      </c>
      <c r="D1100" s="2" t="s">
        <v>34343</v>
      </c>
      <c r="E1100" s="3">
        <v>31</v>
      </c>
      <c r="F1100" s="3">
        <v>36</v>
      </c>
      <c r="G1100" s="2" t="s">
        <v>1173</v>
      </c>
      <c r="H1100" s="2" t="s">
        <v>1222</v>
      </c>
      <c r="I1100" s="2" t="s">
        <v>34308</v>
      </c>
      <c r="J1100" s="2">
        <v>38175961</v>
      </c>
    </row>
    <row r="1101" spans="1:10" ht="15" customHeight="1" x14ac:dyDescent="0.3">
      <c r="A1101" s="2" t="s">
        <v>409</v>
      </c>
      <c r="B1101" s="2" t="s">
        <v>34338</v>
      </c>
      <c r="C1101" s="2" t="s">
        <v>40</v>
      </c>
      <c r="D1101" s="2" t="s">
        <v>34310</v>
      </c>
      <c r="E1101" s="3">
        <v>31</v>
      </c>
      <c r="F1101" s="3">
        <v>2</v>
      </c>
      <c r="G1101" s="2" t="s">
        <v>1173</v>
      </c>
      <c r="H1101" s="2" t="s">
        <v>653</v>
      </c>
      <c r="I1101" s="2" t="s">
        <v>34308</v>
      </c>
      <c r="J1101" s="2">
        <v>38184654</v>
      </c>
    </row>
    <row r="1102" spans="1:10" ht="15" customHeight="1" x14ac:dyDescent="0.3">
      <c r="A1102" s="2" t="s">
        <v>409</v>
      </c>
      <c r="B1102" s="2" t="s">
        <v>34338</v>
      </c>
      <c r="C1102" s="2" t="s">
        <v>190</v>
      </c>
      <c r="D1102" s="2" t="s">
        <v>34322</v>
      </c>
      <c r="E1102" s="3">
        <v>31</v>
      </c>
      <c r="F1102" s="3">
        <v>14</v>
      </c>
      <c r="G1102" s="2" t="s">
        <v>1173</v>
      </c>
      <c r="H1102" s="2" t="s">
        <v>902</v>
      </c>
      <c r="I1102" s="2" t="s">
        <v>34308</v>
      </c>
      <c r="J1102" s="2">
        <v>35857576</v>
      </c>
    </row>
    <row r="1103" spans="1:10" ht="15" customHeight="1" x14ac:dyDescent="0.3">
      <c r="A1103" s="2" t="s">
        <v>409</v>
      </c>
      <c r="B1103" s="2" t="s">
        <v>34338</v>
      </c>
      <c r="C1103" s="2" t="s">
        <v>465</v>
      </c>
      <c r="D1103" s="2" t="s">
        <v>34343</v>
      </c>
      <c r="E1103" s="3">
        <v>31</v>
      </c>
      <c r="F1103" s="3">
        <v>36</v>
      </c>
      <c r="G1103" s="2" t="s">
        <v>1173</v>
      </c>
      <c r="H1103" s="2" t="s">
        <v>1222</v>
      </c>
      <c r="I1103" s="2" t="s">
        <v>34308</v>
      </c>
      <c r="J1103" s="2">
        <v>38470480</v>
      </c>
    </row>
    <row r="1104" spans="1:10" ht="15" customHeight="1" x14ac:dyDescent="0.3">
      <c r="A1104" s="2" t="s">
        <v>409</v>
      </c>
      <c r="B1104" s="2" t="s">
        <v>34338</v>
      </c>
      <c r="C1104" s="2" t="s">
        <v>465</v>
      </c>
      <c r="D1104" s="2" t="s">
        <v>34343</v>
      </c>
      <c r="E1104" s="3">
        <v>31</v>
      </c>
      <c r="F1104" s="3">
        <v>36</v>
      </c>
      <c r="G1104" s="2" t="s">
        <v>1173</v>
      </c>
      <c r="H1104" s="2" t="s">
        <v>1222</v>
      </c>
      <c r="I1104" s="2" t="s">
        <v>34308</v>
      </c>
      <c r="J1104" s="2">
        <v>35857576</v>
      </c>
    </row>
    <row r="1105" spans="1:10" ht="15" customHeight="1" x14ac:dyDescent="0.3">
      <c r="A1105" s="2" t="s">
        <v>409</v>
      </c>
      <c r="B1105" s="2" t="s">
        <v>34338</v>
      </c>
      <c r="C1105" s="2" t="s">
        <v>476</v>
      </c>
      <c r="D1105" s="2" t="s">
        <v>34344</v>
      </c>
      <c r="E1105" s="3">
        <v>31</v>
      </c>
      <c r="F1105" s="3">
        <v>37</v>
      </c>
      <c r="G1105" s="2" t="s">
        <v>1173</v>
      </c>
      <c r="H1105" s="2" t="s">
        <v>1232</v>
      </c>
      <c r="I1105" s="2" t="s">
        <v>34308</v>
      </c>
      <c r="J1105" s="2">
        <v>37938781</v>
      </c>
    </row>
    <row r="1106" spans="1:10" ht="15" customHeight="1" x14ac:dyDescent="0.3">
      <c r="A1106" s="2" t="s">
        <v>409</v>
      </c>
      <c r="B1106" s="2" t="s">
        <v>34338</v>
      </c>
      <c r="C1106" s="2" t="s">
        <v>465</v>
      </c>
      <c r="D1106" s="2" t="s">
        <v>34343</v>
      </c>
      <c r="E1106" s="3">
        <v>31</v>
      </c>
      <c r="F1106" s="3">
        <v>36</v>
      </c>
      <c r="G1106" s="2" t="s">
        <v>1173</v>
      </c>
      <c r="H1106" s="2" t="s">
        <v>1222</v>
      </c>
      <c r="I1106" s="2" t="s">
        <v>34308</v>
      </c>
      <c r="J1106" s="2">
        <v>37347462</v>
      </c>
    </row>
    <row r="1107" spans="1:10" ht="15" customHeight="1" x14ac:dyDescent="0.3">
      <c r="A1107" s="2" t="s">
        <v>409</v>
      </c>
      <c r="B1107" s="2" t="s">
        <v>34338</v>
      </c>
      <c r="C1107" s="2" t="s">
        <v>465</v>
      </c>
      <c r="D1107" s="2" t="s">
        <v>34343</v>
      </c>
      <c r="E1107" s="3">
        <v>31</v>
      </c>
      <c r="F1107" s="3">
        <v>36</v>
      </c>
      <c r="G1107" s="2" t="s">
        <v>1173</v>
      </c>
      <c r="H1107" s="2" t="s">
        <v>1222</v>
      </c>
      <c r="I1107" s="2" t="s">
        <v>34308</v>
      </c>
      <c r="J1107" s="2">
        <v>37209324</v>
      </c>
    </row>
    <row r="1108" spans="1:10" ht="15" customHeight="1" x14ac:dyDescent="0.3">
      <c r="A1108" s="2" t="s">
        <v>409</v>
      </c>
      <c r="B1108" s="2" t="s">
        <v>34338</v>
      </c>
      <c r="C1108" s="2" t="s">
        <v>40</v>
      </c>
      <c r="D1108" s="2" t="s">
        <v>34310</v>
      </c>
      <c r="E1108" s="3">
        <v>31</v>
      </c>
      <c r="F1108" s="3">
        <v>2</v>
      </c>
      <c r="G1108" s="2" t="s">
        <v>1173</v>
      </c>
      <c r="H1108" s="2" t="s">
        <v>653</v>
      </c>
      <c r="I1108" s="2" t="s">
        <v>34308</v>
      </c>
      <c r="J1108" s="2">
        <v>37020259</v>
      </c>
    </row>
    <row r="1109" spans="1:10" ht="15" customHeight="1" x14ac:dyDescent="0.3">
      <c r="A1109" s="2" t="s">
        <v>409</v>
      </c>
      <c r="B1109" s="2" t="s">
        <v>34338</v>
      </c>
      <c r="C1109" s="2" t="s">
        <v>465</v>
      </c>
      <c r="D1109" s="2" t="s">
        <v>34343</v>
      </c>
      <c r="E1109" s="3">
        <v>31</v>
      </c>
      <c r="F1109" s="3">
        <v>36</v>
      </c>
      <c r="G1109" s="2" t="s">
        <v>1173</v>
      </c>
      <c r="H1109" s="2" t="s">
        <v>1222</v>
      </c>
      <c r="I1109" s="2" t="s">
        <v>34308</v>
      </c>
      <c r="J1109" s="2">
        <v>36736301</v>
      </c>
    </row>
    <row r="1110" spans="1:10" ht="15" customHeight="1" x14ac:dyDescent="0.3">
      <c r="A1110" s="2" t="s">
        <v>409</v>
      </c>
      <c r="B1110" s="2" t="s">
        <v>34338</v>
      </c>
      <c r="C1110" s="2" t="s">
        <v>465</v>
      </c>
      <c r="D1110" s="2" t="s">
        <v>34343</v>
      </c>
      <c r="E1110" s="3">
        <v>31</v>
      </c>
      <c r="F1110" s="3">
        <v>36</v>
      </c>
      <c r="G1110" s="2" t="s">
        <v>1173</v>
      </c>
      <c r="H1110" s="2" t="s">
        <v>1222</v>
      </c>
      <c r="I1110" s="2" t="s">
        <v>34308</v>
      </c>
      <c r="J1110" s="2">
        <v>36763636</v>
      </c>
    </row>
    <row r="1111" spans="1:10" ht="15" customHeight="1" x14ac:dyDescent="0.3">
      <c r="A1111" s="2" t="s">
        <v>409</v>
      </c>
      <c r="B1111" s="2" t="s">
        <v>34338</v>
      </c>
      <c r="C1111" s="2" t="s">
        <v>465</v>
      </c>
      <c r="D1111" s="2" t="s">
        <v>34343</v>
      </c>
      <c r="E1111" s="3">
        <v>31</v>
      </c>
      <c r="F1111" s="3">
        <v>36</v>
      </c>
      <c r="G1111" s="2" t="s">
        <v>1173</v>
      </c>
      <c r="H1111" s="2" t="s">
        <v>1222</v>
      </c>
      <c r="I1111" s="2" t="s">
        <v>34308</v>
      </c>
      <c r="J1111" s="2">
        <v>36538032</v>
      </c>
    </row>
    <row r="1112" spans="1:10" ht="15" customHeight="1" x14ac:dyDescent="0.3">
      <c r="A1112" s="2" t="s">
        <v>409</v>
      </c>
      <c r="B1112" s="2" t="s">
        <v>34338</v>
      </c>
      <c r="C1112" s="2" t="s">
        <v>465</v>
      </c>
      <c r="D1112" s="2" t="s">
        <v>34343</v>
      </c>
      <c r="E1112" s="3">
        <v>31</v>
      </c>
      <c r="F1112" s="3">
        <v>36</v>
      </c>
      <c r="G1112" s="2" t="s">
        <v>1173</v>
      </c>
      <c r="H1112" s="2" t="s">
        <v>1222</v>
      </c>
      <c r="I1112" s="2" t="s">
        <v>34308</v>
      </c>
      <c r="J1112" s="2">
        <v>37938781</v>
      </c>
    </row>
    <row r="1113" spans="1:10" ht="15" customHeight="1" x14ac:dyDescent="0.3">
      <c r="A1113" s="2" t="s">
        <v>409</v>
      </c>
      <c r="B1113" s="2" t="s">
        <v>34338</v>
      </c>
      <c r="C1113" s="2" t="s">
        <v>465</v>
      </c>
      <c r="D1113" s="2" t="s">
        <v>34343</v>
      </c>
      <c r="E1113" s="3">
        <v>31</v>
      </c>
      <c r="F1113" s="3">
        <v>36</v>
      </c>
      <c r="G1113" s="2" t="s">
        <v>1173</v>
      </c>
      <c r="H1113" s="2" t="s">
        <v>1222</v>
      </c>
      <c r="I1113" s="2" t="s">
        <v>34308</v>
      </c>
      <c r="J1113" s="2">
        <v>39198650</v>
      </c>
    </row>
    <row r="1114" spans="1:10" ht="15" customHeight="1" x14ac:dyDescent="0.3">
      <c r="A1114" s="2" t="s">
        <v>409</v>
      </c>
      <c r="B1114" s="2" t="s">
        <v>34338</v>
      </c>
      <c r="C1114" s="2" t="s">
        <v>465</v>
      </c>
      <c r="D1114" s="2" t="s">
        <v>34343</v>
      </c>
      <c r="E1114" s="3">
        <v>31</v>
      </c>
      <c r="F1114" s="3">
        <v>36</v>
      </c>
      <c r="G1114" s="2" t="s">
        <v>1173</v>
      </c>
      <c r="H1114" s="2" t="s">
        <v>1222</v>
      </c>
      <c r="I1114" s="2" t="s">
        <v>34308</v>
      </c>
      <c r="J1114" s="2">
        <v>39312669</v>
      </c>
    </row>
    <row r="1115" spans="1:10" ht="15" customHeight="1" x14ac:dyDescent="0.3">
      <c r="A1115" s="2" t="s">
        <v>409</v>
      </c>
      <c r="B1115" s="2" t="s">
        <v>34338</v>
      </c>
      <c r="C1115" s="2" t="s">
        <v>465</v>
      </c>
      <c r="D1115" s="2" t="s">
        <v>34343</v>
      </c>
      <c r="E1115" s="3">
        <v>31</v>
      </c>
      <c r="F1115" s="3">
        <v>36</v>
      </c>
      <c r="G1115" s="2" t="s">
        <v>1173</v>
      </c>
      <c r="H1115" s="2" t="s">
        <v>1222</v>
      </c>
      <c r="I1115" s="2" t="s">
        <v>34308</v>
      </c>
      <c r="J1115" s="2">
        <v>39352576</v>
      </c>
    </row>
    <row r="1116" spans="1:10" ht="15" customHeight="1" x14ac:dyDescent="0.3">
      <c r="A1116" s="2" t="s">
        <v>409</v>
      </c>
      <c r="B1116" s="2" t="s">
        <v>34338</v>
      </c>
      <c r="C1116" s="2" t="s">
        <v>465</v>
      </c>
      <c r="D1116" s="2" t="s">
        <v>34343</v>
      </c>
      <c r="E1116" s="3">
        <v>31</v>
      </c>
      <c r="F1116" s="3">
        <v>36</v>
      </c>
      <c r="G1116" s="2" t="s">
        <v>1173</v>
      </c>
      <c r="H1116" s="2" t="s">
        <v>1222</v>
      </c>
      <c r="I1116" s="2" t="s">
        <v>34308</v>
      </c>
      <c r="J1116" s="2">
        <v>39724971</v>
      </c>
    </row>
    <row r="1117" spans="1:10" ht="15" customHeight="1" x14ac:dyDescent="0.3">
      <c r="A1117" s="2" t="s">
        <v>409</v>
      </c>
      <c r="B1117" s="2" t="s">
        <v>34338</v>
      </c>
      <c r="C1117" s="2" t="s">
        <v>324</v>
      </c>
      <c r="D1117" s="2" t="s">
        <v>34332</v>
      </c>
      <c r="E1117" s="3">
        <v>31</v>
      </c>
      <c r="F1117" s="3">
        <v>24</v>
      </c>
      <c r="G1117" s="2" t="s">
        <v>1173</v>
      </c>
      <c r="H1117" s="2" t="s">
        <v>1074</v>
      </c>
      <c r="I1117" s="2" t="s">
        <v>34308</v>
      </c>
      <c r="J1117" s="2">
        <v>39792639</v>
      </c>
    </row>
    <row r="1118" spans="1:10" ht="15" customHeight="1" x14ac:dyDescent="0.3">
      <c r="A1118" s="2" t="s">
        <v>409</v>
      </c>
      <c r="B1118" s="2" t="s">
        <v>34338</v>
      </c>
      <c r="C1118" s="2" t="s">
        <v>465</v>
      </c>
      <c r="D1118" s="2" t="s">
        <v>34343</v>
      </c>
      <c r="E1118" s="3">
        <v>31</v>
      </c>
      <c r="F1118" s="3">
        <v>36</v>
      </c>
      <c r="G1118" s="2" t="s">
        <v>1173</v>
      </c>
      <c r="H1118" s="2" t="s">
        <v>1222</v>
      </c>
      <c r="I1118" s="2" t="s">
        <v>34308</v>
      </c>
      <c r="J1118" s="2">
        <v>36112363</v>
      </c>
    </row>
    <row r="1119" spans="1:10" ht="15" customHeight="1" x14ac:dyDescent="0.3">
      <c r="A1119" s="2" t="s">
        <v>409</v>
      </c>
      <c r="B1119" s="2" t="s">
        <v>34338</v>
      </c>
      <c r="C1119" s="2" t="s">
        <v>40</v>
      </c>
      <c r="D1119" s="2" t="s">
        <v>34310</v>
      </c>
      <c r="E1119" s="3">
        <v>31</v>
      </c>
      <c r="F1119" s="3">
        <v>2</v>
      </c>
      <c r="G1119" s="2" t="s">
        <v>1173</v>
      </c>
      <c r="H1119" s="2" t="s">
        <v>653</v>
      </c>
      <c r="I1119" s="2" t="s">
        <v>34308</v>
      </c>
      <c r="J1119" s="2">
        <v>36324795</v>
      </c>
    </row>
    <row r="1120" spans="1:10" ht="15" customHeight="1" x14ac:dyDescent="0.3">
      <c r="A1120" s="2" t="s">
        <v>409</v>
      </c>
      <c r="B1120" s="2" t="s">
        <v>34338</v>
      </c>
      <c r="C1120" s="2" t="s">
        <v>40</v>
      </c>
      <c r="D1120" s="2" t="s">
        <v>34310</v>
      </c>
      <c r="E1120" s="3">
        <v>31</v>
      </c>
      <c r="F1120" s="3">
        <v>2</v>
      </c>
      <c r="G1120" s="2" t="s">
        <v>1173</v>
      </c>
      <c r="H1120" s="2" t="s">
        <v>653</v>
      </c>
      <c r="I1120" s="2" t="s">
        <v>34308</v>
      </c>
      <c r="J1120" s="2">
        <v>35576468</v>
      </c>
    </row>
    <row r="1121" spans="1:10" ht="15" customHeight="1" x14ac:dyDescent="0.3">
      <c r="A1121" s="2" t="s">
        <v>409</v>
      </c>
      <c r="B1121" s="2" t="s">
        <v>34338</v>
      </c>
      <c r="C1121" s="2" t="s">
        <v>190</v>
      </c>
      <c r="D1121" s="2" t="s">
        <v>34322</v>
      </c>
      <c r="E1121" s="3">
        <v>31</v>
      </c>
      <c r="F1121" s="3">
        <v>14</v>
      </c>
      <c r="G1121" s="2" t="s">
        <v>1173</v>
      </c>
      <c r="H1121" s="2" t="s">
        <v>902</v>
      </c>
      <c r="I1121" s="2" t="s">
        <v>34308</v>
      </c>
      <c r="J1121" s="2">
        <v>35576468</v>
      </c>
    </row>
    <row r="1122" spans="1:10" ht="15" customHeight="1" x14ac:dyDescent="0.3">
      <c r="A1122" s="2" t="s">
        <v>409</v>
      </c>
      <c r="B1122" s="2" t="s">
        <v>34338</v>
      </c>
      <c r="C1122" s="2" t="s">
        <v>465</v>
      </c>
      <c r="D1122" s="2" t="s">
        <v>34343</v>
      </c>
      <c r="E1122" s="3">
        <v>31</v>
      </c>
      <c r="F1122" s="3">
        <v>36</v>
      </c>
      <c r="G1122" s="2" t="s">
        <v>1173</v>
      </c>
      <c r="H1122" s="2" t="s">
        <v>1222</v>
      </c>
      <c r="I1122" s="2" t="s">
        <v>34308</v>
      </c>
      <c r="J1122" s="2">
        <v>32972995</v>
      </c>
    </row>
    <row r="1123" spans="1:10" ht="15" customHeight="1" x14ac:dyDescent="0.3">
      <c r="A1123" s="2" t="s">
        <v>409</v>
      </c>
      <c r="B1123" s="2" t="s">
        <v>34338</v>
      </c>
      <c r="C1123" s="2" t="s">
        <v>190</v>
      </c>
      <c r="D1123" s="2" t="s">
        <v>34322</v>
      </c>
      <c r="E1123" s="3">
        <v>31</v>
      </c>
      <c r="F1123" s="3">
        <v>14</v>
      </c>
      <c r="G1123" s="2" t="s">
        <v>1173</v>
      </c>
      <c r="H1123" s="2" t="s">
        <v>902</v>
      </c>
      <c r="I1123" s="2" t="s">
        <v>34308</v>
      </c>
      <c r="J1123" s="2">
        <v>32972996</v>
      </c>
    </row>
    <row r="1124" spans="1:10" ht="15" customHeight="1" x14ac:dyDescent="0.3">
      <c r="A1124" s="2" t="s">
        <v>409</v>
      </c>
      <c r="B1124" s="2" t="s">
        <v>34338</v>
      </c>
      <c r="C1124" s="2" t="s">
        <v>465</v>
      </c>
      <c r="D1124" s="2" t="s">
        <v>34343</v>
      </c>
      <c r="E1124" s="3">
        <v>31</v>
      </c>
      <c r="F1124" s="3">
        <v>36</v>
      </c>
      <c r="G1124" s="2" t="s">
        <v>1173</v>
      </c>
      <c r="H1124" s="2" t="s">
        <v>1222</v>
      </c>
      <c r="I1124" s="2" t="s">
        <v>34308</v>
      </c>
      <c r="J1124" s="2">
        <v>32972996</v>
      </c>
    </row>
    <row r="1125" spans="1:10" ht="15" customHeight="1" x14ac:dyDescent="0.3">
      <c r="A1125" s="2" t="s">
        <v>409</v>
      </c>
      <c r="B1125" s="2" t="s">
        <v>34338</v>
      </c>
      <c r="C1125" s="2" t="s">
        <v>190</v>
      </c>
      <c r="D1125" s="2" t="s">
        <v>34322</v>
      </c>
      <c r="E1125" s="3">
        <v>31</v>
      </c>
      <c r="F1125" s="3">
        <v>14</v>
      </c>
      <c r="G1125" s="2" t="s">
        <v>1173</v>
      </c>
      <c r="H1125" s="2" t="s">
        <v>902</v>
      </c>
      <c r="I1125" s="2" t="s">
        <v>34308</v>
      </c>
      <c r="J1125" s="2">
        <v>32972995</v>
      </c>
    </row>
    <row r="1126" spans="1:10" ht="15" customHeight="1" x14ac:dyDescent="0.3">
      <c r="A1126" s="2" t="s">
        <v>409</v>
      </c>
      <c r="B1126" s="2" t="s">
        <v>34338</v>
      </c>
      <c r="C1126" s="2" t="s">
        <v>465</v>
      </c>
      <c r="D1126" s="2" t="s">
        <v>34343</v>
      </c>
      <c r="E1126" s="3">
        <v>31</v>
      </c>
      <c r="F1126" s="3">
        <v>36</v>
      </c>
      <c r="G1126" s="2" t="s">
        <v>1173</v>
      </c>
      <c r="H1126" s="2" t="s">
        <v>1222</v>
      </c>
      <c r="I1126" s="2" t="s">
        <v>34308</v>
      </c>
      <c r="J1126" s="2">
        <v>32960813</v>
      </c>
    </row>
    <row r="1127" spans="1:10" ht="15" customHeight="1" x14ac:dyDescent="0.3">
      <c r="A1127" s="2" t="s">
        <v>409</v>
      </c>
      <c r="B1127" s="2" t="s">
        <v>34338</v>
      </c>
      <c r="C1127" s="2" t="s">
        <v>465</v>
      </c>
      <c r="D1127" s="2" t="s">
        <v>34343</v>
      </c>
      <c r="E1127" s="3">
        <v>31</v>
      </c>
      <c r="F1127" s="3">
        <v>36</v>
      </c>
      <c r="G1127" s="2" t="s">
        <v>1173</v>
      </c>
      <c r="H1127" s="2" t="s">
        <v>1222</v>
      </c>
      <c r="I1127" s="2" t="s">
        <v>34308</v>
      </c>
      <c r="J1127" s="2">
        <v>33544838</v>
      </c>
    </row>
    <row r="1128" spans="1:10" ht="15" customHeight="1" x14ac:dyDescent="0.3">
      <c r="A1128" s="2" t="s">
        <v>409</v>
      </c>
      <c r="B1128" s="2" t="s">
        <v>34338</v>
      </c>
      <c r="C1128" s="2" t="s">
        <v>465</v>
      </c>
      <c r="D1128" s="2" t="s">
        <v>34343</v>
      </c>
      <c r="E1128" s="3">
        <v>31</v>
      </c>
      <c r="F1128" s="3">
        <v>36</v>
      </c>
      <c r="G1128" s="2" t="s">
        <v>1173</v>
      </c>
      <c r="H1128" s="2" t="s">
        <v>1222</v>
      </c>
      <c r="I1128" s="2" t="s">
        <v>34308</v>
      </c>
      <c r="J1128" s="2">
        <v>35576468</v>
      </c>
    </row>
    <row r="1129" spans="1:10" ht="15" customHeight="1" x14ac:dyDescent="0.3">
      <c r="A1129" s="2" t="s">
        <v>409</v>
      </c>
      <c r="B1129" s="2" t="s">
        <v>34338</v>
      </c>
      <c r="C1129" s="2" t="s">
        <v>465</v>
      </c>
      <c r="D1129" s="2" t="s">
        <v>34343</v>
      </c>
      <c r="E1129" s="3">
        <v>31</v>
      </c>
      <c r="F1129" s="3">
        <v>36</v>
      </c>
      <c r="G1129" s="2" t="s">
        <v>1173</v>
      </c>
      <c r="H1129" s="2" t="s">
        <v>1222</v>
      </c>
      <c r="I1129" s="2" t="s">
        <v>34308</v>
      </c>
      <c r="J1129" s="2">
        <v>35100354</v>
      </c>
    </row>
    <row r="1130" spans="1:10" ht="15" customHeight="1" x14ac:dyDescent="0.3">
      <c r="A1130" s="2" t="s">
        <v>409</v>
      </c>
      <c r="B1130" s="2" t="s">
        <v>34338</v>
      </c>
      <c r="C1130" s="2" t="s">
        <v>465</v>
      </c>
      <c r="D1130" s="2" t="s">
        <v>34343</v>
      </c>
      <c r="E1130" s="3">
        <v>31</v>
      </c>
      <c r="F1130" s="3">
        <v>36</v>
      </c>
      <c r="G1130" s="2" t="s">
        <v>1173</v>
      </c>
      <c r="H1130" s="2" t="s">
        <v>1222</v>
      </c>
      <c r="I1130" s="2" t="s">
        <v>34308</v>
      </c>
      <c r="J1130" s="2">
        <v>35083626</v>
      </c>
    </row>
    <row r="1131" spans="1:10" ht="15" customHeight="1" x14ac:dyDescent="0.3">
      <c r="A1131" s="2" t="s">
        <v>409</v>
      </c>
      <c r="B1131" s="2" t="s">
        <v>34338</v>
      </c>
      <c r="C1131" s="2" t="s">
        <v>40</v>
      </c>
      <c r="D1131" s="2" t="s">
        <v>34310</v>
      </c>
      <c r="E1131" s="3">
        <v>31</v>
      </c>
      <c r="F1131" s="3">
        <v>2</v>
      </c>
      <c r="G1131" s="2" t="s">
        <v>1173</v>
      </c>
      <c r="H1131" s="2" t="s">
        <v>653</v>
      </c>
      <c r="I1131" s="2" t="s">
        <v>34308</v>
      </c>
      <c r="J1131" s="2">
        <v>35043109</v>
      </c>
    </row>
    <row r="1132" spans="1:10" ht="15" customHeight="1" x14ac:dyDescent="0.3">
      <c r="A1132" s="2" t="s">
        <v>409</v>
      </c>
      <c r="B1132" s="2" t="s">
        <v>34338</v>
      </c>
      <c r="C1132" s="2" t="s">
        <v>190</v>
      </c>
      <c r="D1132" s="2" t="s">
        <v>34322</v>
      </c>
      <c r="E1132" s="3">
        <v>31</v>
      </c>
      <c r="F1132" s="3">
        <v>14</v>
      </c>
      <c r="G1132" s="2" t="s">
        <v>1173</v>
      </c>
      <c r="H1132" s="2" t="s">
        <v>902</v>
      </c>
      <c r="I1132" s="2" t="s">
        <v>34308</v>
      </c>
      <c r="J1132" s="2">
        <v>35043109</v>
      </c>
    </row>
    <row r="1133" spans="1:10" ht="15" customHeight="1" x14ac:dyDescent="0.3">
      <c r="A1133" s="2" t="s">
        <v>409</v>
      </c>
      <c r="B1133" s="2" t="s">
        <v>34338</v>
      </c>
      <c r="C1133" s="2" t="s">
        <v>465</v>
      </c>
      <c r="D1133" s="2" t="s">
        <v>34343</v>
      </c>
      <c r="E1133" s="3">
        <v>31</v>
      </c>
      <c r="F1133" s="3">
        <v>36</v>
      </c>
      <c r="G1133" s="2" t="s">
        <v>1173</v>
      </c>
      <c r="H1133" s="2" t="s">
        <v>1222</v>
      </c>
      <c r="I1133" s="2" t="s">
        <v>34308</v>
      </c>
      <c r="J1133" s="2">
        <v>35043109</v>
      </c>
    </row>
    <row r="1134" spans="1:10" ht="15" customHeight="1" x14ac:dyDescent="0.3">
      <c r="A1134" s="2" t="s">
        <v>409</v>
      </c>
      <c r="B1134" s="2" t="s">
        <v>34338</v>
      </c>
      <c r="C1134" s="2" t="s">
        <v>465</v>
      </c>
      <c r="D1134" s="2" t="s">
        <v>34343</v>
      </c>
      <c r="E1134" s="3">
        <v>31</v>
      </c>
      <c r="F1134" s="3">
        <v>36</v>
      </c>
      <c r="G1134" s="2" t="s">
        <v>1173</v>
      </c>
      <c r="H1134" s="2" t="s">
        <v>1222</v>
      </c>
      <c r="I1134" s="2" t="s">
        <v>34308</v>
      </c>
      <c r="J1134" s="2">
        <v>34570326</v>
      </c>
    </row>
    <row r="1135" spans="1:10" ht="15" customHeight="1" x14ac:dyDescent="0.3">
      <c r="A1135" s="2" t="s">
        <v>409</v>
      </c>
      <c r="B1135" s="2" t="s">
        <v>34338</v>
      </c>
      <c r="C1135" s="2" t="s">
        <v>465</v>
      </c>
      <c r="D1135" s="2" t="s">
        <v>34343</v>
      </c>
      <c r="E1135" s="3">
        <v>31</v>
      </c>
      <c r="F1135" s="3">
        <v>36</v>
      </c>
      <c r="G1135" s="2" t="s">
        <v>1173</v>
      </c>
      <c r="H1135" s="2" t="s">
        <v>1222</v>
      </c>
      <c r="I1135" s="2" t="s">
        <v>34308</v>
      </c>
      <c r="J1135" s="2">
        <v>34611657</v>
      </c>
    </row>
    <row r="1136" spans="1:10" ht="15" customHeight="1" x14ac:dyDescent="0.3">
      <c r="A1136" s="2" t="s">
        <v>409</v>
      </c>
      <c r="B1136" s="2" t="s">
        <v>34338</v>
      </c>
      <c r="C1136" s="2" t="s">
        <v>40</v>
      </c>
      <c r="D1136" s="2" t="s">
        <v>34310</v>
      </c>
      <c r="E1136" s="3">
        <v>31</v>
      </c>
      <c r="F1136" s="3">
        <v>2</v>
      </c>
      <c r="G1136" s="2" t="s">
        <v>1173</v>
      </c>
      <c r="H1136" s="2" t="s">
        <v>653</v>
      </c>
      <c r="I1136" s="2" t="s">
        <v>34308</v>
      </c>
      <c r="J1136" s="2">
        <v>34101091</v>
      </c>
    </row>
    <row r="1137" spans="1:10" ht="15" customHeight="1" x14ac:dyDescent="0.3">
      <c r="A1137" s="2" t="s">
        <v>409</v>
      </c>
      <c r="B1137" s="2" t="s">
        <v>34338</v>
      </c>
      <c r="C1137" s="2" t="s">
        <v>190</v>
      </c>
      <c r="D1137" s="2" t="s">
        <v>34322</v>
      </c>
      <c r="E1137" s="3">
        <v>31</v>
      </c>
      <c r="F1137" s="3">
        <v>14</v>
      </c>
      <c r="G1137" s="2" t="s">
        <v>1173</v>
      </c>
      <c r="H1137" s="2" t="s">
        <v>902</v>
      </c>
      <c r="I1137" s="2" t="s">
        <v>34308</v>
      </c>
      <c r="J1137" s="2">
        <v>34101091</v>
      </c>
    </row>
    <row r="1138" spans="1:10" ht="15" customHeight="1" x14ac:dyDescent="0.3">
      <c r="A1138" s="2" t="s">
        <v>409</v>
      </c>
      <c r="B1138" s="2" t="s">
        <v>34338</v>
      </c>
      <c r="C1138" s="2" t="s">
        <v>465</v>
      </c>
      <c r="D1138" s="2" t="s">
        <v>34343</v>
      </c>
      <c r="E1138" s="3">
        <v>31</v>
      </c>
      <c r="F1138" s="3">
        <v>36</v>
      </c>
      <c r="G1138" s="2" t="s">
        <v>1173</v>
      </c>
      <c r="H1138" s="2" t="s">
        <v>1222</v>
      </c>
      <c r="I1138" s="2" t="s">
        <v>34308</v>
      </c>
      <c r="J1138" s="2">
        <v>34160550</v>
      </c>
    </row>
    <row r="1139" spans="1:10" ht="15" customHeight="1" x14ac:dyDescent="0.3">
      <c r="A1139" s="2" t="s">
        <v>409</v>
      </c>
      <c r="B1139" s="2" t="s">
        <v>34338</v>
      </c>
      <c r="C1139" s="2" t="s">
        <v>40</v>
      </c>
      <c r="D1139" s="2" t="s">
        <v>34310</v>
      </c>
      <c r="E1139" s="3">
        <v>31</v>
      </c>
      <c r="F1139" s="3">
        <v>2</v>
      </c>
      <c r="G1139" s="2" t="s">
        <v>1173</v>
      </c>
      <c r="H1139" s="2" t="s">
        <v>653</v>
      </c>
      <c r="I1139" s="2" t="s">
        <v>34308</v>
      </c>
      <c r="J1139" s="2">
        <v>34413139</v>
      </c>
    </row>
    <row r="1140" spans="1:10" ht="15" customHeight="1" x14ac:dyDescent="0.3">
      <c r="A1140" s="2" t="s">
        <v>409</v>
      </c>
      <c r="B1140" s="2" t="s">
        <v>34338</v>
      </c>
      <c r="C1140" s="2" t="s">
        <v>190</v>
      </c>
      <c r="D1140" s="2" t="s">
        <v>34322</v>
      </c>
      <c r="E1140" s="3">
        <v>31</v>
      </c>
      <c r="F1140" s="3">
        <v>14</v>
      </c>
      <c r="G1140" s="2" t="s">
        <v>1173</v>
      </c>
      <c r="H1140" s="2" t="s">
        <v>902</v>
      </c>
      <c r="I1140" s="2" t="s">
        <v>34308</v>
      </c>
      <c r="J1140" s="2">
        <v>34413139</v>
      </c>
    </row>
    <row r="1141" spans="1:10" ht="15" customHeight="1" x14ac:dyDescent="0.3">
      <c r="A1141" s="2" t="s">
        <v>409</v>
      </c>
      <c r="B1141" s="2" t="s">
        <v>34338</v>
      </c>
      <c r="C1141" s="2" t="s">
        <v>465</v>
      </c>
      <c r="D1141" s="2" t="s">
        <v>34343</v>
      </c>
      <c r="E1141" s="3">
        <v>31</v>
      </c>
      <c r="F1141" s="3">
        <v>36</v>
      </c>
      <c r="G1141" s="2" t="s">
        <v>1173</v>
      </c>
      <c r="H1141" s="2" t="s">
        <v>1222</v>
      </c>
      <c r="I1141" s="2" t="s">
        <v>34308</v>
      </c>
      <c r="J1141" s="2">
        <v>34413139</v>
      </c>
    </row>
    <row r="1142" spans="1:10" ht="15" customHeight="1" x14ac:dyDescent="0.3">
      <c r="A1142" s="2" t="s">
        <v>409</v>
      </c>
      <c r="B1142" s="2" t="s">
        <v>34338</v>
      </c>
      <c r="C1142" s="2" t="s">
        <v>465</v>
      </c>
      <c r="D1142" s="2" t="s">
        <v>34343</v>
      </c>
      <c r="E1142" s="3">
        <v>31</v>
      </c>
      <c r="F1142" s="3">
        <v>36</v>
      </c>
      <c r="G1142" s="2" t="s">
        <v>1173</v>
      </c>
      <c r="H1142" s="2" t="s">
        <v>1222</v>
      </c>
      <c r="I1142" s="2" t="s">
        <v>34308</v>
      </c>
      <c r="J1142" s="2">
        <v>34413140</v>
      </c>
    </row>
    <row r="1143" spans="1:10" ht="15" customHeight="1" x14ac:dyDescent="0.3">
      <c r="A1143" s="2" t="s">
        <v>409</v>
      </c>
      <c r="B1143" s="2" t="s">
        <v>34338</v>
      </c>
      <c r="C1143" s="2" t="s">
        <v>465</v>
      </c>
      <c r="D1143" s="2" t="s">
        <v>34343</v>
      </c>
      <c r="E1143" s="3">
        <v>31</v>
      </c>
      <c r="F1143" s="3">
        <v>36</v>
      </c>
      <c r="G1143" s="2" t="s">
        <v>1173</v>
      </c>
      <c r="H1143" s="2" t="s">
        <v>1222</v>
      </c>
      <c r="I1143" s="2" t="s">
        <v>34308</v>
      </c>
      <c r="J1143" s="2">
        <v>33890986</v>
      </c>
    </row>
    <row r="1144" spans="1:10" ht="15" customHeight="1" x14ac:dyDescent="0.3">
      <c r="A1144" s="2" t="s">
        <v>409</v>
      </c>
      <c r="B1144" s="2" t="s">
        <v>34338</v>
      </c>
      <c r="C1144" s="2" t="s">
        <v>120</v>
      </c>
      <c r="D1144" s="2" t="s">
        <v>34316</v>
      </c>
      <c r="E1144" s="3">
        <v>31</v>
      </c>
      <c r="F1144" s="3">
        <v>8</v>
      </c>
      <c r="G1144" s="2" t="s">
        <v>1173</v>
      </c>
      <c r="H1144" s="2" t="s">
        <v>820</v>
      </c>
      <c r="I1144" s="2" t="s">
        <v>34308</v>
      </c>
      <c r="J1144" s="2">
        <v>33544838</v>
      </c>
    </row>
    <row r="1145" spans="1:10" ht="15" customHeight="1" x14ac:dyDescent="0.3">
      <c r="A1145" s="2" t="s">
        <v>409</v>
      </c>
      <c r="B1145" s="2" t="s">
        <v>34338</v>
      </c>
      <c r="C1145" s="2" t="s">
        <v>465</v>
      </c>
      <c r="D1145" s="2" t="s">
        <v>34343</v>
      </c>
      <c r="E1145" s="3">
        <v>31</v>
      </c>
      <c r="F1145" s="3">
        <v>36</v>
      </c>
      <c r="G1145" s="2" t="s">
        <v>1173</v>
      </c>
      <c r="H1145" s="2" t="s">
        <v>1222</v>
      </c>
      <c r="I1145" s="2" t="s">
        <v>34308</v>
      </c>
      <c r="J1145" s="2">
        <v>33876776</v>
      </c>
    </row>
    <row r="1146" spans="1:10" ht="15" customHeight="1" x14ac:dyDescent="0.3">
      <c r="A1146" s="2" t="s">
        <v>420</v>
      </c>
      <c r="B1146" s="2" t="s">
        <v>34339</v>
      </c>
      <c r="C1146" s="2" t="s">
        <v>348</v>
      </c>
      <c r="D1146" s="2" t="s">
        <v>34333</v>
      </c>
      <c r="E1146" s="3">
        <v>32</v>
      </c>
      <c r="F1146" s="3">
        <v>26</v>
      </c>
      <c r="G1146" s="2" t="s">
        <v>1183</v>
      </c>
      <c r="H1146" s="2" t="s">
        <v>1099</v>
      </c>
      <c r="I1146" s="2" t="s">
        <v>34305</v>
      </c>
      <c r="J1146" s="2" t="s">
        <v>352</v>
      </c>
    </row>
    <row r="1147" spans="1:10" ht="15" customHeight="1" x14ac:dyDescent="0.3">
      <c r="A1147" s="2" t="s">
        <v>420</v>
      </c>
      <c r="B1147" s="2" t="s">
        <v>34339</v>
      </c>
      <c r="C1147" s="2" t="s">
        <v>348</v>
      </c>
      <c r="D1147" s="2" t="s">
        <v>34333</v>
      </c>
      <c r="E1147" s="3">
        <v>32</v>
      </c>
      <c r="F1147" s="3">
        <v>26</v>
      </c>
      <c r="G1147" s="2" t="s">
        <v>1183</v>
      </c>
      <c r="H1147" s="2" t="s">
        <v>1099</v>
      </c>
      <c r="I1147" s="2" t="s">
        <v>14</v>
      </c>
      <c r="J1147" s="2" t="s">
        <v>354</v>
      </c>
    </row>
    <row r="1148" spans="1:10" ht="15" customHeight="1" x14ac:dyDescent="0.3">
      <c r="A1148" s="2" t="s">
        <v>420</v>
      </c>
      <c r="B1148" s="2" t="s">
        <v>34339</v>
      </c>
      <c r="C1148" s="2" t="s">
        <v>40</v>
      </c>
      <c r="D1148" s="2" t="s">
        <v>34310</v>
      </c>
      <c r="E1148" s="3">
        <v>32</v>
      </c>
      <c r="F1148" s="3">
        <v>2</v>
      </c>
      <c r="G1148" s="2" t="s">
        <v>1183</v>
      </c>
      <c r="H1148" s="2" t="s">
        <v>653</v>
      </c>
      <c r="I1148" s="2" t="s">
        <v>34306</v>
      </c>
      <c r="J1148" s="2" t="s">
        <v>4868</v>
      </c>
    </row>
    <row r="1149" spans="1:10" ht="15" customHeight="1" x14ac:dyDescent="0.3">
      <c r="A1149" s="2" t="s">
        <v>420</v>
      </c>
      <c r="B1149" s="2" t="s">
        <v>34339</v>
      </c>
      <c r="C1149" s="2" t="s">
        <v>310</v>
      </c>
      <c r="D1149" s="2" t="s">
        <v>34331</v>
      </c>
      <c r="E1149" s="3">
        <v>32</v>
      </c>
      <c r="F1149" s="3">
        <v>23</v>
      </c>
      <c r="G1149" s="2" t="s">
        <v>1183</v>
      </c>
      <c r="H1149" s="2" t="s">
        <v>1052</v>
      </c>
      <c r="I1149" s="2" t="s">
        <v>34306</v>
      </c>
      <c r="J1149" s="2" t="s">
        <v>4067</v>
      </c>
    </row>
    <row r="1150" spans="1:10" ht="15" customHeight="1" x14ac:dyDescent="0.3">
      <c r="A1150" s="2" t="s">
        <v>420</v>
      </c>
      <c r="B1150" s="2" t="s">
        <v>34339</v>
      </c>
      <c r="C1150" s="2" t="s">
        <v>324</v>
      </c>
      <c r="D1150" s="2" t="s">
        <v>34332</v>
      </c>
      <c r="E1150" s="3">
        <v>32</v>
      </c>
      <c r="F1150" s="3">
        <v>24</v>
      </c>
      <c r="G1150" s="2" t="s">
        <v>1183</v>
      </c>
      <c r="H1150" s="2" t="s">
        <v>1074</v>
      </c>
      <c r="I1150" s="2" t="s">
        <v>34306</v>
      </c>
      <c r="J1150" s="2" t="s">
        <v>4067</v>
      </c>
    </row>
    <row r="1151" spans="1:10" ht="15" customHeight="1" x14ac:dyDescent="0.3">
      <c r="A1151" s="2" t="s">
        <v>420</v>
      </c>
      <c r="B1151" s="2" t="s">
        <v>34339</v>
      </c>
      <c r="C1151" s="2" t="s">
        <v>430</v>
      </c>
      <c r="D1151" s="2" t="s">
        <v>34340</v>
      </c>
      <c r="E1151" s="3">
        <v>32</v>
      </c>
      <c r="F1151" s="3">
        <v>33</v>
      </c>
      <c r="G1151" s="2" t="s">
        <v>1183</v>
      </c>
      <c r="H1151" s="2" t="s">
        <v>1193</v>
      </c>
      <c r="I1151" s="2" t="s">
        <v>34306</v>
      </c>
      <c r="J1151" s="2" t="s">
        <v>4067</v>
      </c>
    </row>
    <row r="1152" spans="1:10" ht="15" customHeight="1" x14ac:dyDescent="0.3">
      <c r="A1152" s="2" t="s">
        <v>420</v>
      </c>
      <c r="B1152" s="2" t="s">
        <v>34339</v>
      </c>
      <c r="C1152" s="2" t="s">
        <v>40</v>
      </c>
      <c r="D1152" s="2" t="s">
        <v>34310</v>
      </c>
      <c r="E1152" s="3">
        <v>32</v>
      </c>
      <c r="F1152" s="3">
        <v>2</v>
      </c>
      <c r="G1152" s="2" t="s">
        <v>1183</v>
      </c>
      <c r="H1152" s="2" t="s">
        <v>653</v>
      </c>
      <c r="I1152" s="2" t="s">
        <v>34307</v>
      </c>
      <c r="J1152" s="2" t="s">
        <v>5535</v>
      </c>
    </row>
    <row r="1153" spans="1:10" ht="15" customHeight="1" x14ac:dyDescent="0.3">
      <c r="A1153" s="2" t="s">
        <v>420</v>
      </c>
      <c r="B1153" s="2" t="s">
        <v>34339</v>
      </c>
      <c r="C1153" s="2" t="s">
        <v>267</v>
      </c>
      <c r="D1153" s="2" t="s">
        <v>34328</v>
      </c>
      <c r="E1153" s="3">
        <v>32</v>
      </c>
      <c r="F1153" s="3">
        <v>20</v>
      </c>
      <c r="G1153" s="2" t="s">
        <v>1183</v>
      </c>
      <c r="H1153" s="2" t="s">
        <v>1011</v>
      </c>
      <c r="I1153" s="2" t="s">
        <v>34307</v>
      </c>
      <c r="J1153" s="2" t="s">
        <v>5535</v>
      </c>
    </row>
    <row r="1154" spans="1:10" ht="15" customHeight="1" x14ac:dyDescent="0.3">
      <c r="A1154" s="2" t="s">
        <v>420</v>
      </c>
      <c r="B1154" s="2" t="s">
        <v>34339</v>
      </c>
      <c r="C1154" s="2" t="s">
        <v>348</v>
      </c>
      <c r="D1154" s="2" t="s">
        <v>34333</v>
      </c>
      <c r="E1154" s="3">
        <v>32</v>
      </c>
      <c r="F1154" s="3">
        <v>26</v>
      </c>
      <c r="G1154" s="2" t="s">
        <v>1183</v>
      </c>
      <c r="H1154" s="2" t="s">
        <v>1099</v>
      </c>
      <c r="I1154" s="2" t="s">
        <v>34307</v>
      </c>
      <c r="J1154" s="2" t="s">
        <v>5535</v>
      </c>
    </row>
    <row r="1155" spans="1:10" ht="15" customHeight="1" x14ac:dyDescent="0.3">
      <c r="A1155" s="2" t="s">
        <v>420</v>
      </c>
      <c r="B1155" s="2" t="s">
        <v>34339</v>
      </c>
      <c r="C1155" s="2" t="s">
        <v>348</v>
      </c>
      <c r="D1155" s="2" t="s">
        <v>34333</v>
      </c>
      <c r="E1155" s="3">
        <v>32</v>
      </c>
      <c r="F1155" s="3">
        <v>26</v>
      </c>
      <c r="G1155" s="2" t="s">
        <v>1183</v>
      </c>
      <c r="H1155" s="2" t="s">
        <v>1099</v>
      </c>
      <c r="I1155" s="2" t="s">
        <v>34308</v>
      </c>
      <c r="J1155" s="2">
        <v>38676811</v>
      </c>
    </row>
    <row r="1156" spans="1:10" ht="15" customHeight="1" x14ac:dyDescent="0.3">
      <c r="A1156" s="2" t="s">
        <v>420</v>
      </c>
      <c r="B1156" s="2" t="s">
        <v>34339</v>
      </c>
      <c r="C1156" s="2" t="s">
        <v>398</v>
      </c>
      <c r="D1156" s="2" t="s">
        <v>34337</v>
      </c>
      <c r="E1156" s="3">
        <v>32</v>
      </c>
      <c r="F1156" s="3">
        <v>30</v>
      </c>
      <c r="G1156" s="2" t="s">
        <v>1183</v>
      </c>
      <c r="H1156" s="2" t="s">
        <v>1163</v>
      </c>
      <c r="I1156" s="2" t="s">
        <v>34308</v>
      </c>
      <c r="J1156" s="2">
        <v>38194689</v>
      </c>
    </row>
    <row r="1157" spans="1:10" ht="15" customHeight="1" x14ac:dyDescent="0.3">
      <c r="A1157" s="2" t="s">
        <v>420</v>
      </c>
      <c r="B1157" s="2" t="s">
        <v>34339</v>
      </c>
      <c r="C1157" s="2" t="s">
        <v>310</v>
      </c>
      <c r="D1157" s="2" t="s">
        <v>34331</v>
      </c>
      <c r="E1157" s="3">
        <v>32</v>
      </c>
      <c r="F1157" s="3">
        <v>23</v>
      </c>
      <c r="G1157" s="2" t="s">
        <v>1183</v>
      </c>
      <c r="H1157" s="2" t="s">
        <v>1052</v>
      </c>
      <c r="I1157" s="2" t="s">
        <v>34308</v>
      </c>
      <c r="J1157" s="2">
        <v>38367737</v>
      </c>
    </row>
    <row r="1158" spans="1:10" ht="15" customHeight="1" x14ac:dyDescent="0.3">
      <c r="A1158" s="2" t="s">
        <v>420</v>
      </c>
      <c r="B1158" s="2" t="s">
        <v>34339</v>
      </c>
      <c r="C1158" s="2" t="s">
        <v>324</v>
      </c>
      <c r="D1158" s="2" t="s">
        <v>34332</v>
      </c>
      <c r="E1158" s="3">
        <v>32</v>
      </c>
      <c r="F1158" s="3">
        <v>24</v>
      </c>
      <c r="G1158" s="2" t="s">
        <v>1183</v>
      </c>
      <c r="H1158" s="2" t="s">
        <v>1074</v>
      </c>
      <c r="I1158" s="2" t="s">
        <v>34308</v>
      </c>
      <c r="J1158" s="2">
        <v>38367737</v>
      </c>
    </row>
    <row r="1159" spans="1:10" ht="15" customHeight="1" x14ac:dyDescent="0.3">
      <c r="A1159" s="2" t="s">
        <v>420</v>
      </c>
      <c r="B1159" s="2" t="s">
        <v>34339</v>
      </c>
      <c r="C1159" s="2" t="s">
        <v>310</v>
      </c>
      <c r="D1159" s="2" t="s">
        <v>34331</v>
      </c>
      <c r="E1159" s="3">
        <v>32</v>
      </c>
      <c r="F1159" s="3">
        <v>23</v>
      </c>
      <c r="G1159" s="2" t="s">
        <v>1183</v>
      </c>
      <c r="H1159" s="2" t="s">
        <v>1052</v>
      </c>
      <c r="I1159" s="2" t="s">
        <v>34308</v>
      </c>
      <c r="J1159" s="2">
        <v>37793572</v>
      </c>
    </row>
    <row r="1160" spans="1:10" ht="15" customHeight="1" x14ac:dyDescent="0.3">
      <c r="A1160" s="2" t="s">
        <v>420</v>
      </c>
      <c r="B1160" s="2" t="s">
        <v>34339</v>
      </c>
      <c r="C1160" s="2" t="s">
        <v>324</v>
      </c>
      <c r="D1160" s="2" t="s">
        <v>34332</v>
      </c>
      <c r="E1160" s="3">
        <v>32</v>
      </c>
      <c r="F1160" s="3">
        <v>24</v>
      </c>
      <c r="G1160" s="2" t="s">
        <v>1183</v>
      </c>
      <c r="H1160" s="2" t="s">
        <v>1074</v>
      </c>
      <c r="I1160" s="2" t="s">
        <v>34308</v>
      </c>
      <c r="J1160" s="2">
        <v>37793572</v>
      </c>
    </row>
    <row r="1161" spans="1:10" ht="15" customHeight="1" x14ac:dyDescent="0.3">
      <c r="A1161" s="2" t="s">
        <v>420</v>
      </c>
      <c r="B1161" s="2" t="s">
        <v>34339</v>
      </c>
      <c r="C1161" s="2" t="s">
        <v>310</v>
      </c>
      <c r="D1161" s="2" t="s">
        <v>34331</v>
      </c>
      <c r="E1161" s="3">
        <v>32</v>
      </c>
      <c r="F1161" s="3">
        <v>23</v>
      </c>
      <c r="G1161" s="2" t="s">
        <v>1183</v>
      </c>
      <c r="H1161" s="2" t="s">
        <v>1052</v>
      </c>
      <c r="I1161" s="2" t="s">
        <v>34308</v>
      </c>
      <c r="J1161" s="2">
        <v>37659505</v>
      </c>
    </row>
    <row r="1162" spans="1:10" ht="15" customHeight="1" x14ac:dyDescent="0.3">
      <c r="A1162" s="2" t="s">
        <v>420</v>
      </c>
      <c r="B1162" s="2" t="s">
        <v>34339</v>
      </c>
      <c r="C1162" s="2" t="s">
        <v>398</v>
      </c>
      <c r="D1162" s="2" t="s">
        <v>34337</v>
      </c>
      <c r="E1162" s="3">
        <v>32</v>
      </c>
      <c r="F1162" s="3">
        <v>30</v>
      </c>
      <c r="G1162" s="2" t="s">
        <v>1183</v>
      </c>
      <c r="H1162" s="2" t="s">
        <v>1163</v>
      </c>
      <c r="I1162" s="2" t="s">
        <v>34308</v>
      </c>
      <c r="J1162" s="2">
        <v>35947323</v>
      </c>
    </row>
    <row r="1163" spans="1:10" ht="15" customHeight="1" x14ac:dyDescent="0.3">
      <c r="A1163" s="2" t="s">
        <v>430</v>
      </c>
      <c r="B1163" s="2" t="s">
        <v>34340</v>
      </c>
      <c r="C1163" s="2" t="s">
        <v>267</v>
      </c>
      <c r="D1163" s="2" t="s">
        <v>34328</v>
      </c>
      <c r="E1163" s="3">
        <v>33</v>
      </c>
      <c r="F1163" s="3">
        <v>20</v>
      </c>
      <c r="G1163" s="2" t="s">
        <v>1193</v>
      </c>
      <c r="H1163" s="2" t="s">
        <v>1011</v>
      </c>
      <c r="I1163" s="2" t="s">
        <v>34306</v>
      </c>
      <c r="J1163" s="2" t="s">
        <v>6842</v>
      </c>
    </row>
    <row r="1164" spans="1:10" ht="15" customHeight="1" x14ac:dyDescent="0.3">
      <c r="A1164" s="2" t="s">
        <v>430</v>
      </c>
      <c r="B1164" s="2" t="s">
        <v>34340</v>
      </c>
      <c r="C1164" s="2" t="s">
        <v>310</v>
      </c>
      <c r="D1164" s="2" t="s">
        <v>34331</v>
      </c>
      <c r="E1164" s="3">
        <v>33</v>
      </c>
      <c r="F1164" s="3">
        <v>23</v>
      </c>
      <c r="G1164" s="2" t="s">
        <v>1193</v>
      </c>
      <c r="H1164" s="2" t="s">
        <v>1052</v>
      </c>
      <c r="I1164" s="2" t="s">
        <v>34306</v>
      </c>
      <c r="J1164" s="2" t="s">
        <v>4067</v>
      </c>
    </row>
    <row r="1165" spans="1:10" ht="15" customHeight="1" x14ac:dyDescent="0.3">
      <c r="A1165" s="2" t="s">
        <v>430</v>
      </c>
      <c r="B1165" s="2" t="s">
        <v>34340</v>
      </c>
      <c r="C1165" s="2" t="s">
        <v>324</v>
      </c>
      <c r="D1165" s="2" t="s">
        <v>34332</v>
      </c>
      <c r="E1165" s="3">
        <v>33</v>
      </c>
      <c r="F1165" s="3">
        <v>24</v>
      </c>
      <c r="G1165" s="2" t="s">
        <v>1193</v>
      </c>
      <c r="H1165" s="2" t="s">
        <v>1074</v>
      </c>
      <c r="I1165" s="2" t="s">
        <v>34306</v>
      </c>
      <c r="J1165" s="2" t="s">
        <v>4067</v>
      </c>
    </row>
    <row r="1166" spans="1:10" ht="15" customHeight="1" x14ac:dyDescent="0.3">
      <c r="A1166" s="2" t="s">
        <v>430</v>
      </c>
      <c r="B1166" s="2" t="s">
        <v>34340</v>
      </c>
      <c r="C1166" s="2" t="s">
        <v>420</v>
      </c>
      <c r="D1166" s="2" t="s">
        <v>34339</v>
      </c>
      <c r="E1166" s="3">
        <v>33</v>
      </c>
      <c r="F1166" s="3">
        <v>32</v>
      </c>
      <c r="G1166" s="2" t="s">
        <v>1193</v>
      </c>
      <c r="H1166" s="2" t="s">
        <v>1183</v>
      </c>
      <c r="I1166" s="2" t="s">
        <v>34306</v>
      </c>
      <c r="J1166" s="2" t="s">
        <v>4067</v>
      </c>
    </row>
    <row r="1167" spans="1:10" ht="15" customHeight="1" x14ac:dyDescent="0.3">
      <c r="A1167" s="2" t="s">
        <v>430</v>
      </c>
      <c r="B1167" s="2" t="s">
        <v>34340</v>
      </c>
      <c r="C1167" s="2" t="s">
        <v>120</v>
      </c>
      <c r="D1167" s="2" t="s">
        <v>34316</v>
      </c>
      <c r="E1167" s="3">
        <v>33</v>
      </c>
      <c r="F1167" s="3">
        <v>8</v>
      </c>
      <c r="G1167" s="2" t="s">
        <v>1193</v>
      </c>
      <c r="H1167" s="2" t="s">
        <v>820</v>
      </c>
      <c r="I1167" s="2" t="s">
        <v>34308</v>
      </c>
      <c r="J1167" s="2">
        <v>38578389</v>
      </c>
    </row>
    <row r="1168" spans="1:10" ht="15" customHeight="1" x14ac:dyDescent="0.3">
      <c r="A1168" s="2" t="s">
        <v>430</v>
      </c>
      <c r="B1168" s="2" t="s">
        <v>34340</v>
      </c>
      <c r="C1168" s="2" t="s">
        <v>135</v>
      </c>
      <c r="D1168" s="2" t="s">
        <v>34317</v>
      </c>
      <c r="E1168" s="3">
        <v>33</v>
      </c>
      <c r="F1168" s="3">
        <v>9</v>
      </c>
      <c r="G1168" s="2" t="s">
        <v>1193</v>
      </c>
      <c r="H1168" s="2" t="s">
        <v>840</v>
      </c>
      <c r="I1168" s="2" t="s">
        <v>34308</v>
      </c>
      <c r="J1168" s="2">
        <v>38578389</v>
      </c>
    </row>
    <row r="1169" spans="1:10" ht="15" customHeight="1" x14ac:dyDescent="0.3">
      <c r="A1169" s="2" t="s">
        <v>443</v>
      </c>
      <c r="B1169" s="2" t="s">
        <v>34341</v>
      </c>
      <c r="C1169" s="2" t="s">
        <v>40</v>
      </c>
      <c r="D1169" s="2" t="s">
        <v>34310</v>
      </c>
      <c r="E1169" s="3">
        <v>34</v>
      </c>
      <c r="F1169" s="3">
        <v>2</v>
      </c>
      <c r="G1169" s="2" t="s">
        <v>1204</v>
      </c>
      <c r="H1169" s="2" t="s">
        <v>653</v>
      </c>
      <c r="I1169" s="2" t="s">
        <v>34306</v>
      </c>
      <c r="J1169" s="2" t="s">
        <v>1479</v>
      </c>
    </row>
    <row r="1170" spans="1:10" ht="15" customHeight="1" x14ac:dyDescent="0.3">
      <c r="A1170" s="2" t="s">
        <v>443</v>
      </c>
      <c r="B1170" s="2" t="s">
        <v>34341</v>
      </c>
      <c r="C1170" s="2" t="s">
        <v>94</v>
      </c>
      <c r="D1170" s="2" t="s">
        <v>34314</v>
      </c>
      <c r="E1170" s="3">
        <v>34</v>
      </c>
      <c r="F1170" s="3">
        <v>6</v>
      </c>
      <c r="G1170" s="2" t="s">
        <v>1204</v>
      </c>
      <c r="H1170" s="2" t="s">
        <v>782</v>
      </c>
      <c r="I1170" s="2" t="s">
        <v>34306</v>
      </c>
      <c r="J1170" s="2" t="s">
        <v>1479</v>
      </c>
    </row>
    <row r="1171" spans="1:10" ht="15" customHeight="1" x14ac:dyDescent="0.3">
      <c r="A1171" s="2" t="s">
        <v>443</v>
      </c>
      <c r="B1171" s="2" t="s">
        <v>34341</v>
      </c>
      <c r="C1171" s="2" t="s">
        <v>179</v>
      </c>
      <c r="D1171" s="2" t="s">
        <v>34321</v>
      </c>
      <c r="E1171" s="3">
        <v>34</v>
      </c>
      <c r="F1171" s="3">
        <v>13</v>
      </c>
      <c r="G1171" s="2" t="s">
        <v>1204</v>
      </c>
      <c r="H1171" s="2" t="s">
        <v>884</v>
      </c>
      <c r="I1171" s="2" t="s">
        <v>34306</v>
      </c>
      <c r="J1171" s="2" t="s">
        <v>1479</v>
      </c>
    </row>
    <row r="1172" spans="1:10" ht="15" customHeight="1" x14ac:dyDescent="0.3">
      <c r="A1172" s="2" t="s">
        <v>443</v>
      </c>
      <c r="B1172" s="2" t="s">
        <v>34341</v>
      </c>
      <c r="C1172" s="2" t="s">
        <v>190</v>
      </c>
      <c r="D1172" s="2" t="s">
        <v>34322</v>
      </c>
      <c r="E1172" s="3">
        <v>34</v>
      </c>
      <c r="F1172" s="3">
        <v>14</v>
      </c>
      <c r="G1172" s="2" t="s">
        <v>1204</v>
      </c>
      <c r="H1172" s="2" t="s">
        <v>902</v>
      </c>
      <c r="I1172" s="2" t="s">
        <v>34306</v>
      </c>
      <c r="J1172" s="2" t="s">
        <v>1479</v>
      </c>
    </row>
    <row r="1173" spans="1:10" ht="15" customHeight="1" x14ac:dyDescent="0.3">
      <c r="A1173" s="2" t="s">
        <v>443</v>
      </c>
      <c r="B1173" s="2" t="s">
        <v>34341</v>
      </c>
      <c r="C1173" s="2" t="s">
        <v>267</v>
      </c>
      <c r="D1173" s="2" t="s">
        <v>34328</v>
      </c>
      <c r="E1173" s="3">
        <v>34</v>
      </c>
      <c r="F1173" s="3">
        <v>20</v>
      </c>
      <c r="G1173" s="2" t="s">
        <v>1204</v>
      </c>
      <c r="H1173" s="2" t="s">
        <v>1011</v>
      </c>
      <c r="I1173" s="2" t="s">
        <v>34306</v>
      </c>
      <c r="J1173" s="2" t="s">
        <v>1479</v>
      </c>
    </row>
    <row r="1174" spans="1:10" ht="15" customHeight="1" x14ac:dyDescent="0.3">
      <c r="A1174" s="2" t="s">
        <v>443</v>
      </c>
      <c r="B1174" s="2" t="s">
        <v>34341</v>
      </c>
      <c r="C1174" s="2" t="s">
        <v>324</v>
      </c>
      <c r="D1174" s="2" t="s">
        <v>34332</v>
      </c>
      <c r="E1174" s="3">
        <v>34</v>
      </c>
      <c r="F1174" s="3">
        <v>24</v>
      </c>
      <c r="G1174" s="2" t="s">
        <v>1204</v>
      </c>
      <c r="H1174" s="2" t="s">
        <v>1074</v>
      </c>
      <c r="I1174" s="2" t="s">
        <v>34306</v>
      </c>
      <c r="J1174" s="2" t="s">
        <v>1479</v>
      </c>
    </row>
    <row r="1175" spans="1:10" ht="15" customHeight="1" x14ac:dyDescent="0.3">
      <c r="A1175" s="2" t="s">
        <v>454</v>
      </c>
      <c r="B1175" s="2" t="s">
        <v>34342</v>
      </c>
      <c r="C1175" s="2" t="s">
        <v>409</v>
      </c>
      <c r="D1175" s="2" t="s">
        <v>34338</v>
      </c>
      <c r="E1175" s="3">
        <v>35</v>
      </c>
      <c r="F1175" s="3">
        <v>31</v>
      </c>
      <c r="G1175" s="2" t="s">
        <v>1213</v>
      </c>
      <c r="H1175" s="2" t="s">
        <v>1173</v>
      </c>
      <c r="I1175" s="2" t="s">
        <v>34305</v>
      </c>
      <c r="J1175" s="2" t="s">
        <v>412</v>
      </c>
    </row>
    <row r="1176" spans="1:10" ht="15" customHeight="1" x14ac:dyDescent="0.3">
      <c r="A1176" s="2" t="s">
        <v>454</v>
      </c>
      <c r="B1176" s="2" t="s">
        <v>34342</v>
      </c>
      <c r="C1176" s="2" t="s">
        <v>465</v>
      </c>
      <c r="D1176" s="2" t="s">
        <v>34343</v>
      </c>
      <c r="E1176" s="3">
        <v>35</v>
      </c>
      <c r="F1176" s="3">
        <v>36</v>
      </c>
      <c r="G1176" s="2" t="s">
        <v>1213</v>
      </c>
      <c r="H1176" s="2" t="s">
        <v>1222</v>
      </c>
      <c r="I1176" s="2" t="s">
        <v>34305</v>
      </c>
      <c r="J1176" s="2" t="s">
        <v>412</v>
      </c>
    </row>
    <row r="1177" spans="1:10" ht="15" customHeight="1" x14ac:dyDescent="0.3">
      <c r="A1177" s="2" t="s">
        <v>454</v>
      </c>
      <c r="B1177" s="2" t="s">
        <v>34342</v>
      </c>
      <c r="C1177" s="2" t="s">
        <v>476</v>
      </c>
      <c r="D1177" s="2" t="s">
        <v>34344</v>
      </c>
      <c r="E1177" s="3">
        <v>35</v>
      </c>
      <c r="F1177" s="3">
        <v>37</v>
      </c>
      <c r="G1177" s="2" t="s">
        <v>1213</v>
      </c>
      <c r="H1177" s="2" t="s">
        <v>1232</v>
      </c>
      <c r="I1177" s="2" t="s">
        <v>14</v>
      </c>
      <c r="J1177" s="2" t="s">
        <v>414</v>
      </c>
    </row>
    <row r="1178" spans="1:10" ht="15" customHeight="1" x14ac:dyDescent="0.3">
      <c r="A1178" s="2" t="s">
        <v>454</v>
      </c>
      <c r="B1178" s="2" t="s">
        <v>34342</v>
      </c>
      <c r="C1178" s="2" t="s">
        <v>465</v>
      </c>
      <c r="D1178" s="2" t="s">
        <v>34343</v>
      </c>
      <c r="E1178" s="3">
        <v>35</v>
      </c>
      <c r="F1178" s="3">
        <v>36</v>
      </c>
      <c r="G1178" s="2" t="s">
        <v>1213</v>
      </c>
      <c r="H1178" s="2" t="s">
        <v>1222</v>
      </c>
      <c r="I1178" s="2" t="s">
        <v>14</v>
      </c>
      <c r="J1178" s="2" t="s">
        <v>414</v>
      </c>
    </row>
    <row r="1179" spans="1:10" ht="15" customHeight="1" x14ac:dyDescent="0.3">
      <c r="A1179" s="2" t="s">
        <v>454</v>
      </c>
      <c r="B1179" s="2" t="s">
        <v>34342</v>
      </c>
      <c r="C1179" s="2" t="s">
        <v>409</v>
      </c>
      <c r="D1179" s="2" t="s">
        <v>34338</v>
      </c>
      <c r="E1179" s="3">
        <v>35</v>
      </c>
      <c r="F1179" s="3">
        <v>31</v>
      </c>
      <c r="G1179" s="2" t="s">
        <v>1213</v>
      </c>
      <c r="H1179" s="2" t="s">
        <v>1173</v>
      </c>
      <c r="I1179" s="2" t="s">
        <v>14</v>
      </c>
      <c r="J1179" s="2" t="s">
        <v>414</v>
      </c>
    </row>
    <row r="1180" spans="1:10" ht="15" customHeight="1" x14ac:dyDescent="0.3">
      <c r="A1180" s="2" t="s">
        <v>454</v>
      </c>
      <c r="B1180" s="2" t="s">
        <v>34342</v>
      </c>
      <c r="C1180" s="2" t="s">
        <v>40</v>
      </c>
      <c r="D1180" s="2" t="s">
        <v>34310</v>
      </c>
      <c r="E1180" s="3">
        <v>35</v>
      </c>
      <c r="F1180" s="3">
        <v>2</v>
      </c>
      <c r="G1180" s="2" t="s">
        <v>1213</v>
      </c>
      <c r="H1180" s="2" t="s">
        <v>653</v>
      </c>
      <c r="I1180" s="2" t="s">
        <v>34306</v>
      </c>
      <c r="J1180" s="2" t="s">
        <v>6675</v>
      </c>
    </row>
    <row r="1181" spans="1:10" ht="15" customHeight="1" x14ac:dyDescent="0.3">
      <c r="A1181" s="2" t="s">
        <v>454</v>
      </c>
      <c r="B1181" s="2" t="s">
        <v>34342</v>
      </c>
      <c r="C1181" s="2" t="s">
        <v>135</v>
      </c>
      <c r="D1181" s="2" t="s">
        <v>34317</v>
      </c>
      <c r="E1181" s="3">
        <v>35</v>
      </c>
      <c r="F1181" s="3">
        <v>9</v>
      </c>
      <c r="G1181" s="2" t="s">
        <v>1213</v>
      </c>
      <c r="H1181" s="2" t="s">
        <v>840</v>
      </c>
      <c r="I1181" s="2" t="s">
        <v>34306</v>
      </c>
      <c r="J1181" s="2" t="s">
        <v>6675</v>
      </c>
    </row>
    <row r="1182" spans="1:10" ht="15" customHeight="1" x14ac:dyDescent="0.3">
      <c r="A1182" s="2" t="s">
        <v>454</v>
      </c>
      <c r="B1182" s="2" t="s">
        <v>34342</v>
      </c>
      <c r="C1182" s="2" t="s">
        <v>179</v>
      </c>
      <c r="D1182" s="2" t="s">
        <v>34321</v>
      </c>
      <c r="E1182" s="3">
        <v>35</v>
      </c>
      <c r="F1182" s="3">
        <v>13</v>
      </c>
      <c r="G1182" s="2" t="s">
        <v>1213</v>
      </c>
      <c r="H1182" s="2" t="s">
        <v>884</v>
      </c>
      <c r="I1182" s="2" t="s">
        <v>34306</v>
      </c>
      <c r="J1182" s="2" t="s">
        <v>6675</v>
      </c>
    </row>
    <row r="1183" spans="1:10" ht="15" customHeight="1" x14ac:dyDescent="0.3">
      <c r="A1183" s="2" t="s">
        <v>454</v>
      </c>
      <c r="B1183" s="2" t="s">
        <v>34342</v>
      </c>
      <c r="C1183" s="2" t="s">
        <v>82</v>
      </c>
      <c r="D1183" s="2" t="s">
        <v>34313</v>
      </c>
      <c r="E1183" s="3">
        <v>35</v>
      </c>
      <c r="F1183" s="3">
        <v>5</v>
      </c>
      <c r="G1183" s="2" t="s">
        <v>1213</v>
      </c>
      <c r="H1183" s="2" t="s">
        <v>773</v>
      </c>
      <c r="I1183" s="2" t="s">
        <v>34306</v>
      </c>
      <c r="J1183" s="2" t="s">
        <v>6675</v>
      </c>
    </row>
    <row r="1184" spans="1:10" ht="15" customHeight="1" x14ac:dyDescent="0.3">
      <c r="A1184" s="2" t="s">
        <v>454</v>
      </c>
      <c r="B1184" s="2" t="s">
        <v>34342</v>
      </c>
      <c r="C1184" s="2" t="s">
        <v>24</v>
      </c>
      <c r="D1184" s="2" t="s">
        <v>34309</v>
      </c>
      <c r="E1184" s="3">
        <v>35</v>
      </c>
      <c r="F1184" s="3">
        <v>1</v>
      </c>
      <c r="G1184" s="2" t="s">
        <v>1213</v>
      </c>
      <c r="H1184" s="2" t="s">
        <v>629</v>
      </c>
      <c r="I1184" s="2" t="s">
        <v>34307</v>
      </c>
      <c r="J1184" s="2" t="s">
        <v>5468</v>
      </c>
    </row>
    <row r="1185" spans="1:10" ht="15" customHeight="1" x14ac:dyDescent="0.3">
      <c r="A1185" s="2" t="s">
        <v>454</v>
      </c>
      <c r="B1185" s="2" t="s">
        <v>34342</v>
      </c>
      <c r="C1185" s="2" t="s">
        <v>295</v>
      </c>
      <c r="D1185" s="2" t="s">
        <v>34330</v>
      </c>
      <c r="E1185" s="3">
        <v>35</v>
      </c>
      <c r="F1185" s="3">
        <v>22</v>
      </c>
      <c r="G1185" s="2" t="s">
        <v>1213</v>
      </c>
      <c r="H1185" s="2" t="s">
        <v>1029</v>
      </c>
      <c r="I1185" s="2" t="s">
        <v>34307</v>
      </c>
      <c r="J1185" s="2" t="s">
        <v>5499</v>
      </c>
    </row>
    <row r="1186" spans="1:10" ht="15" customHeight="1" x14ac:dyDescent="0.3">
      <c r="A1186" s="2" t="s">
        <v>454</v>
      </c>
      <c r="B1186" s="2" t="s">
        <v>34342</v>
      </c>
      <c r="C1186" s="2" t="s">
        <v>230</v>
      </c>
      <c r="D1186" s="2" t="s">
        <v>34325</v>
      </c>
      <c r="E1186" s="3">
        <v>35</v>
      </c>
      <c r="F1186" s="3">
        <v>17</v>
      </c>
      <c r="G1186" s="2" t="s">
        <v>1213</v>
      </c>
      <c r="H1186" s="2" t="s">
        <v>958</v>
      </c>
      <c r="I1186" s="2" t="s">
        <v>34307</v>
      </c>
      <c r="J1186" s="2" t="s">
        <v>5499</v>
      </c>
    </row>
    <row r="1187" spans="1:10" ht="15" customHeight="1" x14ac:dyDescent="0.3">
      <c r="A1187" s="2" t="s">
        <v>454</v>
      </c>
      <c r="B1187" s="2" t="s">
        <v>34342</v>
      </c>
      <c r="C1187" s="2" t="s">
        <v>170</v>
      </c>
      <c r="D1187" s="2" t="s">
        <v>34320</v>
      </c>
      <c r="E1187" s="3">
        <v>35</v>
      </c>
      <c r="F1187" s="3">
        <v>12</v>
      </c>
      <c r="G1187" s="2" t="s">
        <v>1213</v>
      </c>
      <c r="H1187" s="2" t="s">
        <v>1534</v>
      </c>
      <c r="I1187" s="2" t="s">
        <v>34307</v>
      </c>
      <c r="J1187" s="2" t="s">
        <v>5499</v>
      </c>
    </row>
    <row r="1188" spans="1:10" ht="15" customHeight="1" x14ac:dyDescent="0.3">
      <c r="A1188" s="2" t="s">
        <v>454</v>
      </c>
      <c r="B1188" s="2" t="s">
        <v>34342</v>
      </c>
      <c r="C1188" s="2" t="s">
        <v>135</v>
      </c>
      <c r="D1188" s="2" t="s">
        <v>34317</v>
      </c>
      <c r="E1188" s="3">
        <v>35</v>
      </c>
      <c r="F1188" s="3">
        <v>9</v>
      </c>
      <c r="G1188" s="2" t="s">
        <v>1213</v>
      </c>
      <c r="H1188" s="2" t="s">
        <v>840</v>
      </c>
      <c r="I1188" s="2" t="s">
        <v>34307</v>
      </c>
      <c r="J1188" s="2" t="s">
        <v>5499</v>
      </c>
    </row>
    <row r="1189" spans="1:10" ht="15" customHeight="1" x14ac:dyDescent="0.3">
      <c r="A1189" s="2" t="s">
        <v>454</v>
      </c>
      <c r="B1189" s="2" t="s">
        <v>34342</v>
      </c>
      <c r="C1189" s="2" t="s">
        <v>40</v>
      </c>
      <c r="D1189" s="2" t="s">
        <v>34310</v>
      </c>
      <c r="E1189" s="3">
        <v>35</v>
      </c>
      <c r="F1189" s="3">
        <v>2</v>
      </c>
      <c r="G1189" s="2" t="s">
        <v>1213</v>
      </c>
      <c r="H1189" s="2" t="s">
        <v>653</v>
      </c>
      <c r="I1189" s="2" t="s">
        <v>34307</v>
      </c>
      <c r="J1189" s="2" t="s">
        <v>5499</v>
      </c>
    </row>
    <row r="1190" spans="1:10" ht="15" customHeight="1" x14ac:dyDescent="0.3">
      <c r="A1190" s="2" t="s">
        <v>454</v>
      </c>
      <c r="B1190" s="2" t="s">
        <v>34342</v>
      </c>
      <c r="C1190" s="2" t="s">
        <v>476</v>
      </c>
      <c r="D1190" s="2" t="s">
        <v>34344</v>
      </c>
      <c r="E1190" s="3">
        <v>35</v>
      </c>
      <c r="F1190" s="3">
        <v>37</v>
      </c>
      <c r="G1190" s="2" t="s">
        <v>1213</v>
      </c>
      <c r="H1190" s="2" t="s">
        <v>1232</v>
      </c>
      <c r="I1190" s="2" t="s">
        <v>34308</v>
      </c>
      <c r="J1190" s="2">
        <v>36167031</v>
      </c>
    </row>
    <row r="1191" spans="1:10" ht="15" customHeight="1" x14ac:dyDescent="0.3">
      <c r="A1191" s="2" t="s">
        <v>454</v>
      </c>
      <c r="B1191" s="2" t="s">
        <v>34342</v>
      </c>
      <c r="C1191" s="2" t="s">
        <v>465</v>
      </c>
      <c r="D1191" s="2" t="s">
        <v>34343</v>
      </c>
      <c r="E1191" s="3">
        <v>35</v>
      </c>
      <c r="F1191" s="3">
        <v>36</v>
      </c>
      <c r="G1191" s="2" t="s">
        <v>1213</v>
      </c>
      <c r="H1191" s="2" t="s">
        <v>1222</v>
      </c>
      <c r="I1191" s="2" t="s">
        <v>34308</v>
      </c>
      <c r="J1191" s="2">
        <v>40024253</v>
      </c>
    </row>
    <row r="1192" spans="1:10" ht="15" customHeight="1" x14ac:dyDescent="0.3">
      <c r="A1192" s="2" t="s">
        <v>454</v>
      </c>
      <c r="B1192" s="2" t="s">
        <v>34342</v>
      </c>
      <c r="C1192" s="2" t="s">
        <v>476</v>
      </c>
      <c r="D1192" s="2" t="s">
        <v>34344</v>
      </c>
      <c r="E1192" s="3">
        <v>35</v>
      </c>
      <c r="F1192" s="3">
        <v>37</v>
      </c>
      <c r="G1192" s="2" t="s">
        <v>1213</v>
      </c>
      <c r="H1192" s="2" t="s">
        <v>1232</v>
      </c>
      <c r="I1192" s="2" t="s">
        <v>34308</v>
      </c>
      <c r="J1192" s="2">
        <v>37390899</v>
      </c>
    </row>
    <row r="1193" spans="1:10" ht="15" customHeight="1" x14ac:dyDescent="0.3">
      <c r="A1193" s="2" t="s">
        <v>454</v>
      </c>
      <c r="B1193" s="2" t="s">
        <v>34342</v>
      </c>
      <c r="C1193" s="2" t="s">
        <v>476</v>
      </c>
      <c r="D1193" s="2" t="s">
        <v>34344</v>
      </c>
      <c r="E1193" s="3">
        <v>35</v>
      </c>
      <c r="F1193" s="3">
        <v>37</v>
      </c>
      <c r="G1193" s="2" t="s">
        <v>1213</v>
      </c>
      <c r="H1193" s="2" t="s">
        <v>1232</v>
      </c>
      <c r="I1193" s="2" t="s">
        <v>34308</v>
      </c>
      <c r="J1193" s="2">
        <v>35944833</v>
      </c>
    </row>
    <row r="1194" spans="1:10" ht="15" customHeight="1" x14ac:dyDescent="0.3">
      <c r="A1194" s="2" t="s">
        <v>454</v>
      </c>
      <c r="B1194" s="2" t="s">
        <v>34342</v>
      </c>
      <c r="C1194" s="2" t="s">
        <v>465</v>
      </c>
      <c r="D1194" s="2" t="s">
        <v>34343</v>
      </c>
      <c r="E1194" s="3">
        <v>35</v>
      </c>
      <c r="F1194" s="3">
        <v>36</v>
      </c>
      <c r="G1194" s="2" t="s">
        <v>1213</v>
      </c>
      <c r="H1194" s="2" t="s">
        <v>1222</v>
      </c>
      <c r="I1194" s="2" t="s">
        <v>34308</v>
      </c>
      <c r="J1194" s="2">
        <v>36515678</v>
      </c>
    </row>
    <row r="1195" spans="1:10" ht="15" customHeight="1" x14ac:dyDescent="0.3">
      <c r="A1195" s="2" t="s">
        <v>454</v>
      </c>
      <c r="B1195" s="2" t="s">
        <v>34342</v>
      </c>
      <c r="C1195" s="2" t="s">
        <v>476</v>
      </c>
      <c r="D1195" s="2" t="s">
        <v>34344</v>
      </c>
      <c r="E1195" s="3">
        <v>35</v>
      </c>
      <c r="F1195" s="3">
        <v>37</v>
      </c>
      <c r="G1195" s="2" t="s">
        <v>1213</v>
      </c>
      <c r="H1195" s="2" t="s">
        <v>1232</v>
      </c>
      <c r="I1195" s="2" t="s">
        <v>34308</v>
      </c>
      <c r="J1195" s="2">
        <v>30796981</v>
      </c>
    </row>
    <row r="1196" spans="1:10" ht="15" customHeight="1" x14ac:dyDescent="0.3">
      <c r="A1196" s="2" t="s">
        <v>465</v>
      </c>
      <c r="B1196" s="2" t="s">
        <v>34343</v>
      </c>
      <c r="C1196" s="2" t="s">
        <v>409</v>
      </c>
      <c r="D1196" s="2" t="s">
        <v>34338</v>
      </c>
      <c r="E1196" s="3">
        <v>36</v>
      </c>
      <c r="F1196" s="3">
        <v>31</v>
      </c>
      <c r="G1196" s="2" t="s">
        <v>1222</v>
      </c>
      <c r="H1196" s="2" t="s">
        <v>1173</v>
      </c>
      <c r="I1196" s="2" t="s">
        <v>34305</v>
      </c>
      <c r="J1196" s="2" t="s">
        <v>469</v>
      </c>
    </row>
    <row r="1197" spans="1:10" ht="15" customHeight="1" x14ac:dyDescent="0.3">
      <c r="A1197" s="2" t="s">
        <v>465</v>
      </c>
      <c r="B1197" s="2" t="s">
        <v>34343</v>
      </c>
      <c r="C1197" s="2" t="s">
        <v>409</v>
      </c>
      <c r="D1197" s="2" t="s">
        <v>34338</v>
      </c>
      <c r="E1197" s="3">
        <v>36</v>
      </c>
      <c r="F1197" s="3">
        <v>31</v>
      </c>
      <c r="G1197" s="2" t="s">
        <v>1222</v>
      </c>
      <c r="H1197" s="2" t="s">
        <v>1173</v>
      </c>
      <c r="I1197" s="2" t="s">
        <v>34305</v>
      </c>
      <c r="J1197" s="2" t="s">
        <v>412</v>
      </c>
    </row>
    <row r="1198" spans="1:10" ht="15" customHeight="1" x14ac:dyDescent="0.3">
      <c r="A1198" s="2" t="s">
        <v>465</v>
      </c>
      <c r="B1198" s="2" t="s">
        <v>34343</v>
      </c>
      <c r="C1198" s="2" t="s">
        <v>454</v>
      </c>
      <c r="D1198" s="2" t="s">
        <v>34342</v>
      </c>
      <c r="E1198" s="3">
        <v>36</v>
      </c>
      <c r="F1198" s="3">
        <v>35</v>
      </c>
      <c r="G1198" s="2" t="s">
        <v>1222</v>
      </c>
      <c r="H1198" s="2" t="s">
        <v>1213</v>
      </c>
      <c r="I1198" s="2" t="s">
        <v>34305</v>
      </c>
      <c r="J1198" s="2" t="s">
        <v>412</v>
      </c>
    </row>
    <row r="1199" spans="1:10" ht="15" customHeight="1" x14ac:dyDescent="0.3">
      <c r="A1199" s="2" t="s">
        <v>465</v>
      </c>
      <c r="B1199" s="2" t="s">
        <v>34343</v>
      </c>
      <c r="C1199" s="2" t="s">
        <v>409</v>
      </c>
      <c r="D1199" s="2" t="s">
        <v>34338</v>
      </c>
      <c r="E1199" s="3">
        <v>36</v>
      </c>
      <c r="F1199" s="3">
        <v>31</v>
      </c>
      <c r="G1199" s="2" t="s">
        <v>1222</v>
      </c>
      <c r="H1199" s="2" t="s">
        <v>1173</v>
      </c>
      <c r="I1199" s="2" t="s">
        <v>14</v>
      </c>
      <c r="J1199" s="2" t="s">
        <v>414</v>
      </c>
    </row>
    <row r="1200" spans="1:10" ht="15" customHeight="1" x14ac:dyDescent="0.3">
      <c r="A1200" s="2" t="s">
        <v>465</v>
      </c>
      <c r="B1200" s="2" t="s">
        <v>34343</v>
      </c>
      <c r="C1200" s="2" t="s">
        <v>476</v>
      </c>
      <c r="D1200" s="2" t="s">
        <v>34344</v>
      </c>
      <c r="E1200" s="3">
        <v>36</v>
      </c>
      <c r="F1200" s="3">
        <v>37</v>
      </c>
      <c r="G1200" s="2" t="s">
        <v>1222</v>
      </c>
      <c r="H1200" s="2" t="s">
        <v>1232</v>
      </c>
      <c r="I1200" s="2" t="s">
        <v>14</v>
      </c>
      <c r="J1200" s="2" t="s">
        <v>414</v>
      </c>
    </row>
    <row r="1201" spans="1:10" ht="15" customHeight="1" x14ac:dyDescent="0.3">
      <c r="A1201" s="2" t="s">
        <v>465</v>
      </c>
      <c r="B1201" s="2" t="s">
        <v>34343</v>
      </c>
      <c r="C1201" s="2" t="s">
        <v>454</v>
      </c>
      <c r="D1201" s="2" t="s">
        <v>34342</v>
      </c>
      <c r="E1201" s="3">
        <v>36</v>
      </c>
      <c r="F1201" s="3">
        <v>35</v>
      </c>
      <c r="G1201" s="2" t="s">
        <v>1222</v>
      </c>
      <c r="H1201" s="2" t="s">
        <v>1213</v>
      </c>
      <c r="I1201" s="2" t="s">
        <v>14</v>
      </c>
      <c r="J1201" s="2" t="s">
        <v>414</v>
      </c>
    </row>
    <row r="1202" spans="1:10" ht="15" customHeight="1" x14ac:dyDescent="0.3">
      <c r="A1202" s="2" t="s">
        <v>465</v>
      </c>
      <c r="B1202" s="2" t="s">
        <v>34343</v>
      </c>
      <c r="C1202" s="2" t="s">
        <v>476</v>
      </c>
      <c r="D1202" s="2" t="s">
        <v>34344</v>
      </c>
      <c r="E1202" s="3">
        <v>36</v>
      </c>
      <c r="F1202" s="3">
        <v>37</v>
      </c>
      <c r="G1202" s="2" t="s">
        <v>1222</v>
      </c>
      <c r="H1202" s="2" t="s">
        <v>1232</v>
      </c>
      <c r="I1202" s="2" t="s">
        <v>34308</v>
      </c>
      <c r="J1202" s="2">
        <v>38704374</v>
      </c>
    </row>
    <row r="1203" spans="1:10" ht="15" customHeight="1" x14ac:dyDescent="0.3">
      <c r="A1203" s="2" t="s">
        <v>465</v>
      </c>
      <c r="B1203" s="2" t="s">
        <v>34343</v>
      </c>
      <c r="C1203" s="2" t="s">
        <v>409</v>
      </c>
      <c r="D1203" s="2" t="s">
        <v>34338</v>
      </c>
      <c r="E1203" s="3">
        <v>36</v>
      </c>
      <c r="F1203" s="3">
        <v>31</v>
      </c>
      <c r="G1203" s="2" t="s">
        <v>1222</v>
      </c>
      <c r="H1203" s="2" t="s">
        <v>1173</v>
      </c>
      <c r="I1203" s="2" t="s">
        <v>34308</v>
      </c>
      <c r="J1203" s="2">
        <v>36112363</v>
      </c>
    </row>
    <row r="1204" spans="1:10" ht="15" customHeight="1" x14ac:dyDescent="0.3">
      <c r="A1204" s="2" t="s">
        <v>465</v>
      </c>
      <c r="B1204" s="2" t="s">
        <v>34343</v>
      </c>
      <c r="C1204" s="2" t="s">
        <v>40</v>
      </c>
      <c r="D1204" s="2" t="s">
        <v>34310</v>
      </c>
      <c r="E1204" s="3">
        <v>36</v>
      </c>
      <c r="F1204" s="3">
        <v>2</v>
      </c>
      <c r="G1204" s="2" t="s">
        <v>1222</v>
      </c>
      <c r="H1204" s="2" t="s">
        <v>653</v>
      </c>
      <c r="I1204" s="2" t="s">
        <v>34308</v>
      </c>
      <c r="J1204" s="2">
        <v>35576468</v>
      </c>
    </row>
    <row r="1205" spans="1:10" ht="15" customHeight="1" x14ac:dyDescent="0.3">
      <c r="A1205" s="2" t="s">
        <v>465</v>
      </c>
      <c r="B1205" s="2" t="s">
        <v>34343</v>
      </c>
      <c r="C1205" s="2" t="s">
        <v>190</v>
      </c>
      <c r="D1205" s="2" t="s">
        <v>34322</v>
      </c>
      <c r="E1205" s="3">
        <v>36</v>
      </c>
      <c r="F1205" s="3">
        <v>14</v>
      </c>
      <c r="G1205" s="2" t="s">
        <v>1222</v>
      </c>
      <c r="H1205" s="2" t="s">
        <v>902</v>
      </c>
      <c r="I1205" s="2" t="s">
        <v>34308</v>
      </c>
      <c r="J1205" s="2">
        <v>35576468</v>
      </c>
    </row>
    <row r="1206" spans="1:10" ht="15" customHeight="1" x14ac:dyDescent="0.3">
      <c r="A1206" s="2" t="s">
        <v>465</v>
      </c>
      <c r="B1206" s="2" t="s">
        <v>34343</v>
      </c>
      <c r="C1206" s="2" t="s">
        <v>409</v>
      </c>
      <c r="D1206" s="2" t="s">
        <v>34338</v>
      </c>
      <c r="E1206" s="3">
        <v>36</v>
      </c>
      <c r="F1206" s="3">
        <v>31</v>
      </c>
      <c r="G1206" s="2" t="s">
        <v>1222</v>
      </c>
      <c r="H1206" s="2" t="s">
        <v>1173</v>
      </c>
      <c r="I1206" s="2" t="s">
        <v>34308</v>
      </c>
      <c r="J1206" s="2">
        <v>35576468</v>
      </c>
    </row>
    <row r="1207" spans="1:10" ht="15" customHeight="1" x14ac:dyDescent="0.3">
      <c r="A1207" s="2" t="s">
        <v>465</v>
      </c>
      <c r="B1207" s="2" t="s">
        <v>34343</v>
      </c>
      <c r="C1207" s="2" t="s">
        <v>409</v>
      </c>
      <c r="D1207" s="2" t="s">
        <v>34338</v>
      </c>
      <c r="E1207" s="3">
        <v>36</v>
      </c>
      <c r="F1207" s="3">
        <v>31</v>
      </c>
      <c r="G1207" s="2" t="s">
        <v>1222</v>
      </c>
      <c r="H1207" s="2" t="s">
        <v>1173</v>
      </c>
      <c r="I1207" s="2" t="s">
        <v>34308</v>
      </c>
      <c r="J1207" s="2">
        <v>35100354</v>
      </c>
    </row>
    <row r="1208" spans="1:10" ht="15" customHeight="1" x14ac:dyDescent="0.3">
      <c r="A1208" s="2" t="s">
        <v>465</v>
      </c>
      <c r="B1208" s="2" t="s">
        <v>34343</v>
      </c>
      <c r="C1208" s="2" t="s">
        <v>409</v>
      </c>
      <c r="D1208" s="2" t="s">
        <v>34338</v>
      </c>
      <c r="E1208" s="3">
        <v>36</v>
      </c>
      <c r="F1208" s="3">
        <v>31</v>
      </c>
      <c r="G1208" s="2" t="s">
        <v>1222</v>
      </c>
      <c r="H1208" s="2" t="s">
        <v>1173</v>
      </c>
      <c r="I1208" s="2" t="s">
        <v>34308</v>
      </c>
      <c r="J1208" s="2">
        <v>35083626</v>
      </c>
    </row>
    <row r="1209" spans="1:10" ht="15" customHeight="1" x14ac:dyDescent="0.3">
      <c r="A1209" s="2" t="s">
        <v>465</v>
      </c>
      <c r="B1209" s="2" t="s">
        <v>34343</v>
      </c>
      <c r="C1209" s="2" t="s">
        <v>40</v>
      </c>
      <c r="D1209" s="2" t="s">
        <v>34310</v>
      </c>
      <c r="E1209" s="3">
        <v>36</v>
      </c>
      <c r="F1209" s="3">
        <v>2</v>
      </c>
      <c r="G1209" s="2" t="s">
        <v>1222</v>
      </c>
      <c r="H1209" s="2" t="s">
        <v>653</v>
      </c>
      <c r="I1209" s="2" t="s">
        <v>34308</v>
      </c>
      <c r="J1209" s="2">
        <v>35043109</v>
      </c>
    </row>
    <row r="1210" spans="1:10" ht="15" customHeight="1" x14ac:dyDescent="0.3">
      <c r="A1210" s="2" t="s">
        <v>465</v>
      </c>
      <c r="B1210" s="2" t="s">
        <v>34343</v>
      </c>
      <c r="C1210" s="2" t="s">
        <v>476</v>
      </c>
      <c r="D1210" s="2" t="s">
        <v>34344</v>
      </c>
      <c r="E1210" s="3">
        <v>36</v>
      </c>
      <c r="F1210" s="3">
        <v>37</v>
      </c>
      <c r="G1210" s="2" t="s">
        <v>1222</v>
      </c>
      <c r="H1210" s="2" t="s">
        <v>1232</v>
      </c>
      <c r="I1210" s="2" t="s">
        <v>34308</v>
      </c>
      <c r="J1210" s="2">
        <v>36155879</v>
      </c>
    </row>
    <row r="1211" spans="1:10" ht="15" customHeight="1" x14ac:dyDescent="0.3">
      <c r="A1211" s="2" t="s">
        <v>465</v>
      </c>
      <c r="B1211" s="2" t="s">
        <v>34343</v>
      </c>
      <c r="C1211" s="2" t="s">
        <v>190</v>
      </c>
      <c r="D1211" s="2" t="s">
        <v>34322</v>
      </c>
      <c r="E1211" s="3">
        <v>36</v>
      </c>
      <c r="F1211" s="3">
        <v>14</v>
      </c>
      <c r="G1211" s="2" t="s">
        <v>1222</v>
      </c>
      <c r="H1211" s="2" t="s">
        <v>902</v>
      </c>
      <c r="I1211" s="2" t="s">
        <v>34308</v>
      </c>
      <c r="J1211" s="2">
        <v>35043109</v>
      </c>
    </row>
    <row r="1212" spans="1:10" ht="15" customHeight="1" x14ac:dyDescent="0.3">
      <c r="A1212" s="2" t="s">
        <v>465</v>
      </c>
      <c r="B1212" s="2" t="s">
        <v>34343</v>
      </c>
      <c r="C1212" s="2" t="s">
        <v>409</v>
      </c>
      <c r="D1212" s="2" t="s">
        <v>34338</v>
      </c>
      <c r="E1212" s="3">
        <v>36</v>
      </c>
      <c r="F1212" s="3">
        <v>31</v>
      </c>
      <c r="G1212" s="2" t="s">
        <v>1222</v>
      </c>
      <c r="H1212" s="2" t="s">
        <v>1173</v>
      </c>
      <c r="I1212" s="2" t="s">
        <v>34308</v>
      </c>
      <c r="J1212" s="2">
        <v>34570326</v>
      </c>
    </row>
    <row r="1213" spans="1:10" ht="15" customHeight="1" x14ac:dyDescent="0.3">
      <c r="A1213" s="2" t="s">
        <v>465</v>
      </c>
      <c r="B1213" s="2" t="s">
        <v>34343</v>
      </c>
      <c r="C1213" s="2" t="s">
        <v>409</v>
      </c>
      <c r="D1213" s="2" t="s">
        <v>34338</v>
      </c>
      <c r="E1213" s="3">
        <v>36</v>
      </c>
      <c r="F1213" s="3">
        <v>31</v>
      </c>
      <c r="G1213" s="2" t="s">
        <v>1222</v>
      </c>
      <c r="H1213" s="2" t="s">
        <v>1173</v>
      </c>
      <c r="I1213" s="2" t="s">
        <v>34308</v>
      </c>
      <c r="J1213" s="2">
        <v>34611657</v>
      </c>
    </row>
    <row r="1214" spans="1:10" ht="15" customHeight="1" x14ac:dyDescent="0.3">
      <c r="A1214" s="2" t="s">
        <v>465</v>
      </c>
      <c r="B1214" s="2" t="s">
        <v>34343</v>
      </c>
      <c r="C1214" s="2" t="s">
        <v>409</v>
      </c>
      <c r="D1214" s="2" t="s">
        <v>34338</v>
      </c>
      <c r="E1214" s="3">
        <v>36</v>
      </c>
      <c r="F1214" s="3">
        <v>31</v>
      </c>
      <c r="G1214" s="2" t="s">
        <v>1222</v>
      </c>
      <c r="H1214" s="2" t="s">
        <v>1173</v>
      </c>
      <c r="I1214" s="2" t="s">
        <v>34308</v>
      </c>
      <c r="J1214" s="2">
        <v>34160550</v>
      </c>
    </row>
    <row r="1215" spans="1:10" ht="15" customHeight="1" x14ac:dyDescent="0.3">
      <c r="A1215" s="2" t="s">
        <v>465</v>
      </c>
      <c r="B1215" s="2" t="s">
        <v>34343</v>
      </c>
      <c r="C1215" s="2" t="s">
        <v>40</v>
      </c>
      <c r="D1215" s="2" t="s">
        <v>34310</v>
      </c>
      <c r="E1215" s="3">
        <v>36</v>
      </c>
      <c r="F1215" s="3">
        <v>2</v>
      </c>
      <c r="G1215" s="2" t="s">
        <v>1222</v>
      </c>
      <c r="H1215" s="2" t="s">
        <v>653</v>
      </c>
      <c r="I1215" s="2" t="s">
        <v>34308</v>
      </c>
      <c r="J1215" s="2">
        <v>34413139</v>
      </c>
    </row>
    <row r="1216" spans="1:10" ht="15" customHeight="1" x14ac:dyDescent="0.3">
      <c r="A1216" s="2" t="s">
        <v>465</v>
      </c>
      <c r="B1216" s="2" t="s">
        <v>34343</v>
      </c>
      <c r="C1216" s="2" t="s">
        <v>190</v>
      </c>
      <c r="D1216" s="2" t="s">
        <v>34322</v>
      </c>
      <c r="E1216" s="3">
        <v>36</v>
      </c>
      <c r="F1216" s="3">
        <v>14</v>
      </c>
      <c r="G1216" s="2" t="s">
        <v>1222</v>
      </c>
      <c r="H1216" s="2" t="s">
        <v>902</v>
      </c>
      <c r="I1216" s="2" t="s">
        <v>34308</v>
      </c>
      <c r="J1216" s="2">
        <v>34413139</v>
      </c>
    </row>
    <row r="1217" spans="1:10" ht="15" customHeight="1" x14ac:dyDescent="0.3">
      <c r="A1217" s="2" t="s">
        <v>465</v>
      </c>
      <c r="B1217" s="2" t="s">
        <v>34343</v>
      </c>
      <c r="C1217" s="2" t="s">
        <v>409</v>
      </c>
      <c r="D1217" s="2" t="s">
        <v>34338</v>
      </c>
      <c r="E1217" s="3">
        <v>36</v>
      </c>
      <c r="F1217" s="3">
        <v>31</v>
      </c>
      <c r="G1217" s="2" t="s">
        <v>1222</v>
      </c>
      <c r="H1217" s="2" t="s">
        <v>1173</v>
      </c>
      <c r="I1217" s="2" t="s">
        <v>34308</v>
      </c>
      <c r="J1217" s="2">
        <v>34413139</v>
      </c>
    </row>
    <row r="1218" spans="1:10" ht="15" customHeight="1" x14ac:dyDescent="0.3">
      <c r="A1218" s="2" t="s">
        <v>465</v>
      </c>
      <c r="B1218" s="2" t="s">
        <v>34343</v>
      </c>
      <c r="C1218" s="2" t="s">
        <v>409</v>
      </c>
      <c r="D1218" s="2" t="s">
        <v>34338</v>
      </c>
      <c r="E1218" s="3">
        <v>36</v>
      </c>
      <c r="F1218" s="3">
        <v>31</v>
      </c>
      <c r="G1218" s="2" t="s">
        <v>1222</v>
      </c>
      <c r="H1218" s="2" t="s">
        <v>1173</v>
      </c>
      <c r="I1218" s="2" t="s">
        <v>34308</v>
      </c>
      <c r="J1218" s="2">
        <v>34413140</v>
      </c>
    </row>
    <row r="1219" spans="1:10" ht="15" customHeight="1" x14ac:dyDescent="0.3">
      <c r="A1219" s="2" t="s">
        <v>465</v>
      </c>
      <c r="B1219" s="2" t="s">
        <v>34343</v>
      </c>
      <c r="C1219" s="2" t="s">
        <v>409</v>
      </c>
      <c r="D1219" s="2" t="s">
        <v>34338</v>
      </c>
      <c r="E1219" s="3">
        <v>36</v>
      </c>
      <c r="F1219" s="3">
        <v>31</v>
      </c>
      <c r="G1219" s="2" t="s">
        <v>1222</v>
      </c>
      <c r="H1219" s="2" t="s">
        <v>1173</v>
      </c>
      <c r="I1219" s="2" t="s">
        <v>34308</v>
      </c>
      <c r="J1219" s="2">
        <v>35043109</v>
      </c>
    </row>
    <row r="1220" spans="1:10" ht="15" customHeight="1" x14ac:dyDescent="0.3">
      <c r="A1220" s="2" t="s">
        <v>465</v>
      </c>
      <c r="B1220" s="2" t="s">
        <v>34343</v>
      </c>
      <c r="C1220" s="2" t="s">
        <v>409</v>
      </c>
      <c r="D1220" s="2" t="s">
        <v>34338</v>
      </c>
      <c r="E1220" s="3">
        <v>36</v>
      </c>
      <c r="F1220" s="3">
        <v>31</v>
      </c>
      <c r="G1220" s="2" t="s">
        <v>1222</v>
      </c>
      <c r="H1220" s="2" t="s">
        <v>1173</v>
      </c>
      <c r="I1220" s="2" t="s">
        <v>34308</v>
      </c>
      <c r="J1220" s="2">
        <v>36538032</v>
      </c>
    </row>
    <row r="1221" spans="1:10" ht="15" customHeight="1" x14ac:dyDescent="0.3">
      <c r="A1221" s="2" t="s">
        <v>465</v>
      </c>
      <c r="B1221" s="2" t="s">
        <v>34343</v>
      </c>
      <c r="C1221" s="2" t="s">
        <v>409</v>
      </c>
      <c r="D1221" s="2" t="s">
        <v>34338</v>
      </c>
      <c r="E1221" s="3">
        <v>36</v>
      </c>
      <c r="F1221" s="3">
        <v>31</v>
      </c>
      <c r="G1221" s="2" t="s">
        <v>1222</v>
      </c>
      <c r="H1221" s="2" t="s">
        <v>1173</v>
      </c>
      <c r="I1221" s="2" t="s">
        <v>34308</v>
      </c>
      <c r="J1221" s="2">
        <v>36763636</v>
      </c>
    </row>
    <row r="1222" spans="1:10" ht="15" customHeight="1" x14ac:dyDescent="0.3">
      <c r="A1222" s="2" t="s">
        <v>465</v>
      </c>
      <c r="B1222" s="2" t="s">
        <v>34343</v>
      </c>
      <c r="C1222" s="2" t="s">
        <v>409</v>
      </c>
      <c r="D1222" s="2" t="s">
        <v>34338</v>
      </c>
      <c r="E1222" s="3">
        <v>36</v>
      </c>
      <c r="F1222" s="3">
        <v>31</v>
      </c>
      <c r="G1222" s="2" t="s">
        <v>1222</v>
      </c>
      <c r="H1222" s="2" t="s">
        <v>1173</v>
      </c>
      <c r="I1222" s="2" t="s">
        <v>34308</v>
      </c>
      <c r="J1222" s="2">
        <v>36736301</v>
      </c>
    </row>
    <row r="1223" spans="1:10" ht="15" customHeight="1" x14ac:dyDescent="0.3">
      <c r="A1223" s="2" t="s">
        <v>465</v>
      </c>
      <c r="B1223" s="2" t="s">
        <v>34343</v>
      </c>
      <c r="C1223" s="2" t="s">
        <v>409</v>
      </c>
      <c r="D1223" s="2" t="s">
        <v>34338</v>
      </c>
      <c r="E1223" s="3">
        <v>36</v>
      </c>
      <c r="F1223" s="3">
        <v>31</v>
      </c>
      <c r="G1223" s="2" t="s">
        <v>1222</v>
      </c>
      <c r="H1223" s="2" t="s">
        <v>1173</v>
      </c>
      <c r="I1223" s="2" t="s">
        <v>34308</v>
      </c>
      <c r="J1223" s="2">
        <v>39352576</v>
      </c>
    </row>
    <row r="1224" spans="1:10" ht="15" customHeight="1" x14ac:dyDescent="0.3">
      <c r="A1224" s="2" t="s">
        <v>465</v>
      </c>
      <c r="B1224" s="2" t="s">
        <v>34343</v>
      </c>
      <c r="C1224" s="2" t="s">
        <v>409</v>
      </c>
      <c r="D1224" s="2" t="s">
        <v>34338</v>
      </c>
      <c r="E1224" s="3">
        <v>36</v>
      </c>
      <c r="F1224" s="3">
        <v>31</v>
      </c>
      <c r="G1224" s="2" t="s">
        <v>1222</v>
      </c>
      <c r="H1224" s="2" t="s">
        <v>1173</v>
      </c>
      <c r="I1224" s="2" t="s">
        <v>34308</v>
      </c>
      <c r="J1224" s="2">
        <v>39312669</v>
      </c>
    </row>
    <row r="1225" spans="1:10" ht="15" customHeight="1" x14ac:dyDescent="0.3">
      <c r="A1225" s="2" t="s">
        <v>465</v>
      </c>
      <c r="B1225" s="2" t="s">
        <v>34343</v>
      </c>
      <c r="C1225" s="2" t="s">
        <v>409</v>
      </c>
      <c r="D1225" s="2" t="s">
        <v>34338</v>
      </c>
      <c r="E1225" s="3">
        <v>36</v>
      </c>
      <c r="F1225" s="3">
        <v>31</v>
      </c>
      <c r="G1225" s="2" t="s">
        <v>1222</v>
      </c>
      <c r="H1225" s="2" t="s">
        <v>1173</v>
      </c>
      <c r="I1225" s="2" t="s">
        <v>34308</v>
      </c>
      <c r="J1225" s="2">
        <v>39198650</v>
      </c>
    </row>
    <row r="1226" spans="1:10" ht="15" customHeight="1" x14ac:dyDescent="0.3">
      <c r="A1226" s="2" t="s">
        <v>465</v>
      </c>
      <c r="B1226" s="2" t="s">
        <v>34343</v>
      </c>
      <c r="C1226" s="2" t="s">
        <v>409</v>
      </c>
      <c r="D1226" s="2" t="s">
        <v>34338</v>
      </c>
      <c r="E1226" s="3">
        <v>36</v>
      </c>
      <c r="F1226" s="3">
        <v>31</v>
      </c>
      <c r="G1226" s="2" t="s">
        <v>1222</v>
      </c>
      <c r="H1226" s="2" t="s">
        <v>1173</v>
      </c>
      <c r="I1226" s="2" t="s">
        <v>34308</v>
      </c>
      <c r="J1226" s="2">
        <v>38470480</v>
      </c>
    </row>
    <row r="1227" spans="1:10" ht="15" customHeight="1" x14ac:dyDescent="0.3">
      <c r="A1227" s="2" t="s">
        <v>465</v>
      </c>
      <c r="B1227" s="2" t="s">
        <v>34343</v>
      </c>
      <c r="C1227" s="2" t="s">
        <v>409</v>
      </c>
      <c r="D1227" s="2" t="s">
        <v>34338</v>
      </c>
      <c r="E1227" s="3">
        <v>36</v>
      </c>
      <c r="F1227" s="3">
        <v>31</v>
      </c>
      <c r="G1227" s="2" t="s">
        <v>1222</v>
      </c>
      <c r="H1227" s="2" t="s">
        <v>1173</v>
      </c>
      <c r="I1227" s="2" t="s">
        <v>34308</v>
      </c>
      <c r="J1227" s="2">
        <v>38193358</v>
      </c>
    </row>
    <row r="1228" spans="1:10" ht="15" customHeight="1" x14ac:dyDescent="0.3">
      <c r="A1228" s="2" t="s">
        <v>465</v>
      </c>
      <c r="B1228" s="2" t="s">
        <v>34343</v>
      </c>
      <c r="C1228" s="2" t="s">
        <v>409</v>
      </c>
      <c r="D1228" s="2" t="s">
        <v>34338</v>
      </c>
      <c r="E1228" s="3">
        <v>36</v>
      </c>
      <c r="F1228" s="3">
        <v>31</v>
      </c>
      <c r="G1228" s="2" t="s">
        <v>1222</v>
      </c>
      <c r="H1228" s="2" t="s">
        <v>1173</v>
      </c>
      <c r="I1228" s="2" t="s">
        <v>34308</v>
      </c>
      <c r="J1228" s="2">
        <v>38422122</v>
      </c>
    </row>
    <row r="1229" spans="1:10" ht="15" customHeight="1" x14ac:dyDescent="0.3">
      <c r="A1229" s="2" t="s">
        <v>465</v>
      </c>
      <c r="B1229" s="2" t="s">
        <v>34343</v>
      </c>
      <c r="C1229" s="2" t="s">
        <v>40</v>
      </c>
      <c r="D1229" s="2" t="s">
        <v>34310</v>
      </c>
      <c r="E1229" s="3">
        <v>36</v>
      </c>
      <c r="F1229" s="3">
        <v>2</v>
      </c>
      <c r="G1229" s="2" t="s">
        <v>1222</v>
      </c>
      <c r="H1229" s="2" t="s">
        <v>653</v>
      </c>
      <c r="I1229" s="2" t="s">
        <v>34308</v>
      </c>
      <c r="J1229" s="2">
        <v>38175961</v>
      </c>
    </row>
    <row r="1230" spans="1:10" ht="15" customHeight="1" x14ac:dyDescent="0.3">
      <c r="A1230" s="2" t="s">
        <v>465</v>
      </c>
      <c r="B1230" s="2" t="s">
        <v>34343</v>
      </c>
      <c r="C1230" s="2" t="s">
        <v>190</v>
      </c>
      <c r="D1230" s="2" t="s">
        <v>34322</v>
      </c>
      <c r="E1230" s="3">
        <v>36</v>
      </c>
      <c r="F1230" s="3">
        <v>14</v>
      </c>
      <c r="G1230" s="2" t="s">
        <v>1222</v>
      </c>
      <c r="H1230" s="2" t="s">
        <v>902</v>
      </c>
      <c r="I1230" s="2" t="s">
        <v>34308</v>
      </c>
      <c r="J1230" s="2">
        <v>38175961</v>
      </c>
    </row>
    <row r="1231" spans="1:10" ht="15" customHeight="1" x14ac:dyDescent="0.3">
      <c r="A1231" s="2" t="s">
        <v>465</v>
      </c>
      <c r="B1231" s="2" t="s">
        <v>34343</v>
      </c>
      <c r="C1231" s="2" t="s">
        <v>409</v>
      </c>
      <c r="D1231" s="2" t="s">
        <v>34338</v>
      </c>
      <c r="E1231" s="3">
        <v>36</v>
      </c>
      <c r="F1231" s="3">
        <v>31</v>
      </c>
      <c r="G1231" s="2" t="s">
        <v>1222</v>
      </c>
      <c r="H1231" s="2" t="s">
        <v>1173</v>
      </c>
      <c r="I1231" s="2" t="s">
        <v>34308</v>
      </c>
      <c r="J1231" s="2">
        <v>38175961</v>
      </c>
    </row>
    <row r="1232" spans="1:10" ht="15" customHeight="1" x14ac:dyDescent="0.3">
      <c r="A1232" s="2" t="s">
        <v>465</v>
      </c>
      <c r="B1232" s="2" t="s">
        <v>34343</v>
      </c>
      <c r="C1232" s="2" t="s">
        <v>190</v>
      </c>
      <c r="D1232" s="2" t="s">
        <v>34322</v>
      </c>
      <c r="E1232" s="3">
        <v>36</v>
      </c>
      <c r="F1232" s="3">
        <v>14</v>
      </c>
      <c r="G1232" s="2" t="s">
        <v>1222</v>
      </c>
      <c r="H1232" s="2" t="s">
        <v>902</v>
      </c>
      <c r="I1232" s="2" t="s">
        <v>34308</v>
      </c>
      <c r="J1232" s="2">
        <v>35857576</v>
      </c>
    </row>
    <row r="1233" spans="1:10" ht="15" customHeight="1" x14ac:dyDescent="0.3">
      <c r="A1233" s="2" t="s">
        <v>465</v>
      </c>
      <c r="B1233" s="2" t="s">
        <v>34343</v>
      </c>
      <c r="C1233" s="2" t="s">
        <v>409</v>
      </c>
      <c r="D1233" s="2" t="s">
        <v>34338</v>
      </c>
      <c r="E1233" s="3">
        <v>36</v>
      </c>
      <c r="F1233" s="3">
        <v>31</v>
      </c>
      <c r="G1233" s="2" t="s">
        <v>1222</v>
      </c>
      <c r="H1233" s="2" t="s">
        <v>1173</v>
      </c>
      <c r="I1233" s="2" t="s">
        <v>34308</v>
      </c>
      <c r="J1233" s="2">
        <v>35857576</v>
      </c>
    </row>
    <row r="1234" spans="1:10" ht="15" customHeight="1" x14ac:dyDescent="0.3">
      <c r="A1234" s="2" t="s">
        <v>465</v>
      </c>
      <c r="B1234" s="2" t="s">
        <v>34343</v>
      </c>
      <c r="C1234" s="2" t="s">
        <v>409</v>
      </c>
      <c r="D1234" s="2" t="s">
        <v>34338</v>
      </c>
      <c r="E1234" s="3">
        <v>36</v>
      </c>
      <c r="F1234" s="3">
        <v>31</v>
      </c>
      <c r="G1234" s="2" t="s">
        <v>1222</v>
      </c>
      <c r="H1234" s="2" t="s">
        <v>1173</v>
      </c>
      <c r="I1234" s="2" t="s">
        <v>34308</v>
      </c>
      <c r="J1234" s="2">
        <v>37938781</v>
      </c>
    </row>
    <row r="1235" spans="1:10" ht="15" customHeight="1" x14ac:dyDescent="0.3">
      <c r="A1235" s="2" t="s">
        <v>465</v>
      </c>
      <c r="B1235" s="2" t="s">
        <v>34343</v>
      </c>
      <c r="C1235" s="2" t="s">
        <v>476</v>
      </c>
      <c r="D1235" s="2" t="s">
        <v>34344</v>
      </c>
      <c r="E1235" s="3">
        <v>36</v>
      </c>
      <c r="F1235" s="3">
        <v>37</v>
      </c>
      <c r="G1235" s="2" t="s">
        <v>1222</v>
      </c>
      <c r="H1235" s="2" t="s">
        <v>1232</v>
      </c>
      <c r="I1235" s="2" t="s">
        <v>34308</v>
      </c>
      <c r="J1235" s="2">
        <v>37938781</v>
      </c>
    </row>
    <row r="1236" spans="1:10" ht="15" customHeight="1" x14ac:dyDescent="0.3">
      <c r="A1236" s="2" t="s">
        <v>465</v>
      </c>
      <c r="B1236" s="2" t="s">
        <v>34343</v>
      </c>
      <c r="C1236" s="2" t="s">
        <v>409</v>
      </c>
      <c r="D1236" s="2" t="s">
        <v>34338</v>
      </c>
      <c r="E1236" s="3">
        <v>36</v>
      </c>
      <c r="F1236" s="3">
        <v>31</v>
      </c>
      <c r="G1236" s="2" t="s">
        <v>1222</v>
      </c>
      <c r="H1236" s="2" t="s">
        <v>1173</v>
      </c>
      <c r="I1236" s="2" t="s">
        <v>34308</v>
      </c>
      <c r="J1236" s="2">
        <v>37347462</v>
      </c>
    </row>
    <row r="1237" spans="1:10" ht="15" customHeight="1" x14ac:dyDescent="0.3">
      <c r="A1237" s="2" t="s">
        <v>465</v>
      </c>
      <c r="B1237" s="2" t="s">
        <v>34343</v>
      </c>
      <c r="C1237" s="2" t="s">
        <v>409</v>
      </c>
      <c r="D1237" s="2" t="s">
        <v>34338</v>
      </c>
      <c r="E1237" s="3">
        <v>36</v>
      </c>
      <c r="F1237" s="3">
        <v>31</v>
      </c>
      <c r="G1237" s="2" t="s">
        <v>1222</v>
      </c>
      <c r="H1237" s="2" t="s">
        <v>1173</v>
      </c>
      <c r="I1237" s="2" t="s">
        <v>34308</v>
      </c>
      <c r="J1237" s="2">
        <v>37209324</v>
      </c>
    </row>
    <row r="1238" spans="1:10" ht="15" customHeight="1" x14ac:dyDescent="0.3">
      <c r="A1238" s="2" t="s">
        <v>465</v>
      </c>
      <c r="B1238" s="2" t="s">
        <v>34343</v>
      </c>
      <c r="C1238" s="2" t="s">
        <v>454</v>
      </c>
      <c r="D1238" s="2" t="s">
        <v>34342</v>
      </c>
      <c r="E1238" s="3">
        <v>36</v>
      </c>
      <c r="F1238" s="3">
        <v>35</v>
      </c>
      <c r="G1238" s="2" t="s">
        <v>1222</v>
      </c>
      <c r="H1238" s="2" t="s">
        <v>1213</v>
      </c>
      <c r="I1238" s="2" t="s">
        <v>34308</v>
      </c>
      <c r="J1238" s="2">
        <v>36515678</v>
      </c>
    </row>
    <row r="1239" spans="1:10" ht="15" customHeight="1" x14ac:dyDescent="0.3">
      <c r="A1239" s="2" t="s">
        <v>465</v>
      </c>
      <c r="B1239" s="2" t="s">
        <v>34343</v>
      </c>
      <c r="C1239" s="2" t="s">
        <v>409</v>
      </c>
      <c r="D1239" s="2" t="s">
        <v>34338</v>
      </c>
      <c r="E1239" s="3">
        <v>36</v>
      </c>
      <c r="F1239" s="3">
        <v>31</v>
      </c>
      <c r="G1239" s="2" t="s">
        <v>1222</v>
      </c>
      <c r="H1239" s="2" t="s">
        <v>1173</v>
      </c>
      <c r="I1239" s="2" t="s">
        <v>34308</v>
      </c>
      <c r="J1239" s="2">
        <v>33890986</v>
      </c>
    </row>
    <row r="1240" spans="1:10" ht="15" customHeight="1" x14ac:dyDescent="0.3">
      <c r="A1240" s="2" t="s">
        <v>465</v>
      </c>
      <c r="B1240" s="2" t="s">
        <v>34343</v>
      </c>
      <c r="C1240" s="2" t="s">
        <v>120</v>
      </c>
      <c r="D1240" s="2" t="s">
        <v>34316</v>
      </c>
      <c r="E1240" s="3">
        <v>36</v>
      </c>
      <c r="F1240" s="3">
        <v>8</v>
      </c>
      <c r="G1240" s="2" t="s">
        <v>1222</v>
      </c>
      <c r="H1240" s="2" t="s">
        <v>820</v>
      </c>
      <c r="I1240" s="2" t="s">
        <v>34308</v>
      </c>
      <c r="J1240" s="2">
        <v>33544838</v>
      </c>
    </row>
    <row r="1241" spans="1:10" ht="15" customHeight="1" x14ac:dyDescent="0.3">
      <c r="A1241" s="2" t="s">
        <v>465</v>
      </c>
      <c r="B1241" s="2" t="s">
        <v>34343</v>
      </c>
      <c r="C1241" s="2" t="s">
        <v>409</v>
      </c>
      <c r="D1241" s="2" t="s">
        <v>34338</v>
      </c>
      <c r="E1241" s="3">
        <v>36</v>
      </c>
      <c r="F1241" s="3">
        <v>31</v>
      </c>
      <c r="G1241" s="2" t="s">
        <v>1222</v>
      </c>
      <c r="H1241" s="2" t="s">
        <v>1173</v>
      </c>
      <c r="I1241" s="2" t="s">
        <v>34308</v>
      </c>
      <c r="J1241" s="2">
        <v>33544838</v>
      </c>
    </row>
    <row r="1242" spans="1:10" ht="15" customHeight="1" x14ac:dyDescent="0.3">
      <c r="A1242" s="2" t="s">
        <v>465</v>
      </c>
      <c r="B1242" s="2" t="s">
        <v>34343</v>
      </c>
      <c r="C1242" s="2" t="s">
        <v>409</v>
      </c>
      <c r="D1242" s="2" t="s">
        <v>34338</v>
      </c>
      <c r="E1242" s="3">
        <v>36</v>
      </c>
      <c r="F1242" s="3">
        <v>31</v>
      </c>
      <c r="G1242" s="2" t="s">
        <v>1222</v>
      </c>
      <c r="H1242" s="2" t="s">
        <v>1173</v>
      </c>
      <c r="I1242" s="2" t="s">
        <v>34308</v>
      </c>
      <c r="J1242" s="2">
        <v>33876776</v>
      </c>
    </row>
    <row r="1243" spans="1:10" ht="15" customHeight="1" x14ac:dyDescent="0.3">
      <c r="A1243" s="2" t="s">
        <v>465</v>
      </c>
      <c r="B1243" s="2" t="s">
        <v>34343</v>
      </c>
      <c r="C1243" s="2" t="s">
        <v>454</v>
      </c>
      <c r="D1243" s="2" t="s">
        <v>34342</v>
      </c>
      <c r="E1243" s="3">
        <v>36</v>
      </c>
      <c r="F1243" s="3">
        <v>35</v>
      </c>
      <c r="G1243" s="2" t="s">
        <v>1222</v>
      </c>
      <c r="H1243" s="2" t="s">
        <v>1213</v>
      </c>
      <c r="I1243" s="2" t="s">
        <v>34308</v>
      </c>
      <c r="J1243" s="2">
        <v>40024253</v>
      </c>
    </row>
    <row r="1244" spans="1:10" ht="15" customHeight="1" x14ac:dyDescent="0.3">
      <c r="A1244" s="2" t="s">
        <v>465</v>
      </c>
      <c r="B1244" s="2" t="s">
        <v>34343</v>
      </c>
      <c r="C1244" s="2" t="s">
        <v>40</v>
      </c>
      <c r="D1244" s="2" t="s">
        <v>34310</v>
      </c>
      <c r="E1244" s="3">
        <v>36</v>
      </c>
      <c r="F1244" s="3">
        <v>2</v>
      </c>
      <c r="G1244" s="2" t="s">
        <v>1222</v>
      </c>
      <c r="H1244" s="2" t="s">
        <v>653</v>
      </c>
      <c r="I1244" s="2" t="s">
        <v>34308</v>
      </c>
      <c r="J1244" s="2">
        <v>33417088</v>
      </c>
    </row>
    <row r="1245" spans="1:10" ht="15" customHeight="1" x14ac:dyDescent="0.3">
      <c r="A1245" s="2" t="s">
        <v>465</v>
      </c>
      <c r="B1245" s="2" t="s">
        <v>34343</v>
      </c>
      <c r="C1245" s="2" t="s">
        <v>476</v>
      </c>
      <c r="D1245" s="2" t="s">
        <v>34344</v>
      </c>
      <c r="E1245" s="3">
        <v>36</v>
      </c>
      <c r="F1245" s="3">
        <v>37</v>
      </c>
      <c r="G1245" s="2" t="s">
        <v>1222</v>
      </c>
      <c r="H1245" s="2" t="s">
        <v>1232</v>
      </c>
      <c r="I1245" s="2" t="s">
        <v>34308</v>
      </c>
      <c r="J1245" s="2">
        <v>32531373</v>
      </c>
    </row>
    <row r="1246" spans="1:10" ht="15" customHeight="1" x14ac:dyDescent="0.3">
      <c r="A1246" s="2" t="s">
        <v>465</v>
      </c>
      <c r="B1246" s="2" t="s">
        <v>34343</v>
      </c>
      <c r="C1246" s="2" t="s">
        <v>409</v>
      </c>
      <c r="D1246" s="2" t="s">
        <v>34338</v>
      </c>
      <c r="E1246" s="3">
        <v>36</v>
      </c>
      <c r="F1246" s="3">
        <v>31</v>
      </c>
      <c r="G1246" s="2" t="s">
        <v>1222</v>
      </c>
      <c r="H1246" s="2" t="s">
        <v>1173</v>
      </c>
      <c r="I1246" s="2" t="s">
        <v>34308</v>
      </c>
      <c r="J1246" s="2">
        <v>32960813</v>
      </c>
    </row>
    <row r="1247" spans="1:10" ht="15" customHeight="1" x14ac:dyDescent="0.3">
      <c r="A1247" s="2" t="s">
        <v>465</v>
      </c>
      <c r="B1247" s="2" t="s">
        <v>34343</v>
      </c>
      <c r="C1247" s="2" t="s">
        <v>190</v>
      </c>
      <c r="D1247" s="2" t="s">
        <v>34322</v>
      </c>
      <c r="E1247" s="3">
        <v>36</v>
      </c>
      <c r="F1247" s="3">
        <v>14</v>
      </c>
      <c r="G1247" s="2" t="s">
        <v>1222</v>
      </c>
      <c r="H1247" s="2" t="s">
        <v>902</v>
      </c>
      <c r="I1247" s="2" t="s">
        <v>34308</v>
      </c>
      <c r="J1247" s="2">
        <v>32972995</v>
      </c>
    </row>
    <row r="1248" spans="1:10" ht="15" customHeight="1" x14ac:dyDescent="0.3">
      <c r="A1248" s="2" t="s">
        <v>465</v>
      </c>
      <c r="B1248" s="2" t="s">
        <v>34343</v>
      </c>
      <c r="C1248" s="2" t="s">
        <v>409</v>
      </c>
      <c r="D1248" s="2" t="s">
        <v>34338</v>
      </c>
      <c r="E1248" s="3">
        <v>36</v>
      </c>
      <c r="F1248" s="3">
        <v>31</v>
      </c>
      <c r="G1248" s="2" t="s">
        <v>1222</v>
      </c>
      <c r="H1248" s="2" t="s">
        <v>1173</v>
      </c>
      <c r="I1248" s="2" t="s">
        <v>34308</v>
      </c>
      <c r="J1248" s="2">
        <v>32972995</v>
      </c>
    </row>
    <row r="1249" spans="1:10" ht="15" customHeight="1" x14ac:dyDescent="0.3">
      <c r="A1249" s="2" t="s">
        <v>465</v>
      </c>
      <c r="B1249" s="2" t="s">
        <v>34343</v>
      </c>
      <c r="C1249" s="2" t="s">
        <v>190</v>
      </c>
      <c r="D1249" s="2" t="s">
        <v>34322</v>
      </c>
      <c r="E1249" s="3">
        <v>36</v>
      </c>
      <c r="F1249" s="3">
        <v>14</v>
      </c>
      <c r="G1249" s="2" t="s">
        <v>1222</v>
      </c>
      <c r="H1249" s="2" t="s">
        <v>902</v>
      </c>
      <c r="I1249" s="2" t="s">
        <v>34308</v>
      </c>
      <c r="J1249" s="2">
        <v>32972996</v>
      </c>
    </row>
    <row r="1250" spans="1:10" ht="15" customHeight="1" x14ac:dyDescent="0.3">
      <c r="A1250" s="2" t="s">
        <v>465</v>
      </c>
      <c r="B1250" s="2" t="s">
        <v>34343</v>
      </c>
      <c r="C1250" s="2" t="s">
        <v>409</v>
      </c>
      <c r="D1250" s="2" t="s">
        <v>34338</v>
      </c>
      <c r="E1250" s="3">
        <v>36</v>
      </c>
      <c r="F1250" s="3">
        <v>31</v>
      </c>
      <c r="G1250" s="2" t="s">
        <v>1222</v>
      </c>
      <c r="H1250" s="2" t="s">
        <v>1173</v>
      </c>
      <c r="I1250" s="2" t="s">
        <v>34308</v>
      </c>
      <c r="J1250" s="2">
        <v>32972996</v>
      </c>
    </row>
    <row r="1251" spans="1:10" ht="15" customHeight="1" x14ac:dyDescent="0.3">
      <c r="A1251" s="2" t="s">
        <v>465</v>
      </c>
      <c r="B1251" s="2" t="s">
        <v>34343</v>
      </c>
      <c r="C1251" s="2" t="s">
        <v>295</v>
      </c>
      <c r="D1251" s="2" t="s">
        <v>34330</v>
      </c>
      <c r="E1251" s="3">
        <v>36</v>
      </c>
      <c r="F1251" s="3">
        <v>22</v>
      </c>
      <c r="G1251" s="2" t="s">
        <v>1222</v>
      </c>
      <c r="H1251" s="2" t="s">
        <v>1029</v>
      </c>
      <c r="I1251" s="2" t="s">
        <v>34308</v>
      </c>
      <c r="J1251" s="2">
        <v>32207811</v>
      </c>
    </row>
    <row r="1252" spans="1:10" ht="15" customHeight="1" x14ac:dyDescent="0.3">
      <c r="A1252" s="2" t="s">
        <v>465</v>
      </c>
      <c r="B1252" s="2" t="s">
        <v>34343</v>
      </c>
      <c r="C1252" s="2" t="s">
        <v>295</v>
      </c>
      <c r="D1252" s="2" t="s">
        <v>34330</v>
      </c>
      <c r="E1252" s="3">
        <v>36</v>
      </c>
      <c r="F1252" s="3">
        <v>22</v>
      </c>
      <c r="G1252" s="2" t="s">
        <v>1222</v>
      </c>
      <c r="H1252" s="2" t="s">
        <v>1029</v>
      </c>
      <c r="I1252" s="2" t="s">
        <v>34308</v>
      </c>
      <c r="J1252" s="2">
        <v>32516385</v>
      </c>
    </row>
    <row r="1253" spans="1:10" ht="15" customHeight="1" x14ac:dyDescent="0.3">
      <c r="A1253" s="2" t="s">
        <v>465</v>
      </c>
      <c r="B1253" s="2" t="s">
        <v>34343</v>
      </c>
      <c r="C1253" s="2" t="s">
        <v>476</v>
      </c>
      <c r="D1253" s="2" t="s">
        <v>34344</v>
      </c>
      <c r="E1253" s="3">
        <v>36</v>
      </c>
      <c r="F1253" s="3">
        <v>37</v>
      </c>
      <c r="G1253" s="2" t="s">
        <v>1222</v>
      </c>
      <c r="H1253" s="2" t="s">
        <v>1232</v>
      </c>
      <c r="I1253" s="2" t="s">
        <v>34308</v>
      </c>
      <c r="J1253" s="2">
        <v>30081089</v>
      </c>
    </row>
    <row r="1254" spans="1:10" ht="15" customHeight="1" x14ac:dyDescent="0.3">
      <c r="A1254" s="2" t="s">
        <v>465</v>
      </c>
      <c r="B1254" s="2" t="s">
        <v>34343</v>
      </c>
      <c r="C1254" s="2" t="s">
        <v>40</v>
      </c>
      <c r="D1254" s="2" t="s">
        <v>34310</v>
      </c>
      <c r="E1254" s="3">
        <v>36</v>
      </c>
      <c r="F1254" s="3">
        <v>2</v>
      </c>
      <c r="G1254" s="2" t="s">
        <v>1222</v>
      </c>
      <c r="H1254" s="2" t="s">
        <v>653</v>
      </c>
      <c r="I1254" s="2" t="s">
        <v>34308</v>
      </c>
      <c r="J1254" s="2">
        <v>28679735</v>
      </c>
    </row>
    <row r="1255" spans="1:10" ht="15" customHeight="1" x14ac:dyDescent="0.3">
      <c r="A1255" s="2" t="s">
        <v>465</v>
      </c>
      <c r="B1255" s="2" t="s">
        <v>34343</v>
      </c>
      <c r="C1255" s="2" t="s">
        <v>409</v>
      </c>
      <c r="D1255" s="2" t="s">
        <v>34338</v>
      </c>
      <c r="E1255" s="3">
        <v>36</v>
      </c>
      <c r="F1255" s="3">
        <v>31</v>
      </c>
      <c r="G1255" s="2" t="s">
        <v>1222</v>
      </c>
      <c r="H1255" s="2" t="s">
        <v>1173</v>
      </c>
      <c r="I1255" s="2" t="s">
        <v>34308</v>
      </c>
      <c r="J1255" s="2">
        <v>39724971</v>
      </c>
    </row>
    <row r="1256" spans="1:10" ht="15" customHeight="1" x14ac:dyDescent="0.3">
      <c r="A1256" s="2" t="s">
        <v>476</v>
      </c>
      <c r="B1256" s="2" t="s">
        <v>34344</v>
      </c>
      <c r="C1256" s="2" t="s">
        <v>409</v>
      </c>
      <c r="D1256" s="2" t="s">
        <v>34338</v>
      </c>
      <c r="E1256" s="3">
        <v>37</v>
      </c>
      <c r="F1256" s="3">
        <v>31</v>
      </c>
      <c r="G1256" s="2" t="s">
        <v>1232</v>
      </c>
      <c r="H1256" s="2" t="s">
        <v>1173</v>
      </c>
      <c r="I1256" s="2" t="s">
        <v>14</v>
      </c>
      <c r="J1256" s="2" t="s">
        <v>414</v>
      </c>
    </row>
    <row r="1257" spans="1:10" ht="15" customHeight="1" x14ac:dyDescent="0.3">
      <c r="A1257" s="2" t="s">
        <v>476</v>
      </c>
      <c r="B1257" s="2" t="s">
        <v>34344</v>
      </c>
      <c r="C1257" s="2" t="s">
        <v>454</v>
      </c>
      <c r="D1257" s="2" t="s">
        <v>34342</v>
      </c>
      <c r="E1257" s="3">
        <v>37</v>
      </c>
      <c r="F1257" s="3">
        <v>35</v>
      </c>
      <c r="G1257" s="2" t="s">
        <v>1232</v>
      </c>
      <c r="H1257" s="2" t="s">
        <v>1213</v>
      </c>
      <c r="I1257" s="2" t="s">
        <v>14</v>
      </c>
      <c r="J1257" s="2" t="s">
        <v>414</v>
      </c>
    </row>
    <row r="1258" spans="1:10" ht="15" customHeight="1" x14ac:dyDescent="0.3">
      <c r="A1258" s="2" t="s">
        <v>476</v>
      </c>
      <c r="B1258" s="2" t="s">
        <v>34344</v>
      </c>
      <c r="C1258" s="2" t="s">
        <v>465</v>
      </c>
      <c r="D1258" s="2" t="s">
        <v>34343</v>
      </c>
      <c r="E1258" s="3">
        <v>37</v>
      </c>
      <c r="F1258" s="3">
        <v>36</v>
      </c>
      <c r="G1258" s="2" t="s">
        <v>1232</v>
      </c>
      <c r="H1258" s="2" t="s">
        <v>1222</v>
      </c>
      <c r="I1258" s="2" t="s">
        <v>14</v>
      </c>
      <c r="J1258" s="2" t="s">
        <v>414</v>
      </c>
    </row>
    <row r="1259" spans="1:10" ht="15" customHeight="1" x14ac:dyDescent="0.3">
      <c r="A1259" s="2" t="s">
        <v>476</v>
      </c>
      <c r="B1259" s="2" t="s">
        <v>34344</v>
      </c>
      <c r="C1259" s="2" t="s">
        <v>588</v>
      </c>
      <c r="D1259" s="2" t="s">
        <v>34353</v>
      </c>
      <c r="E1259" s="3">
        <v>37</v>
      </c>
      <c r="F1259" s="3">
        <v>47</v>
      </c>
      <c r="G1259" s="2" t="s">
        <v>1232</v>
      </c>
      <c r="H1259" s="2" t="s">
        <v>1403</v>
      </c>
      <c r="I1259" s="2" t="s">
        <v>34307</v>
      </c>
      <c r="J1259" s="2" t="s">
        <v>6413</v>
      </c>
    </row>
    <row r="1260" spans="1:10" ht="15" customHeight="1" x14ac:dyDescent="0.3">
      <c r="A1260" s="2" t="s">
        <v>476</v>
      </c>
      <c r="B1260" s="2" t="s">
        <v>34344</v>
      </c>
      <c r="C1260" s="2" t="s">
        <v>454</v>
      </c>
      <c r="D1260" s="2" t="s">
        <v>34342</v>
      </c>
      <c r="E1260" s="3">
        <v>37</v>
      </c>
      <c r="F1260" s="3">
        <v>35</v>
      </c>
      <c r="G1260" s="2" t="s">
        <v>1232</v>
      </c>
      <c r="H1260" s="2" t="s">
        <v>1213</v>
      </c>
      <c r="I1260" s="2" t="s">
        <v>34308</v>
      </c>
      <c r="J1260" s="2">
        <v>30796981</v>
      </c>
    </row>
    <row r="1261" spans="1:10" ht="15" customHeight="1" x14ac:dyDescent="0.3">
      <c r="A1261" s="2" t="s">
        <v>476</v>
      </c>
      <c r="B1261" s="2" t="s">
        <v>34344</v>
      </c>
      <c r="C1261" s="2" t="s">
        <v>465</v>
      </c>
      <c r="D1261" s="2" t="s">
        <v>34343</v>
      </c>
      <c r="E1261" s="3">
        <v>37</v>
      </c>
      <c r="F1261" s="3">
        <v>36</v>
      </c>
      <c r="G1261" s="2" t="s">
        <v>1232</v>
      </c>
      <c r="H1261" s="2" t="s">
        <v>1222</v>
      </c>
      <c r="I1261" s="2" t="s">
        <v>34308</v>
      </c>
      <c r="J1261" s="2">
        <v>30081089</v>
      </c>
    </row>
    <row r="1262" spans="1:10" ht="15" customHeight="1" x14ac:dyDescent="0.3">
      <c r="A1262" s="2" t="s">
        <v>476</v>
      </c>
      <c r="B1262" s="2" t="s">
        <v>34344</v>
      </c>
      <c r="C1262" s="2" t="s">
        <v>24</v>
      </c>
      <c r="D1262" s="2" t="s">
        <v>34309</v>
      </c>
      <c r="E1262" s="3">
        <v>37</v>
      </c>
      <c r="F1262" s="3">
        <v>1</v>
      </c>
      <c r="G1262" s="2" t="s">
        <v>1232</v>
      </c>
      <c r="H1262" s="2" t="s">
        <v>629</v>
      </c>
      <c r="I1262" s="2" t="s">
        <v>34308</v>
      </c>
      <c r="J1262" s="2">
        <v>33324422</v>
      </c>
    </row>
    <row r="1263" spans="1:10" ht="15" customHeight="1" x14ac:dyDescent="0.3">
      <c r="A1263" s="2" t="s">
        <v>476</v>
      </c>
      <c r="B1263" s="2" t="s">
        <v>34344</v>
      </c>
      <c r="C1263" s="2" t="s">
        <v>465</v>
      </c>
      <c r="D1263" s="2" t="s">
        <v>34343</v>
      </c>
      <c r="E1263" s="3">
        <v>37</v>
      </c>
      <c r="F1263" s="3">
        <v>36</v>
      </c>
      <c r="G1263" s="2" t="s">
        <v>1232</v>
      </c>
      <c r="H1263" s="2" t="s">
        <v>1222</v>
      </c>
      <c r="I1263" s="2" t="s">
        <v>34308</v>
      </c>
      <c r="J1263" s="2">
        <v>32531373</v>
      </c>
    </row>
    <row r="1264" spans="1:10" ht="15" customHeight="1" x14ac:dyDescent="0.3">
      <c r="A1264" s="2" t="s">
        <v>476</v>
      </c>
      <c r="B1264" s="2" t="s">
        <v>34344</v>
      </c>
      <c r="C1264" s="2" t="s">
        <v>465</v>
      </c>
      <c r="D1264" s="2" t="s">
        <v>34343</v>
      </c>
      <c r="E1264" s="3">
        <v>37</v>
      </c>
      <c r="F1264" s="3">
        <v>36</v>
      </c>
      <c r="G1264" s="2" t="s">
        <v>1232</v>
      </c>
      <c r="H1264" s="2" t="s">
        <v>1222</v>
      </c>
      <c r="I1264" s="2" t="s">
        <v>34308</v>
      </c>
      <c r="J1264" s="2">
        <v>36155879</v>
      </c>
    </row>
    <row r="1265" spans="1:10" ht="15" customHeight="1" x14ac:dyDescent="0.3">
      <c r="A1265" s="2" t="s">
        <v>476</v>
      </c>
      <c r="B1265" s="2" t="s">
        <v>34344</v>
      </c>
      <c r="C1265" s="2" t="s">
        <v>465</v>
      </c>
      <c r="D1265" s="2" t="s">
        <v>34343</v>
      </c>
      <c r="E1265" s="3">
        <v>37</v>
      </c>
      <c r="F1265" s="3">
        <v>36</v>
      </c>
      <c r="G1265" s="2" t="s">
        <v>1232</v>
      </c>
      <c r="H1265" s="2" t="s">
        <v>1222</v>
      </c>
      <c r="I1265" s="2" t="s">
        <v>34308</v>
      </c>
      <c r="J1265" s="2">
        <v>38704374</v>
      </c>
    </row>
    <row r="1266" spans="1:10" ht="15" customHeight="1" x14ac:dyDescent="0.3">
      <c r="A1266" s="2" t="s">
        <v>476</v>
      </c>
      <c r="B1266" s="2" t="s">
        <v>34344</v>
      </c>
      <c r="C1266" s="2" t="s">
        <v>409</v>
      </c>
      <c r="D1266" s="2" t="s">
        <v>34338</v>
      </c>
      <c r="E1266" s="3">
        <v>37</v>
      </c>
      <c r="F1266" s="3">
        <v>31</v>
      </c>
      <c r="G1266" s="2" t="s">
        <v>1232</v>
      </c>
      <c r="H1266" s="2" t="s">
        <v>1173</v>
      </c>
      <c r="I1266" s="2" t="s">
        <v>34308</v>
      </c>
      <c r="J1266" s="2">
        <v>37938781</v>
      </c>
    </row>
    <row r="1267" spans="1:10" ht="15" customHeight="1" x14ac:dyDescent="0.3">
      <c r="A1267" s="2" t="s">
        <v>476</v>
      </c>
      <c r="B1267" s="2" t="s">
        <v>34344</v>
      </c>
      <c r="C1267" s="2" t="s">
        <v>465</v>
      </c>
      <c r="D1267" s="2" t="s">
        <v>34343</v>
      </c>
      <c r="E1267" s="3">
        <v>37</v>
      </c>
      <c r="F1267" s="3">
        <v>36</v>
      </c>
      <c r="G1267" s="2" t="s">
        <v>1232</v>
      </c>
      <c r="H1267" s="2" t="s">
        <v>1222</v>
      </c>
      <c r="I1267" s="2" t="s">
        <v>34308</v>
      </c>
      <c r="J1267" s="2">
        <v>37938781</v>
      </c>
    </row>
    <row r="1268" spans="1:10" ht="15" customHeight="1" x14ac:dyDescent="0.3">
      <c r="A1268" s="2" t="s">
        <v>476</v>
      </c>
      <c r="B1268" s="2" t="s">
        <v>34344</v>
      </c>
      <c r="C1268" s="2" t="s">
        <v>454</v>
      </c>
      <c r="D1268" s="2" t="s">
        <v>34342</v>
      </c>
      <c r="E1268" s="3">
        <v>37</v>
      </c>
      <c r="F1268" s="3">
        <v>35</v>
      </c>
      <c r="G1268" s="2" t="s">
        <v>1232</v>
      </c>
      <c r="H1268" s="2" t="s">
        <v>1213</v>
      </c>
      <c r="I1268" s="2" t="s">
        <v>34308</v>
      </c>
      <c r="J1268" s="2">
        <v>37390899</v>
      </c>
    </row>
    <row r="1269" spans="1:10" ht="15" customHeight="1" x14ac:dyDescent="0.3">
      <c r="A1269" s="2" t="s">
        <v>476</v>
      </c>
      <c r="B1269" s="2" t="s">
        <v>34344</v>
      </c>
      <c r="C1269" s="2" t="s">
        <v>454</v>
      </c>
      <c r="D1269" s="2" t="s">
        <v>34342</v>
      </c>
      <c r="E1269" s="3">
        <v>37</v>
      </c>
      <c r="F1269" s="3">
        <v>35</v>
      </c>
      <c r="G1269" s="2" t="s">
        <v>1232</v>
      </c>
      <c r="H1269" s="2" t="s">
        <v>1213</v>
      </c>
      <c r="I1269" s="2" t="s">
        <v>34308</v>
      </c>
      <c r="J1269" s="2">
        <v>35944833</v>
      </c>
    </row>
    <row r="1270" spans="1:10" ht="15" customHeight="1" x14ac:dyDescent="0.3">
      <c r="A1270" s="2" t="s">
        <v>476</v>
      </c>
      <c r="B1270" s="2" t="s">
        <v>34344</v>
      </c>
      <c r="C1270" s="2" t="s">
        <v>454</v>
      </c>
      <c r="D1270" s="2" t="s">
        <v>34342</v>
      </c>
      <c r="E1270" s="3">
        <v>37</v>
      </c>
      <c r="F1270" s="3">
        <v>35</v>
      </c>
      <c r="G1270" s="2" t="s">
        <v>1232</v>
      </c>
      <c r="H1270" s="2" t="s">
        <v>1213</v>
      </c>
      <c r="I1270" s="2" t="s">
        <v>34308</v>
      </c>
      <c r="J1270" s="2">
        <v>36167031</v>
      </c>
    </row>
    <row r="1271" spans="1:10" ht="15" customHeight="1" x14ac:dyDescent="0.3">
      <c r="A1271" s="2" t="s">
        <v>476</v>
      </c>
      <c r="B1271" s="2" t="s">
        <v>34344</v>
      </c>
      <c r="C1271" s="2" t="s">
        <v>24</v>
      </c>
      <c r="D1271" s="2" t="s">
        <v>34309</v>
      </c>
      <c r="E1271" s="3">
        <v>37</v>
      </c>
      <c r="F1271" s="3">
        <v>1</v>
      </c>
      <c r="G1271" s="2" t="s">
        <v>1232</v>
      </c>
      <c r="H1271" s="2" t="s">
        <v>629</v>
      </c>
      <c r="I1271" s="2" t="s">
        <v>34308</v>
      </c>
      <c r="J1271" s="2">
        <v>34881327</v>
      </c>
    </row>
    <row r="1272" spans="1:10" ht="15" customHeight="1" x14ac:dyDescent="0.3">
      <c r="A1272" s="2" t="s">
        <v>484</v>
      </c>
      <c r="B1272" s="2" t="s">
        <v>34345</v>
      </c>
      <c r="C1272" s="2" t="s">
        <v>510</v>
      </c>
      <c r="D1272" s="2" t="s">
        <v>25</v>
      </c>
      <c r="E1272" s="3">
        <v>38</v>
      </c>
      <c r="F1272" s="3">
        <v>40</v>
      </c>
      <c r="G1272" s="2" t="s">
        <v>1238</v>
      </c>
      <c r="H1272" s="2" t="s">
        <v>1286</v>
      </c>
      <c r="I1272" s="2" t="s">
        <v>34305</v>
      </c>
      <c r="J1272" s="2" t="s">
        <v>487</v>
      </c>
    </row>
    <row r="1273" spans="1:10" ht="15" customHeight="1" x14ac:dyDescent="0.3">
      <c r="A1273" s="2" t="s">
        <v>484</v>
      </c>
      <c r="B1273" s="2" t="s">
        <v>34345</v>
      </c>
      <c r="C1273" s="2" t="s">
        <v>206</v>
      </c>
      <c r="D1273" s="2" t="s">
        <v>34323</v>
      </c>
      <c r="E1273" s="3">
        <v>38</v>
      </c>
      <c r="F1273" s="3">
        <v>15</v>
      </c>
      <c r="G1273" s="2" t="s">
        <v>1238</v>
      </c>
      <c r="H1273" s="2" t="s">
        <v>916</v>
      </c>
      <c r="I1273" s="2" t="s">
        <v>34305</v>
      </c>
      <c r="J1273" s="2" t="s">
        <v>917</v>
      </c>
    </row>
    <row r="1274" spans="1:10" ht="15" customHeight="1" x14ac:dyDescent="0.3">
      <c r="A1274" s="2" t="s">
        <v>484</v>
      </c>
      <c r="B1274" s="2" t="s">
        <v>34345</v>
      </c>
      <c r="C1274" s="2" t="s">
        <v>510</v>
      </c>
      <c r="D1274" s="2" t="s">
        <v>25</v>
      </c>
      <c r="E1274" s="3">
        <v>38</v>
      </c>
      <c r="F1274" s="3">
        <v>40</v>
      </c>
      <c r="G1274" s="2" t="s">
        <v>1238</v>
      </c>
      <c r="H1274" s="2" t="s">
        <v>1286</v>
      </c>
      <c r="I1274" s="2" t="s">
        <v>14</v>
      </c>
      <c r="J1274" s="2" t="s">
        <v>489</v>
      </c>
    </row>
    <row r="1275" spans="1:10" ht="15" customHeight="1" x14ac:dyDescent="0.3">
      <c r="A1275" s="2" t="s">
        <v>484</v>
      </c>
      <c r="B1275" s="2" t="s">
        <v>34345</v>
      </c>
      <c r="C1275" s="2" t="s">
        <v>217</v>
      </c>
      <c r="D1275" s="2" t="s">
        <v>34324</v>
      </c>
      <c r="E1275" s="3">
        <v>38</v>
      </c>
      <c r="F1275" s="3">
        <v>16</v>
      </c>
      <c r="G1275" s="2" t="s">
        <v>1238</v>
      </c>
      <c r="H1275" s="2" t="s">
        <v>940</v>
      </c>
      <c r="I1275" s="2" t="s">
        <v>34306</v>
      </c>
      <c r="J1275" s="2" t="s">
        <v>6816</v>
      </c>
    </row>
    <row r="1276" spans="1:10" ht="15" customHeight="1" x14ac:dyDescent="0.3">
      <c r="A1276" s="2" t="s">
        <v>484</v>
      </c>
      <c r="B1276" s="2" t="s">
        <v>34345</v>
      </c>
      <c r="C1276" s="2" t="s">
        <v>510</v>
      </c>
      <c r="D1276" s="2" t="s">
        <v>25</v>
      </c>
      <c r="E1276" s="3">
        <v>38</v>
      </c>
      <c r="F1276" s="3">
        <v>40</v>
      </c>
      <c r="G1276" s="2" t="s">
        <v>1238</v>
      </c>
      <c r="H1276" s="2" t="s">
        <v>1286</v>
      </c>
      <c r="I1276" s="2" t="s">
        <v>34306</v>
      </c>
      <c r="J1276" s="2" t="s">
        <v>6816</v>
      </c>
    </row>
    <row r="1277" spans="1:10" ht="15" customHeight="1" x14ac:dyDescent="0.3">
      <c r="A1277" s="2" t="s">
        <v>484</v>
      </c>
      <c r="B1277" s="2" t="s">
        <v>34345</v>
      </c>
      <c r="C1277" s="2" t="s">
        <v>532</v>
      </c>
      <c r="D1277" s="2" t="s">
        <v>34348</v>
      </c>
      <c r="E1277" s="3">
        <v>38</v>
      </c>
      <c r="F1277" s="3">
        <v>42</v>
      </c>
      <c r="G1277" s="2" t="s">
        <v>1238</v>
      </c>
      <c r="H1277" s="2" t="s">
        <v>1309</v>
      </c>
      <c r="I1277" s="2" t="s">
        <v>34306</v>
      </c>
      <c r="J1277" s="2" t="s">
        <v>6816</v>
      </c>
    </row>
    <row r="1278" spans="1:10" ht="15" customHeight="1" x14ac:dyDescent="0.3">
      <c r="A1278" s="2" t="s">
        <v>484</v>
      </c>
      <c r="B1278" s="2" t="s">
        <v>34345</v>
      </c>
      <c r="C1278" s="2" t="s">
        <v>611</v>
      </c>
      <c r="D1278" s="2" t="s">
        <v>34355</v>
      </c>
      <c r="E1278" s="3">
        <v>38</v>
      </c>
      <c r="F1278" s="3">
        <v>49</v>
      </c>
      <c r="G1278" s="2" t="s">
        <v>1238</v>
      </c>
      <c r="H1278" s="2" t="s">
        <v>1444</v>
      </c>
      <c r="I1278" s="2" t="s">
        <v>34306</v>
      </c>
      <c r="J1278" s="2" t="s">
        <v>6816</v>
      </c>
    </row>
    <row r="1279" spans="1:10" ht="15" customHeight="1" x14ac:dyDescent="0.3">
      <c r="A1279" s="2" t="s">
        <v>484</v>
      </c>
      <c r="B1279" s="2" t="s">
        <v>34345</v>
      </c>
      <c r="C1279" s="2" t="s">
        <v>217</v>
      </c>
      <c r="D1279" s="2" t="s">
        <v>34324</v>
      </c>
      <c r="E1279" s="3">
        <v>38</v>
      </c>
      <c r="F1279" s="3">
        <v>16</v>
      </c>
      <c r="G1279" s="2" t="s">
        <v>1238</v>
      </c>
      <c r="H1279" s="2" t="s">
        <v>940</v>
      </c>
      <c r="I1279" s="2" t="s">
        <v>34306</v>
      </c>
      <c r="J1279" s="2" t="s">
        <v>6812</v>
      </c>
    </row>
    <row r="1280" spans="1:10" ht="15" customHeight="1" x14ac:dyDescent="0.3">
      <c r="A1280" s="2" t="s">
        <v>484</v>
      </c>
      <c r="B1280" s="2" t="s">
        <v>34345</v>
      </c>
      <c r="C1280" s="2" t="s">
        <v>510</v>
      </c>
      <c r="D1280" s="2" t="s">
        <v>25</v>
      </c>
      <c r="E1280" s="3">
        <v>38</v>
      </c>
      <c r="F1280" s="3">
        <v>40</v>
      </c>
      <c r="G1280" s="2" t="s">
        <v>1238</v>
      </c>
      <c r="H1280" s="2" t="s">
        <v>1286</v>
      </c>
      <c r="I1280" s="2" t="s">
        <v>34307</v>
      </c>
      <c r="J1280" s="2" t="s">
        <v>6429</v>
      </c>
    </row>
    <row r="1281" spans="1:10" ht="15" customHeight="1" x14ac:dyDescent="0.3">
      <c r="A1281" s="2" t="s">
        <v>484</v>
      </c>
      <c r="B1281" s="2" t="s">
        <v>34345</v>
      </c>
      <c r="C1281" s="2" t="s">
        <v>217</v>
      </c>
      <c r="D1281" s="2" t="s">
        <v>34324</v>
      </c>
      <c r="E1281" s="3">
        <v>38</v>
      </c>
      <c r="F1281" s="3">
        <v>16</v>
      </c>
      <c r="G1281" s="2" t="s">
        <v>1238</v>
      </c>
      <c r="H1281" s="2" t="s">
        <v>940</v>
      </c>
      <c r="I1281" s="2" t="s">
        <v>34307</v>
      </c>
      <c r="J1281" s="2" t="s">
        <v>5936</v>
      </c>
    </row>
    <row r="1282" spans="1:10" ht="15" customHeight="1" x14ac:dyDescent="0.3">
      <c r="A1282" s="2" t="s">
        <v>484</v>
      </c>
      <c r="B1282" s="2" t="s">
        <v>34345</v>
      </c>
      <c r="C1282" s="2" t="s">
        <v>217</v>
      </c>
      <c r="D1282" s="2" t="s">
        <v>34324</v>
      </c>
      <c r="E1282" s="3">
        <v>38</v>
      </c>
      <c r="F1282" s="3">
        <v>16</v>
      </c>
      <c r="G1282" s="2" t="s">
        <v>1238</v>
      </c>
      <c r="H1282" s="2" t="s">
        <v>940</v>
      </c>
      <c r="I1282" s="2" t="s">
        <v>34307</v>
      </c>
      <c r="J1282" s="2" t="s">
        <v>5922</v>
      </c>
    </row>
    <row r="1283" spans="1:10" ht="15" customHeight="1" x14ac:dyDescent="0.3">
      <c r="A1283" s="2" t="s">
        <v>484</v>
      </c>
      <c r="B1283" s="2" t="s">
        <v>34345</v>
      </c>
      <c r="C1283" s="2" t="s">
        <v>217</v>
      </c>
      <c r="D1283" s="2" t="s">
        <v>34324</v>
      </c>
      <c r="E1283" s="3">
        <v>38</v>
      </c>
      <c r="F1283" s="3">
        <v>16</v>
      </c>
      <c r="G1283" s="2" t="s">
        <v>1238</v>
      </c>
      <c r="H1283" s="2" t="s">
        <v>940</v>
      </c>
      <c r="I1283" s="2" t="s">
        <v>34307</v>
      </c>
      <c r="J1283" s="2" t="s">
        <v>5916</v>
      </c>
    </row>
    <row r="1284" spans="1:10" ht="15" customHeight="1" x14ac:dyDescent="0.3">
      <c r="A1284" s="2" t="s">
        <v>484</v>
      </c>
      <c r="B1284" s="2" t="s">
        <v>34345</v>
      </c>
      <c r="C1284" s="2" t="s">
        <v>217</v>
      </c>
      <c r="D1284" s="2" t="s">
        <v>34324</v>
      </c>
      <c r="E1284" s="3">
        <v>38</v>
      </c>
      <c r="F1284" s="3">
        <v>16</v>
      </c>
      <c r="G1284" s="2" t="s">
        <v>1238</v>
      </c>
      <c r="H1284" s="2" t="s">
        <v>940</v>
      </c>
      <c r="I1284" s="2" t="s">
        <v>34308</v>
      </c>
      <c r="J1284" s="2">
        <v>36333501</v>
      </c>
    </row>
    <row r="1285" spans="1:10" ht="15" customHeight="1" x14ac:dyDescent="0.3">
      <c r="A1285" s="2" t="s">
        <v>484</v>
      </c>
      <c r="B1285" s="2" t="s">
        <v>34345</v>
      </c>
      <c r="C1285" s="2" t="s">
        <v>217</v>
      </c>
      <c r="D1285" s="2" t="s">
        <v>34324</v>
      </c>
      <c r="E1285" s="3">
        <v>38</v>
      </c>
      <c r="F1285" s="3">
        <v>16</v>
      </c>
      <c r="G1285" s="2" t="s">
        <v>1238</v>
      </c>
      <c r="H1285" s="2" t="s">
        <v>940</v>
      </c>
      <c r="I1285" s="2" t="s">
        <v>34308</v>
      </c>
      <c r="J1285" s="2">
        <v>30407537</v>
      </c>
    </row>
    <row r="1286" spans="1:10" ht="15" customHeight="1" x14ac:dyDescent="0.3">
      <c r="A1286" s="2" t="s">
        <v>497</v>
      </c>
      <c r="B1286" s="2" t="s">
        <v>34346</v>
      </c>
      <c r="C1286" s="2" t="s">
        <v>557</v>
      </c>
      <c r="D1286" s="2" t="s">
        <v>34350</v>
      </c>
      <c r="E1286" s="3">
        <v>39</v>
      </c>
      <c r="F1286" s="3">
        <v>44</v>
      </c>
      <c r="G1286" s="2" t="s">
        <v>1266</v>
      </c>
      <c r="H1286" s="2" t="s">
        <v>1329</v>
      </c>
      <c r="I1286" s="2" t="s">
        <v>14</v>
      </c>
      <c r="J1286" s="2" t="s">
        <v>503</v>
      </c>
    </row>
    <row r="1287" spans="1:10" ht="15" customHeight="1" x14ac:dyDescent="0.3">
      <c r="A1287" s="2" t="s">
        <v>497</v>
      </c>
      <c r="B1287" s="2" t="s">
        <v>34346</v>
      </c>
      <c r="C1287" s="2" t="s">
        <v>543</v>
      </c>
      <c r="D1287" s="2" t="s">
        <v>34349</v>
      </c>
      <c r="E1287" s="3">
        <v>39</v>
      </c>
      <c r="F1287" s="3">
        <v>43</v>
      </c>
      <c r="G1287" s="2" t="s">
        <v>1266</v>
      </c>
      <c r="H1287" s="2" t="s">
        <v>1326</v>
      </c>
      <c r="I1287" s="2" t="s">
        <v>14</v>
      </c>
      <c r="J1287" s="2" t="s">
        <v>503</v>
      </c>
    </row>
    <row r="1288" spans="1:10" ht="15" customHeight="1" x14ac:dyDescent="0.3">
      <c r="A1288" s="2" t="s">
        <v>497</v>
      </c>
      <c r="B1288" s="2" t="s">
        <v>34346</v>
      </c>
      <c r="C1288" s="2" t="s">
        <v>588</v>
      </c>
      <c r="D1288" s="2" t="s">
        <v>34353</v>
      </c>
      <c r="E1288" s="3">
        <v>39</v>
      </c>
      <c r="F1288" s="3">
        <v>47</v>
      </c>
      <c r="G1288" s="2" t="s">
        <v>1266</v>
      </c>
      <c r="H1288" s="2" t="s">
        <v>1403</v>
      </c>
      <c r="I1288" s="2" t="s">
        <v>34307</v>
      </c>
      <c r="J1288" s="2" t="s">
        <v>6433</v>
      </c>
    </row>
    <row r="1289" spans="1:10" ht="15" customHeight="1" x14ac:dyDescent="0.3">
      <c r="A1289" s="2" t="s">
        <v>497</v>
      </c>
      <c r="B1289" s="2" t="s">
        <v>34346</v>
      </c>
      <c r="C1289" s="2" t="s">
        <v>557</v>
      </c>
      <c r="D1289" s="2" t="s">
        <v>34350</v>
      </c>
      <c r="E1289" s="3">
        <v>39</v>
      </c>
      <c r="F1289" s="3">
        <v>44</v>
      </c>
      <c r="G1289" s="2" t="s">
        <v>1266</v>
      </c>
      <c r="H1289" s="2" t="s">
        <v>1329</v>
      </c>
      <c r="I1289" s="2" t="s">
        <v>34308</v>
      </c>
      <c r="J1289" s="2">
        <v>34063785</v>
      </c>
    </row>
    <row r="1290" spans="1:10" ht="15" customHeight="1" x14ac:dyDescent="0.3">
      <c r="A1290" s="2" t="s">
        <v>497</v>
      </c>
      <c r="B1290" s="2" t="s">
        <v>34346</v>
      </c>
      <c r="C1290" s="2" t="s">
        <v>24</v>
      </c>
      <c r="D1290" s="2" t="s">
        <v>34309</v>
      </c>
      <c r="E1290" s="3">
        <v>39</v>
      </c>
      <c r="F1290" s="3">
        <v>1</v>
      </c>
      <c r="G1290" s="2" t="s">
        <v>1266</v>
      </c>
      <c r="H1290" s="2" t="s">
        <v>629</v>
      </c>
      <c r="I1290" s="2" t="s">
        <v>34308</v>
      </c>
      <c r="J1290" s="2">
        <v>30905051</v>
      </c>
    </row>
    <row r="1291" spans="1:10" ht="15" customHeight="1" x14ac:dyDescent="0.3">
      <c r="A1291" s="2" t="s">
        <v>497</v>
      </c>
      <c r="B1291" s="2" t="s">
        <v>34346</v>
      </c>
      <c r="C1291" s="2" t="s">
        <v>254</v>
      </c>
      <c r="D1291" s="2" t="s">
        <v>34327</v>
      </c>
      <c r="E1291" s="3">
        <v>39</v>
      </c>
      <c r="F1291" s="3">
        <v>19</v>
      </c>
      <c r="G1291" s="2" t="s">
        <v>1266</v>
      </c>
      <c r="H1291" s="2" t="s">
        <v>991</v>
      </c>
      <c r="I1291" s="2" t="s">
        <v>34308</v>
      </c>
      <c r="J1291" s="2">
        <v>30905051</v>
      </c>
    </row>
    <row r="1292" spans="1:10" ht="15" customHeight="1" x14ac:dyDescent="0.3">
      <c r="A1292" s="2" t="s">
        <v>497</v>
      </c>
      <c r="B1292" s="2" t="s">
        <v>34346</v>
      </c>
      <c r="C1292" s="2" t="s">
        <v>24</v>
      </c>
      <c r="D1292" s="2" t="s">
        <v>34309</v>
      </c>
      <c r="E1292" s="3">
        <v>39</v>
      </c>
      <c r="F1292" s="3">
        <v>1</v>
      </c>
      <c r="G1292" s="2" t="s">
        <v>1266</v>
      </c>
      <c r="H1292" s="2" t="s">
        <v>629</v>
      </c>
      <c r="I1292" s="2" t="s">
        <v>34308</v>
      </c>
      <c r="J1292" s="2">
        <v>30547383</v>
      </c>
    </row>
    <row r="1293" spans="1:10" ht="15" customHeight="1" x14ac:dyDescent="0.3">
      <c r="A1293" s="2" t="s">
        <v>497</v>
      </c>
      <c r="B1293" s="2" t="s">
        <v>34346</v>
      </c>
      <c r="C1293" s="2" t="s">
        <v>254</v>
      </c>
      <c r="D1293" s="2" t="s">
        <v>34327</v>
      </c>
      <c r="E1293" s="3">
        <v>39</v>
      </c>
      <c r="F1293" s="3">
        <v>19</v>
      </c>
      <c r="G1293" s="2" t="s">
        <v>1266</v>
      </c>
      <c r="H1293" s="2" t="s">
        <v>991</v>
      </c>
      <c r="I1293" s="2" t="s">
        <v>34308</v>
      </c>
      <c r="J1293" s="2">
        <v>30547383</v>
      </c>
    </row>
    <row r="1294" spans="1:10" ht="15" customHeight="1" x14ac:dyDescent="0.3">
      <c r="A1294" s="2" t="s">
        <v>497</v>
      </c>
      <c r="B1294" s="2" t="s">
        <v>34346</v>
      </c>
      <c r="C1294" s="2" t="s">
        <v>295</v>
      </c>
      <c r="D1294" s="2" t="s">
        <v>34330</v>
      </c>
      <c r="E1294" s="3">
        <v>39</v>
      </c>
      <c r="F1294" s="3">
        <v>22</v>
      </c>
      <c r="G1294" s="2" t="s">
        <v>1266</v>
      </c>
      <c r="H1294" s="2" t="s">
        <v>1029</v>
      </c>
      <c r="I1294" s="2" t="s">
        <v>34308</v>
      </c>
      <c r="J1294" s="2">
        <v>28530713</v>
      </c>
    </row>
    <row r="1295" spans="1:10" ht="15" customHeight="1" x14ac:dyDescent="0.3">
      <c r="A1295" s="2" t="s">
        <v>510</v>
      </c>
      <c r="B1295" s="2" t="s">
        <v>25</v>
      </c>
      <c r="C1295" s="2" t="s">
        <v>484</v>
      </c>
      <c r="D1295" s="2" t="s">
        <v>34345</v>
      </c>
      <c r="E1295" s="3">
        <v>40</v>
      </c>
      <c r="F1295" s="3">
        <v>38</v>
      </c>
      <c r="G1295" s="2" t="s">
        <v>1286</v>
      </c>
      <c r="H1295" s="2" t="s">
        <v>1238</v>
      </c>
      <c r="I1295" s="2" t="s">
        <v>34305</v>
      </c>
      <c r="J1295" s="2" t="s">
        <v>487</v>
      </c>
    </row>
    <row r="1296" spans="1:10" ht="15" customHeight="1" x14ac:dyDescent="0.3">
      <c r="A1296" s="2" t="s">
        <v>510</v>
      </c>
      <c r="B1296" s="2" t="s">
        <v>25</v>
      </c>
      <c r="C1296" s="2" t="s">
        <v>484</v>
      </c>
      <c r="D1296" s="2" t="s">
        <v>34345</v>
      </c>
      <c r="E1296" s="3">
        <v>40</v>
      </c>
      <c r="F1296" s="3">
        <v>38</v>
      </c>
      <c r="G1296" s="2" t="s">
        <v>1286</v>
      </c>
      <c r="H1296" s="2" t="s">
        <v>1238</v>
      </c>
      <c r="I1296" s="2" t="s">
        <v>14</v>
      </c>
      <c r="J1296" s="2" t="s">
        <v>489</v>
      </c>
    </row>
    <row r="1297" spans="1:10" ht="15" customHeight="1" x14ac:dyDescent="0.3">
      <c r="A1297" s="2" t="s">
        <v>510</v>
      </c>
      <c r="B1297" s="2" t="s">
        <v>25</v>
      </c>
      <c r="C1297" s="2" t="s">
        <v>570</v>
      </c>
      <c r="D1297" s="2" t="s">
        <v>34351</v>
      </c>
      <c r="E1297" s="3">
        <v>40</v>
      </c>
      <c r="F1297" s="3">
        <v>45</v>
      </c>
      <c r="G1297" s="2" t="s">
        <v>1286</v>
      </c>
      <c r="H1297" s="2" t="s">
        <v>1381</v>
      </c>
      <c r="I1297" s="2" t="s">
        <v>34306</v>
      </c>
      <c r="J1297" s="2" t="s">
        <v>6949</v>
      </c>
    </row>
    <row r="1298" spans="1:10" ht="15" customHeight="1" x14ac:dyDescent="0.3">
      <c r="A1298" s="2" t="s">
        <v>510</v>
      </c>
      <c r="B1298" s="2" t="s">
        <v>25</v>
      </c>
      <c r="C1298" s="2" t="s">
        <v>217</v>
      </c>
      <c r="D1298" s="2" t="s">
        <v>34324</v>
      </c>
      <c r="E1298" s="3">
        <v>40</v>
      </c>
      <c r="F1298" s="3">
        <v>16</v>
      </c>
      <c r="G1298" s="2" t="s">
        <v>1286</v>
      </c>
      <c r="H1298" s="2" t="s">
        <v>940</v>
      </c>
      <c r="I1298" s="2" t="s">
        <v>34306</v>
      </c>
      <c r="J1298" s="2" t="s">
        <v>6816</v>
      </c>
    </row>
    <row r="1299" spans="1:10" ht="15" customHeight="1" x14ac:dyDescent="0.3">
      <c r="A1299" s="2" t="s">
        <v>510</v>
      </c>
      <c r="B1299" s="2" t="s">
        <v>25</v>
      </c>
      <c r="C1299" s="2" t="s">
        <v>484</v>
      </c>
      <c r="D1299" s="2" t="s">
        <v>34345</v>
      </c>
      <c r="E1299" s="3">
        <v>40</v>
      </c>
      <c r="F1299" s="3">
        <v>38</v>
      </c>
      <c r="G1299" s="2" t="s">
        <v>1286</v>
      </c>
      <c r="H1299" s="2" t="s">
        <v>1238</v>
      </c>
      <c r="I1299" s="2" t="s">
        <v>34306</v>
      </c>
      <c r="J1299" s="2" t="s">
        <v>6816</v>
      </c>
    </row>
    <row r="1300" spans="1:10" ht="15" customHeight="1" x14ac:dyDescent="0.3">
      <c r="A1300" s="2" t="s">
        <v>510</v>
      </c>
      <c r="B1300" s="2" t="s">
        <v>25</v>
      </c>
      <c r="C1300" s="2" t="s">
        <v>532</v>
      </c>
      <c r="D1300" s="2" t="s">
        <v>34348</v>
      </c>
      <c r="E1300" s="3">
        <v>40</v>
      </c>
      <c r="F1300" s="3">
        <v>42</v>
      </c>
      <c r="G1300" s="2" t="s">
        <v>1286</v>
      </c>
      <c r="H1300" s="2" t="s">
        <v>1309</v>
      </c>
      <c r="I1300" s="2" t="s">
        <v>34306</v>
      </c>
      <c r="J1300" s="2" t="s">
        <v>6816</v>
      </c>
    </row>
    <row r="1301" spans="1:10" ht="15" customHeight="1" x14ac:dyDescent="0.3">
      <c r="A1301" s="2" t="s">
        <v>510</v>
      </c>
      <c r="B1301" s="2" t="s">
        <v>25</v>
      </c>
      <c r="C1301" s="2" t="s">
        <v>611</v>
      </c>
      <c r="D1301" s="2" t="s">
        <v>34355</v>
      </c>
      <c r="E1301" s="3">
        <v>40</v>
      </c>
      <c r="F1301" s="3">
        <v>49</v>
      </c>
      <c r="G1301" s="2" t="s">
        <v>1286</v>
      </c>
      <c r="H1301" s="2" t="s">
        <v>1444</v>
      </c>
      <c r="I1301" s="2" t="s">
        <v>34306</v>
      </c>
      <c r="J1301" s="2" t="s">
        <v>6816</v>
      </c>
    </row>
    <row r="1302" spans="1:10" ht="15" customHeight="1" x14ac:dyDescent="0.3">
      <c r="A1302" s="2" t="s">
        <v>510</v>
      </c>
      <c r="B1302" s="2" t="s">
        <v>25</v>
      </c>
      <c r="C1302" s="2" t="s">
        <v>484</v>
      </c>
      <c r="D1302" s="2" t="s">
        <v>34345</v>
      </c>
      <c r="E1302" s="3">
        <v>40</v>
      </c>
      <c r="F1302" s="3">
        <v>38</v>
      </c>
      <c r="G1302" s="2" t="s">
        <v>1286</v>
      </c>
      <c r="H1302" s="2" t="s">
        <v>1238</v>
      </c>
      <c r="I1302" s="2" t="s">
        <v>34307</v>
      </c>
      <c r="J1302" s="2" t="s">
        <v>6429</v>
      </c>
    </row>
    <row r="1303" spans="1:10" ht="15" customHeight="1" x14ac:dyDescent="0.3">
      <c r="A1303" s="2" t="s">
        <v>520</v>
      </c>
      <c r="B1303" s="2" t="s">
        <v>34347</v>
      </c>
      <c r="C1303" s="2" t="s">
        <v>570</v>
      </c>
      <c r="D1303" s="2" t="s">
        <v>34351</v>
      </c>
      <c r="E1303" s="3">
        <v>41</v>
      </c>
      <c r="F1303" s="3">
        <v>45</v>
      </c>
      <c r="G1303" s="2" t="s">
        <v>1302</v>
      </c>
      <c r="H1303" s="2" t="s">
        <v>1381</v>
      </c>
      <c r="I1303" s="2" t="s">
        <v>34305</v>
      </c>
      <c r="J1303" s="2" t="s">
        <v>524</v>
      </c>
    </row>
    <row r="1304" spans="1:10" ht="15" customHeight="1" x14ac:dyDescent="0.3">
      <c r="A1304" s="2" t="s">
        <v>520</v>
      </c>
      <c r="B1304" s="2" t="s">
        <v>34347</v>
      </c>
      <c r="C1304" s="2" t="s">
        <v>588</v>
      </c>
      <c r="D1304" s="2" t="s">
        <v>34353</v>
      </c>
      <c r="E1304" s="3">
        <v>41</v>
      </c>
      <c r="F1304" s="3">
        <v>47</v>
      </c>
      <c r="G1304" s="2" t="s">
        <v>1302</v>
      </c>
      <c r="H1304" s="2" t="s">
        <v>1403</v>
      </c>
      <c r="I1304" s="2" t="s">
        <v>14</v>
      </c>
      <c r="J1304" s="2" t="s">
        <v>526</v>
      </c>
    </row>
    <row r="1305" spans="1:10" ht="15" customHeight="1" x14ac:dyDescent="0.3">
      <c r="A1305" s="2" t="s">
        <v>520</v>
      </c>
      <c r="B1305" s="2" t="s">
        <v>34347</v>
      </c>
      <c r="C1305" s="2" t="s">
        <v>570</v>
      </c>
      <c r="D1305" s="2" t="s">
        <v>34351</v>
      </c>
      <c r="E1305" s="3">
        <v>41</v>
      </c>
      <c r="F1305" s="3">
        <v>45</v>
      </c>
      <c r="G1305" s="2" t="s">
        <v>1302</v>
      </c>
      <c r="H1305" s="2" t="s">
        <v>1381</v>
      </c>
      <c r="I1305" s="2" t="s">
        <v>14</v>
      </c>
      <c r="J1305" s="2" t="s">
        <v>526</v>
      </c>
    </row>
    <row r="1306" spans="1:10" ht="15" customHeight="1" x14ac:dyDescent="0.3">
      <c r="A1306" s="2" t="s">
        <v>532</v>
      </c>
      <c r="B1306" s="2" t="s">
        <v>34348</v>
      </c>
      <c r="C1306" s="2" t="s">
        <v>611</v>
      </c>
      <c r="D1306" s="2" t="s">
        <v>34355</v>
      </c>
      <c r="E1306" s="3">
        <v>42</v>
      </c>
      <c r="F1306" s="3">
        <v>49</v>
      </c>
      <c r="G1306" s="2" t="s">
        <v>1309</v>
      </c>
      <c r="H1306" s="2" t="s">
        <v>1444</v>
      </c>
      <c r="I1306" s="2" t="s">
        <v>34306</v>
      </c>
      <c r="J1306" s="2" t="s">
        <v>6978</v>
      </c>
    </row>
    <row r="1307" spans="1:10" ht="15" customHeight="1" x14ac:dyDescent="0.3">
      <c r="A1307" s="2" t="s">
        <v>532</v>
      </c>
      <c r="B1307" s="2" t="s">
        <v>34348</v>
      </c>
      <c r="C1307" s="2" t="s">
        <v>611</v>
      </c>
      <c r="D1307" s="2" t="s">
        <v>34355</v>
      </c>
      <c r="E1307" s="3">
        <v>42</v>
      </c>
      <c r="F1307" s="3">
        <v>49</v>
      </c>
      <c r="G1307" s="2" t="s">
        <v>1309</v>
      </c>
      <c r="H1307" s="2" t="s">
        <v>1444</v>
      </c>
      <c r="I1307" s="2" t="s">
        <v>34306</v>
      </c>
      <c r="J1307" s="2" t="s">
        <v>6984</v>
      </c>
    </row>
    <row r="1308" spans="1:10" ht="15" customHeight="1" x14ac:dyDescent="0.3">
      <c r="A1308" s="2" t="s">
        <v>532</v>
      </c>
      <c r="B1308" s="2" t="s">
        <v>34348</v>
      </c>
      <c r="C1308" s="2" t="s">
        <v>611</v>
      </c>
      <c r="D1308" s="2" t="s">
        <v>34355</v>
      </c>
      <c r="E1308" s="3">
        <v>42</v>
      </c>
      <c r="F1308" s="3">
        <v>49</v>
      </c>
      <c r="G1308" s="2" t="s">
        <v>1309</v>
      </c>
      <c r="H1308" s="2" t="s">
        <v>1444</v>
      </c>
      <c r="I1308" s="2" t="s">
        <v>34306</v>
      </c>
      <c r="J1308" s="2" t="s">
        <v>7003</v>
      </c>
    </row>
    <row r="1309" spans="1:10" ht="15" customHeight="1" x14ac:dyDescent="0.3">
      <c r="A1309" s="2" t="s">
        <v>532</v>
      </c>
      <c r="B1309" s="2" t="s">
        <v>34348</v>
      </c>
      <c r="C1309" s="2" t="s">
        <v>611</v>
      </c>
      <c r="D1309" s="2" t="s">
        <v>34355</v>
      </c>
      <c r="E1309" s="3">
        <v>42</v>
      </c>
      <c r="F1309" s="3">
        <v>49</v>
      </c>
      <c r="G1309" s="2" t="s">
        <v>1309</v>
      </c>
      <c r="H1309" s="2" t="s">
        <v>1444</v>
      </c>
      <c r="I1309" s="2" t="s">
        <v>34306</v>
      </c>
      <c r="J1309" s="2" t="s">
        <v>7005</v>
      </c>
    </row>
    <row r="1310" spans="1:10" ht="15" customHeight="1" x14ac:dyDescent="0.3">
      <c r="A1310" s="2" t="s">
        <v>532</v>
      </c>
      <c r="B1310" s="2" t="s">
        <v>34348</v>
      </c>
      <c r="C1310" s="2" t="s">
        <v>611</v>
      </c>
      <c r="D1310" s="2" t="s">
        <v>34355</v>
      </c>
      <c r="E1310" s="3">
        <v>42</v>
      </c>
      <c r="F1310" s="3">
        <v>49</v>
      </c>
      <c r="G1310" s="2" t="s">
        <v>1309</v>
      </c>
      <c r="H1310" s="2" t="s">
        <v>1444</v>
      </c>
      <c r="I1310" s="2" t="s">
        <v>34306</v>
      </c>
      <c r="J1310" s="2" t="s">
        <v>7007</v>
      </c>
    </row>
    <row r="1311" spans="1:10" ht="15" customHeight="1" x14ac:dyDescent="0.3">
      <c r="A1311" s="2" t="s">
        <v>532</v>
      </c>
      <c r="B1311" s="2" t="s">
        <v>34348</v>
      </c>
      <c r="C1311" s="2" t="s">
        <v>611</v>
      </c>
      <c r="D1311" s="2" t="s">
        <v>34355</v>
      </c>
      <c r="E1311" s="3">
        <v>42</v>
      </c>
      <c r="F1311" s="3">
        <v>49</v>
      </c>
      <c r="G1311" s="2" t="s">
        <v>1309</v>
      </c>
      <c r="H1311" s="2" t="s">
        <v>1444</v>
      </c>
      <c r="I1311" s="2" t="s">
        <v>34306</v>
      </c>
      <c r="J1311" s="2" t="s">
        <v>7008</v>
      </c>
    </row>
    <row r="1312" spans="1:10" ht="15" customHeight="1" x14ac:dyDescent="0.3">
      <c r="A1312" s="2" t="s">
        <v>532</v>
      </c>
      <c r="B1312" s="2" t="s">
        <v>34348</v>
      </c>
      <c r="C1312" s="2" t="s">
        <v>611</v>
      </c>
      <c r="D1312" s="2" t="s">
        <v>34355</v>
      </c>
      <c r="E1312" s="3">
        <v>42</v>
      </c>
      <c r="F1312" s="3">
        <v>49</v>
      </c>
      <c r="G1312" s="2" t="s">
        <v>1309</v>
      </c>
      <c r="H1312" s="2" t="s">
        <v>1444</v>
      </c>
      <c r="I1312" s="2" t="s">
        <v>34306</v>
      </c>
      <c r="J1312" s="2" t="s">
        <v>7018</v>
      </c>
    </row>
    <row r="1313" spans="1:10" ht="15" customHeight="1" x14ac:dyDescent="0.3">
      <c r="A1313" s="2" t="s">
        <v>532</v>
      </c>
      <c r="B1313" s="2" t="s">
        <v>34348</v>
      </c>
      <c r="C1313" s="2" t="s">
        <v>611</v>
      </c>
      <c r="D1313" s="2" t="s">
        <v>34355</v>
      </c>
      <c r="E1313" s="3">
        <v>42</v>
      </c>
      <c r="F1313" s="3">
        <v>49</v>
      </c>
      <c r="G1313" s="2" t="s">
        <v>1309</v>
      </c>
      <c r="H1313" s="2" t="s">
        <v>1444</v>
      </c>
      <c r="I1313" s="2" t="s">
        <v>34306</v>
      </c>
      <c r="J1313" s="2" t="s">
        <v>6816</v>
      </c>
    </row>
    <row r="1314" spans="1:10" ht="15" customHeight="1" x14ac:dyDescent="0.3">
      <c r="A1314" s="2" t="s">
        <v>532</v>
      </c>
      <c r="B1314" s="2" t="s">
        <v>34348</v>
      </c>
      <c r="C1314" s="2" t="s">
        <v>510</v>
      </c>
      <c r="D1314" s="2" t="s">
        <v>25</v>
      </c>
      <c r="E1314" s="3">
        <v>42</v>
      </c>
      <c r="F1314" s="3">
        <v>40</v>
      </c>
      <c r="G1314" s="2" t="s">
        <v>1309</v>
      </c>
      <c r="H1314" s="2" t="s">
        <v>1286</v>
      </c>
      <c r="I1314" s="2" t="s">
        <v>34306</v>
      </c>
      <c r="J1314" s="2" t="s">
        <v>6816</v>
      </c>
    </row>
    <row r="1315" spans="1:10" ht="15" customHeight="1" x14ac:dyDescent="0.3">
      <c r="A1315" s="2" t="s">
        <v>532</v>
      </c>
      <c r="B1315" s="2" t="s">
        <v>34348</v>
      </c>
      <c r="C1315" s="2" t="s">
        <v>217</v>
      </c>
      <c r="D1315" s="2" t="s">
        <v>34324</v>
      </c>
      <c r="E1315" s="3">
        <v>42</v>
      </c>
      <c r="F1315" s="3">
        <v>16</v>
      </c>
      <c r="G1315" s="2" t="s">
        <v>1309</v>
      </c>
      <c r="H1315" s="2" t="s">
        <v>940</v>
      </c>
      <c r="I1315" s="2" t="s">
        <v>34306</v>
      </c>
      <c r="J1315" s="2" t="s">
        <v>6816</v>
      </c>
    </row>
    <row r="1316" spans="1:10" ht="15" customHeight="1" x14ac:dyDescent="0.3">
      <c r="A1316" s="2" t="s">
        <v>532</v>
      </c>
      <c r="B1316" s="2" t="s">
        <v>34348</v>
      </c>
      <c r="C1316" s="2" t="s">
        <v>484</v>
      </c>
      <c r="D1316" s="2" t="s">
        <v>34345</v>
      </c>
      <c r="E1316" s="3">
        <v>42</v>
      </c>
      <c r="F1316" s="3">
        <v>38</v>
      </c>
      <c r="G1316" s="2" t="s">
        <v>1309</v>
      </c>
      <c r="H1316" s="2" t="s">
        <v>1238</v>
      </c>
      <c r="I1316" s="2" t="s">
        <v>34306</v>
      </c>
      <c r="J1316" s="2" t="s">
        <v>6816</v>
      </c>
    </row>
    <row r="1317" spans="1:10" ht="15" customHeight="1" x14ac:dyDescent="0.3">
      <c r="A1317" s="2" t="s">
        <v>532</v>
      </c>
      <c r="B1317" s="2" t="s">
        <v>34348</v>
      </c>
      <c r="C1317" s="2" t="s">
        <v>611</v>
      </c>
      <c r="D1317" s="2" t="s">
        <v>34355</v>
      </c>
      <c r="E1317" s="3">
        <v>42</v>
      </c>
      <c r="F1317" s="3">
        <v>49</v>
      </c>
      <c r="G1317" s="2" t="s">
        <v>1309</v>
      </c>
      <c r="H1317" s="2" t="s">
        <v>1444</v>
      </c>
      <c r="I1317" s="2" t="s">
        <v>34306</v>
      </c>
      <c r="J1317" s="2" t="s">
        <v>6973</v>
      </c>
    </row>
    <row r="1318" spans="1:10" ht="15" customHeight="1" x14ac:dyDescent="0.3">
      <c r="A1318" s="2" t="s">
        <v>532</v>
      </c>
      <c r="B1318" s="2" t="s">
        <v>34348</v>
      </c>
      <c r="C1318" s="2" t="s">
        <v>611</v>
      </c>
      <c r="D1318" s="2" t="s">
        <v>34355</v>
      </c>
      <c r="E1318" s="3">
        <v>42</v>
      </c>
      <c r="F1318" s="3">
        <v>49</v>
      </c>
      <c r="G1318" s="2" t="s">
        <v>1309</v>
      </c>
      <c r="H1318" s="2" t="s">
        <v>1444</v>
      </c>
      <c r="I1318" s="2" t="s">
        <v>34307</v>
      </c>
      <c r="J1318" s="2" t="s">
        <v>6496</v>
      </c>
    </row>
    <row r="1319" spans="1:10" ht="15" customHeight="1" x14ac:dyDescent="0.3">
      <c r="A1319" s="2" t="s">
        <v>543</v>
      </c>
      <c r="B1319" s="2" t="s">
        <v>34349</v>
      </c>
      <c r="C1319" s="2" t="s">
        <v>295</v>
      </c>
      <c r="D1319" s="2" t="s">
        <v>34330</v>
      </c>
      <c r="E1319" s="3">
        <v>43</v>
      </c>
      <c r="F1319" s="3">
        <v>22</v>
      </c>
      <c r="G1319" s="2" t="s">
        <v>1326</v>
      </c>
      <c r="H1319" s="2" t="s">
        <v>1029</v>
      </c>
      <c r="I1319" s="2" t="s">
        <v>34305</v>
      </c>
      <c r="J1319" s="2" t="s">
        <v>300</v>
      </c>
    </row>
    <row r="1320" spans="1:10" ht="15" customHeight="1" x14ac:dyDescent="0.3">
      <c r="A1320" s="2" t="s">
        <v>543</v>
      </c>
      <c r="B1320" s="2" t="s">
        <v>34349</v>
      </c>
      <c r="C1320" s="2" t="s">
        <v>497</v>
      </c>
      <c r="D1320" s="2" t="s">
        <v>34346</v>
      </c>
      <c r="E1320" s="3">
        <v>43</v>
      </c>
      <c r="F1320" s="3">
        <v>39</v>
      </c>
      <c r="G1320" s="2" t="s">
        <v>1326</v>
      </c>
      <c r="H1320" s="2" t="s">
        <v>1266</v>
      </c>
      <c r="I1320" s="2" t="s">
        <v>14</v>
      </c>
      <c r="J1320" s="2" t="s">
        <v>503</v>
      </c>
    </row>
    <row r="1321" spans="1:10" ht="15" customHeight="1" x14ac:dyDescent="0.3">
      <c r="A1321" s="2" t="s">
        <v>543</v>
      </c>
      <c r="B1321" s="2" t="s">
        <v>34349</v>
      </c>
      <c r="C1321" s="2" t="s">
        <v>557</v>
      </c>
      <c r="D1321" s="2" t="s">
        <v>34350</v>
      </c>
      <c r="E1321" s="3">
        <v>43</v>
      </c>
      <c r="F1321" s="3">
        <v>44</v>
      </c>
      <c r="G1321" s="2" t="s">
        <v>1326</v>
      </c>
      <c r="H1321" s="2" t="s">
        <v>1329</v>
      </c>
      <c r="I1321" s="2" t="s">
        <v>14</v>
      </c>
      <c r="J1321" s="2" t="s">
        <v>503</v>
      </c>
    </row>
    <row r="1322" spans="1:10" ht="15" customHeight="1" x14ac:dyDescent="0.3">
      <c r="A1322" s="2" t="s">
        <v>543</v>
      </c>
      <c r="B1322" s="2" t="s">
        <v>34349</v>
      </c>
      <c r="C1322" s="2" t="s">
        <v>295</v>
      </c>
      <c r="D1322" s="2" t="s">
        <v>34330</v>
      </c>
      <c r="E1322" s="3">
        <v>43</v>
      </c>
      <c r="F1322" s="3">
        <v>22</v>
      </c>
      <c r="G1322" s="2" t="s">
        <v>1326</v>
      </c>
      <c r="H1322" s="2" t="s">
        <v>1029</v>
      </c>
      <c r="I1322" s="2" t="s">
        <v>34308</v>
      </c>
      <c r="J1322" s="2">
        <v>37789059</v>
      </c>
    </row>
    <row r="1323" spans="1:10" ht="15" customHeight="1" x14ac:dyDescent="0.3">
      <c r="A1323" s="2" t="s">
        <v>543</v>
      </c>
      <c r="B1323" s="2" t="s">
        <v>34349</v>
      </c>
      <c r="C1323" s="2" t="s">
        <v>295</v>
      </c>
      <c r="D1323" s="2" t="s">
        <v>34330</v>
      </c>
      <c r="E1323" s="3">
        <v>43</v>
      </c>
      <c r="F1323" s="3">
        <v>22</v>
      </c>
      <c r="G1323" s="2" t="s">
        <v>1326</v>
      </c>
      <c r="H1323" s="2" t="s">
        <v>1029</v>
      </c>
      <c r="I1323" s="2" t="s">
        <v>34308</v>
      </c>
      <c r="J1323" s="2">
        <v>35761107</v>
      </c>
    </row>
    <row r="1324" spans="1:10" ht="15" customHeight="1" x14ac:dyDescent="0.3">
      <c r="A1324" s="2" t="s">
        <v>543</v>
      </c>
      <c r="B1324" s="2" t="s">
        <v>34349</v>
      </c>
      <c r="C1324" s="2" t="s">
        <v>295</v>
      </c>
      <c r="D1324" s="2" t="s">
        <v>34330</v>
      </c>
      <c r="E1324" s="3">
        <v>43</v>
      </c>
      <c r="F1324" s="3">
        <v>22</v>
      </c>
      <c r="G1324" s="2" t="s">
        <v>1326</v>
      </c>
      <c r="H1324" s="2" t="s">
        <v>1029</v>
      </c>
      <c r="I1324" s="2" t="s">
        <v>34308</v>
      </c>
      <c r="J1324" s="2">
        <v>36773065</v>
      </c>
    </row>
    <row r="1325" spans="1:10" ht="15" customHeight="1" x14ac:dyDescent="0.3">
      <c r="A1325" s="2" t="s">
        <v>543</v>
      </c>
      <c r="B1325" s="2" t="s">
        <v>34349</v>
      </c>
      <c r="C1325" s="2" t="s">
        <v>295</v>
      </c>
      <c r="D1325" s="2" t="s">
        <v>34330</v>
      </c>
      <c r="E1325" s="3">
        <v>43</v>
      </c>
      <c r="F1325" s="3">
        <v>22</v>
      </c>
      <c r="G1325" s="2" t="s">
        <v>1326</v>
      </c>
      <c r="H1325" s="2" t="s">
        <v>1029</v>
      </c>
      <c r="I1325" s="2" t="s">
        <v>34308</v>
      </c>
      <c r="J1325" s="2">
        <v>35907265</v>
      </c>
    </row>
    <row r="1326" spans="1:10" ht="15" customHeight="1" x14ac:dyDescent="0.3">
      <c r="A1326" s="2" t="s">
        <v>543</v>
      </c>
      <c r="B1326" s="2" t="s">
        <v>34349</v>
      </c>
      <c r="C1326" s="2" t="s">
        <v>295</v>
      </c>
      <c r="D1326" s="2" t="s">
        <v>34330</v>
      </c>
      <c r="E1326" s="3">
        <v>43</v>
      </c>
      <c r="F1326" s="3">
        <v>22</v>
      </c>
      <c r="G1326" s="2" t="s">
        <v>1326</v>
      </c>
      <c r="H1326" s="2" t="s">
        <v>1029</v>
      </c>
      <c r="I1326" s="2" t="s">
        <v>34308</v>
      </c>
      <c r="J1326" s="2">
        <v>36415883</v>
      </c>
    </row>
    <row r="1327" spans="1:10" ht="15" customHeight="1" x14ac:dyDescent="0.3">
      <c r="A1327" s="2" t="s">
        <v>557</v>
      </c>
      <c r="B1327" s="2" t="s">
        <v>34350</v>
      </c>
      <c r="C1327" s="2" t="s">
        <v>570</v>
      </c>
      <c r="D1327" s="2" t="s">
        <v>34351</v>
      </c>
      <c r="E1327" s="3">
        <v>44</v>
      </c>
      <c r="F1327" s="3">
        <v>45</v>
      </c>
      <c r="G1327" s="2" t="s">
        <v>1329</v>
      </c>
      <c r="H1327" s="2" t="s">
        <v>1381</v>
      </c>
      <c r="I1327" s="2" t="s">
        <v>34305</v>
      </c>
      <c r="J1327" s="2" t="s">
        <v>1378</v>
      </c>
    </row>
    <row r="1328" spans="1:10" ht="15" customHeight="1" x14ac:dyDescent="0.3">
      <c r="A1328" s="2" t="s">
        <v>557</v>
      </c>
      <c r="B1328" s="2" t="s">
        <v>34350</v>
      </c>
      <c r="C1328" s="2" t="s">
        <v>497</v>
      </c>
      <c r="D1328" s="2" t="s">
        <v>34346</v>
      </c>
      <c r="E1328" s="3">
        <v>44</v>
      </c>
      <c r="F1328" s="3">
        <v>39</v>
      </c>
      <c r="G1328" s="2" t="s">
        <v>1329</v>
      </c>
      <c r="H1328" s="2" t="s">
        <v>1266</v>
      </c>
      <c r="I1328" s="2" t="s">
        <v>14</v>
      </c>
      <c r="J1328" s="2" t="s">
        <v>503</v>
      </c>
    </row>
    <row r="1329" spans="1:10" ht="15" customHeight="1" x14ac:dyDescent="0.3">
      <c r="A1329" s="2" t="s">
        <v>557</v>
      </c>
      <c r="B1329" s="2" t="s">
        <v>34350</v>
      </c>
      <c r="C1329" s="2" t="s">
        <v>543</v>
      </c>
      <c r="D1329" s="2" t="s">
        <v>34349</v>
      </c>
      <c r="E1329" s="3">
        <v>44</v>
      </c>
      <c r="F1329" s="3">
        <v>43</v>
      </c>
      <c r="G1329" s="2" t="s">
        <v>1329</v>
      </c>
      <c r="H1329" s="2" t="s">
        <v>1326</v>
      </c>
      <c r="I1329" s="2" t="s">
        <v>14</v>
      </c>
      <c r="J1329" s="2" t="s">
        <v>503</v>
      </c>
    </row>
    <row r="1330" spans="1:10" ht="15" customHeight="1" x14ac:dyDescent="0.3">
      <c r="A1330" s="2" t="s">
        <v>557</v>
      </c>
      <c r="B1330" s="2" t="s">
        <v>34350</v>
      </c>
      <c r="C1330" s="2" t="s">
        <v>598</v>
      </c>
      <c r="D1330" s="2" t="s">
        <v>34354</v>
      </c>
      <c r="E1330" s="3">
        <v>44</v>
      </c>
      <c r="F1330" s="3">
        <v>48</v>
      </c>
      <c r="G1330" s="2" t="s">
        <v>1329</v>
      </c>
      <c r="H1330" s="2" t="s">
        <v>1419</v>
      </c>
      <c r="I1330" s="2" t="s">
        <v>34306</v>
      </c>
      <c r="J1330" s="2" t="s">
        <v>5013</v>
      </c>
    </row>
    <row r="1331" spans="1:10" ht="15" customHeight="1" x14ac:dyDescent="0.3">
      <c r="A1331" s="2" t="s">
        <v>557</v>
      </c>
      <c r="B1331" s="2" t="s">
        <v>34350</v>
      </c>
      <c r="C1331" s="2" t="s">
        <v>588</v>
      </c>
      <c r="D1331" s="2" t="s">
        <v>34353</v>
      </c>
      <c r="E1331" s="3">
        <v>44</v>
      </c>
      <c r="F1331" s="3">
        <v>47</v>
      </c>
      <c r="G1331" s="2" t="s">
        <v>1329</v>
      </c>
      <c r="H1331" s="2" t="s">
        <v>1403</v>
      </c>
      <c r="I1331" s="2" t="s">
        <v>34306</v>
      </c>
      <c r="J1331" s="2" t="s">
        <v>5078</v>
      </c>
    </row>
    <row r="1332" spans="1:10" ht="15" customHeight="1" x14ac:dyDescent="0.3">
      <c r="A1332" s="2" t="s">
        <v>557</v>
      </c>
      <c r="B1332" s="2" t="s">
        <v>34350</v>
      </c>
      <c r="C1332" s="2" t="s">
        <v>598</v>
      </c>
      <c r="D1332" s="2" t="s">
        <v>34354</v>
      </c>
      <c r="E1332" s="3">
        <v>44</v>
      </c>
      <c r="F1332" s="3">
        <v>48</v>
      </c>
      <c r="G1332" s="2" t="s">
        <v>1329</v>
      </c>
      <c r="H1332" s="2" t="s">
        <v>1419</v>
      </c>
      <c r="I1332" s="2" t="s">
        <v>34306</v>
      </c>
      <c r="J1332" s="2" t="s">
        <v>5078</v>
      </c>
    </row>
    <row r="1333" spans="1:10" ht="15" customHeight="1" x14ac:dyDescent="0.3">
      <c r="A1333" s="2" t="s">
        <v>557</v>
      </c>
      <c r="B1333" s="2" t="s">
        <v>34350</v>
      </c>
      <c r="C1333" s="2" t="s">
        <v>497</v>
      </c>
      <c r="D1333" s="2" t="s">
        <v>34346</v>
      </c>
      <c r="E1333" s="3">
        <v>44</v>
      </c>
      <c r="F1333" s="3">
        <v>39</v>
      </c>
      <c r="G1333" s="2" t="s">
        <v>1329</v>
      </c>
      <c r="H1333" s="2" t="s">
        <v>1266</v>
      </c>
      <c r="I1333" s="2" t="s">
        <v>34308</v>
      </c>
      <c r="J1333" s="2">
        <v>34063785</v>
      </c>
    </row>
    <row r="1334" spans="1:10" ht="15" customHeight="1" x14ac:dyDescent="0.3">
      <c r="A1334" s="2" t="s">
        <v>570</v>
      </c>
      <c r="B1334" s="2" t="s">
        <v>34351</v>
      </c>
      <c r="C1334" s="2" t="s">
        <v>520</v>
      </c>
      <c r="D1334" s="2" t="s">
        <v>34347</v>
      </c>
      <c r="E1334" s="3">
        <v>45</v>
      </c>
      <c r="F1334" s="3">
        <v>41</v>
      </c>
      <c r="G1334" s="2" t="s">
        <v>1381</v>
      </c>
      <c r="H1334" s="2" t="s">
        <v>1302</v>
      </c>
      <c r="I1334" s="2" t="s">
        <v>34305</v>
      </c>
      <c r="J1334" s="2" t="s">
        <v>524</v>
      </c>
    </row>
    <row r="1335" spans="1:10" ht="15" customHeight="1" x14ac:dyDescent="0.3">
      <c r="A1335" s="2" t="s">
        <v>570</v>
      </c>
      <c r="B1335" s="2" t="s">
        <v>34351</v>
      </c>
      <c r="C1335" s="2" t="s">
        <v>588</v>
      </c>
      <c r="D1335" s="2" t="s">
        <v>34353</v>
      </c>
      <c r="E1335" s="3">
        <v>45</v>
      </c>
      <c r="F1335" s="3">
        <v>47</v>
      </c>
      <c r="G1335" s="2" t="s">
        <v>1381</v>
      </c>
      <c r="H1335" s="2" t="s">
        <v>1403</v>
      </c>
      <c r="I1335" s="2" t="s">
        <v>34305</v>
      </c>
      <c r="J1335" s="2" t="s">
        <v>1386</v>
      </c>
    </row>
    <row r="1336" spans="1:10" ht="15" customHeight="1" x14ac:dyDescent="0.3">
      <c r="A1336" s="2" t="s">
        <v>570</v>
      </c>
      <c r="B1336" s="2" t="s">
        <v>34351</v>
      </c>
      <c r="C1336" s="2" t="s">
        <v>557</v>
      </c>
      <c r="D1336" s="2" t="s">
        <v>34350</v>
      </c>
      <c r="E1336" s="3">
        <v>45</v>
      </c>
      <c r="F1336" s="3">
        <v>44</v>
      </c>
      <c r="G1336" s="2" t="s">
        <v>1381</v>
      </c>
      <c r="H1336" s="2" t="s">
        <v>1329</v>
      </c>
      <c r="I1336" s="2" t="s">
        <v>34305</v>
      </c>
      <c r="J1336" s="2" t="s">
        <v>1378</v>
      </c>
    </row>
    <row r="1337" spans="1:10" ht="15" customHeight="1" x14ac:dyDescent="0.3">
      <c r="A1337" s="2" t="s">
        <v>570</v>
      </c>
      <c r="B1337" s="2" t="s">
        <v>34351</v>
      </c>
      <c r="C1337" s="2" t="s">
        <v>520</v>
      </c>
      <c r="D1337" s="2" t="s">
        <v>34347</v>
      </c>
      <c r="E1337" s="3">
        <v>45</v>
      </c>
      <c r="F1337" s="3">
        <v>41</v>
      </c>
      <c r="G1337" s="2" t="s">
        <v>1381</v>
      </c>
      <c r="H1337" s="2" t="s">
        <v>1302</v>
      </c>
      <c r="I1337" s="2" t="s">
        <v>14</v>
      </c>
      <c r="J1337" s="2" t="s">
        <v>526</v>
      </c>
    </row>
    <row r="1338" spans="1:10" ht="15" customHeight="1" x14ac:dyDescent="0.3">
      <c r="A1338" s="2" t="s">
        <v>570</v>
      </c>
      <c r="B1338" s="2" t="s">
        <v>34351</v>
      </c>
      <c r="C1338" s="2" t="s">
        <v>588</v>
      </c>
      <c r="D1338" s="2" t="s">
        <v>34353</v>
      </c>
      <c r="E1338" s="3">
        <v>45</v>
      </c>
      <c r="F1338" s="3">
        <v>47</v>
      </c>
      <c r="G1338" s="2" t="s">
        <v>1381</v>
      </c>
      <c r="H1338" s="2" t="s">
        <v>1403</v>
      </c>
      <c r="I1338" s="2" t="s">
        <v>14</v>
      </c>
      <c r="J1338" s="2" t="s">
        <v>526</v>
      </c>
    </row>
    <row r="1339" spans="1:10" ht="15" customHeight="1" x14ac:dyDescent="0.3">
      <c r="A1339" s="2" t="s">
        <v>570</v>
      </c>
      <c r="B1339" s="2" t="s">
        <v>34351</v>
      </c>
      <c r="C1339" s="2" t="s">
        <v>510</v>
      </c>
      <c r="D1339" s="2" t="s">
        <v>25</v>
      </c>
      <c r="E1339" s="3">
        <v>45</v>
      </c>
      <c r="F1339" s="3">
        <v>40</v>
      </c>
      <c r="G1339" s="2" t="s">
        <v>1381</v>
      </c>
      <c r="H1339" s="2" t="s">
        <v>1286</v>
      </c>
      <c r="I1339" s="2" t="s">
        <v>34306</v>
      </c>
      <c r="J1339" s="2" t="s">
        <v>6949</v>
      </c>
    </row>
    <row r="1340" spans="1:10" ht="15" customHeight="1" x14ac:dyDescent="0.3">
      <c r="A1340" s="2" t="s">
        <v>570</v>
      </c>
      <c r="B1340" s="2" t="s">
        <v>34351</v>
      </c>
      <c r="C1340" s="2" t="s">
        <v>295</v>
      </c>
      <c r="D1340" s="2" t="s">
        <v>34330</v>
      </c>
      <c r="E1340" s="3">
        <v>45</v>
      </c>
      <c r="F1340" s="3">
        <v>22</v>
      </c>
      <c r="G1340" s="2" t="s">
        <v>1381</v>
      </c>
      <c r="H1340" s="2" t="s">
        <v>1029</v>
      </c>
      <c r="I1340" s="2" t="s">
        <v>34307</v>
      </c>
      <c r="J1340" s="2" t="s">
        <v>6141</v>
      </c>
    </row>
    <row r="1341" spans="1:10" ht="15" customHeight="1" x14ac:dyDescent="0.3">
      <c r="A1341" s="2" t="s">
        <v>570</v>
      </c>
      <c r="B1341" s="2" t="s">
        <v>34351</v>
      </c>
      <c r="C1341" s="2" t="s">
        <v>295</v>
      </c>
      <c r="D1341" s="2" t="s">
        <v>34330</v>
      </c>
      <c r="E1341" s="3">
        <v>45</v>
      </c>
      <c r="F1341" s="3">
        <v>22</v>
      </c>
      <c r="G1341" s="2" t="s">
        <v>1381</v>
      </c>
      <c r="H1341" s="2" t="s">
        <v>1029</v>
      </c>
      <c r="I1341" s="2" t="s">
        <v>34308</v>
      </c>
      <c r="J1341" s="2">
        <v>32443020</v>
      </c>
    </row>
    <row r="1342" spans="1:10" ht="15" customHeight="1" x14ac:dyDescent="0.3">
      <c r="A1342" s="2" t="s">
        <v>570</v>
      </c>
      <c r="B1342" s="2" t="s">
        <v>34351</v>
      </c>
      <c r="C1342" s="2" t="s">
        <v>295</v>
      </c>
      <c r="D1342" s="2" t="s">
        <v>34330</v>
      </c>
      <c r="E1342" s="3">
        <v>45</v>
      </c>
      <c r="F1342" s="3">
        <v>22</v>
      </c>
      <c r="G1342" s="2" t="s">
        <v>1381</v>
      </c>
      <c r="H1342" s="2" t="s">
        <v>1029</v>
      </c>
      <c r="I1342" s="2" t="s">
        <v>34308</v>
      </c>
      <c r="J1342" s="2">
        <v>29562246</v>
      </c>
    </row>
    <row r="1343" spans="1:10" ht="15" customHeight="1" x14ac:dyDescent="0.3">
      <c r="A1343" s="2" t="s">
        <v>570</v>
      </c>
      <c r="B1343" s="2" t="s">
        <v>34351</v>
      </c>
      <c r="C1343" s="2" t="s">
        <v>295</v>
      </c>
      <c r="D1343" s="2" t="s">
        <v>34330</v>
      </c>
      <c r="E1343" s="3">
        <v>45</v>
      </c>
      <c r="F1343" s="3">
        <v>22</v>
      </c>
      <c r="G1343" s="2" t="s">
        <v>1381</v>
      </c>
      <c r="H1343" s="2" t="s">
        <v>1029</v>
      </c>
      <c r="I1343" s="2" t="s">
        <v>34308</v>
      </c>
      <c r="J1343" s="2">
        <v>28605483</v>
      </c>
    </row>
    <row r="1344" spans="1:10" ht="15" customHeight="1" x14ac:dyDescent="0.3">
      <c r="A1344" s="2" t="s">
        <v>588</v>
      </c>
      <c r="B1344" s="2" t="s">
        <v>34353</v>
      </c>
      <c r="C1344" s="2" t="s">
        <v>570</v>
      </c>
      <c r="D1344" s="2" t="s">
        <v>34351</v>
      </c>
      <c r="E1344" s="3">
        <v>47</v>
      </c>
      <c r="F1344" s="3">
        <v>45</v>
      </c>
      <c r="G1344" s="2" t="s">
        <v>1403</v>
      </c>
      <c r="H1344" s="2" t="s">
        <v>1381</v>
      </c>
      <c r="I1344" s="2" t="s">
        <v>34305</v>
      </c>
      <c r="J1344" s="2" t="s">
        <v>1386</v>
      </c>
    </row>
    <row r="1345" spans="1:10" ht="15" customHeight="1" x14ac:dyDescent="0.3">
      <c r="A1345" s="2" t="s">
        <v>588</v>
      </c>
      <c r="B1345" s="2" t="s">
        <v>34353</v>
      </c>
      <c r="C1345" s="2" t="s">
        <v>520</v>
      </c>
      <c r="D1345" s="2" t="s">
        <v>34347</v>
      </c>
      <c r="E1345" s="3">
        <v>47</v>
      </c>
      <c r="F1345" s="3">
        <v>41</v>
      </c>
      <c r="G1345" s="2" t="s">
        <v>1403</v>
      </c>
      <c r="H1345" s="2" t="s">
        <v>1302</v>
      </c>
      <c r="I1345" s="2" t="s">
        <v>14</v>
      </c>
      <c r="J1345" s="2" t="s">
        <v>526</v>
      </c>
    </row>
    <row r="1346" spans="1:10" ht="15" customHeight="1" x14ac:dyDescent="0.3">
      <c r="A1346" s="2" t="s">
        <v>588</v>
      </c>
      <c r="B1346" s="2" t="s">
        <v>34353</v>
      </c>
      <c r="C1346" s="2" t="s">
        <v>570</v>
      </c>
      <c r="D1346" s="2" t="s">
        <v>34351</v>
      </c>
      <c r="E1346" s="3">
        <v>47</v>
      </c>
      <c r="F1346" s="3">
        <v>45</v>
      </c>
      <c r="G1346" s="2" t="s">
        <v>1403</v>
      </c>
      <c r="H1346" s="2" t="s">
        <v>1381</v>
      </c>
      <c r="I1346" s="2" t="s">
        <v>14</v>
      </c>
      <c r="J1346" s="2" t="s">
        <v>526</v>
      </c>
    </row>
    <row r="1347" spans="1:10" ht="15" customHeight="1" x14ac:dyDescent="0.3">
      <c r="A1347" s="2" t="s">
        <v>588</v>
      </c>
      <c r="B1347" s="2" t="s">
        <v>34353</v>
      </c>
      <c r="C1347" s="2" t="s">
        <v>557</v>
      </c>
      <c r="D1347" s="2" t="s">
        <v>34350</v>
      </c>
      <c r="E1347" s="3">
        <v>47</v>
      </c>
      <c r="F1347" s="3">
        <v>44</v>
      </c>
      <c r="G1347" s="2" t="s">
        <v>1403</v>
      </c>
      <c r="H1347" s="2" t="s">
        <v>1329</v>
      </c>
      <c r="I1347" s="2" t="s">
        <v>34306</v>
      </c>
      <c r="J1347" s="2" t="s">
        <v>5078</v>
      </c>
    </row>
    <row r="1348" spans="1:10" ht="15" customHeight="1" x14ac:dyDescent="0.3">
      <c r="A1348" s="2" t="s">
        <v>588</v>
      </c>
      <c r="B1348" s="2" t="s">
        <v>34353</v>
      </c>
      <c r="C1348" s="2" t="s">
        <v>598</v>
      </c>
      <c r="D1348" s="2" t="s">
        <v>34354</v>
      </c>
      <c r="E1348" s="3">
        <v>47</v>
      </c>
      <c r="F1348" s="3">
        <v>48</v>
      </c>
      <c r="G1348" s="2" t="s">
        <v>1403</v>
      </c>
      <c r="H1348" s="2" t="s">
        <v>1419</v>
      </c>
      <c r="I1348" s="2" t="s">
        <v>34306</v>
      </c>
      <c r="J1348" s="2" t="s">
        <v>5078</v>
      </c>
    </row>
    <row r="1349" spans="1:10" ht="15" customHeight="1" x14ac:dyDescent="0.3">
      <c r="A1349" s="2" t="s">
        <v>588</v>
      </c>
      <c r="B1349" s="2" t="s">
        <v>34353</v>
      </c>
      <c r="C1349" s="2" t="s">
        <v>497</v>
      </c>
      <c r="D1349" s="2" t="s">
        <v>34346</v>
      </c>
      <c r="E1349" s="3">
        <v>47</v>
      </c>
      <c r="F1349" s="3">
        <v>39</v>
      </c>
      <c r="G1349" s="2" t="s">
        <v>1403</v>
      </c>
      <c r="H1349" s="2" t="s">
        <v>1266</v>
      </c>
      <c r="I1349" s="2" t="s">
        <v>34307</v>
      </c>
      <c r="J1349" s="2" t="s">
        <v>6433</v>
      </c>
    </row>
    <row r="1350" spans="1:10" ht="15" customHeight="1" x14ac:dyDescent="0.3">
      <c r="A1350" s="2" t="s">
        <v>588</v>
      </c>
      <c r="B1350" s="2" t="s">
        <v>34353</v>
      </c>
      <c r="C1350" s="2" t="s">
        <v>476</v>
      </c>
      <c r="D1350" s="2" t="s">
        <v>34344</v>
      </c>
      <c r="E1350" s="3">
        <v>47</v>
      </c>
      <c r="F1350" s="3">
        <v>37</v>
      </c>
      <c r="G1350" s="2" t="s">
        <v>1403</v>
      </c>
      <c r="H1350" s="2" t="s">
        <v>1232</v>
      </c>
      <c r="I1350" s="2" t="s">
        <v>34307</v>
      </c>
      <c r="J1350" s="2" t="s">
        <v>6413</v>
      </c>
    </row>
    <row r="1351" spans="1:10" ht="15" customHeight="1" x14ac:dyDescent="0.3">
      <c r="A1351" s="2" t="s">
        <v>598</v>
      </c>
      <c r="B1351" s="2" t="s">
        <v>34354</v>
      </c>
      <c r="C1351" s="2" t="s">
        <v>588</v>
      </c>
      <c r="D1351" s="2" t="s">
        <v>34353</v>
      </c>
      <c r="E1351" s="3">
        <v>48</v>
      </c>
      <c r="F1351" s="3">
        <v>47</v>
      </c>
      <c r="G1351" s="2" t="s">
        <v>1419</v>
      </c>
      <c r="H1351" s="2" t="s">
        <v>1403</v>
      </c>
      <c r="I1351" s="2" t="s">
        <v>34306</v>
      </c>
      <c r="J1351" s="2" t="s">
        <v>5078</v>
      </c>
    </row>
    <row r="1352" spans="1:10" ht="15" customHeight="1" x14ac:dyDescent="0.3">
      <c r="A1352" s="2" t="s">
        <v>598</v>
      </c>
      <c r="B1352" s="2" t="s">
        <v>34354</v>
      </c>
      <c r="C1352" s="2" t="s">
        <v>557</v>
      </c>
      <c r="D1352" s="2" t="s">
        <v>34350</v>
      </c>
      <c r="E1352" s="3">
        <v>48</v>
      </c>
      <c r="F1352" s="3">
        <v>44</v>
      </c>
      <c r="G1352" s="2" t="s">
        <v>1419</v>
      </c>
      <c r="H1352" s="2" t="s">
        <v>1329</v>
      </c>
      <c r="I1352" s="2" t="s">
        <v>34306</v>
      </c>
      <c r="J1352" s="2" t="s">
        <v>5078</v>
      </c>
    </row>
    <row r="1353" spans="1:10" ht="15" customHeight="1" x14ac:dyDescent="0.3">
      <c r="A1353" s="2" t="s">
        <v>598</v>
      </c>
      <c r="B1353" s="2" t="s">
        <v>34354</v>
      </c>
      <c r="C1353" s="2" t="s">
        <v>557</v>
      </c>
      <c r="D1353" s="2" t="s">
        <v>34350</v>
      </c>
      <c r="E1353" s="3">
        <v>48</v>
      </c>
      <c r="F1353" s="3">
        <v>44</v>
      </c>
      <c r="G1353" s="2" t="s">
        <v>1419</v>
      </c>
      <c r="H1353" s="2" t="s">
        <v>1329</v>
      </c>
      <c r="I1353" s="2" t="s">
        <v>34306</v>
      </c>
      <c r="J1353" s="2" t="s">
        <v>5013</v>
      </c>
    </row>
    <row r="1354" spans="1:10" ht="15" customHeight="1" x14ac:dyDescent="0.3">
      <c r="A1354" s="2" t="s">
        <v>611</v>
      </c>
      <c r="B1354" s="2" t="s">
        <v>34355</v>
      </c>
      <c r="C1354" s="2" t="s">
        <v>532</v>
      </c>
      <c r="D1354" s="2" t="s">
        <v>34348</v>
      </c>
      <c r="E1354" s="3">
        <v>49</v>
      </c>
      <c r="F1354" s="3">
        <v>42</v>
      </c>
      <c r="G1354" s="2" t="s">
        <v>1444</v>
      </c>
      <c r="H1354" s="2" t="s">
        <v>1309</v>
      </c>
      <c r="I1354" s="2" t="s">
        <v>34306</v>
      </c>
      <c r="J1354" s="2" t="s">
        <v>6984</v>
      </c>
    </row>
    <row r="1355" spans="1:10" ht="15" customHeight="1" x14ac:dyDescent="0.3">
      <c r="A1355" s="2" t="s">
        <v>611</v>
      </c>
      <c r="B1355" s="2" t="s">
        <v>34355</v>
      </c>
      <c r="C1355" s="2" t="s">
        <v>217</v>
      </c>
      <c r="D1355" s="2" t="s">
        <v>34324</v>
      </c>
      <c r="E1355" s="3">
        <v>49</v>
      </c>
      <c r="F1355" s="3">
        <v>16</v>
      </c>
      <c r="G1355" s="2" t="s">
        <v>1444</v>
      </c>
      <c r="H1355" s="2" t="s">
        <v>940</v>
      </c>
      <c r="I1355" s="2" t="s">
        <v>34306</v>
      </c>
      <c r="J1355" s="2" t="s">
        <v>6816</v>
      </c>
    </row>
    <row r="1356" spans="1:10" ht="15" customHeight="1" x14ac:dyDescent="0.3">
      <c r="A1356" s="2" t="s">
        <v>611</v>
      </c>
      <c r="B1356" s="2" t="s">
        <v>34355</v>
      </c>
      <c r="C1356" s="2" t="s">
        <v>484</v>
      </c>
      <c r="D1356" s="2" t="s">
        <v>34345</v>
      </c>
      <c r="E1356" s="3">
        <v>49</v>
      </c>
      <c r="F1356" s="3">
        <v>38</v>
      </c>
      <c r="G1356" s="2" t="s">
        <v>1444</v>
      </c>
      <c r="H1356" s="2" t="s">
        <v>1238</v>
      </c>
      <c r="I1356" s="2" t="s">
        <v>34306</v>
      </c>
      <c r="J1356" s="2" t="s">
        <v>6816</v>
      </c>
    </row>
    <row r="1357" spans="1:10" ht="15" customHeight="1" x14ac:dyDescent="0.3">
      <c r="A1357" s="2" t="s">
        <v>611</v>
      </c>
      <c r="B1357" s="2" t="s">
        <v>34355</v>
      </c>
      <c r="C1357" s="2" t="s">
        <v>510</v>
      </c>
      <c r="D1357" s="2" t="s">
        <v>25</v>
      </c>
      <c r="E1357" s="3">
        <v>49</v>
      </c>
      <c r="F1357" s="3">
        <v>40</v>
      </c>
      <c r="G1357" s="2" t="s">
        <v>1444</v>
      </c>
      <c r="H1357" s="2" t="s">
        <v>1286</v>
      </c>
      <c r="I1357" s="2" t="s">
        <v>34306</v>
      </c>
      <c r="J1357" s="2" t="s">
        <v>6816</v>
      </c>
    </row>
    <row r="1358" spans="1:10" ht="15" customHeight="1" x14ac:dyDescent="0.3">
      <c r="A1358" s="2" t="s">
        <v>611</v>
      </c>
      <c r="B1358" s="2" t="s">
        <v>34355</v>
      </c>
      <c r="C1358" s="2" t="s">
        <v>532</v>
      </c>
      <c r="D1358" s="2" t="s">
        <v>34348</v>
      </c>
      <c r="E1358" s="3">
        <v>49</v>
      </c>
      <c r="F1358" s="3">
        <v>42</v>
      </c>
      <c r="G1358" s="2" t="s">
        <v>1444</v>
      </c>
      <c r="H1358" s="2" t="s">
        <v>1309</v>
      </c>
      <c r="I1358" s="2" t="s">
        <v>34306</v>
      </c>
      <c r="J1358" s="2" t="s">
        <v>6816</v>
      </c>
    </row>
    <row r="1359" spans="1:10" ht="15" customHeight="1" x14ac:dyDescent="0.3">
      <c r="A1359" s="2" t="s">
        <v>611</v>
      </c>
      <c r="B1359" s="2" t="s">
        <v>34355</v>
      </c>
      <c r="C1359" s="2" t="s">
        <v>532</v>
      </c>
      <c r="D1359" s="2" t="s">
        <v>34348</v>
      </c>
      <c r="E1359" s="3">
        <v>49</v>
      </c>
      <c r="F1359" s="3">
        <v>42</v>
      </c>
      <c r="G1359" s="2" t="s">
        <v>1444</v>
      </c>
      <c r="H1359" s="2" t="s">
        <v>1309</v>
      </c>
      <c r="I1359" s="2" t="s">
        <v>34306</v>
      </c>
      <c r="J1359" s="2" t="s">
        <v>6978</v>
      </c>
    </row>
    <row r="1360" spans="1:10" ht="15" customHeight="1" x14ac:dyDescent="0.3">
      <c r="A1360" s="2" t="s">
        <v>611</v>
      </c>
      <c r="B1360" s="2" t="s">
        <v>34355</v>
      </c>
      <c r="C1360" s="2" t="s">
        <v>532</v>
      </c>
      <c r="D1360" s="2" t="s">
        <v>34348</v>
      </c>
      <c r="E1360" s="3">
        <v>49</v>
      </c>
      <c r="F1360" s="3">
        <v>42</v>
      </c>
      <c r="G1360" s="2" t="s">
        <v>1444</v>
      </c>
      <c r="H1360" s="2" t="s">
        <v>1309</v>
      </c>
      <c r="I1360" s="2" t="s">
        <v>34306</v>
      </c>
      <c r="J1360" s="2" t="s">
        <v>7007</v>
      </c>
    </row>
    <row r="1361" spans="1:10" ht="15" customHeight="1" x14ac:dyDescent="0.3">
      <c r="A1361" s="2" t="s">
        <v>611</v>
      </c>
      <c r="B1361" s="2" t="s">
        <v>34355</v>
      </c>
      <c r="C1361" s="2" t="s">
        <v>532</v>
      </c>
      <c r="D1361" s="2" t="s">
        <v>34348</v>
      </c>
      <c r="E1361" s="3">
        <v>49</v>
      </c>
      <c r="F1361" s="3">
        <v>42</v>
      </c>
      <c r="G1361" s="2" t="s">
        <v>1444</v>
      </c>
      <c r="H1361" s="2" t="s">
        <v>1309</v>
      </c>
      <c r="I1361" s="2" t="s">
        <v>34306</v>
      </c>
      <c r="J1361" s="2" t="s">
        <v>7003</v>
      </c>
    </row>
    <row r="1362" spans="1:10" ht="15" customHeight="1" x14ac:dyDescent="0.3">
      <c r="A1362" s="2" t="s">
        <v>611</v>
      </c>
      <c r="B1362" s="2" t="s">
        <v>34355</v>
      </c>
      <c r="C1362" s="2" t="s">
        <v>532</v>
      </c>
      <c r="D1362" s="2" t="s">
        <v>34348</v>
      </c>
      <c r="E1362" s="3">
        <v>49</v>
      </c>
      <c r="F1362" s="3">
        <v>42</v>
      </c>
      <c r="G1362" s="2" t="s">
        <v>1444</v>
      </c>
      <c r="H1362" s="2" t="s">
        <v>1309</v>
      </c>
      <c r="I1362" s="2" t="s">
        <v>34306</v>
      </c>
      <c r="J1362" s="2" t="s">
        <v>7008</v>
      </c>
    </row>
    <row r="1363" spans="1:10" ht="15" customHeight="1" x14ac:dyDescent="0.3">
      <c r="A1363" s="2" t="s">
        <v>611</v>
      </c>
      <c r="B1363" s="2" t="s">
        <v>34355</v>
      </c>
      <c r="C1363" s="2" t="s">
        <v>532</v>
      </c>
      <c r="D1363" s="2" t="s">
        <v>34348</v>
      </c>
      <c r="E1363" s="3">
        <v>49</v>
      </c>
      <c r="F1363" s="3">
        <v>42</v>
      </c>
      <c r="G1363" s="2" t="s">
        <v>1444</v>
      </c>
      <c r="H1363" s="2" t="s">
        <v>1309</v>
      </c>
      <c r="I1363" s="2" t="s">
        <v>34306</v>
      </c>
      <c r="J1363" s="2" t="s">
        <v>7018</v>
      </c>
    </row>
    <row r="1364" spans="1:10" ht="15" customHeight="1" x14ac:dyDescent="0.3">
      <c r="A1364" s="2" t="s">
        <v>611</v>
      </c>
      <c r="B1364" s="2" t="s">
        <v>34355</v>
      </c>
      <c r="C1364" s="2" t="s">
        <v>532</v>
      </c>
      <c r="D1364" s="2" t="s">
        <v>34348</v>
      </c>
      <c r="E1364" s="3">
        <v>49</v>
      </c>
      <c r="F1364" s="3">
        <v>42</v>
      </c>
      <c r="G1364" s="2" t="s">
        <v>1444</v>
      </c>
      <c r="H1364" s="2" t="s">
        <v>1309</v>
      </c>
      <c r="I1364" s="2" t="s">
        <v>34306</v>
      </c>
      <c r="J1364" s="2" t="s">
        <v>6973</v>
      </c>
    </row>
    <row r="1365" spans="1:10" ht="15" customHeight="1" x14ac:dyDescent="0.3">
      <c r="A1365" s="2" t="s">
        <v>611</v>
      </c>
      <c r="B1365" s="2" t="s">
        <v>34355</v>
      </c>
      <c r="C1365" s="2" t="s">
        <v>532</v>
      </c>
      <c r="D1365" s="2" t="s">
        <v>34348</v>
      </c>
      <c r="E1365" s="3">
        <v>49</v>
      </c>
      <c r="F1365" s="3">
        <v>42</v>
      </c>
      <c r="G1365" s="2" t="s">
        <v>1444</v>
      </c>
      <c r="H1365" s="2" t="s">
        <v>1309</v>
      </c>
      <c r="I1365" s="2" t="s">
        <v>34306</v>
      </c>
      <c r="J1365" s="2" t="s">
        <v>7005</v>
      </c>
    </row>
    <row r="1366" spans="1:10" ht="15" customHeight="1" x14ac:dyDescent="0.3">
      <c r="A1366" s="2" t="s">
        <v>611</v>
      </c>
      <c r="B1366" s="2" t="s">
        <v>34355</v>
      </c>
      <c r="C1366" s="2" t="s">
        <v>532</v>
      </c>
      <c r="D1366" s="2" t="s">
        <v>34348</v>
      </c>
      <c r="E1366" s="3">
        <v>49</v>
      </c>
      <c r="F1366" s="3">
        <v>42</v>
      </c>
      <c r="G1366" s="2" t="s">
        <v>1444</v>
      </c>
      <c r="H1366" s="2" t="s">
        <v>1309</v>
      </c>
      <c r="I1366" s="2" t="s">
        <v>34307</v>
      </c>
      <c r="J1366" s="2" t="s">
        <v>6496</v>
      </c>
    </row>
  </sheetData>
  <autoFilter ref="A2:J1366" xr:uid="{00000000-0009-0000-0000-000010000000}"/>
  <mergeCells count="1">
    <mergeCell ref="A1:J1"/>
  </mergeCell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29"/>
  <sheetViews>
    <sheetView showGridLines="0" zoomScaleNormal="100" workbookViewId="0">
      <pane xSplit="4" ySplit="2" topLeftCell="E11" activePane="bottomRight" state="frozen"/>
      <selection pane="topRight"/>
      <selection pane="bottomLeft"/>
      <selection pane="bottomRight" activeCell="A2" sqref="A2"/>
    </sheetView>
  </sheetViews>
  <sheetFormatPr defaultRowHeight="14.4" x14ac:dyDescent="0.3"/>
  <cols>
    <col min="1" max="1" width="12.6640625" customWidth="1"/>
    <col min="2" max="2" width="15.6640625" hidden="1" customWidth="1"/>
    <col min="3" max="3" width="12.6640625" hidden="1" customWidth="1"/>
    <col min="4" max="4" width="25.6640625" customWidth="1"/>
    <col min="5" max="5" width="15.6640625" customWidth="1"/>
    <col min="6" max="6" width="30.6640625" customWidth="1"/>
    <col min="7" max="7" width="34.33203125" bestFit="1" customWidth="1"/>
    <col min="8" max="9" width="15.6640625" customWidth="1"/>
    <col min="10" max="10" width="18.6640625" customWidth="1"/>
  </cols>
  <sheetData>
    <row r="1" spans="1:10" ht="27" x14ac:dyDescent="0.3">
      <c r="A1" s="9" t="s">
        <v>623</v>
      </c>
      <c r="B1" s="10"/>
      <c r="C1" s="10"/>
      <c r="D1" s="10"/>
      <c r="E1" s="10"/>
      <c r="F1" s="10"/>
      <c r="G1" s="10"/>
      <c r="H1" s="10"/>
      <c r="I1" s="10"/>
      <c r="J1" s="10"/>
    </row>
    <row r="2" spans="1:10" ht="24.9" customHeight="1" x14ac:dyDescent="0.3">
      <c r="A2" s="1" t="s">
        <v>1</v>
      </c>
      <c r="B2" s="1" t="s">
        <v>2</v>
      </c>
      <c r="C2" s="1" t="s">
        <v>3</v>
      </c>
      <c r="D2" s="1" t="s">
        <v>6</v>
      </c>
      <c r="E2" s="1" t="s">
        <v>624</v>
      </c>
      <c r="F2" s="1" t="s">
        <v>625</v>
      </c>
      <c r="G2" s="1" t="s">
        <v>626</v>
      </c>
      <c r="H2" s="1" t="s">
        <v>627</v>
      </c>
      <c r="I2" s="1" t="s">
        <v>628</v>
      </c>
      <c r="J2" s="1" t="s">
        <v>23</v>
      </c>
    </row>
    <row r="3" spans="1:10" ht="15" customHeight="1" x14ac:dyDescent="0.3">
      <c r="A3" s="2" t="s">
        <v>24</v>
      </c>
      <c r="B3" s="2" t="s">
        <v>34309</v>
      </c>
      <c r="C3" s="3">
        <v>1</v>
      </c>
      <c r="D3" s="2" t="s">
        <v>629</v>
      </c>
      <c r="E3" s="2" t="s">
        <v>636</v>
      </c>
      <c r="F3" s="2" t="s">
        <v>30</v>
      </c>
      <c r="G3" s="2" t="s">
        <v>637</v>
      </c>
      <c r="H3" s="2" t="s">
        <v>638</v>
      </c>
      <c r="I3" s="2" t="s">
        <v>639</v>
      </c>
      <c r="J3" s="4" t="s">
        <v>39</v>
      </c>
    </row>
    <row r="4" spans="1:10" ht="15" customHeight="1" x14ac:dyDescent="0.3">
      <c r="A4" s="2" t="s">
        <v>24</v>
      </c>
      <c r="B4" s="2" t="s">
        <v>34309</v>
      </c>
      <c r="C4" s="3">
        <v>1</v>
      </c>
      <c r="D4" s="2" t="s">
        <v>629</v>
      </c>
      <c r="E4" s="2" t="s">
        <v>630</v>
      </c>
      <c r="F4" s="2" t="s">
        <v>30</v>
      </c>
      <c r="G4" s="2" t="s">
        <v>631</v>
      </c>
      <c r="H4" s="2" t="s">
        <v>632</v>
      </c>
      <c r="I4" s="2"/>
      <c r="J4" s="4" t="s">
        <v>39</v>
      </c>
    </row>
    <row r="5" spans="1:10" ht="15" customHeight="1" x14ac:dyDescent="0.3">
      <c r="A5" s="2" t="s">
        <v>24</v>
      </c>
      <c r="B5" s="2" t="s">
        <v>34309</v>
      </c>
      <c r="C5" s="3">
        <v>1</v>
      </c>
      <c r="D5" s="2" t="s">
        <v>629</v>
      </c>
      <c r="E5" s="2" t="s">
        <v>640</v>
      </c>
      <c r="F5" s="2" t="s">
        <v>30</v>
      </c>
      <c r="G5" s="2" t="s">
        <v>641</v>
      </c>
      <c r="H5" s="2"/>
      <c r="I5" s="2" t="s">
        <v>635</v>
      </c>
      <c r="J5" s="4" t="s">
        <v>39</v>
      </c>
    </row>
    <row r="6" spans="1:10" ht="15" customHeight="1" x14ac:dyDescent="0.3">
      <c r="A6" s="2" t="s">
        <v>24</v>
      </c>
      <c r="B6" s="2" t="s">
        <v>34309</v>
      </c>
      <c r="C6" s="3">
        <v>1</v>
      </c>
      <c r="D6" s="2" t="s">
        <v>629</v>
      </c>
      <c r="E6" s="2" t="s">
        <v>642</v>
      </c>
      <c r="F6" s="2" t="s">
        <v>30</v>
      </c>
      <c r="G6" s="2" t="s">
        <v>641</v>
      </c>
      <c r="H6" s="2"/>
      <c r="I6" s="2" t="s">
        <v>635</v>
      </c>
      <c r="J6" s="4" t="s">
        <v>39</v>
      </c>
    </row>
    <row r="7" spans="1:10" ht="15" customHeight="1" x14ac:dyDescent="0.3">
      <c r="A7" s="2" t="s">
        <v>24</v>
      </c>
      <c r="B7" s="2" t="s">
        <v>34309</v>
      </c>
      <c r="C7" s="3">
        <v>1</v>
      </c>
      <c r="D7" s="2" t="s">
        <v>629</v>
      </c>
      <c r="E7" s="2" t="s">
        <v>633</v>
      </c>
      <c r="F7" s="2" t="s">
        <v>30</v>
      </c>
      <c r="G7" s="2" t="s">
        <v>634</v>
      </c>
      <c r="H7" s="2" t="s">
        <v>635</v>
      </c>
      <c r="I7" s="2"/>
      <c r="J7" s="4" t="s">
        <v>39</v>
      </c>
    </row>
    <row r="8" spans="1:10" ht="15" customHeight="1" x14ac:dyDescent="0.3">
      <c r="A8" s="2" t="s">
        <v>24</v>
      </c>
      <c r="B8" s="2" t="s">
        <v>34309</v>
      </c>
      <c r="C8" s="3">
        <v>1</v>
      </c>
      <c r="D8" s="2" t="s">
        <v>629</v>
      </c>
      <c r="E8" s="2" t="s">
        <v>648</v>
      </c>
      <c r="F8" s="2" t="s">
        <v>649</v>
      </c>
      <c r="G8" s="2" t="s">
        <v>650</v>
      </c>
      <c r="H8" s="2" t="s">
        <v>651</v>
      </c>
      <c r="I8" s="2" t="s">
        <v>652</v>
      </c>
      <c r="J8" s="4" t="s">
        <v>39</v>
      </c>
    </row>
    <row r="9" spans="1:10" ht="15" customHeight="1" x14ac:dyDescent="0.3">
      <c r="A9" s="2" t="s">
        <v>24</v>
      </c>
      <c r="B9" s="2" t="s">
        <v>34309</v>
      </c>
      <c r="C9" s="3">
        <v>1</v>
      </c>
      <c r="D9" s="2" t="s">
        <v>629</v>
      </c>
      <c r="E9" s="2" t="s">
        <v>643</v>
      </c>
      <c r="F9" s="2" t="s">
        <v>644</v>
      </c>
      <c r="G9" s="2" t="s">
        <v>645</v>
      </c>
      <c r="H9" s="2" t="s">
        <v>646</v>
      </c>
      <c r="I9" s="2" t="s">
        <v>647</v>
      </c>
      <c r="J9" s="4" t="s">
        <v>39</v>
      </c>
    </row>
    <row r="10" spans="1:10" ht="15" customHeight="1" x14ac:dyDescent="0.3">
      <c r="A10" s="2" t="s">
        <v>40</v>
      </c>
      <c r="B10" s="2" t="s">
        <v>34310</v>
      </c>
      <c r="C10" s="3">
        <v>2</v>
      </c>
      <c r="D10" s="2" t="s">
        <v>653</v>
      </c>
      <c r="E10" s="2" t="s">
        <v>707</v>
      </c>
      <c r="F10" s="2" t="s">
        <v>677</v>
      </c>
      <c r="G10" s="2" t="s">
        <v>725</v>
      </c>
      <c r="H10" s="2" t="s">
        <v>711</v>
      </c>
      <c r="I10" s="2" t="s">
        <v>726</v>
      </c>
      <c r="J10" s="4" t="s">
        <v>666</v>
      </c>
    </row>
    <row r="11" spans="1:10" ht="15" customHeight="1" x14ac:dyDescent="0.3">
      <c r="A11" s="2" t="s">
        <v>40</v>
      </c>
      <c r="B11" s="2" t="s">
        <v>34310</v>
      </c>
      <c r="C11" s="3">
        <v>2</v>
      </c>
      <c r="D11" s="2" t="s">
        <v>653</v>
      </c>
      <c r="E11" s="2"/>
      <c r="F11" s="2" t="s">
        <v>677</v>
      </c>
      <c r="G11" s="2" t="s">
        <v>631</v>
      </c>
      <c r="H11" s="2" t="s">
        <v>699</v>
      </c>
      <c r="I11" s="2" t="s">
        <v>700</v>
      </c>
      <c r="J11" s="4" t="s">
        <v>666</v>
      </c>
    </row>
    <row r="12" spans="1:10" ht="15" customHeight="1" x14ac:dyDescent="0.3">
      <c r="A12" s="2" t="s">
        <v>40</v>
      </c>
      <c r="B12" s="2" t="s">
        <v>34310</v>
      </c>
      <c r="C12" s="3">
        <v>2</v>
      </c>
      <c r="D12" s="2" t="s">
        <v>653</v>
      </c>
      <c r="E12" s="2"/>
      <c r="F12" s="2" t="s">
        <v>657</v>
      </c>
      <c r="G12" s="2" t="s">
        <v>658</v>
      </c>
      <c r="H12" s="2" t="s">
        <v>659</v>
      </c>
      <c r="I12" s="2"/>
      <c r="J12" s="4" t="s">
        <v>660</v>
      </c>
    </row>
    <row r="13" spans="1:10" ht="15" customHeight="1" x14ac:dyDescent="0.3">
      <c r="A13" s="2" t="s">
        <v>40</v>
      </c>
      <c r="B13" s="2" t="s">
        <v>34310</v>
      </c>
      <c r="C13" s="3">
        <v>2</v>
      </c>
      <c r="D13" s="2" t="s">
        <v>653</v>
      </c>
      <c r="E13" s="2" t="s">
        <v>707</v>
      </c>
      <c r="F13" s="2" t="s">
        <v>677</v>
      </c>
      <c r="G13" s="2" t="s">
        <v>708</v>
      </c>
      <c r="H13" s="2" t="s">
        <v>709</v>
      </c>
      <c r="I13" s="2" t="s">
        <v>710</v>
      </c>
      <c r="J13" s="4" t="s">
        <v>666</v>
      </c>
    </row>
    <row r="14" spans="1:10" ht="15" customHeight="1" x14ac:dyDescent="0.3">
      <c r="A14" s="2" t="s">
        <v>40</v>
      </c>
      <c r="B14" s="2" t="s">
        <v>34310</v>
      </c>
      <c r="C14" s="3">
        <v>2</v>
      </c>
      <c r="D14" s="2" t="s">
        <v>653</v>
      </c>
      <c r="E14" s="2"/>
      <c r="F14" s="2" t="s">
        <v>677</v>
      </c>
      <c r="G14" s="2" t="s">
        <v>708</v>
      </c>
      <c r="H14" s="2" t="s">
        <v>711</v>
      </c>
      <c r="I14" s="2" t="s">
        <v>712</v>
      </c>
      <c r="J14" s="4" t="s">
        <v>666</v>
      </c>
    </row>
    <row r="15" spans="1:10" ht="15" customHeight="1" x14ac:dyDescent="0.3">
      <c r="A15" s="2" t="s">
        <v>40</v>
      </c>
      <c r="B15" s="2" t="s">
        <v>34310</v>
      </c>
      <c r="C15" s="3">
        <v>2</v>
      </c>
      <c r="D15" s="2" t="s">
        <v>653</v>
      </c>
      <c r="E15" s="2" t="s">
        <v>719</v>
      </c>
      <c r="F15" s="2" t="s">
        <v>677</v>
      </c>
      <c r="G15" s="2" t="s">
        <v>708</v>
      </c>
      <c r="H15" s="2" t="s">
        <v>720</v>
      </c>
      <c r="I15" s="2" t="s">
        <v>721</v>
      </c>
      <c r="J15" s="4" t="s">
        <v>666</v>
      </c>
    </row>
    <row r="16" spans="1:10" ht="15" customHeight="1" x14ac:dyDescent="0.3">
      <c r="A16" s="2" t="s">
        <v>40</v>
      </c>
      <c r="B16" s="2" t="s">
        <v>34310</v>
      </c>
      <c r="C16" s="3">
        <v>2</v>
      </c>
      <c r="D16" s="2" t="s">
        <v>653</v>
      </c>
      <c r="E16" s="2" t="s">
        <v>648</v>
      </c>
      <c r="F16" s="2" t="s">
        <v>677</v>
      </c>
      <c r="G16" s="2" t="s">
        <v>708</v>
      </c>
      <c r="H16" s="2" t="s">
        <v>727</v>
      </c>
      <c r="I16" s="2" t="s">
        <v>728</v>
      </c>
      <c r="J16" s="4" t="s">
        <v>666</v>
      </c>
    </row>
    <row r="17" spans="1:10" ht="15" customHeight="1" x14ac:dyDescent="0.3">
      <c r="A17" s="2" t="s">
        <v>40</v>
      </c>
      <c r="B17" s="2" t="s">
        <v>34310</v>
      </c>
      <c r="C17" s="3">
        <v>2</v>
      </c>
      <c r="D17" s="2" t="s">
        <v>653</v>
      </c>
      <c r="E17" s="2" t="s">
        <v>674</v>
      </c>
      <c r="F17" s="2" t="s">
        <v>210</v>
      </c>
      <c r="G17" s="2" t="s">
        <v>701</v>
      </c>
      <c r="H17" s="2" t="s">
        <v>702</v>
      </c>
      <c r="I17" s="2" t="s">
        <v>703</v>
      </c>
      <c r="J17" s="4" t="s">
        <v>666</v>
      </c>
    </row>
    <row r="18" spans="1:10" ht="15" customHeight="1" x14ac:dyDescent="0.3">
      <c r="A18" s="2" t="s">
        <v>40</v>
      </c>
      <c r="B18" s="2" t="s">
        <v>34310</v>
      </c>
      <c r="C18" s="3">
        <v>2</v>
      </c>
      <c r="D18" s="2" t="s">
        <v>653</v>
      </c>
      <c r="E18" s="2"/>
      <c r="F18" s="2" t="s">
        <v>657</v>
      </c>
      <c r="G18" s="2" t="s">
        <v>683</v>
      </c>
      <c r="H18" s="2"/>
      <c r="I18" s="2"/>
      <c r="J18" s="4" t="s">
        <v>682</v>
      </c>
    </row>
    <row r="19" spans="1:10" ht="15" customHeight="1" x14ac:dyDescent="0.3">
      <c r="A19" s="2" t="s">
        <v>40</v>
      </c>
      <c r="B19" s="2" t="s">
        <v>34310</v>
      </c>
      <c r="C19" s="3">
        <v>2</v>
      </c>
      <c r="D19" s="2" t="s">
        <v>653</v>
      </c>
      <c r="E19" s="2" t="s">
        <v>713</v>
      </c>
      <c r="F19" s="2" t="s">
        <v>677</v>
      </c>
      <c r="G19" s="2" t="s">
        <v>714</v>
      </c>
      <c r="H19" s="2" t="s">
        <v>715</v>
      </c>
      <c r="I19" s="2" t="s">
        <v>716</v>
      </c>
      <c r="J19" s="4" t="s">
        <v>666</v>
      </c>
    </row>
    <row r="20" spans="1:10" ht="15" customHeight="1" x14ac:dyDescent="0.3">
      <c r="A20" s="2" t="s">
        <v>40</v>
      </c>
      <c r="B20" s="2" t="s">
        <v>34310</v>
      </c>
      <c r="C20" s="3">
        <v>2</v>
      </c>
      <c r="D20" s="2" t="s">
        <v>653</v>
      </c>
      <c r="E20" s="2"/>
      <c r="F20" s="2" t="s">
        <v>677</v>
      </c>
      <c r="G20" s="2" t="s">
        <v>704</v>
      </c>
      <c r="H20" s="2" t="s">
        <v>705</v>
      </c>
      <c r="I20" s="2" t="s">
        <v>706</v>
      </c>
      <c r="J20" s="4" t="s">
        <v>666</v>
      </c>
    </row>
    <row r="21" spans="1:10" ht="15" customHeight="1" x14ac:dyDescent="0.3">
      <c r="A21" s="2" t="s">
        <v>40</v>
      </c>
      <c r="B21" s="2" t="s">
        <v>34310</v>
      </c>
      <c r="C21" s="3">
        <v>2</v>
      </c>
      <c r="D21" s="2" t="s">
        <v>653</v>
      </c>
      <c r="E21" s="2" t="s">
        <v>684</v>
      </c>
      <c r="F21" s="2" t="s">
        <v>685</v>
      </c>
      <c r="G21" s="2" t="s">
        <v>686</v>
      </c>
      <c r="H21" s="2"/>
      <c r="I21" s="2"/>
      <c r="J21" s="4" t="s">
        <v>687</v>
      </c>
    </row>
    <row r="22" spans="1:10" ht="15" customHeight="1" x14ac:dyDescent="0.3">
      <c r="A22" s="2" t="s">
        <v>40</v>
      </c>
      <c r="B22" s="2" t="s">
        <v>34310</v>
      </c>
      <c r="C22" s="3">
        <v>2</v>
      </c>
      <c r="D22" s="2" t="s">
        <v>653</v>
      </c>
      <c r="E22" s="2" t="s">
        <v>663</v>
      </c>
      <c r="F22" s="2" t="s">
        <v>654</v>
      </c>
      <c r="G22" s="2" t="s">
        <v>664</v>
      </c>
      <c r="H22" s="2" t="s">
        <v>665</v>
      </c>
      <c r="I22" s="2"/>
      <c r="J22" s="4" t="s">
        <v>666</v>
      </c>
    </row>
    <row r="23" spans="1:10" ht="15" customHeight="1" x14ac:dyDescent="0.3">
      <c r="A23" s="2" t="s">
        <v>40</v>
      </c>
      <c r="B23" s="2" t="s">
        <v>34310</v>
      </c>
      <c r="C23" s="3">
        <v>2</v>
      </c>
      <c r="D23" s="2" t="s">
        <v>653</v>
      </c>
      <c r="E23" s="2" t="s">
        <v>667</v>
      </c>
      <c r="F23" s="2" t="s">
        <v>654</v>
      </c>
      <c r="G23" s="2" t="s">
        <v>664</v>
      </c>
      <c r="H23" s="2" t="s">
        <v>665</v>
      </c>
      <c r="I23" s="2"/>
      <c r="J23" s="4" t="s">
        <v>666</v>
      </c>
    </row>
    <row r="24" spans="1:10" ht="15" customHeight="1" x14ac:dyDescent="0.3">
      <c r="A24" s="2" t="s">
        <v>40</v>
      </c>
      <c r="B24" s="2" t="s">
        <v>34310</v>
      </c>
      <c r="C24" s="3">
        <v>2</v>
      </c>
      <c r="D24" s="2" t="s">
        <v>653</v>
      </c>
      <c r="E24" s="2"/>
      <c r="F24" s="2" t="s">
        <v>654</v>
      </c>
      <c r="G24" s="2" t="s">
        <v>664</v>
      </c>
      <c r="H24" s="2" t="s">
        <v>668</v>
      </c>
      <c r="I24" s="2"/>
      <c r="J24" s="4" t="s">
        <v>666</v>
      </c>
    </row>
    <row r="25" spans="1:10" ht="15" customHeight="1" x14ac:dyDescent="0.3">
      <c r="A25" s="2" t="s">
        <v>40</v>
      </c>
      <c r="B25" s="2" t="s">
        <v>34310</v>
      </c>
      <c r="C25" s="3">
        <v>2</v>
      </c>
      <c r="D25" s="2" t="s">
        <v>653</v>
      </c>
      <c r="E25" s="2" t="s">
        <v>674</v>
      </c>
      <c r="F25" s="2" t="s">
        <v>654</v>
      </c>
      <c r="G25" s="2" t="s">
        <v>664</v>
      </c>
      <c r="H25" s="2" t="s">
        <v>675</v>
      </c>
      <c r="I25" s="2"/>
      <c r="J25" s="4" t="s">
        <v>666</v>
      </c>
    </row>
    <row r="26" spans="1:10" ht="15" customHeight="1" x14ac:dyDescent="0.3">
      <c r="A26" s="2" t="s">
        <v>40</v>
      </c>
      <c r="B26" s="2" t="s">
        <v>34310</v>
      </c>
      <c r="C26" s="3">
        <v>2</v>
      </c>
      <c r="D26" s="2" t="s">
        <v>653</v>
      </c>
      <c r="E26" s="2" t="s">
        <v>676</v>
      </c>
      <c r="F26" s="2" t="s">
        <v>677</v>
      </c>
      <c r="G26" s="2" t="s">
        <v>664</v>
      </c>
      <c r="H26" s="2" t="s">
        <v>678</v>
      </c>
      <c r="I26" s="2"/>
      <c r="J26" s="4" t="s">
        <v>666</v>
      </c>
    </row>
    <row r="27" spans="1:10" ht="15" customHeight="1" x14ac:dyDescent="0.3">
      <c r="A27" s="2" t="s">
        <v>40</v>
      </c>
      <c r="B27" s="2" t="s">
        <v>34310</v>
      </c>
      <c r="C27" s="3">
        <v>2</v>
      </c>
      <c r="D27" s="2" t="s">
        <v>653</v>
      </c>
      <c r="E27" s="2" t="s">
        <v>717</v>
      </c>
      <c r="F27" s="2" t="s">
        <v>677</v>
      </c>
      <c r="G27" s="2" t="s">
        <v>664</v>
      </c>
      <c r="H27" s="2" t="s">
        <v>709</v>
      </c>
      <c r="I27" s="2" t="s">
        <v>718</v>
      </c>
      <c r="J27" s="4" t="s">
        <v>666</v>
      </c>
    </row>
    <row r="28" spans="1:10" ht="15" customHeight="1" x14ac:dyDescent="0.3">
      <c r="A28" s="2" t="s">
        <v>40</v>
      </c>
      <c r="B28" s="2" t="s">
        <v>34310</v>
      </c>
      <c r="C28" s="3">
        <v>2</v>
      </c>
      <c r="D28" s="2" t="s">
        <v>653</v>
      </c>
      <c r="E28" s="2" t="s">
        <v>722</v>
      </c>
      <c r="F28" s="2" t="s">
        <v>677</v>
      </c>
      <c r="G28" s="2" t="s">
        <v>664</v>
      </c>
      <c r="H28" s="2" t="s">
        <v>723</v>
      </c>
      <c r="I28" s="2" t="s">
        <v>724</v>
      </c>
      <c r="J28" s="4" t="s">
        <v>666</v>
      </c>
    </row>
    <row r="29" spans="1:10" ht="15" customHeight="1" x14ac:dyDescent="0.3">
      <c r="A29" s="2" t="s">
        <v>40</v>
      </c>
      <c r="B29" s="2" t="s">
        <v>34310</v>
      </c>
      <c r="C29" s="3">
        <v>2</v>
      </c>
      <c r="D29" s="2" t="s">
        <v>653</v>
      </c>
      <c r="E29" s="2" t="s">
        <v>729</v>
      </c>
      <c r="F29" s="2" t="s">
        <v>677</v>
      </c>
      <c r="G29" s="2" t="s">
        <v>664</v>
      </c>
      <c r="H29" s="2" t="s">
        <v>730</v>
      </c>
      <c r="I29" s="2" t="s">
        <v>731</v>
      </c>
      <c r="J29" s="4" t="s">
        <v>666</v>
      </c>
    </row>
    <row r="30" spans="1:10" ht="15" customHeight="1" x14ac:dyDescent="0.3">
      <c r="A30" s="2" t="s">
        <v>40</v>
      </c>
      <c r="B30" s="2" t="s">
        <v>34310</v>
      </c>
      <c r="C30" s="3">
        <v>2</v>
      </c>
      <c r="D30" s="2" t="s">
        <v>653</v>
      </c>
      <c r="E30" s="2"/>
      <c r="F30" s="2" t="s">
        <v>657</v>
      </c>
      <c r="G30" s="2" t="s">
        <v>681</v>
      </c>
      <c r="H30" s="2"/>
      <c r="I30" s="2"/>
      <c r="J30" s="4" t="s">
        <v>682</v>
      </c>
    </row>
    <row r="31" spans="1:10" ht="15" customHeight="1" x14ac:dyDescent="0.3">
      <c r="A31" s="2" t="s">
        <v>40</v>
      </c>
      <c r="B31" s="2" t="s">
        <v>34310</v>
      </c>
      <c r="C31" s="3">
        <v>2</v>
      </c>
      <c r="D31" s="2" t="s">
        <v>653</v>
      </c>
      <c r="E31" s="2" t="s">
        <v>694</v>
      </c>
      <c r="F31" s="2" t="s">
        <v>210</v>
      </c>
      <c r="G31" s="2" t="s">
        <v>634</v>
      </c>
      <c r="H31" s="2" t="s">
        <v>675</v>
      </c>
      <c r="I31" s="2" t="s">
        <v>695</v>
      </c>
      <c r="J31" s="4" t="s">
        <v>666</v>
      </c>
    </row>
    <row r="32" spans="1:10" ht="15" customHeight="1" x14ac:dyDescent="0.3">
      <c r="A32" s="2" t="s">
        <v>40</v>
      </c>
      <c r="B32" s="2" t="s">
        <v>34310</v>
      </c>
      <c r="C32" s="3">
        <v>2</v>
      </c>
      <c r="D32" s="2" t="s">
        <v>653</v>
      </c>
      <c r="E32" s="2"/>
      <c r="F32" s="2" t="s">
        <v>654</v>
      </c>
      <c r="G32" s="2" t="s">
        <v>669</v>
      </c>
      <c r="H32" s="2" t="s">
        <v>670</v>
      </c>
      <c r="I32" s="2"/>
      <c r="J32" s="4" t="s">
        <v>666</v>
      </c>
    </row>
    <row r="33" spans="1:10" ht="15" customHeight="1" x14ac:dyDescent="0.3">
      <c r="A33" s="2" t="s">
        <v>40</v>
      </c>
      <c r="B33" s="2" t="s">
        <v>34310</v>
      </c>
      <c r="C33" s="3">
        <v>2</v>
      </c>
      <c r="D33" s="2" t="s">
        <v>653</v>
      </c>
      <c r="E33" s="2" t="s">
        <v>696</v>
      </c>
      <c r="F33" s="2" t="s">
        <v>677</v>
      </c>
      <c r="G33" s="2" t="s">
        <v>697</v>
      </c>
      <c r="H33" s="2" t="s">
        <v>678</v>
      </c>
      <c r="I33" s="2" t="s">
        <v>698</v>
      </c>
      <c r="J33" s="4" t="s">
        <v>666</v>
      </c>
    </row>
    <row r="34" spans="1:10" ht="15" customHeight="1" x14ac:dyDescent="0.3">
      <c r="A34" s="2" t="s">
        <v>40</v>
      </c>
      <c r="B34" s="2" t="s">
        <v>34310</v>
      </c>
      <c r="C34" s="3">
        <v>2</v>
      </c>
      <c r="D34" s="2" t="s">
        <v>653</v>
      </c>
      <c r="E34" s="2" t="s">
        <v>671</v>
      </c>
      <c r="F34" s="2" t="s">
        <v>210</v>
      </c>
      <c r="G34" s="2" t="s">
        <v>672</v>
      </c>
      <c r="H34" s="2" t="s">
        <v>673</v>
      </c>
      <c r="I34" s="2"/>
      <c r="J34" s="4" t="s">
        <v>666</v>
      </c>
    </row>
    <row r="35" spans="1:10" ht="15" customHeight="1" x14ac:dyDescent="0.3">
      <c r="A35" s="2" t="s">
        <v>40</v>
      </c>
      <c r="B35" s="2" t="s">
        <v>34310</v>
      </c>
      <c r="C35" s="3">
        <v>2</v>
      </c>
      <c r="D35" s="2" t="s">
        <v>653</v>
      </c>
      <c r="E35" s="2" t="s">
        <v>679</v>
      </c>
      <c r="F35" s="2" t="s">
        <v>677</v>
      </c>
      <c r="G35" s="2" t="s">
        <v>672</v>
      </c>
      <c r="H35" s="2" t="s">
        <v>680</v>
      </c>
      <c r="I35" s="2"/>
      <c r="J35" s="4" t="s">
        <v>666</v>
      </c>
    </row>
    <row r="36" spans="1:10" ht="15" customHeight="1" x14ac:dyDescent="0.3">
      <c r="A36" s="2" t="s">
        <v>40</v>
      </c>
      <c r="B36" s="2" t="s">
        <v>34310</v>
      </c>
      <c r="C36" s="3">
        <v>2</v>
      </c>
      <c r="D36" s="2" t="s">
        <v>653</v>
      </c>
      <c r="E36" s="2"/>
      <c r="F36" s="2" t="s">
        <v>657</v>
      </c>
      <c r="G36" s="2" t="s">
        <v>672</v>
      </c>
      <c r="H36" s="2"/>
      <c r="I36" s="2"/>
      <c r="J36" s="4" t="s">
        <v>682</v>
      </c>
    </row>
    <row r="37" spans="1:10" ht="15" customHeight="1" x14ac:dyDescent="0.3">
      <c r="A37" s="2" t="s">
        <v>40</v>
      </c>
      <c r="B37" s="2" t="s">
        <v>34310</v>
      </c>
      <c r="C37" s="3">
        <v>2</v>
      </c>
      <c r="D37" s="2" t="s">
        <v>653</v>
      </c>
      <c r="E37" s="2" t="s">
        <v>688</v>
      </c>
      <c r="F37" s="2" t="s">
        <v>689</v>
      </c>
      <c r="G37" s="2" t="s">
        <v>690</v>
      </c>
      <c r="H37" s="2"/>
      <c r="I37" s="2"/>
      <c r="J37" s="4" t="s">
        <v>691</v>
      </c>
    </row>
    <row r="38" spans="1:10" ht="15" customHeight="1" x14ac:dyDescent="0.3">
      <c r="A38" s="2" t="s">
        <v>40</v>
      </c>
      <c r="B38" s="2" t="s">
        <v>34310</v>
      </c>
      <c r="C38" s="3">
        <v>2</v>
      </c>
      <c r="D38" s="2" t="s">
        <v>653</v>
      </c>
      <c r="E38" s="2" t="s">
        <v>140</v>
      </c>
      <c r="F38" s="2" t="s">
        <v>654</v>
      </c>
      <c r="G38" s="2" t="s">
        <v>655</v>
      </c>
      <c r="H38" s="2" t="s">
        <v>656</v>
      </c>
      <c r="I38" s="2"/>
      <c r="J38" s="4" t="s">
        <v>55</v>
      </c>
    </row>
    <row r="39" spans="1:10" ht="15" customHeight="1" x14ac:dyDescent="0.3">
      <c r="A39" s="2" t="s">
        <v>40</v>
      </c>
      <c r="B39" s="2" t="s">
        <v>34310</v>
      </c>
      <c r="C39" s="3">
        <v>2</v>
      </c>
      <c r="D39" s="2" t="s">
        <v>653</v>
      </c>
      <c r="E39" s="2"/>
      <c r="F39" s="2" t="s">
        <v>661</v>
      </c>
      <c r="G39" s="2" t="s">
        <v>662</v>
      </c>
      <c r="H39" s="2" t="s">
        <v>659</v>
      </c>
      <c r="I39" s="2"/>
      <c r="J39" s="4" t="s">
        <v>660</v>
      </c>
    </row>
    <row r="40" spans="1:10" ht="15" customHeight="1" x14ac:dyDescent="0.3">
      <c r="A40" s="2" t="s">
        <v>40</v>
      </c>
      <c r="B40" s="2" t="s">
        <v>34310</v>
      </c>
      <c r="C40" s="3">
        <v>2</v>
      </c>
      <c r="D40" s="2" t="s">
        <v>653</v>
      </c>
      <c r="E40" s="2" t="s">
        <v>140</v>
      </c>
      <c r="F40" s="2" t="s">
        <v>661</v>
      </c>
      <c r="G40" s="2" t="s">
        <v>692</v>
      </c>
      <c r="H40" s="2"/>
      <c r="I40" s="2"/>
      <c r="J40" s="4" t="s">
        <v>693</v>
      </c>
    </row>
    <row r="41" spans="1:10" ht="15" customHeight="1" x14ac:dyDescent="0.3">
      <c r="A41" s="2" t="s">
        <v>56</v>
      </c>
      <c r="B41" s="2" t="s">
        <v>34311</v>
      </c>
      <c r="C41" s="3">
        <v>3</v>
      </c>
      <c r="D41" s="2" t="s">
        <v>732</v>
      </c>
      <c r="E41" s="2" t="s">
        <v>737</v>
      </c>
      <c r="F41" s="2" t="s">
        <v>61</v>
      </c>
      <c r="G41" s="2" t="s">
        <v>738</v>
      </c>
      <c r="H41" s="2" t="s">
        <v>739</v>
      </c>
      <c r="I41" s="2" t="s">
        <v>740</v>
      </c>
      <c r="J41" s="4" t="s">
        <v>68</v>
      </c>
    </row>
    <row r="42" spans="1:10" ht="15" customHeight="1" x14ac:dyDescent="0.3">
      <c r="A42" s="2" t="s">
        <v>56</v>
      </c>
      <c r="B42" s="2" t="s">
        <v>34311</v>
      </c>
      <c r="C42" s="3">
        <v>3</v>
      </c>
      <c r="D42" s="2" t="s">
        <v>732</v>
      </c>
      <c r="E42" s="2" t="s">
        <v>741</v>
      </c>
      <c r="F42" s="2" t="s">
        <v>61</v>
      </c>
      <c r="G42" s="2" t="s">
        <v>742</v>
      </c>
      <c r="H42" s="2" t="s">
        <v>743</v>
      </c>
      <c r="I42" s="2" t="s">
        <v>740</v>
      </c>
      <c r="J42" s="4" t="s">
        <v>68</v>
      </c>
    </row>
    <row r="43" spans="1:10" ht="15" customHeight="1" x14ac:dyDescent="0.3">
      <c r="A43" s="2" t="s">
        <v>56</v>
      </c>
      <c r="B43" s="2" t="s">
        <v>34311</v>
      </c>
      <c r="C43" s="3">
        <v>3</v>
      </c>
      <c r="D43" s="2" t="s">
        <v>732</v>
      </c>
      <c r="E43" s="2" t="s">
        <v>744</v>
      </c>
      <c r="F43" s="2" t="s">
        <v>745</v>
      </c>
      <c r="G43" s="2" t="s">
        <v>742</v>
      </c>
      <c r="H43" s="2" t="s">
        <v>746</v>
      </c>
      <c r="I43" s="2" t="s">
        <v>743</v>
      </c>
      <c r="J43" s="4" t="s">
        <v>68</v>
      </c>
    </row>
    <row r="44" spans="1:10" ht="15" customHeight="1" x14ac:dyDescent="0.3">
      <c r="A44" s="2" t="s">
        <v>56</v>
      </c>
      <c r="B44" s="2" t="s">
        <v>34311</v>
      </c>
      <c r="C44" s="3">
        <v>3</v>
      </c>
      <c r="D44" s="2" t="s">
        <v>732</v>
      </c>
      <c r="E44" s="2" t="s">
        <v>747</v>
      </c>
      <c r="F44" s="2" t="s">
        <v>745</v>
      </c>
      <c r="G44" s="2" t="s">
        <v>742</v>
      </c>
      <c r="H44" s="2" t="s">
        <v>646</v>
      </c>
      <c r="I44" s="2" t="s">
        <v>746</v>
      </c>
      <c r="J44" s="4" t="s">
        <v>68</v>
      </c>
    </row>
    <row r="45" spans="1:10" ht="15" customHeight="1" x14ac:dyDescent="0.3">
      <c r="A45" s="2" t="s">
        <v>56</v>
      </c>
      <c r="B45" s="2" t="s">
        <v>34311</v>
      </c>
      <c r="C45" s="3">
        <v>3</v>
      </c>
      <c r="D45" s="2" t="s">
        <v>732</v>
      </c>
      <c r="E45" s="2" t="s">
        <v>734</v>
      </c>
      <c r="F45" s="2" t="s">
        <v>61</v>
      </c>
      <c r="G45" s="2" t="s">
        <v>641</v>
      </c>
      <c r="H45" s="2"/>
      <c r="I45" s="2"/>
      <c r="J45" s="4" t="s">
        <v>68</v>
      </c>
    </row>
    <row r="46" spans="1:10" ht="15" customHeight="1" x14ac:dyDescent="0.3">
      <c r="A46" s="2" t="s">
        <v>56</v>
      </c>
      <c r="B46" s="2" t="s">
        <v>34311</v>
      </c>
      <c r="C46" s="3">
        <v>3</v>
      </c>
      <c r="D46" s="2" t="s">
        <v>732</v>
      </c>
      <c r="E46" s="2" t="s">
        <v>748</v>
      </c>
      <c r="F46" s="2" t="s">
        <v>745</v>
      </c>
      <c r="G46" s="2" t="s">
        <v>641</v>
      </c>
      <c r="H46" s="2" t="s">
        <v>749</v>
      </c>
      <c r="I46" s="2" t="s">
        <v>646</v>
      </c>
      <c r="J46" s="4" t="s">
        <v>68</v>
      </c>
    </row>
    <row r="47" spans="1:10" ht="15" customHeight="1" x14ac:dyDescent="0.3">
      <c r="A47" s="2" t="s">
        <v>56</v>
      </c>
      <c r="B47" s="2" t="s">
        <v>34311</v>
      </c>
      <c r="C47" s="3">
        <v>3</v>
      </c>
      <c r="D47" s="2" t="s">
        <v>732</v>
      </c>
      <c r="E47" s="2" t="s">
        <v>747</v>
      </c>
      <c r="F47" s="2" t="s">
        <v>745</v>
      </c>
      <c r="G47" s="2" t="s">
        <v>750</v>
      </c>
      <c r="H47" s="2" t="s">
        <v>751</v>
      </c>
      <c r="I47" s="2" t="s">
        <v>699</v>
      </c>
      <c r="J47" s="4" t="s">
        <v>68</v>
      </c>
    </row>
    <row r="48" spans="1:10" ht="15" customHeight="1" x14ac:dyDescent="0.3">
      <c r="A48" s="2" t="s">
        <v>56</v>
      </c>
      <c r="B48" s="2" t="s">
        <v>34311</v>
      </c>
      <c r="C48" s="3">
        <v>3</v>
      </c>
      <c r="D48" s="2" t="s">
        <v>732</v>
      </c>
      <c r="E48" s="2" t="s">
        <v>752</v>
      </c>
      <c r="F48" s="2" t="s">
        <v>753</v>
      </c>
      <c r="G48" s="2" t="s">
        <v>750</v>
      </c>
      <c r="H48" s="2" t="s">
        <v>754</v>
      </c>
      <c r="I48" s="2" t="s">
        <v>755</v>
      </c>
      <c r="J48" s="4" t="s">
        <v>68</v>
      </c>
    </row>
    <row r="49" spans="1:10" ht="15" customHeight="1" x14ac:dyDescent="0.3">
      <c r="A49" s="2" t="s">
        <v>56</v>
      </c>
      <c r="B49" s="2" t="s">
        <v>34311</v>
      </c>
      <c r="C49" s="3">
        <v>3</v>
      </c>
      <c r="D49" s="2" t="s">
        <v>732</v>
      </c>
      <c r="E49" s="2" t="s">
        <v>733</v>
      </c>
      <c r="F49" s="2" t="s">
        <v>61</v>
      </c>
      <c r="G49" s="2" t="s">
        <v>672</v>
      </c>
      <c r="H49" s="2" t="s">
        <v>695</v>
      </c>
      <c r="I49" s="2"/>
      <c r="J49" s="4" t="s">
        <v>68</v>
      </c>
    </row>
    <row r="50" spans="1:10" ht="15" customHeight="1" x14ac:dyDescent="0.3">
      <c r="A50" s="2" t="s">
        <v>56</v>
      </c>
      <c r="B50" s="2" t="s">
        <v>34311</v>
      </c>
      <c r="C50" s="3">
        <v>3</v>
      </c>
      <c r="D50" s="2" t="s">
        <v>732</v>
      </c>
      <c r="E50" s="2" t="s">
        <v>735</v>
      </c>
      <c r="F50" s="2" t="s">
        <v>61</v>
      </c>
      <c r="G50" s="2" t="s">
        <v>672</v>
      </c>
      <c r="H50" s="2" t="s">
        <v>736</v>
      </c>
      <c r="I50" s="2" t="s">
        <v>695</v>
      </c>
      <c r="J50" s="4" t="s">
        <v>68</v>
      </c>
    </row>
    <row r="51" spans="1:10" ht="15" customHeight="1" x14ac:dyDescent="0.3">
      <c r="A51" s="2" t="s">
        <v>69</v>
      </c>
      <c r="B51" s="2" t="s">
        <v>34312</v>
      </c>
      <c r="C51" s="3">
        <v>4</v>
      </c>
      <c r="D51" s="2" t="s">
        <v>756</v>
      </c>
      <c r="E51" s="2" t="s">
        <v>764</v>
      </c>
      <c r="F51" s="2" t="s">
        <v>73</v>
      </c>
      <c r="G51" s="2" t="s">
        <v>765</v>
      </c>
      <c r="H51" s="2"/>
      <c r="I51" s="2"/>
      <c r="J51" s="4" t="s">
        <v>81</v>
      </c>
    </row>
    <row r="52" spans="1:10" ht="15" customHeight="1" x14ac:dyDescent="0.3">
      <c r="A52" s="2" t="s">
        <v>69</v>
      </c>
      <c r="B52" s="2" t="s">
        <v>34312</v>
      </c>
      <c r="C52" s="3">
        <v>4</v>
      </c>
      <c r="D52" s="2" t="s">
        <v>756</v>
      </c>
      <c r="E52" s="2" t="s">
        <v>648</v>
      </c>
      <c r="F52" s="2" t="s">
        <v>767</v>
      </c>
      <c r="G52" s="2" t="s">
        <v>772</v>
      </c>
      <c r="H52" s="2" t="s">
        <v>771</v>
      </c>
      <c r="I52" s="2" t="s">
        <v>768</v>
      </c>
      <c r="J52" s="4" t="s">
        <v>81</v>
      </c>
    </row>
    <row r="53" spans="1:10" ht="15" customHeight="1" x14ac:dyDescent="0.3">
      <c r="A53" s="2" t="s">
        <v>69</v>
      </c>
      <c r="B53" s="2" t="s">
        <v>34312</v>
      </c>
      <c r="C53" s="3">
        <v>4</v>
      </c>
      <c r="D53" s="2" t="s">
        <v>756</v>
      </c>
      <c r="E53" s="2" t="s">
        <v>766</v>
      </c>
      <c r="F53" s="2" t="s">
        <v>767</v>
      </c>
      <c r="G53" s="2" t="s">
        <v>637</v>
      </c>
      <c r="H53" s="2" t="s">
        <v>768</v>
      </c>
      <c r="I53" s="2" t="s">
        <v>736</v>
      </c>
      <c r="J53" s="4" t="s">
        <v>81</v>
      </c>
    </row>
    <row r="54" spans="1:10" ht="15" customHeight="1" x14ac:dyDescent="0.3">
      <c r="A54" s="2" t="s">
        <v>69</v>
      </c>
      <c r="B54" s="2" t="s">
        <v>34312</v>
      </c>
      <c r="C54" s="3">
        <v>4</v>
      </c>
      <c r="D54" s="2" t="s">
        <v>756</v>
      </c>
      <c r="E54" s="2"/>
      <c r="F54" s="2" t="s">
        <v>769</v>
      </c>
      <c r="G54" s="2" t="s">
        <v>770</v>
      </c>
      <c r="H54" s="2" t="s">
        <v>768</v>
      </c>
      <c r="I54" s="2" t="s">
        <v>736</v>
      </c>
      <c r="J54" s="4" t="s">
        <v>81</v>
      </c>
    </row>
    <row r="55" spans="1:10" ht="15" customHeight="1" x14ac:dyDescent="0.3">
      <c r="A55" s="2" t="s">
        <v>69</v>
      </c>
      <c r="B55" s="2" t="s">
        <v>34312</v>
      </c>
      <c r="C55" s="3">
        <v>4</v>
      </c>
      <c r="D55" s="2" t="s">
        <v>756</v>
      </c>
      <c r="E55" s="2"/>
      <c r="F55" s="2" t="s">
        <v>210</v>
      </c>
      <c r="G55" s="2" t="s">
        <v>770</v>
      </c>
      <c r="H55" s="2" t="s">
        <v>771</v>
      </c>
      <c r="I55" s="2" t="s">
        <v>739</v>
      </c>
      <c r="J55" s="4" t="s">
        <v>760</v>
      </c>
    </row>
    <row r="56" spans="1:10" ht="15" customHeight="1" x14ac:dyDescent="0.3">
      <c r="A56" s="2" t="s">
        <v>69</v>
      </c>
      <c r="B56" s="2" t="s">
        <v>34312</v>
      </c>
      <c r="C56" s="3">
        <v>4</v>
      </c>
      <c r="D56" s="2" t="s">
        <v>756</v>
      </c>
      <c r="E56" s="2" t="s">
        <v>636</v>
      </c>
      <c r="F56" s="2" t="s">
        <v>73</v>
      </c>
      <c r="G56" s="2" t="s">
        <v>641</v>
      </c>
      <c r="H56" s="2"/>
      <c r="I56" s="2"/>
      <c r="J56" s="4" t="s">
        <v>81</v>
      </c>
    </row>
    <row r="57" spans="1:10" ht="15" customHeight="1" x14ac:dyDescent="0.3">
      <c r="A57" s="2" t="s">
        <v>69</v>
      </c>
      <c r="B57" s="2" t="s">
        <v>34312</v>
      </c>
      <c r="C57" s="3">
        <v>4</v>
      </c>
      <c r="D57" s="2" t="s">
        <v>756</v>
      </c>
      <c r="E57" s="2" t="s">
        <v>648</v>
      </c>
      <c r="F57" s="2" t="s">
        <v>767</v>
      </c>
      <c r="G57" s="2" t="s">
        <v>641</v>
      </c>
      <c r="H57" s="2" t="s">
        <v>749</v>
      </c>
      <c r="I57" s="2" t="s">
        <v>768</v>
      </c>
      <c r="J57" s="4" t="s">
        <v>81</v>
      </c>
    </row>
    <row r="58" spans="1:10" ht="15" customHeight="1" x14ac:dyDescent="0.3">
      <c r="A58" s="2" t="s">
        <v>69</v>
      </c>
      <c r="B58" s="2" t="s">
        <v>34312</v>
      </c>
      <c r="C58" s="3">
        <v>4</v>
      </c>
      <c r="D58" s="2" t="s">
        <v>756</v>
      </c>
      <c r="E58" s="2" t="s">
        <v>633</v>
      </c>
      <c r="F58" s="2" t="s">
        <v>73</v>
      </c>
      <c r="G58" s="2" t="s">
        <v>634</v>
      </c>
      <c r="H58" s="2"/>
      <c r="I58" s="2"/>
      <c r="J58" s="4" t="s">
        <v>81</v>
      </c>
    </row>
    <row r="59" spans="1:10" ht="15" customHeight="1" x14ac:dyDescent="0.3">
      <c r="A59" s="2" t="s">
        <v>69</v>
      </c>
      <c r="B59" s="2" t="s">
        <v>34312</v>
      </c>
      <c r="C59" s="3">
        <v>4</v>
      </c>
      <c r="D59" s="2" t="s">
        <v>756</v>
      </c>
      <c r="E59" s="2"/>
      <c r="F59" s="2" t="s">
        <v>73</v>
      </c>
      <c r="G59" s="2" t="s">
        <v>672</v>
      </c>
      <c r="H59" s="2" t="s">
        <v>746</v>
      </c>
      <c r="I59" s="2"/>
      <c r="J59" s="4" t="s">
        <v>760</v>
      </c>
    </row>
    <row r="60" spans="1:10" ht="15" customHeight="1" x14ac:dyDescent="0.3">
      <c r="A60" s="2" t="s">
        <v>69</v>
      </c>
      <c r="B60" s="2" t="s">
        <v>34312</v>
      </c>
      <c r="C60" s="3">
        <v>4</v>
      </c>
      <c r="D60" s="2" t="s">
        <v>756</v>
      </c>
      <c r="E60" s="2"/>
      <c r="F60" s="2" t="s">
        <v>769</v>
      </c>
      <c r="G60" s="2" t="s">
        <v>672</v>
      </c>
      <c r="H60" s="2" t="s">
        <v>768</v>
      </c>
      <c r="I60" s="2" t="s">
        <v>736</v>
      </c>
      <c r="J60" s="4" t="s">
        <v>81</v>
      </c>
    </row>
    <row r="61" spans="1:10" ht="15" customHeight="1" x14ac:dyDescent="0.3">
      <c r="A61" s="2" t="s">
        <v>69</v>
      </c>
      <c r="B61" s="2" t="s">
        <v>34312</v>
      </c>
      <c r="C61" s="3">
        <v>4</v>
      </c>
      <c r="D61" s="2" t="s">
        <v>756</v>
      </c>
      <c r="E61" s="2"/>
      <c r="F61" s="2" t="s">
        <v>73</v>
      </c>
      <c r="G61" s="2" t="s">
        <v>762</v>
      </c>
      <c r="H61" s="2" t="s">
        <v>746</v>
      </c>
      <c r="I61" s="2"/>
      <c r="J61" s="4" t="s">
        <v>763</v>
      </c>
    </row>
    <row r="62" spans="1:10" ht="15" customHeight="1" x14ac:dyDescent="0.3">
      <c r="A62" s="2" t="s">
        <v>69</v>
      </c>
      <c r="B62" s="2" t="s">
        <v>34312</v>
      </c>
      <c r="C62" s="3">
        <v>4</v>
      </c>
      <c r="D62" s="2" t="s">
        <v>756</v>
      </c>
      <c r="E62" s="2"/>
      <c r="F62" s="2" t="s">
        <v>73</v>
      </c>
      <c r="G62" s="2" t="s">
        <v>761</v>
      </c>
      <c r="H62" s="2" t="s">
        <v>746</v>
      </c>
      <c r="I62" s="2"/>
      <c r="J62" s="4" t="s">
        <v>760</v>
      </c>
    </row>
    <row r="63" spans="1:10" ht="15" customHeight="1" x14ac:dyDescent="0.3">
      <c r="A63" s="2" t="s">
        <v>69</v>
      </c>
      <c r="B63" s="2" t="s">
        <v>34312</v>
      </c>
      <c r="C63" s="3">
        <v>4</v>
      </c>
      <c r="D63" s="2" t="s">
        <v>756</v>
      </c>
      <c r="E63" s="2" t="s">
        <v>757</v>
      </c>
      <c r="F63" s="2" t="s">
        <v>758</v>
      </c>
      <c r="G63" s="2" t="s">
        <v>645</v>
      </c>
      <c r="H63" s="2" t="s">
        <v>759</v>
      </c>
      <c r="I63" s="2"/>
      <c r="J63" s="4" t="s">
        <v>81</v>
      </c>
    </row>
    <row r="64" spans="1:10" ht="15" customHeight="1" x14ac:dyDescent="0.3">
      <c r="A64" s="2" t="s">
        <v>82</v>
      </c>
      <c r="B64" s="2" t="s">
        <v>34313</v>
      </c>
      <c r="C64" s="3">
        <v>5</v>
      </c>
      <c r="D64" s="2" t="s">
        <v>773</v>
      </c>
      <c r="E64" s="2"/>
      <c r="F64" s="2" t="s">
        <v>774</v>
      </c>
      <c r="G64" s="2" t="s">
        <v>775</v>
      </c>
      <c r="H64" s="2" t="s">
        <v>776</v>
      </c>
      <c r="I64" s="2"/>
      <c r="J64" s="4" t="s">
        <v>93</v>
      </c>
    </row>
    <row r="65" spans="1:10" ht="15" customHeight="1" x14ac:dyDescent="0.3">
      <c r="A65" s="2" t="s">
        <v>82</v>
      </c>
      <c r="B65" s="2" t="s">
        <v>34313</v>
      </c>
      <c r="C65" s="3">
        <v>5</v>
      </c>
      <c r="D65" s="2" t="s">
        <v>773</v>
      </c>
      <c r="E65" s="2"/>
      <c r="F65" s="2" t="s">
        <v>85</v>
      </c>
      <c r="G65" s="2" t="s">
        <v>738</v>
      </c>
      <c r="H65" s="2" t="s">
        <v>777</v>
      </c>
      <c r="I65" s="2"/>
      <c r="J65" s="4" t="s">
        <v>93</v>
      </c>
    </row>
    <row r="66" spans="1:10" ht="15" customHeight="1" x14ac:dyDescent="0.3">
      <c r="A66" s="2" t="s">
        <v>82</v>
      </c>
      <c r="B66" s="2" t="s">
        <v>34313</v>
      </c>
      <c r="C66" s="3">
        <v>5</v>
      </c>
      <c r="D66" s="2" t="s">
        <v>773</v>
      </c>
      <c r="E66" s="2"/>
      <c r="F66" s="2" t="s">
        <v>774</v>
      </c>
      <c r="G66" s="2" t="s">
        <v>780</v>
      </c>
      <c r="H66" s="2" t="s">
        <v>771</v>
      </c>
      <c r="I66" s="2" t="s">
        <v>781</v>
      </c>
      <c r="J66" s="4" t="s">
        <v>93</v>
      </c>
    </row>
    <row r="67" spans="1:10" ht="15" customHeight="1" x14ac:dyDescent="0.3">
      <c r="A67" s="2" t="s">
        <v>82</v>
      </c>
      <c r="B67" s="2" t="s">
        <v>34313</v>
      </c>
      <c r="C67" s="3">
        <v>5</v>
      </c>
      <c r="D67" s="2" t="s">
        <v>773</v>
      </c>
      <c r="E67" s="2"/>
      <c r="F67" s="2" t="s">
        <v>85</v>
      </c>
      <c r="G67" s="2" t="s">
        <v>778</v>
      </c>
      <c r="H67" s="2"/>
      <c r="I67" s="2"/>
      <c r="J67" s="4" t="s">
        <v>779</v>
      </c>
    </row>
    <row r="68" spans="1:10" ht="15" customHeight="1" x14ac:dyDescent="0.3">
      <c r="A68" s="2" t="s">
        <v>94</v>
      </c>
      <c r="B68" s="2" t="s">
        <v>34314</v>
      </c>
      <c r="C68" s="3">
        <v>6</v>
      </c>
      <c r="D68" s="2" t="s">
        <v>782</v>
      </c>
      <c r="E68" s="2"/>
      <c r="F68" s="2" t="s">
        <v>100</v>
      </c>
      <c r="G68" s="2" t="s">
        <v>787</v>
      </c>
      <c r="H68" s="2" t="s">
        <v>700</v>
      </c>
      <c r="I68" s="2" t="s">
        <v>736</v>
      </c>
      <c r="J68" s="4" t="s">
        <v>784</v>
      </c>
    </row>
    <row r="69" spans="1:10" ht="15" customHeight="1" x14ac:dyDescent="0.3">
      <c r="A69" s="2" t="s">
        <v>94</v>
      </c>
      <c r="B69" s="2" t="s">
        <v>34314</v>
      </c>
      <c r="C69" s="3">
        <v>6</v>
      </c>
      <c r="D69" s="2" t="s">
        <v>782</v>
      </c>
      <c r="E69" s="2" t="s">
        <v>648</v>
      </c>
      <c r="F69" s="2" t="s">
        <v>786</v>
      </c>
      <c r="G69" s="2" t="s">
        <v>637</v>
      </c>
      <c r="H69" s="2" t="s">
        <v>739</v>
      </c>
      <c r="I69" s="2" t="s">
        <v>632</v>
      </c>
      <c r="J69" s="4" t="s">
        <v>784</v>
      </c>
    </row>
    <row r="70" spans="1:10" ht="15" customHeight="1" x14ac:dyDescent="0.3">
      <c r="A70" s="2" t="s">
        <v>94</v>
      </c>
      <c r="B70" s="2" t="s">
        <v>34314</v>
      </c>
      <c r="C70" s="3">
        <v>6</v>
      </c>
      <c r="D70" s="2" t="s">
        <v>782</v>
      </c>
      <c r="E70" s="2"/>
      <c r="F70" s="2" t="s">
        <v>100</v>
      </c>
      <c r="G70" s="2" t="s">
        <v>631</v>
      </c>
      <c r="H70" s="2" t="s">
        <v>736</v>
      </c>
      <c r="I70" s="2"/>
      <c r="J70" s="4" t="s">
        <v>108</v>
      </c>
    </row>
    <row r="71" spans="1:10" ht="15" customHeight="1" x14ac:dyDescent="0.3">
      <c r="A71" s="2" t="s">
        <v>94</v>
      </c>
      <c r="B71" s="2" t="s">
        <v>34314</v>
      </c>
      <c r="C71" s="3">
        <v>6</v>
      </c>
      <c r="D71" s="2" t="s">
        <v>782</v>
      </c>
      <c r="E71" s="2" t="s">
        <v>785</v>
      </c>
      <c r="F71" s="2" t="s">
        <v>100</v>
      </c>
      <c r="G71" s="2" t="s">
        <v>708</v>
      </c>
      <c r="H71" s="2"/>
      <c r="I71" s="2"/>
      <c r="J71" s="4" t="s">
        <v>784</v>
      </c>
    </row>
    <row r="72" spans="1:10" ht="15" customHeight="1" x14ac:dyDescent="0.3">
      <c r="A72" s="2" t="s">
        <v>94</v>
      </c>
      <c r="B72" s="2" t="s">
        <v>34314</v>
      </c>
      <c r="C72" s="3">
        <v>6</v>
      </c>
      <c r="D72" s="2" t="s">
        <v>782</v>
      </c>
      <c r="E72" s="2" t="s">
        <v>795</v>
      </c>
      <c r="F72" s="2" t="s">
        <v>792</v>
      </c>
      <c r="G72" s="2" t="s">
        <v>664</v>
      </c>
      <c r="H72" s="2" t="s">
        <v>796</v>
      </c>
      <c r="I72" s="2" t="s">
        <v>743</v>
      </c>
      <c r="J72" s="4" t="s">
        <v>784</v>
      </c>
    </row>
    <row r="73" spans="1:10" ht="15" customHeight="1" x14ac:dyDescent="0.3">
      <c r="A73" s="2" t="s">
        <v>94</v>
      </c>
      <c r="B73" s="2" t="s">
        <v>34314</v>
      </c>
      <c r="C73" s="3">
        <v>6</v>
      </c>
      <c r="D73" s="2" t="s">
        <v>782</v>
      </c>
      <c r="E73" s="2" t="s">
        <v>791</v>
      </c>
      <c r="F73" s="2" t="s">
        <v>792</v>
      </c>
      <c r="G73" s="2" t="s">
        <v>681</v>
      </c>
      <c r="H73" s="2" t="s">
        <v>793</v>
      </c>
      <c r="I73" s="2" t="s">
        <v>794</v>
      </c>
      <c r="J73" s="4" t="s">
        <v>784</v>
      </c>
    </row>
    <row r="74" spans="1:10" ht="15" customHeight="1" x14ac:dyDescent="0.3">
      <c r="A74" s="2" t="s">
        <v>94</v>
      </c>
      <c r="B74" s="2" t="s">
        <v>34314</v>
      </c>
      <c r="C74" s="3">
        <v>6</v>
      </c>
      <c r="D74" s="2" t="s">
        <v>782</v>
      </c>
      <c r="E74" s="2" t="s">
        <v>783</v>
      </c>
      <c r="F74" s="2" t="s">
        <v>100</v>
      </c>
      <c r="G74" s="2" t="s">
        <v>634</v>
      </c>
      <c r="H74" s="2"/>
      <c r="I74" s="2"/>
      <c r="J74" s="4" t="s">
        <v>784</v>
      </c>
    </row>
    <row r="75" spans="1:10" ht="15" customHeight="1" x14ac:dyDescent="0.3">
      <c r="A75" s="2" t="s">
        <v>94</v>
      </c>
      <c r="B75" s="2" t="s">
        <v>34314</v>
      </c>
      <c r="C75" s="3">
        <v>6</v>
      </c>
      <c r="D75" s="2" t="s">
        <v>782</v>
      </c>
      <c r="E75" s="2" t="s">
        <v>789</v>
      </c>
      <c r="F75" s="2" t="s">
        <v>100</v>
      </c>
      <c r="G75" s="2" t="s">
        <v>634</v>
      </c>
      <c r="H75" s="2" t="s">
        <v>675</v>
      </c>
      <c r="I75" s="2" t="s">
        <v>790</v>
      </c>
      <c r="J75" s="4" t="s">
        <v>784</v>
      </c>
    </row>
    <row r="76" spans="1:10" ht="15" customHeight="1" x14ac:dyDescent="0.3">
      <c r="A76" s="2" t="s">
        <v>94</v>
      </c>
      <c r="B76" s="2" t="s">
        <v>34314</v>
      </c>
      <c r="C76" s="3">
        <v>6</v>
      </c>
      <c r="D76" s="2" t="s">
        <v>782</v>
      </c>
      <c r="E76" s="2"/>
      <c r="F76" s="2" t="s">
        <v>100</v>
      </c>
      <c r="G76" s="2" t="s">
        <v>788</v>
      </c>
      <c r="H76" s="2" t="s">
        <v>700</v>
      </c>
      <c r="I76" s="2" t="s">
        <v>700</v>
      </c>
      <c r="J76" s="4" t="s">
        <v>784</v>
      </c>
    </row>
    <row r="77" spans="1:10" ht="15" customHeight="1" x14ac:dyDescent="0.3">
      <c r="A77" s="2" t="s">
        <v>109</v>
      </c>
      <c r="B77" s="2" t="s">
        <v>34315</v>
      </c>
      <c r="C77" s="3">
        <v>7</v>
      </c>
      <c r="D77" s="2" t="s">
        <v>797</v>
      </c>
      <c r="E77" s="2" t="s">
        <v>345</v>
      </c>
      <c r="F77" s="2" t="s">
        <v>112</v>
      </c>
      <c r="G77" s="2" t="s">
        <v>801</v>
      </c>
      <c r="H77" s="2" t="s">
        <v>799</v>
      </c>
      <c r="I77" s="2"/>
      <c r="J77" s="4" t="s">
        <v>800</v>
      </c>
    </row>
    <row r="78" spans="1:10" ht="15" customHeight="1" x14ac:dyDescent="0.3">
      <c r="A78" s="2" t="s">
        <v>109</v>
      </c>
      <c r="B78" s="2" t="s">
        <v>34315</v>
      </c>
      <c r="C78" s="3">
        <v>7</v>
      </c>
      <c r="D78" s="2" t="s">
        <v>797</v>
      </c>
      <c r="E78" s="2" t="s">
        <v>811</v>
      </c>
      <c r="F78" s="2" t="s">
        <v>112</v>
      </c>
      <c r="G78" s="2" t="s">
        <v>650</v>
      </c>
      <c r="H78" s="2" t="s">
        <v>812</v>
      </c>
      <c r="I78" s="2" t="s">
        <v>813</v>
      </c>
      <c r="J78" s="4" t="s">
        <v>800</v>
      </c>
    </row>
    <row r="79" spans="1:10" ht="15" customHeight="1" x14ac:dyDescent="0.3">
      <c r="A79" s="2" t="s">
        <v>109</v>
      </c>
      <c r="B79" s="2" t="s">
        <v>34315</v>
      </c>
      <c r="C79" s="3">
        <v>7</v>
      </c>
      <c r="D79" s="2" t="s">
        <v>797</v>
      </c>
      <c r="E79" s="2" t="s">
        <v>814</v>
      </c>
      <c r="F79" s="2" t="s">
        <v>810</v>
      </c>
      <c r="G79" s="2" t="s">
        <v>650</v>
      </c>
      <c r="H79" s="2" t="s">
        <v>815</v>
      </c>
      <c r="I79" s="2" t="s">
        <v>781</v>
      </c>
      <c r="J79" s="4" t="s">
        <v>800</v>
      </c>
    </row>
    <row r="80" spans="1:10" ht="15" customHeight="1" x14ac:dyDescent="0.3">
      <c r="A80" s="2" t="s">
        <v>109</v>
      </c>
      <c r="B80" s="2" t="s">
        <v>34315</v>
      </c>
      <c r="C80" s="3">
        <v>7</v>
      </c>
      <c r="D80" s="2" t="s">
        <v>797</v>
      </c>
      <c r="E80" s="2" t="s">
        <v>816</v>
      </c>
      <c r="F80" s="2" t="s">
        <v>817</v>
      </c>
      <c r="G80" s="2" t="s">
        <v>650</v>
      </c>
      <c r="H80" s="2" t="s">
        <v>632</v>
      </c>
      <c r="I80" s="2" t="s">
        <v>815</v>
      </c>
      <c r="J80" s="4" t="s">
        <v>800</v>
      </c>
    </row>
    <row r="81" spans="1:10" ht="15" customHeight="1" x14ac:dyDescent="0.3">
      <c r="A81" s="2" t="s">
        <v>109</v>
      </c>
      <c r="B81" s="2" t="s">
        <v>34315</v>
      </c>
      <c r="C81" s="3">
        <v>7</v>
      </c>
      <c r="D81" s="2" t="s">
        <v>797</v>
      </c>
      <c r="E81" s="2"/>
      <c r="F81" s="2" t="s">
        <v>112</v>
      </c>
      <c r="G81" s="2" t="s">
        <v>798</v>
      </c>
      <c r="H81" s="2" t="s">
        <v>799</v>
      </c>
      <c r="I81" s="2"/>
      <c r="J81" s="4" t="s">
        <v>800</v>
      </c>
    </row>
    <row r="82" spans="1:10" ht="15" customHeight="1" x14ac:dyDescent="0.3">
      <c r="A82" s="2" t="s">
        <v>109</v>
      </c>
      <c r="B82" s="2" t="s">
        <v>34315</v>
      </c>
      <c r="C82" s="3">
        <v>7</v>
      </c>
      <c r="D82" s="2" t="s">
        <v>797</v>
      </c>
      <c r="E82" s="2" t="s">
        <v>802</v>
      </c>
      <c r="F82" s="2" t="s">
        <v>803</v>
      </c>
      <c r="G82" s="2" t="s">
        <v>804</v>
      </c>
      <c r="H82" s="2" t="s">
        <v>805</v>
      </c>
      <c r="I82" s="2" t="s">
        <v>806</v>
      </c>
      <c r="J82" s="4" t="s">
        <v>800</v>
      </c>
    </row>
    <row r="83" spans="1:10" ht="15" customHeight="1" x14ac:dyDescent="0.3">
      <c r="A83" s="2" t="s">
        <v>109</v>
      </c>
      <c r="B83" s="2" t="s">
        <v>34315</v>
      </c>
      <c r="C83" s="3">
        <v>7</v>
      </c>
      <c r="D83" s="2" t="s">
        <v>797</v>
      </c>
      <c r="E83" s="2" t="s">
        <v>802</v>
      </c>
      <c r="F83" s="2" t="s">
        <v>807</v>
      </c>
      <c r="G83" s="2" t="s">
        <v>804</v>
      </c>
      <c r="H83" s="2" t="s">
        <v>805</v>
      </c>
      <c r="I83" s="2" t="s">
        <v>806</v>
      </c>
      <c r="J83" s="4" t="s">
        <v>800</v>
      </c>
    </row>
    <row r="84" spans="1:10" ht="15" customHeight="1" x14ac:dyDescent="0.3">
      <c r="A84" s="2" t="s">
        <v>109</v>
      </c>
      <c r="B84" s="2" t="s">
        <v>34315</v>
      </c>
      <c r="C84" s="3">
        <v>7</v>
      </c>
      <c r="D84" s="2" t="s">
        <v>797</v>
      </c>
      <c r="E84" s="2" t="s">
        <v>802</v>
      </c>
      <c r="F84" s="2" t="s">
        <v>808</v>
      </c>
      <c r="G84" s="2" t="s">
        <v>804</v>
      </c>
      <c r="H84" s="2" t="s">
        <v>805</v>
      </c>
      <c r="I84" s="2" t="s">
        <v>806</v>
      </c>
      <c r="J84" s="4" t="s">
        <v>800</v>
      </c>
    </row>
    <row r="85" spans="1:10" ht="15" customHeight="1" x14ac:dyDescent="0.3">
      <c r="A85" s="2" t="s">
        <v>109</v>
      </c>
      <c r="B85" s="2" t="s">
        <v>34315</v>
      </c>
      <c r="C85" s="3">
        <v>7</v>
      </c>
      <c r="D85" s="2" t="s">
        <v>797</v>
      </c>
      <c r="E85" s="2" t="s">
        <v>809</v>
      </c>
      <c r="F85" s="2" t="s">
        <v>810</v>
      </c>
      <c r="G85" s="2" t="s">
        <v>804</v>
      </c>
      <c r="H85" s="2" t="s">
        <v>805</v>
      </c>
      <c r="I85" s="2" t="s">
        <v>806</v>
      </c>
      <c r="J85" s="4" t="s">
        <v>800</v>
      </c>
    </row>
    <row r="86" spans="1:10" ht="15" customHeight="1" x14ac:dyDescent="0.3">
      <c r="A86" s="2" t="s">
        <v>109</v>
      </c>
      <c r="B86" s="2" t="s">
        <v>34315</v>
      </c>
      <c r="C86" s="3">
        <v>7</v>
      </c>
      <c r="D86" s="2" t="s">
        <v>797</v>
      </c>
      <c r="E86" s="2"/>
      <c r="F86" s="2" t="s">
        <v>112</v>
      </c>
      <c r="G86" s="2" t="s">
        <v>804</v>
      </c>
      <c r="H86" s="2" t="s">
        <v>818</v>
      </c>
      <c r="I86" s="2" t="s">
        <v>819</v>
      </c>
      <c r="J86" s="4" t="s">
        <v>800</v>
      </c>
    </row>
    <row r="87" spans="1:10" ht="15" customHeight="1" x14ac:dyDescent="0.3">
      <c r="A87" s="2" t="s">
        <v>120</v>
      </c>
      <c r="B87" s="2" t="s">
        <v>34316</v>
      </c>
      <c r="C87" s="3">
        <v>8</v>
      </c>
      <c r="D87" s="2" t="s">
        <v>820</v>
      </c>
      <c r="E87" s="2" t="s">
        <v>648</v>
      </c>
      <c r="F87" s="2" t="s">
        <v>125</v>
      </c>
      <c r="G87" s="2" t="s">
        <v>834</v>
      </c>
      <c r="H87" s="2"/>
      <c r="I87" s="2"/>
      <c r="J87" s="4" t="s">
        <v>134</v>
      </c>
    </row>
    <row r="88" spans="1:10" ht="15" customHeight="1" x14ac:dyDescent="0.3">
      <c r="A88" s="2" t="s">
        <v>120</v>
      </c>
      <c r="B88" s="2" t="s">
        <v>34316</v>
      </c>
      <c r="C88" s="3">
        <v>8</v>
      </c>
      <c r="D88" s="2" t="s">
        <v>820</v>
      </c>
      <c r="E88" s="2" t="s">
        <v>827</v>
      </c>
      <c r="F88" s="2" t="s">
        <v>825</v>
      </c>
      <c r="G88" s="2" t="s">
        <v>828</v>
      </c>
      <c r="H88" s="2" t="s">
        <v>768</v>
      </c>
      <c r="I88" s="2"/>
      <c r="J88" s="4" t="s">
        <v>134</v>
      </c>
    </row>
    <row r="89" spans="1:10" ht="15" customHeight="1" x14ac:dyDescent="0.3">
      <c r="A89" s="2" t="s">
        <v>120</v>
      </c>
      <c r="B89" s="2" t="s">
        <v>34316</v>
      </c>
      <c r="C89" s="3">
        <v>8</v>
      </c>
      <c r="D89" s="2" t="s">
        <v>820</v>
      </c>
      <c r="E89" s="2" t="s">
        <v>829</v>
      </c>
      <c r="F89" s="2" t="s">
        <v>830</v>
      </c>
      <c r="G89" s="2" t="s">
        <v>708</v>
      </c>
      <c r="H89" s="2" t="s">
        <v>831</v>
      </c>
      <c r="I89" s="2"/>
      <c r="J89" s="4" t="s">
        <v>134</v>
      </c>
    </row>
    <row r="90" spans="1:10" ht="15" customHeight="1" x14ac:dyDescent="0.3">
      <c r="A90" s="2" t="s">
        <v>120</v>
      </c>
      <c r="B90" s="2" t="s">
        <v>34316</v>
      </c>
      <c r="C90" s="3">
        <v>8</v>
      </c>
      <c r="D90" s="2" t="s">
        <v>820</v>
      </c>
      <c r="E90" s="2" t="s">
        <v>648</v>
      </c>
      <c r="F90" s="2" t="s">
        <v>125</v>
      </c>
      <c r="G90" s="2" t="s">
        <v>708</v>
      </c>
      <c r="H90" s="2" t="s">
        <v>838</v>
      </c>
      <c r="I90" s="2" t="s">
        <v>839</v>
      </c>
      <c r="J90" s="4" t="s">
        <v>823</v>
      </c>
    </row>
    <row r="91" spans="1:10" ht="15" customHeight="1" x14ac:dyDescent="0.3">
      <c r="A91" s="2" t="s">
        <v>120</v>
      </c>
      <c r="B91" s="2" t="s">
        <v>34316</v>
      </c>
      <c r="C91" s="3">
        <v>8</v>
      </c>
      <c r="D91" s="2" t="s">
        <v>820</v>
      </c>
      <c r="E91" s="2" t="s">
        <v>821</v>
      </c>
      <c r="F91" s="2" t="s">
        <v>125</v>
      </c>
      <c r="G91" s="2" t="s">
        <v>664</v>
      </c>
      <c r="H91" s="2" t="s">
        <v>822</v>
      </c>
      <c r="I91" s="2"/>
      <c r="J91" s="4" t="s">
        <v>823</v>
      </c>
    </row>
    <row r="92" spans="1:10" ht="15" customHeight="1" x14ac:dyDescent="0.3">
      <c r="A92" s="2" t="s">
        <v>120</v>
      </c>
      <c r="B92" s="2" t="s">
        <v>34316</v>
      </c>
      <c r="C92" s="3">
        <v>8</v>
      </c>
      <c r="D92" s="2" t="s">
        <v>820</v>
      </c>
      <c r="E92" s="2" t="s">
        <v>824</v>
      </c>
      <c r="F92" s="2" t="s">
        <v>825</v>
      </c>
      <c r="G92" s="2" t="s">
        <v>664</v>
      </c>
      <c r="H92" s="2" t="s">
        <v>826</v>
      </c>
      <c r="I92" s="2"/>
      <c r="J92" s="4" t="s">
        <v>134</v>
      </c>
    </row>
    <row r="93" spans="1:10" ht="15" customHeight="1" x14ac:dyDescent="0.3">
      <c r="A93" s="2" t="s">
        <v>120</v>
      </c>
      <c r="B93" s="2" t="s">
        <v>34316</v>
      </c>
      <c r="C93" s="3">
        <v>8</v>
      </c>
      <c r="D93" s="2" t="s">
        <v>820</v>
      </c>
      <c r="E93" s="2" t="s">
        <v>648</v>
      </c>
      <c r="F93" s="2" t="s">
        <v>125</v>
      </c>
      <c r="G93" s="2" t="s">
        <v>634</v>
      </c>
      <c r="H93" s="2" t="s">
        <v>832</v>
      </c>
      <c r="I93" s="2"/>
      <c r="J93" s="4" t="s">
        <v>833</v>
      </c>
    </row>
    <row r="94" spans="1:10" ht="15" customHeight="1" x14ac:dyDescent="0.3">
      <c r="A94" s="2" t="s">
        <v>120</v>
      </c>
      <c r="B94" s="2" t="s">
        <v>34316</v>
      </c>
      <c r="C94" s="3">
        <v>8</v>
      </c>
      <c r="D94" s="2" t="s">
        <v>820</v>
      </c>
      <c r="E94" s="2" t="s">
        <v>835</v>
      </c>
      <c r="F94" s="2" t="s">
        <v>125</v>
      </c>
      <c r="G94" s="2" t="s">
        <v>634</v>
      </c>
      <c r="H94" s="2"/>
      <c r="I94" s="2"/>
      <c r="J94" s="4" t="s">
        <v>134</v>
      </c>
    </row>
    <row r="95" spans="1:10" ht="15" customHeight="1" x14ac:dyDescent="0.3">
      <c r="A95" s="2" t="s">
        <v>120</v>
      </c>
      <c r="B95" s="2" t="s">
        <v>34316</v>
      </c>
      <c r="C95" s="3">
        <v>8</v>
      </c>
      <c r="D95" s="2" t="s">
        <v>820</v>
      </c>
      <c r="E95" s="2" t="s">
        <v>836</v>
      </c>
      <c r="F95" s="2" t="s">
        <v>825</v>
      </c>
      <c r="G95" s="2" t="s">
        <v>837</v>
      </c>
      <c r="H95" s="2"/>
      <c r="I95" s="2"/>
      <c r="J95" s="4" t="s">
        <v>134</v>
      </c>
    </row>
    <row r="96" spans="1:10" ht="15" customHeight="1" x14ac:dyDescent="0.3">
      <c r="A96" s="2" t="s">
        <v>135</v>
      </c>
      <c r="B96" s="2" t="s">
        <v>34317</v>
      </c>
      <c r="C96" s="3">
        <v>9</v>
      </c>
      <c r="D96" s="2" t="s">
        <v>840</v>
      </c>
      <c r="E96" s="2" t="s">
        <v>843</v>
      </c>
      <c r="F96" s="2" t="s">
        <v>844</v>
      </c>
      <c r="G96" s="2" t="s">
        <v>847</v>
      </c>
      <c r="H96" s="2"/>
      <c r="I96" s="2"/>
      <c r="J96" s="4" t="s">
        <v>846</v>
      </c>
    </row>
    <row r="97" spans="1:10" ht="15" customHeight="1" x14ac:dyDescent="0.3">
      <c r="A97" s="2" t="s">
        <v>135</v>
      </c>
      <c r="B97" s="2" t="s">
        <v>34317</v>
      </c>
      <c r="C97" s="3">
        <v>9</v>
      </c>
      <c r="D97" s="2" t="s">
        <v>840</v>
      </c>
      <c r="E97" s="2" t="s">
        <v>140</v>
      </c>
      <c r="F97" s="2" t="s">
        <v>85</v>
      </c>
      <c r="G97" s="2" t="s">
        <v>775</v>
      </c>
      <c r="H97" s="2" t="s">
        <v>818</v>
      </c>
      <c r="I97" s="2"/>
      <c r="J97" s="4" t="s">
        <v>845</v>
      </c>
    </row>
    <row r="98" spans="1:10" ht="15" customHeight="1" x14ac:dyDescent="0.3">
      <c r="A98" s="2" t="s">
        <v>135</v>
      </c>
      <c r="B98" s="2" t="s">
        <v>34317</v>
      </c>
      <c r="C98" s="3">
        <v>9</v>
      </c>
      <c r="D98" s="2" t="s">
        <v>840</v>
      </c>
      <c r="E98" s="2"/>
      <c r="F98" s="2" t="s">
        <v>774</v>
      </c>
      <c r="G98" s="2" t="s">
        <v>775</v>
      </c>
      <c r="H98" s="2" t="s">
        <v>851</v>
      </c>
      <c r="I98" s="2" t="s">
        <v>739</v>
      </c>
      <c r="J98" s="4" t="s">
        <v>842</v>
      </c>
    </row>
    <row r="99" spans="1:10" ht="15" customHeight="1" x14ac:dyDescent="0.3">
      <c r="A99" s="2" t="s">
        <v>135</v>
      </c>
      <c r="B99" s="2" t="s">
        <v>34317</v>
      </c>
      <c r="C99" s="3">
        <v>9</v>
      </c>
      <c r="D99" s="2" t="s">
        <v>840</v>
      </c>
      <c r="E99" s="2" t="s">
        <v>843</v>
      </c>
      <c r="F99" s="2" t="s">
        <v>844</v>
      </c>
      <c r="G99" s="2" t="s">
        <v>641</v>
      </c>
      <c r="H99" s="2" t="s">
        <v>668</v>
      </c>
      <c r="I99" s="2"/>
      <c r="J99" s="4" t="s">
        <v>842</v>
      </c>
    </row>
    <row r="100" spans="1:10" ht="15" customHeight="1" x14ac:dyDescent="0.3">
      <c r="A100" s="2" t="s">
        <v>135</v>
      </c>
      <c r="B100" s="2" t="s">
        <v>34317</v>
      </c>
      <c r="C100" s="3">
        <v>9</v>
      </c>
      <c r="D100" s="2" t="s">
        <v>840</v>
      </c>
      <c r="E100" s="2" t="s">
        <v>140</v>
      </c>
      <c r="F100" s="2" t="s">
        <v>841</v>
      </c>
      <c r="G100" s="2" t="s">
        <v>664</v>
      </c>
      <c r="H100" s="2" t="s">
        <v>736</v>
      </c>
      <c r="I100" s="2"/>
      <c r="J100" s="4" t="s">
        <v>842</v>
      </c>
    </row>
    <row r="101" spans="1:10" ht="15" customHeight="1" x14ac:dyDescent="0.3">
      <c r="A101" s="2" t="s">
        <v>135</v>
      </c>
      <c r="B101" s="2" t="s">
        <v>34317</v>
      </c>
      <c r="C101" s="3">
        <v>9</v>
      </c>
      <c r="D101" s="2" t="s">
        <v>840</v>
      </c>
      <c r="E101" s="2" t="s">
        <v>140</v>
      </c>
      <c r="F101" s="2" t="s">
        <v>848</v>
      </c>
      <c r="G101" s="2" t="s">
        <v>664</v>
      </c>
      <c r="H101" s="2" t="s">
        <v>849</v>
      </c>
      <c r="I101" s="2" t="s">
        <v>850</v>
      </c>
      <c r="J101" s="4" t="s">
        <v>842</v>
      </c>
    </row>
    <row r="102" spans="1:10" ht="15" customHeight="1" x14ac:dyDescent="0.3">
      <c r="A102" s="2" t="s">
        <v>135</v>
      </c>
      <c r="B102" s="2" t="s">
        <v>34317</v>
      </c>
      <c r="C102" s="3">
        <v>9</v>
      </c>
      <c r="D102" s="2" t="s">
        <v>840</v>
      </c>
      <c r="E102" s="2" t="s">
        <v>140</v>
      </c>
      <c r="F102" s="2" t="s">
        <v>148</v>
      </c>
      <c r="G102" s="2" t="s">
        <v>761</v>
      </c>
      <c r="H102" s="2"/>
      <c r="I102" s="2"/>
      <c r="J102" s="4" t="s">
        <v>846</v>
      </c>
    </row>
    <row r="103" spans="1:10" ht="15" customHeight="1" x14ac:dyDescent="0.3">
      <c r="A103" s="2" t="s">
        <v>143</v>
      </c>
      <c r="B103" s="2" t="s">
        <v>34318</v>
      </c>
      <c r="C103" s="3">
        <v>10</v>
      </c>
      <c r="D103" s="2" t="s">
        <v>852</v>
      </c>
      <c r="E103" s="2" t="s">
        <v>140</v>
      </c>
      <c r="F103" s="2" t="s">
        <v>148</v>
      </c>
      <c r="G103" s="2" t="s">
        <v>772</v>
      </c>
      <c r="H103" s="2" t="s">
        <v>749</v>
      </c>
      <c r="I103" s="2" t="s">
        <v>851</v>
      </c>
      <c r="J103" s="4" t="s">
        <v>854</v>
      </c>
    </row>
    <row r="104" spans="1:10" ht="15" customHeight="1" x14ac:dyDescent="0.3">
      <c r="A104" s="2" t="s">
        <v>143</v>
      </c>
      <c r="B104" s="2" t="s">
        <v>34318</v>
      </c>
      <c r="C104" s="3">
        <v>10</v>
      </c>
      <c r="D104" s="2" t="s">
        <v>852</v>
      </c>
      <c r="E104" s="2" t="s">
        <v>140</v>
      </c>
      <c r="F104" s="2" t="s">
        <v>148</v>
      </c>
      <c r="G104" s="2" t="s">
        <v>631</v>
      </c>
      <c r="H104" s="2" t="s">
        <v>853</v>
      </c>
      <c r="I104" s="2"/>
      <c r="J104" s="4" t="s">
        <v>854</v>
      </c>
    </row>
    <row r="105" spans="1:10" ht="15" customHeight="1" x14ac:dyDescent="0.3">
      <c r="A105" s="2" t="s">
        <v>143</v>
      </c>
      <c r="B105" s="2" t="s">
        <v>34318</v>
      </c>
      <c r="C105" s="3">
        <v>10</v>
      </c>
      <c r="D105" s="2" t="s">
        <v>852</v>
      </c>
      <c r="E105" s="2"/>
      <c r="F105" s="2" t="s">
        <v>148</v>
      </c>
      <c r="G105" s="2" t="s">
        <v>859</v>
      </c>
      <c r="H105" s="2" t="s">
        <v>860</v>
      </c>
      <c r="I105" s="2" t="s">
        <v>858</v>
      </c>
      <c r="J105" s="4" t="s">
        <v>854</v>
      </c>
    </row>
    <row r="106" spans="1:10" ht="15" customHeight="1" x14ac:dyDescent="0.3">
      <c r="A106" s="2" t="s">
        <v>143</v>
      </c>
      <c r="B106" s="2" t="s">
        <v>34318</v>
      </c>
      <c r="C106" s="3">
        <v>10</v>
      </c>
      <c r="D106" s="2" t="s">
        <v>852</v>
      </c>
      <c r="E106" s="2" t="s">
        <v>140</v>
      </c>
      <c r="F106" s="2" t="s">
        <v>148</v>
      </c>
      <c r="G106" s="2" t="s">
        <v>857</v>
      </c>
      <c r="H106" s="2" t="s">
        <v>851</v>
      </c>
      <c r="I106" s="2" t="s">
        <v>675</v>
      </c>
      <c r="J106" s="4" t="s">
        <v>854</v>
      </c>
    </row>
    <row r="107" spans="1:10" ht="15" customHeight="1" x14ac:dyDescent="0.3">
      <c r="A107" s="2" t="s">
        <v>143</v>
      </c>
      <c r="B107" s="2" t="s">
        <v>34318</v>
      </c>
      <c r="C107" s="3">
        <v>10</v>
      </c>
      <c r="D107" s="2" t="s">
        <v>852</v>
      </c>
      <c r="E107" s="2"/>
      <c r="F107" s="2" t="s">
        <v>148</v>
      </c>
      <c r="G107" s="2" t="s">
        <v>650</v>
      </c>
      <c r="H107" s="2" t="s">
        <v>646</v>
      </c>
      <c r="I107" s="2" t="s">
        <v>858</v>
      </c>
      <c r="J107" s="4" t="s">
        <v>854</v>
      </c>
    </row>
    <row r="108" spans="1:10" ht="15" customHeight="1" x14ac:dyDescent="0.3">
      <c r="A108" s="2" t="s">
        <v>143</v>
      </c>
      <c r="B108" s="2" t="s">
        <v>34318</v>
      </c>
      <c r="C108" s="3">
        <v>10</v>
      </c>
      <c r="D108" s="2" t="s">
        <v>852</v>
      </c>
      <c r="E108" s="2" t="s">
        <v>855</v>
      </c>
      <c r="F108" s="2" t="s">
        <v>148</v>
      </c>
      <c r="G108" s="2" t="s">
        <v>856</v>
      </c>
      <c r="H108" s="2"/>
      <c r="I108" s="2"/>
      <c r="J108" s="4" t="s">
        <v>155</v>
      </c>
    </row>
    <row r="109" spans="1:10" ht="15" customHeight="1" x14ac:dyDescent="0.3">
      <c r="A109" s="2" t="s">
        <v>156</v>
      </c>
      <c r="B109" s="2" t="s">
        <v>34319</v>
      </c>
      <c r="C109" s="3">
        <v>11</v>
      </c>
      <c r="D109" s="2" t="s">
        <v>861</v>
      </c>
      <c r="E109" s="2"/>
      <c r="F109" s="2" t="s">
        <v>877</v>
      </c>
      <c r="G109" s="2" t="s">
        <v>878</v>
      </c>
      <c r="H109" s="2" t="s">
        <v>879</v>
      </c>
      <c r="I109" s="2" t="s">
        <v>880</v>
      </c>
      <c r="J109" s="4" t="s">
        <v>869</v>
      </c>
    </row>
    <row r="110" spans="1:10" ht="15" customHeight="1" x14ac:dyDescent="0.3">
      <c r="A110" s="2" t="s">
        <v>156</v>
      </c>
      <c r="B110" s="2" t="s">
        <v>34319</v>
      </c>
      <c r="C110" s="3">
        <v>11</v>
      </c>
      <c r="D110" s="2" t="s">
        <v>861</v>
      </c>
      <c r="E110" s="2"/>
      <c r="F110" s="2" t="s">
        <v>862</v>
      </c>
      <c r="G110" s="2" t="s">
        <v>863</v>
      </c>
      <c r="H110" s="2" t="s">
        <v>864</v>
      </c>
      <c r="I110" s="2"/>
      <c r="J110" s="4" t="s">
        <v>169</v>
      </c>
    </row>
    <row r="111" spans="1:10" ht="15" customHeight="1" x14ac:dyDescent="0.3">
      <c r="A111" s="2" t="s">
        <v>156</v>
      </c>
      <c r="B111" s="2" t="s">
        <v>34319</v>
      </c>
      <c r="C111" s="3">
        <v>11</v>
      </c>
      <c r="D111" s="2" t="s">
        <v>861</v>
      </c>
      <c r="E111" s="2"/>
      <c r="F111" s="2" t="s">
        <v>865</v>
      </c>
      <c r="G111" s="2" t="s">
        <v>863</v>
      </c>
      <c r="H111" s="2" t="s">
        <v>632</v>
      </c>
      <c r="I111" s="2"/>
      <c r="J111" s="4" t="s">
        <v>169</v>
      </c>
    </row>
    <row r="112" spans="1:10" ht="15" customHeight="1" x14ac:dyDescent="0.3">
      <c r="A112" s="2" t="s">
        <v>156</v>
      </c>
      <c r="B112" s="2" t="s">
        <v>34319</v>
      </c>
      <c r="C112" s="3">
        <v>11</v>
      </c>
      <c r="D112" s="2" t="s">
        <v>861</v>
      </c>
      <c r="E112" s="2"/>
      <c r="F112" s="2" t="s">
        <v>872</v>
      </c>
      <c r="G112" s="2" t="s">
        <v>708</v>
      </c>
      <c r="H112" s="2"/>
      <c r="I112" s="2"/>
      <c r="J112" s="4" t="s">
        <v>169</v>
      </c>
    </row>
    <row r="113" spans="1:10" ht="15" customHeight="1" x14ac:dyDescent="0.3">
      <c r="A113" s="2" t="s">
        <v>156</v>
      </c>
      <c r="B113" s="2" t="s">
        <v>34319</v>
      </c>
      <c r="C113" s="3">
        <v>11</v>
      </c>
      <c r="D113" s="2" t="s">
        <v>861</v>
      </c>
      <c r="E113" s="2"/>
      <c r="F113" s="2" t="s">
        <v>877</v>
      </c>
      <c r="G113" s="2" t="s">
        <v>738</v>
      </c>
      <c r="H113" s="2" t="s">
        <v>879</v>
      </c>
      <c r="I113" s="2" t="s">
        <v>880</v>
      </c>
      <c r="J113" s="4" t="s">
        <v>869</v>
      </c>
    </row>
    <row r="114" spans="1:10" ht="15" customHeight="1" x14ac:dyDescent="0.3">
      <c r="A114" s="2" t="s">
        <v>156</v>
      </c>
      <c r="B114" s="2" t="s">
        <v>34319</v>
      </c>
      <c r="C114" s="3">
        <v>11</v>
      </c>
      <c r="D114" s="2" t="s">
        <v>861</v>
      </c>
      <c r="E114" s="2" t="s">
        <v>867</v>
      </c>
      <c r="F114" s="2" t="s">
        <v>161</v>
      </c>
      <c r="G114" s="2" t="s">
        <v>868</v>
      </c>
      <c r="H114" s="2" t="s">
        <v>723</v>
      </c>
      <c r="I114" s="2"/>
      <c r="J114" s="4" t="s">
        <v>869</v>
      </c>
    </row>
    <row r="115" spans="1:10" ht="15" customHeight="1" x14ac:dyDescent="0.3">
      <c r="A115" s="2" t="s">
        <v>156</v>
      </c>
      <c r="B115" s="2" t="s">
        <v>34319</v>
      </c>
      <c r="C115" s="3">
        <v>11</v>
      </c>
      <c r="D115" s="2" t="s">
        <v>861</v>
      </c>
      <c r="E115" s="2" t="s">
        <v>870</v>
      </c>
      <c r="F115" s="2" t="s">
        <v>161</v>
      </c>
      <c r="G115" s="2" t="s">
        <v>641</v>
      </c>
      <c r="H115" s="2"/>
      <c r="I115" s="2"/>
      <c r="J115" s="4" t="s">
        <v>871</v>
      </c>
    </row>
    <row r="116" spans="1:10" ht="15" customHeight="1" x14ac:dyDescent="0.3">
      <c r="A116" s="2" t="s">
        <v>156</v>
      </c>
      <c r="B116" s="2" t="s">
        <v>34319</v>
      </c>
      <c r="C116" s="3">
        <v>11</v>
      </c>
      <c r="D116" s="2" t="s">
        <v>861</v>
      </c>
      <c r="E116" s="2"/>
      <c r="F116" s="2" t="s">
        <v>866</v>
      </c>
      <c r="G116" s="2" t="s">
        <v>672</v>
      </c>
      <c r="H116" s="2" t="s">
        <v>739</v>
      </c>
      <c r="I116" s="2"/>
      <c r="J116" s="4" t="s">
        <v>169</v>
      </c>
    </row>
    <row r="117" spans="1:10" ht="15" customHeight="1" x14ac:dyDescent="0.3">
      <c r="A117" s="2" t="s">
        <v>156</v>
      </c>
      <c r="B117" s="2" t="s">
        <v>34319</v>
      </c>
      <c r="C117" s="3">
        <v>11</v>
      </c>
      <c r="D117" s="2" t="s">
        <v>861</v>
      </c>
      <c r="E117" s="2" t="s">
        <v>873</v>
      </c>
      <c r="F117" s="2" t="s">
        <v>874</v>
      </c>
      <c r="G117" s="2" t="s">
        <v>645</v>
      </c>
      <c r="H117" s="2" t="s">
        <v>875</v>
      </c>
      <c r="I117" s="2" t="s">
        <v>876</v>
      </c>
      <c r="J117" s="4" t="s">
        <v>869</v>
      </c>
    </row>
    <row r="118" spans="1:10" ht="15" customHeight="1" x14ac:dyDescent="0.3">
      <c r="A118" s="2" t="s">
        <v>156</v>
      </c>
      <c r="B118" s="2" t="s">
        <v>34319</v>
      </c>
      <c r="C118" s="3">
        <v>11</v>
      </c>
      <c r="D118" s="2" t="s">
        <v>861</v>
      </c>
      <c r="E118" s="2"/>
      <c r="F118" s="2" t="s">
        <v>881</v>
      </c>
      <c r="G118" s="2" t="s">
        <v>645</v>
      </c>
      <c r="H118" s="2" t="s">
        <v>853</v>
      </c>
      <c r="I118" s="2" t="s">
        <v>790</v>
      </c>
      <c r="J118" s="4" t="s">
        <v>869</v>
      </c>
    </row>
    <row r="119" spans="1:10" ht="15" customHeight="1" x14ac:dyDescent="0.3">
      <c r="A119" s="2" t="s">
        <v>156</v>
      </c>
      <c r="B119" s="2" t="s">
        <v>34319</v>
      </c>
      <c r="C119" s="3">
        <v>11</v>
      </c>
      <c r="D119" s="2" t="s">
        <v>861</v>
      </c>
      <c r="E119" s="2"/>
      <c r="F119" s="2" t="s">
        <v>882</v>
      </c>
      <c r="G119" s="2" t="s">
        <v>883</v>
      </c>
      <c r="H119" s="2" t="s">
        <v>646</v>
      </c>
      <c r="I119" s="2" t="s">
        <v>647</v>
      </c>
      <c r="J119" s="4" t="s">
        <v>869</v>
      </c>
    </row>
    <row r="120" spans="1:10" ht="15" customHeight="1" x14ac:dyDescent="0.3">
      <c r="A120" s="2" t="s">
        <v>179</v>
      </c>
      <c r="B120" s="2" t="s">
        <v>34321</v>
      </c>
      <c r="C120" s="3">
        <v>13</v>
      </c>
      <c r="D120" s="2" t="s">
        <v>884</v>
      </c>
      <c r="E120" s="2" t="s">
        <v>140</v>
      </c>
      <c r="F120" s="2" t="s">
        <v>888</v>
      </c>
      <c r="G120" s="2" t="s">
        <v>637</v>
      </c>
      <c r="H120" s="2" t="s">
        <v>889</v>
      </c>
      <c r="I120" s="2"/>
      <c r="J120" s="4" t="s">
        <v>189</v>
      </c>
    </row>
    <row r="121" spans="1:10" ht="15" customHeight="1" x14ac:dyDescent="0.3">
      <c r="A121" s="2" t="s">
        <v>179</v>
      </c>
      <c r="B121" s="2" t="s">
        <v>34321</v>
      </c>
      <c r="C121" s="3">
        <v>13</v>
      </c>
      <c r="D121" s="2" t="s">
        <v>884</v>
      </c>
      <c r="E121" s="2" t="s">
        <v>187</v>
      </c>
      <c r="F121" s="2" t="s">
        <v>774</v>
      </c>
      <c r="G121" s="2" t="s">
        <v>885</v>
      </c>
      <c r="H121" s="2" t="s">
        <v>886</v>
      </c>
      <c r="I121" s="2" t="s">
        <v>887</v>
      </c>
      <c r="J121" s="4" t="s">
        <v>189</v>
      </c>
    </row>
    <row r="122" spans="1:10" ht="15" customHeight="1" x14ac:dyDescent="0.3">
      <c r="A122" s="2" t="s">
        <v>179</v>
      </c>
      <c r="B122" s="2" t="s">
        <v>34321</v>
      </c>
      <c r="C122" s="3">
        <v>13</v>
      </c>
      <c r="D122" s="2" t="s">
        <v>884</v>
      </c>
      <c r="E122" s="2" t="s">
        <v>636</v>
      </c>
      <c r="F122" s="2" t="s">
        <v>774</v>
      </c>
      <c r="G122" s="2" t="s">
        <v>770</v>
      </c>
      <c r="H122" s="2" t="s">
        <v>740</v>
      </c>
      <c r="I122" s="2"/>
      <c r="J122" s="4" t="s">
        <v>890</v>
      </c>
    </row>
    <row r="123" spans="1:10" ht="15" customHeight="1" x14ac:dyDescent="0.3">
      <c r="A123" s="2" t="s">
        <v>179</v>
      </c>
      <c r="B123" s="2" t="s">
        <v>34321</v>
      </c>
      <c r="C123" s="3">
        <v>13</v>
      </c>
      <c r="D123" s="2" t="s">
        <v>884</v>
      </c>
      <c r="E123" s="2" t="s">
        <v>636</v>
      </c>
      <c r="F123" s="2" t="s">
        <v>85</v>
      </c>
      <c r="G123" s="2" t="s">
        <v>770</v>
      </c>
      <c r="H123" s="2" t="s">
        <v>700</v>
      </c>
      <c r="I123" s="2"/>
      <c r="J123" s="4" t="s">
        <v>890</v>
      </c>
    </row>
    <row r="124" spans="1:10" ht="15" customHeight="1" x14ac:dyDescent="0.3">
      <c r="A124" s="2" t="s">
        <v>179</v>
      </c>
      <c r="B124" s="2" t="s">
        <v>34321</v>
      </c>
      <c r="C124" s="3">
        <v>13</v>
      </c>
      <c r="D124" s="2" t="s">
        <v>884</v>
      </c>
      <c r="E124" s="2" t="s">
        <v>892</v>
      </c>
      <c r="F124" s="2" t="s">
        <v>774</v>
      </c>
      <c r="G124" s="2" t="s">
        <v>641</v>
      </c>
      <c r="H124" s="2" t="s">
        <v>893</v>
      </c>
      <c r="I124" s="2" t="s">
        <v>894</v>
      </c>
      <c r="J124" s="4" t="s">
        <v>895</v>
      </c>
    </row>
    <row r="125" spans="1:10" ht="15" customHeight="1" x14ac:dyDescent="0.3">
      <c r="A125" s="2" t="s">
        <v>179</v>
      </c>
      <c r="B125" s="2" t="s">
        <v>34321</v>
      </c>
      <c r="C125" s="3">
        <v>13</v>
      </c>
      <c r="D125" s="2" t="s">
        <v>884</v>
      </c>
      <c r="E125" s="2" t="s">
        <v>891</v>
      </c>
      <c r="F125" s="2" t="s">
        <v>774</v>
      </c>
      <c r="G125" s="2" t="s">
        <v>650</v>
      </c>
      <c r="H125" s="2" t="s">
        <v>790</v>
      </c>
      <c r="I125" s="2"/>
      <c r="J125" s="4" t="s">
        <v>189</v>
      </c>
    </row>
    <row r="126" spans="1:10" ht="15" customHeight="1" x14ac:dyDescent="0.3">
      <c r="A126" s="2" t="s">
        <v>179</v>
      </c>
      <c r="B126" s="2" t="s">
        <v>34321</v>
      </c>
      <c r="C126" s="3">
        <v>13</v>
      </c>
      <c r="D126" s="2" t="s">
        <v>884</v>
      </c>
      <c r="E126" s="2" t="s">
        <v>187</v>
      </c>
      <c r="F126" s="2" t="s">
        <v>774</v>
      </c>
      <c r="G126" s="2" t="s">
        <v>896</v>
      </c>
      <c r="H126" s="2" t="s">
        <v>897</v>
      </c>
      <c r="I126" s="2" t="s">
        <v>898</v>
      </c>
      <c r="J126" s="4" t="s">
        <v>189</v>
      </c>
    </row>
    <row r="127" spans="1:10" ht="15" customHeight="1" x14ac:dyDescent="0.3">
      <c r="A127" s="2" t="s">
        <v>179</v>
      </c>
      <c r="B127" s="2" t="s">
        <v>34321</v>
      </c>
      <c r="C127" s="3">
        <v>13</v>
      </c>
      <c r="D127" s="2" t="s">
        <v>884</v>
      </c>
      <c r="E127" s="2" t="s">
        <v>648</v>
      </c>
      <c r="F127" s="2" t="s">
        <v>899</v>
      </c>
      <c r="G127" s="2" t="s">
        <v>896</v>
      </c>
      <c r="H127" s="2" t="s">
        <v>900</v>
      </c>
      <c r="I127" s="2" t="s">
        <v>901</v>
      </c>
      <c r="J127" s="4" t="s">
        <v>189</v>
      </c>
    </row>
    <row r="128" spans="1:10" ht="15" customHeight="1" x14ac:dyDescent="0.3">
      <c r="A128" s="2" t="s">
        <v>179</v>
      </c>
      <c r="B128" s="2" t="s">
        <v>34321</v>
      </c>
      <c r="C128" s="3">
        <v>13</v>
      </c>
      <c r="D128" s="2" t="s">
        <v>884</v>
      </c>
      <c r="E128" s="2"/>
      <c r="F128" s="2" t="s">
        <v>85</v>
      </c>
      <c r="G128" s="2" t="s">
        <v>778</v>
      </c>
      <c r="H128" s="2"/>
      <c r="I128" s="2"/>
      <c r="J128" s="4" t="s">
        <v>779</v>
      </c>
    </row>
    <row r="129" spans="1:10" ht="15" customHeight="1" x14ac:dyDescent="0.3">
      <c r="A129" s="2" t="s">
        <v>190</v>
      </c>
      <c r="B129" s="2" t="s">
        <v>34322</v>
      </c>
      <c r="C129" s="3">
        <v>14</v>
      </c>
      <c r="D129" s="2" t="s">
        <v>902</v>
      </c>
      <c r="E129" s="2" t="s">
        <v>914</v>
      </c>
      <c r="F129" s="2" t="s">
        <v>195</v>
      </c>
      <c r="G129" s="2" t="s">
        <v>915</v>
      </c>
      <c r="H129" s="2"/>
      <c r="I129" s="2"/>
      <c r="J129" s="4" t="s">
        <v>205</v>
      </c>
    </row>
    <row r="130" spans="1:10" ht="15" customHeight="1" x14ac:dyDescent="0.3">
      <c r="A130" s="2" t="s">
        <v>190</v>
      </c>
      <c r="B130" s="2" t="s">
        <v>34322</v>
      </c>
      <c r="C130" s="3">
        <v>14</v>
      </c>
      <c r="D130" s="2" t="s">
        <v>902</v>
      </c>
      <c r="E130" s="2" t="s">
        <v>811</v>
      </c>
      <c r="F130" s="2" t="s">
        <v>195</v>
      </c>
      <c r="G130" s="2" t="s">
        <v>631</v>
      </c>
      <c r="H130" s="2"/>
      <c r="I130" s="2"/>
      <c r="J130" s="4" t="s">
        <v>205</v>
      </c>
    </row>
    <row r="131" spans="1:10" ht="15" customHeight="1" x14ac:dyDescent="0.3">
      <c r="A131" s="2" t="s">
        <v>190</v>
      </c>
      <c r="B131" s="2" t="s">
        <v>34322</v>
      </c>
      <c r="C131" s="3">
        <v>14</v>
      </c>
      <c r="D131" s="2" t="s">
        <v>902</v>
      </c>
      <c r="E131" s="2" t="s">
        <v>913</v>
      </c>
      <c r="F131" s="2" t="s">
        <v>195</v>
      </c>
      <c r="G131" s="2" t="s">
        <v>631</v>
      </c>
      <c r="H131" s="2"/>
      <c r="I131" s="2"/>
      <c r="J131" s="4" t="s">
        <v>205</v>
      </c>
    </row>
    <row r="132" spans="1:10" ht="15" customHeight="1" x14ac:dyDescent="0.3">
      <c r="A132" s="2" t="s">
        <v>190</v>
      </c>
      <c r="B132" s="2" t="s">
        <v>34322</v>
      </c>
      <c r="C132" s="3">
        <v>14</v>
      </c>
      <c r="D132" s="2" t="s">
        <v>902</v>
      </c>
      <c r="E132" s="2" t="s">
        <v>903</v>
      </c>
      <c r="F132" s="2" t="s">
        <v>195</v>
      </c>
      <c r="G132" s="2" t="s">
        <v>904</v>
      </c>
      <c r="H132" s="2" t="s">
        <v>905</v>
      </c>
      <c r="I132" s="2"/>
      <c r="J132" s="4" t="s">
        <v>906</v>
      </c>
    </row>
    <row r="133" spans="1:10" ht="15" customHeight="1" x14ac:dyDescent="0.3">
      <c r="A133" s="2" t="s">
        <v>190</v>
      </c>
      <c r="B133" s="2" t="s">
        <v>34322</v>
      </c>
      <c r="C133" s="3">
        <v>14</v>
      </c>
      <c r="D133" s="2" t="s">
        <v>902</v>
      </c>
      <c r="E133" s="2" t="s">
        <v>910</v>
      </c>
      <c r="F133" s="2" t="s">
        <v>195</v>
      </c>
      <c r="G133" s="2" t="s">
        <v>664</v>
      </c>
      <c r="H133" s="2" t="s">
        <v>911</v>
      </c>
      <c r="I133" s="2"/>
      <c r="J133" s="4" t="s">
        <v>906</v>
      </c>
    </row>
    <row r="134" spans="1:10" ht="15" customHeight="1" x14ac:dyDescent="0.3">
      <c r="A134" s="2" t="s">
        <v>190</v>
      </c>
      <c r="B134" s="2" t="s">
        <v>34322</v>
      </c>
      <c r="C134" s="3">
        <v>14</v>
      </c>
      <c r="D134" s="2" t="s">
        <v>902</v>
      </c>
      <c r="E134" s="2" t="s">
        <v>903</v>
      </c>
      <c r="F134" s="2" t="s">
        <v>195</v>
      </c>
      <c r="G134" s="2" t="s">
        <v>907</v>
      </c>
      <c r="H134" s="2" t="s">
        <v>905</v>
      </c>
      <c r="I134" s="2"/>
      <c r="J134" s="4" t="s">
        <v>906</v>
      </c>
    </row>
    <row r="135" spans="1:10" ht="15" customHeight="1" x14ac:dyDescent="0.3">
      <c r="A135" s="2" t="s">
        <v>190</v>
      </c>
      <c r="B135" s="2" t="s">
        <v>34322</v>
      </c>
      <c r="C135" s="3">
        <v>14</v>
      </c>
      <c r="D135" s="2" t="s">
        <v>902</v>
      </c>
      <c r="E135" s="2" t="s">
        <v>908</v>
      </c>
      <c r="F135" s="2" t="s">
        <v>195</v>
      </c>
      <c r="G135" s="2" t="s">
        <v>672</v>
      </c>
      <c r="H135" s="2" t="s">
        <v>905</v>
      </c>
      <c r="I135" s="2"/>
      <c r="J135" s="4" t="s">
        <v>909</v>
      </c>
    </row>
    <row r="136" spans="1:10" ht="15" customHeight="1" x14ac:dyDescent="0.3">
      <c r="A136" s="2" t="s">
        <v>190</v>
      </c>
      <c r="B136" s="2" t="s">
        <v>34322</v>
      </c>
      <c r="C136" s="3">
        <v>14</v>
      </c>
      <c r="D136" s="2" t="s">
        <v>902</v>
      </c>
      <c r="E136" s="2" t="s">
        <v>912</v>
      </c>
      <c r="F136" s="2" t="s">
        <v>195</v>
      </c>
      <c r="G136" s="2" t="s">
        <v>804</v>
      </c>
      <c r="H136" s="2" t="s">
        <v>911</v>
      </c>
      <c r="I136" s="2"/>
      <c r="J136" s="4" t="s">
        <v>906</v>
      </c>
    </row>
    <row r="137" spans="1:10" ht="15" customHeight="1" x14ac:dyDescent="0.3">
      <c r="A137" s="2" t="s">
        <v>206</v>
      </c>
      <c r="B137" s="2" t="s">
        <v>34323</v>
      </c>
      <c r="C137" s="3">
        <v>15</v>
      </c>
      <c r="D137" s="2" t="s">
        <v>916</v>
      </c>
      <c r="E137" s="2" t="s">
        <v>923</v>
      </c>
      <c r="F137" s="2" t="s">
        <v>769</v>
      </c>
      <c r="G137" s="2" t="s">
        <v>787</v>
      </c>
      <c r="H137" s="2" t="s">
        <v>746</v>
      </c>
      <c r="I137" s="2"/>
      <c r="J137" s="4" t="s">
        <v>920</v>
      </c>
    </row>
    <row r="138" spans="1:10" ht="15" customHeight="1" x14ac:dyDescent="0.3">
      <c r="A138" s="2" t="s">
        <v>206</v>
      </c>
      <c r="B138" s="2" t="s">
        <v>34323</v>
      </c>
      <c r="C138" s="3">
        <v>15</v>
      </c>
      <c r="D138" s="2" t="s">
        <v>916</v>
      </c>
      <c r="E138" s="2"/>
      <c r="F138" s="2" t="s">
        <v>769</v>
      </c>
      <c r="G138" s="2" t="s">
        <v>787</v>
      </c>
      <c r="H138" s="2" t="s">
        <v>768</v>
      </c>
      <c r="I138" s="2" t="s">
        <v>932</v>
      </c>
      <c r="J138" s="4" t="s">
        <v>920</v>
      </c>
    </row>
    <row r="139" spans="1:10" ht="15" customHeight="1" x14ac:dyDescent="0.3">
      <c r="A139" s="2" t="s">
        <v>206</v>
      </c>
      <c r="B139" s="2" t="s">
        <v>34323</v>
      </c>
      <c r="C139" s="3">
        <v>15</v>
      </c>
      <c r="D139" s="2" t="s">
        <v>916</v>
      </c>
      <c r="E139" s="2" t="s">
        <v>927</v>
      </c>
      <c r="F139" s="2" t="s">
        <v>769</v>
      </c>
      <c r="G139" s="2" t="s">
        <v>928</v>
      </c>
      <c r="H139" s="2" t="s">
        <v>929</v>
      </c>
      <c r="I139" s="2"/>
      <c r="J139" s="4" t="s">
        <v>919</v>
      </c>
    </row>
    <row r="140" spans="1:10" ht="15" customHeight="1" x14ac:dyDescent="0.3">
      <c r="A140" s="2" t="s">
        <v>206</v>
      </c>
      <c r="B140" s="2" t="s">
        <v>34323</v>
      </c>
      <c r="C140" s="3">
        <v>15</v>
      </c>
      <c r="D140" s="2" t="s">
        <v>916</v>
      </c>
      <c r="E140" s="2"/>
      <c r="F140" s="2" t="s">
        <v>210</v>
      </c>
      <c r="G140" s="2" t="s">
        <v>631</v>
      </c>
      <c r="H140" s="2" t="s">
        <v>776</v>
      </c>
      <c r="I140" s="2"/>
      <c r="J140" s="4" t="s">
        <v>920</v>
      </c>
    </row>
    <row r="141" spans="1:10" ht="15" customHeight="1" x14ac:dyDescent="0.3">
      <c r="A141" s="2" t="s">
        <v>206</v>
      </c>
      <c r="B141" s="2" t="s">
        <v>34323</v>
      </c>
      <c r="C141" s="3">
        <v>15</v>
      </c>
      <c r="D141" s="2" t="s">
        <v>916</v>
      </c>
      <c r="E141" s="2"/>
      <c r="F141" s="2" t="s">
        <v>210</v>
      </c>
      <c r="G141" s="2" t="s">
        <v>631</v>
      </c>
      <c r="H141" s="2"/>
      <c r="I141" s="2" t="s">
        <v>700</v>
      </c>
      <c r="J141" s="4" t="s">
        <v>920</v>
      </c>
    </row>
    <row r="142" spans="1:10" ht="15" customHeight="1" x14ac:dyDescent="0.3">
      <c r="A142" s="2" t="s">
        <v>206</v>
      </c>
      <c r="B142" s="2" t="s">
        <v>34323</v>
      </c>
      <c r="C142" s="3">
        <v>15</v>
      </c>
      <c r="D142" s="2" t="s">
        <v>916</v>
      </c>
      <c r="E142" s="2" t="s">
        <v>925</v>
      </c>
      <c r="F142" s="2" t="s">
        <v>769</v>
      </c>
      <c r="G142" s="2" t="s">
        <v>708</v>
      </c>
      <c r="H142" s="2" t="s">
        <v>768</v>
      </c>
      <c r="I142" s="2"/>
      <c r="J142" s="4" t="s">
        <v>920</v>
      </c>
    </row>
    <row r="143" spans="1:10" ht="15" customHeight="1" x14ac:dyDescent="0.3">
      <c r="A143" s="2" t="s">
        <v>206</v>
      </c>
      <c r="B143" s="2" t="s">
        <v>34323</v>
      </c>
      <c r="C143" s="3">
        <v>15</v>
      </c>
      <c r="D143" s="2" t="s">
        <v>916</v>
      </c>
      <c r="E143" s="2" t="s">
        <v>930</v>
      </c>
      <c r="F143" s="2" t="s">
        <v>769</v>
      </c>
      <c r="G143" s="2" t="s">
        <v>708</v>
      </c>
      <c r="H143" s="2" t="s">
        <v>929</v>
      </c>
      <c r="I143" s="2"/>
      <c r="J143" s="4" t="s">
        <v>920</v>
      </c>
    </row>
    <row r="144" spans="1:10" ht="15" customHeight="1" x14ac:dyDescent="0.3">
      <c r="A144" s="2" t="s">
        <v>206</v>
      </c>
      <c r="B144" s="2" t="s">
        <v>34323</v>
      </c>
      <c r="C144" s="3">
        <v>15</v>
      </c>
      <c r="D144" s="2" t="s">
        <v>916</v>
      </c>
      <c r="E144" s="2"/>
      <c r="F144" s="2" t="s">
        <v>933</v>
      </c>
      <c r="G144" s="2" t="s">
        <v>770</v>
      </c>
      <c r="H144" s="2" t="s">
        <v>929</v>
      </c>
      <c r="I144" s="2" t="s">
        <v>853</v>
      </c>
      <c r="J144" s="4" t="s">
        <v>920</v>
      </c>
    </row>
    <row r="145" spans="1:10" ht="15" customHeight="1" x14ac:dyDescent="0.3">
      <c r="A145" s="2" t="s">
        <v>206</v>
      </c>
      <c r="B145" s="2" t="s">
        <v>34323</v>
      </c>
      <c r="C145" s="3">
        <v>15</v>
      </c>
      <c r="D145" s="2" t="s">
        <v>916</v>
      </c>
      <c r="E145" s="2"/>
      <c r="F145" s="2" t="s">
        <v>933</v>
      </c>
      <c r="G145" s="2" t="s">
        <v>934</v>
      </c>
      <c r="H145" s="2" t="s">
        <v>853</v>
      </c>
      <c r="I145" s="2" t="s">
        <v>736</v>
      </c>
      <c r="J145" s="4" t="s">
        <v>920</v>
      </c>
    </row>
    <row r="146" spans="1:10" ht="15" customHeight="1" x14ac:dyDescent="0.3">
      <c r="A146" s="2" t="s">
        <v>206</v>
      </c>
      <c r="B146" s="2" t="s">
        <v>34323</v>
      </c>
      <c r="C146" s="3">
        <v>15</v>
      </c>
      <c r="D146" s="2" t="s">
        <v>916</v>
      </c>
      <c r="E146" s="2" t="s">
        <v>921</v>
      </c>
      <c r="F146" s="2" t="s">
        <v>769</v>
      </c>
      <c r="G146" s="2" t="s">
        <v>664</v>
      </c>
      <c r="H146" s="2" t="s">
        <v>675</v>
      </c>
      <c r="I146" s="2"/>
      <c r="J146" s="4" t="s">
        <v>920</v>
      </c>
    </row>
    <row r="147" spans="1:10" ht="15" customHeight="1" x14ac:dyDescent="0.3">
      <c r="A147" s="2" t="s">
        <v>206</v>
      </c>
      <c r="B147" s="2" t="s">
        <v>34323</v>
      </c>
      <c r="C147" s="3">
        <v>15</v>
      </c>
      <c r="D147" s="2" t="s">
        <v>916</v>
      </c>
      <c r="E147" s="2" t="s">
        <v>938</v>
      </c>
      <c r="F147" s="2" t="s">
        <v>939</v>
      </c>
      <c r="G147" s="2" t="s">
        <v>664</v>
      </c>
      <c r="H147" s="2" t="s">
        <v>638</v>
      </c>
      <c r="I147" s="2" t="s">
        <v>751</v>
      </c>
      <c r="J147" s="4" t="s">
        <v>920</v>
      </c>
    </row>
    <row r="148" spans="1:10" ht="15" customHeight="1" x14ac:dyDescent="0.3">
      <c r="A148" s="2" t="s">
        <v>206</v>
      </c>
      <c r="B148" s="2" t="s">
        <v>34323</v>
      </c>
      <c r="C148" s="3">
        <v>15</v>
      </c>
      <c r="D148" s="2" t="s">
        <v>916</v>
      </c>
      <c r="E148" s="2" t="s">
        <v>930</v>
      </c>
      <c r="F148" s="2" t="s">
        <v>767</v>
      </c>
      <c r="G148" s="2" t="s">
        <v>681</v>
      </c>
      <c r="H148" s="2" t="s">
        <v>858</v>
      </c>
      <c r="I148" s="2" t="s">
        <v>929</v>
      </c>
      <c r="J148" s="4" t="s">
        <v>920</v>
      </c>
    </row>
    <row r="149" spans="1:10" ht="15" customHeight="1" x14ac:dyDescent="0.3">
      <c r="A149" s="2" t="s">
        <v>206</v>
      </c>
      <c r="B149" s="2" t="s">
        <v>34323</v>
      </c>
      <c r="C149" s="3">
        <v>15</v>
      </c>
      <c r="D149" s="2" t="s">
        <v>916</v>
      </c>
      <c r="E149" s="2" t="s">
        <v>935</v>
      </c>
      <c r="F149" s="2" t="s">
        <v>936</v>
      </c>
      <c r="G149" s="2" t="s">
        <v>634</v>
      </c>
      <c r="H149" s="2" t="s">
        <v>635</v>
      </c>
      <c r="I149" s="2" t="s">
        <v>851</v>
      </c>
      <c r="J149" s="4" t="s">
        <v>920</v>
      </c>
    </row>
    <row r="150" spans="1:10" ht="15" customHeight="1" x14ac:dyDescent="0.3">
      <c r="A150" s="2" t="s">
        <v>206</v>
      </c>
      <c r="B150" s="2" t="s">
        <v>34323</v>
      </c>
      <c r="C150" s="3">
        <v>15</v>
      </c>
      <c r="D150" s="2" t="s">
        <v>916</v>
      </c>
      <c r="E150" s="2" t="s">
        <v>924</v>
      </c>
      <c r="F150" s="2" t="s">
        <v>769</v>
      </c>
      <c r="G150" s="2" t="s">
        <v>837</v>
      </c>
      <c r="H150" s="2" t="s">
        <v>746</v>
      </c>
      <c r="I150" s="2"/>
      <c r="J150" s="4" t="s">
        <v>920</v>
      </c>
    </row>
    <row r="151" spans="1:10" ht="15" customHeight="1" x14ac:dyDescent="0.3">
      <c r="A151" s="2" t="s">
        <v>206</v>
      </c>
      <c r="B151" s="2" t="s">
        <v>34323</v>
      </c>
      <c r="C151" s="3">
        <v>15</v>
      </c>
      <c r="D151" s="2" t="s">
        <v>916</v>
      </c>
      <c r="E151" s="2" t="s">
        <v>937</v>
      </c>
      <c r="F151" s="2" t="s">
        <v>769</v>
      </c>
      <c r="G151" s="2" t="s">
        <v>837</v>
      </c>
      <c r="H151" s="2" t="s">
        <v>929</v>
      </c>
      <c r="I151" s="2" t="s">
        <v>746</v>
      </c>
      <c r="J151" s="4" t="s">
        <v>920</v>
      </c>
    </row>
    <row r="152" spans="1:10" ht="15" customHeight="1" x14ac:dyDescent="0.3">
      <c r="A152" s="2" t="s">
        <v>206</v>
      </c>
      <c r="B152" s="2" t="s">
        <v>34323</v>
      </c>
      <c r="C152" s="3">
        <v>15</v>
      </c>
      <c r="D152" s="2" t="s">
        <v>916</v>
      </c>
      <c r="E152" s="2"/>
      <c r="F152" s="2" t="s">
        <v>210</v>
      </c>
      <c r="G152" s="2" t="s">
        <v>922</v>
      </c>
      <c r="H152" s="2" t="s">
        <v>851</v>
      </c>
      <c r="I152" s="2"/>
      <c r="J152" s="4" t="s">
        <v>920</v>
      </c>
    </row>
    <row r="153" spans="1:10" ht="15" customHeight="1" x14ac:dyDescent="0.3">
      <c r="A153" s="2" t="s">
        <v>206</v>
      </c>
      <c r="B153" s="2" t="s">
        <v>34323</v>
      </c>
      <c r="C153" s="3">
        <v>15</v>
      </c>
      <c r="D153" s="2" t="s">
        <v>916</v>
      </c>
      <c r="E153" s="2" t="s">
        <v>926</v>
      </c>
      <c r="F153" s="2" t="s">
        <v>767</v>
      </c>
      <c r="G153" s="2" t="s">
        <v>761</v>
      </c>
      <c r="H153" s="2" t="s">
        <v>768</v>
      </c>
      <c r="I153" s="2"/>
      <c r="J153" s="4" t="s">
        <v>920</v>
      </c>
    </row>
    <row r="154" spans="1:10" ht="15" customHeight="1" x14ac:dyDescent="0.3">
      <c r="A154" s="2" t="s">
        <v>206</v>
      </c>
      <c r="B154" s="2" t="s">
        <v>34323</v>
      </c>
      <c r="C154" s="3">
        <v>15</v>
      </c>
      <c r="D154" s="2" t="s">
        <v>916</v>
      </c>
      <c r="E154" s="2" t="s">
        <v>931</v>
      </c>
      <c r="F154" s="2" t="s">
        <v>769</v>
      </c>
      <c r="G154" s="2" t="s">
        <v>761</v>
      </c>
      <c r="H154" s="2" t="s">
        <v>929</v>
      </c>
      <c r="I154" s="2"/>
      <c r="J154" s="4" t="s">
        <v>920</v>
      </c>
    </row>
    <row r="155" spans="1:10" ht="15" customHeight="1" x14ac:dyDescent="0.3">
      <c r="A155" s="2" t="s">
        <v>206</v>
      </c>
      <c r="B155" s="2" t="s">
        <v>34323</v>
      </c>
      <c r="C155" s="3">
        <v>15</v>
      </c>
      <c r="D155" s="2" t="s">
        <v>916</v>
      </c>
      <c r="E155" s="2"/>
      <c r="F155" s="2" t="s">
        <v>917</v>
      </c>
      <c r="G155" s="2" t="s">
        <v>645</v>
      </c>
      <c r="H155" s="2" t="s">
        <v>918</v>
      </c>
      <c r="I155" s="2"/>
      <c r="J155" s="4" t="s">
        <v>919</v>
      </c>
    </row>
    <row r="156" spans="1:10" ht="15" customHeight="1" x14ac:dyDescent="0.3">
      <c r="A156" s="2" t="s">
        <v>217</v>
      </c>
      <c r="B156" s="2" t="s">
        <v>34324</v>
      </c>
      <c r="C156" s="3">
        <v>16</v>
      </c>
      <c r="D156" s="2" t="s">
        <v>940</v>
      </c>
      <c r="E156" s="2" t="s">
        <v>956</v>
      </c>
      <c r="F156" s="2" t="s">
        <v>941</v>
      </c>
      <c r="G156" s="2" t="s">
        <v>637</v>
      </c>
      <c r="H156" s="2" t="s">
        <v>957</v>
      </c>
      <c r="I156" s="2" t="s">
        <v>675</v>
      </c>
      <c r="J156" s="4" t="s">
        <v>946</v>
      </c>
    </row>
    <row r="157" spans="1:10" ht="15" customHeight="1" x14ac:dyDescent="0.3">
      <c r="A157" s="2" t="s">
        <v>217</v>
      </c>
      <c r="B157" s="2" t="s">
        <v>34324</v>
      </c>
      <c r="C157" s="3">
        <v>16</v>
      </c>
      <c r="D157" s="2" t="s">
        <v>940</v>
      </c>
      <c r="E157" s="2" t="s">
        <v>956</v>
      </c>
      <c r="F157" s="2" t="s">
        <v>941</v>
      </c>
      <c r="G157" s="2" t="s">
        <v>637</v>
      </c>
      <c r="H157" s="2" t="s">
        <v>768</v>
      </c>
      <c r="I157" s="2" t="s">
        <v>957</v>
      </c>
      <c r="J157" s="4" t="s">
        <v>946</v>
      </c>
    </row>
    <row r="158" spans="1:10" ht="15" customHeight="1" x14ac:dyDescent="0.3">
      <c r="A158" s="2" t="s">
        <v>217</v>
      </c>
      <c r="B158" s="2" t="s">
        <v>34324</v>
      </c>
      <c r="C158" s="3">
        <v>16</v>
      </c>
      <c r="D158" s="2" t="s">
        <v>940</v>
      </c>
      <c r="E158" s="2"/>
      <c r="F158" s="2" t="s">
        <v>220</v>
      </c>
      <c r="G158" s="2" t="s">
        <v>947</v>
      </c>
      <c r="H158" s="2" t="s">
        <v>948</v>
      </c>
      <c r="I158" s="2"/>
      <c r="J158" s="4" t="s">
        <v>949</v>
      </c>
    </row>
    <row r="159" spans="1:10" ht="15" customHeight="1" x14ac:dyDescent="0.3">
      <c r="A159" s="2" t="s">
        <v>217</v>
      </c>
      <c r="B159" s="2" t="s">
        <v>34324</v>
      </c>
      <c r="C159" s="3">
        <v>16</v>
      </c>
      <c r="D159" s="2" t="s">
        <v>940</v>
      </c>
      <c r="E159" s="2"/>
      <c r="F159" s="2" t="s">
        <v>220</v>
      </c>
      <c r="G159" s="2" t="s">
        <v>950</v>
      </c>
      <c r="H159" s="2" t="s">
        <v>781</v>
      </c>
      <c r="I159" s="2"/>
      <c r="J159" s="4" t="s">
        <v>949</v>
      </c>
    </row>
    <row r="160" spans="1:10" ht="15" customHeight="1" x14ac:dyDescent="0.3">
      <c r="A160" s="2" t="s">
        <v>217</v>
      </c>
      <c r="B160" s="2" t="s">
        <v>34324</v>
      </c>
      <c r="C160" s="3">
        <v>16</v>
      </c>
      <c r="D160" s="2" t="s">
        <v>940</v>
      </c>
      <c r="E160" s="2"/>
      <c r="F160" s="2" t="s">
        <v>220</v>
      </c>
      <c r="G160" s="2" t="s">
        <v>950</v>
      </c>
      <c r="H160" s="2" t="s">
        <v>632</v>
      </c>
      <c r="I160" s="2" t="s">
        <v>815</v>
      </c>
      <c r="J160" s="4" t="s">
        <v>949</v>
      </c>
    </row>
    <row r="161" spans="1:10" ht="15" customHeight="1" x14ac:dyDescent="0.3">
      <c r="A161" s="2" t="s">
        <v>217</v>
      </c>
      <c r="B161" s="2" t="s">
        <v>34324</v>
      </c>
      <c r="C161" s="3">
        <v>16</v>
      </c>
      <c r="D161" s="2" t="s">
        <v>940</v>
      </c>
      <c r="E161" s="2"/>
      <c r="F161" s="2" t="s">
        <v>941</v>
      </c>
      <c r="G161" s="2" t="s">
        <v>942</v>
      </c>
      <c r="H161" s="2"/>
      <c r="I161" s="2" t="s">
        <v>943</v>
      </c>
      <c r="J161" s="4" t="s">
        <v>944</v>
      </c>
    </row>
    <row r="162" spans="1:10" ht="15" customHeight="1" x14ac:dyDescent="0.3">
      <c r="A162" s="2" t="s">
        <v>217</v>
      </c>
      <c r="B162" s="2" t="s">
        <v>34324</v>
      </c>
      <c r="C162" s="3">
        <v>16</v>
      </c>
      <c r="D162" s="2" t="s">
        <v>940</v>
      </c>
      <c r="E162" s="2" t="s">
        <v>951</v>
      </c>
      <c r="F162" s="2" t="s">
        <v>952</v>
      </c>
      <c r="G162" s="2" t="s">
        <v>907</v>
      </c>
      <c r="H162" s="2"/>
      <c r="I162" s="2"/>
      <c r="J162" s="4" t="s">
        <v>953</v>
      </c>
    </row>
    <row r="163" spans="1:10" ht="15" customHeight="1" x14ac:dyDescent="0.3">
      <c r="A163" s="2" t="s">
        <v>217</v>
      </c>
      <c r="B163" s="2" t="s">
        <v>34324</v>
      </c>
      <c r="C163" s="3">
        <v>16</v>
      </c>
      <c r="D163" s="2" t="s">
        <v>940</v>
      </c>
      <c r="E163" s="2"/>
      <c r="F163" s="2" t="s">
        <v>220</v>
      </c>
      <c r="G163" s="2" t="s">
        <v>634</v>
      </c>
      <c r="H163" s="2" t="s">
        <v>945</v>
      </c>
      <c r="I163" s="2"/>
      <c r="J163" s="4" t="s">
        <v>946</v>
      </c>
    </row>
    <row r="164" spans="1:10" ht="15" customHeight="1" x14ac:dyDescent="0.3">
      <c r="A164" s="2" t="s">
        <v>217</v>
      </c>
      <c r="B164" s="2" t="s">
        <v>34324</v>
      </c>
      <c r="C164" s="3">
        <v>16</v>
      </c>
      <c r="D164" s="2" t="s">
        <v>940</v>
      </c>
      <c r="E164" s="2"/>
      <c r="F164" s="2" t="s">
        <v>220</v>
      </c>
      <c r="G164" s="2" t="s">
        <v>634</v>
      </c>
      <c r="H164" s="2" t="s">
        <v>632</v>
      </c>
      <c r="I164" s="2" t="s">
        <v>695</v>
      </c>
      <c r="J164" s="4" t="s">
        <v>946</v>
      </c>
    </row>
    <row r="165" spans="1:10" ht="15" customHeight="1" x14ac:dyDescent="0.3">
      <c r="A165" s="2" t="s">
        <v>217</v>
      </c>
      <c r="B165" s="2" t="s">
        <v>34324</v>
      </c>
      <c r="C165" s="3">
        <v>16</v>
      </c>
      <c r="D165" s="2" t="s">
        <v>940</v>
      </c>
      <c r="E165" s="2" t="s">
        <v>955</v>
      </c>
      <c r="F165" s="2" t="s">
        <v>220</v>
      </c>
      <c r="G165" s="2" t="s">
        <v>634</v>
      </c>
      <c r="H165" s="2"/>
      <c r="I165" s="2" t="s">
        <v>740</v>
      </c>
      <c r="J165" s="4" t="s">
        <v>946</v>
      </c>
    </row>
    <row r="166" spans="1:10" ht="15" customHeight="1" x14ac:dyDescent="0.3">
      <c r="A166" s="2" t="s">
        <v>217</v>
      </c>
      <c r="B166" s="2" t="s">
        <v>34324</v>
      </c>
      <c r="C166" s="3">
        <v>16</v>
      </c>
      <c r="D166" s="2" t="s">
        <v>940</v>
      </c>
      <c r="E166" s="2" t="s">
        <v>956</v>
      </c>
      <c r="F166" s="2" t="s">
        <v>941</v>
      </c>
      <c r="G166" s="2" t="s">
        <v>634</v>
      </c>
      <c r="H166" s="2" t="s">
        <v>675</v>
      </c>
      <c r="I166" s="2" t="s">
        <v>776</v>
      </c>
      <c r="J166" s="4" t="s">
        <v>946</v>
      </c>
    </row>
    <row r="167" spans="1:10" ht="15" customHeight="1" x14ac:dyDescent="0.3">
      <c r="A167" s="2" t="s">
        <v>217</v>
      </c>
      <c r="B167" s="2" t="s">
        <v>34324</v>
      </c>
      <c r="C167" s="3">
        <v>16</v>
      </c>
      <c r="D167" s="2" t="s">
        <v>940</v>
      </c>
      <c r="E167" s="2"/>
      <c r="F167" s="2" t="s">
        <v>941</v>
      </c>
      <c r="G167" s="2" t="s">
        <v>954</v>
      </c>
      <c r="H167" s="2" t="s">
        <v>632</v>
      </c>
      <c r="I167" s="2" t="s">
        <v>815</v>
      </c>
      <c r="J167" s="4" t="s">
        <v>949</v>
      </c>
    </row>
    <row r="168" spans="1:10" ht="15" customHeight="1" x14ac:dyDescent="0.3">
      <c r="A168" s="2" t="s">
        <v>230</v>
      </c>
      <c r="B168" s="2" t="s">
        <v>34325</v>
      </c>
      <c r="C168" s="3">
        <v>17</v>
      </c>
      <c r="D168" s="2" t="s">
        <v>958</v>
      </c>
      <c r="E168" s="2" t="s">
        <v>959</v>
      </c>
      <c r="F168" s="2" t="s">
        <v>234</v>
      </c>
      <c r="G168" s="2" t="s">
        <v>631</v>
      </c>
      <c r="H168" s="2" t="s">
        <v>960</v>
      </c>
      <c r="I168" s="2"/>
      <c r="J168" s="4" t="s">
        <v>961</v>
      </c>
    </row>
    <row r="169" spans="1:10" ht="15" customHeight="1" x14ac:dyDescent="0.3">
      <c r="A169" s="2" t="s">
        <v>230</v>
      </c>
      <c r="B169" s="2" t="s">
        <v>34325</v>
      </c>
      <c r="C169" s="3">
        <v>17</v>
      </c>
      <c r="D169" s="2" t="s">
        <v>958</v>
      </c>
      <c r="E169" s="2" t="s">
        <v>636</v>
      </c>
      <c r="F169" s="2" t="s">
        <v>234</v>
      </c>
      <c r="G169" s="2" t="s">
        <v>966</v>
      </c>
      <c r="H169" s="2" t="s">
        <v>965</v>
      </c>
      <c r="I169" s="2"/>
      <c r="J169" s="4" t="s">
        <v>961</v>
      </c>
    </row>
    <row r="170" spans="1:10" ht="15" customHeight="1" x14ac:dyDescent="0.3">
      <c r="A170" s="2" t="s">
        <v>230</v>
      </c>
      <c r="B170" s="2" t="s">
        <v>34325</v>
      </c>
      <c r="C170" s="3">
        <v>17</v>
      </c>
      <c r="D170" s="2" t="s">
        <v>958</v>
      </c>
      <c r="E170" s="2" t="s">
        <v>636</v>
      </c>
      <c r="F170" s="2" t="s">
        <v>968</v>
      </c>
      <c r="G170" s="2" t="s">
        <v>969</v>
      </c>
      <c r="H170" s="2" t="s">
        <v>905</v>
      </c>
      <c r="I170" s="2" t="s">
        <v>970</v>
      </c>
      <c r="J170" s="4" t="s">
        <v>961</v>
      </c>
    </row>
    <row r="171" spans="1:10" ht="15" customHeight="1" x14ac:dyDescent="0.3">
      <c r="A171" s="2" t="s">
        <v>230</v>
      </c>
      <c r="B171" s="2" t="s">
        <v>34325</v>
      </c>
      <c r="C171" s="3">
        <v>17</v>
      </c>
      <c r="D171" s="2" t="s">
        <v>958</v>
      </c>
      <c r="E171" s="2" t="s">
        <v>636</v>
      </c>
      <c r="F171" s="2" t="s">
        <v>234</v>
      </c>
      <c r="G171" s="2" t="s">
        <v>964</v>
      </c>
      <c r="H171" s="2" t="s">
        <v>965</v>
      </c>
      <c r="I171" s="2"/>
      <c r="J171" s="4" t="s">
        <v>961</v>
      </c>
    </row>
    <row r="172" spans="1:10" ht="15" customHeight="1" x14ac:dyDescent="0.3">
      <c r="A172" s="2" t="s">
        <v>230</v>
      </c>
      <c r="B172" s="2" t="s">
        <v>34325</v>
      </c>
      <c r="C172" s="3">
        <v>17</v>
      </c>
      <c r="D172" s="2" t="s">
        <v>958</v>
      </c>
      <c r="E172" s="2" t="s">
        <v>913</v>
      </c>
      <c r="F172" s="2" t="s">
        <v>234</v>
      </c>
      <c r="G172" s="2" t="s">
        <v>971</v>
      </c>
      <c r="H172" s="2" t="s">
        <v>972</v>
      </c>
      <c r="I172" s="2" t="s">
        <v>970</v>
      </c>
      <c r="J172" s="4" t="s">
        <v>961</v>
      </c>
    </row>
    <row r="173" spans="1:10" ht="15" customHeight="1" x14ac:dyDescent="0.3">
      <c r="A173" s="2" t="s">
        <v>230</v>
      </c>
      <c r="B173" s="2" t="s">
        <v>34325</v>
      </c>
      <c r="C173" s="3">
        <v>17</v>
      </c>
      <c r="D173" s="2" t="s">
        <v>958</v>
      </c>
      <c r="E173" s="2"/>
      <c r="F173" s="2" t="s">
        <v>234</v>
      </c>
      <c r="G173" s="2" t="s">
        <v>907</v>
      </c>
      <c r="H173" s="2"/>
      <c r="I173" s="2"/>
      <c r="J173" s="4" t="s">
        <v>967</v>
      </c>
    </row>
    <row r="174" spans="1:10" ht="15" customHeight="1" x14ac:dyDescent="0.3">
      <c r="A174" s="2" t="s">
        <v>230</v>
      </c>
      <c r="B174" s="2" t="s">
        <v>34325</v>
      </c>
      <c r="C174" s="3">
        <v>17</v>
      </c>
      <c r="D174" s="2" t="s">
        <v>958</v>
      </c>
      <c r="E174" s="2" t="s">
        <v>636</v>
      </c>
      <c r="F174" s="2" t="s">
        <v>234</v>
      </c>
      <c r="G174" s="2" t="s">
        <v>962</v>
      </c>
      <c r="H174" s="2" t="s">
        <v>963</v>
      </c>
      <c r="I174" s="2"/>
      <c r="J174" s="4" t="s">
        <v>961</v>
      </c>
    </row>
    <row r="175" spans="1:10" ht="15" customHeight="1" x14ac:dyDescent="0.3">
      <c r="A175" s="2" t="s">
        <v>230</v>
      </c>
      <c r="B175" s="2" t="s">
        <v>34325</v>
      </c>
      <c r="C175" s="3">
        <v>17</v>
      </c>
      <c r="D175" s="2" t="s">
        <v>958</v>
      </c>
      <c r="E175" s="2" t="s">
        <v>973</v>
      </c>
      <c r="F175" s="2" t="s">
        <v>234</v>
      </c>
      <c r="G175" s="2" t="s">
        <v>974</v>
      </c>
      <c r="H175" s="2" t="s">
        <v>975</v>
      </c>
      <c r="I175" s="2" t="s">
        <v>905</v>
      </c>
      <c r="J175" s="4" t="s">
        <v>961</v>
      </c>
    </row>
    <row r="176" spans="1:10" ht="15" customHeight="1" x14ac:dyDescent="0.3">
      <c r="A176" s="2" t="s">
        <v>230</v>
      </c>
      <c r="B176" s="2" t="s">
        <v>34325</v>
      </c>
      <c r="C176" s="3">
        <v>17</v>
      </c>
      <c r="D176" s="2" t="s">
        <v>958</v>
      </c>
      <c r="E176" s="2" t="s">
        <v>636</v>
      </c>
      <c r="F176" s="2" t="s">
        <v>976</v>
      </c>
      <c r="G176" s="2" t="s">
        <v>974</v>
      </c>
      <c r="H176" s="2" t="s">
        <v>977</v>
      </c>
      <c r="I176" s="2" t="s">
        <v>978</v>
      </c>
      <c r="J176" s="4" t="s">
        <v>961</v>
      </c>
    </row>
    <row r="177" spans="1:10" ht="15" customHeight="1" x14ac:dyDescent="0.3">
      <c r="A177" s="2" t="s">
        <v>230</v>
      </c>
      <c r="B177" s="2" t="s">
        <v>34325</v>
      </c>
      <c r="C177" s="3">
        <v>17</v>
      </c>
      <c r="D177" s="2" t="s">
        <v>958</v>
      </c>
      <c r="E177" s="2" t="s">
        <v>345</v>
      </c>
      <c r="F177" s="2" t="s">
        <v>979</v>
      </c>
      <c r="G177" s="2" t="s">
        <v>974</v>
      </c>
      <c r="H177" s="2" t="s">
        <v>972</v>
      </c>
      <c r="I177" s="2" t="s">
        <v>977</v>
      </c>
      <c r="J177" s="4" t="s">
        <v>961</v>
      </c>
    </row>
    <row r="178" spans="1:10" ht="15" customHeight="1" x14ac:dyDescent="0.3">
      <c r="A178" s="2" t="s">
        <v>230</v>
      </c>
      <c r="B178" s="2" t="s">
        <v>34325</v>
      </c>
      <c r="C178" s="3">
        <v>17</v>
      </c>
      <c r="D178" s="2" t="s">
        <v>958</v>
      </c>
      <c r="E178" s="2" t="s">
        <v>345</v>
      </c>
      <c r="F178" s="2" t="s">
        <v>234</v>
      </c>
      <c r="G178" s="2" t="s">
        <v>974</v>
      </c>
      <c r="H178" s="2" t="s">
        <v>980</v>
      </c>
      <c r="I178" s="2" t="s">
        <v>706</v>
      </c>
      <c r="J178" s="4" t="s">
        <v>961</v>
      </c>
    </row>
    <row r="179" spans="1:10" ht="15" customHeight="1" x14ac:dyDescent="0.3">
      <c r="A179" s="2" t="s">
        <v>243</v>
      </c>
      <c r="B179" s="2" t="s">
        <v>34326</v>
      </c>
      <c r="C179" s="3">
        <v>18</v>
      </c>
      <c r="D179" s="2" t="s">
        <v>981</v>
      </c>
      <c r="E179" s="2" t="s">
        <v>140</v>
      </c>
      <c r="F179" s="2" t="s">
        <v>990</v>
      </c>
      <c r="G179" s="2" t="s">
        <v>637</v>
      </c>
      <c r="H179" s="2"/>
      <c r="I179" s="2" t="s">
        <v>646</v>
      </c>
      <c r="J179" s="4" t="s">
        <v>989</v>
      </c>
    </row>
    <row r="180" spans="1:10" ht="15" customHeight="1" x14ac:dyDescent="0.3">
      <c r="A180" s="2" t="s">
        <v>243</v>
      </c>
      <c r="B180" s="2" t="s">
        <v>34326</v>
      </c>
      <c r="C180" s="3">
        <v>18</v>
      </c>
      <c r="D180" s="2" t="s">
        <v>981</v>
      </c>
      <c r="E180" s="2" t="s">
        <v>811</v>
      </c>
      <c r="F180" s="2" t="s">
        <v>246</v>
      </c>
      <c r="G180" s="2" t="s">
        <v>631</v>
      </c>
      <c r="H180" s="2"/>
      <c r="I180" s="2" t="s">
        <v>957</v>
      </c>
      <c r="J180" s="4" t="s">
        <v>989</v>
      </c>
    </row>
    <row r="181" spans="1:10" ht="15" customHeight="1" x14ac:dyDescent="0.3">
      <c r="A181" s="2" t="s">
        <v>243</v>
      </c>
      <c r="B181" s="2" t="s">
        <v>34326</v>
      </c>
      <c r="C181" s="3">
        <v>18</v>
      </c>
      <c r="D181" s="2" t="s">
        <v>981</v>
      </c>
      <c r="E181" s="2" t="s">
        <v>140</v>
      </c>
      <c r="F181" s="2" t="s">
        <v>990</v>
      </c>
      <c r="G181" s="2" t="s">
        <v>631</v>
      </c>
      <c r="H181" s="2"/>
      <c r="I181" s="2" t="s">
        <v>746</v>
      </c>
      <c r="J181" s="4" t="s">
        <v>989</v>
      </c>
    </row>
    <row r="182" spans="1:10" ht="15" customHeight="1" x14ac:dyDescent="0.3">
      <c r="A182" s="2" t="s">
        <v>243</v>
      </c>
      <c r="B182" s="2" t="s">
        <v>34326</v>
      </c>
      <c r="C182" s="3">
        <v>18</v>
      </c>
      <c r="D182" s="2" t="s">
        <v>981</v>
      </c>
      <c r="E182" s="2"/>
      <c r="F182" s="2" t="s">
        <v>246</v>
      </c>
      <c r="G182" s="2" t="s">
        <v>738</v>
      </c>
      <c r="H182" s="2" t="s">
        <v>781</v>
      </c>
      <c r="I182" s="2"/>
      <c r="J182" s="4" t="s">
        <v>982</v>
      </c>
    </row>
    <row r="183" spans="1:10" ht="15" customHeight="1" x14ac:dyDescent="0.3">
      <c r="A183" s="2" t="s">
        <v>243</v>
      </c>
      <c r="B183" s="2" t="s">
        <v>34326</v>
      </c>
      <c r="C183" s="3">
        <v>18</v>
      </c>
      <c r="D183" s="2" t="s">
        <v>981</v>
      </c>
      <c r="E183" s="2"/>
      <c r="F183" s="2" t="s">
        <v>988</v>
      </c>
      <c r="G183" s="2" t="s">
        <v>738</v>
      </c>
      <c r="H183" s="2" t="s">
        <v>740</v>
      </c>
      <c r="I183" s="2" t="s">
        <v>864</v>
      </c>
      <c r="J183" s="4" t="s">
        <v>982</v>
      </c>
    </row>
    <row r="184" spans="1:10" ht="15" customHeight="1" x14ac:dyDescent="0.3">
      <c r="A184" s="2" t="s">
        <v>243</v>
      </c>
      <c r="B184" s="2" t="s">
        <v>34326</v>
      </c>
      <c r="C184" s="3">
        <v>18</v>
      </c>
      <c r="D184" s="2" t="s">
        <v>981</v>
      </c>
      <c r="E184" s="2" t="s">
        <v>983</v>
      </c>
      <c r="F184" s="2" t="s">
        <v>984</v>
      </c>
      <c r="G184" s="2" t="s">
        <v>641</v>
      </c>
      <c r="H184" s="2" t="s">
        <v>985</v>
      </c>
      <c r="I184" s="2"/>
      <c r="J184" s="4" t="s">
        <v>982</v>
      </c>
    </row>
    <row r="185" spans="1:10" ht="15" customHeight="1" x14ac:dyDescent="0.3">
      <c r="A185" s="2" t="s">
        <v>243</v>
      </c>
      <c r="B185" s="2" t="s">
        <v>34326</v>
      </c>
      <c r="C185" s="3">
        <v>18</v>
      </c>
      <c r="D185" s="2" t="s">
        <v>981</v>
      </c>
      <c r="E185" s="2" t="s">
        <v>986</v>
      </c>
      <c r="F185" s="2" t="s">
        <v>246</v>
      </c>
      <c r="G185" s="2" t="s">
        <v>634</v>
      </c>
      <c r="H185" s="2" t="s">
        <v>987</v>
      </c>
      <c r="I185" s="2"/>
      <c r="J185" s="4" t="s">
        <v>982</v>
      </c>
    </row>
    <row r="186" spans="1:10" ht="15" customHeight="1" x14ac:dyDescent="0.3">
      <c r="A186" s="2" t="s">
        <v>254</v>
      </c>
      <c r="B186" s="2" t="s">
        <v>34327</v>
      </c>
      <c r="C186" s="3">
        <v>19</v>
      </c>
      <c r="D186" s="2" t="s">
        <v>991</v>
      </c>
      <c r="E186" s="2" t="s">
        <v>1000</v>
      </c>
      <c r="F186" s="2" t="s">
        <v>258</v>
      </c>
      <c r="G186" s="2" t="s">
        <v>1001</v>
      </c>
      <c r="H186" s="2"/>
      <c r="I186" s="2"/>
      <c r="J186" s="4" t="s">
        <v>1002</v>
      </c>
    </row>
    <row r="187" spans="1:10" ht="15" customHeight="1" x14ac:dyDescent="0.3">
      <c r="A187" s="2" t="s">
        <v>254</v>
      </c>
      <c r="B187" s="2" t="s">
        <v>34327</v>
      </c>
      <c r="C187" s="3">
        <v>19</v>
      </c>
      <c r="D187" s="2" t="s">
        <v>991</v>
      </c>
      <c r="E187" s="2" t="s">
        <v>1003</v>
      </c>
      <c r="F187" s="2" t="s">
        <v>258</v>
      </c>
      <c r="G187" s="2" t="s">
        <v>1001</v>
      </c>
      <c r="H187" s="2"/>
      <c r="I187" s="2"/>
      <c r="J187" s="4" t="s">
        <v>1004</v>
      </c>
    </row>
    <row r="188" spans="1:10" ht="15" customHeight="1" x14ac:dyDescent="0.3">
      <c r="A188" s="2" t="s">
        <v>254</v>
      </c>
      <c r="B188" s="2" t="s">
        <v>34327</v>
      </c>
      <c r="C188" s="3">
        <v>19</v>
      </c>
      <c r="D188" s="2" t="s">
        <v>991</v>
      </c>
      <c r="E188" s="2" t="s">
        <v>1007</v>
      </c>
      <c r="F188" s="2" t="s">
        <v>998</v>
      </c>
      <c r="G188" s="2" t="s">
        <v>847</v>
      </c>
      <c r="H188" s="2"/>
      <c r="I188" s="2"/>
      <c r="J188" s="4" t="s">
        <v>1008</v>
      </c>
    </row>
    <row r="189" spans="1:10" ht="15" customHeight="1" x14ac:dyDescent="0.3">
      <c r="A189" s="2" t="s">
        <v>254</v>
      </c>
      <c r="B189" s="2" t="s">
        <v>34327</v>
      </c>
      <c r="C189" s="3">
        <v>19</v>
      </c>
      <c r="D189" s="2" t="s">
        <v>991</v>
      </c>
      <c r="E189" s="2" t="s">
        <v>995</v>
      </c>
      <c r="F189" s="2" t="s">
        <v>258</v>
      </c>
      <c r="G189" s="2" t="s">
        <v>641</v>
      </c>
      <c r="H189" s="2"/>
      <c r="I189" s="2"/>
      <c r="J189" s="4" t="s">
        <v>997</v>
      </c>
    </row>
    <row r="190" spans="1:10" ht="15" customHeight="1" x14ac:dyDescent="0.3">
      <c r="A190" s="2" t="s">
        <v>254</v>
      </c>
      <c r="B190" s="2" t="s">
        <v>34327</v>
      </c>
      <c r="C190" s="3">
        <v>19</v>
      </c>
      <c r="D190" s="2" t="s">
        <v>991</v>
      </c>
      <c r="E190" s="2" t="s">
        <v>992</v>
      </c>
      <c r="F190" s="2" t="s">
        <v>258</v>
      </c>
      <c r="G190" s="2" t="s">
        <v>664</v>
      </c>
      <c r="H190" s="2" t="s">
        <v>993</v>
      </c>
      <c r="I190" s="2"/>
      <c r="J190" s="4" t="s">
        <v>994</v>
      </c>
    </row>
    <row r="191" spans="1:10" ht="15" customHeight="1" x14ac:dyDescent="0.3">
      <c r="A191" s="2" t="s">
        <v>254</v>
      </c>
      <c r="B191" s="2" t="s">
        <v>34327</v>
      </c>
      <c r="C191" s="3">
        <v>19</v>
      </c>
      <c r="D191" s="2" t="s">
        <v>991</v>
      </c>
      <c r="E191" s="2" t="s">
        <v>1005</v>
      </c>
      <c r="F191" s="2" t="s">
        <v>258</v>
      </c>
      <c r="G191" s="2" t="s">
        <v>664</v>
      </c>
      <c r="H191" s="2"/>
      <c r="I191" s="2"/>
      <c r="J191" s="4" t="s">
        <v>1006</v>
      </c>
    </row>
    <row r="192" spans="1:10" ht="15" customHeight="1" x14ac:dyDescent="0.3">
      <c r="A192" s="2" t="s">
        <v>254</v>
      </c>
      <c r="B192" s="2" t="s">
        <v>34327</v>
      </c>
      <c r="C192" s="3">
        <v>19</v>
      </c>
      <c r="D192" s="2" t="s">
        <v>991</v>
      </c>
      <c r="E192" s="2" t="s">
        <v>995</v>
      </c>
      <c r="F192" s="2" t="s">
        <v>258</v>
      </c>
      <c r="G192" s="2" t="s">
        <v>634</v>
      </c>
      <c r="H192" s="2" t="s">
        <v>996</v>
      </c>
      <c r="I192" s="2"/>
      <c r="J192" s="4" t="s">
        <v>997</v>
      </c>
    </row>
    <row r="193" spans="1:10" ht="15" customHeight="1" x14ac:dyDescent="0.3">
      <c r="A193" s="2" t="s">
        <v>254</v>
      </c>
      <c r="B193" s="2" t="s">
        <v>34327</v>
      </c>
      <c r="C193" s="3">
        <v>19</v>
      </c>
      <c r="D193" s="2" t="s">
        <v>991</v>
      </c>
      <c r="E193" s="2"/>
      <c r="F193" s="2" t="s">
        <v>998</v>
      </c>
      <c r="G193" s="2" t="s">
        <v>634</v>
      </c>
      <c r="H193" s="2" t="s">
        <v>638</v>
      </c>
      <c r="I193" s="2"/>
      <c r="J193" s="4" t="s">
        <v>999</v>
      </c>
    </row>
    <row r="194" spans="1:10" ht="15" customHeight="1" x14ac:dyDescent="0.3">
      <c r="A194" s="2" t="s">
        <v>254</v>
      </c>
      <c r="B194" s="2" t="s">
        <v>34327</v>
      </c>
      <c r="C194" s="3">
        <v>19</v>
      </c>
      <c r="D194" s="2" t="s">
        <v>991</v>
      </c>
      <c r="E194" s="2" t="s">
        <v>1009</v>
      </c>
      <c r="F194" s="2" t="s">
        <v>258</v>
      </c>
      <c r="G194" s="2" t="s">
        <v>922</v>
      </c>
      <c r="H194" s="2"/>
      <c r="I194" s="2"/>
      <c r="J194" s="4" t="s">
        <v>1010</v>
      </c>
    </row>
    <row r="195" spans="1:10" ht="15" customHeight="1" x14ac:dyDescent="0.3">
      <c r="A195" s="2" t="s">
        <v>267</v>
      </c>
      <c r="B195" s="2" t="s">
        <v>34328</v>
      </c>
      <c r="C195" s="3">
        <v>20</v>
      </c>
      <c r="D195" s="2" t="s">
        <v>1011</v>
      </c>
      <c r="E195" s="2"/>
      <c r="F195" s="2" t="s">
        <v>272</v>
      </c>
      <c r="G195" s="2" t="s">
        <v>637</v>
      </c>
      <c r="H195" s="2"/>
      <c r="I195" s="2"/>
      <c r="J195" s="4" t="s">
        <v>1015</v>
      </c>
    </row>
    <row r="196" spans="1:10" ht="15" customHeight="1" x14ac:dyDescent="0.3">
      <c r="A196" s="2" t="s">
        <v>267</v>
      </c>
      <c r="B196" s="2" t="s">
        <v>34328</v>
      </c>
      <c r="C196" s="3">
        <v>20</v>
      </c>
      <c r="D196" s="2" t="s">
        <v>1011</v>
      </c>
      <c r="E196" s="2" t="s">
        <v>1016</v>
      </c>
      <c r="F196" s="2" t="s">
        <v>1017</v>
      </c>
      <c r="G196" s="2" t="s">
        <v>637</v>
      </c>
      <c r="H196" s="2"/>
      <c r="I196" s="2"/>
      <c r="J196" s="4" t="s">
        <v>1015</v>
      </c>
    </row>
    <row r="197" spans="1:10" ht="15" customHeight="1" x14ac:dyDescent="0.3">
      <c r="A197" s="2" t="s">
        <v>267</v>
      </c>
      <c r="B197" s="2" t="s">
        <v>34328</v>
      </c>
      <c r="C197" s="3">
        <v>20</v>
      </c>
      <c r="D197" s="2" t="s">
        <v>1011</v>
      </c>
      <c r="E197" s="2" t="s">
        <v>140</v>
      </c>
      <c r="F197" s="2" t="s">
        <v>1017</v>
      </c>
      <c r="G197" s="2" t="s">
        <v>637</v>
      </c>
      <c r="H197" s="2"/>
      <c r="I197" s="2"/>
      <c r="J197" s="4" t="s">
        <v>1023</v>
      </c>
    </row>
    <row r="198" spans="1:10" ht="15" customHeight="1" x14ac:dyDescent="0.3">
      <c r="A198" s="2" t="s">
        <v>267</v>
      </c>
      <c r="B198" s="2" t="s">
        <v>34328</v>
      </c>
      <c r="C198" s="3">
        <v>20</v>
      </c>
      <c r="D198" s="2" t="s">
        <v>1011</v>
      </c>
      <c r="E198" s="2" t="s">
        <v>1012</v>
      </c>
      <c r="F198" s="2" t="s">
        <v>272</v>
      </c>
      <c r="G198" s="2" t="s">
        <v>631</v>
      </c>
      <c r="H198" s="2"/>
      <c r="I198" s="2"/>
      <c r="J198" s="4" t="s">
        <v>1013</v>
      </c>
    </row>
    <row r="199" spans="1:10" ht="15" customHeight="1" x14ac:dyDescent="0.3">
      <c r="A199" s="2" t="s">
        <v>267</v>
      </c>
      <c r="B199" s="2" t="s">
        <v>34328</v>
      </c>
      <c r="C199" s="3">
        <v>20</v>
      </c>
      <c r="D199" s="2" t="s">
        <v>1011</v>
      </c>
      <c r="E199" s="2" t="s">
        <v>1014</v>
      </c>
      <c r="F199" s="2" t="s">
        <v>272</v>
      </c>
      <c r="G199" s="2" t="s">
        <v>828</v>
      </c>
      <c r="H199" s="2"/>
      <c r="I199" s="2"/>
      <c r="J199" s="4" t="s">
        <v>1013</v>
      </c>
    </row>
    <row r="200" spans="1:10" ht="15" customHeight="1" x14ac:dyDescent="0.3">
      <c r="A200" s="2" t="s">
        <v>267</v>
      </c>
      <c r="B200" s="2" t="s">
        <v>34328</v>
      </c>
      <c r="C200" s="3">
        <v>20</v>
      </c>
      <c r="D200" s="2" t="s">
        <v>1011</v>
      </c>
      <c r="E200" s="2" t="s">
        <v>1020</v>
      </c>
      <c r="F200" s="2" t="s">
        <v>1021</v>
      </c>
      <c r="G200" s="2" t="s">
        <v>775</v>
      </c>
      <c r="H200" s="2"/>
      <c r="I200" s="2"/>
      <c r="J200" s="4" t="s">
        <v>1022</v>
      </c>
    </row>
    <row r="201" spans="1:10" ht="15" customHeight="1" x14ac:dyDescent="0.3">
      <c r="A201" s="2" t="s">
        <v>267</v>
      </c>
      <c r="B201" s="2" t="s">
        <v>34328</v>
      </c>
      <c r="C201" s="3">
        <v>20</v>
      </c>
      <c r="D201" s="2" t="s">
        <v>1011</v>
      </c>
      <c r="E201" s="2"/>
      <c r="F201" s="2" t="s">
        <v>1018</v>
      </c>
      <c r="G201" s="2" t="s">
        <v>1019</v>
      </c>
      <c r="H201" s="2"/>
      <c r="I201" s="2"/>
      <c r="J201" s="4" t="s">
        <v>1013</v>
      </c>
    </row>
    <row r="202" spans="1:10" ht="15" customHeight="1" x14ac:dyDescent="0.3">
      <c r="A202" s="2" t="s">
        <v>282</v>
      </c>
      <c r="B202" s="2" t="s">
        <v>34329</v>
      </c>
      <c r="C202" s="3">
        <v>21</v>
      </c>
      <c r="D202" s="2" t="s">
        <v>1024</v>
      </c>
      <c r="E202" s="2" t="s">
        <v>785</v>
      </c>
      <c r="F202" s="2" t="s">
        <v>1025</v>
      </c>
      <c r="G202" s="2" t="s">
        <v>637</v>
      </c>
      <c r="H202" s="2"/>
      <c r="I202" s="2"/>
      <c r="J202" s="4" t="s">
        <v>1026</v>
      </c>
    </row>
    <row r="203" spans="1:10" ht="15" customHeight="1" x14ac:dyDescent="0.3">
      <c r="A203" s="2" t="s">
        <v>282</v>
      </c>
      <c r="B203" s="2" t="s">
        <v>34329</v>
      </c>
      <c r="C203" s="3">
        <v>21</v>
      </c>
      <c r="D203" s="2" t="s">
        <v>1024</v>
      </c>
      <c r="E203" s="2"/>
      <c r="F203" s="2" t="s">
        <v>1027</v>
      </c>
      <c r="G203" s="2" t="s">
        <v>1019</v>
      </c>
      <c r="H203" s="2"/>
      <c r="I203" s="2"/>
      <c r="J203" s="4" t="s">
        <v>1028</v>
      </c>
    </row>
    <row r="204" spans="1:10" ht="15" customHeight="1" x14ac:dyDescent="0.3">
      <c r="A204" s="2" t="s">
        <v>295</v>
      </c>
      <c r="B204" s="2" t="s">
        <v>34330</v>
      </c>
      <c r="C204" s="3">
        <v>22</v>
      </c>
      <c r="D204" s="2" t="s">
        <v>1029</v>
      </c>
      <c r="E204" s="2" t="s">
        <v>1042</v>
      </c>
      <c r="F204" s="2" t="s">
        <v>300</v>
      </c>
      <c r="G204" s="2" t="s">
        <v>631</v>
      </c>
      <c r="H204" s="2" t="s">
        <v>1043</v>
      </c>
      <c r="I204" s="2" t="s">
        <v>781</v>
      </c>
      <c r="J204" s="4" t="s">
        <v>1044</v>
      </c>
    </row>
    <row r="205" spans="1:10" ht="15" customHeight="1" x14ac:dyDescent="0.3">
      <c r="A205" s="2" t="s">
        <v>295</v>
      </c>
      <c r="B205" s="2" t="s">
        <v>34330</v>
      </c>
      <c r="C205" s="3">
        <v>22</v>
      </c>
      <c r="D205" s="2" t="s">
        <v>1029</v>
      </c>
      <c r="E205" s="2"/>
      <c r="F205" s="2" t="s">
        <v>1048</v>
      </c>
      <c r="G205" s="2" t="s">
        <v>775</v>
      </c>
      <c r="H205" s="2" t="s">
        <v>851</v>
      </c>
      <c r="I205" s="2" t="s">
        <v>736</v>
      </c>
      <c r="J205" s="4" t="s">
        <v>1044</v>
      </c>
    </row>
    <row r="206" spans="1:10" ht="15" customHeight="1" x14ac:dyDescent="0.3">
      <c r="A206" s="2" t="s">
        <v>295</v>
      </c>
      <c r="B206" s="2" t="s">
        <v>34330</v>
      </c>
      <c r="C206" s="3">
        <v>22</v>
      </c>
      <c r="D206" s="2" t="s">
        <v>1029</v>
      </c>
      <c r="E206" s="2" t="s">
        <v>1030</v>
      </c>
      <c r="F206" s="2" t="s">
        <v>300</v>
      </c>
      <c r="G206" s="2" t="s">
        <v>738</v>
      </c>
      <c r="H206" s="2" t="s">
        <v>1031</v>
      </c>
      <c r="I206" s="2"/>
      <c r="J206" s="4" t="s">
        <v>1032</v>
      </c>
    </row>
    <row r="207" spans="1:10" ht="15" customHeight="1" x14ac:dyDescent="0.3">
      <c r="A207" s="2" t="s">
        <v>295</v>
      </c>
      <c r="B207" s="2" t="s">
        <v>34330</v>
      </c>
      <c r="C207" s="3">
        <v>22</v>
      </c>
      <c r="D207" s="2" t="s">
        <v>1029</v>
      </c>
      <c r="E207" s="2" t="s">
        <v>1033</v>
      </c>
      <c r="F207" s="2" t="s">
        <v>300</v>
      </c>
      <c r="G207" s="2" t="s">
        <v>641</v>
      </c>
      <c r="H207" s="2"/>
      <c r="I207" s="2"/>
      <c r="J207" s="4" t="s">
        <v>1037</v>
      </c>
    </row>
    <row r="208" spans="1:10" ht="15" customHeight="1" x14ac:dyDescent="0.3">
      <c r="A208" s="2" t="s">
        <v>295</v>
      </c>
      <c r="B208" s="2" t="s">
        <v>34330</v>
      </c>
      <c r="C208" s="3">
        <v>22</v>
      </c>
      <c r="D208" s="2" t="s">
        <v>1029</v>
      </c>
      <c r="E208" s="2" t="s">
        <v>1033</v>
      </c>
      <c r="F208" s="2" t="s">
        <v>1035</v>
      </c>
      <c r="G208" s="2" t="s">
        <v>1036</v>
      </c>
      <c r="H208" s="2" t="s">
        <v>736</v>
      </c>
      <c r="I208" s="2"/>
      <c r="J208" s="4" t="s">
        <v>1037</v>
      </c>
    </row>
    <row r="209" spans="1:10" ht="15" customHeight="1" x14ac:dyDescent="0.3">
      <c r="A209" s="2" t="s">
        <v>295</v>
      </c>
      <c r="B209" s="2" t="s">
        <v>34330</v>
      </c>
      <c r="C209" s="3">
        <v>22</v>
      </c>
      <c r="D209" s="2" t="s">
        <v>1029</v>
      </c>
      <c r="E209" s="2"/>
      <c r="F209" s="2" t="s">
        <v>1048</v>
      </c>
      <c r="G209" s="2" t="s">
        <v>1049</v>
      </c>
      <c r="H209" s="2" t="s">
        <v>700</v>
      </c>
      <c r="I209" s="2" t="s">
        <v>736</v>
      </c>
      <c r="J209" s="4" t="s">
        <v>1044</v>
      </c>
    </row>
    <row r="210" spans="1:10" ht="15" customHeight="1" x14ac:dyDescent="0.3">
      <c r="A210" s="2" t="s">
        <v>295</v>
      </c>
      <c r="B210" s="2" t="s">
        <v>34330</v>
      </c>
      <c r="C210" s="3">
        <v>22</v>
      </c>
      <c r="D210" s="2" t="s">
        <v>1029</v>
      </c>
      <c r="E210" s="2"/>
      <c r="F210" s="2" t="s">
        <v>1048</v>
      </c>
      <c r="G210" s="2" t="s">
        <v>1049</v>
      </c>
      <c r="H210" s="2" t="s">
        <v>851</v>
      </c>
      <c r="I210" s="2" t="s">
        <v>736</v>
      </c>
      <c r="J210" s="4" t="s">
        <v>1044</v>
      </c>
    </row>
    <row r="211" spans="1:10" ht="15" customHeight="1" x14ac:dyDescent="0.3">
      <c r="A211" s="2" t="s">
        <v>295</v>
      </c>
      <c r="B211" s="2" t="s">
        <v>34330</v>
      </c>
      <c r="C211" s="3">
        <v>22</v>
      </c>
      <c r="D211" s="2" t="s">
        <v>1029</v>
      </c>
      <c r="E211" s="2" t="s">
        <v>1038</v>
      </c>
      <c r="F211" s="2" t="s">
        <v>1039</v>
      </c>
      <c r="G211" s="2" t="s">
        <v>664</v>
      </c>
      <c r="H211" s="2"/>
      <c r="I211" s="2"/>
      <c r="J211" s="4" t="s">
        <v>1040</v>
      </c>
    </row>
    <row r="212" spans="1:10" ht="15" customHeight="1" x14ac:dyDescent="0.3">
      <c r="A212" s="2" t="s">
        <v>295</v>
      </c>
      <c r="B212" s="2" t="s">
        <v>34330</v>
      </c>
      <c r="C212" s="3">
        <v>22</v>
      </c>
      <c r="D212" s="2" t="s">
        <v>1029</v>
      </c>
      <c r="E212" s="2" t="s">
        <v>1033</v>
      </c>
      <c r="F212" s="2" t="s">
        <v>300</v>
      </c>
      <c r="G212" s="2" t="s">
        <v>1041</v>
      </c>
      <c r="H212" s="2"/>
      <c r="I212" s="2"/>
      <c r="J212" s="4" t="s">
        <v>1037</v>
      </c>
    </row>
    <row r="213" spans="1:10" ht="15" customHeight="1" x14ac:dyDescent="0.3">
      <c r="A213" s="2" t="s">
        <v>295</v>
      </c>
      <c r="B213" s="2" t="s">
        <v>34330</v>
      </c>
      <c r="C213" s="3">
        <v>22</v>
      </c>
      <c r="D213" s="2" t="s">
        <v>1029</v>
      </c>
      <c r="E213" s="2" t="s">
        <v>1033</v>
      </c>
      <c r="F213" s="2" t="s">
        <v>300</v>
      </c>
      <c r="G213" s="2" t="s">
        <v>634</v>
      </c>
      <c r="H213" s="2" t="s">
        <v>1034</v>
      </c>
      <c r="I213" s="2"/>
      <c r="J213" s="4" t="s">
        <v>309</v>
      </c>
    </row>
    <row r="214" spans="1:10" ht="15" customHeight="1" x14ac:dyDescent="0.3">
      <c r="A214" s="2" t="s">
        <v>295</v>
      </c>
      <c r="B214" s="2" t="s">
        <v>34330</v>
      </c>
      <c r="C214" s="3">
        <v>22</v>
      </c>
      <c r="D214" s="2" t="s">
        <v>1029</v>
      </c>
      <c r="E214" s="2"/>
      <c r="F214" s="2" t="s">
        <v>300</v>
      </c>
      <c r="G214" s="2" t="s">
        <v>1045</v>
      </c>
      <c r="H214" s="2" t="s">
        <v>1043</v>
      </c>
      <c r="I214" s="2" t="s">
        <v>781</v>
      </c>
      <c r="J214" s="4" t="s">
        <v>1044</v>
      </c>
    </row>
    <row r="215" spans="1:10" ht="15" customHeight="1" x14ac:dyDescent="0.3">
      <c r="A215" s="2" t="s">
        <v>295</v>
      </c>
      <c r="B215" s="2" t="s">
        <v>34330</v>
      </c>
      <c r="C215" s="3">
        <v>22</v>
      </c>
      <c r="D215" s="2" t="s">
        <v>1029</v>
      </c>
      <c r="E215" s="2" t="s">
        <v>1046</v>
      </c>
      <c r="F215" s="2" t="s">
        <v>300</v>
      </c>
      <c r="G215" s="2" t="s">
        <v>1047</v>
      </c>
      <c r="H215" s="2" t="s">
        <v>736</v>
      </c>
      <c r="I215" s="2" t="s">
        <v>1043</v>
      </c>
      <c r="J215" s="4" t="s">
        <v>1044</v>
      </c>
    </row>
    <row r="216" spans="1:10" ht="15" customHeight="1" x14ac:dyDescent="0.3">
      <c r="A216" s="2" t="s">
        <v>295</v>
      </c>
      <c r="B216" s="2" t="s">
        <v>34330</v>
      </c>
      <c r="C216" s="3">
        <v>22</v>
      </c>
      <c r="D216" s="2" t="s">
        <v>1029</v>
      </c>
      <c r="E216" s="2" t="s">
        <v>1033</v>
      </c>
      <c r="F216" s="2" t="s">
        <v>1050</v>
      </c>
      <c r="G216" s="2" t="s">
        <v>1051</v>
      </c>
      <c r="H216" s="2" t="s">
        <v>826</v>
      </c>
      <c r="I216" s="2" t="s">
        <v>698</v>
      </c>
      <c r="J216" s="4" t="s">
        <v>1044</v>
      </c>
    </row>
    <row r="217" spans="1:10" ht="15" customHeight="1" x14ac:dyDescent="0.3">
      <c r="A217" s="2" t="s">
        <v>310</v>
      </c>
      <c r="B217" s="2" t="s">
        <v>34331</v>
      </c>
      <c r="C217" s="3">
        <v>23</v>
      </c>
      <c r="D217" s="2" t="s">
        <v>1052</v>
      </c>
      <c r="E217" s="2"/>
      <c r="F217" s="2" t="s">
        <v>1066</v>
      </c>
      <c r="G217" s="2" t="s">
        <v>1067</v>
      </c>
      <c r="H217" s="2"/>
      <c r="I217" s="2"/>
      <c r="J217" s="4" t="s">
        <v>1068</v>
      </c>
    </row>
    <row r="218" spans="1:10" ht="15" customHeight="1" x14ac:dyDescent="0.3">
      <c r="A218" s="2" t="s">
        <v>310</v>
      </c>
      <c r="B218" s="2" t="s">
        <v>34331</v>
      </c>
      <c r="C218" s="3">
        <v>23</v>
      </c>
      <c r="D218" s="2" t="s">
        <v>1052</v>
      </c>
      <c r="E218" s="2" t="s">
        <v>1069</v>
      </c>
      <c r="F218" s="2" t="s">
        <v>315</v>
      </c>
      <c r="G218" s="2" t="s">
        <v>631</v>
      </c>
      <c r="H218" s="2"/>
      <c r="I218" s="2"/>
      <c r="J218" s="4" t="s">
        <v>1059</v>
      </c>
    </row>
    <row r="219" spans="1:10" ht="15" customHeight="1" x14ac:dyDescent="0.3">
      <c r="A219" s="2" t="s">
        <v>310</v>
      </c>
      <c r="B219" s="2" t="s">
        <v>34331</v>
      </c>
      <c r="C219" s="3">
        <v>23</v>
      </c>
      <c r="D219" s="2" t="s">
        <v>1052</v>
      </c>
      <c r="E219" s="2" t="s">
        <v>1060</v>
      </c>
      <c r="F219" s="2" t="s">
        <v>1061</v>
      </c>
      <c r="G219" s="2" t="s">
        <v>847</v>
      </c>
      <c r="H219" s="2"/>
      <c r="I219" s="2"/>
      <c r="J219" s="4" t="s">
        <v>1062</v>
      </c>
    </row>
    <row r="220" spans="1:10" ht="15" customHeight="1" x14ac:dyDescent="0.3">
      <c r="A220" s="2" t="s">
        <v>310</v>
      </c>
      <c r="B220" s="2" t="s">
        <v>34331</v>
      </c>
      <c r="C220" s="3">
        <v>23</v>
      </c>
      <c r="D220" s="2" t="s">
        <v>1052</v>
      </c>
      <c r="E220" s="2" t="s">
        <v>1070</v>
      </c>
      <c r="F220" s="2" t="s">
        <v>1071</v>
      </c>
      <c r="G220" s="2" t="s">
        <v>1072</v>
      </c>
      <c r="H220" s="2"/>
      <c r="I220" s="2" t="s">
        <v>790</v>
      </c>
      <c r="J220" s="4" t="s">
        <v>1064</v>
      </c>
    </row>
    <row r="221" spans="1:10" ht="15" customHeight="1" x14ac:dyDescent="0.3">
      <c r="A221" s="2" t="s">
        <v>310</v>
      </c>
      <c r="B221" s="2" t="s">
        <v>34331</v>
      </c>
      <c r="C221" s="3">
        <v>23</v>
      </c>
      <c r="D221" s="2" t="s">
        <v>1052</v>
      </c>
      <c r="E221" s="2" t="s">
        <v>1057</v>
      </c>
      <c r="F221" s="2" t="s">
        <v>315</v>
      </c>
      <c r="G221" s="2" t="s">
        <v>1058</v>
      </c>
      <c r="H221" s="2"/>
      <c r="I221" s="2"/>
      <c r="J221" s="4" t="s">
        <v>1059</v>
      </c>
    </row>
    <row r="222" spans="1:10" ht="15" customHeight="1" x14ac:dyDescent="0.3">
      <c r="A222" s="2" t="s">
        <v>310</v>
      </c>
      <c r="B222" s="2" t="s">
        <v>34331</v>
      </c>
      <c r="C222" s="3">
        <v>23</v>
      </c>
      <c r="D222" s="2" t="s">
        <v>1052</v>
      </c>
      <c r="E222" s="2"/>
      <c r="F222" s="2" t="s">
        <v>1061</v>
      </c>
      <c r="G222" s="2" t="s">
        <v>775</v>
      </c>
      <c r="H222" s="2"/>
      <c r="I222" s="2"/>
      <c r="J222" s="4" t="s">
        <v>1064</v>
      </c>
    </row>
    <row r="223" spans="1:10" ht="15" customHeight="1" x14ac:dyDescent="0.3">
      <c r="A223" s="2" t="s">
        <v>310</v>
      </c>
      <c r="B223" s="2" t="s">
        <v>34331</v>
      </c>
      <c r="C223" s="3">
        <v>23</v>
      </c>
      <c r="D223" s="2" t="s">
        <v>1052</v>
      </c>
      <c r="E223" s="2"/>
      <c r="F223" s="2" t="s">
        <v>1053</v>
      </c>
      <c r="G223" s="2" t="s">
        <v>770</v>
      </c>
      <c r="H223" s="2"/>
      <c r="I223" s="2"/>
      <c r="J223" s="4" t="s">
        <v>1054</v>
      </c>
    </row>
    <row r="224" spans="1:10" ht="15" customHeight="1" x14ac:dyDescent="0.3">
      <c r="A224" s="2" t="s">
        <v>310</v>
      </c>
      <c r="B224" s="2" t="s">
        <v>34331</v>
      </c>
      <c r="C224" s="3">
        <v>23</v>
      </c>
      <c r="D224" s="2" t="s">
        <v>1052</v>
      </c>
      <c r="E224" s="2" t="s">
        <v>1063</v>
      </c>
      <c r="F224" s="2" t="s">
        <v>1061</v>
      </c>
      <c r="G224" s="2" t="s">
        <v>686</v>
      </c>
      <c r="H224" s="2"/>
      <c r="I224" s="2"/>
      <c r="J224" s="4" t="s">
        <v>1062</v>
      </c>
    </row>
    <row r="225" spans="1:10" ht="15" customHeight="1" x14ac:dyDescent="0.3">
      <c r="A225" s="2" t="s">
        <v>310</v>
      </c>
      <c r="B225" s="2" t="s">
        <v>34331</v>
      </c>
      <c r="C225" s="3">
        <v>23</v>
      </c>
      <c r="D225" s="2" t="s">
        <v>1052</v>
      </c>
      <c r="E225" s="2"/>
      <c r="F225" s="2" t="s">
        <v>1065</v>
      </c>
      <c r="G225" s="2" t="s">
        <v>681</v>
      </c>
      <c r="H225" s="2"/>
      <c r="I225" s="2"/>
      <c r="J225" s="4" t="s">
        <v>1062</v>
      </c>
    </row>
    <row r="226" spans="1:10" ht="15" customHeight="1" x14ac:dyDescent="0.3">
      <c r="A226" s="2" t="s">
        <v>310</v>
      </c>
      <c r="B226" s="2" t="s">
        <v>34331</v>
      </c>
      <c r="C226" s="3">
        <v>23</v>
      </c>
      <c r="D226" s="2" t="s">
        <v>1052</v>
      </c>
      <c r="E226" s="2" t="s">
        <v>648</v>
      </c>
      <c r="F226" s="2" t="s">
        <v>1055</v>
      </c>
      <c r="G226" s="2" t="s">
        <v>634</v>
      </c>
      <c r="H226" s="2"/>
      <c r="I226" s="2"/>
      <c r="J226" s="4" t="s">
        <v>1056</v>
      </c>
    </row>
    <row r="227" spans="1:10" ht="15" customHeight="1" x14ac:dyDescent="0.3">
      <c r="A227" s="2" t="s">
        <v>310</v>
      </c>
      <c r="B227" s="2" t="s">
        <v>34331</v>
      </c>
      <c r="C227" s="3">
        <v>23</v>
      </c>
      <c r="D227" s="2" t="s">
        <v>1052</v>
      </c>
      <c r="E227" s="2"/>
      <c r="F227" s="2" t="s">
        <v>315</v>
      </c>
      <c r="G227" s="2" t="s">
        <v>1073</v>
      </c>
      <c r="H227" s="2" t="s">
        <v>699</v>
      </c>
      <c r="I227" s="2" t="s">
        <v>647</v>
      </c>
      <c r="J227" s="4" t="s">
        <v>1062</v>
      </c>
    </row>
    <row r="228" spans="1:10" ht="15" customHeight="1" x14ac:dyDescent="0.3">
      <c r="A228" s="2" t="s">
        <v>324</v>
      </c>
      <c r="B228" s="2" t="s">
        <v>34332</v>
      </c>
      <c r="C228" s="3">
        <v>24</v>
      </c>
      <c r="D228" s="2" t="s">
        <v>1074</v>
      </c>
      <c r="E228" s="2" t="s">
        <v>648</v>
      </c>
      <c r="F228" s="2" t="s">
        <v>1080</v>
      </c>
      <c r="G228" s="2" t="s">
        <v>637</v>
      </c>
      <c r="H228" s="2"/>
      <c r="I228" s="2"/>
      <c r="J228" s="4" t="s">
        <v>1081</v>
      </c>
    </row>
    <row r="229" spans="1:10" ht="15" customHeight="1" x14ac:dyDescent="0.3">
      <c r="A229" s="2" t="s">
        <v>324</v>
      </c>
      <c r="B229" s="2" t="s">
        <v>34332</v>
      </c>
      <c r="C229" s="3">
        <v>24</v>
      </c>
      <c r="D229" s="2" t="s">
        <v>1074</v>
      </c>
      <c r="E229" s="2" t="s">
        <v>648</v>
      </c>
      <c r="F229" s="2" t="s">
        <v>328</v>
      </c>
      <c r="G229" s="2" t="s">
        <v>631</v>
      </c>
      <c r="H229" s="2" t="s">
        <v>1075</v>
      </c>
      <c r="I229" s="2"/>
      <c r="J229" s="4" t="s">
        <v>335</v>
      </c>
    </row>
    <row r="230" spans="1:10" ht="15" customHeight="1" x14ac:dyDescent="0.3">
      <c r="A230" s="2" t="s">
        <v>324</v>
      </c>
      <c r="B230" s="2" t="s">
        <v>34332</v>
      </c>
      <c r="C230" s="3">
        <v>24</v>
      </c>
      <c r="D230" s="2" t="s">
        <v>1074</v>
      </c>
      <c r="E230" s="2"/>
      <c r="F230" s="2" t="s">
        <v>1078</v>
      </c>
      <c r="G230" s="2" t="s">
        <v>631</v>
      </c>
      <c r="H230" s="2"/>
      <c r="I230" s="2"/>
      <c r="J230" s="4" t="s">
        <v>1081</v>
      </c>
    </row>
    <row r="231" spans="1:10" ht="15" customHeight="1" x14ac:dyDescent="0.3">
      <c r="A231" s="2" t="s">
        <v>324</v>
      </c>
      <c r="B231" s="2" t="s">
        <v>34332</v>
      </c>
      <c r="C231" s="3">
        <v>24</v>
      </c>
      <c r="D231" s="2" t="s">
        <v>1074</v>
      </c>
      <c r="E231" s="2" t="s">
        <v>648</v>
      </c>
      <c r="F231" s="2" t="s">
        <v>1086</v>
      </c>
      <c r="G231" s="2" t="s">
        <v>631</v>
      </c>
      <c r="H231" s="2" t="s">
        <v>1083</v>
      </c>
      <c r="I231" s="2" t="s">
        <v>1084</v>
      </c>
      <c r="J231" s="4" t="s">
        <v>1087</v>
      </c>
    </row>
    <row r="232" spans="1:10" ht="15" customHeight="1" x14ac:dyDescent="0.3">
      <c r="A232" s="2" t="s">
        <v>324</v>
      </c>
      <c r="B232" s="2" t="s">
        <v>34332</v>
      </c>
      <c r="C232" s="3">
        <v>24</v>
      </c>
      <c r="D232" s="2" t="s">
        <v>1074</v>
      </c>
      <c r="E232" s="2" t="s">
        <v>1082</v>
      </c>
      <c r="F232" s="2" t="s">
        <v>1080</v>
      </c>
      <c r="G232" s="2" t="s">
        <v>828</v>
      </c>
      <c r="H232" s="2" t="s">
        <v>1083</v>
      </c>
      <c r="I232" s="2" t="s">
        <v>1084</v>
      </c>
      <c r="J232" s="4" t="s">
        <v>1085</v>
      </c>
    </row>
    <row r="233" spans="1:10" ht="15" customHeight="1" x14ac:dyDescent="0.3">
      <c r="A233" s="2" t="s">
        <v>324</v>
      </c>
      <c r="B233" s="2" t="s">
        <v>34332</v>
      </c>
      <c r="C233" s="3">
        <v>24</v>
      </c>
      <c r="D233" s="2" t="s">
        <v>1074</v>
      </c>
      <c r="E233" s="2" t="s">
        <v>1077</v>
      </c>
      <c r="F233" s="2" t="s">
        <v>1078</v>
      </c>
      <c r="G233" s="2" t="s">
        <v>664</v>
      </c>
      <c r="H233" s="2"/>
      <c r="I233" s="2"/>
      <c r="J233" s="4" t="s">
        <v>1079</v>
      </c>
    </row>
    <row r="234" spans="1:10" ht="15" customHeight="1" x14ac:dyDescent="0.3">
      <c r="A234" s="2" t="s">
        <v>324</v>
      </c>
      <c r="B234" s="2" t="s">
        <v>34332</v>
      </c>
      <c r="C234" s="3">
        <v>24</v>
      </c>
      <c r="D234" s="2" t="s">
        <v>1074</v>
      </c>
      <c r="E234" s="2" t="s">
        <v>1076</v>
      </c>
      <c r="F234" s="2" t="s">
        <v>328</v>
      </c>
      <c r="G234" s="2" t="s">
        <v>681</v>
      </c>
      <c r="H234" s="2" t="s">
        <v>1075</v>
      </c>
      <c r="I234" s="2"/>
      <c r="J234" s="4" t="s">
        <v>335</v>
      </c>
    </row>
    <row r="235" spans="1:10" ht="15" customHeight="1" x14ac:dyDescent="0.3">
      <c r="A235" s="2" t="s">
        <v>336</v>
      </c>
      <c r="B235" s="2" t="s">
        <v>41</v>
      </c>
      <c r="C235" s="3">
        <v>25</v>
      </c>
      <c r="D235" s="2" t="s">
        <v>1088</v>
      </c>
      <c r="E235" s="2" t="s">
        <v>345</v>
      </c>
      <c r="F235" s="2" t="s">
        <v>339</v>
      </c>
      <c r="G235" s="2" t="s">
        <v>631</v>
      </c>
      <c r="H235" s="2" t="s">
        <v>1089</v>
      </c>
      <c r="I235" s="2"/>
      <c r="J235" s="4" t="s">
        <v>347</v>
      </c>
    </row>
    <row r="236" spans="1:10" ht="15" customHeight="1" x14ac:dyDescent="0.3">
      <c r="A236" s="2" t="s">
        <v>336</v>
      </c>
      <c r="B236" s="2" t="s">
        <v>41</v>
      </c>
      <c r="C236" s="3">
        <v>25</v>
      </c>
      <c r="D236" s="2" t="s">
        <v>1088</v>
      </c>
      <c r="E236" s="2" t="s">
        <v>1090</v>
      </c>
      <c r="F236" s="2" t="s">
        <v>1091</v>
      </c>
      <c r="G236" s="2" t="s">
        <v>686</v>
      </c>
      <c r="H236" s="2" t="s">
        <v>1092</v>
      </c>
      <c r="I236" s="2"/>
      <c r="J236" s="4" t="s">
        <v>1093</v>
      </c>
    </row>
    <row r="237" spans="1:10" ht="15" customHeight="1" x14ac:dyDescent="0.3">
      <c r="A237" s="2" t="s">
        <v>336</v>
      </c>
      <c r="B237" s="2" t="s">
        <v>41</v>
      </c>
      <c r="C237" s="3">
        <v>25</v>
      </c>
      <c r="D237" s="2" t="s">
        <v>1088</v>
      </c>
      <c r="E237" s="2" t="s">
        <v>1094</v>
      </c>
      <c r="F237" s="2" t="s">
        <v>339</v>
      </c>
      <c r="G237" s="2" t="s">
        <v>681</v>
      </c>
      <c r="H237" s="2" t="s">
        <v>1095</v>
      </c>
      <c r="I237" s="2" t="s">
        <v>1089</v>
      </c>
      <c r="J237" s="4" t="s">
        <v>1093</v>
      </c>
    </row>
    <row r="238" spans="1:10" ht="15" customHeight="1" x14ac:dyDescent="0.3">
      <c r="A238" s="2" t="s">
        <v>336</v>
      </c>
      <c r="B238" s="2" t="s">
        <v>41</v>
      </c>
      <c r="C238" s="3">
        <v>25</v>
      </c>
      <c r="D238" s="2" t="s">
        <v>1088</v>
      </c>
      <c r="E238" s="2" t="s">
        <v>1097</v>
      </c>
      <c r="F238" s="2" t="s">
        <v>339</v>
      </c>
      <c r="G238" s="2" t="s">
        <v>650</v>
      </c>
      <c r="H238" s="2" t="s">
        <v>1098</v>
      </c>
      <c r="I238" s="2" t="s">
        <v>1089</v>
      </c>
      <c r="J238" s="4" t="s">
        <v>1093</v>
      </c>
    </row>
    <row r="239" spans="1:10" ht="15" customHeight="1" x14ac:dyDescent="0.3">
      <c r="A239" s="2" t="s">
        <v>336</v>
      </c>
      <c r="B239" s="2" t="s">
        <v>41</v>
      </c>
      <c r="C239" s="3">
        <v>25</v>
      </c>
      <c r="D239" s="2" t="s">
        <v>1088</v>
      </c>
      <c r="E239" s="2" t="s">
        <v>1094</v>
      </c>
      <c r="F239" s="2" t="s">
        <v>339</v>
      </c>
      <c r="G239" s="2" t="s">
        <v>672</v>
      </c>
      <c r="H239" s="2" t="s">
        <v>1096</v>
      </c>
      <c r="I239" s="2" t="s">
        <v>1089</v>
      </c>
      <c r="J239" s="4" t="s">
        <v>1093</v>
      </c>
    </row>
    <row r="240" spans="1:10" ht="15" customHeight="1" x14ac:dyDescent="0.3">
      <c r="A240" s="2" t="s">
        <v>348</v>
      </c>
      <c r="B240" s="2" t="s">
        <v>34333</v>
      </c>
      <c r="C240" s="3">
        <v>26</v>
      </c>
      <c r="D240" s="2" t="s">
        <v>1099</v>
      </c>
      <c r="E240" s="2" t="s">
        <v>1100</v>
      </c>
      <c r="F240" s="2" t="s">
        <v>352</v>
      </c>
      <c r="G240" s="2" t="s">
        <v>637</v>
      </c>
      <c r="H240" s="2" t="s">
        <v>647</v>
      </c>
      <c r="I240" s="2" t="s">
        <v>635</v>
      </c>
      <c r="J240" s="4" t="s">
        <v>1101</v>
      </c>
    </row>
    <row r="241" spans="1:10" ht="15" customHeight="1" x14ac:dyDescent="0.3">
      <c r="A241" s="2" t="s">
        <v>348</v>
      </c>
      <c r="B241" s="2" t="s">
        <v>34333</v>
      </c>
      <c r="C241" s="3">
        <v>26</v>
      </c>
      <c r="D241" s="2" t="s">
        <v>1099</v>
      </c>
      <c r="E241" s="2" t="s">
        <v>811</v>
      </c>
      <c r="F241" s="2" t="s">
        <v>352</v>
      </c>
      <c r="G241" s="2" t="s">
        <v>637</v>
      </c>
      <c r="H241" s="2" t="s">
        <v>1104</v>
      </c>
      <c r="I241" s="2" t="s">
        <v>1103</v>
      </c>
      <c r="J241" s="4" t="s">
        <v>1101</v>
      </c>
    </row>
    <row r="242" spans="1:10" ht="15" customHeight="1" x14ac:dyDescent="0.3">
      <c r="A242" s="2" t="s">
        <v>348</v>
      </c>
      <c r="B242" s="2" t="s">
        <v>34333</v>
      </c>
      <c r="C242" s="3">
        <v>26</v>
      </c>
      <c r="D242" s="2" t="s">
        <v>1099</v>
      </c>
      <c r="E242" s="2" t="s">
        <v>811</v>
      </c>
      <c r="F242" s="2" t="s">
        <v>352</v>
      </c>
      <c r="G242" s="2" t="s">
        <v>631</v>
      </c>
      <c r="H242" s="2" t="s">
        <v>1103</v>
      </c>
      <c r="I242" s="2" t="s">
        <v>699</v>
      </c>
      <c r="J242" s="4" t="s">
        <v>1101</v>
      </c>
    </row>
    <row r="243" spans="1:10" ht="15" customHeight="1" x14ac:dyDescent="0.3">
      <c r="A243" s="2" t="s">
        <v>348</v>
      </c>
      <c r="B243" s="2" t="s">
        <v>34333</v>
      </c>
      <c r="C243" s="3">
        <v>26</v>
      </c>
      <c r="D243" s="2" t="s">
        <v>1099</v>
      </c>
      <c r="E243" s="2" t="s">
        <v>1100</v>
      </c>
      <c r="F243" s="2" t="s">
        <v>352</v>
      </c>
      <c r="G243" s="2" t="s">
        <v>634</v>
      </c>
      <c r="H243" s="2" t="s">
        <v>635</v>
      </c>
      <c r="I243" s="2"/>
      <c r="J243" s="4" t="s">
        <v>1101</v>
      </c>
    </row>
    <row r="244" spans="1:10" ht="15" customHeight="1" x14ac:dyDescent="0.3">
      <c r="A244" s="2" t="s">
        <v>348</v>
      </c>
      <c r="B244" s="2" t="s">
        <v>34333</v>
      </c>
      <c r="C244" s="3">
        <v>26</v>
      </c>
      <c r="D244" s="2" t="s">
        <v>1099</v>
      </c>
      <c r="E244" s="2" t="s">
        <v>1102</v>
      </c>
      <c r="F244" s="2" t="s">
        <v>352</v>
      </c>
      <c r="G244" s="2" t="s">
        <v>634</v>
      </c>
      <c r="H244" s="2" t="s">
        <v>699</v>
      </c>
      <c r="I244" s="2"/>
      <c r="J244" s="4" t="s">
        <v>1101</v>
      </c>
    </row>
    <row r="245" spans="1:10" ht="15" customHeight="1" x14ac:dyDescent="0.3">
      <c r="A245" s="2" t="s">
        <v>361</v>
      </c>
      <c r="B245" s="2" t="s">
        <v>34334</v>
      </c>
      <c r="C245" s="3">
        <v>27</v>
      </c>
      <c r="D245" s="2" t="s">
        <v>1105</v>
      </c>
      <c r="E245" s="2" t="s">
        <v>1115</v>
      </c>
      <c r="F245" s="2" t="s">
        <v>1116</v>
      </c>
      <c r="G245" s="2" t="s">
        <v>1001</v>
      </c>
      <c r="H245" s="2" t="s">
        <v>1117</v>
      </c>
      <c r="I245" s="2" t="s">
        <v>945</v>
      </c>
      <c r="J245" s="4" t="s">
        <v>369</v>
      </c>
    </row>
    <row r="246" spans="1:10" ht="15" customHeight="1" x14ac:dyDescent="0.3">
      <c r="A246" s="2" t="s">
        <v>361</v>
      </c>
      <c r="B246" s="2" t="s">
        <v>34334</v>
      </c>
      <c r="C246" s="3">
        <v>27</v>
      </c>
      <c r="D246" s="2" t="s">
        <v>1105</v>
      </c>
      <c r="E246" s="2" t="s">
        <v>1122</v>
      </c>
      <c r="F246" s="2" t="s">
        <v>1116</v>
      </c>
      <c r="G246" s="2" t="s">
        <v>1001</v>
      </c>
      <c r="H246" s="2" t="s">
        <v>1123</v>
      </c>
      <c r="I246" s="2" t="s">
        <v>759</v>
      </c>
      <c r="J246" s="4" t="s">
        <v>369</v>
      </c>
    </row>
    <row r="247" spans="1:10" ht="15" customHeight="1" x14ac:dyDescent="0.3">
      <c r="A247" s="2" t="s">
        <v>361</v>
      </c>
      <c r="B247" s="2" t="s">
        <v>34334</v>
      </c>
      <c r="C247" s="3">
        <v>27</v>
      </c>
      <c r="D247" s="2" t="s">
        <v>1105</v>
      </c>
      <c r="E247" s="2" t="s">
        <v>1113</v>
      </c>
      <c r="F247" s="2" t="s">
        <v>315</v>
      </c>
      <c r="G247" s="2" t="s">
        <v>1019</v>
      </c>
      <c r="H247" s="2"/>
      <c r="I247" s="2"/>
      <c r="J247" s="4" t="s">
        <v>1114</v>
      </c>
    </row>
    <row r="248" spans="1:10" ht="15" customHeight="1" x14ac:dyDescent="0.3">
      <c r="A248" s="2" t="s">
        <v>361</v>
      </c>
      <c r="B248" s="2" t="s">
        <v>34334</v>
      </c>
      <c r="C248" s="3">
        <v>27</v>
      </c>
      <c r="D248" s="2" t="s">
        <v>1105</v>
      </c>
      <c r="E248" s="2" t="s">
        <v>1106</v>
      </c>
      <c r="F248" s="2" t="s">
        <v>1071</v>
      </c>
      <c r="G248" s="2" t="s">
        <v>664</v>
      </c>
      <c r="H248" s="2"/>
      <c r="I248" s="2"/>
      <c r="J248" s="4" t="s">
        <v>1107</v>
      </c>
    </row>
    <row r="249" spans="1:10" ht="15" customHeight="1" x14ac:dyDescent="0.3">
      <c r="A249" s="2" t="s">
        <v>361</v>
      </c>
      <c r="B249" s="2" t="s">
        <v>34334</v>
      </c>
      <c r="C249" s="3">
        <v>27</v>
      </c>
      <c r="D249" s="2" t="s">
        <v>1105</v>
      </c>
      <c r="E249" s="2" t="s">
        <v>1112</v>
      </c>
      <c r="F249" s="2" t="s">
        <v>315</v>
      </c>
      <c r="G249" s="2" t="s">
        <v>664</v>
      </c>
      <c r="H249" s="2"/>
      <c r="I249" s="2"/>
      <c r="J249" s="4" t="s">
        <v>1111</v>
      </c>
    </row>
    <row r="250" spans="1:10" ht="15" customHeight="1" x14ac:dyDescent="0.3">
      <c r="A250" s="2" t="s">
        <v>361</v>
      </c>
      <c r="B250" s="2" t="s">
        <v>34334</v>
      </c>
      <c r="C250" s="3">
        <v>27</v>
      </c>
      <c r="D250" s="2" t="s">
        <v>1105</v>
      </c>
      <c r="E250" s="2" t="s">
        <v>1118</v>
      </c>
      <c r="F250" s="2" t="s">
        <v>1116</v>
      </c>
      <c r="G250" s="2" t="s">
        <v>664</v>
      </c>
      <c r="H250" s="2" t="s">
        <v>695</v>
      </c>
      <c r="I250" s="2" t="s">
        <v>945</v>
      </c>
      <c r="J250" s="4" t="s">
        <v>369</v>
      </c>
    </row>
    <row r="251" spans="1:10" ht="15" customHeight="1" x14ac:dyDescent="0.3">
      <c r="A251" s="2" t="s">
        <v>361</v>
      </c>
      <c r="B251" s="2" t="s">
        <v>34334</v>
      </c>
      <c r="C251" s="3">
        <v>27</v>
      </c>
      <c r="D251" s="2" t="s">
        <v>1105</v>
      </c>
      <c r="E251" s="2" t="s">
        <v>1121</v>
      </c>
      <c r="F251" s="2" t="s">
        <v>1116</v>
      </c>
      <c r="G251" s="2" t="s">
        <v>664</v>
      </c>
      <c r="H251" s="2" t="s">
        <v>759</v>
      </c>
      <c r="I251" s="2" t="s">
        <v>695</v>
      </c>
      <c r="J251" s="4" t="s">
        <v>369</v>
      </c>
    </row>
    <row r="252" spans="1:10" ht="15" customHeight="1" x14ac:dyDescent="0.3">
      <c r="A252" s="2" t="s">
        <v>361</v>
      </c>
      <c r="B252" s="2" t="s">
        <v>34334</v>
      </c>
      <c r="C252" s="3">
        <v>27</v>
      </c>
      <c r="D252" s="2" t="s">
        <v>1105</v>
      </c>
      <c r="E252" s="2" t="s">
        <v>1115</v>
      </c>
      <c r="F252" s="2" t="s">
        <v>1116</v>
      </c>
      <c r="G252" s="2" t="s">
        <v>664</v>
      </c>
      <c r="H252" s="2" t="s">
        <v>759</v>
      </c>
      <c r="I252" s="2" t="s">
        <v>695</v>
      </c>
      <c r="J252" s="4" t="s">
        <v>369</v>
      </c>
    </row>
    <row r="253" spans="1:10" ht="15" customHeight="1" x14ac:dyDescent="0.3">
      <c r="A253" s="2" t="s">
        <v>361</v>
      </c>
      <c r="B253" s="2" t="s">
        <v>34334</v>
      </c>
      <c r="C253" s="3">
        <v>27</v>
      </c>
      <c r="D253" s="2" t="s">
        <v>1105</v>
      </c>
      <c r="E253" s="2" t="s">
        <v>1122</v>
      </c>
      <c r="F253" s="2" t="s">
        <v>1116</v>
      </c>
      <c r="G253" s="2" t="s">
        <v>664</v>
      </c>
      <c r="H253" s="2" t="s">
        <v>781</v>
      </c>
      <c r="I253" s="2" t="s">
        <v>1125</v>
      </c>
      <c r="J253" s="4" t="s">
        <v>369</v>
      </c>
    </row>
    <row r="254" spans="1:10" ht="15" customHeight="1" x14ac:dyDescent="0.3">
      <c r="A254" s="2" t="s">
        <v>361</v>
      </c>
      <c r="B254" s="2" t="s">
        <v>34334</v>
      </c>
      <c r="C254" s="3">
        <v>27</v>
      </c>
      <c r="D254" s="2" t="s">
        <v>1105</v>
      </c>
      <c r="E254" s="2" t="s">
        <v>1108</v>
      </c>
      <c r="F254" s="2" t="s">
        <v>315</v>
      </c>
      <c r="G254" s="2" t="s">
        <v>634</v>
      </c>
      <c r="H254" s="2"/>
      <c r="I254" s="2"/>
      <c r="J254" s="4" t="s">
        <v>1109</v>
      </c>
    </row>
    <row r="255" spans="1:10" ht="15" customHeight="1" x14ac:dyDescent="0.3">
      <c r="A255" s="2" t="s">
        <v>361</v>
      </c>
      <c r="B255" s="2" t="s">
        <v>34334</v>
      </c>
      <c r="C255" s="3">
        <v>27</v>
      </c>
      <c r="D255" s="2" t="s">
        <v>1105</v>
      </c>
      <c r="E255" s="2" t="s">
        <v>1110</v>
      </c>
      <c r="F255" s="2" t="s">
        <v>315</v>
      </c>
      <c r="G255" s="2" t="s">
        <v>634</v>
      </c>
      <c r="H255" s="2"/>
      <c r="I255" s="2"/>
      <c r="J255" s="4" t="s">
        <v>1111</v>
      </c>
    </row>
    <row r="256" spans="1:10" ht="15" customHeight="1" x14ac:dyDescent="0.3">
      <c r="A256" s="2" t="s">
        <v>361</v>
      </c>
      <c r="B256" s="2" t="s">
        <v>34334</v>
      </c>
      <c r="C256" s="3">
        <v>27</v>
      </c>
      <c r="D256" s="2" t="s">
        <v>1105</v>
      </c>
      <c r="E256" s="2" t="s">
        <v>1119</v>
      </c>
      <c r="F256" s="2" t="s">
        <v>1116</v>
      </c>
      <c r="G256" s="2" t="s">
        <v>697</v>
      </c>
      <c r="H256" s="2" t="s">
        <v>695</v>
      </c>
      <c r="I256" s="2" t="s">
        <v>1117</v>
      </c>
      <c r="J256" s="4" t="s">
        <v>369</v>
      </c>
    </row>
    <row r="257" spans="1:10" ht="15" customHeight="1" x14ac:dyDescent="0.3">
      <c r="A257" s="2" t="s">
        <v>361</v>
      </c>
      <c r="B257" s="2" t="s">
        <v>34334</v>
      </c>
      <c r="C257" s="3">
        <v>27</v>
      </c>
      <c r="D257" s="2" t="s">
        <v>1105</v>
      </c>
      <c r="E257" s="2" t="s">
        <v>1124</v>
      </c>
      <c r="F257" s="2" t="s">
        <v>1116</v>
      </c>
      <c r="G257" s="2" t="s">
        <v>697</v>
      </c>
      <c r="H257" s="2" t="s">
        <v>781</v>
      </c>
      <c r="I257" s="2" t="s">
        <v>759</v>
      </c>
      <c r="J257" s="4" t="s">
        <v>369</v>
      </c>
    </row>
    <row r="258" spans="1:10" ht="15" customHeight="1" x14ac:dyDescent="0.3">
      <c r="A258" s="2" t="s">
        <v>361</v>
      </c>
      <c r="B258" s="2" t="s">
        <v>34334</v>
      </c>
      <c r="C258" s="3">
        <v>27</v>
      </c>
      <c r="D258" s="2" t="s">
        <v>1105</v>
      </c>
      <c r="E258" s="2" t="s">
        <v>1115</v>
      </c>
      <c r="F258" s="2" t="s">
        <v>1116</v>
      </c>
      <c r="G258" s="2" t="s">
        <v>1120</v>
      </c>
      <c r="H258" s="2" t="s">
        <v>695</v>
      </c>
      <c r="I258" s="2" t="s">
        <v>1117</v>
      </c>
      <c r="J258" s="4" t="s">
        <v>369</v>
      </c>
    </row>
    <row r="259" spans="1:10" ht="15" customHeight="1" x14ac:dyDescent="0.3">
      <c r="A259" s="2" t="s">
        <v>361</v>
      </c>
      <c r="B259" s="2" t="s">
        <v>34334</v>
      </c>
      <c r="C259" s="3">
        <v>27</v>
      </c>
      <c r="D259" s="2" t="s">
        <v>1105</v>
      </c>
      <c r="E259" s="2" t="s">
        <v>1122</v>
      </c>
      <c r="F259" s="2" t="s">
        <v>1116</v>
      </c>
      <c r="G259" s="2" t="s">
        <v>1120</v>
      </c>
      <c r="H259" s="2" t="s">
        <v>1125</v>
      </c>
      <c r="I259" s="2" t="s">
        <v>1123</v>
      </c>
      <c r="J259" s="4" t="s">
        <v>369</v>
      </c>
    </row>
    <row r="260" spans="1:10" ht="15" customHeight="1" x14ac:dyDescent="0.3">
      <c r="A260" s="2" t="s">
        <v>370</v>
      </c>
      <c r="B260" s="2" t="s">
        <v>34335</v>
      </c>
      <c r="C260" s="3">
        <v>28</v>
      </c>
      <c r="D260" s="2" t="s">
        <v>1126</v>
      </c>
      <c r="E260" s="2" t="s">
        <v>1129</v>
      </c>
      <c r="F260" s="2" t="s">
        <v>375</v>
      </c>
      <c r="G260" s="2" t="s">
        <v>637</v>
      </c>
      <c r="H260" s="2"/>
      <c r="I260" s="2"/>
      <c r="J260" s="4" t="s">
        <v>385</v>
      </c>
    </row>
    <row r="261" spans="1:10" ht="15" customHeight="1" x14ac:dyDescent="0.3">
      <c r="A261" s="2" t="s">
        <v>370</v>
      </c>
      <c r="B261" s="2" t="s">
        <v>34335</v>
      </c>
      <c r="C261" s="3">
        <v>28</v>
      </c>
      <c r="D261" s="2" t="s">
        <v>1126</v>
      </c>
      <c r="E261" s="2"/>
      <c r="F261" s="2" t="s">
        <v>375</v>
      </c>
      <c r="G261" s="2" t="s">
        <v>1138</v>
      </c>
      <c r="H261" s="2" t="s">
        <v>932</v>
      </c>
      <c r="I261" s="2" t="s">
        <v>740</v>
      </c>
      <c r="J261" s="4" t="s">
        <v>385</v>
      </c>
    </row>
    <row r="262" spans="1:10" ht="15" customHeight="1" x14ac:dyDescent="0.3">
      <c r="A262" s="2" t="s">
        <v>370</v>
      </c>
      <c r="B262" s="2" t="s">
        <v>34335</v>
      </c>
      <c r="C262" s="3">
        <v>28</v>
      </c>
      <c r="D262" s="2" t="s">
        <v>1126</v>
      </c>
      <c r="E262" s="2" t="s">
        <v>1134</v>
      </c>
      <c r="F262" s="2" t="s">
        <v>1133</v>
      </c>
      <c r="G262" s="2" t="s">
        <v>1135</v>
      </c>
      <c r="H262" s="2"/>
      <c r="I262" s="2"/>
      <c r="J262" s="4" t="s">
        <v>385</v>
      </c>
    </row>
    <row r="263" spans="1:10" ht="15" customHeight="1" x14ac:dyDescent="0.3">
      <c r="A263" s="2" t="s">
        <v>370</v>
      </c>
      <c r="B263" s="2" t="s">
        <v>34335</v>
      </c>
      <c r="C263" s="3">
        <v>28</v>
      </c>
      <c r="D263" s="2" t="s">
        <v>1126</v>
      </c>
      <c r="E263" s="2" t="s">
        <v>1132</v>
      </c>
      <c r="F263" s="2" t="s">
        <v>1133</v>
      </c>
      <c r="G263" s="2" t="s">
        <v>770</v>
      </c>
      <c r="H263" s="2"/>
      <c r="I263" s="2"/>
      <c r="J263" s="4" t="s">
        <v>385</v>
      </c>
    </row>
    <row r="264" spans="1:10" ht="15" customHeight="1" x14ac:dyDescent="0.3">
      <c r="A264" s="2" t="s">
        <v>370</v>
      </c>
      <c r="B264" s="2" t="s">
        <v>34335</v>
      </c>
      <c r="C264" s="3">
        <v>28</v>
      </c>
      <c r="D264" s="2" t="s">
        <v>1126</v>
      </c>
      <c r="E264" s="2" t="s">
        <v>1136</v>
      </c>
      <c r="F264" s="2" t="s">
        <v>1133</v>
      </c>
      <c r="G264" s="2" t="s">
        <v>686</v>
      </c>
      <c r="H264" s="2"/>
      <c r="I264" s="2"/>
      <c r="J264" s="4" t="s">
        <v>1137</v>
      </c>
    </row>
    <row r="265" spans="1:10" ht="15" customHeight="1" x14ac:dyDescent="0.3">
      <c r="A265" s="2" t="s">
        <v>370</v>
      </c>
      <c r="B265" s="2" t="s">
        <v>34335</v>
      </c>
      <c r="C265" s="3">
        <v>28</v>
      </c>
      <c r="D265" s="2" t="s">
        <v>1126</v>
      </c>
      <c r="E265" s="2"/>
      <c r="F265" s="2" t="s">
        <v>1127</v>
      </c>
      <c r="G265" s="2" t="s">
        <v>664</v>
      </c>
      <c r="H265" s="2"/>
      <c r="I265" s="2"/>
      <c r="J265" s="4" t="s">
        <v>1128</v>
      </c>
    </row>
    <row r="266" spans="1:10" ht="15" customHeight="1" x14ac:dyDescent="0.3">
      <c r="A266" s="2" t="s">
        <v>370</v>
      </c>
      <c r="B266" s="2" t="s">
        <v>34335</v>
      </c>
      <c r="C266" s="3">
        <v>28</v>
      </c>
      <c r="D266" s="2" t="s">
        <v>1126</v>
      </c>
      <c r="E266" s="2" t="s">
        <v>1131</v>
      </c>
      <c r="F266" s="2" t="s">
        <v>375</v>
      </c>
      <c r="G266" s="2" t="s">
        <v>664</v>
      </c>
      <c r="H266" s="2"/>
      <c r="I266" s="2"/>
      <c r="J266" s="4" t="s">
        <v>1128</v>
      </c>
    </row>
    <row r="267" spans="1:10" ht="15" customHeight="1" x14ac:dyDescent="0.3">
      <c r="A267" s="2" t="s">
        <v>370</v>
      </c>
      <c r="B267" s="2" t="s">
        <v>34335</v>
      </c>
      <c r="C267" s="3">
        <v>28</v>
      </c>
      <c r="D267" s="2" t="s">
        <v>1126</v>
      </c>
      <c r="E267" s="2" t="s">
        <v>1129</v>
      </c>
      <c r="F267" s="2" t="s">
        <v>375</v>
      </c>
      <c r="G267" s="2" t="s">
        <v>1130</v>
      </c>
      <c r="H267" s="2"/>
      <c r="I267" s="2"/>
      <c r="J267" s="4" t="s">
        <v>385</v>
      </c>
    </row>
    <row r="268" spans="1:10" ht="15" customHeight="1" x14ac:dyDescent="0.3">
      <c r="A268" s="2" t="s">
        <v>386</v>
      </c>
      <c r="B268" s="2" t="s">
        <v>34336</v>
      </c>
      <c r="C268" s="3">
        <v>29</v>
      </c>
      <c r="D268" s="2" t="s">
        <v>1139</v>
      </c>
      <c r="E268" s="2" t="s">
        <v>1146</v>
      </c>
      <c r="F268" s="2" t="s">
        <v>390</v>
      </c>
      <c r="G268" s="2" t="s">
        <v>637</v>
      </c>
      <c r="H268" s="2"/>
      <c r="I268" s="2" t="s">
        <v>1162</v>
      </c>
      <c r="J268" s="4" t="s">
        <v>397</v>
      </c>
    </row>
    <row r="269" spans="1:10" ht="15" customHeight="1" x14ac:dyDescent="0.3">
      <c r="A269" s="2" t="s">
        <v>386</v>
      </c>
      <c r="B269" s="2" t="s">
        <v>34336</v>
      </c>
      <c r="C269" s="3">
        <v>29</v>
      </c>
      <c r="D269" s="2" t="s">
        <v>1139</v>
      </c>
      <c r="E269" s="2" t="s">
        <v>1146</v>
      </c>
      <c r="F269" s="2" t="s">
        <v>1143</v>
      </c>
      <c r="G269" s="2" t="s">
        <v>631</v>
      </c>
      <c r="H269" s="2"/>
      <c r="I269" s="2"/>
      <c r="J269" s="4" t="s">
        <v>1147</v>
      </c>
    </row>
    <row r="270" spans="1:10" ht="15" customHeight="1" x14ac:dyDescent="0.3">
      <c r="A270" s="2" t="s">
        <v>386</v>
      </c>
      <c r="B270" s="2" t="s">
        <v>34336</v>
      </c>
      <c r="C270" s="3">
        <v>29</v>
      </c>
      <c r="D270" s="2" t="s">
        <v>1139</v>
      </c>
      <c r="E270" s="2" t="s">
        <v>1151</v>
      </c>
      <c r="F270" s="2" t="s">
        <v>1152</v>
      </c>
      <c r="G270" s="2" t="s">
        <v>738</v>
      </c>
      <c r="H270" s="2"/>
      <c r="I270" s="2"/>
      <c r="J270" s="4" t="s">
        <v>1142</v>
      </c>
    </row>
    <row r="271" spans="1:10" ht="15" customHeight="1" x14ac:dyDescent="0.3">
      <c r="A271" s="2" t="s">
        <v>386</v>
      </c>
      <c r="B271" s="2" t="s">
        <v>34336</v>
      </c>
      <c r="C271" s="3">
        <v>29</v>
      </c>
      <c r="D271" s="2" t="s">
        <v>1139</v>
      </c>
      <c r="E271" s="2" t="s">
        <v>1146</v>
      </c>
      <c r="F271" s="2" t="s">
        <v>390</v>
      </c>
      <c r="G271" s="2" t="s">
        <v>1156</v>
      </c>
      <c r="H271" s="2"/>
      <c r="I271" s="2"/>
      <c r="J271" s="4" t="s">
        <v>1157</v>
      </c>
    </row>
    <row r="272" spans="1:10" ht="15" customHeight="1" x14ac:dyDescent="0.3">
      <c r="A272" s="2" t="s">
        <v>386</v>
      </c>
      <c r="B272" s="2" t="s">
        <v>34336</v>
      </c>
      <c r="C272" s="3">
        <v>29</v>
      </c>
      <c r="D272" s="2" t="s">
        <v>1139</v>
      </c>
      <c r="E272" s="2" t="s">
        <v>1148</v>
      </c>
      <c r="F272" s="2" t="s">
        <v>1149</v>
      </c>
      <c r="G272" s="2" t="s">
        <v>664</v>
      </c>
      <c r="H272" s="2"/>
      <c r="I272" s="2"/>
      <c r="J272" s="4" t="s">
        <v>1150</v>
      </c>
    </row>
    <row r="273" spans="1:10" ht="15" customHeight="1" x14ac:dyDescent="0.3">
      <c r="A273" s="2" t="s">
        <v>386</v>
      </c>
      <c r="B273" s="2" t="s">
        <v>34336</v>
      </c>
      <c r="C273" s="3">
        <v>29</v>
      </c>
      <c r="D273" s="2" t="s">
        <v>1139</v>
      </c>
      <c r="E273" s="2" t="s">
        <v>1158</v>
      </c>
      <c r="F273" s="2" t="s">
        <v>1159</v>
      </c>
      <c r="G273" s="2" t="s">
        <v>664</v>
      </c>
      <c r="H273" s="2"/>
      <c r="I273" s="2"/>
      <c r="J273" s="4" t="s">
        <v>1142</v>
      </c>
    </row>
    <row r="274" spans="1:10" ht="15" customHeight="1" x14ac:dyDescent="0.3">
      <c r="A274" s="2" t="s">
        <v>386</v>
      </c>
      <c r="B274" s="2" t="s">
        <v>34336</v>
      </c>
      <c r="C274" s="3">
        <v>29</v>
      </c>
      <c r="D274" s="2" t="s">
        <v>1139</v>
      </c>
      <c r="E274" s="2" t="s">
        <v>1161</v>
      </c>
      <c r="F274" s="2" t="s">
        <v>390</v>
      </c>
      <c r="G274" s="2" t="s">
        <v>664</v>
      </c>
      <c r="H274" s="2"/>
      <c r="I274" s="2"/>
      <c r="J274" s="4" t="s">
        <v>397</v>
      </c>
    </row>
    <row r="275" spans="1:10" ht="15" customHeight="1" x14ac:dyDescent="0.3">
      <c r="A275" s="2" t="s">
        <v>386</v>
      </c>
      <c r="B275" s="2" t="s">
        <v>34336</v>
      </c>
      <c r="C275" s="3">
        <v>29</v>
      </c>
      <c r="D275" s="2" t="s">
        <v>1139</v>
      </c>
      <c r="E275" s="2" t="s">
        <v>1140</v>
      </c>
      <c r="F275" s="2" t="s">
        <v>390</v>
      </c>
      <c r="G275" s="2" t="s">
        <v>634</v>
      </c>
      <c r="H275" s="2" t="s">
        <v>1141</v>
      </c>
      <c r="I275" s="2"/>
      <c r="J275" s="4" t="s">
        <v>1142</v>
      </c>
    </row>
    <row r="276" spans="1:10" ht="15" customHeight="1" x14ac:dyDescent="0.3">
      <c r="A276" s="2" t="s">
        <v>386</v>
      </c>
      <c r="B276" s="2" t="s">
        <v>34336</v>
      </c>
      <c r="C276" s="3">
        <v>29</v>
      </c>
      <c r="D276" s="2" t="s">
        <v>1139</v>
      </c>
      <c r="E276" s="2" t="s">
        <v>1153</v>
      </c>
      <c r="F276" s="2" t="s">
        <v>390</v>
      </c>
      <c r="G276" s="2" t="s">
        <v>1154</v>
      </c>
      <c r="H276" s="2"/>
      <c r="I276" s="2"/>
      <c r="J276" s="4" t="s">
        <v>1155</v>
      </c>
    </row>
    <row r="277" spans="1:10" ht="15" customHeight="1" x14ac:dyDescent="0.3">
      <c r="A277" s="2" t="s">
        <v>386</v>
      </c>
      <c r="B277" s="2" t="s">
        <v>34336</v>
      </c>
      <c r="C277" s="3">
        <v>29</v>
      </c>
      <c r="D277" s="2" t="s">
        <v>1139</v>
      </c>
      <c r="E277" s="2"/>
      <c r="F277" s="2" t="s">
        <v>1143</v>
      </c>
      <c r="G277" s="2" t="s">
        <v>672</v>
      </c>
      <c r="H277" s="2"/>
      <c r="I277" s="2"/>
      <c r="J277" s="4" t="s">
        <v>1145</v>
      </c>
    </row>
    <row r="278" spans="1:10" ht="15" customHeight="1" x14ac:dyDescent="0.3">
      <c r="A278" s="2" t="s">
        <v>386</v>
      </c>
      <c r="B278" s="2" t="s">
        <v>34336</v>
      </c>
      <c r="C278" s="3">
        <v>29</v>
      </c>
      <c r="D278" s="2" t="s">
        <v>1139</v>
      </c>
      <c r="E278" s="2" t="s">
        <v>1160</v>
      </c>
      <c r="F278" s="2" t="s">
        <v>390</v>
      </c>
      <c r="G278" s="2" t="s">
        <v>672</v>
      </c>
      <c r="H278" s="2"/>
      <c r="I278" s="2"/>
      <c r="J278" s="4" t="s">
        <v>397</v>
      </c>
    </row>
    <row r="279" spans="1:10" ht="15" customHeight="1" x14ac:dyDescent="0.3">
      <c r="A279" s="2" t="s">
        <v>386</v>
      </c>
      <c r="B279" s="2" t="s">
        <v>34336</v>
      </c>
      <c r="C279" s="3">
        <v>29</v>
      </c>
      <c r="D279" s="2" t="s">
        <v>1139</v>
      </c>
      <c r="E279" s="2"/>
      <c r="F279" s="2" t="s">
        <v>1143</v>
      </c>
      <c r="G279" s="2" t="s">
        <v>1144</v>
      </c>
      <c r="H279" s="2"/>
      <c r="I279" s="2"/>
      <c r="J279" s="4" t="s">
        <v>1142</v>
      </c>
    </row>
    <row r="280" spans="1:10" ht="15" customHeight="1" x14ac:dyDescent="0.3">
      <c r="A280" s="2" t="s">
        <v>398</v>
      </c>
      <c r="B280" s="2" t="s">
        <v>34337</v>
      </c>
      <c r="C280" s="3">
        <v>30</v>
      </c>
      <c r="D280" s="2" t="s">
        <v>1163</v>
      </c>
      <c r="E280" s="2" t="s">
        <v>1168</v>
      </c>
      <c r="F280" s="2" t="s">
        <v>401</v>
      </c>
      <c r="G280" s="2" t="s">
        <v>775</v>
      </c>
      <c r="H280" s="2"/>
      <c r="I280" s="2"/>
      <c r="J280" s="4" t="s">
        <v>408</v>
      </c>
    </row>
    <row r="281" spans="1:10" ht="15" customHeight="1" x14ac:dyDescent="0.3">
      <c r="A281" s="2" t="s">
        <v>398</v>
      </c>
      <c r="B281" s="2" t="s">
        <v>34337</v>
      </c>
      <c r="C281" s="3">
        <v>30</v>
      </c>
      <c r="D281" s="2" t="s">
        <v>1163</v>
      </c>
      <c r="E281" s="2" t="s">
        <v>1165</v>
      </c>
      <c r="F281" s="2" t="s">
        <v>1166</v>
      </c>
      <c r="G281" s="2" t="s">
        <v>738</v>
      </c>
      <c r="H281" s="2"/>
      <c r="I281" s="2"/>
      <c r="J281" s="4" t="s">
        <v>1167</v>
      </c>
    </row>
    <row r="282" spans="1:10" ht="15" customHeight="1" x14ac:dyDescent="0.3">
      <c r="A282" s="2" t="s">
        <v>398</v>
      </c>
      <c r="B282" s="2" t="s">
        <v>34337</v>
      </c>
      <c r="C282" s="3">
        <v>30</v>
      </c>
      <c r="D282" s="2" t="s">
        <v>1163</v>
      </c>
      <c r="E282" s="2"/>
      <c r="F282" s="2" t="s">
        <v>401</v>
      </c>
      <c r="G282" s="2" t="s">
        <v>686</v>
      </c>
      <c r="H282" s="2" t="s">
        <v>1164</v>
      </c>
      <c r="I282" s="2"/>
      <c r="J282" s="4" t="s">
        <v>408</v>
      </c>
    </row>
    <row r="283" spans="1:10" ht="15" customHeight="1" x14ac:dyDescent="0.3">
      <c r="A283" s="2" t="s">
        <v>398</v>
      </c>
      <c r="B283" s="2" t="s">
        <v>34337</v>
      </c>
      <c r="C283" s="3">
        <v>30</v>
      </c>
      <c r="D283" s="2" t="s">
        <v>1163</v>
      </c>
      <c r="E283" s="2"/>
      <c r="F283" s="2" t="s">
        <v>401</v>
      </c>
      <c r="G283" s="2" t="s">
        <v>762</v>
      </c>
      <c r="H283" s="2"/>
      <c r="I283" s="2"/>
      <c r="J283" s="4" t="s">
        <v>1169</v>
      </c>
    </row>
    <row r="284" spans="1:10" ht="15" customHeight="1" x14ac:dyDescent="0.3">
      <c r="A284" s="2" t="s">
        <v>398</v>
      </c>
      <c r="B284" s="2" t="s">
        <v>34337</v>
      </c>
      <c r="C284" s="3">
        <v>30</v>
      </c>
      <c r="D284" s="2" t="s">
        <v>1163</v>
      </c>
      <c r="E284" s="2"/>
      <c r="F284" s="2" t="s">
        <v>328</v>
      </c>
      <c r="G284" s="2" t="s">
        <v>1170</v>
      </c>
      <c r="H284" s="2" t="s">
        <v>1171</v>
      </c>
      <c r="I284" s="2" t="s">
        <v>1172</v>
      </c>
      <c r="J284" s="4" t="s">
        <v>408</v>
      </c>
    </row>
    <row r="285" spans="1:10" ht="15" customHeight="1" x14ac:dyDescent="0.3">
      <c r="A285" s="2" t="s">
        <v>409</v>
      </c>
      <c r="B285" s="2" t="s">
        <v>34338</v>
      </c>
      <c r="C285" s="3">
        <v>31</v>
      </c>
      <c r="D285" s="2" t="s">
        <v>1173</v>
      </c>
      <c r="E285" s="2" t="s">
        <v>648</v>
      </c>
      <c r="F285" s="2" t="s">
        <v>412</v>
      </c>
      <c r="G285" s="2" t="s">
        <v>775</v>
      </c>
      <c r="H285" s="2"/>
      <c r="I285" s="2"/>
      <c r="J285" s="4" t="s">
        <v>419</v>
      </c>
    </row>
    <row r="286" spans="1:10" ht="15" customHeight="1" x14ac:dyDescent="0.3">
      <c r="A286" s="2" t="s">
        <v>409</v>
      </c>
      <c r="B286" s="2" t="s">
        <v>34338</v>
      </c>
      <c r="C286" s="3">
        <v>31</v>
      </c>
      <c r="D286" s="2" t="s">
        <v>1173</v>
      </c>
      <c r="E286" s="2" t="s">
        <v>1181</v>
      </c>
      <c r="F286" s="2" t="s">
        <v>412</v>
      </c>
      <c r="G286" s="2" t="s">
        <v>775</v>
      </c>
      <c r="H286" s="2"/>
      <c r="I286" s="2"/>
      <c r="J286" s="4" t="s">
        <v>1180</v>
      </c>
    </row>
    <row r="287" spans="1:10" ht="15" customHeight="1" x14ac:dyDescent="0.3">
      <c r="A287" s="2" t="s">
        <v>409</v>
      </c>
      <c r="B287" s="2" t="s">
        <v>34338</v>
      </c>
      <c r="C287" s="3">
        <v>31</v>
      </c>
      <c r="D287" s="2" t="s">
        <v>1173</v>
      </c>
      <c r="E287" s="2" t="s">
        <v>1179</v>
      </c>
      <c r="F287" s="2" t="s">
        <v>412</v>
      </c>
      <c r="G287" s="2" t="s">
        <v>664</v>
      </c>
      <c r="H287" s="2"/>
      <c r="I287" s="2"/>
      <c r="J287" s="4" t="s">
        <v>1180</v>
      </c>
    </row>
    <row r="288" spans="1:10" ht="15" customHeight="1" x14ac:dyDescent="0.3">
      <c r="A288" s="2" t="s">
        <v>409</v>
      </c>
      <c r="B288" s="2" t="s">
        <v>34338</v>
      </c>
      <c r="C288" s="3">
        <v>31</v>
      </c>
      <c r="D288" s="2" t="s">
        <v>1173</v>
      </c>
      <c r="E288" s="2"/>
      <c r="F288" s="2" t="s">
        <v>1182</v>
      </c>
      <c r="G288" s="2" t="s">
        <v>664</v>
      </c>
      <c r="H288" s="2"/>
      <c r="I288" s="2"/>
      <c r="J288" s="4" t="s">
        <v>1180</v>
      </c>
    </row>
    <row r="289" spans="1:10" ht="15" customHeight="1" x14ac:dyDescent="0.3">
      <c r="A289" s="2" t="s">
        <v>409</v>
      </c>
      <c r="B289" s="2" t="s">
        <v>34338</v>
      </c>
      <c r="C289" s="3">
        <v>31</v>
      </c>
      <c r="D289" s="2" t="s">
        <v>1173</v>
      </c>
      <c r="E289" s="2"/>
      <c r="F289" s="2" t="s">
        <v>469</v>
      </c>
      <c r="G289" s="2" t="s">
        <v>1177</v>
      </c>
      <c r="H289" s="2"/>
      <c r="I289" s="2"/>
      <c r="J289" s="4" t="s">
        <v>1178</v>
      </c>
    </row>
    <row r="290" spans="1:10" ht="15" customHeight="1" x14ac:dyDescent="0.3">
      <c r="A290" s="2" t="s">
        <v>409</v>
      </c>
      <c r="B290" s="2" t="s">
        <v>34338</v>
      </c>
      <c r="C290" s="3">
        <v>31</v>
      </c>
      <c r="D290" s="2" t="s">
        <v>1173</v>
      </c>
      <c r="E290" s="2" t="s">
        <v>1174</v>
      </c>
      <c r="F290" s="2" t="s">
        <v>469</v>
      </c>
      <c r="G290" s="2" t="s">
        <v>1175</v>
      </c>
      <c r="H290" s="2"/>
      <c r="I290" s="2"/>
      <c r="J290" s="4" t="s">
        <v>1176</v>
      </c>
    </row>
    <row r="291" spans="1:10" ht="15" customHeight="1" x14ac:dyDescent="0.3">
      <c r="A291" s="2" t="s">
        <v>420</v>
      </c>
      <c r="B291" s="2" t="s">
        <v>34339</v>
      </c>
      <c r="C291" s="3">
        <v>32</v>
      </c>
      <c r="D291" s="2" t="s">
        <v>1183</v>
      </c>
      <c r="E291" s="2" t="s">
        <v>648</v>
      </c>
      <c r="F291" s="2" t="s">
        <v>352</v>
      </c>
      <c r="G291" s="2" t="s">
        <v>1190</v>
      </c>
      <c r="H291" s="2"/>
      <c r="I291" s="2"/>
      <c r="J291" s="4" t="s">
        <v>429</v>
      </c>
    </row>
    <row r="292" spans="1:10" ht="15" customHeight="1" x14ac:dyDescent="0.3">
      <c r="A292" s="2" t="s">
        <v>420</v>
      </c>
      <c r="B292" s="2" t="s">
        <v>34339</v>
      </c>
      <c r="C292" s="3">
        <v>32</v>
      </c>
      <c r="D292" s="2" t="s">
        <v>1183</v>
      </c>
      <c r="E292" s="2" t="s">
        <v>345</v>
      </c>
      <c r="F292" s="2" t="s">
        <v>1191</v>
      </c>
      <c r="G292" s="2" t="s">
        <v>1192</v>
      </c>
      <c r="H292" s="2"/>
      <c r="I292" s="2"/>
      <c r="J292" s="4" t="s">
        <v>429</v>
      </c>
    </row>
    <row r="293" spans="1:10" ht="15" customHeight="1" x14ac:dyDescent="0.3">
      <c r="A293" s="2" t="s">
        <v>420</v>
      </c>
      <c r="B293" s="2" t="s">
        <v>34339</v>
      </c>
      <c r="C293" s="3">
        <v>32</v>
      </c>
      <c r="D293" s="2" t="s">
        <v>1183</v>
      </c>
      <c r="E293" s="2" t="s">
        <v>648</v>
      </c>
      <c r="F293" s="2" t="s">
        <v>352</v>
      </c>
      <c r="G293" s="2" t="s">
        <v>631</v>
      </c>
      <c r="H293" s="2" t="s">
        <v>759</v>
      </c>
      <c r="I293" s="2"/>
      <c r="J293" s="4" t="s">
        <v>1184</v>
      </c>
    </row>
    <row r="294" spans="1:10" ht="15" customHeight="1" x14ac:dyDescent="0.3">
      <c r="A294" s="2" t="s">
        <v>420</v>
      </c>
      <c r="B294" s="2" t="s">
        <v>34339</v>
      </c>
      <c r="C294" s="3">
        <v>32</v>
      </c>
      <c r="D294" s="2" t="s">
        <v>1183</v>
      </c>
      <c r="E294" s="2"/>
      <c r="F294" s="2" t="s">
        <v>1185</v>
      </c>
      <c r="G294" s="2" t="s">
        <v>775</v>
      </c>
      <c r="H294" s="2"/>
      <c r="I294" s="2"/>
      <c r="J294" s="4" t="s">
        <v>1186</v>
      </c>
    </row>
    <row r="295" spans="1:10" ht="15" customHeight="1" x14ac:dyDescent="0.3">
      <c r="A295" s="2" t="s">
        <v>420</v>
      </c>
      <c r="B295" s="2" t="s">
        <v>34339</v>
      </c>
      <c r="C295" s="3">
        <v>32</v>
      </c>
      <c r="D295" s="2" t="s">
        <v>1183</v>
      </c>
      <c r="E295" s="2"/>
      <c r="F295" s="2" t="s">
        <v>1187</v>
      </c>
      <c r="G295" s="2" t="s">
        <v>775</v>
      </c>
      <c r="H295" s="2"/>
      <c r="I295" s="2"/>
      <c r="J295" s="4" t="s">
        <v>1186</v>
      </c>
    </row>
    <row r="296" spans="1:10" ht="15" customHeight="1" x14ac:dyDescent="0.3">
      <c r="A296" s="2" t="s">
        <v>420</v>
      </c>
      <c r="B296" s="2" t="s">
        <v>34339</v>
      </c>
      <c r="C296" s="3">
        <v>32</v>
      </c>
      <c r="D296" s="2" t="s">
        <v>1183</v>
      </c>
      <c r="E296" s="2"/>
      <c r="F296" s="2" t="s">
        <v>352</v>
      </c>
      <c r="G296" s="2" t="s">
        <v>770</v>
      </c>
      <c r="H296" s="2"/>
      <c r="I296" s="2"/>
      <c r="J296" s="4" t="s">
        <v>1188</v>
      </c>
    </row>
    <row r="297" spans="1:10" ht="15" customHeight="1" x14ac:dyDescent="0.3">
      <c r="A297" s="2" t="s">
        <v>420</v>
      </c>
      <c r="B297" s="2" t="s">
        <v>34339</v>
      </c>
      <c r="C297" s="3">
        <v>32</v>
      </c>
      <c r="D297" s="2" t="s">
        <v>1183</v>
      </c>
      <c r="E297" s="2" t="s">
        <v>648</v>
      </c>
      <c r="F297" s="2" t="s">
        <v>352</v>
      </c>
      <c r="G297" s="2" t="s">
        <v>1189</v>
      </c>
      <c r="H297" s="2"/>
      <c r="I297" s="2"/>
      <c r="J297" s="4" t="s">
        <v>429</v>
      </c>
    </row>
    <row r="298" spans="1:10" ht="15" customHeight="1" x14ac:dyDescent="0.3">
      <c r="A298" s="2" t="s">
        <v>430</v>
      </c>
      <c r="B298" s="2" t="s">
        <v>34340</v>
      </c>
      <c r="C298" s="3">
        <v>33</v>
      </c>
      <c r="D298" s="2" t="s">
        <v>1193</v>
      </c>
      <c r="E298" s="2" t="s">
        <v>1199</v>
      </c>
      <c r="F298" s="2" t="s">
        <v>435</v>
      </c>
      <c r="G298" s="2" t="s">
        <v>631</v>
      </c>
      <c r="H298" s="2"/>
      <c r="I298" s="2"/>
      <c r="J298" s="4" t="s">
        <v>442</v>
      </c>
    </row>
    <row r="299" spans="1:10" ht="15" customHeight="1" x14ac:dyDescent="0.3">
      <c r="A299" s="2" t="s">
        <v>430</v>
      </c>
      <c r="B299" s="2" t="s">
        <v>34340</v>
      </c>
      <c r="C299" s="3">
        <v>33</v>
      </c>
      <c r="D299" s="2" t="s">
        <v>1193</v>
      </c>
      <c r="E299" s="2" t="s">
        <v>1194</v>
      </c>
      <c r="F299" s="2" t="s">
        <v>1195</v>
      </c>
      <c r="G299" s="2" t="s">
        <v>775</v>
      </c>
      <c r="H299" s="2"/>
      <c r="I299" s="2"/>
      <c r="J299" s="4" t="s">
        <v>1196</v>
      </c>
    </row>
    <row r="300" spans="1:10" ht="15" customHeight="1" x14ac:dyDescent="0.3">
      <c r="A300" s="2" t="s">
        <v>430</v>
      </c>
      <c r="B300" s="2" t="s">
        <v>34340</v>
      </c>
      <c r="C300" s="3">
        <v>33</v>
      </c>
      <c r="D300" s="2" t="s">
        <v>1193</v>
      </c>
      <c r="E300" s="2" t="s">
        <v>827</v>
      </c>
      <c r="F300" s="2" t="s">
        <v>1197</v>
      </c>
      <c r="G300" s="2" t="s">
        <v>775</v>
      </c>
      <c r="H300" s="2"/>
      <c r="I300" s="2"/>
      <c r="J300" s="4" t="s">
        <v>1198</v>
      </c>
    </row>
    <row r="301" spans="1:10" ht="15" customHeight="1" x14ac:dyDescent="0.3">
      <c r="A301" s="2" t="s">
        <v>430</v>
      </c>
      <c r="B301" s="2" t="s">
        <v>34340</v>
      </c>
      <c r="C301" s="3">
        <v>33</v>
      </c>
      <c r="D301" s="2" t="s">
        <v>1193</v>
      </c>
      <c r="E301" s="2" t="s">
        <v>1200</v>
      </c>
      <c r="F301" s="2" t="s">
        <v>1201</v>
      </c>
      <c r="G301" s="2" t="s">
        <v>775</v>
      </c>
      <c r="H301" s="2"/>
      <c r="I301" s="2"/>
      <c r="J301" s="4" t="s">
        <v>1196</v>
      </c>
    </row>
    <row r="302" spans="1:10" ht="15" customHeight="1" x14ac:dyDescent="0.3">
      <c r="A302" s="2" t="s">
        <v>430</v>
      </c>
      <c r="B302" s="2" t="s">
        <v>34340</v>
      </c>
      <c r="C302" s="3">
        <v>33</v>
      </c>
      <c r="D302" s="2" t="s">
        <v>1193</v>
      </c>
      <c r="E302" s="2"/>
      <c r="F302" s="2" t="s">
        <v>1202</v>
      </c>
      <c r="G302" s="2" t="s">
        <v>775</v>
      </c>
      <c r="H302" s="2"/>
      <c r="I302" s="2"/>
      <c r="J302" s="4" t="s">
        <v>1203</v>
      </c>
    </row>
    <row r="303" spans="1:10" ht="15" customHeight="1" x14ac:dyDescent="0.3">
      <c r="A303" s="2" t="s">
        <v>443</v>
      </c>
      <c r="B303" s="2" t="s">
        <v>34341</v>
      </c>
      <c r="C303" s="3">
        <v>34</v>
      </c>
      <c r="D303" s="2" t="s">
        <v>1204</v>
      </c>
      <c r="E303" s="2" t="s">
        <v>827</v>
      </c>
      <c r="F303" s="2" t="s">
        <v>1205</v>
      </c>
      <c r="G303" s="2" t="s">
        <v>637</v>
      </c>
      <c r="H303" s="2" t="s">
        <v>1206</v>
      </c>
      <c r="I303" s="2"/>
      <c r="J303" s="4" t="s">
        <v>1207</v>
      </c>
    </row>
    <row r="304" spans="1:10" ht="15" customHeight="1" x14ac:dyDescent="0.3">
      <c r="A304" s="2" t="s">
        <v>443</v>
      </c>
      <c r="B304" s="2" t="s">
        <v>34341</v>
      </c>
      <c r="C304" s="3">
        <v>34</v>
      </c>
      <c r="D304" s="2" t="s">
        <v>1204</v>
      </c>
      <c r="E304" s="2" t="s">
        <v>1208</v>
      </c>
      <c r="F304" s="2" t="s">
        <v>1205</v>
      </c>
      <c r="G304" s="2" t="s">
        <v>1209</v>
      </c>
      <c r="H304" s="2"/>
      <c r="I304" s="2"/>
      <c r="J304" s="4" t="s">
        <v>453</v>
      </c>
    </row>
    <row r="305" spans="1:10" ht="15" customHeight="1" x14ac:dyDescent="0.3">
      <c r="A305" s="2" t="s">
        <v>443</v>
      </c>
      <c r="B305" s="2" t="s">
        <v>34341</v>
      </c>
      <c r="C305" s="3">
        <v>34</v>
      </c>
      <c r="D305" s="2" t="s">
        <v>1204</v>
      </c>
      <c r="E305" s="2"/>
      <c r="F305" s="2" t="s">
        <v>446</v>
      </c>
      <c r="G305" s="2" t="s">
        <v>770</v>
      </c>
      <c r="H305" s="2"/>
      <c r="I305" s="2"/>
      <c r="J305" s="4" t="s">
        <v>1210</v>
      </c>
    </row>
    <row r="306" spans="1:10" ht="15" customHeight="1" x14ac:dyDescent="0.3">
      <c r="A306" s="2" t="s">
        <v>443</v>
      </c>
      <c r="B306" s="2" t="s">
        <v>34341</v>
      </c>
      <c r="C306" s="3">
        <v>34</v>
      </c>
      <c r="D306" s="2" t="s">
        <v>1204</v>
      </c>
      <c r="E306" s="2" t="s">
        <v>827</v>
      </c>
      <c r="F306" s="2" t="s">
        <v>1211</v>
      </c>
      <c r="G306" s="2" t="s">
        <v>969</v>
      </c>
      <c r="H306" s="2" t="s">
        <v>1212</v>
      </c>
      <c r="I306" s="2" t="s">
        <v>1206</v>
      </c>
      <c r="J306" s="4" t="s">
        <v>1207</v>
      </c>
    </row>
    <row r="307" spans="1:10" ht="15" customHeight="1" x14ac:dyDescent="0.3">
      <c r="A307" s="2" t="s">
        <v>454</v>
      </c>
      <c r="B307" s="2" t="s">
        <v>34342</v>
      </c>
      <c r="C307" s="3">
        <v>35</v>
      </c>
      <c r="D307" s="2" t="s">
        <v>1213</v>
      </c>
      <c r="E307" s="2" t="s">
        <v>1214</v>
      </c>
      <c r="F307" s="2" t="s">
        <v>412</v>
      </c>
      <c r="G307" s="2" t="s">
        <v>631</v>
      </c>
      <c r="H307" s="2" t="s">
        <v>1215</v>
      </c>
      <c r="I307" s="2"/>
      <c r="J307" s="4" t="s">
        <v>1216</v>
      </c>
    </row>
    <row r="308" spans="1:10" ht="15" customHeight="1" x14ac:dyDescent="0.3">
      <c r="A308" s="2" t="s">
        <v>454</v>
      </c>
      <c r="B308" s="2" t="s">
        <v>34342</v>
      </c>
      <c r="C308" s="3">
        <v>35</v>
      </c>
      <c r="D308" s="2" t="s">
        <v>1213</v>
      </c>
      <c r="E308" s="2"/>
      <c r="F308" s="2" t="s">
        <v>1217</v>
      </c>
      <c r="G308" s="2" t="s">
        <v>1218</v>
      </c>
      <c r="H308" s="2" t="s">
        <v>632</v>
      </c>
      <c r="I308" s="2"/>
      <c r="J308" s="4" t="s">
        <v>1216</v>
      </c>
    </row>
    <row r="309" spans="1:10" ht="15" customHeight="1" x14ac:dyDescent="0.3">
      <c r="A309" s="2" t="s">
        <v>454</v>
      </c>
      <c r="B309" s="2" t="s">
        <v>34342</v>
      </c>
      <c r="C309" s="3">
        <v>35</v>
      </c>
      <c r="D309" s="2" t="s">
        <v>1213</v>
      </c>
      <c r="E309" s="2" t="s">
        <v>1214</v>
      </c>
      <c r="F309" s="2" t="s">
        <v>412</v>
      </c>
      <c r="G309" s="2" t="s">
        <v>775</v>
      </c>
      <c r="H309" s="2"/>
      <c r="I309" s="2"/>
      <c r="J309" s="4" t="s">
        <v>464</v>
      </c>
    </row>
    <row r="310" spans="1:10" ht="15" customHeight="1" x14ac:dyDescent="0.3">
      <c r="A310" s="2" t="s">
        <v>454</v>
      </c>
      <c r="B310" s="2" t="s">
        <v>34342</v>
      </c>
      <c r="C310" s="3">
        <v>35</v>
      </c>
      <c r="D310" s="2" t="s">
        <v>1213</v>
      </c>
      <c r="E310" s="2" t="s">
        <v>1219</v>
      </c>
      <c r="F310" s="2" t="s">
        <v>412</v>
      </c>
      <c r="G310" s="2" t="s">
        <v>775</v>
      </c>
      <c r="H310" s="2"/>
      <c r="I310" s="2"/>
      <c r="J310" s="4" t="s">
        <v>464</v>
      </c>
    </row>
    <row r="311" spans="1:10" ht="15" customHeight="1" x14ac:dyDescent="0.3">
      <c r="A311" s="2" t="s">
        <v>454</v>
      </c>
      <c r="B311" s="2" t="s">
        <v>34342</v>
      </c>
      <c r="C311" s="3">
        <v>35</v>
      </c>
      <c r="D311" s="2" t="s">
        <v>1213</v>
      </c>
      <c r="E311" s="2" t="s">
        <v>1220</v>
      </c>
      <c r="F311" s="2" t="s">
        <v>412</v>
      </c>
      <c r="G311" s="2" t="s">
        <v>775</v>
      </c>
      <c r="H311" s="2"/>
      <c r="I311" s="2"/>
      <c r="J311" s="4" t="s">
        <v>1221</v>
      </c>
    </row>
    <row r="312" spans="1:10" ht="15" customHeight="1" x14ac:dyDescent="0.3">
      <c r="A312" s="2" t="s">
        <v>465</v>
      </c>
      <c r="B312" s="2" t="s">
        <v>34343</v>
      </c>
      <c r="C312" s="3">
        <v>36</v>
      </c>
      <c r="D312" s="2" t="s">
        <v>1222</v>
      </c>
      <c r="E312" s="2"/>
      <c r="F312" s="2" t="s">
        <v>1223</v>
      </c>
      <c r="G312" s="2" t="s">
        <v>772</v>
      </c>
      <c r="H312" s="2" t="s">
        <v>1162</v>
      </c>
      <c r="I312" s="2"/>
      <c r="J312" s="4" t="s">
        <v>1224</v>
      </c>
    </row>
    <row r="313" spans="1:10" ht="15" customHeight="1" x14ac:dyDescent="0.3">
      <c r="A313" s="2" t="s">
        <v>465</v>
      </c>
      <c r="B313" s="2" t="s">
        <v>34343</v>
      </c>
      <c r="C313" s="3">
        <v>36</v>
      </c>
      <c r="D313" s="2" t="s">
        <v>1222</v>
      </c>
      <c r="E313" s="2" t="s">
        <v>1230</v>
      </c>
      <c r="F313" s="2" t="s">
        <v>1231</v>
      </c>
      <c r="G313" s="2" t="s">
        <v>964</v>
      </c>
      <c r="H313" s="2" t="s">
        <v>776</v>
      </c>
      <c r="I313" s="2" t="s">
        <v>864</v>
      </c>
      <c r="J313" s="4" t="s">
        <v>1224</v>
      </c>
    </row>
    <row r="314" spans="1:10" ht="15" customHeight="1" x14ac:dyDescent="0.3">
      <c r="A314" s="2" t="s">
        <v>465</v>
      </c>
      <c r="B314" s="2" t="s">
        <v>34343</v>
      </c>
      <c r="C314" s="3">
        <v>36</v>
      </c>
      <c r="D314" s="2" t="s">
        <v>1222</v>
      </c>
      <c r="E314" s="2" t="s">
        <v>1225</v>
      </c>
      <c r="F314" s="2" t="s">
        <v>412</v>
      </c>
      <c r="G314" s="2" t="s">
        <v>1226</v>
      </c>
      <c r="H314" s="2" t="s">
        <v>1227</v>
      </c>
      <c r="I314" s="2" t="s">
        <v>1228</v>
      </c>
      <c r="J314" s="4" t="s">
        <v>1229</v>
      </c>
    </row>
    <row r="315" spans="1:10" ht="15" customHeight="1" x14ac:dyDescent="0.3">
      <c r="A315" s="2" t="s">
        <v>465</v>
      </c>
      <c r="B315" s="2" t="s">
        <v>34343</v>
      </c>
      <c r="C315" s="3">
        <v>36</v>
      </c>
      <c r="D315" s="2" t="s">
        <v>1222</v>
      </c>
      <c r="E315" s="2" t="s">
        <v>1174</v>
      </c>
      <c r="F315" s="2" t="s">
        <v>469</v>
      </c>
      <c r="G315" s="2" t="s">
        <v>1175</v>
      </c>
      <c r="H315" s="2"/>
      <c r="I315" s="2"/>
      <c r="J315" s="4" t="s">
        <v>1176</v>
      </c>
    </row>
    <row r="316" spans="1:10" ht="15" customHeight="1" x14ac:dyDescent="0.3">
      <c r="A316" s="2" t="s">
        <v>476</v>
      </c>
      <c r="B316" s="2" t="s">
        <v>34344</v>
      </c>
      <c r="C316" s="3">
        <v>37</v>
      </c>
      <c r="D316" s="2" t="s">
        <v>1232</v>
      </c>
      <c r="E316" s="2" t="s">
        <v>1236</v>
      </c>
      <c r="F316" s="2" t="s">
        <v>479</v>
      </c>
      <c r="G316" s="2" t="s">
        <v>775</v>
      </c>
      <c r="H316" s="2"/>
      <c r="I316" s="2"/>
      <c r="J316" s="4" t="s">
        <v>1237</v>
      </c>
    </row>
    <row r="317" spans="1:10" ht="15" customHeight="1" x14ac:dyDescent="0.3">
      <c r="A317" s="2" t="s">
        <v>476</v>
      </c>
      <c r="B317" s="2" t="s">
        <v>34344</v>
      </c>
      <c r="C317" s="3">
        <v>37</v>
      </c>
      <c r="D317" s="2" t="s">
        <v>1232</v>
      </c>
      <c r="E317" s="2" t="s">
        <v>1233</v>
      </c>
      <c r="F317" s="2" t="s">
        <v>1234</v>
      </c>
      <c r="G317" s="2" t="s">
        <v>664</v>
      </c>
      <c r="H317" s="2"/>
      <c r="I317" s="2"/>
      <c r="J317" s="4" t="s">
        <v>1235</v>
      </c>
    </row>
    <row r="318" spans="1:10" ht="15" customHeight="1" x14ac:dyDescent="0.3">
      <c r="A318" s="2" t="s">
        <v>484</v>
      </c>
      <c r="B318" s="2" t="s">
        <v>34345</v>
      </c>
      <c r="C318" s="3">
        <v>38</v>
      </c>
      <c r="D318" s="2" t="s">
        <v>1238</v>
      </c>
      <c r="E318" s="2" t="s">
        <v>1256</v>
      </c>
      <c r="F318" s="2" t="s">
        <v>1257</v>
      </c>
      <c r="G318" s="2" t="s">
        <v>1258</v>
      </c>
      <c r="H318" s="2" t="s">
        <v>1259</v>
      </c>
      <c r="I318" s="2" t="s">
        <v>1260</v>
      </c>
      <c r="J318" s="4" t="s">
        <v>1247</v>
      </c>
    </row>
    <row r="319" spans="1:10" ht="15" customHeight="1" x14ac:dyDescent="0.3">
      <c r="A319" s="2" t="s">
        <v>484</v>
      </c>
      <c r="B319" s="2" t="s">
        <v>34345</v>
      </c>
      <c r="C319" s="3">
        <v>38</v>
      </c>
      <c r="D319" s="2" t="s">
        <v>1238</v>
      </c>
      <c r="E319" s="2"/>
      <c r="F319" s="2" t="s">
        <v>1250</v>
      </c>
      <c r="G319" s="2" t="s">
        <v>664</v>
      </c>
      <c r="H319" s="2" t="s">
        <v>781</v>
      </c>
      <c r="I319" s="2" t="s">
        <v>759</v>
      </c>
      <c r="J319" s="4" t="s">
        <v>1251</v>
      </c>
    </row>
    <row r="320" spans="1:10" ht="15" customHeight="1" x14ac:dyDescent="0.3">
      <c r="A320" s="2" t="s">
        <v>484</v>
      </c>
      <c r="B320" s="2" t="s">
        <v>34345</v>
      </c>
      <c r="C320" s="3">
        <v>38</v>
      </c>
      <c r="D320" s="2" t="s">
        <v>1238</v>
      </c>
      <c r="E320" s="2" t="s">
        <v>1252</v>
      </c>
      <c r="F320" s="2" t="s">
        <v>917</v>
      </c>
      <c r="G320" s="2" t="s">
        <v>971</v>
      </c>
      <c r="H320" s="2" t="s">
        <v>781</v>
      </c>
      <c r="I320" s="2" t="s">
        <v>759</v>
      </c>
      <c r="J320" s="4" t="s">
        <v>1245</v>
      </c>
    </row>
    <row r="321" spans="1:10" ht="15" customHeight="1" x14ac:dyDescent="0.3">
      <c r="A321" s="2" t="s">
        <v>484</v>
      </c>
      <c r="B321" s="2" t="s">
        <v>34345</v>
      </c>
      <c r="C321" s="3">
        <v>38</v>
      </c>
      <c r="D321" s="2" t="s">
        <v>1238</v>
      </c>
      <c r="E321" s="2" t="s">
        <v>1253</v>
      </c>
      <c r="F321" s="2" t="s">
        <v>1242</v>
      </c>
      <c r="G321" s="2" t="s">
        <v>971</v>
      </c>
      <c r="H321" s="2" t="s">
        <v>1254</v>
      </c>
      <c r="I321" s="2" t="s">
        <v>1255</v>
      </c>
      <c r="J321" s="4" t="s">
        <v>1245</v>
      </c>
    </row>
    <row r="322" spans="1:10" ht="15" customHeight="1" x14ac:dyDescent="0.3">
      <c r="A322" s="2" t="s">
        <v>484</v>
      </c>
      <c r="B322" s="2" t="s">
        <v>34345</v>
      </c>
      <c r="C322" s="3">
        <v>38</v>
      </c>
      <c r="D322" s="2" t="s">
        <v>1238</v>
      </c>
      <c r="E322" s="2" t="s">
        <v>1261</v>
      </c>
      <c r="F322" s="2" t="s">
        <v>1242</v>
      </c>
      <c r="G322" s="2" t="s">
        <v>971</v>
      </c>
      <c r="H322" s="2" t="s">
        <v>1043</v>
      </c>
      <c r="I322" s="2" t="s">
        <v>864</v>
      </c>
      <c r="J322" s="4" t="s">
        <v>1245</v>
      </c>
    </row>
    <row r="323" spans="1:10" ht="15" customHeight="1" x14ac:dyDescent="0.3">
      <c r="A323" s="2" t="s">
        <v>484</v>
      </c>
      <c r="B323" s="2" t="s">
        <v>34345</v>
      </c>
      <c r="C323" s="3">
        <v>38</v>
      </c>
      <c r="D323" s="2" t="s">
        <v>1238</v>
      </c>
      <c r="E323" s="2" t="s">
        <v>1248</v>
      </c>
      <c r="F323" s="2" t="s">
        <v>1242</v>
      </c>
      <c r="G323" s="2" t="s">
        <v>907</v>
      </c>
      <c r="H323" s="2"/>
      <c r="I323" s="2"/>
      <c r="J323" s="4" t="s">
        <v>1245</v>
      </c>
    </row>
    <row r="324" spans="1:10" ht="15" customHeight="1" x14ac:dyDescent="0.3">
      <c r="A324" s="2" t="s">
        <v>484</v>
      </c>
      <c r="B324" s="2" t="s">
        <v>34345</v>
      </c>
      <c r="C324" s="3">
        <v>38</v>
      </c>
      <c r="D324" s="2" t="s">
        <v>1238</v>
      </c>
      <c r="E324" s="2" t="s">
        <v>1239</v>
      </c>
      <c r="F324" s="2" t="s">
        <v>487</v>
      </c>
      <c r="G324" s="2" t="s">
        <v>634</v>
      </c>
      <c r="H324" s="2" t="s">
        <v>945</v>
      </c>
      <c r="I324" s="2"/>
      <c r="J324" s="4" t="s">
        <v>1240</v>
      </c>
    </row>
    <row r="325" spans="1:10" ht="15" customHeight="1" x14ac:dyDescent="0.3">
      <c r="A325" s="2" t="s">
        <v>484</v>
      </c>
      <c r="B325" s="2" t="s">
        <v>34345</v>
      </c>
      <c r="C325" s="3">
        <v>38</v>
      </c>
      <c r="D325" s="2" t="s">
        <v>1238</v>
      </c>
      <c r="E325" s="2" t="s">
        <v>811</v>
      </c>
      <c r="F325" s="2" t="s">
        <v>917</v>
      </c>
      <c r="G325" s="2" t="s">
        <v>650</v>
      </c>
      <c r="H325" s="2" t="s">
        <v>1246</v>
      </c>
      <c r="I325" s="2"/>
      <c r="J325" s="4" t="s">
        <v>1247</v>
      </c>
    </row>
    <row r="326" spans="1:10" ht="15" customHeight="1" x14ac:dyDescent="0.3">
      <c r="A326" s="2" t="s">
        <v>484</v>
      </c>
      <c r="B326" s="2" t="s">
        <v>34345</v>
      </c>
      <c r="C326" s="3">
        <v>38</v>
      </c>
      <c r="D326" s="2" t="s">
        <v>1238</v>
      </c>
      <c r="E326" s="2"/>
      <c r="F326" s="2" t="s">
        <v>1249</v>
      </c>
      <c r="G326" s="2" t="s">
        <v>672</v>
      </c>
      <c r="H326" s="2" t="s">
        <v>781</v>
      </c>
      <c r="I326" s="2" t="s">
        <v>759</v>
      </c>
      <c r="J326" s="4" t="s">
        <v>1240</v>
      </c>
    </row>
    <row r="327" spans="1:10" ht="15" customHeight="1" x14ac:dyDescent="0.3">
      <c r="A327" s="2" t="s">
        <v>484</v>
      </c>
      <c r="B327" s="2" t="s">
        <v>34345</v>
      </c>
      <c r="C327" s="3">
        <v>38</v>
      </c>
      <c r="D327" s="2" t="s">
        <v>1238</v>
      </c>
      <c r="E327" s="2" t="s">
        <v>345</v>
      </c>
      <c r="F327" s="2" t="s">
        <v>1262</v>
      </c>
      <c r="G327" s="2" t="s">
        <v>1263</v>
      </c>
      <c r="H327" s="2" t="s">
        <v>700</v>
      </c>
      <c r="I327" s="2" t="s">
        <v>736</v>
      </c>
      <c r="J327" s="4" t="s">
        <v>496</v>
      </c>
    </row>
    <row r="328" spans="1:10" ht="15" customHeight="1" x14ac:dyDescent="0.3">
      <c r="A328" s="2" t="s">
        <v>484</v>
      </c>
      <c r="B328" s="2" t="s">
        <v>34345</v>
      </c>
      <c r="C328" s="3">
        <v>38</v>
      </c>
      <c r="D328" s="2" t="s">
        <v>1238</v>
      </c>
      <c r="E328" s="2" t="s">
        <v>1241</v>
      </c>
      <c r="F328" s="2" t="s">
        <v>1242</v>
      </c>
      <c r="G328" s="2" t="s">
        <v>1243</v>
      </c>
      <c r="H328" s="2" t="s">
        <v>1244</v>
      </c>
      <c r="I328" s="2"/>
      <c r="J328" s="4" t="s">
        <v>1245</v>
      </c>
    </row>
    <row r="329" spans="1:10" ht="15" customHeight="1" x14ac:dyDescent="0.3">
      <c r="A329" s="2" t="s">
        <v>484</v>
      </c>
      <c r="B329" s="2" t="s">
        <v>34345</v>
      </c>
      <c r="C329" s="3">
        <v>38</v>
      </c>
      <c r="D329" s="2" t="s">
        <v>1238</v>
      </c>
      <c r="E329" s="2" t="s">
        <v>345</v>
      </c>
      <c r="F329" s="2" t="s">
        <v>1264</v>
      </c>
      <c r="G329" s="2" t="s">
        <v>1265</v>
      </c>
      <c r="H329" s="2" t="s">
        <v>675</v>
      </c>
      <c r="I329" s="2" t="s">
        <v>700</v>
      </c>
      <c r="J329" s="4" t="s">
        <v>496</v>
      </c>
    </row>
    <row r="330" spans="1:10" ht="15" customHeight="1" x14ac:dyDescent="0.3">
      <c r="A330" s="2" t="s">
        <v>497</v>
      </c>
      <c r="B330" s="2" t="s">
        <v>34346</v>
      </c>
      <c r="C330" s="3">
        <v>39</v>
      </c>
      <c r="D330" s="2" t="s">
        <v>1266</v>
      </c>
      <c r="E330" s="2"/>
      <c r="F330" s="2" t="s">
        <v>501</v>
      </c>
      <c r="G330" s="2" t="s">
        <v>637</v>
      </c>
      <c r="H330" s="2"/>
      <c r="I330" s="2"/>
      <c r="J330" s="4" t="s">
        <v>1283</v>
      </c>
    </row>
    <row r="331" spans="1:10" ht="15" customHeight="1" x14ac:dyDescent="0.3">
      <c r="A331" s="2" t="s">
        <v>497</v>
      </c>
      <c r="B331" s="2" t="s">
        <v>34346</v>
      </c>
      <c r="C331" s="3">
        <v>39</v>
      </c>
      <c r="D331" s="2" t="s">
        <v>1266</v>
      </c>
      <c r="E331" s="2" t="s">
        <v>1273</v>
      </c>
      <c r="F331" s="2" t="s">
        <v>1279</v>
      </c>
      <c r="G331" s="2" t="s">
        <v>1280</v>
      </c>
      <c r="H331" s="2"/>
      <c r="I331" s="2"/>
      <c r="J331" s="4" t="s">
        <v>1281</v>
      </c>
    </row>
    <row r="332" spans="1:10" ht="15" customHeight="1" x14ac:dyDescent="0.3">
      <c r="A332" s="2" t="s">
        <v>497</v>
      </c>
      <c r="B332" s="2" t="s">
        <v>34346</v>
      </c>
      <c r="C332" s="3">
        <v>39</v>
      </c>
      <c r="D332" s="2" t="s">
        <v>1266</v>
      </c>
      <c r="E332" s="2" t="s">
        <v>1270</v>
      </c>
      <c r="F332" s="2" t="s">
        <v>1271</v>
      </c>
      <c r="G332" s="2" t="s">
        <v>775</v>
      </c>
      <c r="H332" s="2"/>
      <c r="I332" s="2"/>
      <c r="J332" s="4" t="s">
        <v>1272</v>
      </c>
    </row>
    <row r="333" spans="1:10" ht="15" customHeight="1" x14ac:dyDescent="0.3">
      <c r="A333" s="2" t="s">
        <v>497</v>
      </c>
      <c r="B333" s="2" t="s">
        <v>34346</v>
      </c>
      <c r="C333" s="3">
        <v>39</v>
      </c>
      <c r="D333" s="2" t="s">
        <v>1266</v>
      </c>
      <c r="E333" s="2" t="s">
        <v>140</v>
      </c>
      <c r="F333" s="2" t="s">
        <v>562</v>
      </c>
      <c r="G333" s="2" t="s">
        <v>775</v>
      </c>
      <c r="H333" s="2"/>
      <c r="I333" s="2"/>
      <c r="J333" s="4" t="s">
        <v>1285</v>
      </c>
    </row>
    <row r="334" spans="1:10" ht="15" customHeight="1" x14ac:dyDescent="0.3">
      <c r="A334" s="2" t="s">
        <v>497</v>
      </c>
      <c r="B334" s="2" t="s">
        <v>34346</v>
      </c>
      <c r="C334" s="3">
        <v>39</v>
      </c>
      <c r="D334" s="2" t="s">
        <v>1266</v>
      </c>
      <c r="E334" s="2" t="s">
        <v>1267</v>
      </c>
      <c r="F334" s="2" t="s">
        <v>1268</v>
      </c>
      <c r="G334" s="2" t="s">
        <v>1036</v>
      </c>
      <c r="H334" s="2"/>
      <c r="I334" s="2"/>
      <c r="J334" s="4" t="s">
        <v>1269</v>
      </c>
    </row>
    <row r="335" spans="1:10" ht="15" customHeight="1" x14ac:dyDescent="0.3">
      <c r="A335" s="2" t="s">
        <v>497</v>
      </c>
      <c r="B335" s="2" t="s">
        <v>34346</v>
      </c>
      <c r="C335" s="3">
        <v>39</v>
      </c>
      <c r="D335" s="2" t="s">
        <v>1266</v>
      </c>
      <c r="E335" s="2" t="s">
        <v>1273</v>
      </c>
      <c r="F335" s="2" t="s">
        <v>1274</v>
      </c>
      <c r="G335" s="2" t="s">
        <v>1036</v>
      </c>
      <c r="H335" s="2"/>
      <c r="I335" s="2"/>
      <c r="J335" s="4" t="s">
        <v>1269</v>
      </c>
    </row>
    <row r="336" spans="1:10" ht="15" customHeight="1" x14ac:dyDescent="0.3">
      <c r="A336" s="2" t="s">
        <v>497</v>
      </c>
      <c r="B336" s="2" t="s">
        <v>34346</v>
      </c>
      <c r="C336" s="3">
        <v>39</v>
      </c>
      <c r="D336" s="2" t="s">
        <v>1266</v>
      </c>
      <c r="E336" s="2" t="s">
        <v>1275</v>
      </c>
      <c r="F336" s="2" t="s">
        <v>1274</v>
      </c>
      <c r="G336" s="2" t="s">
        <v>1036</v>
      </c>
      <c r="H336" s="2"/>
      <c r="I336" s="2"/>
      <c r="J336" s="4" t="s">
        <v>1269</v>
      </c>
    </row>
    <row r="337" spans="1:10" ht="15" customHeight="1" x14ac:dyDescent="0.3">
      <c r="A337" s="2" t="s">
        <v>497</v>
      </c>
      <c r="B337" s="2" t="s">
        <v>34346</v>
      </c>
      <c r="C337" s="3">
        <v>39</v>
      </c>
      <c r="D337" s="2" t="s">
        <v>1266</v>
      </c>
      <c r="E337" s="2" t="s">
        <v>567</v>
      </c>
      <c r="F337" s="2" t="s">
        <v>1282</v>
      </c>
      <c r="G337" s="2" t="s">
        <v>1036</v>
      </c>
      <c r="H337" s="2"/>
      <c r="I337" s="2"/>
      <c r="J337" s="4" t="s">
        <v>1269</v>
      </c>
    </row>
    <row r="338" spans="1:10" ht="15" customHeight="1" x14ac:dyDescent="0.3">
      <c r="A338" s="2" t="s">
        <v>497</v>
      </c>
      <c r="B338" s="2" t="s">
        <v>34346</v>
      </c>
      <c r="C338" s="3">
        <v>39</v>
      </c>
      <c r="D338" s="2" t="s">
        <v>1266</v>
      </c>
      <c r="E338" s="2" t="s">
        <v>1276</v>
      </c>
      <c r="F338" s="2" t="s">
        <v>501</v>
      </c>
      <c r="G338" s="2" t="s">
        <v>1277</v>
      </c>
      <c r="H338" s="2"/>
      <c r="I338" s="2"/>
      <c r="J338" s="4" t="s">
        <v>1278</v>
      </c>
    </row>
    <row r="339" spans="1:10" ht="15" customHeight="1" x14ac:dyDescent="0.3">
      <c r="A339" s="2" t="s">
        <v>497</v>
      </c>
      <c r="B339" s="2" t="s">
        <v>34346</v>
      </c>
      <c r="C339" s="3">
        <v>39</v>
      </c>
      <c r="D339" s="2" t="s">
        <v>1266</v>
      </c>
      <c r="E339" s="2"/>
      <c r="F339" s="2" t="s">
        <v>562</v>
      </c>
      <c r="G339" s="2" t="s">
        <v>1284</v>
      </c>
      <c r="H339" s="2"/>
      <c r="I339" s="2"/>
      <c r="J339" s="4" t="s">
        <v>1285</v>
      </c>
    </row>
    <row r="340" spans="1:10" ht="15" customHeight="1" x14ac:dyDescent="0.3">
      <c r="A340" s="2" t="s">
        <v>510</v>
      </c>
      <c r="B340" s="2" t="s">
        <v>25</v>
      </c>
      <c r="C340" s="3">
        <v>40</v>
      </c>
      <c r="D340" s="2" t="s">
        <v>1286</v>
      </c>
      <c r="E340" s="2" t="s">
        <v>1291</v>
      </c>
      <c r="F340" s="2" t="s">
        <v>1300</v>
      </c>
      <c r="G340" s="2" t="s">
        <v>637</v>
      </c>
      <c r="H340" s="2" t="s">
        <v>700</v>
      </c>
      <c r="I340" s="2" t="s">
        <v>739</v>
      </c>
      <c r="J340" s="4" t="s">
        <v>1292</v>
      </c>
    </row>
    <row r="341" spans="1:10" ht="15" customHeight="1" x14ac:dyDescent="0.3">
      <c r="A341" s="2" t="s">
        <v>510</v>
      </c>
      <c r="B341" s="2" t="s">
        <v>25</v>
      </c>
      <c r="C341" s="3">
        <v>40</v>
      </c>
      <c r="D341" s="2" t="s">
        <v>1286</v>
      </c>
      <c r="E341" s="2" t="s">
        <v>1291</v>
      </c>
      <c r="F341" s="2" t="s">
        <v>1288</v>
      </c>
      <c r="G341" s="2" t="s">
        <v>631</v>
      </c>
      <c r="H341" s="2" t="s">
        <v>1043</v>
      </c>
      <c r="I341" s="2"/>
      <c r="J341" s="4" t="s">
        <v>1292</v>
      </c>
    </row>
    <row r="342" spans="1:10" ht="15" customHeight="1" x14ac:dyDescent="0.3">
      <c r="A342" s="2" t="s">
        <v>510</v>
      </c>
      <c r="B342" s="2" t="s">
        <v>25</v>
      </c>
      <c r="C342" s="3">
        <v>40</v>
      </c>
      <c r="D342" s="2" t="s">
        <v>1286</v>
      </c>
      <c r="E342" s="2" t="s">
        <v>1291</v>
      </c>
      <c r="F342" s="2" t="s">
        <v>1288</v>
      </c>
      <c r="G342" s="2" t="s">
        <v>1295</v>
      </c>
      <c r="H342" s="2" t="s">
        <v>1296</v>
      </c>
      <c r="I342" s="2" t="s">
        <v>1293</v>
      </c>
      <c r="J342" s="4" t="s">
        <v>1292</v>
      </c>
    </row>
    <row r="343" spans="1:10" ht="15" customHeight="1" x14ac:dyDescent="0.3">
      <c r="A343" s="2" t="s">
        <v>510</v>
      </c>
      <c r="B343" s="2" t="s">
        <v>25</v>
      </c>
      <c r="C343" s="3">
        <v>40</v>
      </c>
      <c r="D343" s="2" t="s">
        <v>1286</v>
      </c>
      <c r="E343" s="2" t="s">
        <v>1287</v>
      </c>
      <c r="F343" s="2" t="s">
        <v>1288</v>
      </c>
      <c r="G343" s="2" t="s">
        <v>738</v>
      </c>
      <c r="H343" s="2" t="s">
        <v>1289</v>
      </c>
      <c r="I343" s="2"/>
      <c r="J343" s="4" t="s">
        <v>1290</v>
      </c>
    </row>
    <row r="344" spans="1:10" ht="15" customHeight="1" x14ac:dyDescent="0.3">
      <c r="A344" s="2" t="s">
        <v>510</v>
      </c>
      <c r="B344" s="2" t="s">
        <v>25</v>
      </c>
      <c r="C344" s="3">
        <v>40</v>
      </c>
      <c r="D344" s="2" t="s">
        <v>1286</v>
      </c>
      <c r="E344" s="2"/>
      <c r="F344" s="2" t="s">
        <v>487</v>
      </c>
      <c r="G344" s="2" t="s">
        <v>1189</v>
      </c>
      <c r="H344" s="2" t="s">
        <v>1299</v>
      </c>
      <c r="I344" s="2" t="s">
        <v>668</v>
      </c>
      <c r="J344" s="4" t="s">
        <v>1290</v>
      </c>
    </row>
    <row r="345" spans="1:10" ht="15" customHeight="1" x14ac:dyDescent="0.3">
      <c r="A345" s="2" t="s">
        <v>510</v>
      </c>
      <c r="B345" s="2" t="s">
        <v>25</v>
      </c>
      <c r="C345" s="3">
        <v>40</v>
      </c>
      <c r="D345" s="2" t="s">
        <v>1286</v>
      </c>
      <c r="E345" s="2"/>
      <c r="F345" s="2" t="s">
        <v>1297</v>
      </c>
      <c r="G345" s="2" t="s">
        <v>1298</v>
      </c>
      <c r="H345" s="2" t="s">
        <v>739</v>
      </c>
      <c r="I345" s="2" t="s">
        <v>886</v>
      </c>
      <c r="J345" s="4" t="s">
        <v>1292</v>
      </c>
    </row>
    <row r="346" spans="1:10" ht="15" customHeight="1" x14ac:dyDescent="0.3">
      <c r="A346" s="2" t="s">
        <v>510</v>
      </c>
      <c r="B346" s="2" t="s">
        <v>25</v>
      </c>
      <c r="C346" s="3">
        <v>40</v>
      </c>
      <c r="D346" s="2" t="s">
        <v>1286</v>
      </c>
      <c r="E346" s="2" t="s">
        <v>1291</v>
      </c>
      <c r="F346" s="2" t="s">
        <v>1300</v>
      </c>
      <c r="G346" s="2" t="s">
        <v>672</v>
      </c>
      <c r="H346" s="2" t="s">
        <v>851</v>
      </c>
      <c r="I346" s="2" t="s">
        <v>700</v>
      </c>
      <c r="J346" s="4" t="s">
        <v>1301</v>
      </c>
    </row>
    <row r="347" spans="1:10" ht="15" customHeight="1" x14ac:dyDescent="0.3">
      <c r="A347" s="2" t="s">
        <v>510</v>
      </c>
      <c r="B347" s="2" t="s">
        <v>25</v>
      </c>
      <c r="C347" s="3">
        <v>40</v>
      </c>
      <c r="D347" s="2" t="s">
        <v>1286</v>
      </c>
      <c r="E347" s="2" t="s">
        <v>1287</v>
      </c>
      <c r="F347" s="2" t="s">
        <v>1288</v>
      </c>
      <c r="G347" s="2" t="s">
        <v>856</v>
      </c>
      <c r="H347" s="2" t="s">
        <v>1293</v>
      </c>
      <c r="I347" s="2" t="s">
        <v>1294</v>
      </c>
      <c r="J347" s="4" t="s">
        <v>1290</v>
      </c>
    </row>
    <row r="348" spans="1:10" ht="15" customHeight="1" x14ac:dyDescent="0.3">
      <c r="A348" s="2" t="s">
        <v>520</v>
      </c>
      <c r="B348" s="2" t="s">
        <v>34347</v>
      </c>
      <c r="C348" s="3">
        <v>41</v>
      </c>
      <c r="D348" s="2" t="s">
        <v>1302</v>
      </c>
      <c r="E348" s="2" t="s">
        <v>1303</v>
      </c>
      <c r="F348" s="2" t="s">
        <v>524</v>
      </c>
      <c r="G348" s="2" t="s">
        <v>770</v>
      </c>
      <c r="H348" s="2" t="s">
        <v>739</v>
      </c>
      <c r="I348" s="2"/>
      <c r="J348" s="4" t="s">
        <v>531</v>
      </c>
    </row>
    <row r="349" spans="1:10" ht="15" customHeight="1" x14ac:dyDescent="0.3">
      <c r="A349" s="2" t="s">
        <v>520</v>
      </c>
      <c r="B349" s="2" t="s">
        <v>34347</v>
      </c>
      <c r="C349" s="3">
        <v>41</v>
      </c>
      <c r="D349" s="2" t="s">
        <v>1302</v>
      </c>
      <c r="E349" s="2" t="s">
        <v>1306</v>
      </c>
      <c r="F349" s="2" t="s">
        <v>1307</v>
      </c>
      <c r="G349" s="2" t="s">
        <v>664</v>
      </c>
      <c r="H349" s="2"/>
      <c r="I349" s="2"/>
      <c r="J349" s="4" t="s">
        <v>1308</v>
      </c>
    </row>
    <row r="350" spans="1:10" ht="15" customHeight="1" x14ac:dyDescent="0.3">
      <c r="A350" s="2" t="s">
        <v>520</v>
      </c>
      <c r="B350" s="2" t="s">
        <v>34347</v>
      </c>
      <c r="C350" s="3">
        <v>41</v>
      </c>
      <c r="D350" s="2" t="s">
        <v>1302</v>
      </c>
      <c r="E350" s="2"/>
      <c r="F350" s="2" t="s">
        <v>1304</v>
      </c>
      <c r="G350" s="2" t="s">
        <v>1226</v>
      </c>
      <c r="H350" s="2"/>
      <c r="I350" s="2"/>
      <c r="J350" s="4" t="s">
        <v>1305</v>
      </c>
    </row>
    <row r="351" spans="1:10" ht="15" customHeight="1" x14ac:dyDescent="0.3">
      <c r="A351" s="2" t="s">
        <v>532</v>
      </c>
      <c r="B351" s="2" t="s">
        <v>34348</v>
      </c>
      <c r="C351" s="3">
        <v>42</v>
      </c>
      <c r="D351" s="2" t="s">
        <v>1309</v>
      </c>
      <c r="E351" s="2" t="s">
        <v>345</v>
      </c>
      <c r="F351" s="2" t="s">
        <v>1311</v>
      </c>
      <c r="G351" s="2" t="s">
        <v>631</v>
      </c>
      <c r="H351" s="2" t="s">
        <v>702</v>
      </c>
      <c r="I351" s="2" t="s">
        <v>736</v>
      </c>
      <c r="J351" s="4" t="s">
        <v>1315</v>
      </c>
    </row>
    <row r="352" spans="1:10" ht="15" customHeight="1" x14ac:dyDescent="0.3">
      <c r="A352" s="2" t="s">
        <v>532</v>
      </c>
      <c r="B352" s="2" t="s">
        <v>34348</v>
      </c>
      <c r="C352" s="3">
        <v>42</v>
      </c>
      <c r="D352" s="2" t="s">
        <v>1309</v>
      </c>
      <c r="E352" s="2" t="s">
        <v>345</v>
      </c>
      <c r="F352" s="2" t="s">
        <v>1311</v>
      </c>
      <c r="G352" s="2" t="s">
        <v>631</v>
      </c>
      <c r="H352" s="2"/>
      <c r="I352" s="2" t="s">
        <v>1325</v>
      </c>
      <c r="J352" s="4" t="s">
        <v>1320</v>
      </c>
    </row>
    <row r="353" spans="1:10" ht="15" customHeight="1" x14ac:dyDescent="0.3">
      <c r="A353" s="2" t="s">
        <v>532</v>
      </c>
      <c r="B353" s="2" t="s">
        <v>34348</v>
      </c>
      <c r="C353" s="3">
        <v>42</v>
      </c>
      <c r="D353" s="2" t="s">
        <v>1309</v>
      </c>
      <c r="E353" s="2" t="s">
        <v>1322</v>
      </c>
      <c r="F353" s="2" t="s">
        <v>1311</v>
      </c>
      <c r="G353" s="2" t="s">
        <v>950</v>
      </c>
      <c r="H353" s="2"/>
      <c r="I353" s="2" t="s">
        <v>709</v>
      </c>
      <c r="J353" s="4" t="s">
        <v>1320</v>
      </c>
    </row>
    <row r="354" spans="1:10" ht="15" customHeight="1" x14ac:dyDescent="0.3">
      <c r="A354" s="2" t="s">
        <v>532</v>
      </c>
      <c r="B354" s="2" t="s">
        <v>34348</v>
      </c>
      <c r="C354" s="3">
        <v>42</v>
      </c>
      <c r="D354" s="2" t="s">
        <v>1309</v>
      </c>
      <c r="E354" s="2" t="s">
        <v>1318</v>
      </c>
      <c r="F354" s="2" t="s">
        <v>1311</v>
      </c>
      <c r="G354" s="2" t="s">
        <v>738</v>
      </c>
      <c r="H354" s="2"/>
      <c r="I354" s="2" t="s">
        <v>1319</v>
      </c>
      <c r="J354" s="4" t="s">
        <v>1320</v>
      </c>
    </row>
    <row r="355" spans="1:10" ht="15" customHeight="1" x14ac:dyDescent="0.3">
      <c r="A355" s="2" t="s">
        <v>532</v>
      </c>
      <c r="B355" s="2" t="s">
        <v>34348</v>
      </c>
      <c r="C355" s="3">
        <v>42</v>
      </c>
      <c r="D355" s="2" t="s">
        <v>1309</v>
      </c>
      <c r="E355" s="2"/>
      <c r="F355" s="2" t="s">
        <v>1311</v>
      </c>
      <c r="G355" s="2" t="s">
        <v>1312</v>
      </c>
      <c r="H355" s="2"/>
      <c r="I355" s="2"/>
      <c r="J355" s="4" t="s">
        <v>1313</v>
      </c>
    </row>
    <row r="356" spans="1:10" ht="15" customHeight="1" x14ac:dyDescent="0.3">
      <c r="A356" s="2" t="s">
        <v>532</v>
      </c>
      <c r="B356" s="2" t="s">
        <v>34348</v>
      </c>
      <c r="C356" s="3">
        <v>42</v>
      </c>
      <c r="D356" s="2" t="s">
        <v>1309</v>
      </c>
      <c r="E356" s="2"/>
      <c r="F356" s="2" t="s">
        <v>1323</v>
      </c>
      <c r="G356" s="2" t="s">
        <v>969</v>
      </c>
      <c r="H356" s="2"/>
      <c r="I356" s="2" t="s">
        <v>1324</v>
      </c>
      <c r="J356" s="4" t="s">
        <v>1320</v>
      </c>
    </row>
    <row r="357" spans="1:10" ht="15" customHeight="1" x14ac:dyDescent="0.3">
      <c r="A357" s="2" t="s">
        <v>532</v>
      </c>
      <c r="B357" s="2" t="s">
        <v>34348</v>
      </c>
      <c r="C357" s="3">
        <v>42</v>
      </c>
      <c r="D357" s="2" t="s">
        <v>1309</v>
      </c>
      <c r="E357" s="2"/>
      <c r="F357" s="2" t="s">
        <v>1311</v>
      </c>
      <c r="G357" s="2" t="s">
        <v>1189</v>
      </c>
      <c r="H357" s="2"/>
      <c r="I357" s="2"/>
      <c r="J357" s="4" t="s">
        <v>1314</v>
      </c>
    </row>
    <row r="358" spans="1:10" ht="15" customHeight="1" x14ac:dyDescent="0.3">
      <c r="A358" s="2" t="s">
        <v>532</v>
      </c>
      <c r="B358" s="2" t="s">
        <v>34348</v>
      </c>
      <c r="C358" s="3">
        <v>42</v>
      </c>
      <c r="D358" s="2" t="s">
        <v>1309</v>
      </c>
      <c r="E358" s="2" t="s">
        <v>345</v>
      </c>
      <c r="F358" s="2" t="s">
        <v>1311</v>
      </c>
      <c r="G358" s="2" t="s">
        <v>1049</v>
      </c>
      <c r="H358" s="2" t="s">
        <v>635</v>
      </c>
      <c r="I358" s="2" t="s">
        <v>1321</v>
      </c>
      <c r="J358" s="4" t="s">
        <v>1315</v>
      </c>
    </row>
    <row r="359" spans="1:10" ht="15" customHeight="1" x14ac:dyDescent="0.3">
      <c r="A359" s="2" t="s">
        <v>532</v>
      </c>
      <c r="B359" s="2" t="s">
        <v>34348</v>
      </c>
      <c r="C359" s="3">
        <v>42</v>
      </c>
      <c r="D359" s="2" t="s">
        <v>1309</v>
      </c>
      <c r="E359" s="2" t="s">
        <v>1322</v>
      </c>
      <c r="F359" s="2" t="s">
        <v>1311</v>
      </c>
      <c r="G359" s="2" t="s">
        <v>1049</v>
      </c>
      <c r="H359" s="2"/>
      <c r="I359" s="2" t="s">
        <v>709</v>
      </c>
      <c r="J359" s="4" t="s">
        <v>1320</v>
      </c>
    </row>
    <row r="360" spans="1:10" ht="15" customHeight="1" x14ac:dyDescent="0.3">
      <c r="A360" s="2" t="s">
        <v>532</v>
      </c>
      <c r="B360" s="2" t="s">
        <v>34348</v>
      </c>
      <c r="C360" s="3">
        <v>42</v>
      </c>
      <c r="D360" s="2" t="s">
        <v>1309</v>
      </c>
      <c r="E360" s="2" t="s">
        <v>1310</v>
      </c>
      <c r="F360" s="2" t="s">
        <v>1311</v>
      </c>
      <c r="G360" s="2" t="s">
        <v>634</v>
      </c>
      <c r="H360" s="2" t="s">
        <v>945</v>
      </c>
      <c r="I360" s="2"/>
      <c r="J360" s="4" t="s">
        <v>542</v>
      </c>
    </row>
    <row r="361" spans="1:10" ht="15" customHeight="1" x14ac:dyDescent="0.3">
      <c r="A361" s="2" t="s">
        <v>532</v>
      </c>
      <c r="B361" s="2" t="s">
        <v>34348</v>
      </c>
      <c r="C361" s="3">
        <v>42</v>
      </c>
      <c r="D361" s="2" t="s">
        <v>1309</v>
      </c>
      <c r="E361" s="2"/>
      <c r="F361" s="2" t="s">
        <v>1311</v>
      </c>
      <c r="G361" s="2" t="s">
        <v>634</v>
      </c>
      <c r="H361" s="2" t="s">
        <v>759</v>
      </c>
      <c r="I361" s="2" t="s">
        <v>945</v>
      </c>
      <c r="J361" s="4" t="s">
        <v>1315</v>
      </c>
    </row>
    <row r="362" spans="1:10" ht="15" customHeight="1" x14ac:dyDescent="0.3">
      <c r="A362" s="2" t="s">
        <v>532</v>
      </c>
      <c r="B362" s="2" t="s">
        <v>34348</v>
      </c>
      <c r="C362" s="3">
        <v>42</v>
      </c>
      <c r="D362" s="2" t="s">
        <v>1309</v>
      </c>
      <c r="E362" s="2" t="s">
        <v>1316</v>
      </c>
      <c r="F362" s="2" t="s">
        <v>1311</v>
      </c>
      <c r="G362" s="2" t="s">
        <v>634</v>
      </c>
      <c r="H362" s="2" t="s">
        <v>1317</v>
      </c>
      <c r="I362" s="2" t="s">
        <v>1125</v>
      </c>
      <c r="J362" s="4" t="s">
        <v>1315</v>
      </c>
    </row>
    <row r="363" spans="1:10" ht="15" customHeight="1" x14ac:dyDescent="0.3">
      <c r="A363" s="2" t="s">
        <v>543</v>
      </c>
      <c r="B363" s="2" t="s">
        <v>34349</v>
      </c>
      <c r="C363" s="3">
        <v>43</v>
      </c>
      <c r="D363" s="2" t="s">
        <v>1326</v>
      </c>
      <c r="E363" s="2" t="s">
        <v>1033</v>
      </c>
      <c r="F363" s="2" t="s">
        <v>548</v>
      </c>
      <c r="G363" s="2" t="s">
        <v>1036</v>
      </c>
      <c r="H363" s="2"/>
      <c r="I363" s="2"/>
      <c r="J363" s="4" t="s">
        <v>1327</v>
      </c>
    </row>
    <row r="364" spans="1:10" ht="15" customHeight="1" x14ac:dyDescent="0.3">
      <c r="A364" s="2" t="s">
        <v>543</v>
      </c>
      <c r="B364" s="2" t="s">
        <v>34349</v>
      </c>
      <c r="C364" s="3">
        <v>43</v>
      </c>
      <c r="D364" s="2" t="s">
        <v>1326</v>
      </c>
      <c r="E364" s="2" t="s">
        <v>1328</v>
      </c>
      <c r="F364" s="2" t="s">
        <v>300</v>
      </c>
      <c r="G364" s="2" t="s">
        <v>1047</v>
      </c>
      <c r="H364" s="2"/>
      <c r="I364" s="2"/>
      <c r="J364" s="4" t="s">
        <v>1327</v>
      </c>
    </row>
    <row r="365" spans="1:10" ht="15" customHeight="1" x14ac:dyDescent="0.3">
      <c r="A365" s="2" t="s">
        <v>557</v>
      </c>
      <c r="B365" s="2" t="s">
        <v>34350</v>
      </c>
      <c r="C365" s="3">
        <v>44</v>
      </c>
      <c r="D365" s="2" t="s">
        <v>1329</v>
      </c>
      <c r="E365" s="2" t="s">
        <v>1350</v>
      </c>
      <c r="F365" s="2" t="s">
        <v>1334</v>
      </c>
      <c r="G365" s="2" t="s">
        <v>1351</v>
      </c>
      <c r="H365" s="2" t="s">
        <v>1352</v>
      </c>
      <c r="I365" s="2" t="s">
        <v>1336</v>
      </c>
      <c r="J365" s="4" t="s">
        <v>1332</v>
      </c>
    </row>
    <row r="366" spans="1:10" ht="15" customHeight="1" x14ac:dyDescent="0.3">
      <c r="A366" s="2" t="s">
        <v>557</v>
      </c>
      <c r="B366" s="2" t="s">
        <v>34350</v>
      </c>
      <c r="C366" s="3">
        <v>44</v>
      </c>
      <c r="D366" s="2" t="s">
        <v>1329</v>
      </c>
      <c r="E366" s="2"/>
      <c r="F366" s="2" t="s">
        <v>1353</v>
      </c>
      <c r="G366" s="2" t="s">
        <v>1354</v>
      </c>
      <c r="H366" s="2" t="s">
        <v>1355</v>
      </c>
      <c r="I366" s="2" t="s">
        <v>1336</v>
      </c>
      <c r="J366" s="4" t="s">
        <v>1332</v>
      </c>
    </row>
    <row r="367" spans="1:10" ht="15" customHeight="1" x14ac:dyDescent="0.3">
      <c r="A367" s="2" t="s">
        <v>557</v>
      </c>
      <c r="B367" s="2" t="s">
        <v>34350</v>
      </c>
      <c r="C367" s="3">
        <v>44</v>
      </c>
      <c r="D367" s="2" t="s">
        <v>1329</v>
      </c>
      <c r="E367" s="2" t="s">
        <v>567</v>
      </c>
      <c r="F367" s="2" t="s">
        <v>1334</v>
      </c>
      <c r="G367" s="2" t="s">
        <v>1358</v>
      </c>
      <c r="H367" s="2" t="s">
        <v>1228</v>
      </c>
      <c r="I367" s="2" t="s">
        <v>1359</v>
      </c>
      <c r="J367" s="4" t="s">
        <v>1332</v>
      </c>
    </row>
    <row r="368" spans="1:10" ht="15" customHeight="1" x14ac:dyDescent="0.3">
      <c r="A368" s="2" t="s">
        <v>557</v>
      </c>
      <c r="B368" s="2" t="s">
        <v>34350</v>
      </c>
      <c r="C368" s="3">
        <v>44</v>
      </c>
      <c r="D368" s="2" t="s">
        <v>1329</v>
      </c>
      <c r="E368" s="2" t="s">
        <v>567</v>
      </c>
      <c r="F368" s="2" t="s">
        <v>1330</v>
      </c>
      <c r="G368" s="2" t="s">
        <v>775</v>
      </c>
      <c r="H368" s="2" t="s">
        <v>1331</v>
      </c>
      <c r="I368" s="2"/>
      <c r="J368" s="4" t="s">
        <v>1332</v>
      </c>
    </row>
    <row r="369" spans="1:10" ht="15" customHeight="1" x14ac:dyDescent="0.3">
      <c r="A369" s="2" t="s">
        <v>557</v>
      </c>
      <c r="B369" s="2" t="s">
        <v>34350</v>
      </c>
      <c r="C369" s="3">
        <v>44</v>
      </c>
      <c r="D369" s="2" t="s">
        <v>1329</v>
      </c>
      <c r="E369" s="2" t="s">
        <v>567</v>
      </c>
      <c r="F369" s="2" t="s">
        <v>1333</v>
      </c>
      <c r="G369" s="2" t="s">
        <v>775</v>
      </c>
      <c r="H369" s="2" t="s">
        <v>1141</v>
      </c>
      <c r="I369" s="2"/>
      <c r="J369" s="4" t="s">
        <v>569</v>
      </c>
    </row>
    <row r="370" spans="1:10" ht="15" customHeight="1" x14ac:dyDescent="0.3">
      <c r="A370" s="2" t="s">
        <v>557</v>
      </c>
      <c r="B370" s="2" t="s">
        <v>34350</v>
      </c>
      <c r="C370" s="3">
        <v>44</v>
      </c>
      <c r="D370" s="2" t="s">
        <v>1329</v>
      </c>
      <c r="E370" s="2"/>
      <c r="F370" s="2" t="s">
        <v>1339</v>
      </c>
      <c r="G370" s="2" t="s">
        <v>775</v>
      </c>
      <c r="H370" s="2"/>
      <c r="I370" s="2"/>
      <c r="J370" s="4" t="s">
        <v>1340</v>
      </c>
    </row>
    <row r="371" spans="1:10" ht="15" customHeight="1" x14ac:dyDescent="0.3">
      <c r="A371" s="2" t="s">
        <v>557</v>
      </c>
      <c r="B371" s="2" t="s">
        <v>34350</v>
      </c>
      <c r="C371" s="3">
        <v>44</v>
      </c>
      <c r="D371" s="2" t="s">
        <v>1329</v>
      </c>
      <c r="E371" s="2"/>
      <c r="F371" s="2" t="s">
        <v>1337</v>
      </c>
      <c r="G371" s="2" t="s">
        <v>770</v>
      </c>
      <c r="H371" s="2"/>
      <c r="I371" s="2"/>
      <c r="J371" s="4" t="s">
        <v>1338</v>
      </c>
    </row>
    <row r="372" spans="1:10" ht="15" customHeight="1" x14ac:dyDescent="0.3">
      <c r="A372" s="2" t="s">
        <v>557</v>
      </c>
      <c r="B372" s="2" t="s">
        <v>34350</v>
      </c>
      <c r="C372" s="3">
        <v>44</v>
      </c>
      <c r="D372" s="2" t="s">
        <v>1329</v>
      </c>
      <c r="E372" s="2" t="s">
        <v>567</v>
      </c>
      <c r="F372" s="2" t="s">
        <v>1334</v>
      </c>
      <c r="G372" s="2" t="s">
        <v>1335</v>
      </c>
      <c r="H372" s="2" t="s">
        <v>1336</v>
      </c>
      <c r="I372" s="2"/>
      <c r="J372" s="4" t="s">
        <v>1332</v>
      </c>
    </row>
    <row r="373" spans="1:10" ht="15" customHeight="1" x14ac:dyDescent="0.3">
      <c r="A373" s="2" t="s">
        <v>557</v>
      </c>
      <c r="B373" s="2" t="s">
        <v>34350</v>
      </c>
      <c r="C373" s="3">
        <v>44</v>
      </c>
      <c r="D373" s="2" t="s">
        <v>1329</v>
      </c>
      <c r="E373" s="2" t="s">
        <v>567</v>
      </c>
      <c r="F373" s="2" t="s">
        <v>1342</v>
      </c>
      <c r="G373" s="2" t="s">
        <v>1365</v>
      </c>
      <c r="H373" s="2" t="s">
        <v>1366</v>
      </c>
      <c r="I373" s="2" t="s">
        <v>1363</v>
      </c>
      <c r="J373" s="4" t="s">
        <v>1332</v>
      </c>
    </row>
    <row r="374" spans="1:10" ht="15" customHeight="1" x14ac:dyDescent="0.3">
      <c r="A374" s="2" t="s">
        <v>557</v>
      </c>
      <c r="B374" s="2" t="s">
        <v>34350</v>
      </c>
      <c r="C374" s="3">
        <v>44</v>
      </c>
      <c r="D374" s="2" t="s">
        <v>1329</v>
      </c>
      <c r="E374" s="2" t="s">
        <v>567</v>
      </c>
      <c r="F374" s="2" t="s">
        <v>1334</v>
      </c>
      <c r="G374" s="2" t="s">
        <v>1356</v>
      </c>
      <c r="H374" s="2" t="s">
        <v>876</v>
      </c>
      <c r="I374" s="2" t="s">
        <v>1357</v>
      </c>
      <c r="J374" s="4" t="s">
        <v>1332</v>
      </c>
    </row>
    <row r="375" spans="1:10" ht="15" customHeight="1" x14ac:dyDescent="0.3">
      <c r="A375" s="2" t="s">
        <v>557</v>
      </c>
      <c r="B375" s="2" t="s">
        <v>34350</v>
      </c>
      <c r="C375" s="3">
        <v>44</v>
      </c>
      <c r="D375" s="2" t="s">
        <v>1329</v>
      </c>
      <c r="E375" s="2" t="s">
        <v>1371</v>
      </c>
      <c r="F375" s="2" t="s">
        <v>1342</v>
      </c>
      <c r="G375" s="2" t="s">
        <v>1372</v>
      </c>
      <c r="H375" s="2" t="s">
        <v>805</v>
      </c>
      <c r="I375" s="2" t="s">
        <v>812</v>
      </c>
      <c r="J375" s="4" t="s">
        <v>1332</v>
      </c>
    </row>
    <row r="376" spans="1:10" ht="15" customHeight="1" x14ac:dyDescent="0.3">
      <c r="A376" s="2" t="s">
        <v>557</v>
      </c>
      <c r="B376" s="2" t="s">
        <v>34350</v>
      </c>
      <c r="C376" s="3">
        <v>44</v>
      </c>
      <c r="D376" s="2" t="s">
        <v>1329</v>
      </c>
      <c r="E376" s="2" t="s">
        <v>1341</v>
      </c>
      <c r="F376" s="2" t="s">
        <v>1342</v>
      </c>
      <c r="G376" s="2" t="s">
        <v>1036</v>
      </c>
      <c r="H376" s="2"/>
      <c r="I376" s="2"/>
      <c r="J376" s="4" t="s">
        <v>1343</v>
      </c>
    </row>
    <row r="377" spans="1:10" ht="15" customHeight="1" x14ac:dyDescent="0.3">
      <c r="A377" s="2" t="s">
        <v>557</v>
      </c>
      <c r="B377" s="2" t="s">
        <v>34350</v>
      </c>
      <c r="C377" s="3">
        <v>44</v>
      </c>
      <c r="D377" s="2" t="s">
        <v>1329</v>
      </c>
      <c r="E377" s="2" t="s">
        <v>1348</v>
      </c>
      <c r="F377" s="2" t="s">
        <v>1342</v>
      </c>
      <c r="G377" s="2" t="s">
        <v>1036</v>
      </c>
      <c r="H377" s="2" t="s">
        <v>1363</v>
      </c>
      <c r="I377" s="2" t="s">
        <v>1364</v>
      </c>
      <c r="J377" s="4" t="s">
        <v>1332</v>
      </c>
    </row>
    <row r="378" spans="1:10" ht="15" customHeight="1" x14ac:dyDescent="0.3">
      <c r="A378" s="2" t="s">
        <v>557</v>
      </c>
      <c r="B378" s="2" t="s">
        <v>34350</v>
      </c>
      <c r="C378" s="3">
        <v>44</v>
      </c>
      <c r="D378" s="2" t="s">
        <v>1329</v>
      </c>
      <c r="E378" s="2" t="s">
        <v>1348</v>
      </c>
      <c r="F378" s="2" t="s">
        <v>1342</v>
      </c>
      <c r="G378" s="2" t="s">
        <v>1349</v>
      </c>
      <c r="H378" s="2" t="s">
        <v>1228</v>
      </c>
      <c r="I378" s="2" t="s">
        <v>1141</v>
      </c>
      <c r="J378" s="4" t="s">
        <v>1332</v>
      </c>
    </row>
    <row r="379" spans="1:10" ht="15" customHeight="1" x14ac:dyDescent="0.3">
      <c r="A379" s="2" t="s">
        <v>557</v>
      </c>
      <c r="B379" s="2" t="s">
        <v>34350</v>
      </c>
      <c r="C379" s="3">
        <v>44</v>
      </c>
      <c r="D379" s="2" t="s">
        <v>1329</v>
      </c>
      <c r="E379" s="2" t="s">
        <v>1348</v>
      </c>
      <c r="F379" s="2" t="s">
        <v>1367</v>
      </c>
      <c r="G379" s="2" t="s">
        <v>1368</v>
      </c>
      <c r="H379" s="2" t="s">
        <v>1362</v>
      </c>
      <c r="I379" s="2" t="s">
        <v>1366</v>
      </c>
      <c r="J379" s="4" t="s">
        <v>1332</v>
      </c>
    </row>
    <row r="380" spans="1:10" ht="15" customHeight="1" x14ac:dyDescent="0.3">
      <c r="A380" s="2" t="s">
        <v>557</v>
      </c>
      <c r="B380" s="2" t="s">
        <v>34350</v>
      </c>
      <c r="C380" s="3">
        <v>44</v>
      </c>
      <c r="D380" s="2" t="s">
        <v>1329</v>
      </c>
      <c r="E380" s="2" t="s">
        <v>567</v>
      </c>
      <c r="F380" s="2" t="s">
        <v>1344</v>
      </c>
      <c r="G380" s="2" t="s">
        <v>1345</v>
      </c>
      <c r="H380" s="2" t="s">
        <v>1346</v>
      </c>
      <c r="I380" s="2" t="s">
        <v>1347</v>
      </c>
      <c r="J380" s="4" t="s">
        <v>1332</v>
      </c>
    </row>
    <row r="381" spans="1:10" ht="15" customHeight="1" x14ac:dyDescent="0.3">
      <c r="A381" s="2" t="s">
        <v>557</v>
      </c>
      <c r="B381" s="2" t="s">
        <v>34350</v>
      </c>
      <c r="C381" s="3">
        <v>44</v>
      </c>
      <c r="D381" s="2" t="s">
        <v>1329</v>
      </c>
      <c r="E381" s="2" t="s">
        <v>1373</v>
      </c>
      <c r="F381" s="2" t="s">
        <v>1374</v>
      </c>
      <c r="G381" s="2" t="s">
        <v>1375</v>
      </c>
      <c r="H381" s="2" t="s">
        <v>1376</v>
      </c>
      <c r="I381" s="2" t="s">
        <v>905</v>
      </c>
      <c r="J381" s="4" t="s">
        <v>1332</v>
      </c>
    </row>
    <row r="382" spans="1:10" ht="15" customHeight="1" x14ac:dyDescent="0.3">
      <c r="A382" s="2" t="s">
        <v>557</v>
      </c>
      <c r="B382" s="2" t="s">
        <v>34350</v>
      </c>
      <c r="C382" s="3">
        <v>44</v>
      </c>
      <c r="D382" s="2" t="s">
        <v>1329</v>
      </c>
      <c r="E382" s="2" t="s">
        <v>567</v>
      </c>
      <c r="F382" s="2" t="s">
        <v>1334</v>
      </c>
      <c r="G382" s="2" t="s">
        <v>1375</v>
      </c>
      <c r="H382" s="2" t="s">
        <v>1034</v>
      </c>
      <c r="I382" s="2" t="s">
        <v>1376</v>
      </c>
      <c r="J382" s="4" t="s">
        <v>1332</v>
      </c>
    </row>
    <row r="383" spans="1:10" ht="15" customHeight="1" x14ac:dyDescent="0.3">
      <c r="A383" s="2" t="s">
        <v>557</v>
      </c>
      <c r="B383" s="2" t="s">
        <v>34350</v>
      </c>
      <c r="C383" s="3">
        <v>44</v>
      </c>
      <c r="D383" s="2" t="s">
        <v>1329</v>
      </c>
      <c r="E383" s="2" t="s">
        <v>1377</v>
      </c>
      <c r="F383" s="2" t="s">
        <v>1378</v>
      </c>
      <c r="G383" s="2" t="s">
        <v>1375</v>
      </c>
      <c r="H383" s="2" t="s">
        <v>1379</v>
      </c>
      <c r="I383" s="2" t="s">
        <v>1380</v>
      </c>
      <c r="J383" s="4" t="s">
        <v>1332</v>
      </c>
    </row>
    <row r="384" spans="1:10" ht="15" customHeight="1" x14ac:dyDescent="0.3">
      <c r="A384" s="2" t="s">
        <v>557</v>
      </c>
      <c r="B384" s="2" t="s">
        <v>34350</v>
      </c>
      <c r="C384" s="3">
        <v>44</v>
      </c>
      <c r="D384" s="2" t="s">
        <v>1329</v>
      </c>
      <c r="E384" s="2" t="s">
        <v>1360</v>
      </c>
      <c r="F384" s="2" t="s">
        <v>1334</v>
      </c>
      <c r="G384" s="2" t="s">
        <v>1361</v>
      </c>
      <c r="H384" s="2" t="s">
        <v>1362</v>
      </c>
      <c r="I384" s="2" t="s">
        <v>1228</v>
      </c>
      <c r="J384" s="4" t="s">
        <v>1332</v>
      </c>
    </row>
    <row r="385" spans="1:10" ht="15" customHeight="1" x14ac:dyDescent="0.3">
      <c r="A385" s="2" t="s">
        <v>557</v>
      </c>
      <c r="B385" s="2" t="s">
        <v>34350</v>
      </c>
      <c r="C385" s="3">
        <v>44</v>
      </c>
      <c r="D385" s="2" t="s">
        <v>1329</v>
      </c>
      <c r="E385" s="2" t="s">
        <v>1348</v>
      </c>
      <c r="F385" s="2" t="s">
        <v>1344</v>
      </c>
      <c r="G385" s="2" t="s">
        <v>1369</v>
      </c>
      <c r="H385" s="2" t="s">
        <v>812</v>
      </c>
      <c r="I385" s="2" t="s">
        <v>1362</v>
      </c>
      <c r="J385" s="4" t="s">
        <v>1332</v>
      </c>
    </row>
    <row r="386" spans="1:10" ht="15" customHeight="1" x14ac:dyDescent="0.3">
      <c r="A386" s="2" t="s">
        <v>557</v>
      </c>
      <c r="B386" s="2" t="s">
        <v>34350</v>
      </c>
      <c r="C386" s="3">
        <v>44</v>
      </c>
      <c r="D386" s="2" t="s">
        <v>1329</v>
      </c>
      <c r="E386" s="2" t="s">
        <v>1371</v>
      </c>
      <c r="F386" s="2" t="s">
        <v>1342</v>
      </c>
      <c r="G386" s="2" t="s">
        <v>1369</v>
      </c>
      <c r="H386" s="2" t="s">
        <v>905</v>
      </c>
      <c r="I386" s="2" t="s">
        <v>805</v>
      </c>
      <c r="J386" s="4" t="s">
        <v>1332</v>
      </c>
    </row>
    <row r="387" spans="1:10" ht="15" customHeight="1" x14ac:dyDescent="0.3">
      <c r="A387" s="2" t="s">
        <v>557</v>
      </c>
      <c r="B387" s="2" t="s">
        <v>34350</v>
      </c>
      <c r="C387" s="3">
        <v>44</v>
      </c>
      <c r="D387" s="2" t="s">
        <v>1329</v>
      </c>
      <c r="E387" s="2" t="s">
        <v>1373</v>
      </c>
      <c r="F387" s="2" t="s">
        <v>1374</v>
      </c>
      <c r="G387" s="2" t="s">
        <v>1369</v>
      </c>
      <c r="H387" s="2" t="s">
        <v>1376</v>
      </c>
      <c r="I387" s="2" t="s">
        <v>905</v>
      </c>
      <c r="J387" s="4" t="s">
        <v>1332</v>
      </c>
    </row>
    <row r="388" spans="1:10" ht="15" customHeight="1" x14ac:dyDescent="0.3">
      <c r="A388" s="2" t="s">
        <v>557</v>
      </c>
      <c r="B388" s="2" t="s">
        <v>34350</v>
      </c>
      <c r="C388" s="3">
        <v>44</v>
      </c>
      <c r="D388" s="2" t="s">
        <v>1329</v>
      </c>
      <c r="E388" s="2" t="s">
        <v>1377</v>
      </c>
      <c r="F388" s="2" t="s">
        <v>1378</v>
      </c>
      <c r="G388" s="2" t="s">
        <v>1369</v>
      </c>
      <c r="H388" s="2" t="s">
        <v>1379</v>
      </c>
      <c r="I388" s="2" t="s">
        <v>1380</v>
      </c>
      <c r="J388" s="4" t="s">
        <v>1332</v>
      </c>
    </row>
    <row r="389" spans="1:10" ht="15" customHeight="1" x14ac:dyDescent="0.3">
      <c r="A389" s="2" t="s">
        <v>557</v>
      </c>
      <c r="B389" s="2" t="s">
        <v>34350</v>
      </c>
      <c r="C389" s="3">
        <v>44</v>
      </c>
      <c r="D389" s="2" t="s">
        <v>1329</v>
      </c>
      <c r="E389" s="2"/>
      <c r="F389" s="2" t="s">
        <v>1334</v>
      </c>
      <c r="G389" s="2" t="s">
        <v>1370</v>
      </c>
      <c r="H389" s="2" t="s">
        <v>805</v>
      </c>
      <c r="I389" s="2" t="s">
        <v>812</v>
      </c>
      <c r="J389" s="4" t="s">
        <v>1332</v>
      </c>
    </row>
    <row r="390" spans="1:10" ht="15" customHeight="1" x14ac:dyDescent="0.3">
      <c r="A390" s="2" t="s">
        <v>570</v>
      </c>
      <c r="B390" s="2" t="s">
        <v>34351</v>
      </c>
      <c r="C390" s="3">
        <v>45</v>
      </c>
      <c r="D390" s="2" t="s">
        <v>1381</v>
      </c>
      <c r="E390" s="2"/>
      <c r="F390" s="2" t="s">
        <v>1386</v>
      </c>
      <c r="G390" s="2" t="s">
        <v>631</v>
      </c>
      <c r="H390" s="2"/>
      <c r="I390" s="2"/>
      <c r="J390" s="4" t="s">
        <v>1387</v>
      </c>
    </row>
    <row r="391" spans="1:10" ht="15" customHeight="1" x14ac:dyDescent="0.3">
      <c r="A391" s="2" t="s">
        <v>570</v>
      </c>
      <c r="B391" s="2" t="s">
        <v>34351</v>
      </c>
      <c r="C391" s="3">
        <v>45</v>
      </c>
      <c r="D391" s="2" t="s">
        <v>1381</v>
      </c>
      <c r="E391" s="2" t="s">
        <v>1383</v>
      </c>
      <c r="F391" s="2" t="s">
        <v>524</v>
      </c>
      <c r="G391" s="2" t="s">
        <v>708</v>
      </c>
      <c r="H391" s="2" t="s">
        <v>700</v>
      </c>
      <c r="I391" s="2"/>
      <c r="J391" s="4" t="s">
        <v>576</v>
      </c>
    </row>
    <row r="392" spans="1:10" ht="15" customHeight="1" x14ac:dyDescent="0.3">
      <c r="A392" s="2" t="s">
        <v>570</v>
      </c>
      <c r="B392" s="2" t="s">
        <v>34351</v>
      </c>
      <c r="C392" s="3">
        <v>45</v>
      </c>
      <c r="D392" s="2" t="s">
        <v>1381</v>
      </c>
      <c r="E392" s="2" t="s">
        <v>1384</v>
      </c>
      <c r="F392" s="2" t="s">
        <v>1385</v>
      </c>
      <c r="G392" s="2" t="s">
        <v>770</v>
      </c>
      <c r="H392" s="2"/>
      <c r="I392" s="2"/>
      <c r="J392" s="4" t="s">
        <v>576</v>
      </c>
    </row>
    <row r="393" spans="1:10" ht="15" customHeight="1" x14ac:dyDescent="0.3">
      <c r="A393" s="2" t="s">
        <v>570</v>
      </c>
      <c r="B393" s="2" t="s">
        <v>34351</v>
      </c>
      <c r="C393" s="3">
        <v>45</v>
      </c>
      <c r="D393" s="2" t="s">
        <v>1381</v>
      </c>
      <c r="E393" s="2" t="s">
        <v>1382</v>
      </c>
      <c r="F393" s="2" t="s">
        <v>524</v>
      </c>
      <c r="G393" s="2" t="s">
        <v>641</v>
      </c>
      <c r="H393" s="2" t="s">
        <v>632</v>
      </c>
      <c r="I393" s="2"/>
      <c r="J393" s="4" t="s">
        <v>576</v>
      </c>
    </row>
    <row r="394" spans="1:10" ht="15" customHeight="1" x14ac:dyDescent="0.3">
      <c r="A394" s="2" t="s">
        <v>570</v>
      </c>
      <c r="B394" s="2" t="s">
        <v>34351</v>
      </c>
      <c r="C394" s="3">
        <v>45</v>
      </c>
      <c r="D394" s="2" t="s">
        <v>1381</v>
      </c>
      <c r="E394" s="2" t="s">
        <v>648</v>
      </c>
      <c r="F394" s="2" t="s">
        <v>524</v>
      </c>
      <c r="G394" s="2" t="s">
        <v>804</v>
      </c>
      <c r="H394" s="2"/>
      <c r="I394" s="2"/>
      <c r="J394" s="4" t="s">
        <v>576</v>
      </c>
    </row>
    <row r="395" spans="1:10" ht="15" customHeight="1" x14ac:dyDescent="0.3">
      <c r="A395" s="2" t="s">
        <v>570</v>
      </c>
      <c r="B395" s="2" t="s">
        <v>34351</v>
      </c>
      <c r="C395" s="3">
        <v>45</v>
      </c>
      <c r="D395" s="2" t="s">
        <v>1381</v>
      </c>
      <c r="E395" s="2" t="s">
        <v>1390</v>
      </c>
      <c r="F395" s="2" t="s">
        <v>1391</v>
      </c>
      <c r="G395" s="2" t="s">
        <v>804</v>
      </c>
      <c r="H395" s="2"/>
      <c r="I395" s="2" t="s">
        <v>851</v>
      </c>
      <c r="J395" s="4" t="s">
        <v>1387</v>
      </c>
    </row>
    <row r="396" spans="1:10" ht="15" customHeight="1" x14ac:dyDescent="0.3">
      <c r="A396" s="2" t="s">
        <v>570</v>
      </c>
      <c r="B396" s="2" t="s">
        <v>34351</v>
      </c>
      <c r="C396" s="3">
        <v>45</v>
      </c>
      <c r="D396" s="2" t="s">
        <v>1381</v>
      </c>
      <c r="E396" s="2"/>
      <c r="F396" s="2" t="s">
        <v>1378</v>
      </c>
      <c r="G396" s="2" t="s">
        <v>1388</v>
      </c>
      <c r="H396" s="2"/>
      <c r="I396" s="2"/>
      <c r="J396" s="4" t="s">
        <v>1389</v>
      </c>
    </row>
    <row r="397" spans="1:10" ht="15" customHeight="1" x14ac:dyDescent="0.3">
      <c r="A397" s="2" t="s">
        <v>577</v>
      </c>
      <c r="B397" s="2" t="s">
        <v>34352</v>
      </c>
      <c r="C397" s="3">
        <v>46</v>
      </c>
      <c r="D397" s="2" t="s">
        <v>1392</v>
      </c>
      <c r="E397" s="2" t="s">
        <v>811</v>
      </c>
      <c r="F397" s="2" t="s">
        <v>581</v>
      </c>
      <c r="G397" s="2" t="s">
        <v>631</v>
      </c>
      <c r="H397" s="2" t="s">
        <v>1393</v>
      </c>
      <c r="I397" s="2"/>
      <c r="J397" s="4" t="s">
        <v>1394</v>
      </c>
    </row>
    <row r="398" spans="1:10" ht="15" customHeight="1" x14ac:dyDescent="0.3">
      <c r="A398" s="2" t="s">
        <v>577</v>
      </c>
      <c r="B398" s="2" t="s">
        <v>34352</v>
      </c>
      <c r="C398" s="3">
        <v>46</v>
      </c>
      <c r="D398" s="2" t="s">
        <v>1392</v>
      </c>
      <c r="E398" s="2" t="s">
        <v>811</v>
      </c>
      <c r="F398" s="2" t="s">
        <v>1402</v>
      </c>
      <c r="G398" s="2" t="s">
        <v>631</v>
      </c>
      <c r="H398" s="2" t="s">
        <v>905</v>
      </c>
      <c r="I398" s="2" t="s">
        <v>1125</v>
      </c>
      <c r="J398" s="4" t="s">
        <v>1401</v>
      </c>
    </row>
    <row r="399" spans="1:10" ht="15" customHeight="1" x14ac:dyDescent="0.3">
      <c r="A399" s="2" t="s">
        <v>577</v>
      </c>
      <c r="B399" s="2" t="s">
        <v>34352</v>
      </c>
      <c r="C399" s="3">
        <v>46</v>
      </c>
      <c r="D399" s="2" t="s">
        <v>1392</v>
      </c>
      <c r="E399" s="2" t="s">
        <v>1395</v>
      </c>
      <c r="F399" s="2" t="s">
        <v>1396</v>
      </c>
      <c r="G399" s="2" t="s">
        <v>641</v>
      </c>
      <c r="H399" s="2" t="s">
        <v>1397</v>
      </c>
      <c r="I399" s="2"/>
      <c r="J399" s="4" t="s">
        <v>1398</v>
      </c>
    </row>
    <row r="400" spans="1:10" ht="15" customHeight="1" x14ac:dyDescent="0.3">
      <c r="A400" s="2" t="s">
        <v>577</v>
      </c>
      <c r="B400" s="2" t="s">
        <v>34352</v>
      </c>
      <c r="C400" s="3">
        <v>46</v>
      </c>
      <c r="D400" s="2" t="s">
        <v>1392</v>
      </c>
      <c r="E400" s="2" t="s">
        <v>1399</v>
      </c>
      <c r="F400" s="2" t="s">
        <v>1400</v>
      </c>
      <c r="G400" s="2" t="s">
        <v>641</v>
      </c>
      <c r="H400" s="2"/>
      <c r="I400" s="2"/>
      <c r="J400" s="4" t="s">
        <v>1401</v>
      </c>
    </row>
    <row r="401" spans="1:10" ht="15" customHeight="1" x14ac:dyDescent="0.3">
      <c r="A401" s="2" t="s">
        <v>588</v>
      </c>
      <c r="B401" s="2" t="s">
        <v>34353</v>
      </c>
      <c r="C401" s="3">
        <v>47</v>
      </c>
      <c r="D401" s="2" t="s">
        <v>1403</v>
      </c>
      <c r="E401" s="2"/>
      <c r="F401" s="2" t="s">
        <v>1386</v>
      </c>
      <c r="G401" s="2" t="s">
        <v>631</v>
      </c>
      <c r="H401" s="2" t="s">
        <v>1043</v>
      </c>
      <c r="I401" s="2" t="s">
        <v>864</v>
      </c>
      <c r="J401" s="4" t="s">
        <v>1415</v>
      </c>
    </row>
    <row r="402" spans="1:10" ht="15" customHeight="1" x14ac:dyDescent="0.3">
      <c r="A402" s="2" t="s">
        <v>588</v>
      </c>
      <c r="B402" s="2" t="s">
        <v>34353</v>
      </c>
      <c r="C402" s="3">
        <v>47</v>
      </c>
      <c r="D402" s="2" t="s">
        <v>1403</v>
      </c>
      <c r="E402" s="2"/>
      <c r="F402" s="2" t="s">
        <v>1408</v>
      </c>
      <c r="G402" s="2" t="s">
        <v>1409</v>
      </c>
      <c r="H402" s="2" t="s">
        <v>740</v>
      </c>
      <c r="I402" s="2"/>
      <c r="J402" s="4" t="s">
        <v>1407</v>
      </c>
    </row>
    <row r="403" spans="1:10" ht="15" customHeight="1" x14ac:dyDescent="0.3">
      <c r="A403" s="2" t="s">
        <v>588</v>
      </c>
      <c r="B403" s="2" t="s">
        <v>34353</v>
      </c>
      <c r="C403" s="3">
        <v>47</v>
      </c>
      <c r="D403" s="2" t="s">
        <v>1403</v>
      </c>
      <c r="E403" s="2"/>
      <c r="F403" s="2" t="s">
        <v>1408</v>
      </c>
      <c r="G403" s="2" t="s">
        <v>683</v>
      </c>
      <c r="H403" s="2" t="s">
        <v>740</v>
      </c>
      <c r="I403" s="2"/>
      <c r="J403" s="4" t="s">
        <v>1407</v>
      </c>
    </row>
    <row r="404" spans="1:10" ht="15" customHeight="1" x14ac:dyDescent="0.3">
      <c r="A404" s="2" t="s">
        <v>588</v>
      </c>
      <c r="B404" s="2" t="s">
        <v>34353</v>
      </c>
      <c r="C404" s="3">
        <v>47</v>
      </c>
      <c r="D404" s="2" t="s">
        <v>1403</v>
      </c>
      <c r="E404" s="2" t="s">
        <v>1410</v>
      </c>
      <c r="F404" s="2" t="s">
        <v>591</v>
      </c>
      <c r="G404" s="2" t="s">
        <v>641</v>
      </c>
      <c r="H404" s="2"/>
      <c r="I404" s="2"/>
      <c r="J404" s="4" t="s">
        <v>1411</v>
      </c>
    </row>
    <row r="405" spans="1:10" ht="15" customHeight="1" x14ac:dyDescent="0.3">
      <c r="A405" s="2" t="s">
        <v>588</v>
      </c>
      <c r="B405" s="2" t="s">
        <v>34353</v>
      </c>
      <c r="C405" s="3">
        <v>47</v>
      </c>
      <c r="D405" s="2" t="s">
        <v>1403</v>
      </c>
      <c r="E405" s="2"/>
      <c r="F405" s="2" t="s">
        <v>1418</v>
      </c>
      <c r="G405" s="2" t="s">
        <v>681</v>
      </c>
      <c r="H405" s="2" t="s">
        <v>853</v>
      </c>
      <c r="I405" s="2" t="s">
        <v>790</v>
      </c>
      <c r="J405" s="4" t="s">
        <v>1407</v>
      </c>
    </row>
    <row r="406" spans="1:10" ht="15" customHeight="1" x14ac:dyDescent="0.3">
      <c r="A406" s="2" t="s">
        <v>588</v>
      </c>
      <c r="B406" s="2" t="s">
        <v>34353</v>
      </c>
      <c r="C406" s="3">
        <v>47</v>
      </c>
      <c r="D406" s="2" t="s">
        <v>1403</v>
      </c>
      <c r="E406" s="2"/>
      <c r="F406" s="2" t="s">
        <v>1412</v>
      </c>
      <c r="G406" s="2" t="s">
        <v>1413</v>
      </c>
      <c r="H406" s="2" t="s">
        <v>1414</v>
      </c>
      <c r="I406" s="2" t="s">
        <v>1227</v>
      </c>
      <c r="J406" s="4" t="s">
        <v>1407</v>
      </c>
    </row>
    <row r="407" spans="1:10" ht="15" customHeight="1" x14ac:dyDescent="0.3">
      <c r="A407" s="2" t="s">
        <v>588</v>
      </c>
      <c r="B407" s="2" t="s">
        <v>34353</v>
      </c>
      <c r="C407" s="3">
        <v>47</v>
      </c>
      <c r="D407" s="2" t="s">
        <v>1403</v>
      </c>
      <c r="E407" s="2" t="s">
        <v>1404</v>
      </c>
      <c r="F407" s="2" t="s">
        <v>591</v>
      </c>
      <c r="G407" s="2" t="s">
        <v>1405</v>
      </c>
      <c r="H407" s="2" t="s">
        <v>1406</v>
      </c>
      <c r="I407" s="2"/>
      <c r="J407" s="4" t="s">
        <v>1407</v>
      </c>
    </row>
    <row r="408" spans="1:10" ht="15" customHeight="1" x14ac:dyDescent="0.3">
      <c r="A408" s="2" t="s">
        <v>588</v>
      </c>
      <c r="B408" s="2" t="s">
        <v>34353</v>
      </c>
      <c r="C408" s="3">
        <v>47</v>
      </c>
      <c r="D408" s="2" t="s">
        <v>1403</v>
      </c>
      <c r="E408" s="2" t="s">
        <v>1416</v>
      </c>
      <c r="F408" s="2" t="s">
        <v>1417</v>
      </c>
      <c r="G408" s="2" t="s">
        <v>804</v>
      </c>
      <c r="H408" s="2" t="s">
        <v>1414</v>
      </c>
      <c r="I408" s="2" t="s">
        <v>898</v>
      </c>
      <c r="J408" s="4" t="s">
        <v>1407</v>
      </c>
    </row>
    <row r="409" spans="1:10" ht="15" customHeight="1" x14ac:dyDescent="0.3">
      <c r="A409" s="2" t="s">
        <v>598</v>
      </c>
      <c r="B409" s="2" t="s">
        <v>34354</v>
      </c>
      <c r="C409" s="3">
        <v>48</v>
      </c>
      <c r="D409" s="2" t="s">
        <v>1419</v>
      </c>
      <c r="E409" s="2" t="s">
        <v>1425</v>
      </c>
      <c r="F409" s="2" t="s">
        <v>1421</v>
      </c>
      <c r="G409" s="2" t="s">
        <v>775</v>
      </c>
      <c r="H409" s="2" t="s">
        <v>1426</v>
      </c>
      <c r="I409" s="2"/>
      <c r="J409" s="4" t="s">
        <v>610</v>
      </c>
    </row>
    <row r="410" spans="1:10" ht="15" customHeight="1" x14ac:dyDescent="0.3">
      <c r="A410" s="2" t="s">
        <v>598</v>
      </c>
      <c r="B410" s="2" t="s">
        <v>34354</v>
      </c>
      <c r="C410" s="3">
        <v>48</v>
      </c>
      <c r="D410" s="2" t="s">
        <v>1419</v>
      </c>
      <c r="E410" s="2" t="s">
        <v>1427</v>
      </c>
      <c r="F410" s="2" t="s">
        <v>1428</v>
      </c>
      <c r="G410" s="2" t="s">
        <v>775</v>
      </c>
      <c r="H410" s="2"/>
      <c r="I410" s="2"/>
      <c r="J410" s="4" t="s">
        <v>1429</v>
      </c>
    </row>
    <row r="411" spans="1:10" ht="15" customHeight="1" x14ac:dyDescent="0.3">
      <c r="A411" s="2" t="s">
        <v>598</v>
      </c>
      <c r="B411" s="2" t="s">
        <v>34354</v>
      </c>
      <c r="C411" s="3">
        <v>48</v>
      </c>
      <c r="D411" s="2" t="s">
        <v>1419</v>
      </c>
      <c r="E411" s="2" t="s">
        <v>1430</v>
      </c>
      <c r="F411" s="2" t="s">
        <v>1431</v>
      </c>
      <c r="G411" s="2" t="s">
        <v>775</v>
      </c>
      <c r="H411" s="2"/>
      <c r="I411" s="2"/>
      <c r="J411" s="4" t="s">
        <v>1432</v>
      </c>
    </row>
    <row r="412" spans="1:10" ht="15" customHeight="1" x14ac:dyDescent="0.3">
      <c r="A412" s="2" t="s">
        <v>598</v>
      </c>
      <c r="B412" s="2" t="s">
        <v>34354</v>
      </c>
      <c r="C412" s="3">
        <v>48</v>
      </c>
      <c r="D412" s="2" t="s">
        <v>1419</v>
      </c>
      <c r="E412" s="2" t="s">
        <v>1438</v>
      </c>
      <c r="F412" s="2" t="s">
        <v>1431</v>
      </c>
      <c r="G412" s="2" t="s">
        <v>775</v>
      </c>
      <c r="H412" s="2" t="s">
        <v>1439</v>
      </c>
      <c r="I412" s="2" t="s">
        <v>1440</v>
      </c>
      <c r="J412" s="4" t="s">
        <v>1441</v>
      </c>
    </row>
    <row r="413" spans="1:10" ht="15" customHeight="1" x14ac:dyDescent="0.3">
      <c r="A413" s="2" t="s">
        <v>598</v>
      </c>
      <c r="B413" s="2" t="s">
        <v>34354</v>
      </c>
      <c r="C413" s="3">
        <v>48</v>
      </c>
      <c r="D413" s="2" t="s">
        <v>1419</v>
      </c>
      <c r="E413" s="2" t="s">
        <v>1420</v>
      </c>
      <c r="F413" s="2" t="s">
        <v>1421</v>
      </c>
      <c r="G413" s="2" t="s">
        <v>1356</v>
      </c>
      <c r="H413" s="2"/>
      <c r="I413" s="2"/>
      <c r="J413" s="4" t="s">
        <v>610</v>
      </c>
    </row>
    <row r="414" spans="1:10" ht="15" customHeight="1" x14ac:dyDescent="0.3">
      <c r="A414" s="2" t="s">
        <v>598</v>
      </c>
      <c r="B414" s="2" t="s">
        <v>34354</v>
      </c>
      <c r="C414" s="3">
        <v>48</v>
      </c>
      <c r="D414" s="2" t="s">
        <v>1419</v>
      </c>
      <c r="E414" s="2"/>
      <c r="F414" s="2" t="s">
        <v>1434</v>
      </c>
      <c r="G414" s="2" t="s">
        <v>1435</v>
      </c>
      <c r="H414" s="2" t="s">
        <v>1436</v>
      </c>
      <c r="I414" s="2" t="s">
        <v>1437</v>
      </c>
      <c r="J414" s="4" t="s">
        <v>1424</v>
      </c>
    </row>
    <row r="415" spans="1:10" ht="15" customHeight="1" x14ac:dyDescent="0.3">
      <c r="A415" s="2" t="s">
        <v>598</v>
      </c>
      <c r="B415" s="2" t="s">
        <v>34354</v>
      </c>
      <c r="C415" s="3">
        <v>48</v>
      </c>
      <c r="D415" s="2" t="s">
        <v>1419</v>
      </c>
      <c r="E415" s="2"/>
      <c r="F415" s="2" t="s">
        <v>1431</v>
      </c>
      <c r="G415" s="2" t="s">
        <v>1442</v>
      </c>
      <c r="H415" s="2" t="s">
        <v>1443</v>
      </c>
      <c r="I415" s="2" t="s">
        <v>1439</v>
      </c>
      <c r="J415" s="4" t="s">
        <v>1441</v>
      </c>
    </row>
    <row r="416" spans="1:10" ht="15" customHeight="1" x14ac:dyDescent="0.3">
      <c r="A416" s="2" t="s">
        <v>598</v>
      </c>
      <c r="B416" s="2" t="s">
        <v>34354</v>
      </c>
      <c r="C416" s="3">
        <v>48</v>
      </c>
      <c r="D416" s="2" t="s">
        <v>1419</v>
      </c>
      <c r="E416" s="2"/>
      <c r="F416" s="2" t="s">
        <v>1431</v>
      </c>
      <c r="G416" s="2" t="s">
        <v>907</v>
      </c>
      <c r="H416" s="2"/>
      <c r="I416" s="2"/>
      <c r="J416" s="4" t="s">
        <v>1433</v>
      </c>
    </row>
    <row r="417" spans="1:10" ht="15" customHeight="1" x14ac:dyDescent="0.3">
      <c r="A417" s="2" t="s">
        <v>598</v>
      </c>
      <c r="B417" s="2" t="s">
        <v>34354</v>
      </c>
      <c r="C417" s="3">
        <v>48</v>
      </c>
      <c r="D417" s="2" t="s">
        <v>1419</v>
      </c>
      <c r="E417" s="2" t="s">
        <v>1420</v>
      </c>
      <c r="F417" s="2" t="s">
        <v>1421</v>
      </c>
      <c r="G417" s="2" t="s">
        <v>1422</v>
      </c>
      <c r="H417" s="2" t="s">
        <v>1423</v>
      </c>
      <c r="I417" s="2"/>
      <c r="J417" s="4" t="s">
        <v>1424</v>
      </c>
    </row>
    <row r="418" spans="1:10" ht="15" customHeight="1" x14ac:dyDescent="0.3">
      <c r="A418" s="2" t="s">
        <v>611</v>
      </c>
      <c r="B418" s="2" t="s">
        <v>34355</v>
      </c>
      <c r="C418" s="3">
        <v>49</v>
      </c>
      <c r="D418" s="2" t="s">
        <v>1444</v>
      </c>
      <c r="E418" s="2" t="s">
        <v>345</v>
      </c>
      <c r="F418" s="2" t="s">
        <v>614</v>
      </c>
      <c r="G418" s="2" t="s">
        <v>637</v>
      </c>
      <c r="H418" s="2"/>
      <c r="I418" s="2" t="s">
        <v>755</v>
      </c>
      <c r="J418" s="4" t="s">
        <v>1450</v>
      </c>
    </row>
    <row r="419" spans="1:10" ht="15" customHeight="1" x14ac:dyDescent="0.3">
      <c r="A419" s="2" t="s">
        <v>611</v>
      </c>
      <c r="B419" s="2" t="s">
        <v>34355</v>
      </c>
      <c r="C419" s="3">
        <v>49</v>
      </c>
      <c r="D419" s="2" t="s">
        <v>1444</v>
      </c>
      <c r="E419" s="2" t="s">
        <v>462</v>
      </c>
      <c r="F419" s="2" t="s">
        <v>614</v>
      </c>
      <c r="G419" s="2" t="s">
        <v>631</v>
      </c>
      <c r="H419" s="2" t="s">
        <v>1451</v>
      </c>
      <c r="I419" s="2" t="s">
        <v>1452</v>
      </c>
      <c r="J419" s="4" t="s">
        <v>1447</v>
      </c>
    </row>
    <row r="420" spans="1:10" ht="15" customHeight="1" x14ac:dyDescent="0.3">
      <c r="A420" s="2" t="s">
        <v>611</v>
      </c>
      <c r="B420" s="2" t="s">
        <v>34355</v>
      </c>
      <c r="C420" s="3">
        <v>49</v>
      </c>
      <c r="D420" s="2" t="s">
        <v>1444</v>
      </c>
      <c r="E420" s="2" t="s">
        <v>462</v>
      </c>
      <c r="F420" s="2" t="s">
        <v>614</v>
      </c>
      <c r="G420" s="2" t="s">
        <v>847</v>
      </c>
      <c r="H420" s="2"/>
      <c r="I420" s="2" t="s">
        <v>790</v>
      </c>
      <c r="J420" s="4" t="s">
        <v>1446</v>
      </c>
    </row>
    <row r="421" spans="1:10" ht="15" customHeight="1" x14ac:dyDescent="0.3">
      <c r="A421" s="2" t="s">
        <v>611</v>
      </c>
      <c r="B421" s="2" t="s">
        <v>34355</v>
      </c>
      <c r="C421" s="3">
        <v>49</v>
      </c>
      <c r="D421" s="2" t="s">
        <v>1444</v>
      </c>
      <c r="E421" s="2" t="s">
        <v>462</v>
      </c>
      <c r="F421" s="2" t="s">
        <v>614</v>
      </c>
      <c r="G421" s="2" t="s">
        <v>1456</v>
      </c>
      <c r="H421" s="2" t="s">
        <v>1457</v>
      </c>
      <c r="I421" s="2" t="s">
        <v>1458</v>
      </c>
      <c r="J421" s="4" t="s">
        <v>1447</v>
      </c>
    </row>
    <row r="422" spans="1:10" ht="15" customHeight="1" x14ac:dyDescent="0.3">
      <c r="A422" s="2" t="s">
        <v>611</v>
      </c>
      <c r="B422" s="2" t="s">
        <v>34355</v>
      </c>
      <c r="C422" s="3">
        <v>49</v>
      </c>
      <c r="D422" s="2" t="s">
        <v>1444</v>
      </c>
      <c r="E422" s="2" t="s">
        <v>462</v>
      </c>
      <c r="F422" s="2" t="s">
        <v>614</v>
      </c>
      <c r="G422" s="2" t="s">
        <v>1456</v>
      </c>
      <c r="H422" s="2" t="s">
        <v>1459</v>
      </c>
      <c r="I422" s="2" t="s">
        <v>1460</v>
      </c>
      <c r="J422" s="4" t="s">
        <v>1447</v>
      </c>
    </row>
    <row r="423" spans="1:10" ht="15" customHeight="1" x14ac:dyDescent="0.3">
      <c r="A423" s="2" t="s">
        <v>611</v>
      </c>
      <c r="B423" s="2" t="s">
        <v>34355</v>
      </c>
      <c r="C423" s="3">
        <v>49</v>
      </c>
      <c r="D423" s="2" t="s">
        <v>1444</v>
      </c>
      <c r="E423" s="2" t="s">
        <v>1445</v>
      </c>
      <c r="F423" s="2" t="s">
        <v>614</v>
      </c>
      <c r="G423" s="2" t="s">
        <v>738</v>
      </c>
      <c r="H423" s="2" t="s">
        <v>700</v>
      </c>
      <c r="I423" s="2"/>
      <c r="J423" s="4" t="s">
        <v>1446</v>
      </c>
    </row>
    <row r="424" spans="1:10" ht="15" customHeight="1" x14ac:dyDescent="0.3">
      <c r="A424" s="2" t="s">
        <v>611</v>
      </c>
      <c r="B424" s="2" t="s">
        <v>34355</v>
      </c>
      <c r="C424" s="3">
        <v>49</v>
      </c>
      <c r="D424" s="2" t="s">
        <v>1444</v>
      </c>
      <c r="E424" s="2" t="s">
        <v>345</v>
      </c>
      <c r="F424" s="2" t="s">
        <v>614</v>
      </c>
      <c r="G424" s="2" t="s">
        <v>770</v>
      </c>
      <c r="H424" s="2" t="s">
        <v>1461</v>
      </c>
      <c r="I424" s="2" t="s">
        <v>1462</v>
      </c>
      <c r="J424" s="4" t="s">
        <v>1447</v>
      </c>
    </row>
    <row r="425" spans="1:10" ht="15" customHeight="1" x14ac:dyDescent="0.3">
      <c r="A425" s="2" t="s">
        <v>611</v>
      </c>
      <c r="B425" s="2" t="s">
        <v>34355</v>
      </c>
      <c r="C425" s="3">
        <v>49</v>
      </c>
      <c r="D425" s="2" t="s">
        <v>1444</v>
      </c>
      <c r="E425" s="2" t="s">
        <v>462</v>
      </c>
      <c r="F425" s="2" t="s">
        <v>614</v>
      </c>
      <c r="G425" s="2" t="s">
        <v>1049</v>
      </c>
      <c r="H425" s="2" t="s">
        <v>1453</v>
      </c>
      <c r="I425" s="2" t="s">
        <v>1454</v>
      </c>
      <c r="J425" s="4" t="s">
        <v>1447</v>
      </c>
    </row>
    <row r="426" spans="1:10" ht="15" customHeight="1" x14ac:dyDescent="0.3">
      <c r="A426" s="2" t="s">
        <v>611</v>
      </c>
      <c r="B426" s="2" t="s">
        <v>34355</v>
      </c>
      <c r="C426" s="3">
        <v>49</v>
      </c>
      <c r="D426" s="2" t="s">
        <v>1444</v>
      </c>
      <c r="E426" s="2" t="s">
        <v>1448</v>
      </c>
      <c r="F426" s="2" t="s">
        <v>614</v>
      </c>
      <c r="G426" s="2" t="s">
        <v>1449</v>
      </c>
      <c r="H426" s="2"/>
      <c r="I426" s="2" t="s">
        <v>632</v>
      </c>
      <c r="J426" s="4" t="s">
        <v>1446</v>
      </c>
    </row>
    <row r="427" spans="1:10" ht="15" customHeight="1" x14ac:dyDescent="0.3">
      <c r="A427" s="2" t="s">
        <v>611</v>
      </c>
      <c r="B427" s="2" t="s">
        <v>34355</v>
      </c>
      <c r="C427" s="3">
        <v>49</v>
      </c>
      <c r="D427" s="2" t="s">
        <v>1444</v>
      </c>
      <c r="E427" s="2" t="s">
        <v>462</v>
      </c>
      <c r="F427" s="2" t="s">
        <v>614</v>
      </c>
      <c r="G427" s="2" t="s">
        <v>634</v>
      </c>
      <c r="H427" s="2" t="s">
        <v>1092</v>
      </c>
      <c r="I427" s="2"/>
      <c r="J427" s="4" t="s">
        <v>1447</v>
      </c>
    </row>
    <row r="428" spans="1:10" ht="15" customHeight="1" x14ac:dyDescent="0.3">
      <c r="A428" s="2" t="s">
        <v>611</v>
      </c>
      <c r="B428" s="2" t="s">
        <v>34355</v>
      </c>
      <c r="C428" s="3">
        <v>49</v>
      </c>
      <c r="D428" s="2" t="s">
        <v>1444</v>
      </c>
      <c r="E428" s="2"/>
      <c r="F428" s="2" t="s">
        <v>614</v>
      </c>
      <c r="G428" s="2" t="s">
        <v>634</v>
      </c>
      <c r="H428" s="2"/>
      <c r="I428" s="2" t="s">
        <v>736</v>
      </c>
      <c r="J428" s="4" t="s">
        <v>1450</v>
      </c>
    </row>
    <row r="429" spans="1:10" ht="15" customHeight="1" x14ac:dyDescent="0.3">
      <c r="A429" s="2" t="s">
        <v>611</v>
      </c>
      <c r="B429" s="2" t="s">
        <v>34355</v>
      </c>
      <c r="C429" s="3">
        <v>49</v>
      </c>
      <c r="D429" s="2" t="s">
        <v>1444</v>
      </c>
      <c r="E429" s="2" t="s">
        <v>462</v>
      </c>
      <c r="F429" s="2" t="s">
        <v>614</v>
      </c>
      <c r="G429" s="2" t="s">
        <v>1455</v>
      </c>
      <c r="H429" s="2"/>
      <c r="I429" s="2" t="s">
        <v>639</v>
      </c>
      <c r="J429" s="4" t="s">
        <v>1446</v>
      </c>
    </row>
  </sheetData>
  <autoFilter ref="A2:J429" xr:uid="{00000000-0009-0000-0000-000001000000}"/>
  <mergeCells count="1">
    <mergeCell ref="A1:J1"/>
  </mergeCells>
  <hyperlinks>
    <hyperlink ref="J4" r:id="rId1" xr:uid="{00000000-0004-0000-0100-000000000000}"/>
    <hyperlink ref="J7" r:id="rId2" xr:uid="{00000000-0004-0000-0100-000001000000}"/>
    <hyperlink ref="J3" r:id="rId3" xr:uid="{00000000-0004-0000-0100-000002000000}"/>
    <hyperlink ref="J5" r:id="rId4" xr:uid="{00000000-0004-0000-0100-000003000000}"/>
    <hyperlink ref="J6" r:id="rId5" xr:uid="{00000000-0004-0000-0100-000004000000}"/>
    <hyperlink ref="J9" r:id="rId6" xr:uid="{00000000-0004-0000-0100-000005000000}"/>
    <hyperlink ref="J8" r:id="rId7" xr:uid="{00000000-0004-0000-0100-000006000000}"/>
    <hyperlink ref="J38" r:id="rId8" xr:uid="{00000000-0004-0000-0100-000007000000}"/>
    <hyperlink ref="J12" r:id="rId9" xr:uid="{00000000-0004-0000-0100-000008000000}"/>
    <hyperlink ref="J39" r:id="rId10" xr:uid="{00000000-0004-0000-0100-000009000000}"/>
    <hyperlink ref="J22" r:id="rId11" xr:uid="{00000000-0004-0000-0100-00000A000000}"/>
    <hyperlink ref="J23" r:id="rId12" xr:uid="{00000000-0004-0000-0100-00000B000000}"/>
    <hyperlink ref="J24" r:id="rId13" xr:uid="{00000000-0004-0000-0100-00000C000000}"/>
    <hyperlink ref="J32" r:id="rId14" xr:uid="{00000000-0004-0000-0100-00000D000000}"/>
    <hyperlink ref="J34" r:id="rId15" xr:uid="{00000000-0004-0000-0100-00000E000000}"/>
    <hyperlink ref="J25" r:id="rId16" xr:uid="{00000000-0004-0000-0100-00000F000000}"/>
    <hyperlink ref="J26" r:id="rId17" xr:uid="{00000000-0004-0000-0100-000010000000}"/>
    <hyperlink ref="J35" r:id="rId18" xr:uid="{00000000-0004-0000-0100-000011000000}"/>
    <hyperlink ref="J30" r:id="rId19" xr:uid="{00000000-0004-0000-0100-000012000000}"/>
    <hyperlink ref="J36" r:id="rId20" xr:uid="{00000000-0004-0000-0100-000013000000}"/>
    <hyperlink ref="J18" r:id="rId21" xr:uid="{00000000-0004-0000-0100-000014000000}"/>
    <hyperlink ref="J21" r:id="rId22" xr:uid="{00000000-0004-0000-0100-000015000000}"/>
    <hyperlink ref="J37" r:id="rId23" xr:uid="{00000000-0004-0000-0100-000016000000}"/>
    <hyperlink ref="J40" r:id="rId24" xr:uid="{00000000-0004-0000-0100-000017000000}"/>
    <hyperlink ref="J31" r:id="rId25" xr:uid="{00000000-0004-0000-0100-000018000000}"/>
    <hyperlink ref="J33" r:id="rId26" xr:uid="{00000000-0004-0000-0100-000019000000}"/>
    <hyperlink ref="J11" r:id="rId27" xr:uid="{00000000-0004-0000-0100-00001A000000}"/>
    <hyperlink ref="J17" r:id="rId28" xr:uid="{00000000-0004-0000-0100-00001B000000}"/>
    <hyperlink ref="J20" r:id="rId29" xr:uid="{00000000-0004-0000-0100-00001C000000}"/>
    <hyperlink ref="J13" r:id="rId30" xr:uid="{00000000-0004-0000-0100-00001D000000}"/>
    <hyperlink ref="J14" r:id="rId31" xr:uid="{00000000-0004-0000-0100-00001E000000}"/>
    <hyperlink ref="J19" r:id="rId32" xr:uid="{00000000-0004-0000-0100-00001F000000}"/>
    <hyperlink ref="J27" r:id="rId33" xr:uid="{00000000-0004-0000-0100-000020000000}"/>
    <hyperlink ref="J15" r:id="rId34" xr:uid="{00000000-0004-0000-0100-000021000000}"/>
    <hyperlink ref="J28" r:id="rId35" xr:uid="{00000000-0004-0000-0100-000022000000}"/>
    <hyperlink ref="J10" r:id="rId36" xr:uid="{00000000-0004-0000-0100-000023000000}"/>
    <hyperlink ref="J16" r:id="rId37" xr:uid="{00000000-0004-0000-0100-000024000000}"/>
    <hyperlink ref="J29" r:id="rId38" xr:uid="{00000000-0004-0000-0100-000025000000}"/>
    <hyperlink ref="J49" r:id="rId39" xr:uid="{00000000-0004-0000-0100-000026000000}"/>
    <hyperlink ref="J45" r:id="rId40" xr:uid="{00000000-0004-0000-0100-000027000000}"/>
    <hyperlink ref="J50" r:id="rId41" xr:uid="{00000000-0004-0000-0100-000028000000}"/>
    <hyperlink ref="J41" r:id="rId42" xr:uid="{00000000-0004-0000-0100-000029000000}"/>
    <hyperlink ref="J42" r:id="rId43" xr:uid="{00000000-0004-0000-0100-00002A000000}"/>
    <hyperlink ref="J43" r:id="rId44" xr:uid="{00000000-0004-0000-0100-00002B000000}"/>
    <hyperlink ref="J44" r:id="rId45" xr:uid="{00000000-0004-0000-0100-00002C000000}"/>
    <hyperlink ref="J46" r:id="rId46" xr:uid="{00000000-0004-0000-0100-00002D000000}"/>
    <hyperlink ref="J47" r:id="rId47" xr:uid="{00000000-0004-0000-0100-00002E000000}"/>
    <hyperlink ref="J48" r:id="rId48" xr:uid="{00000000-0004-0000-0100-00002F000000}"/>
    <hyperlink ref="J63" r:id="rId49" xr:uid="{00000000-0004-0000-0100-000030000000}"/>
    <hyperlink ref="J59" r:id="rId50" xr:uid="{00000000-0004-0000-0100-000031000000}"/>
    <hyperlink ref="J62" r:id="rId51" xr:uid="{00000000-0004-0000-0100-000032000000}"/>
    <hyperlink ref="J61" r:id="rId52" xr:uid="{00000000-0004-0000-0100-000033000000}"/>
    <hyperlink ref="J58" r:id="rId53" xr:uid="{00000000-0004-0000-0100-000034000000}"/>
    <hyperlink ref="J56" r:id="rId54" xr:uid="{00000000-0004-0000-0100-000035000000}"/>
    <hyperlink ref="J51" r:id="rId55" xr:uid="{00000000-0004-0000-0100-000036000000}"/>
    <hyperlink ref="J53" r:id="rId56" xr:uid="{00000000-0004-0000-0100-000037000000}"/>
    <hyperlink ref="J60" r:id="rId57" xr:uid="{00000000-0004-0000-0100-000038000000}"/>
    <hyperlink ref="J54" r:id="rId58" xr:uid="{00000000-0004-0000-0100-000039000000}"/>
    <hyperlink ref="J55" r:id="rId59" xr:uid="{00000000-0004-0000-0100-00003A000000}"/>
    <hyperlink ref="J57" r:id="rId60" xr:uid="{00000000-0004-0000-0100-00003B000000}"/>
    <hyperlink ref="J52" r:id="rId61" xr:uid="{00000000-0004-0000-0100-00003C000000}"/>
    <hyperlink ref="J64" r:id="rId62" xr:uid="{00000000-0004-0000-0100-00003D000000}"/>
    <hyperlink ref="J65" r:id="rId63" xr:uid="{00000000-0004-0000-0100-00003E000000}"/>
    <hyperlink ref="J67" r:id="rId64" xr:uid="{00000000-0004-0000-0100-00003F000000}"/>
    <hyperlink ref="J66" r:id="rId65" xr:uid="{00000000-0004-0000-0100-000040000000}"/>
    <hyperlink ref="J70" r:id="rId66" xr:uid="{00000000-0004-0000-0100-000041000000}"/>
    <hyperlink ref="J74" r:id="rId67" xr:uid="{00000000-0004-0000-0100-000042000000}"/>
    <hyperlink ref="J71" r:id="rId68" xr:uid="{00000000-0004-0000-0100-000043000000}"/>
    <hyperlink ref="J69" r:id="rId69" xr:uid="{00000000-0004-0000-0100-000044000000}"/>
    <hyperlink ref="J68" r:id="rId70" xr:uid="{00000000-0004-0000-0100-000045000000}"/>
    <hyperlink ref="J76" r:id="rId71" xr:uid="{00000000-0004-0000-0100-000046000000}"/>
    <hyperlink ref="J75" r:id="rId72" xr:uid="{00000000-0004-0000-0100-000047000000}"/>
    <hyperlink ref="J73" r:id="rId73" xr:uid="{00000000-0004-0000-0100-000048000000}"/>
    <hyperlink ref="J72" r:id="rId74" xr:uid="{00000000-0004-0000-0100-000049000000}"/>
    <hyperlink ref="J81" r:id="rId75" xr:uid="{00000000-0004-0000-0100-00004A000000}"/>
    <hyperlink ref="J77" r:id="rId76" xr:uid="{00000000-0004-0000-0100-00004B000000}"/>
    <hyperlink ref="J82" r:id="rId77" xr:uid="{00000000-0004-0000-0100-00004C000000}"/>
    <hyperlink ref="J83" r:id="rId78" xr:uid="{00000000-0004-0000-0100-00004D000000}"/>
    <hyperlink ref="J84" r:id="rId79" xr:uid="{00000000-0004-0000-0100-00004E000000}"/>
    <hyperlink ref="J85" r:id="rId80" xr:uid="{00000000-0004-0000-0100-00004F000000}"/>
    <hyperlink ref="J78" r:id="rId81" xr:uid="{00000000-0004-0000-0100-000050000000}"/>
    <hyperlink ref="J79" r:id="rId82" xr:uid="{00000000-0004-0000-0100-000051000000}"/>
    <hyperlink ref="J80" r:id="rId83" xr:uid="{00000000-0004-0000-0100-000052000000}"/>
    <hyperlink ref="J86" r:id="rId84" xr:uid="{00000000-0004-0000-0100-000053000000}"/>
    <hyperlink ref="J91" r:id="rId85" xr:uid="{00000000-0004-0000-0100-000054000000}"/>
    <hyperlink ref="J92" r:id="rId86" xr:uid="{00000000-0004-0000-0100-000055000000}"/>
    <hyperlink ref="J88" r:id="rId87" xr:uid="{00000000-0004-0000-0100-000056000000}"/>
    <hyperlink ref="J89" r:id="rId88" xr:uid="{00000000-0004-0000-0100-000057000000}"/>
    <hyperlink ref="J93" r:id="rId89" xr:uid="{00000000-0004-0000-0100-000058000000}"/>
    <hyperlink ref="J87" r:id="rId90" xr:uid="{00000000-0004-0000-0100-000059000000}"/>
    <hyperlink ref="J94" r:id="rId91" xr:uid="{00000000-0004-0000-0100-00005A000000}"/>
    <hyperlink ref="J95" r:id="rId92" xr:uid="{00000000-0004-0000-0100-00005B000000}"/>
    <hyperlink ref="J90" r:id="rId93" xr:uid="{00000000-0004-0000-0100-00005C000000}"/>
    <hyperlink ref="J100" r:id="rId94" xr:uid="{00000000-0004-0000-0100-00005D000000}"/>
    <hyperlink ref="J99" r:id="rId95" xr:uid="{00000000-0004-0000-0100-00005E000000}"/>
    <hyperlink ref="J97" r:id="rId96" xr:uid="{00000000-0004-0000-0100-00005F000000}"/>
    <hyperlink ref="J102" r:id="rId97" xr:uid="{00000000-0004-0000-0100-000060000000}"/>
    <hyperlink ref="J96" r:id="rId98" xr:uid="{00000000-0004-0000-0100-000061000000}"/>
    <hyperlink ref="J101" r:id="rId99" xr:uid="{00000000-0004-0000-0100-000062000000}"/>
    <hyperlink ref="J98" r:id="rId100" xr:uid="{00000000-0004-0000-0100-000063000000}"/>
    <hyperlink ref="J104" r:id="rId101" xr:uid="{00000000-0004-0000-0100-000064000000}"/>
    <hyperlink ref="J108" r:id="rId102" xr:uid="{00000000-0004-0000-0100-000065000000}"/>
    <hyperlink ref="J106" r:id="rId103" xr:uid="{00000000-0004-0000-0100-000066000000}"/>
    <hyperlink ref="J103" r:id="rId104" xr:uid="{00000000-0004-0000-0100-000067000000}"/>
    <hyperlink ref="J107" r:id="rId105" xr:uid="{00000000-0004-0000-0100-000068000000}"/>
    <hyperlink ref="J105" r:id="rId106" xr:uid="{00000000-0004-0000-0100-000069000000}"/>
    <hyperlink ref="J110" r:id="rId107" xr:uid="{00000000-0004-0000-0100-00006A000000}"/>
    <hyperlink ref="J111" r:id="rId108" xr:uid="{00000000-0004-0000-0100-00006B000000}"/>
    <hyperlink ref="J116" r:id="rId109" xr:uid="{00000000-0004-0000-0100-00006C000000}"/>
    <hyperlink ref="J114" r:id="rId110" xr:uid="{00000000-0004-0000-0100-00006D000000}"/>
    <hyperlink ref="J115" r:id="rId111" xr:uid="{00000000-0004-0000-0100-00006E000000}"/>
    <hyperlink ref="J112" r:id="rId112" xr:uid="{00000000-0004-0000-0100-00006F000000}"/>
    <hyperlink ref="J117" r:id="rId113" xr:uid="{00000000-0004-0000-0100-000070000000}"/>
    <hyperlink ref="J109" r:id="rId114" xr:uid="{00000000-0004-0000-0100-000071000000}"/>
    <hyperlink ref="J113" r:id="rId115" xr:uid="{00000000-0004-0000-0100-000072000000}"/>
    <hyperlink ref="J118" r:id="rId116" xr:uid="{00000000-0004-0000-0100-000073000000}"/>
    <hyperlink ref="J119" r:id="rId117" xr:uid="{00000000-0004-0000-0100-000074000000}"/>
    <hyperlink ref="J121" r:id="rId118" xr:uid="{00000000-0004-0000-0100-000075000000}"/>
    <hyperlink ref="J120" r:id="rId119" xr:uid="{00000000-0004-0000-0100-000076000000}"/>
    <hyperlink ref="J122" r:id="rId120" xr:uid="{00000000-0004-0000-0100-000077000000}"/>
    <hyperlink ref="J123" r:id="rId121" xr:uid="{00000000-0004-0000-0100-000078000000}"/>
    <hyperlink ref="J125" r:id="rId122" xr:uid="{00000000-0004-0000-0100-000079000000}"/>
    <hyperlink ref="J128" r:id="rId123" xr:uid="{00000000-0004-0000-0100-00007A000000}"/>
    <hyperlink ref="J124" r:id="rId124" xr:uid="{00000000-0004-0000-0100-00007B000000}"/>
    <hyperlink ref="J126" r:id="rId125" xr:uid="{00000000-0004-0000-0100-00007C000000}"/>
    <hyperlink ref="J127" r:id="rId126" xr:uid="{00000000-0004-0000-0100-00007D000000}"/>
    <hyperlink ref="J132" r:id="rId127" xr:uid="{00000000-0004-0000-0100-00007E000000}"/>
    <hyperlink ref="J134" r:id="rId128" xr:uid="{00000000-0004-0000-0100-00007F000000}"/>
    <hyperlink ref="J135" r:id="rId129" xr:uid="{00000000-0004-0000-0100-000080000000}"/>
    <hyperlink ref="J133" r:id="rId130" xr:uid="{00000000-0004-0000-0100-000081000000}"/>
    <hyperlink ref="J136" r:id="rId131" xr:uid="{00000000-0004-0000-0100-000082000000}"/>
    <hyperlink ref="J130" r:id="rId132" xr:uid="{00000000-0004-0000-0100-000083000000}"/>
    <hyperlink ref="J131" r:id="rId133" xr:uid="{00000000-0004-0000-0100-000084000000}"/>
    <hyperlink ref="J129" r:id="rId134" xr:uid="{00000000-0004-0000-0100-000085000000}"/>
    <hyperlink ref="J155" r:id="rId135" xr:uid="{00000000-0004-0000-0100-000086000000}"/>
    <hyperlink ref="J140" r:id="rId136" xr:uid="{00000000-0004-0000-0100-000087000000}"/>
    <hyperlink ref="J146" r:id="rId137" xr:uid="{00000000-0004-0000-0100-000088000000}"/>
    <hyperlink ref="J152" r:id="rId138" xr:uid="{00000000-0004-0000-0100-000089000000}"/>
    <hyperlink ref="J137" r:id="rId139" xr:uid="{00000000-0004-0000-0100-00008A000000}"/>
    <hyperlink ref="J150" r:id="rId140" xr:uid="{00000000-0004-0000-0100-00008B000000}"/>
    <hyperlink ref="J142" r:id="rId141" xr:uid="{00000000-0004-0000-0100-00008C000000}"/>
    <hyperlink ref="J153" r:id="rId142" xr:uid="{00000000-0004-0000-0100-00008D000000}"/>
    <hyperlink ref="J139" r:id="rId143" xr:uid="{00000000-0004-0000-0100-00008E000000}"/>
    <hyperlink ref="J143" r:id="rId144" xr:uid="{00000000-0004-0000-0100-00008F000000}"/>
    <hyperlink ref="J154" r:id="rId145" xr:uid="{00000000-0004-0000-0100-000090000000}"/>
    <hyperlink ref="J138" r:id="rId146" xr:uid="{00000000-0004-0000-0100-000091000000}"/>
    <hyperlink ref="J145" r:id="rId147" xr:uid="{00000000-0004-0000-0100-000092000000}"/>
    <hyperlink ref="J141" r:id="rId148" xr:uid="{00000000-0004-0000-0100-000093000000}"/>
    <hyperlink ref="J144" r:id="rId149" xr:uid="{00000000-0004-0000-0100-000094000000}"/>
    <hyperlink ref="J149" r:id="rId150" xr:uid="{00000000-0004-0000-0100-000095000000}"/>
    <hyperlink ref="J151" r:id="rId151" xr:uid="{00000000-0004-0000-0100-000096000000}"/>
    <hyperlink ref="J148" r:id="rId152" xr:uid="{00000000-0004-0000-0100-000097000000}"/>
    <hyperlink ref="J147" r:id="rId153" xr:uid="{00000000-0004-0000-0100-000098000000}"/>
    <hyperlink ref="J161" r:id="rId154" xr:uid="{00000000-0004-0000-0100-000099000000}"/>
    <hyperlink ref="J163" r:id="rId155" xr:uid="{00000000-0004-0000-0100-00009A000000}"/>
    <hyperlink ref="J158" r:id="rId156" xr:uid="{00000000-0004-0000-0100-00009B000000}"/>
    <hyperlink ref="J159" r:id="rId157" xr:uid="{00000000-0004-0000-0100-00009C000000}"/>
    <hyperlink ref="J162" r:id="rId158" xr:uid="{00000000-0004-0000-0100-00009D000000}"/>
    <hyperlink ref="J164" r:id="rId159" xr:uid="{00000000-0004-0000-0100-00009E000000}"/>
    <hyperlink ref="J160" r:id="rId160" xr:uid="{00000000-0004-0000-0100-00009F000000}"/>
    <hyperlink ref="J167" r:id="rId161" xr:uid="{00000000-0004-0000-0100-0000A0000000}"/>
    <hyperlink ref="J165" r:id="rId162" xr:uid="{00000000-0004-0000-0100-0000A1000000}"/>
    <hyperlink ref="J166" r:id="rId163" xr:uid="{00000000-0004-0000-0100-0000A2000000}"/>
    <hyperlink ref="J156" r:id="rId164" xr:uid="{00000000-0004-0000-0100-0000A3000000}"/>
    <hyperlink ref="J157" r:id="rId165" xr:uid="{00000000-0004-0000-0100-0000A4000000}"/>
    <hyperlink ref="J168" r:id="rId166" xr:uid="{00000000-0004-0000-0100-0000A5000000}"/>
    <hyperlink ref="J174" r:id="rId167" xr:uid="{00000000-0004-0000-0100-0000A6000000}"/>
    <hyperlink ref="J171" r:id="rId168" xr:uid="{00000000-0004-0000-0100-0000A7000000}"/>
    <hyperlink ref="J169" r:id="rId169" xr:uid="{00000000-0004-0000-0100-0000A8000000}"/>
    <hyperlink ref="J173" r:id="rId170" xr:uid="{00000000-0004-0000-0100-0000A9000000}"/>
    <hyperlink ref="J170" r:id="rId171" xr:uid="{00000000-0004-0000-0100-0000AA000000}"/>
    <hyperlink ref="J172" r:id="rId172" xr:uid="{00000000-0004-0000-0100-0000AB000000}"/>
    <hyperlink ref="J175" r:id="rId173" xr:uid="{00000000-0004-0000-0100-0000AC000000}"/>
    <hyperlink ref="J176" r:id="rId174" xr:uid="{00000000-0004-0000-0100-0000AD000000}"/>
    <hyperlink ref="J177" r:id="rId175" xr:uid="{00000000-0004-0000-0100-0000AE000000}"/>
    <hyperlink ref="J178" r:id="rId176" xr:uid="{00000000-0004-0000-0100-0000AF000000}"/>
    <hyperlink ref="J182" r:id="rId177" xr:uid="{00000000-0004-0000-0100-0000B0000000}"/>
    <hyperlink ref="J184" r:id="rId178" xr:uid="{00000000-0004-0000-0100-0000B1000000}"/>
    <hyperlink ref="J185" r:id="rId179" xr:uid="{00000000-0004-0000-0100-0000B2000000}"/>
    <hyperlink ref="J183" r:id="rId180" xr:uid="{00000000-0004-0000-0100-0000B3000000}"/>
    <hyperlink ref="J180" r:id="rId181" xr:uid="{00000000-0004-0000-0100-0000B4000000}"/>
    <hyperlink ref="J181" r:id="rId182" xr:uid="{00000000-0004-0000-0100-0000B5000000}"/>
    <hyperlink ref="J179" r:id="rId183" xr:uid="{00000000-0004-0000-0100-0000B6000000}"/>
    <hyperlink ref="J190" r:id="rId184" xr:uid="{00000000-0004-0000-0100-0000B7000000}"/>
    <hyperlink ref="J192" r:id="rId185" xr:uid="{00000000-0004-0000-0100-0000B8000000}"/>
    <hyperlink ref="J193" r:id="rId186" xr:uid="{00000000-0004-0000-0100-0000B9000000}"/>
    <hyperlink ref="J189" r:id="rId187" xr:uid="{00000000-0004-0000-0100-0000BA000000}"/>
    <hyperlink ref="J186" r:id="rId188" xr:uid="{00000000-0004-0000-0100-0000BB000000}"/>
    <hyperlink ref="J187" r:id="rId189" xr:uid="{00000000-0004-0000-0100-0000BC000000}"/>
    <hyperlink ref="J191" r:id="rId190" xr:uid="{00000000-0004-0000-0100-0000BD000000}"/>
    <hyperlink ref="J188" r:id="rId191" xr:uid="{00000000-0004-0000-0100-0000BE000000}"/>
    <hyperlink ref="J194" r:id="rId192" xr:uid="{00000000-0004-0000-0100-0000BF000000}"/>
    <hyperlink ref="J198" r:id="rId193" xr:uid="{00000000-0004-0000-0100-0000C0000000}"/>
    <hyperlink ref="J199" r:id="rId194" xr:uid="{00000000-0004-0000-0100-0000C1000000}"/>
    <hyperlink ref="J195" r:id="rId195" xr:uid="{00000000-0004-0000-0100-0000C2000000}"/>
    <hyperlink ref="J196" r:id="rId196" xr:uid="{00000000-0004-0000-0100-0000C3000000}"/>
    <hyperlink ref="J201" r:id="rId197" xr:uid="{00000000-0004-0000-0100-0000C4000000}"/>
    <hyperlink ref="J200" r:id="rId198" location="full-view-affiliation-11" xr:uid="{00000000-0004-0000-0100-0000C5000000}"/>
    <hyperlink ref="J197" r:id="rId199" xr:uid="{00000000-0004-0000-0100-0000C6000000}"/>
    <hyperlink ref="J202" r:id="rId200" xr:uid="{00000000-0004-0000-0100-0000C7000000}"/>
    <hyperlink ref="J203" r:id="rId201" xr:uid="{00000000-0004-0000-0100-0000C8000000}"/>
    <hyperlink ref="J206" r:id="rId202" xr:uid="{00000000-0004-0000-0100-0000C9000000}"/>
    <hyperlink ref="J213" r:id="rId203" xr:uid="{00000000-0004-0000-0100-0000CA000000}"/>
    <hyperlink ref="J208" r:id="rId204" xr:uid="{00000000-0004-0000-0100-0000CB000000}"/>
    <hyperlink ref="J211" r:id="rId205" xr:uid="{00000000-0004-0000-0100-0000CC000000}"/>
    <hyperlink ref="J207" r:id="rId206" xr:uid="{00000000-0004-0000-0100-0000CD000000}"/>
    <hyperlink ref="J212" r:id="rId207" xr:uid="{00000000-0004-0000-0100-0000CE000000}"/>
    <hyperlink ref="J204" r:id="rId208" xr:uid="{00000000-0004-0000-0100-0000CF000000}"/>
    <hyperlink ref="J214" r:id="rId209" xr:uid="{00000000-0004-0000-0100-0000D0000000}"/>
    <hyperlink ref="J215" r:id="rId210" xr:uid="{00000000-0004-0000-0100-0000D1000000}"/>
    <hyperlink ref="J209" r:id="rId211" xr:uid="{00000000-0004-0000-0100-0000D2000000}"/>
    <hyperlink ref="J210" r:id="rId212" xr:uid="{00000000-0004-0000-0100-0000D3000000}"/>
    <hyperlink ref="J205" r:id="rId213" xr:uid="{00000000-0004-0000-0100-0000D4000000}"/>
    <hyperlink ref="J216" r:id="rId214" xr:uid="{00000000-0004-0000-0100-0000D5000000}"/>
    <hyperlink ref="J223" r:id="rId215" xr:uid="{00000000-0004-0000-0100-0000D6000000}"/>
    <hyperlink ref="J226" r:id="rId216" location="toc-id1" xr:uid="{00000000-0004-0000-0100-0000D7000000}"/>
    <hyperlink ref="J221" r:id="rId217" xr:uid="{00000000-0004-0000-0100-0000D8000000}"/>
    <hyperlink ref="J219" r:id="rId218" xr:uid="{00000000-0004-0000-0100-0000D9000000}"/>
    <hyperlink ref="J224" r:id="rId219" xr:uid="{00000000-0004-0000-0100-0000DA000000}"/>
    <hyperlink ref="J222" r:id="rId220" xr:uid="{00000000-0004-0000-0100-0000DB000000}"/>
    <hyperlink ref="J225" r:id="rId221" xr:uid="{00000000-0004-0000-0100-0000DC000000}"/>
    <hyperlink ref="J217" r:id="rId222" xr:uid="{00000000-0004-0000-0100-0000DD000000}"/>
    <hyperlink ref="J218" r:id="rId223" xr:uid="{00000000-0004-0000-0100-0000DE000000}"/>
    <hyperlink ref="J220" r:id="rId224" xr:uid="{00000000-0004-0000-0100-0000DF000000}"/>
    <hyperlink ref="J227" r:id="rId225" xr:uid="{00000000-0004-0000-0100-0000E0000000}"/>
    <hyperlink ref="J229" r:id="rId226" xr:uid="{00000000-0004-0000-0100-0000E1000000}"/>
    <hyperlink ref="J234" r:id="rId227" xr:uid="{00000000-0004-0000-0100-0000E2000000}"/>
    <hyperlink ref="J233" r:id="rId228" xr:uid="{00000000-0004-0000-0100-0000E3000000}"/>
    <hyperlink ref="J228" r:id="rId229" xr:uid="{00000000-0004-0000-0100-0000E4000000}"/>
    <hyperlink ref="J230" r:id="rId230" xr:uid="{00000000-0004-0000-0100-0000E5000000}"/>
    <hyperlink ref="J232" r:id="rId231" xr:uid="{00000000-0004-0000-0100-0000E6000000}"/>
    <hyperlink ref="J231" r:id="rId232" xr:uid="{00000000-0004-0000-0100-0000E7000000}"/>
    <hyperlink ref="J235" r:id="rId233" xr:uid="{00000000-0004-0000-0100-0000E8000000}"/>
    <hyperlink ref="J236" r:id="rId234" xr:uid="{00000000-0004-0000-0100-0000E9000000}"/>
    <hyperlink ref="J237" r:id="rId235" xr:uid="{00000000-0004-0000-0100-0000EA000000}"/>
    <hyperlink ref="J239" r:id="rId236" xr:uid="{00000000-0004-0000-0100-0000EB000000}"/>
    <hyperlink ref="J238" r:id="rId237" xr:uid="{00000000-0004-0000-0100-0000EC000000}"/>
    <hyperlink ref="J243" r:id="rId238" xr:uid="{00000000-0004-0000-0100-0000ED000000}"/>
    <hyperlink ref="J244" r:id="rId239" xr:uid="{00000000-0004-0000-0100-0000EE000000}"/>
    <hyperlink ref="J240" r:id="rId240" xr:uid="{00000000-0004-0000-0100-0000EF000000}"/>
    <hyperlink ref="J242" r:id="rId241" xr:uid="{00000000-0004-0000-0100-0000F0000000}"/>
    <hyperlink ref="J241" r:id="rId242" xr:uid="{00000000-0004-0000-0100-0000F1000000}"/>
    <hyperlink ref="J248" r:id="rId243" xr:uid="{00000000-0004-0000-0100-0000F2000000}"/>
    <hyperlink ref="J254" r:id="rId244" xr:uid="{00000000-0004-0000-0100-0000F3000000}"/>
    <hyperlink ref="J255" r:id="rId245" xr:uid="{00000000-0004-0000-0100-0000F4000000}"/>
    <hyperlink ref="J249" r:id="rId246" xr:uid="{00000000-0004-0000-0100-0000F5000000}"/>
    <hyperlink ref="J247" r:id="rId247" xr:uid="{00000000-0004-0000-0100-0000F6000000}"/>
    <hyperlink ref="J245" r:id="rId248" xr:uid="{00000000-0004-0000-0100-0000F7000000}"/>
    <hyperlink ref="J250" r:id="rId249" xr:uid="{00000000-0004-0000-0100-0000F8000000}"/>
    <hyperlink ref="J256" r:id="rId250" xr:uid="{00000000-0004-0000-0100-0000F9000000}"/>
    <hyperlink ref="J258" r:id="rId251" xr:uid="{00000000-0004-0000-0100-0000FA000000}"/>
    <hyperlink ref="J251" r:id="rId252" xr:uid="{00000000-0004-0000-0100-0000FB000000}"/>
    <hyperlink ref="J252" r:id="rId253" xr:uid="{00000000-0004-0000-0100-0000FC000000}"/>
    <hyperlink ref="J246" r:id="rId254" xr:uid="{00000000-0004-0000-0100-0000FD000000}"/>
    <hyperlink ref="J257" r:id="rId255" xr:uid="{00000000-0004-0000-0100-0000FE000000}"/>
    <hyperlink ref="J259" r:id="rId256" xr:uid="{00000000-0004-0000-0100-0000FF000000}"/>
    <hyperlink ref="J253" r:id="rId257" xr:uid="{00000000-0004-0000-0100-000000010000}"/>
    <hyperlink ref="J265" r:id="rId258" xr:uid="{00000000-0004-0000-0100-000001010000}"/>
    <hyperlink ref="J260" r:id="rId259" xr:uid="{00000000-0004-0000-0100-000002010000}"/>
    <hyperlink ref="J267" r:id="rId260" xr:uid="{00000000-0004-0000-0100-000003010000}"/>
    <hyperlink ref="J266" r:id="rId261" xr:uid="{00000000-0004-0000-0100-000004010000}"/>
    <hyperlink ref="J263" r:id="rId262" xr:uid="{00000000-0004-0000-0100-000005010000}"/>
    <hyperlink ref="J262" r:id="rId263" xr:uid="{00000000-0004-0000-0100-000006010000}"/>
    <hyperlink ref="J264" r:id="rId264" xr:uid="{00000000-0004-0000-0100-000007010000}"/>
    <hyperlink ref="J261" r:id="rId265" xr:uid="{00000000-0004-0000-0100-000008010000}"/>
    <hyperlink ref="J275" r:id="rId266" xr:uid="{00000000-0004-0000-0100-000009010000}"/>
    <hyperlink ref="J279" r:id="rId267" xr:uid="{00000000-0004-0000-0100-00000A010000}"/>
    <hyperlink ref="J277" r:id="rId268" xr:uid="{00000000-0004-0000-0100-00000B010000}"/>
    <hyperlink ref="J269" r:id="rId269" xr:uid="{00000000-0004-0000-0100-00000C010000}"/>
    <hyperlink ref="J272" r:id="rId270" xr:uid="{00000000-0004-0000-0100-00000D010000}"/>
    <hyperlink ref="J270" r:id="rId271" xr:uid="{00000000-0004-0000-0100-00000E010000}"/>
    <hyperlink ref="J276" r:id="rId272" xr:uid="{00000000-0004-0000-0100-00000F010000}"/>
    <hyperlink ref="J271" r:id="rId273" xr:uid="{00000000-0004-0000-0100-000010010000}"/>
    <hyperlink ref="J273" r:id="rId274" xr:uid="{00000000-0004-0000-0100-000011010000}"/>
    <hyperlink ref="J278" r:id="rId275" xr:uid="{00000000-0004-0000-0100-000012010000}"/>
    <hyperlink ref="J274" r:id="rId276" xr:uid="{00000000-0004-0000-0100-000013010000}"/>
    <hyperlink ref="J268" r:id="rId277" xr:uid="{00000000-0004-0000-0100-000014010000}"/>
    <hyperlink ref="J282" r:id="rId278" xr:uid="{00000000-0004-0000-0100-000015010000}"/>
    <hyperlink ref="J281" r:id="rId279" xr:uid="{00000000-0004-0000-0100-000016010000}"/>
    <hyperlink ref="J280" r:id="rId280" xr:uid="{00000000-0004-0000-0100-000017010000}"/>
    <hyperlink ref="J283" r:id="rId281" xr:uid="{00000000-0004-0000-0100-000018010000}"/>
    <hyperlink ref="J284" r:id="rId282" xr:uid="{00000000-0004-0000-0100-000019010000}"/>
    <hyperlink ref="J290" r:id="rId283" xr:uid="{00000000-0004-0000-0100-00001A010000}"/>
    <hyperlink ref="J289" r:id="rId284" xr:uid="{00000000-0004-0000-0100-00001B010000}"/>
    <hyperlink ref="J285" r:id="rId285" xr:uid="{00000000-0004-0000-0100-00001C010000}"/>
    <hyperlink ref="J287" r:id="rId286" xr:uid="{00000000-0004-0000-0100-00001D010000}"/>
    <hyperlink ref="J286" r:id="rId287" xr:uid="{00000000-0004-0000-0100-00001E010000}"/>
    <hyperlink ref="J288" r:id="rId288" xr:uid="{00000000-0004-0000-0100-00001F010000}"/>
    <hyperlink ref="J293" r:id="rId289" xr:uid="{00000000-0004-0000-0100-000020010000}"/>
    <hyperlink ref="J294" r:id="rId290" xr:uid="{00000000-0004-0000-0100-000021010000}"/>
    <hyperlink ref="J295" r:id="rId291" xr:uid="{00000000-0004-0000-0100-000022010000}"/>
    <hyperlink ref="J296" r:id="rId292" xr:uid="{00000000-0004-0000-0100-000023010000}"/>
    <hyperlink ref="J297" r:id="rId293" xr:uid="{00000000-0004-0000-0100-000024010000}"/>
    <hyperlink ref="J291" r:id="rId294" xr:uid="{00000000-0004-0000-0100-000025010000}"/>
    <hyperlink ref="J292" r:id="rId295" xr:uid="{00000000-0004-0000-0100-000026010000}"/>
    <hyperlink ref="J299" r:id="rId296" xr:uid="{00000000-0004-0000-0100-000027010000}"/>
    <hyperlink ref="J300" r:id="rId297" xr:uid="{00000000-0004-0000-0100-000028010000}"/>
    <hyperlink ref="J298" r:id="rId298" xr:uid="{00000000-0004-0000-0100-000029010000}"/>
    <hyperlink ref="J301" r:id="rId299" xr:uid="{00000000-0004-0000-0100-00002A010000}"/>
    <hyperlink ref="J302" r:id="rId300" xr:uid="{00000000-0004-0000-0100-00002B010000}"/>
    <hyperlink ref="J303" r:id="rId301" xr:uid="{00000000-0004-0000-0100-00002C010000}"/>
    <hyperlink ref="J304" r:id="rId302" xr:uid="{00000000-0004-0000-0100-00002D010000}"/>
    <hyperlink ref="J305" r:id="rId303" xr:uid="{00000000-0004-0000-0100-00002E010000}"/>
    <hyperlink ref="J306" r:id="rId304" xr:uid="{00000000-0004-0000-0100-00002F010000}"/>
    <hyperlink ref="J307" r:id="rId305" xr:uid="{00000000-0004-0000-0100-000030010000}"/>
    <hyperlink ref="J308" r:id="rId306" xr:uid="{00000000-0004-0000-0100-000031010000}"/>
    <hyperlink ref="J309" r:id="rId307" xr:uid="{00000000-0004-0000-0100-000032010000}"/>
    <hyperlink ref="J310" r:id="rId308" xr:uid="{00000000-0004-0000-0100-000033010000}"/>
    <hyperlink ref="J311" r:id="rId309" xr:uid="{00000000-0004-0000-0100-000034010000}"/>
    <hyperlink ref="J312" r:id="rId310" xr:uid="{00000000-0004-0000-0100-000035010000}"/>
    <hyperlink ref="J315" r:id="rId311" xr:uid="{00000000-0004-0000-0100-000036010000}"/>
    <hyperlink ref="J314" r:id="rId312" xr:uid="{00000000-0004-0000-0100-000037010000}"/>
    <hyperlink ref="J313" r:id="rId313" xr:uid="{00000000-0004-0000-0100-000038010000}"/>
    <hyperlink ref="J317" r:id="rId314" xr:uid="{00000000-0004-0000-0100-000039010000}"/>
    <hyperlink ref="J316" r:id="rId315" xr:uid="{00000000-0004-0000-0100-00003A010000}"/>
    <hyperlink ref="J324" r:id="rId316" xr:uid="{00000000-0004-0000-0100-00003B010000}"/>
    <hyperlink ref="J328" r:id="rId317" xr:uid="{00000000-0004-0000-0100-00003C010000}"/>
    <hyperlink ref="J325" r:id="rId318" xr:uid="{00000000-0004-0000-0100-00003D010000}"/>
    <hyperlink ref="J323" r:id="rId319" xr:uid="{00000000-0004-0000-0100-00003E010000}"/>
    <hyperlink ref="J326" r:id="rId320" xr:uid="{00000000-0004-0000-0100-00003F010000}"/>
    <hyperlink ref="J319" r:id="rId321" xr:uid="{00000000-0004-0000-0100-000040010000}"/>
    <hyperlink ref="J320" r:id="rId322" xr:uid="{00000000-0004-0000-0100-000041010000}"/>
    <hyperlink ref="J321" r:id="rId323" xr:uid="{00000000-0004-0000-0100-000042010000}"/>
    <hyperlink ref="J318" r:id="rId324" xr:uid="{00000000-0004-0000-0100-000043010000}"/>
    <hyperlink ref="J322" r:id="rId325" xr:uid="{00000000-0004-0000-0100-000044010000}"/>
    <hyperlink ref="J327" r:id="rId326" xr:uid="{00000000-0004-0000-0100-000045010000}"/>
    <hyperlink ref="J329" r:id="rId327" xr:uid="{00000000-0004-0000-0100-000046010000}"/>
    <hyperlink ref="J334" r:id="rId328" xr:uid="{00000000-0004-0000-0100-000047010000}"/>
    <hyperlink ref="J332" r:id="rId329" xr:uid="{00000000-0004-0000-0100-000048010000}"/>
    <hyperlink ref="J335" r:id="rId330" xr:uid="{00000000-0004-0000-0100-000049010000}"/>
    <hyperlink ref="J336" r:id="rId331" xr:uid="{00000000-0004-0000-0100-00004A010000}"/>
    <hyperlink ref="J338" r:id="rId332" xr:uid="{00000000-0004-0000-0100-00004B010000}"/>
    <hyperlink ref="J331" r:id="rId333" xr:uid="{00000000-0004-0000-0100-00004C010000}"/>
    <hyperlink ref="J337" r:id="rId334" xr:uid="{00000000-0004-0000-0100-00004D010000}"/>
    <hyperlink ref="J330" r:id="rId335" xr:uid="{00000000-0004-0000-0100-00004E010000}"/>
    <hyperlink ref="J339" r:id="rId336" xr:uid="{00000000-0004-0000-0100-00004F010000}"/>
    <hyperlink ref="J333" r:id="rId337" xr:uid="{00000000-0004-0000-0100-000050010000}"/>
    <hyperlink ref="J343" r:id="rId338" xr:uid="{00000000-0004-0000-0100-000051010000}"/>
    <hyperlink ref="J341" r:id="rId339" xr:uid="{00000000-0004-0000-0100-000052010000}"/>
    <hyperlink ref="J347" r:id="rId340" xr:uid="{00000000-0004-0000-0100-000053010000}"/>
    <hyperlink ref="J342" r:id="rId341" xr:uid="{00000000-0004-0000-0100-000054010000}"/>
    <hyperlink ref="J345" r:id="rId342" xr:uid="{00000000-0004-0000-0100-000055010000}"/>
    <hyperlink ref="J344" r:id="rId343" xr:uid="{00000000-0004-0000-0100-000056010000}"/>
    <hyperlink ref="J340" r:id="rId344" xr:uid="{00000000-0004-0000-0100-000057010000}"/>
    <hyperlink ref="J346" r:id="rId345" xr:uid="{00000000-0004-0000-0100-000058010000}"/>
    <hyperlink ref="J348" r:id="rId346" xr:uid="{00000000-0004-0000-0100-000059010000}"/>
    <hyperlink ref="J350" r:id="rId347" xr:uid="{00000000-0004-0000-0100-00005A010000}"/>
    <hyperlink ref="J349" r:id="rId348" xr:uid="{00000000-0004-0000-0100-00005B010000}"/>
    <hyperlink ref="J360" r:id="rId349" xr:uid="{00000000-0004-0000-0100-00005C010000}"/>
    <hyperlink ref="J355" r:id="rId350" xr:uid="{00000000-0004-0000-0100-00005D010000}"/>
    <hyperlink ref="J357" r:id="rId351" xr:uid="{00000000-0004-0000-0100-00005E010000}"/>
    <hyperlink ref="J361" r:id="rId352" xr:uid="{00000000-0004-0000-0100-00005F010000}"/>
    <hyperlink ref="J362" r:id="rId353" xr:uid="{00000000-0004-0000-0100-000060010000}"/>
    <hyperlink ref="J351" r:id="rId354" xr:uid="{00000000-0004-0000-0100-000061010000}"/>
    <hyperlink ref="J354" r:id="rId355" xr:uid="{00000000-0004-0000-0100-000062010000}"/>
    <hyperlink ref="J358" r:id="rId356" xr:uid="{00000000-0004-0000-0100-000063010000}"/>
    <hyperlink ref="J359" r:id="rId357" xr:uid="{00000000-0004-0000-0100-000064010000}"/>
    <hyperlink ref="J353" r:id="rId358" xr:uid="{00000000-0004-0000-0100-000065010000}"/>
    <hyperlink ref="J356" r:id="rId359" xr:uid="{00000000-0004-0000-0100-000066010000}"/>
    <hyperlink ref="J352" r:id="rId360" xr:uid="{00000000-0004-0000-0100-000067010000}"/>
    <hyperlink ref="J363" r:id="rId361" xr:uid="{00000000-0004-0000-0100-000068010000}"/>
    <hyperlink ref="J364" r:id="rId362" xr:uid="{00000000-0004-0000-0100-000069010000}"/>
    <hyperlink ref="J368" r:id="rId363" xr:uid="{00000000-0004-0000-0100-00006A010000}"/>
    <hyperlink ref="J369" r:id="rId364" xr:uid="{00000000-0004-0000-0100-00006B010000}"/>
    <hyperlink ref="J372" r:id="rId365" xr:uid="{00000000-0004-0000-0100-00006C010000}"/>
    <hyperlink ref="J371" r:id="rId366" xr:uid="{00000000-0004-0000-0100-00006D010000}"/>
    <hyperlink ref="J370" r:id="rId367" xr:uid="{00000000-0004-0000-0100-00006E010000}"/>
    <hyperlink ref="J376" r:id="rId368" xr:uid="{00000000-0004-0000-0100-00006F010000}"/>
    <hyperlink ref="J380" r:id="rId369" xr:uid="{00000000-0004-0000-0100-000070010000}"/>
    <hyperlink ref="J378" r:id="rId370" xr:uid="{00000000-0004-0000-0100-000071010000}"/>
    <hyperlink ref="J365" r:id="rId371" xr:uid="{00000000-0004-0000-0100-000072010000}"/>
    <hyperlink ref="J366" r:id="rId372" xr:uid="{00000000-0004-0000-0100-000073010000}"/>
    <hyperlink ref="J374" r:id="rId373" xr:uid="{00000000-0004-0000-0100-000074010000}"/>
    <hyperlink ref="J367" r:id="rId374" xr:uid="{00000000-0004-0000-0100-000075010000}"/>
    <hyperlink ref="J384" r:id="rId375" xr:uid="{00000000-0004-0000-0100-000076010000}"/>
    <hyperlink ref="J377" r:id="rId376" xr:uid="{00000000-0004-0000-0100-000077010000}"/>
    <hyperlink ref="J373" r:id="rId377" xr:uid="{00000000-0004-0000-0100-000078010000}"/>
    <hyperlink ref="J379" r:id="rId378" xr:uid="{00000000-0004-0000-0100-000079010000}"/>
    <hyperlink ref="J385" r:id="rId379" xr:uid="{00000000-0004-0000-0100-00007A010000}"/>
    <hyperlink ref="J389" r:id="rId380" xr:uid="{00000000-0004-0000-0100-00007B010000}"/>
    <hyperlink ref="J375" r:id="rId381" xr:uid="{00000000-0004-0000-0100-00007C010000}"/>
    <hyperlink ref="J386" r:id="rId382" xr:uid="{00000000-0004-0000-0100-00007D010000}"/>
    <hyperlink ref="J381" r:id="rId383" xr:uid="{00000000-0004-0000-0100-00007E010000}"/>
    <hyperlink ref="J387" r:id="rId384" xr:uid="{00000000-0004-0000-0100-00007F010000}"/>
    <hyperlink ref="J382" r:id="rId385" xr:uid="{00000000-0004-0000-0100-000080010000}"/>
    <hyperlink ref="J383" r:id="rId386" xr:uid="{00000000-0004-0000-0100-000081010000}"/>
    <hyperlink ref="J388" r:id="rId387" xr:uid="{00000000-0004-0000-0100-000082010000}"/>
    <hyperlink ref="J393" r:id="rId388" xr:uid="{00000000-0004-0000-0100-000083010000}"/>
    <hyperlink ref="J391" r:id="rId389" xr:uid="{00000000-0004-0000-0100-000084010000}"/>
    <hyperlink ref="J394" r:id="rId390" xr:uid="{00000000-0004-0000-0100-000085010000}"/>
    <hyperlink ref="J392" r:id="rId391" xr:uid="{00000000-0004-0000-0100-000086010000}"/>
    <hyperlink ref="J390" r:id="rId392" location="focus" xr:uid="{00000000-0004-0000-0100-000087010000}"/>
    <hyperlink ref="J396" r:id="rId393" xr:uid="{00000000-0004-0000-0100-000088010000}"/>
    <hyperlink ref="J395" r:id="rId394" location="focus" xr:uid="{00000000-0004-0000-0100-000089010000}"/>
    <hyperlink ref="J397" r:id="rId395" xr:uid="{00000000-0004-0000-0100-00008A010000}"/>
    <hyperlink ref="J399" r:id="rId396" xr:uid="{00000000-0004-0000-0100-00008B010000}"/>
    <hyperlink ref="J400" r:id="rId397" xr:uid="{00000000-0004-0000-0100-00008C010000}"/>
    <hyperlink ref="J398" r:id="rId398" xr:uid="{00000000-0004-0000-0100-00008D010000}"/>
    <hyperlink ref="J407" r:id="rId399" xr:uid="{00000000-0004-0000-0100-00008E010000}"/>
    <hyperlink ref="J402" r:id="rId400" xr:uid="{00000000-0004-0000-0100-00008F010000}"/>
    <hyperlink ref="J403" r:id="rId401" xr:uid="{00000000-0004-0000-0100-000090010000}"/>
    <hyperlink ref="J404" r:id="rId402" xr:uid="{00000000-0004-0000-0100-000091010000}"/>
    <hyperlink ref="J406" r:id="rId403" xr:uid="{00000000-0004-0000-0100-000092010000}"/>
    <hyperlink ref="J401" r:id="rId404" xr:uid="{00000000-0004-0000-0100-000093010000}"/>
    <hyperlink ref="J408" r:id="rId405" xr:uid="{00000000-0004-0000-0100-000094010000}"/>
    <hyperlink ref="J405" r:id="rId406" xr:uid="{00000000-0004-0000-0100-000095010000}"/>
    <hyperlink ref="J417" r:id="rId407" xr:uid="{00000000-0004-0000-0100-000096010000}"/>
    <hyperlink ref="J409" r:id="rId408" xr:uid="{00000000-0004-0000-0100-000097010000}"/>
    <hyperlink ref="J410" r:id="rId409" xr:uid="{00000000-0004-0000-0100-000098010000}"/>
    <hyperlink ref="J411" r:id="rId410" xr:uid="{00000000-0004-0000-0100-000099010000}"/>
    <hyperlink ref="J413" r:id="rId411" xr:uid="{00000000-0004-0000-0100-00009A010000}"/>
    <hyperlink ref="J416" r:id="rId412" xr:uid="{00000000-0004-0000-0100-00009B010000}"/>
    <hyperlink ref="J414" r:id="rId413" xr:uid="{00000000-0004-0000-0100-00009C010000}"/>
    <hyperlink ref="J412" r:id="rId414" xr:uid="{00000000-0004-0000-0100-00009D010000}"/>
    <hyperlink ref="J415" r:id="rId415" xr:uid="{00000000-0004-0000-0100-00009E010000}"/>
    <hyperlink ref="J423" r:id="rId416" location=":~:text=%E5%B7%9D%E5%B4%8E%E5%8C%BB%E7%A7%91%E5%A4%A7%E5%AD%A6%E5%8C%BB%E5%AD%A6%E9%83%A8%E5%8C%BB%E5%AD%A6,%E5%8A%9B%E3%82%92%E6%B3%A8%E3%81%84%E3%81%A7%E3%81%84%E3%82%8B%E3%80%82" xr:uid="{00000000-0004-0000-0100-00009F010000}"/>
    <hyperlink ref="J427" r:id="rId417" xr:uid="{00000000-0004-0000-0100-0000A0010000}"/>
    <hyperlink ref="J426" r:id="rId418" location=":~:text=%E5%B7%9D%E5%B4%8E%E5%8C%BB%E7%A7%91%E5%A4%A7%E5%AD%A6%E5%8C%BB%E5%AD%A6%E9%83%A8%E5%8C%BB%E5%AD%A6,%E5%8A%9B%E3%82%92%E6%B3%A8%E3%81%84%E3%81%A7%E3%81%84%E3%82%8B%E3%80%82" xr:uid="{00000000-0004-0000-0100-0000A1010000}"/>
    <hyperlink ref="J428" r:id="rId419" xr:uid="{00000000-0004-0000-0100-0000A2010000}"/>
    <hyperlink ref="J419" r:id="rId420" xr:uid="{00000000-0004-0000-0100-0000A3010000}"/>
    <hyperlink ref="J420" r:id="rId421" location=":~:text=%E5%B7%9D%E5%B4%8E%E5%8C%BB%E7%A7%91%E5%A4%A7%E5%AD%A6%E5%8C%BB%E5%AD%A6%E9%83%A8%E5%8C%BB%E5%AD%A6,%E5%8A%9B%E3%82%92%E6%B3%A8%E3%81%84%E3%81%A7%E3%81%84%E3%82%8B%E3%80%82" xr:uid="{00000000-0004-0000-0100-0000A4010000}"/>
    <hyperlink ref="J425" r:id="rId422" xr:uid="{00000000-0004-0000-0100-0000A5010000}"/>
    <hyperlink ref="J429" r:id="rId423" location=":~:text=%E5%B7%9D%E5%B4%8E%E5%8C%BB%E7%A7%91%E5%A4%A7%E5%AD%A6%E5%8C%BB%E5%AD%A6%E9%83%A8%E5%8C%BB%E5%AD%A6,%E5%8A%9B%E3%82%92%E6%B3%A8%E3%81%84%E3%81%A7%E3%81%84%E3%82%8B%E3%80%82" xr:uid="{00000000-0004-0000-0100-0000A6010000}"/>
    <hyperlink ref="J421" r:id="rId424" xr:uid="{00000000-0004-0000-0100-0000A7010000}"/>
    <hyperlink ref="J422" r:id="rId425" xr:uid="{00000000-0004-0000-0100-0000A8010000}"/>
    <hyperlink ref="J418" r:id="rId426" xr:uid="{00000000-0004-0000-0100-0000A9010000}"/>
    <hyperlink ref="J424" r:id="rId427" xr:uid="{00000000-0004-0000-0100-0000AA010000}"/>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33"/>
  <sheetViews>
    <sheetView showGridLines="0" workbookViewId="0">
      <pane xSplit="4" ySplit="2" topLeftCell="E3" activePane="bottomRight" state="frozen"/>
      <selection pane="topRight"/>
      <selection pane="bottomLeft"/>
      <selection pane="bottomRight" activeCell="A2" sqref="A2"/>
    </sheetView>
  </sheetViews>
  <sheetFormatPr defaultRowHeight="14.4" x14ac:dyDescent="0.3"/>
  <cols>
    <col min="1" max="1" width="12.6640625" customWidth="1"/>
    <col min="2" max="2" width="15.6640625" hidden="1" customWidth="1"/>
    <col min="3" max="3" width="12.6640625" hidden="1" customWidth="1"/>
    <col min="4" max="4" width="25.6640625" customWidth="1"/>
    <col min="5" max="7" width="15.6640625" customWidth="1"/>
    <col min="8" max="8" width="30.6640625" customWidth="1"/>
    <col min="9" max="10" width="15.6640625" customWidth="1"/>
    <col min="11" max="11" width="18.6640625" customWidth="1"/>
  </cols>
  <sheetData>
    <row r="1" spans="1:11" ht="27" x14ac:dyDescent="0.3">
      <c r="A1" s="9" t="s">
        <v>1463</v>
      </c>
      <c r="B1" s="10"/>
      <c r="C1" s="10"/>
      <c r="D1" s="10"/>
      <c r="E1" s="10"/>
      <c r="F1" s="10"/>
      <c r="G1" s="10"/>
      <c r="H1" s="10"/>
      <c r="I1" s="10"/>
      <c r="J1" s="10"/>
      <c r="K1" s="10"/>
    </row>
    <row r="2" spans="1:11" ht="24.9" customHeight="1" x14ac:dyDescent="0.3">
      <c r="A2" s="1" t="s">
        <v>1</v>
      </c>
      <c r="B2" s="1" t="s">
        <v>2</v>
      </c>
      <c r="C2" s="1" t="s">
        <v>3</v>
      </c>
      <c r="D2" s="1" t="s">
        <v>6</v>
      </c>
      <c r="E2" s="1" t="s">
        <v>1464</v>
      </c>
      <c r="F2" s="1" t="s">
        <v>1465</v>
      </c>
      <c r="G2" s="1" t="s">
        <v>624</v>
      </c>
      <c r="H2" s="1" t="s">
        <v>625</v>
      </c>
      <c r="I2" s="1" t="s">
        <v>627</v>
      </c>
      <c r="J2" s="1" t="s">
        <v>628</v>
      </c>
      <c r="K2" s="1" t="s">
        <v>23</v>
      </c>
    </row>
    <row r="3" spans="1:11" ht="15" customHeight="1" x14ac:dyDescent="0.3">
      <c r="A3" s="2" t="s">
        <v>24</v>
      </c>
      <c r="B3" s="2" t="s">
        <v>34309</v>
      </c>
      <c r="C3" s="3">
        <v>1</v>
      </c>
      <c r="D3" s="2" t="s">
        <v>629</v>
      </c>
      <c r="E3" s="2" t="s">
        <v>1466</v>
      </c>
      <c r="F3" s="2" t="s">
        <v>147</v>
      </c>
      <c r="G3" s="2" t="s">
        <v>636</v>
      </c>
      <c r="H3" s="2" t="s">
        <v>1467</v>
      </c>
      <c r="I3" s="2" t="s">
        <v>651</v>
      </c>
      <c r="J3" s="2" t="s">
        <v>754</v>
      </c>
      <c r="K3" s="4" t="s">
        <v>39</v>
      </c>
    </row>
    <row r="4" spans="1:11" ht="15" customHeight="1" x14ac:dyDescent="0.3">
      <c r="A4" s="2" t="s">
        <v>24</v>
      </c>
      <c r="B4" s="2" t="s">
        <v>34309</v>
      </c>
      <c r="C4" s="3">
        <v>1</v>
      </c>
      <c r="D4" s="2" t="s">
        <v>629</v>
      </c>
      <c r="E4" s="2" t="s">
        <v>1468</v>
      </c>
      <c r="F4" s="2" t="s">
        <v>60</v>
      </c>
      <c r="G4" s="2"/>
      <c r="H4" s="2" t="s">
        <v>1469</v>
      </c>
      <c r="I4" s="2"/>
      <c r="J4" s="2" t="s">
        <v>1470</v>
      </c>
      <c r="K4" s="4" t="s">
        <v>39</v>
      </c>
    </row>
    <row r="5" spans="1:11" ht="15" customHeight="1" x14ac:dyDescent="0.3">
      <c r="A5" s="2" t="s">
        <v>40</v>
      </c>
      <c r="B5" s="2" t="s">
        <v>34310</v>
      </c>
      <c r="C5" s="3">
        <v>2</v>
      </c>
      <c r="D5" s="2" t="s">
        <v>653</v>
      </c>
      <c r="E5" s="2" t="s">
        <v>1468</v>
      </c>
      <c r="F5" s="2" t="s">
        <v>1471</v>
      </c>
      <c r="G5" s="2" t="s">
        <v>1472</v>
      </c>
      <c r="H5" s="2" t="s">
        <v>1473</v>
      </c>
      <c r="I5" s="2" t="s">
        <v>1474</v>
      </c>
      <c r="J5" s="2" t="s">
        <v>1475</v>
      </c>
      <c r="K5" s="4" t="s">
        <v>1476</v>
      </c>
    </row>
    <row r="6" spans="1:11" ht="15" customHeight="1" x14ac:dyDescent="0.3">
      <c r="A6" s="2" t="s">
        <v>40</v>
      </c>
      <c r="B6" s="2" t="s">
        <v>34310</v>
      </c>
      <c r="C6" s="3">
        <v>2</v>
      </c>
      <c r="D6" s="2" t="s">
        <v>653</v>
      </c>
      <c r="E6" s="2" t="s">
        <v>1477</v>
      </c>
      <c r="F6" s="2" t="s">
        <v>1478</v>
      </c>
      <c r="G6" s="2"/>
      <c r="H6" s="2" t="s">
        <v>1479</v>
      </c>
      <c r="I6" s="2"/>
      <c r="J6" s="2" t="s">
        <v>695</v>
      </c>
      <c r="K6" s="4" t="s">
        <v>1480</v>
      </c>
    </row>
    <row r="7" spans="1:11" ht="15" customHeight="1" x14ac:dyDescent="0.3">
      <c r="A7" s="2" t="s">
        <v>40</v>
      </c>
      <c r="B7" s="2" t="s">
        <v>34310</v>
      </c>
      <c r="C7" s="3">
        <v>2</v>
      </c>
      <c r="D7" s="2" t="s">
        <v>653</v>
      </c>
      <c r="E7" s="2" t="s">
        <v>1481</v>
      </c>
      <c r="F7" s="2"/>
      <c r="G7" s="2" t="s">
        <v>1482</v>
      </c>
      <c r="H7" s="2" t="s">
        <v>1483</v>
      </c>
      <c r="I7" s="2" t="s">
        <v>858</v>
      </c>
      <c r="J7" s="2" t="s">
        <v>796</v>
      </c>
      <c r="K7" s="4" t="s">
        <v>1476</v>
      </c>
    </row>
    <row r="8" spans="1:11" ht="15" customHeight="1" x14ac:dyDescent="0.3">
      <c r="A8" s="2" t="s">
        <v>40</v>
      </c>
      <c r="B8" s="2" t="s">
        <v>34310</v>
      </c>
      <c r="C8" s="3">
        <v>2</v>
      </c>
      <c r="D8" s="2" t="s">
        <v>653</v>
      </c>
      <c r="E8" s="2" t="s">
        <v>1466</v>
      </c>
      <c r="F8" s="2" t="s">
        <v>147</v>
      </c>
      <c r="G8" s="2" t="s">
        <v>1484</v>
      </c>
      <c r="H8" s="2" t="s">
        <v>210</v>
      </c>
      <c r="I8" s="2" t="s">
        <v>699</v>
      </c>
      <c r="J8" s="2" t="s">
        <v>647</v>
      </c>
      <c r="K8" s="4" t="s">
        <v>666</v>
      </c>
    </row>
    <row r="9" spans="1:11" ht="15" customHeight="1" x14ac:dyDescent="0.3">
      <c r="A9" s="2" t="s">
        <v>40</v>
      </c>
      <c r="B9" s="2" t="s">
        <v>34310</v>
      </c>
      <c r="C9" s="3">
        <v>2</v>
      </c>
      <c r="D9" s="2" t="s">
        <v>653</v>
      </c>
      <c r="E9" s="2" t="s">
        <v>1468</v>
      </c>
      <c r="F9" s="2" t="s">
        <v>60</v>
      </c>
      <c r="G9" s="2" t="s">
        <v>140</v>
      </c>
      <c r="H9" s="2" t="s">
        <v>1485</v>
      </c>
      <c r="I9" s="2" t="s">
        <v>755</v>
      </c>
      <c r="J9" s="2" t="s">
        <v>699</v>
      </c>
      <c r="K9" s="4" t="s">
        <v>666</v>
      </c>
    </row>
    <row r="10" spans="1:11" ht="15" customHeight="1" x14ac:dyDescent="0.3">
      <c r="A10" s="2" t="s">
        <v>40</v>
      </c>
      <c r="B10" s="2" t="s">
        <v>34310</v>
      </c>
      <c r="C10" s="3">
        <v>2</v>
      </c>
      <c r="D10" s="2" t="s">
        <v>653</v>
      </c>
      <c r="E10" s="2" t="s">
        <v>1486</v>
      </c>
      <c r="F10" s="2"/>
      <c r="G10" s="2" t="s">
        <v>785</v>
      </c>
      <c r="H10" s="2" t="s">
        <v>1487</v>
      </c>
      <c r="I10" s="2" t="s">
        <v>755</v>
      </c>
      <c r="J10" s="2" t="s">
        <v>699</v>
      </c>
      <c r="K10" s="4" t="s">
        <v>666</v>
      </c>
    </row>
    <row r="11" spans="1:11" ht="15" customHeight="1" x14ac:dyDescent="0.3">
      <c r="A11" s="2" t="s">
        <v>40</v>
      </c>
      <c r="B11" s="2" t="s">
        <v>34310</v>
      </c>
      <c r="C11" s="3">
        <v>2</v>
      </c>
      <c r="D11" s="2" t="s">
        <v>653</v>
      </c>
      <c r="E11" s="2" t="s">
        <v>1488</v>
      </c>
      <c r="F11" s="2"/>
      <c r="G11" s="2" t="s">
        <v>648</v>
      </c>
      <c r="H11" s="2" t="s">
        <v>1485</v>
      </c>
      <c r="I11" s="2" t="s">
        <v>754</v>
      </c>
      <c r="J11" s="2" t="s">
        <v>755</v>
      </c>
      <c r="K11" s="4" t="s">
        <v>666</v>
      </c>
    </row>
    <row r="12" spans="1:11" ht="15" customHeight="1" x14ac:dyDescent="0.3">
      <c r="A12" s="2" t="s">
        <v>40</v>
      </c>
      <c r="B12" s="2" t="s">
        <v>34310</v>
      </c>
      <c r="C12" s="3">
        <v>2</v>
      </c>
      <c r="D12" s="2" t="s">
        <v>653</v>
      </c>
      <c r="E12" s="2" t="s">
        <v>1489</v>
      </c>
      <c r="F12" s="2"/>
      <c r="G12" s="2" t="s">
        <v>811</v>
      </c>
      <c r="H12" s="2" t="s">
        <v>1487</v>
      </c>
      <c r="I12" s="2" t="s">
        <v>1490</v>
      </c>
      <c r="J12" s="2" t="s">
        <v>652</v>
      </c>
      <c r="K12" s="4" t="s">
        <v>666</v>
      </c>
    </row>
    <row r="13" spans="1:11" ht="15" customHeight="1" x14ac:dyDescent="0.3">
      <c r="A13" s="2" t="s">
        <v>56</v>
      </c>
      <c r="B13" s="2" t="s">
        <v>34311</v>
      </c>
      <c r="C13" s="3">
        <v>3</v>
      </c>
      <c r="D13" s="2" t="s">
        <v>732</v>
      </c>
      <c r="E13" s="2" t="s">
        <v>1481</v>
      </c>
      <c r="F13" s="2" t="s">
        <v>1491</v>
      </c>
      <c r="G13" s="2" t="s">
        <v>1492</v>
      </c>
      <c r="H13" s="2" t="s">
        <v>1493</v>
      </c>
      <c r="I13" s="2"/>
      <c r="J13" s="2" t="s">
        <v>1043</v>
      </c>
      <c r="K13" s="4" t="s">
        <v>68</v>
      </c>
    </row>
    <row r="14" spans="1:11" ht="15" customHeight="1" x14ac:dyDescent="0.3">
      <c r="A14" s="2" t="s">
        <v>56</v>
      </c>
      <c r="B14" s="2" t="s">
        <v>34311</v>
      </c>
      <c r="C14" s="3">
        <v>3</v>
      </c>
      <c r="D14" s="2" t="s">
        <v>732</v>
      </c>
      <c r="E14" s="2" t="s">
        <v>1481</v>
      </c>
      <c r="F14" s="2" t="s">
        <v>1491</v>
      </c>
      <c r="G14" s="2" t="s">
        <v>1494</v>
      </c>
      <c r="H14" s="2" t="s">
        <v>1493</v>
      </c>
      <c r="I14" s="2"/>
      <c r="J14" s="2" t="s">
        <v>740</v>
      </c>
      <c r="K14" s="4" t="s">
        <v>68</v>
      </c>
    </row>
    <row r="15" spans="1:11" ht="15" customHeight="1" x14ac:dyDescent="0.3">
      <c r="A15" s="2" t="s">
        <v>56</v>
      </c>
      <c r="B15" s="2" t="s">
        <v>34311</v>
      </c>
      <c r="C15" s="3">
        <v>3</v>
      </c>
      <c r="D15" s="2" t="s">
        <v>732</v>
      </c>
      <c r="E15" s="2" t="s">
        <v>1468</v>
      </c>
      <c r="F15" s="2" t="s">
        <v>60</v>
      </c>
      <c r="G15" s="2" t="s">
        <v>1384</v>
      </c>
      <c r="H15" s="2" t="s">
        <v>1493</v>
      </c>
      <c r="I15" s="2"/>
      <c r="J15" s="2" t="s">
        <v>1103</v>
      </c>
      <c r="K15" s="4" t="s">
        <v>68</v>
      </c>
    </row>
    <row r="16" spans="1:11" ht="15" customHeight="1" x14ac:dyDescent="0.3">
      <c r="A16" s="2" t="s">
        <v>69</v>
      </c>
      <c r="B16" s="2" t="s">
        <v>34312</v>
      </c>
      <c r="C16" s="3">
        <v>4</v>
      </c>
      <c r="D16" s="2" t="s">
        <v>756</v>
      </c>
      <c r="E16" s="2" t="s">
        <v>1481</v>
      </c>
      <c r="F16" s="2" t="s">
        <v>1491</v>
      </c>
      <c r="G16" s="2"/>
      <c r="H16" s="2" t="s">
        <v>73</v>
      </c>
      <c r="I16" s="2"/>
      <c r="J16" s="2" t="s">
        <v>1043</v>
      </c>
      <c r="K16" s="4" t="s">
        <v>1495</v>
      </c>
    </row>
    <row r="17" spans="1:11" ht="15" customHeight="1" x14ac:dyDescent="0.3">
      <c r="A17" s="2" t="s">
        <v>69</v>
      </c>
      <c r="B17" s="2" t="s">
        <v>34312</v>
      </c>
      <c r="C17" s="3">
        <v>4</v>
      </c>
      <c r="D17" s="2" t="s">
        <v>756</v>
      </c>
      <c r="E17" s="2" t="s">
        <v>1496</v>
      </c>
      <c r="F17" s="2"/>
      <c r="G17" s="2" t="s">
        <v>1497</v>
      </c>
      <c r="H17" s="2" t="s">
        <v>1498</v>
      </c>
      <c r="I17" s="2" t="s">
        <v>675</v>
      </c>
      <c r="J17" s="2" t="s">
        <v>675</v>
      </c>
      <c r="K17" s="4" t="s">
        <v>81</v>
      </c>
    </row>
    <row r="18" spans="1:11" ht="15" customHeight="1" x14ac:dyDescent="0.3">
      <c r="A18" s="2" t="s">
        <v>69</v>
      </c>
      <c r="B18" s="2" t="s">
        <v>34312</v>
      </c>
      <c r="C18" s="3">
        <v>4</v>
      </c>
      <c r="D18" s="2" t="s">
        <v>756</v>
      </c>
      <c r="E18" s="2" t="s">
        <v>1481</v>
      </c>
      <c r="F18" s="2"/>
      <c r="G18" s="2"/>
      <c r="H18" s="2" t="s">
        <v>1499</v>
      </c>
      <c r="I18" s="2"/>
      <c r="J18" s="2" t="s">
        <v>749</v>
      </c>
      <c r="K18" s="4" t="s">
        <v>81</v>
      </c>
    </row>
    <row r="19" spans="1:11" ht="15" customHeight="1" x14ac:dyDescent="0.3">
      <c r="A19" s="2" t="s">
        <v>69</v>
      </c>
      <c r="B19" s="2" t="s">
        <v>34312</v>
      </c>
      <c r="C19" s="3">
        <v>4</v>
      </c>
      <c r="D19" s="2" t="s">
        <v>756</v>
      </c>
      <c r="E19" s="2" t="s">
        <v>1466</v>
      </c>
      <c r="F19" s="2" t="s">
        <v>147</v>
      </c>
      <c r="G19" s="2" t="s">
        <v>1500</v>
      </c>
      <c r="H19" s="2" t="s">
        <v>210</v>
      </c>
      <c r="I19" s="2" t="s">
        <v>755</v>
      </c>
      <c r="J19" s="2" t="s">
        <v>699</v>
      </c>
      <c r="K19" s="4" t="s">
        <v>81</v>
      </c>
    </row>
    <row r="20" spans="1:11" ht="15" customHeight="1" x14ac:dyDescent="0.3">
      <c r="A20" s="2" t="s">
        <v>69</v>
      </c>
      <c r="B20" s="2" t="s">
        <v>34312</v>
      </c>
      <c r="C20" s="3">
        <v>4</v>
      </c>
      <c r="D20" s="2" t="s">
        <v>756</v>
      </c>
      <c r="E20" s="2" t="s">
        <v>1468</v>
      </c>
      <c r="F20" s="2"/>
      <c r="G20" s="2" t="s">
        <v>648</v>
      </c>
      <c r="H20" s="2" t="s">
        <v>210</v>
      </c>
      <c r="I20" s="2" t="s">
        <v>652</v>
      </c>
      <c r="J20" s="2" t="s">
        <v>638</v>
      </c>
      <c r="K20" s="4" t="s">
        <v>81</v>
      </c>
    </row>
    <row r="21" spans="1:11" ht="15" customHeight="1" x14ac:dyDescent="0.3">
      <c r="A21" s="2" t="s">
        <v>69</v>
      </c>
      <c r="B21" s="2" t="s">
        <v>34312</v>
      </c>
      <c r="C21" s="3">
        <v>4</v>
      </c>
      <c r="D21" s="2" t="s">
        <v>756</v>
      </c>
      <c r="E21" s="2" t="s">
        <v>1468</v>
      </c>
      <c r="F21" s="2" t="s">
        <v>60</v>
      </c>
      <c r="G21" s="2" t="s">
        <v>811</v>
      </c>
      <c r="H21" s="2" t="s">
        <v>73</v>
      </c>
      <c r="I21" s="2" t="s">
        <v>1501</v>
      </c>
      <c r="J21" s="2" t="s">
        <v>1490</v>
      </c>
      <c r="K21" s="4" t="s">
        <v>81</v>
      </c>
    </row>
    <row r="22" spans="1:11" ht="15" customHeight="1" x14ac:dyDescent="0.3">
      <c r="A22" s="2" t="s">
        <v>82</v>
      </c>
      <c r="B22" s="2" t="s">
        <v>34313</v>
      </c>
      <c r="C22" s="3">
        <v>5</v>
      </c>
      <c r="D22" s="2" t="s">
        <v>773</v>
      </c>
      <c r="E22" s="2" t="s">
        <v>1488</v>
      </c>
      <c r="F22" s="2"/>
      <c r="G22" s="2" t="s">
        <v>648</v>
      </c>
      <c r="H22" s="2"/>
      <c r="I22" s="2"/>
      <c r="J22" s="2"/>
      <c r="K22" s="4" t="s">
        <v>93</v>
      </c>
    </row>
    <row r="23" spans="1:11" ht="15" customHeight="1" x14ac:dyDescent="0.3">
      <c r="A23" s="2" t="s">
        <v>82</v>
      </c>
      <c r="B23" s="2" t="s">
        <v>34313</v>
      </c>
      <c r="C23" s="3">
        <v>5</v>
      </c>
      <c r="D23" s="2" t="s">
        <v>773</v>
      </c>
      <c r="E23" s="2" t="s">
        <v>1468</v>
      </c>
      <c r="F23" s="2" t="s">
        <v>60</v>
      </c>
      <c r="G23" s="2"/>
      <c r="H23" s="2"/>
      <c r="I23" s="2"/>
      <c r="J23" s="2"/>
      <c r="K23" s="4" t="s">
        <v>1502</v>
      </c>
    </row>
    <row r="24" spans="1:11" ht="15" customHeight="1" x14ac:dyDescent="0.3">
      <c r="A24" s="2" t="s">
        <v>82</v>
      </c>
      <c r="B24" s="2" t="s">
        <v>34313</v>
      </c>
      <c r="C24" s="3">
        <v>5</v>
      </c>
      <c r="D24" s="2" t="s">
        <v>773</v>
      </c>
      <c r="E24" s="2" t="s">
        <v>1466</v>
      </c>
      <c r="F24" s="2" t="s">
        <v>147</v>
      </c>
      <c r="G24" s="2"/>
      <c r="H24" s="2"/>
      <c r="I24" s="2"/>
      <c r="J24" s="2"/>
      <c r="K24" s="4" t="s">
        <v>1503</v>
      </c>
    </row>
    <row r="25" spans="1:11" ht="15" customHeight="1" x14ac:dyDescent="0.3">
      <c r="A25" s="2" t="s">
        <v>94</v>
      </c>
      <c r="B25" s="2" t="s">
        <v>34314</v>
      </c>
      <c r="C25" s="3">
        <v>6</v>
      </c>
      <c r="D25" s="2" t="s">
        <v>782</v>
      </c>
      <c r="E25" s="2" t="s">
        <v>1468</v>
      </c>
      <c r="F25" s="2" t="s">
        <v>1504</v>
      </c>
      <c r="G25" s="2"/>
      <c r="H25" s="2" t="s">
        <v>1505</v>
      </c>
      <c r="I25" s="2" t="s">
        <v>632</v>
      </c>
      <c r="J25" s="2" t="s">
        <v>815</v>
      </c>
      <c r="K25" s="4" t="s">
        <v>784</v>
      </c>
    </row>
    <row r="26" spans="1:11" ht="15" customHeight="1" x14ac:dyDescent="0.3">
      <c r="A26" s="2" t="s">
        <v>94</v>
      </c>
      <c r="B26" s="2" t="s">
        <v>34314</v>
      </c>
      <c r="C26" s="3">
        <v>6</v>
      </c>
      <c r="D26" s="2" t="s">
        <v>782</v>
      </c>
      <c r="E26" s="2" t="s">
        <v>1496</v>
      </c>
      <c r="F26" s="2"/>
      <c r="G26" s="2" t="s">
        <v>1506</v>
      </c>
      <c r="H26" s="2" t="s">
        <v>1507</v>
      </c>
      <c r="I26" s="2" t="s">
        <v>739</v>
      </c>
      <c r="J26" s="2" t="s">
        <v>739</v>
      </c>
      <c r="K26" s="4" t="s">
        <v>784</v>
      </c>
    </row>
    <row r="27" spans="1:11" ht="15" customHeight="1" x14ac:dyDescent="0.3">
      <c r="A27" s="2" t="s">
        <v>94</v>
      </c>
      <c r="B27" s="2" t="s">
        <v>34314</v>
      </c>
      <c r="C27" s="3">
        <v>6</v>
      </c>
      <c r="D27" s="2" t="s">
        <v>782</v>
      </c>
      <c r="E27" s="2" t="s">
        <v>1466</v>
      </c>
      <c r="F27" s="2" t="s">
        <v>147</v>
      </c>
      <c r="G27" s="2" t="s">
        <v>1508</v>
      </c>
      <c r="H27" s="2" t="s">
        <v>100</v>
      </c>
      <c r="I27" s="2" t="s">
        <v>851</v>
      </c>
      <c r="J27" s="2" t="s">
        <v>700</v>
      </c>
      <c r="K27" s="4" t="s">
        <v>784</v>
      </c>
    </row>
    <row r="28" spans="1:11" ht="15" customHeight="1" x14ac:dyDescent="0.3">
      <c r="A28" s="2" t="s">
        <v>94</v>
      </c>
      <c r="B28" s="2" t="s">
        <v>34314</v>
      </c>
      <c r="C28" s="3">
        <v>6</v>
      </c>
      <c r="D28" s="2" t="s">
        <v>782</v>
      </c>
      <c r="E28" s="2" t="s">
        <v>1496</v>
      </c>
      <c r="F28" s="2"/>
      <c r="G28" s="2" t="s">
        <v>1509</v>
      </c>
      <c r="H28" s="2" t="s">
        <v>1479</v>
      </c>
      <c r="I28" s="2" t="s">
        <v>851</v>
      </c>
      <c r="J28" s="2" t="s">
        <v>851</v>
      </c>
      <c r="K28" s="4" t="s">
        <v>784</v>
      </c>
    </row>
    <row r="29" spans="1:11" ht="15" customHeight="1" x14ac:dyDescent="0.3">
      <c r="A29" s="2" t="s">
        <v>94</v>
      </c>
      <c r="B29" s="2" t="s">
        <v>34314</v>
      </c>
      <c r="C29" s="3">
        <v>6</v>
      </c>
      <c r="D29" s="2" t="s">
        <v>782</v>
      </c>
      <c r="E29" s="2" t="s">
        <v>1488</v>
      </c>
      <c r="F29" s="2"/>
      <c r="G29" s="2" t="s">
        <v>1510</v>
      </c>
      <c r="H29" s="2" t="s">
        <v>1511</v>
      </c>
      <c r="I29" s="2" t="s">
        <v>957</v>
      </c>
      <c r="J29" s="2" t="s">
        <v>851</v>
      </c>
      <c r="K29" s="4" t="s">
        <v>784</v>
      </c>
    </row>
    <row r="30" spans="1:11" ht="15" customHeight="1" x14ac:dyDescent="0.3">
      <c r="A30" s="2" t="s">
        <v>94</v>
      </c>
      <c r="B30" s="2" t="s">
        <v>34314</v>
      </c>
      <c r="C30" s="3">
        <v>6</v>
      </c>
      <c r="D30" s="2" t="s">
        <v>782</v>
      </c>
      <c r="E30" s="2" t="s">
        <v>1496</v>
      </c>
      <c r="F30" s="2"/>
      <c r="G30" s="2" t="s">
        <v>1512</v>
      </c>
      <c r="H30" s="2" t="s">
        <v>1513</v>
      </c>
      <c r="I30" s="2" t="s">
        <v>957</v>
      </c>
      <c r="J30" s="2" t="s">
        <v>957</v>
      </c>
      <c r="K30" s="4" t="s">
        <v>784</v>
      </c>
    </row>
    <row r="31" spans="1:11" ht="15" customHeight="1" x14ac:dyDescent="0.3">
      <c r="A31" s="2" t="s">
        <v>94</v>
      </c>
      <c r="B31" s="2" t="s">
        <v>34314</v>
      </c>
      <c r="C31" s="3">
        <v>6</v>
      </c>
      <c r="D31" s="2" t="s">
        <v>782</v>
      </c>
      <c r="E31" s="2" t="s">
        <v>1468</v>
      </c>
      <c r="F31" s="2" t="s">
        <v>60</v>
      </c>
      <c r="G31" s="2" t="s">
        <v>1508</v>
      </c>
      <c r="H31" s="2" t="s">
        <v>100</v>
      </c>
      <c r="I31" s="2" t="s">
        <v>635</v>
      </c>
      <c r="J31" s="2" t="s">
        <v>639</v>
      </c>
      <c r="K31" s="4" t="s">
        <v>784</v>
      </c>
    </row>
    <row r="32" spans="1:11" ht="15" customHeight="1" x14ac:dyDescent="0.3">
      <c r="A32" s="2" t="s">
        <v>94</v>
      </c>
      <c r="B32" s="2" t="s">
        <v>34314</v>
      </c>
      <c r="C32" s="3">
        <v>6</v>
      </c>
      <c r="D32" s="2" t="s">
        <v>782</v>
      </c>
      <c r="E32" s="2" t="s">
        <v>1488</v>
      </c>
      <c r="F32" s="2"/>
      <c r="G32" s="2" t="s">
        <v>648</v>
      </c>
      <c r="H32" s="2" t="s">
        <v>210</v>
      </c>
      <c r="I32" s="2" t="s">
        <v>796</v>
      </c>
      <c r="J32" s="2" t="s">
        <v>746</v>
      </c>
      <c r="K32" s="4" t="s">
        <v>784</v>
      </c>
    </row>
    <row r="33" spans="1:11" ht="15" customHeight="1" x14ac:dyDescent="0.3">
      <c r="A33" s="2" t="s">
        <v>94</v>
      </c>
      <c r="B33" s="2" t="s">
        <v>34314</v>
      </c>
      <c r="C33" s="3">
        <v>6</v>
      </c>
      <c r="D33" s="2" t="s">
        <v>782</v>
      </c>
      <c r="E33" s="2" t="s">
        <v>1489</v>
      </c>
      <c r="F33" s="2" t="s">
        <v>1514</v>
      </c>
      <c r="G33" s="2" t="s">
        <v>811</v>
      </c>
      <c r="H33" s="2" t="s">
        <v>100</v>
      </c>
      <c r="I33" s="2" t="s">
        <v>699</v>
      </c>
      <c r="J33" s="2" t="s">
        <v>858</v>
      </c>
      <c r="K33" s="4" t="s">
        <v>784</v>
      </c>
    </row>
    <row r="34" spans="1:11" ht="15" customHeight="1" x14ac:dyDescent="0.3">
      <c r="A34" s="2" t="s">
        <v>109</v>
      </c>
      <c r="B34" s="2" t="s">
        <v>34315</v>
      </c>
      <c r="C34" s="3">
        <v>7</v>
      </c>
      <c r="D34" s="2" t="s">
        <v>797</v>
      </c>
      <c r="E34" s="2" t="s">
        <v>1468</v>
      </c>
      <c r="F34" s="2" t="s">
        <v>60</v>
      </c>
      <c r="G34" s="2" t="s">
        <v>1384</v>
      </c>
      <c r="H34" s="2" t="s">
        <v>112</v>
      </c>
      <c r="I34" s="2" t="s">
        <v>805</v>
      </c>
      <c r="J34" s="2" t="s">
        <v>1515</v>
      </c>
      <c r="K34" s="4" t="s">
        <v>1516</v>
      </c>
    </row>
    <row r="35" spans="1:11" ht="15" customHeight="1" x14ac:dyDescent="0.3">
      <c r="A35" s="2" t="s">
        <v>109</v>
      </c>
      <c r="B35" s="2" t="s">
        <v>34315</v>
      </c>
      <c r="C35" s="3">
        <v>7</v>
      </c>
      <c r="D35" s="2" t="s">
        <v>797</v>
      </c>
      <c r="E35" s="2" t="s">
        <v>1466</v>
      </c>
      <c r="F35" s="2" t="s">
        <v>147</v>
      </c>
      <c r="G35" s="2" t="s">
        <v>1517</v>
      </c>
      <c r="H35" s="2" t="s">
        <v>112</v>
      </c>
      <c r="I35" s="2" t="s">
        <v>1518</v>
      </c>
      <c r="J35" s="2" t="s">
        <v>670</v>
      </c>
      <c r="K35" s="4" t="s">
        <v>1516</v>
      </c>
    </row>
    <row r="36" spans="1:11" ht="15" customHeight="1" x14ac:dyDescent="0.3">
      <c r="A36" s="2" t="s">
        <v>120</v>
      </c>
      <c r="B36" s="2" t="s">
        <v>34316</v>
      </c>
      <c r="C36" s="3">
        <v>8</v>
      </c>
      <c r="D36" s="2" t="s">
        <v>820</v>
      </c>
      <c r="E36" s="2" t="s">
        <v>1466</v>
      </c>
      <c r="F36" s="2" t="s">
        <v>147</v>
      </c>
      <c r="G36" s="2" t="s">
        <v>1519</v>
      </c>
      <c r="H36" s="2" t="s">
        <v>125</v>
      </c>
      <c r="I36" s="2" t="s">
        <v>736</v>
      </c>
      <c r="J36" s="2" t="s">
        <v>1043</v>
      </c>
      <c r="K36" s="4" t="s">
        <v>134</v>
      </c>
    </row>
    <row r="37" spans="1:11" ht="15" customHeight="1" x14ac:dyDescent="0.3">
      <c r="A37" s="2" t="s">
        <v>120</v>
      </c>
      <c r="B37" s="2" t="s">
        <v>34316</v>
      </c>
      <c r="C37" s="3">
        <v>8</v>
      </c>
      <c r="D37" s="2" t="s">
        <v>820</v>
      </c>
      <c r="E37" s="2" t="s">
        <v>1496</v>
      </c>
      <c r="F37" s="2"/>
      <c r="G37" s="2"/>
      <c r="H37" s="2" t="s">
        <v>125</v>
      </c>
      <c r="I37" s="2" t="s">
        <v>739</v>
      </c>
      <c r="J37" s="2" t="s">
        <v>739</v>
      </c>
      <c r="K37" s="4" t="s">
        <v>823</v>
      </c>
    </row>
    <row r="38" spans="1:11" ht="15" customHeight="1" x14ac:dyDescent="0.3">
      <c r="A38" s="2" t="s">
        <v>120</v>
      </c>
      <c r="B38" s="2" t="s">
        <v>34316</v>
      </c>
      <c r="C38" s="3">
        <v>8</v>
      </c>
      <c r="D38" s="2" t="s">
        <v>820</v>
      </c>
      <c r="E38" s="2" t="s">
        <v>1468</v>
      </c>
      <c r="F38" s="2" t="s">
        <v>1520</v>
      </c>
      <c r="G38" s="2" t="s">
        <v>1521</v>
      </c>
      <c r="H38" s="2" t="s">
        <v>125</v>
      </c>
      <c r="I38" s="2" t="s">
        <v>699</v>
      </c>
      <c r="J38" s="2" t="s">
        <v>647</v>
      </c>
      <c r="K38" s="4" t="s">
        <v>134</v>
      </c>
    </row>
    <row r="39" spans="1:11" ht="15" customHeight="1" x14ac:dyDescent="0.3">
      <c r="A39" s="2" t="s">
        <v>120</v>
      </c>
      <c r="B39" s="2" t="s">
        <v>34316</v>
      </c>
      <c r="C39" s="3">
        <v>8</v>
      </c>
      <c r="D39" s="2" t="s">
        <v>820</v>
      </c>
      <c r="E39" s="2" t="s">
        <v>1488</v>
      </c>
      <c r="F39" s="2"/>
      <c r="G39" s="2" t="s">
        <v>648</v>
      </c>
      <c r="H39" s="2" t="s">
        <v>1522</v>
      </c>
      <c r="I39" s="2" t="s">
        <v>751</v>
      </c>
      <c r="J39" s="2" t="s">
        <v>699</v>
      </c>
      <c r="K39" s="4" t="s">
        <v>833</v>
      </c>
    </row>
    <row r="40" spans="1:11" ht="15" customHeight="1" x14ac:dyDescent="0.3">
      <c r="A40" s="2" t="s">
        <v>120</v>
      </c>
      <c r="B40" s="2" t="s">
        <v>34316</v>
      </c>
      <c r="C40" s="3">
        <v>8</v>
      </c>
      <c r="D40" s="2" t="s">
        <v>820</v>
      </c>
      <c r="E40" s="2" t="s">
        <v>1489</v>
      </c>
      <c r="F40" s="2"/>
      <c r="G40" s="2" t="s">
        <v>811</v>
      </c>
      <c r="H40" s="2" t="s">
        <v>125</v>
      </c>
      <c r="I40" s="2"/>
      <c r="J40" s="2" t="s">
        <v>755</v>
      </c>
      <c r="K40" s="4" t="s">
        <v>134</v>
      </c>
    </row>
    <row r="41" spans="1:11" ht="15" customHeight="1" x14ac:dyDescent="0.3">
      <c r="A41" s="2" t="s">
        <v>135</v>
      </c>
      <c r="B41" s="2" t="s">
        <v>34317</v>
      </c>
      <c r="C41" s="3">
        <v>9</v>
      </c>
      <c r="D41" s="2" t="s">
        <v>840</v>
      </c>
      <c r="E41" s="2" t="s">
        <v>1488</v>
      </c>
      <c r="F41" s="2"/>
      <c r="G41" s="2" t="s">
        <v>187</v>
      </c>
      <c r="H41" s="2" t="s">
        <v>1523</v>
      </c>
      <c r="I41" s="2"/>
      <c r="J41" s="2"/>
      <c r="K41" s="4" t="s">
        <v>846</v>
      </c>
    </row>
    <row r="42" spans="1:11" ht="15" customHeight="1" x14ac:dyDescent="0.3">
      <c r="A42" s="2" t="s">
        <v>135</v>
      </c>
      <c r="B42" s="2" t="s">
        <v>34317</v>
      </c>
      <c r="C42" s="3">
        <v>9</v>
      </c>
      <c r="D42" s="2" t="s">
        <v>840</v>
      </c>
      <c r="E42" s="2" t="s">
        <v>1524</v>
      </c>
      <c r="F42" s="2"/>
      <c r="G42" s="2" t="s">
        <v>636</v>
      </c>
      <c r="H42" s="2" t="s">
        <v>1525</v>
      </c>
      <c r="I42" s="2"/>
      <c r="J42" s="2" t="s">
        <v>739</v>
      </c>
      <c r="K42" s="4" t="s">
        <v>846</v>
      </c>
    </row>
    <row r="43" spans="1:11" ht="15" customHeight="1" x14ac:dyDescent="0.3">
      <c r="A43" s="2" t="s">
        <v>135</v>
      </c>
      <c r="B43" s="2" t="s">
        <v>34317</v>
      </c>
      <c r="C43" s="3">
        <v>9</v>
      </c>
      <c r="D43" s="2" t="s">
        <v>840</v>
      </c>
      <c r="E43" s="2" t="s">
        <v>1488</v>
      </c>
      <c r="F43" s="2"/>
      <c r="G43" s="2" t="s">
        <v>345</v>
      </c>
      <c r="H43" s="2" t="s">
        <v>1526</v>
      </c>
      <c r="I43" s="2"/>
      <c r="J43" s="2" t="s">
        <v>851</v>
      </c>
      <c r="K43" s="4" t="s">
        <v>846</v>
      </c>
    </row>
    <row r="44" spans="1:11" ht="15" customHeight="1" x14ac:dyDescent="0.3">
      <c r="A44" s="2" t="s">
        <v>135</v>
      </c>
      <c r="B44" s="2" t="s">
        <v>34317</v>
      </c>
      <c r="C44" s="3">
        <v>9</v>
      </c>
      <c r="D44" s="2" t="s">
        <v>840</v>
      </c>
      <c r="E44" s="2" t="s">
        <v>1488</v>
      </c>
      <c r="F44" s="2"/>
      <c r="G44" s="2" t="s">
        <v>648</v>
      </c>
      <c r="H44" s="2" t="s">
        <v>1526</v>
      </c>
      <c r="I44" s="2"/>
      <c r="J44" s="2" t="s">
        <v>743</v>
      </c>
      <c r="K44" s="4" t="s">
        <v>846</v>
      </c>
    </row>
    <row r="45" spans="1:11" ht="15" customHeight="1" x14ac:dyDescent="0.3">
      <c r="A45" s="2" t="s">
        <v>135</v>
      </c>
      <c r="B45" s="2" t="s">
        <v>34317</v>
      </c>
      <c r="C45" s="3">
        <v>9</v>
      </c>
      <c r="D45" s="2" t="s">
        <v>840</v>
      </c>
      <c r="E45" s="2" t="s">
        <v>1468</v>
      </c>
      <c r="F45" s="2" t="s">
        <v>60</v>
      </c>
      <c r="G45" s="2"/>
      <c r="H45" s="2" t="s">
        <v>148</v>
      </c>
      <c r="I45" s="2"/>
      <c r="J45" s="2" t="s">
        <v>929</v>
      </c>
      <c r="K45" s="4" t="s">
        <v>846</v>
      </c>
    </row>
    <row r="46" spans="1:11" ht="15" customHeight="1" x14ac:dyDescent="0.3">
      <c r="A46" s="2" t="s">
        <v>143</v>
      </c>
      <c r="B46" s="2" t="s">
        <v>34318</v>
      </c>
      <c r="C46" s="3">
        <v>10</v>
      </c>
      <c r="D46" s="2" t="s">
        <v>852</v>
      </c>
      <c r="E46" s="2" t="s">
        <v>1486</v>
      </c>
      <c r="F46" s="2"/>
      <c r="G46" s="2"/>
      <c r="H46" s="2" t="s">
        <v>1527</v>
      </c>
      <c r="I46" s="2" t="s">
        <v>675</v>
      </c>
      <c r="J46" s="2" t="s">
        <v>790</v>
      </c>
      <c r="K46" s="4" t="s">
        <v>1528</v>
      </c>
    </row>
    <row r="47" spans="1:11" ht="15" customHeight="1" x14ac:dyDescent="0.3">
      <c r="A47" s="2" t="s">
        <v>143</v>
      </c>
      <c r="B47" s="2" t="s">
        <v>34318</v>
      </c>
      <c r="C47" s="3">
        <v>10</v>
      </c>
      <c r="D47" s="2" t="s">
        <v>852</v>
      </c>
      <c r="E47" s="2" t="s">
        <v>1466</v>
      </c>
      <c r="F47" s="2" t="s">
        <v>147</v>
      </c>
      <c r="G47" s="2" t="s">
        <v>140</v>
      </c>
      <c r="H47" s="2" t="s">
        <v>148</v>
      </c>
      <c r="I47" s="2"/>
      <c r="J47" s="2" t="s">
        <v>743</v>
      </c>
      <c r="K47" s="4" t="s">
        <v>1529</v>
      </c>
    </row>
    <row r="48" spans="1:11" ht="15" customHeight="1" x14ac:dyDescent="0.3">
      <c r="A48" s="2" t="s">
        <v>156</v>
      </c>
      <c r="B48" s="2" t="s">
        <v>34319</v>
      </c>
      <c r="C48" s="3">
        <v>11</v>
      </c>
      <c r="D48" s="2" t="s">
        <v>861</v>
      </c>
      <c r="E48" s="2" t="s">
        <v>1481</v>
      </c>
      <c r="F48" s="2"/>
      <c r="G48" s="2"/>
      <c r="H48" s="2" t="s">
        <v>881</v>
      </c>
      <c r="I48" s="2" t="s">
        <v>853</v>
      </c>
      <c r="J48" s="2" t="s">
        <v>790</v>
      </c>
      <c r="K48" s="4" t="s">
        <v>169</v>
      </c>
    </row>
    <row r="49" spans="1:11" ht="15" customHeight="1" x14ac:dyDescent="0.3">
      <c r="A49" s="2" t="s">
        <v>156</v>
      </c>
      <c r="B49" s="2" t="s">
        <v>34319</v>
      </c>
      <c r="C49" s="3">
        <v>11</v>
      </c>
      <c r="D49" s="2" t="s">
        <v>861</v>
      </c>
      <c r="E49" s="2" t="s">
        <v>1466</v>
      </c>
      <c r="F49" s="2" t="s">
        <v>147</v>
      </c>
      <c r="G49" s="2" t="s">
        <v>1530</v>
      </c>
      <c r="H49" s="2" t="s">
        <v>161</v>
      </c>
      <c r="I49" s="2" t="s">
        <v>749</v>
      </c>
      <c r="J49" s="2" t="s">
        <v>858</v>
      </c>
      <c r="K49" s="4" t="s">
        <v>1531</v>
      </c>
    </row>
    <row r="50" spans="1:11" ht="15" customHeight="1" x14ac:dyDescent="0.3">
      <c r="A50" s="2" t="s">
        <v>156</v>
      </c>
      <c r="B50" s="2" t="s">
        <v>34319</v>
      </c>
      <c r="C50" s="3">
        <v>11</v>
      </c>
      <c r="D50" s="2" t="s">
        <v>861</v>
      </c>
      <c r="E50" s="2" t="s">
        <v>1489</v>
      </c>
      <c r="F50" s="2" t="s">
        <v>1532</v>
      </c>
      <c r="G50" s="2" t="s">
        <v>1533</v>
      </c>
      <c r="H50" s="2" t="s">
        <v>161</v>
      </c>
      <c r="I50" s="2" t="s">
        <v>638</v>
      </c>
      <c r="J50" s="2" t="s">
        <v>699</v>
      </c>
      <c r="K50" s="4" t="s">
        <v>1531</v>
      </c>
    </row>
    <row r="51" spans="1:11" ht="15" customHeight="1" x14ac:dyDescent="0.3">
      <c r="A51" s="2" t="s">
        <v>170</v>
      </c>
      <c r="B51" s="2" t="s">
        <v>34320</v>
      </c>
      <c r="C51" s="3">
        <v>12</v>
      </c>
      <c r="D51" s="2" t="s">
        <v>1534</v>
      </c>
      <c r="E51" s="2" t="s">
        <v>1489</v>
      </c>
      <c r="F51" s="2"/>
      <c r="G51" s="2"/>
      <c r="H51" s="2" t="s">
        <v>1535</v>
      </c>
      <c r="I51" s="2"/>
      <c r="J51" s="2"/>
      <c r="K51" s="4" t="s">
        <v>1536</v>
      </c>
    </row>
    <row r="52" spans="1:11" ht="15" customHeight="1" x14ac:dyDescent="0.3">
      <c r="A52" s="2" t="s">
        <v>170</v>
      </c>
      <c r="B52" s="2" t="s">
        <v>34320</v>
      </c>
      <c r="C52" s="3">
        <v>12</v>
      </c>
      <c r="D52" s="2" t="s">
        <v>1534</v>
      </c>
      <c r="E52" s="2" t="s">
        <v>1524</v>
      </c>
      <c r="F52" s="2"/>
      <c r="G52" s="2"/>
      <c r="H52" s="2"/>
      <c r="I52" s="2"/>
      <c r="J52" s="2"/>
      <c r="K52" s="4" t="s">
        <v>1537</v>
      </c>
    </row>
    <row r="53" spans="1:11" ht="15" customHeight="1" x14ac:dyDescent="0.3">
      <c r="A53" s="2" t="s">
        <v>179</v>
      </c>
      <c r="B53" s="2" t="s">
        <v>34321</v>
      </c>
      <c r="C53" s="3">
        <v>13</v>
      </c>
      <c r="D53" s="2" t="s">
        <v>884</v>
      </c>
      <c r="E53" s="2" t="s">
        <v>1488</v>
      </c>
      <c r="F53" s="2"/>
      <c r="G53" s="2" t="s">
        <v>187</v>
      </c>
      <c r="H53" s="2" t="s">
        <v>1538</v>
      </c>
      <c r="I53" s="2" t="s">
        <v>1539</v>
      </c>
      <c r="J53" s="2" t="s">
        <v>1540</v>
      </c>
      <c r="K53" s="4" t="s">
        <v>895</v>
      </c>
    </row>
    <row r="54" spans="1:11" ht="15" customHeight="1" x14ac:dyDescent="0.3">
      <c r="A54" s="2" t="s">
        <v>179</v>
      </c>
      <c r="B54" s="2" t="s">
        <v>34321</v>
      </c>
      <c r="C54" s="3">
        <v>13</v>
      </c>
      <c r="D54" s="2" t="s">
        <v>884</v>
      </c>
      <c r="E54" s="2" t="s">
        <v>1468</v>
      </c>
      <c r="F54" s="2" t="s">
        <v>60</v>
      </c>
      <c r="G54" s="2"/>
      <c r="H54" s="2" t="s">
        <v>1541</v>
      </c>
      <c r="I54" s="2"/>
      <c r="J54" s="2" t="s">
        <v>957</v>
      </c>
      <c r="K54" s="4" t="s">
        <v>1542</v>
      </c>
    </row>
    <row r="55" spans="1:11" ht="15" customHeight="1" x14ac:dyDescent="0.3">
      <c r="A55" s="2" t="s">
        <v>190</v>
      </c>
      <c r="B55" s="2" t="s">
        <v>34322</v>
      </c>
      <c r="C55" s="3">
        <v>14</v>
      </c>
      <c r="D55" s="2" t="s">
        <v>902</v>
      </c>
      <c r="E55" s="2" t="s">
        <v>1468</v>
      </c>
      <c r="F55" s="2"/>
      <c r="G55" s="2" t="s">
        <v>1543</v>
      </c>
      <c r="H55" s="2" t="s">
        <v>286</v>
      </c>
      <c r="I55" s="2"/>
      <c r="J55" s="2"/>
      <c r="K55" s="4" t="s">
        <v>906</v>
      </c>
    </row>
    <row r="56" spans="1:11" ht="15" customHeight="1" x14ac:dyDescent="0.3">
      <c r="A56" s="2" t="s">
        <v>190</v>
      </c>
      <c r="B56" s="2" t="s">
        <v>34322</v>
      </c>
      <c r="C56" s="3">
        <v>14</v>
      </c>
      <c r="D56" s="2" t="s">
        <v>902</v>
      </c>
      <c r="E56" s="2" t="s">
        <v>1488</v>
      </c>
      <c r="F56" s="2"/>
      <c r="G56" s="2" t="s">
        <v>1544</v>
      </c>
      <c r="H56" s="2" t="s">
        <v>1545</v>
      </c>
      <c r="I56" s="2"/>
      <c r="J56" s="2"/>
      <c r="K56" s="4" t="s">
        <v>906</v>
      </c>
    </row>
    <row r="57" spans="1:11" ht="15" customHeight="1" x14ac:dyDescent="0.3">
      <c r="A57" s="2" t="s">
        <v>190</v>
      </c>
      <c r="B57" s="2" t="s">
        <v>34322</v>
      </c>
      <c r="C57" s="3">
        <v>14</v>
      </c>
      <c r="D57" s="2" t="s">
        <v>902</v>
      </c>
      <c r="E57" s="2" t="s">
        <v>1488</v>
      </c>
      <c r="F57" s="2"/>
      <c r="G57" s="2" t="s">
        <v>345</v>
      </c>
      <c r="H57" s="2" t="s">
        <v>1546</v>
      </c>
      <c r="I57" s="2"/>
      <c r="J57" s="2"/>
      <c r="K57" s="4" t="s">
        <v>906</v>
      </c>
    </row>
    <row r="58" spans="1:11" ht="15" customHeight="1" x14ac:dyDescent="0.3">
      <c r="A58" s="2" t="s">
        <v>190</v>
      </c>
      <c r="B58" s="2" t="s">
        <v>34322</v>
      </c>
      <c r="C58" s="3">
        <v>14</v>
      </c>
      <c r="D58" s="2" t="s">
        <v>902</v>
      </c>
      <c r="E58" s="2" t="s">
        <v>1488</v>
      </c>
      <c r="F58" s="2"/>
      <c r="G58" s="2" t="s">
        <v>913</v>
      </c>
      <c r="H58" s="2" t="s">
        <v>1546</v>
      </c>
      <c r="I58" s="2"/>
      <c r="J58" s="2"/>
      <c r="K58" s="4" t="s">
        <v>906</v>
      </c>
    </row>
    <row r="59" spans="1:11" ht="15" customHeight="1" x14ac:dyDescent="0.3">
      <c r="A59" s="2" t="s">
        <v>190</v>
      </c>
      <c r="B59" s="2" t="s">
        <v>34322</v>
      </c>
      <c r="C59" s="3">
        <v>14</v>
      </c>
      <c r="D59" s="2" t="s">
        <v>902</v>
      </c>
      <c r="E59" s="2" t="s">
        <v>1468</v>
      </c>
      <c r="F59" s="2" t="s">
        <v>60</v>
      </c>
      <c r="G59" s="2" t="s">
        <v>811</v>
      </c>
      <c r="H59" s="2" t="s">
        <v>1546</v>
      </c>
      <c r="I59" s="2"/>
      <c r="J59" s="2"/>
      <c r="K59" s="4" t="s">
        <v>909</v>
      </c>
    </row>
    <row r="60" spans="1:11" ht="15" customHeight="1" x14ac:dyDescent="0.3">
      <c r="A60" s="2" t="s">
        <v>190</v>
      </c>
      <c r="B60" s="2" t="s">
        <v>34322</v>
      </c>
      <c r="C60" s="3">
        <v>14</v>
      </c>
      <c r="D60" s="2" t="s">
        <v>902</v>
      </c>
      <c r="E60" s="2" t="s">
        <v>1477</v>
      </c>
      <c r="F60" s="2" t="s">
        <v>1547</v>
      </c>
      <c r="G60" s="2"/>
      <c r="H60" s="2" t="s">
        <v>1548</v>
      </c>
      <c r="I60" s="2"/>
      <c r="J60" s="2"/>
      <c r="K60" s="4" t="s">
        <v>909</v>
      </c>
    </row>
    <row r="61" spans="1:11" ht="15" customHeight="1" x14ac:dyDescent="0.3">
      <c r="A61" s="2" t="s">
        <v>190</v>
      </c>
      <c r="B61" s="2" t="s">
        <v>34322</v>
      </c>
      <c r="C61" s="3">
        <v>14</v>
      </c>
      <c r="D61" s="2" t="s">
        <v>902</v>
      </c>
      <c r="E61" s="2" t="s">
        <v>1477</v>
      </c>
      <c r="F61" s="2" t="s">
        <v>1549</v>
      </c>
      <c r="G61" s="2"/>
      <c r="H61" s="2" t="s">
        <v>1550</v>
      </c>
      <c r="I61" s="2"/>
      <c r="J61" s="2"/>
      <c r="K61" s="4" t="s">
        <v>909</v>
      </c>
    </row>
    <row r="62" spans="1:11" ht="15" customHeight="1" x14ac:dyDescent="0.3">
      <c r="A62" s="2" t="s">
        <v>206</v>
      </c>
      <c r="B62" s="2" t="s">
        <v>34323</v>
      </c>
      <c r="C62" s="3">
        <v>15</v>
      </c>
      <c r="D62" s="2" t="s">
        <v>916</v>
      </c>
      <c r="E62" s="2" t="s">
        <v>1466</v>
      </c>
      <c r="F62" s="2" t="s">
        <v>147</v>
      </c>
      <c r="G62" s="2" t="s">
        <v>1510</v>
      </c>
      <c r="H62" s="2" t="s">
        <v>210</v>
      </c>
      <c r="I62" s="2" t="s">
        <v>796</v>
      </c>
      <c r="J62" s="2" t="s">
        <v>635</v>
      </c>
      <c r="K62" s="4" t="s">
        <v>920</v>
      </c>
    </row>
    <row r="63" spans="1:11" ht="15" customHeight="1" x14ac:dyDescent="0.3">
      <c r="A63" s="2" t="s">
        <v>206</v>
      </c>
      <c r="B63" s="2" t="s">
        <v>34323</v>
      </c>
      <c r="C63" s="3">
        <v>15</v>
      </c>
      <c r="D63" s="2" t="s">
        <v>916</v>
      </c>
      <c r="E63" s="2" t="s">
        <v>1488</v>
      </c>
      <c r="F63" s="2"/>
      <c r="G63" s="2" t="s">
        <v>930</v>
      </c>
      <c r="H63" s="2" t="s">
        <v>1551</v>
      </c>
      <c r="I63" s="2" t="s">
        <v>646</v>
      </c>
      <c r="J63" s="2" t="s">
        <v>647</v>
      </c>
      <c r="K63" s="4" t="s">
        <v>920</v>
      </c>
    </row>
    <row r="64" spans="1:11" ht="15" customHeight="1" x14ac:dyDescent="0.3">
      <c r="A64" s="2" t="s">
        <v>206</v>
      </c>
      <c r="B64" s="2" t="s">
        <v>34323</v>
      </c>
      <c r="C64" s="3">
        <v>15</v>
      </c>
      <c r="D64" s="2" t="s">
        <v>916</v>
      </c>
      <c r="E64" s="2" t="s">
        <v>1488</v>
      </c>
      <c r="F64" s="2"/>
      <c r="G64" s="2" t="s">
        <v>345</v>
      </c>
      <c r="H64" s="2" t="s">
        <v>1551</v>
      </c>
      <c r="I64" s="2" t="s">
        <v>749</v>
      </c>
      <c r="J64" s="2" t="s">
        <v>860</v>
      </c>
      <c r="K64" s="4" t="s">
        <v>920</v>
      </c>
    </row>
    <row r="65" spans="1:11" ht="15" customHeight="1" x14ac:dyDescent="0.3">
      <c r="A65" s="2" t="s">
        <v>206</v>
      </c>
      <c r="B65" s="2" t="s">
        <v>34323</v>
      </c>
      <c r="C65" s="3">
        <v>15</v>
      </c>
      <c r="D65" s="2" t="s">
        <v>916</v>
      </c>
      <c r="E65" s="2" t="s">
        <v>1489</v>
      </c>
      <c r="F65" s="2"/>
      <c r="G65" s="2" t="s">
        <v>811</v>
      </c>
      <c r="H65" s="2" t="s">
        <v>1552</v>
      </c>
      <c r="I65" s="2" t="s">
        <v>652</v>
      </c>
      <c r="J65" s="2" t="s">
        <v>699</v>
      </c>
      <c r="K65" s="4" t="s">
        <v>920</v>
      </c>
    </row>
    <row r="66" spans="1:11" ht="15" customHeight="1" x14ac:dyDescent="0.3">
      <c r="A66" s="2" t="s">
        <v>217</v>
      </c>
      <c r="B66" s="2" t="s">
        <v>34324</v>
      </c>
      <c r="C66" s="3">
        <v>16</v>
      </c>
      <c r="D66" s="2" t="s">
        <v>940</v>
      </c>
      <c r="E66" s="2" t="s">
        <v>1466</v>
      </c>
      <c r="F66" s="2" t="s">
        <v>147</v>
      </c>
      <c r="G66" s="2"/>
      <c r="H66" s="2" t="s">
        <v>1553</v>
      </c>
      <c r="I66" s="2"/>
      <c r="J66" s="2" t="s">
        <v>796</v>
      </c>
      <c r="K66" s="4" t="s">
        <v>1554</v>
      </c>
    </row>
    <row r="67" spans="1:11" ht="15" customHeight="1" x14ac:dyDescent="0.3">
      <c r="A67" s="2" t="s">
        <v>217</v>
      </c>
      <c r="B67" s="2" t="s">
        <v>34324</v>
      </c>
      <c r="C67" s="3">
        <v>16</v>
      </c>
      <c r="D67" s="2" t="s">
        <v>940</v>
      </c>
      <c r="E67" s="2" t="s">
        <v>1468</v>
      </c>
      <c r="F67" s="2" t="s">
        <v>60</v>
      </c>
      <c r="G67" s="2"/>
      <c r="H67" s="2" t="s">
        <v>1553</v>
      </c>
      <c r="I67" s="2"/>
      <c r="J67" s="2" t="s">
        <v>749</v>
      </c>
      <c r="K67" s="4" t="s">
        <v>1554</v>
      </c>
    </row>
    <row r="68" spans="1:11" ht="15" customHeight="1" x14ac:dyDescent="0.3">
      <c r="A68" s="2" t="s">
        <v>230</v>
      </c>
      <c r="B68" s="2" t="s">
        <v>34325</v>
      </c>
      <c r="C68" s="3">
        <v>17</v>
      </c>
      <c r="D68" s="2" t="s">
        <v>958</v>
      </c>
      <c r="E68" s="2" t="s">
        <v>1466</v>
      </c>
      <c r="F68" s="2" t="s">
        <v>147</v>
      </c>
      <c r="G68" s="2" t="s">
        <v>811</v>
      </c>
      <c r="H68" s="2" t="s">
        <v>1555</v>
      </c>
      <c r="I68" s="2" t="s">
        <v>1556</v>
      </c>
      <c r="J68" s="2" t="s">
        <v>1557</v>
      </c>
      <c r="K68" s="4" t="s">
        <v>1558</v>
      </c>
    </row>
    <row r="69" spans="1:11" ht="15" customHeight="1" x14ac:dyDescent="0.3">
      <c r="A69" s="2" t="s">
        <v>230</v>
      </c>
      <c r="B69" s="2" t="s">
        <v>34325</v>
      </c>
      <c r="C69" s="3">
        <v>17</v>
      </c>
      <c r="D69" s="2" t="s">
        <v>958</v>
      </c>
      <c r="E69" s="2" t="s">
        <v>1468</v>
      </c>
      <c r="F69" s="2" t="s">
        <v>60</v>
      </c>
      <c r="G69" s="2" t="s">
        <v>811</v>
      </c>
      <c r="H69" s="2" t="s">
        <v>1555</v>
      </c>
      <c r="I69" s="2" t="s">
        <v>796</v>
      </c>
      <c r="J69" s="2" t="s">
        <v>957</v>
      </c>
      <c r="K69" s="4" t="s">
        <v>1558</v>
      </c>
    </row>
    <row r="70" spans="1:11" ht="15" customHeight="1" x14ac:dyDescent="0.3">
      <c r="A70" s="2" t="s">
        <v>243</v>
      </c>
      <c r="B70" s="2" t="s">
        <v>34326</v>
      </c>
      <c r="C70" s="3">
        <v>18</v>
      </c>
      <c r="D70" s="2" t="s">
        <v>981</v>
      </c>
      <c r="E70" s="2" t="s">
        <v>1466</v>
      </c>
      <c r="F70" s="2" t="s">
        <v>147</v>
      </c>
      <c r="G70" s="2"/>
      <c r="H70" s="2" t="s">
        <v>1559</v>
      </c>
      <c r="I70" s="2"/>
      <c r="J70" s="2" t="s">
        <v>768</v>
      </c>
      <c r="K70" s="4" t="s">
        <v>982</v>
      </c>
    </row>
    <row r="71" spans="1:11" ht="15" customHeight="1" x14ac:dyDescent="0.3">
      <c r="A71" s="2" t="s">
        <v>243</v>
      </c>
      <c r="B71" s="2" t="s">
        <v>34326</v>
      </c>
      <c r="C71" s="3">
        <v>18</v>
      </c>
      <c r="D71" s="2" t="s">
        <v>981</v>
      </c>
      <c r="E71" s="2" t="s">
        <v>1468</v>
      </c>
      <c r="F71" s="2" t="s">
        <v>60</v>
      </c>
      <c r="G71" s="2"/>
      <c r="H71" s="2" t="s">
        <v>1559</v>
      </c>
      <c r="I71" s="2"/>
      <c r="J71" s="2" t="s">
        <v>646</v>
      </c>
      <c r="K71" s="4" t="s">
        <v>982</v>
      </c>
    </row>
    <row r="72" spans="1:11" ht="15" customHeight="1" x14ac:dyDescent="0.3">
      <c r="A72" s="2" t="s">
        <v>243</v>
      </c>
      <c r="B72" s="2" t="s">
        <v>34326</v>
      </c>
      <c r="C72" s="3">
        <v>18</v>
      </c>
      <c r="D72" s="2" t="s">
        <v>981</v>
      </c>
      <c r="E72" s="2" t="s">
        <v>1560</v>
      </c>
      <c r="F72" s="2"/>
      <c r="G72" s="2" t="s">
        <v>140</v>
      </c>
      <c r="H72" s="2" t="s">
        <v>1561</v>
      </c>
      <c r="I72" s="2"/>
      <c r="J72" s="2" t="s">
        <v>749</v>
      </c>
      <c r="K72" s="4" t="s">
        <v>1562</v>
      </c>
    </row>
    <row r="73" spans="1:11" ht="15" customHeight="1" x14ac:dyDescent="0.3">
      <c r="A73" s="2" t="s">
        <v>243</v>
      </c>
      <c r="B73" s="2" t="s">
        <v>34326</v>
      </c>
      <c r="C73" s="3">
        <v>18</v>
      </c>
      <c r="D73" s="2" t="s">
        <v>981</v>
      </c>
      <c r="E73" s="2" t="s">
        <v>1468</v>
      </c>
      <c r="F73" s="2" t="s">
        <v>1520</v>
      </c>
      <c r="G73" s="2"/>
      <c r="H73" s="2"/>
      <c r="I73" s="2"/>
      <c r="J73" s="2" t="s">
        <v>754</v>
      </c>
      <c r="K73" s="4" t="s">
        <v>1562</v>
      </c>
    </row>
    <row r="74" spans="1:11" ht="15" customHeight="1" x14ac:dyDescent="0.3">
      <c r="A74" s="2" t="s">
        <v>254</v>
      </c>
      <c r="B74" s="2" t="s">
        <v>34327</v>
      </c>
      <c r="C74" s="3">
        <v>19</v>
      </c>
      <c r="D74" s="2" t="s">
        <v>991</v>
      </c>
      <c r="E74" s="2" t="s">
        <v>1468</v>
      </c>
      <c r="F74" s="2" t="s">
        <v>257</v>
      </c>
      <c r="G74" s="2" t="s">
        <v>802</v>
      </c>
      <c r="H74" s="2"/>
      <c r="I74" s="2"/>
      <c r="J74" s="2"/>
      <c r="K74" s="4" t="s">
        <v>266</v>
      </c>
    </row>
    <row r="75" spans="1:11" ht="15" customHeight="1" x14ac:dyDescent="0.3">
      <c r="A75" s="2" t="s">
        <v>267</v>
      </c>
      <c r="B75" s="2" t="s">
        <v>34328</v>
      </c>
      <c r="C75" s="3">
        <v>20</v>
      </c>
      <c r="D75" s="2" t="s">
        <v>1011</v>
      </c>
      <c r="E75" s="2" t="s">
        <v>1496</v>
      </c>
      <c r="F75" s="2"/>
      <c r="G75" s="2" t="s">
        <v>1563</v>
      </c>
      <c r="H75" s="2" t="s">
        <v>1564</v>
      </c>
      <c r="I75" s="2"/>
      <c r="J75" s="2"/>
      <c r="K75" s="4" t="s">
        <v>1565</v>
      </c>
    </row>
    <row r="76" spans="1:11" ht="15" customHeight="1" x14ac:dyDescent="0.3">
      <c r="A76" s="2" t="s">
        <v>267</v>
      </c>
      <c r="B76" s="2" t="s">
        <v>34328</v>
      </c>
      <c r="C76" s="3">
        <v>20</v>
      </c>
      <c r="D76" s="2" t="s">
        <v>1011</v>
      </c>
      <c r="E76" s="2" t="s">
        <v>1481</v>
      </c>
      <c r="F76" s="2"/>
      <c r="G76" s="2"/>
      <c r="H76" s="2" t="s">
        <v>1566</v>
      </c>
      <c r="I76" s="2"/>
      <c r="J76" s="2"/>
      <c r="K76" s="4" t="s">
        <v>1565</v>
      </c>
    </row>
    <row r="77" spans="1:11" ht="15" customHeight="1" x14ac:dyDescent="0.3">
      <c r="A77" s="2" t="s">
        <v>267</v>
      </c>
      <c r="B77" s="2" t="s">
        <v>34328</v>
      </c>
      <c r="C77" s="3">
        <v>20</v>
      </c>
      <c r="D77" s="2" t="s">
        <v>1011</v>
      </c>
      <c r="E77" s="2" t="s">
        <v>1567</v>
      </c>
      <c r="F77" s="2"/>
      <c r="G77" s="2" t="s">
        <v>279</v>
      </c>
      <c r="H77" s="2" t="s">
        <v>1568</v>
      </c>
      <c r="I77" s="2"/>
      <c r="J77" s="2"/>
      <c r="K77" s="4" t="s">
        <v>281</v>
      </c>
    </row>
    <row r="78" spans="1:11" ht="15" customHeight="1" x14ac:dyDescent="0.3">
      <c r="A78" s="2" t="s">
        <v>267</v>
      </c>
      <c r="B78" s="2" t="s">
        <v>34328</v>
      </c>
      <c r="C78" s="3">
        <v>20</v>
      </c>
      <c r="D78" s="2" t="s">
        <v>1011</v>
      </c>
      <c r="E78" s="2" t="s">
        <v>1486</v>
      </c>
      <c r="F78" s="2"/>
      <c r="G78" s="2" t="s">
        <v>648</v>
      </c>
      <c r="H78" s="2" t="s">
        <v>1569</v>
      </c>
      <c r="I78" s="2"/>
      <c r="J78" s="2"/>
      <c r="K78" s="4" t="s">
        <v>281</v>
      </c>
    </row>
    <row r="79" spans="1:11" ht="15" customHeight="1" x14ac:dyDescent="0.3">
      <c r="A79" s="2" t="s">
        <v>267</v>
      </c>
      <c r="B79" s="2" t="s">
        <v>34328</v>
      </c>
      <c r="C79" s="3">
        <v>20</v>
      </c>
      <c r="D79" s="2" t="s">
        <v>1011</v>
      </c>
      <c r="E79" s="2" t="s">
        <v>1477</v>
      </c>
      <c r="F79" s="2"/>
      <c r="G79" s="2"/>
      <c r="H79" s="2" t="s">
        <v>1570</v>
      </c>
      <c r="I79" s="2"/>
      <c r="J79" s="2"/>
      <c r="K79" s="4" t="s">
        <v>1571</v>
      </c>
    </row>
    <row r="80" spans="1:11" ht="15" customHeight="1" x14ac:dyDescent="0.3">
      <c r="A80" s="2" t="s">
        <v>267</v>
      </c>
      <c r="B80" s="2" t="s">
        <v>34328</v>
      </c>
      <c r="C80" s="3">
        <v>20</v>
      </c>
      <c r="D80" s="2" t="s">
        <v>1011</v>
      </c>
      <c r="E80" s="2" t="s">
        <v>1477</v>
      </c>
      <c r="F80" s="2"/>
      <c r="G80" s="2" t="s">
        <v>279</v>
      </c>
      <c r="H80" s="2" t="s">
        <v>1572</v>
      </c>
      <c r="I80" s="2" t="s">
        <v>739</v>
      </c>
      <c r="J80" s="2" t="s">
        <v>932</v>
      </c>
      <c r="K80" s="4" t="s">
        <v>281</v>
      </c>
    </row>
    <row r="81" spans="1:11" ht="15" customHeight="1" x14ac:dyDescent="0.3">
      <c r="A81" s="2" t="s">
        <v>267</v>
      </c>
      <c r="B81" s="2" t="s">
        <v>34328</v>
      </c>
      <c r="C81" s="3">
        <v>20</v>
      </c>
      <c r="D81" s="2" t="s">
        <v>1011</v>
      </c>
      <c r="E81" s="2" t="s">
        <v>1488</v>
      </c>
      <c r="F81" s="2"/>
      <c r="G81" s="2" t="s">
        <v>648</v>
      </c>
      <c r="H81" s="2" t="s">
        <v>1569</v>
      </c>
      <c r="I81" s="2" t="s">
        <v>853</v>
      </c>
      <c r="J81" s="2" t="s">
        <v>739</v>
      </c>
      <c r="K81" s="4" t="s">
        <v>1023</v>
      </c>
    </row>
    <row r="82" spans="1:11" ht="15" customHeight="1" x14ac:dyDescent="0.3">
      <c r="A82" s="2" t="s">
        <v>267</v>
      </c>
      <c r="B82" s="2" t="s">
        <v>34328</v>
      </c>
      <c r="C82" s="3">
        <v>20</v>
      </c>
      <c r="D82" s="2" t="s">
        <v>1011</v>
      </c>
      <c r="E82" s="2" t="s">
        <v>1468</v>
      </c>
      <c r="F82" s="2" t="s">
        <v>60</v>
      </c>
      <c r="G82" s="2"/>
      <c r="H82" s="2" t="s">
        <v>1573</v>
      </c>
      <c r="I82" s="2"/>
      <c r="J82" s="2" t="s">
        <v>853</v>
      </c>
      <c r="K82" s="4" t="s">
        <v>1023</v>
      </c>
    </row>
    <row r="83" spans="1:11" ht="15" customHeight="1" x14ac:dyDescent="0.3">
      <c r="A83" s="2" t="s">
        <v>267</v>
      </c>
      <c r="B83" s="2" t="s">
        <v>34328</v>
      </c>
      <c r="C83" s="3">
        <v>20</v>
      </c>
      <c r="D83" s="2" t="s">
        <v>1011</v>
      </c>
      <c r="E83" s="2" t="s">
        <v>1489</v>
      </c>
      <c r="F83" s="2" t="s">
        <v>174</v>
      </c>
      <c r="G83" s="2" t="s">
        <v>1533</v>
      </c>
      <c r="H83" s="2" t="s">
        <v>1027</v>
      </c>
      <c r="I83" s="2"/>
      <c r="J83" s="2" t="s">
        <v>635</v>
      </c>
      <c r="K83" s="4" t="s">
        <v>1023</v>
      </c>
    </row>
    <row r="84" spans="1:11" ht="15" customHeight="1" x14ac:dyDescent="0.3">
      <c r="A84" s="2" t="s">
        <v>282</v>
      </c>
      <c r="B84" s="2" t="s">
        <v>34329</v>
      </c>
      <c r="C84" s="3">
        <v>21</v>
      </c>
      <c r="D84" s="2" t="s">
        <v>1024</v>
      </c>
      <c r="E84" s="2" t="s">
        <v>1477</v>
      </c>
      <c r="F84" s="2"/>
      <c r="G84" s="2" t="s">
        <v>827</v>
      </c>
      <c r="H84" s="2" t="s">
        <v>1027</v>
      </c>
      <c r="I84" s="2"/>
      <c r="J84" s="2"/>
      <c r="K84" s="4" t="s">
        <v>1574</v>
      </c>
    </row>
    <row r="85" spans="1:11" ht="15" customHeight="1" x14ac:dyDescent="0.3">
      <c r="A85" s="2" t="s">
        <v>282</v>
      </c>
      <c r="B85" s="2" t="s">
        <v>34329</v>
      </c>
      <c r="C85" s="3">
        <v>21</v>
      </c>
      <c r="D85" s="2" t="s">
        <v>1024</v>
      </c>
      <c r="E85" s="2" t="s">
        <v>1489</v>
      </c>
      <c r="F85" s="2" t="s">
        <v>1532</v>
      </c>
      <c r="G85" s="2" t="s">
        <v>1533</v>
      </c>
      <c r="H85" s="2" t="s">
        <v>1575</v>
      </c>
      <c r="I85" s="2"/>
      <c r="J85" s="2"/>
      <c r="K85" s="4" t="s">
        <v>1574</v>
      </c>
    </row>
    <row r="86" spans="1:11" ht="15" customHeight="1" x14ac:dyDescent="0.3">
      <c r="A86" s="2" t="s">
        <v>282</v>
      </c>
      <c r="B86" s="2" t="s">
        <v>34329</v>
      </c>
      <c r="C86" s="3">
        <v>21</v>
      </c>
      <c r="D86" s="2" t="s">
        <v>1024</v>
      </c>
      <c r="E86" s="2" t="s">
        <v>1466</v>
      </c>
      <c r="F86" s="2" t="s">
        <v>147</v>
      </c>
      <c r="G86" s="2" t="s">
        <v>914</v>
      </c>
      <c r="H86" s="2" t="s">
        <v>1027</v>
      </c>
      <c r="I86" s="2"/>
      <c r="J86" s="2"/>
      <c r="K86" s="4" t="s">
        <v>1574</v>
      </c>
    </row>
    <row r="87" spans="1:11" ht="15" customHeight="1" x14ac:dyDescent="0.3">
      <c r="A87" s="2" t="s">
        <v>282</v>
      </c>
      <c r="B87" s="2" t="s">
        <v>34329</v>
      </c>
      <c r="C87" s="3">
        <v>21</v>
      </c>
      <c r="D87" s="2" t="s">
        <v>1024</v>
      </c>
      <c r="E87" s="2" t="s">
        <v>1488</v>
      </c>
      <c r="F87" s="2"/>
      <c r="G87" s="2" t="s">
        <v>648</v>
      </c>
      <c r="H87" s="2" t="s">
        <v>1027</v>
      </c>
      <c r="I87" s="2"/>
      <c r="J87" s="2"/>
      <c r="K87" s="4" t="s">
        <v>1574</v>
      </c>
    </row>
    <row r="88" spans="1:11" ht="15" customHeight="1" x14ac:dyDescent="0.3">
      <c r="A88" s="2" t="s">
        <v>282</v>
      </c>
      <c r="B88" s="2" t="s">
        <v>34329</v>
      </c>
      <c r="C88" s="3">
        <v>21</v>
      </c>
      <c r="D88" s="2" t="s">
        <v>1024</v>
      </c>
      <c r="E88" s="2" t="s">
        <v>1468</v>
      </c>
      <c r="F88" s="2" t="s">
        <v>60</v>
      </c>
      <c r="G88" s="2"/>
      <c r="H88" s="2" t="s">
        <v>1027</v>
      </c>
      <c r="I88" s="2"/>
      <c r="J88" s="2"/>
      <c r="K88" s="4" t="s">
        <v>1574</v>
      </c>
    </row>
    <row r="89" spans="1:11" ht="15" customHeight="1" x14ac:dyDescent="0.3">
      <c r="A89" s="2" t="s">
        <v>295</v>
      </c>
      <c r="B89" s="2" t="s">
        <v>34330</v>
      </c>
      <c r="C89" s="3">
        <v>22</v>
      </c>
      <c r="D89" s="2" t="s">
        <v>1029</v>
      </c>
      <c r="E89" s="2" t="s">
        <v>1466</v>
      </c>
      <c r="F89" s="2" t="s">
        <v>1576</v>
      </c>
      <c r="G89" s="2"/>
      <c r="H89" s="2" t="s">
        <v>300</v>
      </c>
      <c r="I89" s="2" t="s">
        <v>635</v>
      </c>
      <c r="J89" s="2" t="s">
        <v>851</v>
      </c>
      <c r="K89" s="4" t="s">
        <v>1044</v>
      </c>
    </row>
    <row r="90" spans="1:11" ht="15" customHeight="1" x14ac:dyDescent="0.3">
      <c r="A90" s="2" t="s">
        <v>295</v>
      </c>
      <c r="B90" s="2" t="s">
        <v>34330</v>
      </c>
      <c r="C90" s="3">
        <v>22</v>
      </c>
      <c r="D90" s="2" t="s">
        <v>1029</v>
      </c>
      <c r="E90" s="2" t="s">
        <v>1486</v>
      </c>
      <c r="F90" s="2"/>
      <c r="G90" s="2" t="s">
        <v>1033</v>
      </c>
      <c r="H90" s="2" t="s">
        <v>1048</v>
      </c>
      <c r="I90" s="2" t="s">
        <v>858</v>
      </c>
      <c r="J90" s="2" t="s">
        <v>768</v>
      </c>
      <c r="K90" s="4" t="s">
        <v>1044</v>
      </c>
    </row>
    <row r="91" spans="1:11" ht="15" customHeight="1" x14ac:dyDescent="0.3">
      <c r="A91" s="2" t="s">
        <v>295</v>
      </c>
      <c r="B91" s="2" t="s">
        <v>34330</v>
      </c>
      <c r="C91" s="3">
        <v>22</v>
      </c>
      <c r="D91" s="2" t="s">
        <v>1029</v>
      </c>
      <c r="E91" s="2" t="s">
        <v>1489</v>
      </c>
      <c r="F91" s="2"/>
      <c r="G91" s="2" t="s">
        <v>1577</v>
      </c>
      <c r="H91" s="2" t="s">
        <v>1578</v>
      </c>
      <c r="I91" s="2" t="s">
        <v>858</v>
      </c>
      <c r="J91" s="2" t="s">
        <v>858</v>
      </c>
      <c r="K91" s="4" t="s">
        <v>1044</v>
      </c>
    </row>
    <row r="92" spans="1:11" ht="15" customHeight="1" x14ac:dyDescent="0.3">
      <c r="A92" s="2" t="s">
        <v>295</v>
      </c>
      <c r="B92" s="2" t="s">
        <v>34330</v>
      </c>
      <c r="C92" s="3">
        <v>22</v>
      </c>
      <c r="D92" s="2" t="s">
        <v>1029</v>
      </c>
      <c r="E92" s="2" t="s">
        <v>1468</v>
      </c>
      <c r="F92" s="2" t="s">
        <v>60</v>
      </c>
      <c r="G92" s="2" t="s">
        <v>1579</v>
      </c>
      <c r="H92" s="2" t="s">
        <v>1048</v>
      </c>
      <c r="I92" s="2" t="s">
        <v>699</v>
      </c>
      <c r="J92" s="2" t="s">
        <v>647</v>
      </c>
      <c r="K92" s="4" t="s">
        <v>1044</v>
      </c>
    </row>
    <row r="93" spans="1:11" ht="15" customHeight="1" x14ac:dyDescent="0.3">
      <c r="A93" s="2" t="s">
        <v>310</v>
      </c>
      <c r="B93" s="2" t="s">
        <v>34331</v>
      </c>
      <c r="C93" s="3">
        <v>23</v>
      </c>
      <c r="D93" s="2" t="s">
        <v>1052</v>
      </c>
      <c r="E93" s="2" t="s">
        <v>1567</v>
      </c>
      <c r="F93" s="2"/>
      <c r="G93" s="2" t="s">
        <v>1580</v>
      </c>
      <c r="H93" s="2" t="s">
        <v>1568</v>
      </c>
      <c r="I93" s="2" t="s">
        <v>853</v>
      </c>
      <c r="J93" s="2" t="s">
        <v>759</v>
      </c>
      <c r="K93" s="4" t="s">
        <v>1054</v>
      </c>
    </row>
    <row r="94" spans="1:11" ht="15" customHeight="1" x14ac:dyDescent="0.3">
      <c r="A94" s="2" t="s">
        <v>310</v>
      </c>
      <c r="B94" s="2" t="s">
        <v>34331</v>
      </c>
      <c r="C94" s="3">
        <v>23</v>
      </c>
      <c r="D94" s="2" t="s">
        <v>1052</v>
      </c>
      <c r="E94" s="2" t="s">
        <v>1477</v>
      </c>
      <c r="F94" s="2"/>
      <c r="G94" s="2" t="s">
        <v>1581</v>
      </c>
      <c r="H94" s="2" t="s">
        <v>881</v>
      </c>
      <c r="I94" s="2"/>
      <c r="J94" s="2" t="s">
        <v>675</v>
      </c>
      <c r="K94" s="4" t="s">
        <v>1062</v>
      </c>
    </row>
    <row r="95" spans="1:11" ht="15" customHeight="1" x14ac:dyDescent="0.3">
      <c r="A95" s="2" t="s">
        <v>310</v>
      </c>
      <c r="B95" s="2" t="s">
        <v>34331</v>
      </c>
      <c r="C95" s="3">
        <v>23</v>
      </c>
      <c r="D95" s="2" t="s">
        <v>1052</v>
      </c>
      <c r="E95" s="2" t="s">
        <v>1488</v>
      </c>
      <c r="F95" s="2"/>
      <c r="G95" s="2" t="s">
        <v>648</v>
      </c>
      <c r="H95" s="2" t="s">
        <v>881</v>
      </c>
      <c r="I95" s="2"/>
      <c r="J95" s="2" t="s">
        <v>635</v>
      </c>
      <c r="K95" s="4" t="s">
        <v>1062</v>
      </c>
    </row>
    <row r="96" spans="1:11" ht="15" customHeight="1" x14ac:dyDescent="0.3">
      <c r="A96" s="2" t="s">
        <v>310</v>
      </c>
      <c r="B96" s="2" t="s">
        <v>34331</v>
      </c>
      <c r="C96" s="3">
        <v>23</v>
      </c>
      <c r="D96" s="2" t="s">
        <v>1052</v>
      </c>
      <c r="E96" s="2" t="s">
        <v>1486</v>
      </c>
      <c r="F96" s="2"/>
      <c r="G96" s="2" t="s">
        <v>648</v>
      </c>
      <c r="H96" s="2" t="s">
        <v>881</v>
      </c>
      <c r="I96" s="2"/>
      <c r="J96" s="2" t="s">
        <v>746</v>
      </c>
      <c r="K96" s="4" t="s">
        <v>1062</v>
      </c>
    </row>
    <row r="97" spans="1:11" ht="15" customHeight="1" x14ac:dyDescent="0.3">
      <c r="A97" s="2" t="s">
        <v>310</v>
      </c>
      <c r="B97" s="2" t="s">
        <v>34331</v>
      </c>
      <c r="C97" s="3">
        <v>23</v>
      </c>
      <c r="D97" s="2" t="s">
        <v>1052</v>
      </c>
      <c r="E97" s="2" t="s">
        <v>1468</v>
      </c>
      <c r="F97" s="2" t="s">
        <v>60</v>
      </c>
      <c r="G97" s="2" t="s">
        <v>811</v>
      </c>
      <c r="H97" s="2" t="s">
        <v>1582</v>
      </c>
      <c r="I97" s="2" t="s">
        <v>647</v>
      </c>
      <c r="J97" s="2" t="s">
        <v>768</v>
      </c>
      <c r="K97" s="4" t="s">
        <v>1056</v>
      </c>
    </row>
    <row r="98" spans="1:11" ht="15" customHeight="1" x14ac:dyDescent="0.3">
      <c r="A98" s="2" t="s">
        <v>310</v>
      </c>
      <c r="B98" s="2" t="s">
        <v>34331</v>
      </c>
      <c r="C98" s="3">
        <v>23</v>
      </c>
      <c r="D98" s="2" t="s">
        <v>1052</v>
      </c>
      <c r="E98" s="2" t="s">
        <v>1489</v>
      </c>
      <c r="F98" s="2" t="s">
        <v>1532</v>
      </c>
      <c r="G98" s="2" t="s">
        <v>1577</v>
      </c>
      <c r="H98" s="2" t="s">
        <v>315</v>
      </c>
      <c r="I98" s="2"/>
      <c r="J98" s="2" t="s">
        <v>647</v>
      </c>
      <c r="K98" s="4" t="s">
        <v>1056</v>
      </c>
    </row>
    <row r="99" spans="1:11" ht="15" customHeight="1" x14ac:dyDescent="0.3">
      <c r="A99" s="2" t="s">
        <v>324</v>
      </c>
      <c r="B99" s="2" t="s">
        <v>34332</v>
      </c>
      <c r="C99" s="3">
        <v>24</v>
      </c>
      <c r="D99" s="2" t="s">
        <v>1074</v>
      </c>
      <c r="E99" s="2" t="s">
        <v>1567</v>
      </c>
      <c r="F99" s="2"/>
      <c r="G99" s="2" t="s">
        <v>1580</v>
      </c>
      <c r="H99" s="2" t="s">
        <v>1568</v>
      </c>
      <c r="I99" s="2"/>
      <c r="J99" s="2"/>
      <c r="K99" s="4" t="s">
        <v>1583</v>
      </c>
    </row>
    <row r="100" spans="1:11" ht="15" customHeight="1" x14ac:dyDescent="0.3">
      <c r="A100" s="2" t="s">
        <v>324</v>
      </c>
      <c r="B100" s="2" t="s">
        <v>34332</v>
      </c>
      <c r="C100" s="3">
        <v>24</v>
      </c>
      <c r="D100" s="2" t="s">
        <v>1074</v>
      </c>
      <c r="E100" s="2" t="s">
        <v>1567</v>
      </c>
      <c r="F100" s="2"/>
      <c r="G100" s="2" t="s">
        <v>648</v>
      </c>
      <c r="H100" s="2" t="s">
        <v>1568</v>
      </c>
      <c r="I100" s="2"/>
      <c r="J100" s="2"/>
      <c r="K100" s="4" t="s">
        <v>1583</v>
      </c>
    </row>
    <row r="101" spans="1:11" ht="15" customHeight="1" x14ac:dyDescent="0.3">
      <c r="A101" s="2" t="s">
        <v>324</v>
      </c>
      <c r="B101" s="2" t="s">
        <v>34332</v>
      </c>
      <c r="C101" s="3">
        <v>24</v>
      </c>
      <c r="D101" s="2" t="s">
        <v>1074</v>
      </c>
      <c r="E101" s="2" t="s">
        <v>1477</v>
      </c>
      <c r="F101" s="2"/>
      <c r="G101" s="2" t="s">
        <v>1584</v>
      </c>
      <c r="H101" s="2" t="s">
        <v>328</v>
      </c>
      <c r="I101" s="2" t="s">
        <v>1585</v>
      </c>
      <c r="J101" s="2" t="s">
        <v>1586</v>
      </c>
      <c r="K101" s="4" t="s">
        <v>335</v>
      </c>
    </row>
    <row r="102" spans="1:11" ht="15" customHeight="1" x14ac:dyDescent="0.3">
      <c r="A102" s="2" t="s">
        <v>324</v>
      </c>
      <c r="B102" s="2" t="s">
        <v>34332</v>
      </c>
      <c r="C102" s="3">
        <v>24</v>
      </c>
      <c r="D102" s="2" t="s">
        <v>1074</v>
      </c>
      <c r="E102" s="2" t="s">
        <v>1477</v>
      </c>
      <c r="F102" s="2"/>
      <c r="G102" s="2" t="s">
        <v>827</v>
      </c>
      <c r="H102" s="2" t="s">
        <v>328</v>
      </c>
      <c r="I102" s="2" t="s">
        <v>1043</v>
      </c>
      <c r="J102" s="2" t="s">
        <v>632</v>
      </c>
      <c r="K102" s="4" t="s">
        <v>1583</v>
      </c>
    </row>
    <row r="103" spans="1:11" ht="15" customHeight="1" x14ac:dyDescent="0.3">
      <c r="A103" s="2" t="s">
        <v>324</v>
      </c>
      <c r="B103" s="2" t="s">
        <v>34332</v>
      </c>
      <c r="C103" s="3">
        <v>24</v>
      </c>
      <c r="D103" s="2" t="s">
        <v>1074</v>
      </c>
      <c r="E103" s="2" t="s">
        <v>1477</v>
      </c>
      <c r="F103" s="2"/>
      <c r="G103" s="2" t="s">
        <v>1580</v>
      </c>
      <c r="H103" s="2" t="s">
        <v>1587</v>
      </c>
      <c r="I103" s="2" t="s">
        <v>1588</v>
      </c>
      <c r="J103" s="2" t="s">
        <v>1589</v>
      </c>
      <c r="K103" s="4" t="s">
        <v>335</v>
      </c>
    </row>
    <row r="104" spans="1:11" ht="15" customHeight="1" x14ac:dyDescent="0.3">
      <c r="A104" s="2" t="s">
        <v>324</v>
      </c>
      <c r="B104" s="2" t="s">
        <v>34332</v>
      </c>
      <c r="C104" s="3">
        <v>24</v>
      </c>
      <c r="D104" s="2" t="s">
        <v>1074</v>
      </c>
      <c r="E104" s="2" t="s">
        <v>1488</v>
      </c>
      <c r="F104" s="2"/>
      <c r="G104" s="2" t="s">
        <v>1590</v>
      </c>
      <c r="H104" s="2" t="s">
        <v>1591</v>
      </c>
      <c r="I104" s="2" t="s">
        <v>1592</v>
      </c>
      <c r="J104" s="2" t="s">
        <v>1593</v>
      </c>
      <c r="K104" s="4" t="s">
        <v>335</v>
      </c>
    </row>
    <row r="105" spans="1:11" ht="15" customHeight="1" x14ac:dyDescent="0.3">
      <c r="A105" s="2" t="s">
        <v>324</v>
      </c>
      <c r="B105" s="2" t="s">
        <v>34332</v>
      </c>
      <c r="C105" s="3">
        <v>24</v>
      </c>
      <c r="D105" s="2" t="s">
        <v>1074</v>
      </c>
      <c r="E105" s="2" t="s">
        <v>1486</v>
      </c>
      <c r="F105" s="2"/>
      <c r="G105" s="2" t="s">
        <v>648</v>
      </c>
      <c r="H105" s="2" t="s">
        <v>1594</v>
      </c>
      <c r="I105" s="2" t="s">
        <v>670</v>
      </c>
      <c r="J105" s="2" t="s">
        <v>777</v>
      </c>
      <c r="K105" s="4" t="s">
        <v>1595</v>
      </c>
    </row>
    <row r="106" spans="1:11" ht="15" customHeight="1" x14ac:dyDescent="0.3">
      <c r="A106" s="2" t="s">
        <v>324</v>
      </c>
      <c r="B106" s="2" t="s">
        <v>34332</v>
      </c>
      <c r="C106" s="3">
        <v>24</v>
      </c>
      <c r="D106" s="2" t="s">
        <v>1074</v>
      </c>
      <c r="E106" s="2" t="s">
        <v>1468</v>
      </c>
      <c r="F106" s="2" t="s">
        <v>60</v>
      </c>
      <c r="G106" s="2"/>
      <c r="H106" s="2" t="s">
        <v>1596</v>
      </c>
      <c r="I106" s="2" t="s">
        <v>1597</v>
      </c>
      <c r="J106" s="2" t="s">
        <v>1598</v>
      </c>
      <c r="K106" s="4" t="s">
        <v>335</v>
      </c>
    </row>
    <row r="107" spans="1:11" ht="15" customHeight="1" x14ac:dyDescent="0.3">
      <c r="A107" s="2" t="s">
        <v>324</v>
      </c>
      <c r="B107" s="2" t="s">
        <v>34332</v>
      </c>
      <c r="C107" s="3">
        <v>24</v>
      </c>
      <c r="D107" s="2" t="s">
        <v>1074</v>
      </c>
      <c r="E107" s="2" t="s">
        <v>1489</v>
      </c>
      <c r="F107" s="2" t="s">
        <v>1532</v>
      </c>
      <c r="G107" s="2"/>
      <c r="H107" s="2" t="s">
        <v>1596</v>
      </c>
      <c r="I107" s="2" t="s">
        <v>746</v>
      </c>
      <c r="J107" s="2" t="s">
        <v>957</v>
      </c>
      <c r="K107" s="4" t="s">
        <v>335</v>
      </c>
    </row>
    <row r="108" spans="1:11" ht="15" customHeight="1" x14ac:dyDescent="0.3">
      <c r="A108" s="2" t="s">
        <v>336</v>
      </c>
      <c r="B108" s="2" t="s">
        <v>41</v>
      </c>
      <c r="C108" s="3">
        <v>25</v>
      </c>
      <c r="D108" s="2" t="s">
        <v>1088</v>
      </c>
      <c r="E108" s="2" t="s">
        <v>1488</v>
      </c>
      <c r="F108" s="2"/>
      <c r="G108" s="2" t="s">
        <v>1599</v>
      </c>
      <c r="H108" s="2" t="s">
        <v>339</v>
      </c>
      <c r="I108" s="2" t="s">
        <v>700</v>
      </c>
      <c r="J108" s="2" t="s">
        <v>740</v>
      </c>
      <c r="K108" s="4" t="s">
        <v>1093</v>
      </c>
    </row>
    <row r="109" spans="1:11" ht="15" customHeight="1" x14ac:dyDescent="0.3">
      <c r="A109" s="2" t="s">
        <v>336</v>
      </c>
      <c r="B109" s="2" t="s">
        <v>41</v>
      </c>
      <c r="C109" s="3">
        <v>25</v>
      </c>
      <c r="D109" s="2" t="s">
        <v>1088</v>
      </c>
      <c r="E109" s="2" t="s">
        <v>1468</v>
      </c>
      <c r="F109" s="2" t="s">
        <v>60</v>
      </c>
      <c r="G109" s="2" t="s">
        <v>1384</v>
      </c>
      <c r="H109" s="2" t="s">
        <v>339</v>
      </c>
      <c r="I109" s="2" t="s">
        <v>635</v>
      </c>
      <c r="J109" s="2" t="s">
        <v>790</v>
      </c>
      <c r="K109" s="4" t="s">
        <v>1093</v>
      </c>
    </row>
    <row r="110" spans="1:11" ht="15" customHeight="1" x14ac:dyDescent="0.3">
      <c r="A110" s="2" t="s">
        <v>348</v>
      </c>
      <c r="B110" s="2" t="s">
        <v>34333</v>
      </c>
      <c r="C110" s="3">
        <v>26</v>
      </c>
      <c r="D110" s="2" t="s">
        <v>1099</v>
      </c>
      <c r="E110" s="2" t="s">
        <v>1488</v>
      </c>
      <c r="F110" s="2"/>
      <c r="G110" s="2" t="s">
        <v>811</v>
      </c>
      <c r="H110" s="2" t="s">
        <v>315</v>
      </c>
      <c r="I110" s="2" t="s">
        <v>1501</v>
      </c>
      <c r="J110" s="2" t="s">
        <v>1600</v>
      </c>
      <c r="K110" s="4" t="s">
        <v>360</v>
      </c>
    </row>
    <row r="111" spans="1:11" ht="15" customHeight="1" x14ac:dyDescent="0.3">
      <c r="A111" s="2" t="s">
        <v>348</v>
      </c>
      <c r="B111" s="2" t="s">
        <v>34333</v>
      </c>
      <c r="C111" s="3">
        <v>26</v>
      </c>
      <c r="D111" s="2" t="s">
        <v>1099</v>
      </c>
      <c r="E111" s="2" t="s">
        <v>1468</v>
      </c>
      <c r="F111" s="2" t="s">
        <v>60</v>
      </c>
      <c r="G111" s="2"/>
      <c r="H111" s="2" t="s">
        <v>1572</v>
      </c>
      <c r="I111" s="2"/>
      <c r="J111" s="2" t="s">
        <v>1601</v>
      </c>
      <c r="K111" s="4" t="s">
        <v>360</v>
      </c>
    </row>
    <row r="112" spans="1:11" ht="15" customHeight="1" x14ac:dyDescent="0.3">
      <c r="A112" s="2" t="s">
        <v>361</v>
      </c>
      <c r="B112" s="2" t="s">
        <v>34334</v>
      </c>
      <c r="C112" s="3">
        <v>27</v>
      </c>
      <c r="D112" s="2" t="s">
        <v>1105</v>
      </c>
      <c r="E112" s="2" t="s">
        <v>1468</v>
      </c>
      <c r="F112" s="2" t="s">
        <v>1602</v>
      </c>
      <c r="G112" s="2" t="s">
        <v>1603</v>
      </c>
      <c r="H112" s="2" t="s">
        <v>1116</v>
      </c>
      <c r="I112" s="2"/>
      <c r="J112" s="2"/>
      <c r="K112" s="4" t="s">
        <v>369</v>
      </c>
    </row>
    <row r="113" spans="1:11" ht="15" customHeight="1" x14ac:dyDescent="0.3">
      <c r="A113" s="2" t="s">
        <v>361</v>
      </c>
      <c r="B113" s="2" t="s">
        <v>34334</v>
      </c>
      <c r="C113" s="3">
        <v>27</v>
      </c>
      <c r="D113" s="2" t="s">
        <v>1105</v>
      </c>
      <c r="E113" s="2" t="s">
        <v>1466</v>
      </c>
      <c r="F113" s="2" t="s">
        <v>147</v>
      </c>
      <c r="G113" s="2" t="s">
        <v>140</v>
      </c>
      <c r="H113" s="2" t="s">
        <v>1116</v>
      </c>
      <c r="I113" s="2"/>
      <c r="J113" s="2"/>
      <c r="K113" s="4" t="s">
        <v>369</v>
      </c>
    </row>
    <row r="114" spans="1:11" ht="15" customHeight="1" x14ac:dyDescent="0.3">
      <c r="A114" s="2" t="s">
        <v>361</v>
      </c>
      <c r="B114" s="2" t="s">
        <v>34334</v>
      </c>
      <c r="C114" s="3">
        <v>27</v>
      </c>
      <c r="D114" s="2" t="s">
        <v>1105</v>
      </c>
      <c r="E114" s="2" t="s">
        <v>1489</v>
      </c>
      <c r="F114" s="2" t="s">
        <v>174</v>
      </c>
      <c r="G114" s="2" t="s">
        <v>1604</v>
      </c>
      <c r="H114" s="2" t="s">
        <v>1116</v>
      </c>
      <c r="I114" s="2"/>
      <c r="J114" s="2"/>
      <c r="K114" s="4" t="s">
        <v>369</v>
      </c>
    </row>
    <row r="115" spans="1:11" ht="15" customHeight="1" x14ac:dyDescent="0.3">
      <c r="A115" s="2" t="s">
        <v>370</v>
      </c>
      <c r="B115" s="2" t="s">
        <v>34335</v>
      </c>
      <c r="C115" s="3">
        <v>28</v>
      </c>
      <c r="D115" s="2" t="s">
        <v>1126</v>
      </c>
      <c r="E115" s="2" t="s">
        <v>1477</v>
      </c>
      <c r="F115" s="2"/>
      <c r="G115" s="2" t="s">
        <v>1605</v>
      </c>
      <c r="H115" s="2" t="s">
        <v>375</v>
      </c>
      <c r="I115" s="2" t="s">
        <v>1606</v>
      </c>
      <c r="J115" s="2" t="s">
        <v>1607</v>
      </c>
      <c r="K115" s="4" t="s">
        <v>385</v>
      </c>
    </row>
    <row r="116" spans="1:11" ht="15" customHeight="1" x14ac:dyDescent="0.3">
      <c r="A116" s="2" t="s">
        <v>370</v>
      </c>
      <c r="B116" s="2" t="s">
        <v>34335</v>
      </c>
      <c r="C116" s="3">
        <v>28</v>
      </c>
      <c r="D116" s="2" t="s">
        <v>1126</v>
      </c>
      <c r="E116" s="2" t="s">
        <v>1524</v>
      </c>
      <c r="F116" s="2"/>
      <c r="G116" s="2"/>
      <c r="H116" s="2" t="s">
        <v>1608</v>
      </c>
      <c r="I116" s="2"/>
      <c r="J116" s="2" t="s">
        <v>1609</v>
      </c>
      <c r="K116" s="4" t="s">
        <v>385</v>
      </c>
    </row>
    <row r="117" spans="1:11" ht="15" customHeight="1" x14ac:dyDescent="0.3">
      <c r="A117" s="2" t="s">
        <v>370</v>
      </c>
      <c r="B117" s="2" t="s">
        <v>34335</v>
      </c>
      <c r="C117" s="3">
        <v>28</v>
      </c>
      <c r="D117" s="2" t="s">
        <v>1126</v>
      </c>
      <c r="E117" s="2" t="s">
        <v>1496</v>
      </c>
      <c r="F117" s="2"/>
      <c r="G117" s="2" t="s">
        <v>1610</v>
      </c>
      <c r="H117" s="2" t="s">
        <v>1611</v>
      </c>
      <c r="I117" s="2" t="s">
        <v>1612</v>
      </c>
      <c r="J117" s="2" t="s">
        <v>1613</v>
      </c>
      <c r="K117" s="4" t="s">
        <v>385</v>
      </c>
    </row>
    <row r="118" spans="1:11" ht="15" customHeight="1" x14ac:dyDescent="0.3">
      <c r="A118" s="2" t="s">
        <v>370</v>
      </c>
      <c r="B118" s="2" t="s">
        <v>34335</v>
      </c>
      <c r="C118" s="3">
        <v>28</v>
      </c>
      <c r="D118" s="2" t="s">
        <v>1126</v>
      </c>
      <c r="E118" s="2" t="s">
        <v>1477</v>
      </c>
      <c r="F118" s="2" t="s">
        <v>1614</v>
      </c>
      <c r="G118" s="2" t="s">
        <v>1615</v>
      </c>
      <c r="H118" s="2" t="s">
        <v>375</v>
      </c>
      <c r="I118" s="2" t="s">
        <v>776</v>
      </c>
      <c r="J118" s="2" t="s">
        <v>740</v>
      </c>
      <c r="K118" s="4" t="s">
        <v>385</v>
      </c>
    </row>
    <row r="119" spans="1:11" ht="15" customHeight="1" x14ac:dyDescent="0.3">
      <c r="A119" s="2" t="s">
        <v>370</v>
      </c>
      <c r="B119" s="2" t="s">
        <v>34335</v>
      </c>
      <c r="C119" s="3">
        <v>28</v>
      </c>
      <c r="D119" s="2" t="s">
        <v>1126</v>
      </c>
      <c r="E119" s="2" t="s">
        <v>1477</v>
      </c>
      <c r="F119" s="2" t="s">
        <v>1614</v>
      </c>
      <c r="G119" s="2" t="s">
        <v>345</v>
      </c>
      <c r="H119" s="2" t="s">
        <v>375</v>
      </c>
      <c r="I119" s="2" t="s">
        <v>700</v>
      </c>
      <c r="J119" s="2" t="s">
        <v>776</v>
      </c>
      <c r="K119" s="4" t="s">
        <v>385</v>
      </c>
    </row>
    <row r="120" spans="1:11" ht="15" customHeight="1" x14ac:dyDescent="0.3">
      <c r="A120" s="2" t="s">
        <v>370</v>
      </c>
      <c r="B120" s="2" t="s">
        <v>34335</v>
      </c>
      <c r="C120" s="3">
        <v>28</v>
      </c>
      <c r="D120" s="2" t="s">
        <v>1126</v>
      </c>
      <c r="E120" s="2" t="s">
        <v>1468</v>
      </c>
      <c r="F120" s="2" t="s">
        <v>60</v>
      </c>
      <c r="G120" s="2"/>
      <c r="H120" s="2" t="s">
        <v>375</v>
      </c>
      <c r="I120" s="2" t="s">
        <v>851</v>
      </c>
      <c r="J120" s="2" t="s">
        <v>700</v>
      </c>
      <c r="K120" s="4" t="s">
        <v>385</v>
      </c>
    </row>
    <row r="121" spans="1:11" ht="15" customHeight="1" x14ac:dyDescent="0.3">
      <c r="A121" s="2" t="s">
        <v>370</v>
      </c>
      <c r="B121" s="2" t="s">
        <v>34335</v>
      </c>
      <c r="C121" s="3">
        <v>28</v>
      </c>
      <c r="D121" s="2" t="s">
        <v>1126</v>
      </c>
      <c r="E121" s="2" t="s">
        <v>1489</v>
      </c>
      <c r="F121" s="2" t="s">
        <v>1616</v>
      </c>
      <c r="G121" s="2" t="s">
        <v>1100</v>
      </c>
      <c r="H121" s="2" t="s">
        <v>1617</v>
      </c>
      <c r="I121" s="2" t="s">
        <v>635</v>
      </c>
      <c r="J121" s="2" t="s">
        <v>851</v>
      </c>
      <c r="K121" s="4" t="s">
        <v>385</v>
      </c>
    </row>
    <row r="122" spans="1:11" ht="15" customHeight="1" x14ac:dyDescent="0.3">
      <c r="A122" s="2" t="s">
        <v>386</v>
      </c>
      <c r="B122" s="2" t="s">
        <v>34336</v>
      </c>
      <c r="C122" s="3">
        <v>29</v>
      </c>
      <c r="D122" s="2" t="s">
        <v>1139</v>
      </c>
      <c r="E122" s="2" t="s">
        <v>1466</v>
      </c>
      <c r="F122" s="2" t="s">
        <v>147</v>
      </c>
      <c r="G122" s="2" t="s">
        <v>1148</v>
      </c>
      <c r="H122" s="2" t="s">
        <v>1149</v>
      </c>
      <c r="I122" s="2"/>
      <c r="J122" s="2"/>
      <c r="K122" s="4" t="s">
        <v>1142</v>
      </c>
    </row>
    <row r="123" spans="1:11" ht="15" customHeight="1" x14ac:dyDescent="0.3">
      <c r="A123" s="2" t="s">
        <v>386</v>
      </c>
      <c r="B123" s="2" t="s">
        <v>34336</v>
      </c>
      <c r="C123" s="3">
        <v>29</v>
      </c>
      <c r="D123" s="2" t="s">
        <v>1139</v>
      </c>
      <c r="E123" s="2" t="s">
        <v>1489</v>
      </c>
      <c r="F123" s="2" t="s">
        <v>1532</v>
      </c>
      <c r="G123" s="2"/>
      <c r="H123" s="2" t="s">
        <v>1618</v>
      </c>
      <c r="I123" s="2"/>
      <c r="J123" s="2"/>
      <c r="K123" s="4" t="s">
        <v>397</v>
      </c>
    </row>
    <row r="124" spans="1:11" ht="15" customHeight="1" x14ac:dyDescent="0.3">
      <c r="A124" s="2" t="s">
        <v>386</v>
      </c>
      <c r="B124" s="2" t="s">
        <v>34336</v>
      </c>
      <c r="C124" s="3">
        <v>29</v>
      </c>
      <c r="D124" s="2" t="s">
        <v>1139</v>
      </c>
      <c r="E124" s="2" t="s">
        <v>1481</v>
      </c>
      <c r="F124" s="2"/>
      <c r="G124" s="2" t="s">
        <v>1619</v>
      </c>
      <c r="H124" s="2" t="s">
        <v>1143</v>
      </c>
      <c r="I124" s="2"/>
      <c r="J124" s="2" t="s">
        <v>851</v>
      </c>
      <c r="K124" s="4" t="s">
        <v>1142</v>
      </c>
    </row>
    <row r="125" spans="1:11" ht="15" customHeight="1" x14ac:dyDescent="0.3">
      <c r="A125" s="2" t="s">
        <v>398</v>
      </c>
      <c r="B125" s="2" t="s">
        <v>34337</v>
      </c>
      <c r="C125" s="3">
        <v>30</v>
      </c>
      <c r="D125" s="2" t="s">
        <v>1163</v>
      </c>
      <c r="E125" s="2" t="s">
        <v>1468</v>
      </c>
      <c r="F125" s="2"/>
      <c r="G125" s="2" t="s">
        <v>321</v>
      </c>
      <c r="H125" s="2" t="s">
        <v>30</v>
      </c>
      <c r="I125" s="2" t="s">
        <v>790</v>
      </c>
      <c r="J125" s="2" t="s">
        <v>1620</v>
      </c>
      <c r="K125" s="4" t="s">
        <v>1621</v>
      </c>
    </row>
    <row r="126" spans="1:11" ht="15" customHeight="1" x14ac:dyDescent="0.3">
      <c r="A126" s="2" t="s">
        <v>398</v>
      </c>
      <c r="B126" s="2" t="s">
        <v>34337</v>
      </c>
      <c r="C126" s="3">
        <v>30</v>
      </c>
      <c r="D126" s="2" t="s">
        <v>1163</v>
      </c>
      <c r="E126" s="2" t="s">
        <v>1468</v>
      </c>
      <c r="F126" s="2" t="s">
        <v>60</v>
      </c>
      <c r="G126" s="2" t="s">
        <v>1384</v>
      </c>
      <c r="H126" s="2" t="s">
        <v>1622</v>
      </c>
      <c r="I126" s="2" t="s">
        <v>771</v>
      </c>
      <c r="J126" s="2" t="s">
        <v>858</v>
      </c>
      <c r="K126" s="4" t="s">
        <v>1621</v>
      </c>
    </row>
    <row r="127" spans="1:11" ht="15" customHeight="1" x14ac:dyDescent="0.3">
      <c r="A127" s="2" t="s">
        <v>409</v>
      </c>
      <c r="B127" s="2" t="s">
        <v>34338</v>
      </c>
      <c r="C127" s="3">
        <v>31</v>
      </c>
      <c r="D127" s="2" t="s">
        <v>1173</v>
      </c>
      <c r="E127" s="2" t="s">
        <v>1466</v>
      </c>
      <c r="F127" s="2" t="s">
        <v>147</v>
      </c>
      <c r="G127" s="2"/>
      <c r="H127" s="2"/>
      <c r="I127" s="2"/>
      <c r="J127" s="2"/>
      <c r="K127" s="4" t="s">
        <v>1623</v>
      </c>
    </row>
    <row r="128" spans="1:11" ht="15" customHeight="1" x14ac:dyDescent="0.3">
      <c r="A128" s="2" t="s">
        <v>409</v>
      </c>
      <c r="B128" s="2" t="s">
        <v>34338</v>
      </c>
      <c r="C128" s="3">
        <v>31</v>
      </c>
      <c r="D128" s="2" t="s">
        <v>1173</v>
      </c>
      <c r="E128" s="2" t="s">
        <v>1488</v>
      </c>
      <c r="F128" s="2"/>
      <c r="G128" s="2"/>
      <c r="H128" s="2" t="s">
        <v>1624</v>
      </c>
      <c r="I128" s="2"/>
      <c r="J128" s="2"/>
      <c r="K128" s="4" t="s">
        <v>1623</v>
      </c>
    </row>
    <row r="129" spans="1:11" ht="15" customHeight="1" x14ac:dyDescent="0.3">
      <c r="A129" s="2" t="s">
        <v>409</v>
      </c>
      <c r="B129" s="2" t="s">
        <v>34338</v>
      </c>
      <c r="C129" s="3">
        <v>31</v>
      </c>
      <c r="D129" s="2" t="s">
        <v>1173</v>
      </c>
      <c r="E129" s="2" t="s">
        <v>1468</v>
      </c>
      <c r="F129" s="2" t="s">
        <v>60</v>
      </c>
      <c r="G129" s="2"/>
      <c r="H129" s="2" t="s">
        <v>1625</v>
      </c>
      <c r="I129" s="2"/>
      <c r="J129" s="2"/>
      <c r="K129" s="4" t="s">
        <v>1623</v>
      </c>
    </row>
    <row r="130" spans="1:11" ht="15" customHeight="1" x14ac:dyDescent="0.3">
      <c r="A130" s="2" t="s">
        <v>420</v>
      </c>
      <c r="B130" s="2" t="s">
        <v>34339</v>
      </c>
      <c r="C130" s="3">
        <v>32</v>
      </c>
      <c r="D130" s="2" t="s">
        <v>1183</v>
      </c>
      <c r="E130" s="2" t="s">
        <v>1477</v>
      </c>
      <c r="F130" s="2" t="s">
        <v>1626</v>
      </c>
      <c r="G130" s="2"/>
      <c r="H130" s="2" t="s">
        <v>1627</v>
      </c>
      <c r="I130" s="2"/>
      <c r="J130" s="2"/>
      <c r="K130" s="4" t="s">
        <v>1628</v>
      </c>
    </row>
    <row r="131" spans="1:11" ht="15" customHeight="1" x14ac:dyDescent="0.3">
      <c r="A131" s="2" t="s">
        <v>420</v>
      </c>
      <c r="B131" s="2" t="s">
        <v>34339</v>
      </c>
      <c r="C131" s="3">
        <v>32</v>
      </c>
      <c r="D131" s="2" t="s">
        <v>1183</v>
      </c>
      <c r="E131" s="2" t="s">
        <v>1477</v>
      </c>
      <c r="F131" s="2"/>
      <c r="G131" s="2" t="s">
        <v>827</v>
      </c>
      <c r="H131" s="2" t="s">
        <v>1629</v>
      </c>
      <c r="I131" s="2" t="s">
        <v>736</v>
      </c>
      <c r="J131" s="2" t="s">
        <v>740</v>
      </c>
      <c r="K131" s="4" t="s">
        <v>1186</v>
      </c>
    </row>
    <row r="132" spans="1:11" ht="15" customHeight="1" x14ac:dyDescent="0.3">
      <c r="A132" s="2" t="s">
        <v>420</v>
      </c>
      <c r="B132" s="2" t="s">
        <v>34339</v>
      </c>
      <c r="C132" s="3">
        <v>32</v>
      </c>
      <c r="D132" s="2" t="s">
        <v>1183</v>
      </c>
      <c r="E132" s="2" t="s">
        <v>1567</v>
      </c>
      <c r="F132" s="2"/>
      <c r="G132" s="2" t="s">
        <v>827</v>
      </c>
      <c r="H132" s="2" t="s">
        <v>1630</v>
      </c>
      <c r="I132" s="2"/>
      <c r="J132" s="2" t="s">
        <v>740</v>
      </c>
      <c r="K132" s="4" t="s">
        <v>1186</v>
      </c>
    </row>
    <row r="133" spans="1:11" ht="15" customHeight="1" x14ac:dyDescent="0.3">
      <c r="A133" s="2" t="s">
        <v>420</v>
      </c>
      <c r="B133" s="2" t="s">
        <v>34339</v>
      </c>
      <c r="C133" s="3">
        <v>32</v>
      </c>
      <c r="D133" s="2" t="s">
        <v>1183</v>
      </c>
      <c r="E133" s="2" t="s">
        <v>1488</v>
      </c>
      <c r="F133" s="2"/>
      <c r="G133" s="2" t="s">
        <v>648</v>
      </c>
      <c r="H133" s="2" t="s">
        <v>1629</v>
      </c>
      <c r="I133" s="2" t="s">
        <v>790</v>
      </c>
      <c r="J133" s="2" t="s">
        <v>736</v>
      </c>
      <c r="K133" s="4" t="s">
        <v>1186</v>
      </c>
    </row>
    <row r="134" spans="1:11" ht="15" customHeight="1" x14ac:dyDescent="0.3">
      <c r="A134" s="2" t="s">
        <v>420</v>
      </c>
      <c r="B134" s="2" t="s">
        <v>34339</v>
      </c>
      <c r="C134" s="3">
        <v>32</v>
      </c>
      <c r="D134" s="2" t="s">
        <v>1183</v>
      </c>
      <c r="E134" s="2" t="s">
        <v>1567</v>
      </c>
      <c r="F134" s="2"/>
      <c r="G134" s="2"/>
      <c r="H134" s="2" t="s">
        <v>1568</v>
      </c>
      <c r="I134" s="2"/>
      <c r="J134" s="2" t="s">
        <v>736</v>
      </c>
      <c r="K134" s="4" t="s">
        <v>1628</v>
      </c>
    </row>
    <row r="135" spans="1:11" ht="15" customHeight="1" x14ac:dyDescent="0.3">
      <c r="A135" s="2" t="s">
        <v>420</v>
      </c>
      <c r="B135" s="2" t="s">
        <v>34339</v>
      </c>
      <c r="C135" s="3">
        <v>32</v>
      </c>
      <c r="D135" s="2" t="s">
        <v>1183</v>
      </c>
      <c r="E135" s="2" t="s">
        <v>1468</v>
      </c>
      <c r="F135" s="2" t="s">
        <v>60</v>
      </c>
      <c r="G135" s="2"/>
      <c r="H135" s="2" t="s">
        <v>1631</v>
      </c>
      <c r="I135" s="2" t="s">
        <v>746</v>
      </c>
      <c r="J135" s="2" t="s">
        <v>957</v>
      </c>
      <c r="K135" s="4" t="s">
        <v>1186</v>
      </c>
    </row>
    <row r="136" spans="1:11" ht="15" customHeight="1" x14ac:dyDescent="0.3">
      <c r="A136" s="2" t="s">
        <v>420</v>
      </c>
      <c r="B136" s="2" t="s">
        <v>34339</v>
      </c>
      <c r="C136" s="3">
        <v>32</v>
      </c>
      <c r="D136" s="2" t="s">
        <v>1183</v>
      </c>
      <c r="E136" s="2" t="s">
        <v>1489</v>
      </c>
      <c r="F136" s="2"/>
      <c r="G136" s="2" t="s">
        <v>1533</v>
      </c>
      <c r="H136" s="2" t="s">
        <v>1631</v>
      </c>
      <c r="I136" s="2" t="s">
        <v>858</v>
      </c>
      <c r="J136" s="2" t="s">
        <v>746</v>
      </c>
      <c r="K136" s="4" t="s">
        <v>1628</v>
      </c>
    </row>
    <row r="137" spans="1:11" ht="15" customHeight="1" x14ac:dyDescent="0.3">
      <c r="A137" s="2" t="s">
        <v>430</v>
      </c>
      <c r="B137" s="2" t="s">
        <v>34340</v>
      </c>
      <c r="C137" s="3">
        <v>33</v>
      </c>
      <c r="D137" s="2" t="s">
        <v>1193</v>
      </c>
      <c r="E137" s="2" t="s">
        <v>1567</v>
      </c>
      <c r="F137" s="2"/>
      <c r="G137" s="2" t="s">
        <v>827</v>
      </c>
      <c r="H137" s="2" t="s">
        <v>1630</v>
      </c>
      <c r="I137" s="2"/>
      <c r="J137" s="2"/>
      <c r="K137" s="4" t="s">
        <v>1632</v>
      </c>
    </row>
    <row r="138" spans="1:11" ht="15" customHeight="1" x14ac:dyDescent="0.3">
      <c r="A138" s="2" t="s">
        <v>430</v>
      </c>
      <c r="B138" s="2" t="s">
        <v>34340</v>
      </c>
      <c r="C138" s="3">
        <v>33</v>
      </c>
      <c r="D138" s="2" t="s">
        <v>1193</v>
      </c>
      <c r="E138" s="2" t="s">
        <v>1567</v>
      </c>
      <c r="F138" s="2"/>
      <c r="G138" s="2" t="s">
        <v>648</v>
      </c>
      <c r="H138" s="2" t="s">
        <v>1568</v>
      </c>
      <c r="I138" s="2"/>
      <c r="J138" s="2"/>
      <c r="K138" s="4" t="s">
        <v>1632</v>
      </c>
    </row>
    <row r="139" spans="1:11" ht="15" customHeight="1" x14ac:dyDescent="0.3">
      <c r="A139" s="2" t="s">
        <v>430</v>
      </c>
      <c r="B139" s="2" t="s">
        <v>34340</v>
      </c>
      <c r="C139" s="3">
        <v>33</v>
      </c>
      <c r="D139" s="2" t="s">
        <v>1193</v>
      </c>
      <c r="E139" s="2" t="s">
        <v>1477</v>
      </c>
      <c r="F139" s="2" t="s">
        <v>1633</v>
      </c>
      <c r="G139" s="2"/>
      <c r="H139" s="2" t="s">
        <v>1634</v>
      </c>
      <c r="I139" s="2"/>
      <c r="J139" s="2"/>
      <c r="K139" s="4" t="s">
        <v>1635</v>
      </c>
    </row>
    <row r="140" spans="1:11" ht="15" customHeight="1" x14ac:dyDescent="0.3">
      <c r="A140" s="2" t="s">
        <v>430</v>
      </c>
      <c r="B140" s="2" t="s">
        <v>34340</v>
      </c>
      <c r="C140" s="3">
        <v>33</v>
      </c>
      <c r="D140" s="2" t="s">
        <v>1193</v>
      </c>
      <c r="E140" s="2" t="s">
        <v>1477</v>
      </c>
      <c r="F140" s="2"/>
      <c r="G140" s="2" t="s">
        <v>1636</v>
      </c>
      <c r="H140" s="2" t="s">
        <v>1637</v>
      </c>
      <c r="I140" s="2" t="s">
        <v>776</v>
      </c>
      <c r="J140" s="2" t="s">
        <v>740</v>
      </c>
      <c r="K140" s="4" t="s">
        <v>1638</v>
      </c>
    </row>
    <row r="141" spans="1:11" ht="15" customHeight="1" x14ac:dyDescent="0.3">
      <c r="A141" s="2" t="s">
        <v>430</v>
      </c>
      <c r="B141" s="2" t="s">
        <v>34340</v>
      </c>
      <c r="C141" s="3">
        <v>33</v>
      </c>
      <c r="D141" s="2" t="s">
        <v>1193</v>
      </c>
      <c r="E141" s="2" t="s">
        <v>1488</v>
      </c>
      <c r="F141" s="2"/>
      <c r="G141" s="2" t="s">
        <v>648</v>
      </c>
      <c r="H141" s="2" t="s">
        <v>1639</v>
      </c>
      <c r="I141" s="2" t="s">
        <v>790</v>
      </c>
      <c r="J141" s="2" t="s">
        <v>736</v>
      </c>
      <c r="K141" s="4" t="s">
        <v>1632</v>
      </c>
    </row>
    <row r="142" spans="1:11" ht="15" customHeight="1" x14ac:dyDescent="0.3">
      <c r="A142" s="2" t="s">
        <v>430</v>
      </c>
      <c r="B142" s="2" t="s">
        <v>34340</v>
      </c>
      <c r="C142" s="3">
        <v>33</v>
      </c>
      <c r="D142" s="2" t="s">
        <v>1193</v>
      </c>
      <c r="E142" s="2" t="s">
        <v>1468</v>
      </c>
      <c r="F142" s="2" t="s">
        <v>60</v>
      </c>
      <c r="G142" s="2"/>
      <c r="H142" s="2" t="s">
        <v>1639</v>
      </c>
      <c r="I142" s="2"/>
      <c r="J142" s="2" t="s">
        <v>790</v>
      </c>
      <c r="K142" s="4" t="s">
        <v>442</v>
      </c>
    </row>
    <row r="143" spans="1:11" ht="15" customHeight="1" x14ac:dyDescent="0.3">
      <c r="A143" s="2" t="s">
        <v>430</v>
      </c>
      <c r="B143" s="2" t="s">
        <v>34340</v>
      </c>
      <c r="C143" s="3">
        <v>33</v>
      </c>
      <c r="D143" s="2" t="s">
        <v>1193</v>
      </c>
      <c r="E143" s="2" t="s">
        <v>1489</v>
      </c>
      <c r="F143" s="2" t="s">
        <v>1532</v>
      </c>
      <c r="G143" s="2"/>
      <c r="H143" s="2" t="s">
        <v>1640</v>
      </c>
      <c r="I143" s="2"/>
      <c r="J143" s="2" t="s">
        <v>635</v>
      </c>
      <c r="K143" s="4" t="s">
        <v>442</v>
      </c>
    </row>
    <row r="144" spans="1:11" ht="15" customHeight="1" x14ac:dyDescent="0.3">
      <c r="A144" s="2" t="s">
        <v>443</v>
      </c>
      <c r="B144" s="2" t="s">
        <v>34341</v>
      </c>
      <c r="C144" s="3">
        <v>34</v>
      </c>
      <c r="D144" s="2" t="s">
        <v>1204</v>
      </c>
      <c r="E144" s="2" t="s">
        <v>1488</v>
      </c>
      <c r="F144" s="2"/>
      <c r="G144" s="2" t="s">
        <v>1641</v>
      </c>
      <c r="H144" s="2" t="s">
        <v>1642</v>
      </c>
      <c r="I144" s="2"/>
      <c r="J144" s="2"/>
      <c r="K144" s="4" t="s">
        <v>1210</v>
      </c>
    </row>
    <row r="145" spans="1:11" ht="15" customHeight="1" x14ac:dyDescent="0.3">
      <c r="A145" s="2" t="s">
        <v>443</v>
      </c>
      <c r="B145" s="2" t="s">
        <v>34341</v>
      </c>
      <c r="C145" s="3">
        <v>34</v>
      </c>
      <c r="D145" s="2" t="s">
        <v>1204</v>
      </c>
      <c r="E145" s="2" t="s">
        <v>1488</v>
      </c>
      <c r="F145" s="2"/>
      <c r="G145" s="2" t="s">
        <v>648</v>
      </c>
      <c r="H145" s="2" t="s">
        <v>1643</v>
      </c>
      <c r="I145" s="2"/>
      <c r="J145" s="2"/>
      <c r="K145" s="4" t="s">
        <v>1210</v>
      </c>
    </row>
    <row r="146" spans="1:11" ht="15" customHeight="1" x14ac:dyDescent="0.3">
      <c r="A146" s="2" t="s">
        <v>443</v>
      </c>
      <c r="B146" s="2" t="s">
        <v>34341</v>
      </c>
      <c r="C146" s="3">
        <v>34</v>
      </c>
      <c r="D146" s="2" t="s">
        <v>1204</v>
      </c>
      <c r="E146" s="2" t="s">
        <v>1567</v>
      </c>
      <c r="F146" s="2"/>
      <c r="G146" s="2" t="s">
        <v>648</v>
      </c>
      <c r="H146" s="2" t="s">
        <v>1568</v>
      </c>
      <c r="I146" s="2"/>
      <c r="J146" s="2"/>
      <c r="K146" s="4" t="s">
        <v>1210</v>
      </c>
    </row>
    <row r="147" spans="1:11" ht="15" customHeight="1" x14ac:dyDescent="0.3">
      <c r="A147" s="2" t="s">
        <v>443</v>
      </c>
      <c r="B147" s="2" t="s">
        <v>34341</v>
      </c>
      <c r="C147" s="3">
        <v>34</v>
      </c>
      <c r="D147" s="2" t="s">
        <v>1204</v>
      </c>
      <c r="E147" s="2" t="s">
        <v>1486</v>
      </c>
      <c r="F147" s="2"/>
      <c r="G147" s="2" t="s">
        <v>648</v>
      </c>
      <c r="H147" s="2" t="s">
        <v>1643</v>
      </c>
      <c r="I147" s="2"/>
      <c r="J147" s="2"/>
      <c r="K147" s="4" t="s">
        <v>453</v>
      </c>
    </row>
    <row r="148" spans="1:11" ht="15" customHeight="1" x14ac:dyDescent="0.3">
      <c r="A148" s="2" t="s">
        <v>443</v>
      </c>
      <c r="B148" s="2" t="s">
        <v>34341</v>
      </c>
      <c r="C148" s="3">
        <v>34</v>
      </c>
      <c r="D148" s="2" t="s">
        <v>1204</v>
      </c>
      <c r="E148" s="2" t="s">
        <v>1477</v>
      </c>
      <c r="F148" s="2"/>
      <c r="G148" s="2" t="s">
        <v>827</v>
      </c>
      <c r="H148" s="2" t="s">
        <v>881</v>
      </c>
      <c r="I148" s="2"/>
      <c r="J148" s="2" t="s">
        <v>759</v>
      </c>
      <c r="K148" s="4" t="s">
        <v>1210</v>
      </c>
    </row>
    <row r="149" spans="1:11" ht="15" customHeight="1" x14ac:dyDescent="0.3">
      <c r="A149" s="2" t="s">
        <v>443</v>
      </c>
      <c r="B149" s="2" t="s">
        <v>34341</v>
      </c>
      <c r="C149" s="3">
        <v>34</v>
      </c>
      <c r="D149" s="2" t="s">
        <v>1204</v>
      </c>
      <c r="E149" s="2" t="s">
        <v>1468</v>
      </c>
      <c r="F149" s="2" t="s">
        <v>60</v>
      </c>
      <c r="G149" s="2"/>
      <c r="H149" s="2" t="s">
        <v>1642</v>
      </c>
      <c r="I149" s="2" t="s">
        <v>853</v>
      </c>
      <c r="J149" s="2" t="s">
        <v>740</v>
      </c>
      <c r="K149" s="4" t="s">
        <v>1210</v>
      </c>
    </row>
    <row r="150" spans="1:11" ht="15" customHeight="1" x14ac:dyDescent="0.3">
      <c r="A150" s="2" t="s">
        <v>454</v>
      </c>
      <c r="B150" s="2" t="s">
        <v>34342</v>
      </c>
      <c r="C150" s="3">
        <v>35</v>
      </c>
      <c r="D150" s="2" t="s">
        <v>1213</v>
      </c>
      <c r="E150" s="2" t="s">
        <v>1481</v>
      </c>
      <c r="F150" s="2" t="s">
        <v>1491</v>
      </c>
      <c r="G150" s="2"/>
      <c r="H150" s="2" t="s">
        <v>1644</v>
      </c>
      <c r="I150" s="2"/>
      <c r="J150" s="2" t="s">
        <v>945</v>
      </c>
      <c r="K150" s="4" t="s">
        <v>1216</v>
      </c>
    </row>
    <row r="151" spans="1:11" ht="15" customHeight="1" x14ac:dyDescent="0.3">
      <c r="A151" s="2" t="s">
        <v>454</v>
      </c>
      <c r="B151" s="2" t="s">
        <v>34342</v>
      </c>
      <c r="C151" s="3">
        <v>35</v>
      </c>
      <c r="D151" s="2" t="s">
        <v>1213</v>
      </c>
      <c r="E151" s="2" t="s">
        <v>1481</v>
      </c>
      <c r="F151" s="2"/>
      <c r="G151" s="2"/>
      <c r="H151" s="2" t="s">
        <v>1645</v>
      </c>
      <c r="I151" s="2" t="s">
        <v>781</v>
      </c>
      <c r="J151" s="2" t="s">
        <v>1125</v>
      </c>
      <c r="K151" s="4" t="s">
        <v>1216</v>
      </c>
    </row>
    <row r="152" spans="1:11" ht="15" customHeight="1" x14ac:dyDescent="0.3">
      <c r="A152" s="2" t="s">
        <v>454</v>
      </c>
      <c r="B152" s="2" t="s">
        <v>34342</v>
      </c>
      <c r="C152" s="3">
        <v>35</v>
      </c>
      <c r="D152" s="2" t="s">
        <v>1213</v>
      </c>
      <c r="E152" s="2" t="s">
        <v>1481</v>
      </c>
      <c r="F152" s="2"/>
      <c r="G152" s="2"/>
      <c r="H152" s="2" t="s">
        <v>1646</v>
      </c>
      <c r="I152" s="2" t="s">
        <v>781</v>
      </c>
      <c r="J152" s="2" t="s">
        <v>1125</v>
      </c>
      <c r="K152" s="4" t="s">
        <v>1216</v>
      </c>
    </row>
    <row r="153" spans="1:11" ht="15" customHeight="1" x14ac:dyDescent="0.3">
      <c r="A153" s="2" t="s">
        <v>454</v>
      </c>
      <c r="B153" s="2" t="s">
        <v>34342</v>
      </c>
      <c r="C153" s="3">
        <v>35</v>
      </c>
      <c r="D153" s="2" t="s">
        <v>1213</v>
      </c>
      <c r="E153" s="2" t="s">
        <v>1481</v>
      </c>
      <c r="F153" s="2"/>
      <c r="G153" s="2"/>
      <c r="H153" s="2" t="s">
        <v>1645</v>
      </c>
      <c r="I153" s="2" t="s">
        <v>781</v>
      </c>
      <c r="J153" s="2" t="s">
        <v>1125</v>
      </c>
      <c r="K153" s="4" t="s">
        <v>1216</v>
      </c>
    </row>
    <row r="154" spans="1:11" ht="15" customHeight="1" x14ac:dyDescent="0.3">
      <c r="A154" s="2" t="s">
        <v>454</v>
      </c>
      <c r="B154" s="2" t="s">
        <v>34342</v>
      </c>
      <c r="C154" s="3">
        <v>35</v>
      </c>
      <c r="D154" s="2" t="s">
        <v>1213</v>
      </c>
      <c r="E154" s="2" t="s">
        <v>1466</v>
      </c>
      <c r="F154" s="2" t="s">
        <v>147</v>
      </c>
      <c r="G154" s="2"/>
      <c r="H154" s="2" t="s">
        <v>1647</v>
      </c>
      <c r="I154" s="2" t="s">
        <v>632</v>
      </c>
      <c r="J154" s="2" t="s">
        <v>781</v>
      </c>
      <c r="K154" s="4" t="s">
        <v>1216</v>
      </c>
    </row>
    <row r="155" spans="1:11" ht="15" customHeight="1" x14ac:dyDescent="0.3">
      <c r="A155" s="2" t="s">
        <v>454</v>
      </c>
      <c r="B155" s="2" t="s">
        <v>34342</v>
      </c>
      <c r="C155" s="3">
        <v>35</v>
      </c>
      <c r="D155" s="2" t="s">
        <v>1213</v>
      </c>
      <c r="E155" s="2" t="s">
        <v>1477</v>
      </c>
      <c r="F155" s="2"/>
      <c r="G155" s="2" t="s">
        <v>1214</v>
      </c>
      <c r="H155" s="2" t="s">
        <v>412</v>
      </c>
      <c r="I155" s="2" t="s">
        <v>740</v>
      </c>
      <c r="J155" s="2" t="s">
        <v>632</v>
      </c>
      <c r="K155" s="4" t="s">
        <v>1216</v>
      </c>
    </row>
    <row r="156" spans="1:11" ht="15" customHeight="1" x14ac:dyDescent="0.3">
      <c r="A156" s="2" t="s">
        <v>454</v>
      </c>
      <c r="B156" s="2" t="s">
        <v>34342</v>
      </c>
      <c r="C156" s="3">
        <v>35</v>
      </c>
      <c r="D156" s="2" t="s">
        <v>1213</v>
      </c>
      <c r="E156" s="2" t="s">
        <v>1486</v>
      </c>
      <c r="F156" s="2"/>
      <c r="G156" s="2" t="s">
        <v>1648</v>
      </c>
      <c r="H156" s="2"/>
      <c r="I156" s="2" t="s">
        <v>790</v>
      </c>
      <c r="J156" s="2" t="s">
        <v>740</v>
      </c>
      <c r="K156" s="4" t="s">
        <v>1216</v>
      </c>
    </row>
    <row r="157" spans="1:11" ht="15" customHeight="1" x14ac:dyDescent="0.3">
      <c r="A157" s="2" t="s">
        <v>454</v>
      </c>
      <c r="B157" s="2" t="s">
        <v>34342</v>
      </c>
      <c r="C157" s="3">
        <v>35</v>
      </c>
      <c r="D157" s="2" t="s">
        <v>1213</v>
      </c>
      <c r="E157" s="2" t="s">
        <v>1486</v>
      </c>
      <c r="F157" s="2"/>
      <c r="G157" s="2" t="s">
        <v>1649</v>
      </c>
      <c r="H157" s="2"/>
      <c r="I157" s="2" t="s">
        <v>790</v>
      </c>
      <c r="J157" s="2" t="s">
        <v>740</v>
      </c>
      <c r="K157" s="4" t="s">
        <v>1216</v>
      </c>
    </row>
    <row r="158" spans="1:11" ht="15" customHeight="1" x14ac:dyDescent="0.3">
      <c r="A158" s="2" t="s">
        <v>454</v>
      </c>
      <c r="B158" s="2" t="s">
        <v>34342</v>
      </c>
      <c r="C158" s="3">
        <v>35</v>
      </c>
      <c r="D158" s="2" t="s">
        <v>1213</v>
      </c>
      <c r="E158" s="2" t="s">
        <v>1486</v>
      </c>
      <c r="F158" s="2"/>
      <c r="G158" s="2" t="s">
        <v>462</v>
      </c>
      <c r="H158" s="2"/>
      <c r="I158" s="2" t="s">
        <v>790</v>
      </c>
      <c r="J158" s="2" t="s">
        <v>740</v>
      </c>
      <c r="K158" s="4" t="s">
        <v>1216</v>
      </c>
    </row>
    <row r="159" spans="1:11" ht="15" customHeight="1" x14ac:dyDescent="0.3">
      <c r="A159" s="2" t="s">
        <v>454</v>
      </c>
      <c r="B159" s="2" t="s">
        <v>34342</v>
      </c>
      <c r="C159" s="3">
        <v>35</v>
      </c>
      <c r="D159" s="2" t="s">
        <v>1213</v>
      </c>
      <c r="E159" s="2" t="s">
        <v>1486</v>
      </c>
      <c r="F159" s="2"/>
      <c r="G159" s="2" t="s">
        <v>1650</v>
      </c>
      <c r="H159" s="2"/>
      <c r="I159" s="2" t="s">
        <v>790</v>
      </c>
      <c r="J159" s="2" t="s">
        <v>740</v>
      </c>
      <c r="K159" s="4" t="s">
        <v>1216</v>
      </c>
    </row>
    <row r="160" spans="1:11" ht="15" customHeight="1" x14ac:dyDescent="0.3">
      <c r="A160" s="2" t="s">
        <v>454</v>
      </c>
      <c r="B160" s="2" t="s">
        <v>34342</v>
      </c>
      <c r="C160" s="3">
        <v>35</v>
      </c>
      <c r="D160" s="2" t="s">
        <v>1213</v>
      </c>
      <c r="E160" s="2" t="s">
        <v>1486</v>
      </c>
      <c r="F160" s="2"/>
      <c r="G160" s="2" t="s">
        <v>345</v>
      </c>
      <c r="H160" s="2"/>
      <c r="I160" s="2" t="s">
        <v>790</v>
      </c>
      <c r="J160" s="2" t="s">
        <v>740</v>
      </c>
      <c r="K160" s="4" t="s">
        <v>1216</v>
      </c>
    </row>
    <row r="161" spans="1:11" ht="15" customHeight="1" x14ac:dyDescent="0.3">
      <c r="A161" s="2" t="s">
        <v>454</v>
      </c>
      <c r="B161" s="2" t="s">
        <v>34342</v>
      </c>
      <c r="C161" s="3">
        <v>35</v>
      </c>
      <c r="D161" s="2" t="s">
        <v>1213</v>
      </c>
      <c r="E161" s="2" t="s">
        <v>1486</v>
      </c>
      <c r="F161" s="2"/>
      <c r="G161" s="2" t="s">
        <v>1615</v>
      </c>
      <c r="H161" s="2"/>
      <c r="I161" s="2" t="s">
        <v>790</v>
      </c>
      <c r="J161" s="2" t="s">
        <v>740</v>
      </c>
      <c r="K161" s="4" t="s">
        <v>1216</v>
      </c>
    </row>
    <row r="162" spans="1:11" ht="15" customHeight="1" x14ac:dyDescent="0.3">
      <c r="A162" s="2" t="s">
        <v>454</v>
      </c>
      <c r="B162" s="2" t="s">
        <v>34342</v>
      </c>
      <c r="C162" s="3">
        <v>35</v>
      </c>
      <c r="D162" s="2" t="s">
        <v>1213</v>
      </c>
      <c r="E162" s="2" t="s">
        <v>1486</v>
      </c>
      <c r="F162" s="2"/>
      <c r="G162" s="2" t="s">
        <v>1651</v>
      </c>
      <c r="H162" s="2"/>
      <c r="I162" s="2" t="s">
        <v>790</v>
      </c>
      <c r="J162" s="2" t="s">
        <v>740</v>
      </c>
      <c r="K162" s="4" t="s">
        <v>1216</v>
      </c>
    </row>
    <row r="163" spans="1:11" ht="15" customHeight="1" x14ac:dyDescent="0.3">
      <c r="A163" s="2" t="s">
        <v>454</v>
      </c>
      <c r="B163" s="2" t="s">
        <v>34342</v>
      </c>
      <c r="C163" s="3">
        <v>35</v>
      </c>
      <c r="D163" s="2" t="s">
        <v>1213</v>
      </c>
      <c r="E163" s="2" t="s">
        <v>1486</v>
      </c>
      <c r="F163" s="2"/>
      <c r="G163" s="2"/>
      <c r="H163" s="2"/>
      <c r="I163" s="2" t="s">
        <v>790</v>
      </c>
      <c r="J163" s="2" t="s">
        <v>740</v>
      </c>
      <c r="K163" s="4" t="s">
        <v>1216</v>
      </c>
    </row>
    <row r="164" spans="1:11" ht="15" customHeight="1" x14ac:dyDescent="0.3">
      <c r="A164" s="2" t="s">
        <v>454</v>
      </c>
      <c r="B164" s="2" t="s">
        <v>34342</v>
      </c>
      <c r="C164" s="3">
        <v>35</v>
      </c>
      <c r="D164" s="2" t="s">
        <v>1213</v>
      </c>
      <c r="E164" s="2"/>
      <c r="F164" s="2"/>
      <c r="G164" s="2" t="s">
        <v>1652</v>
      </c>
      <c r="H164" s="2" t="s">
        <v>1644</v>
      </c>
      <c r="I164" s="2"/>
      <c r="J164" s="2" t="s">
        <v>740</v>
      </c>
      <c r="K164" s="4" t="s">
        <v>1216</v>
      </c>
    </row>
    <row r="165" spans="1:11" ht="15" customHeight="1" x14ac:dyDescent="0.3">
      <c r="A165" s="2" t="s">
        <v>454</v>
      </c>
      <c r="B165" s="2" t="s">
        <v>34342</v>
      </c>
      <c r="C165" s="3">
        <v>35</v>
      </c>
      <c r="D165" s="2" t="s">
        <v>1213</v>
      </c>
      <c r="E165" s="2" t="s">
        <v>1524</v>
      </c>
      <c r="F165" s="2"/>
      <c r="G165" s="2" t="s">
        <v>345</v>
      </c>
      <c r="H165" s="2" t="s">
        <v>1653</v>
      </c>
      <c r="I165" s="2"/>
      <c r="J165" s="2" t="s">
        <v>740</v>
      </c>
      <c r="K165" s="4" t="s">
        <v>1216</v>
      </c>
    </row>
    <row r="166" spans="1:11" ht="15" customHeight="1" x14ac:dyDescent="0.3">
      <c r="A166" s="2" t="s">
        <v>454</v>
      </c>
      <c r="B166" s="2" t="s">
        <v>34342</v>
      </c>
      <c r="C166" s="3">
        <v>35</v>
      </c>
      <c r="D166" s="2" t="s">
        <v>1213</v>
      </c>
      <c r="E166" s="2" t="s">
        <v>1468</v>
      </c>
      <c r="F166" s="2" t="s">
        <v>60</v>
      </c>
      <c r="G166" s="2"/>
      <c r="H166" s="2"/>
      <c r="I166" s="2"/>
      <c r="J166" s="2" t="s">
        <v>740</v>
      </c>
      <c r="K166" s="4" t="s">
        <v>1216</v>
      </c>
    </row>
    <row r="167" spans="1:11" ht="15" customHeight="1" x14ac:dyDescent="0.3">
      <c r="A167" s="2" t="s">
        <v>454</v>
      </c>
      <c r="B167" s="2" t="s">
        <v>34342</v>
      </c>
      <c r="C167" s="3">
        <v>35</v>
      </c>
      <c r="D167" s="2" t="s">
        <v>1213</v>
      </c>
      <c r="E167" s="2" t="s">
        <v>1468</v>
      </c>
      <c r="F167" s="2"/>
      <c r="G167" s="2" t="s">
        <v>140</v>
      </c>
      <c r="H167" s="2"/>
      <c r="I167" s="2" t="s">
        <v>736</v>
      </c>
      <c r="J167" s="2" t="s">
        <v>776</v>
      </c>
      <c r="K167" s="4" t="s">
        <v>1216</v>
      </c>
    </row>
    <row r="168" spans="1:11" ht="15" customHeight="1" x14ac:dyDescent="0.3">
      <c r="A168" s="2" t="s">
        <v>454</v>
      </c>
      <c r="B168" s="2" t="s">
        <v>34342</v>
      </c>
      <c r="C168" s="3">
        <v>35</v>
      </c>
      <c r="D168" s="2" t="s">
        <v>1213</v>
      </c>
      <c r="E168" s="2" t="s">
        <v>1468</v>
      </c>
      <c r="F168" s="2"/>
      <c r="G168" s="2" t="s">
        <v>1654</v>
      </c>
      <c r="H168" s="2"/>
      <c r="I168" s="2"/>
      <c r="J168" s="2" t="s">
        <v>736</v>
      </c>
      <c r="K168" s="4" t="s">
        <v>1216</v>
      </c>
    </row>
    <row r="169" spans="1:11" ht="15" customHeight="1" x14ac:dyDescent="0.3">
      <c r="A169" s="2" t="s">
        <v>454</v>
      </c>
      <c r="B169" s="2" t="s">
        <v>34342</v>
      </c>
      <c r="C169" s="3">
        <v>35</v>
      </c>
      <c r="D169" s="2" t="s">
        <v>1213</v>
      </c>
      <c r="E169" s="2"/>
      <c r="F169" s="2"/>
      <c r="G169" s="2" t="s">
        <v>1655</v>
      </c>
      <c r="H169" s="2" t="s">
        <v>1644</v>
      </c>
      <c r="I169" s="2" t="s">
        <v>639</v>
      </c>
      <c r="J169" s="2" t="s">
        <v>790</v>
      </c>
      <c r="K169" s="4" t="s">
        <v>1216</v>
      </c>
    </row>
    <row r="170" spans="1:11" ht="15" customHeight="1" x14ac:dyDescent="0.3">
      <c r="A170" s="2" t="s">
        <v>454</v>
      </c>
      <c r="B170" s="2" t="s">
        <v>34342</v>
      </c>
      <c r="C170" s="3">
        <v>35</v>
      </c>
      <c r="D170" s="2" t="s">
        <v>1213</v>
      </c>
      <c r="E170" s="2" t="s">
        <v>1486</v>
      </c>
      <c r="F170" s="2"/>
      <c r="G170" s="2" t="s">
        <v>462</v>
      </c>
      <c r="H170" s="2" t="s">
        <v>1656</v>
      </c>
      <c r="I170" s="2"/>
      <c r="J170" s="2" t="s">
        <v>790</v>
      </c>
      <c r="K170" s="4" t="s">
        <v>1216</v>
      </c>
    </row>
    <row r="171" spans="1:11" ht="15" customHeight="1" x14ac:dyDescent="0.3">
      <c r="A171" s="2" t="s">
        <v>454</v>
      </c>
      <c r="B171" s="2" t="s">
        <v>34342</v>
      </c>
      <c r="C171" s="3">
        <v>35</v>
      </c>
      <c r="D171" s="2" t="s">
        <v>1213</v>
      </c>
      <c r="E171" s="2" t="s">
        <v>1486</v>
      </c>
      <c r="F171" s="2"/>
      <c r="G171" s="2"/>
      <c r="H171" s="2" t="s">
        <v>1657</v>
      </c>
      <c r="I171" s="2"/>
      <c r="J171" s="2" t="s">
        <v>790</v>
      </c>
      <c r="K171" s="4" t="s">
        <v>1216</v>
      </c>
    </row>
    <row r="172" spans="1:11" ht="15" customHeight="1" x14ac:dyDescent="0.3">
      <c r="A172" s="2" t="s">
        <v>465</v>
      </c>
      <c r="B172" s="2" t="s">
        <v>34343</v>
      </c>
      <c r="C172" s="3">
        <v>36</v>
      </c>
      <c r="D172" s="2" t="s">
        <v>1222</v>
      </c>
      <c r="E172" s="2" t="s">
        <v>1466</v>
      </c>
      <c r="F172" s="2" t="s">
        <v>147</v>
      </c>
      <c r="G172" s="2"/>
      <c r="H172" s="2" t="s">
        <v>1658</v>
      </c>
      <c r="I172" s="2" t="s">
        <v>1659</v>
      </c>
      <c r="J172" s="2" t="s">
        <v>1660</v>
      </c>
      <c r="K172" s="4" t="s">
        <v>1224</v>
      </c>
    </row>
    <row r="173" spans="1:11" ht="15" customHeight="1" x14ac:dyDescent="0.3">
      <c r="A173" s="2" t="s">
        <v>465</v>
      </c>
      <c r="B173" s="2" t="s">
        <v>34343</v>
      </c>
      <c r="C173" s="3">
        <v>36</v>
      </c>
      <c r="D173" s="2" t="s">
        <v>1222</v>
      </c>
      <c r="E173" s="2" t="s">
        <v>1468</v>
      </c>
      <c r="F173" s="2" t="s">
        <v>1520</v>
      </c>
      <c r="G173" s="2" t="s">
        <v>140</v>
      </c>
      <c r="H173" s="2" t="s">
        <v>1223</v>
      </c>
      <c r="I173" s="2" t="s">
        <v>1043</v>
      </c>
      <c r="J173" s="2" t="s">
        <v>632</v>
      </c>
      <c r="K173" s="4" t="s">
        <v>1224</v>
      </c>
    </row>
    <row r="174" spans="1:11" ht="15" customHeight="1" x14ac:dyDescent="0.3">
      <c r="A174" s="2" t="s">
        <v>465</v>
      </c>
      <c r="B174" s="2" t="s">
        <v>34343</v>
      </c>
      <c r="C174" s="3">
        <v>36</v>
      </c>
      <c r="D174" s="2" t="s">
        <v>1222</v>
      </c>
      <c r="E174" s="2" t="s">
        <v>1466</v>
      </c>
      <c r="F174" s="2" t="s">
        <v>1661</v>
      </c>
      <c r="G174" s="2" t="s">
        <v>1662</v>
      </c>
      <c r="H174" s="2" t="s">
        <v>1223</v>
      </c>
      <c r="I174" s="2"/>
      <c r="J174" s="2" t="s">
        <v>632</v>
      </c>
      <c r="K174" s="4" t="s">
        <v>1224</v>
      </c>
    </row>
    <row r="175" spans="1:11" ht="15" customHeight="1" x14ac:dyDescent="0.3">
      <c r="A175" s="2" t="s">
        <v>465</v>
      </c>
      <c r="B175" s="2" t="s">
        <v>34343</v>
      </c>
      <c r="C175" s="3">
        <v>36</v>
      </c>
      <c r="D175" s="2" t="s">
        <v>1222</v>
      </c>
      <c r="E175" s="2"/>
      <c r="F175" s="2"/>
      <c r="G175" s="2"/>
      <c r="H175" s="2" t="s">
        <v>1663</v>
      </c>
      <c r="I175" s="2" t="s">
        <v>853</v>
      </c>
      <c r="J175" s="2" t="s">
        <v>776</v>
      </c>
      <c r="K175" s="4" t="s">
        <v>1224</v>
      </c>
    </row>
    <row r="176" spans="1:11" ht="15" customHeight="1" x14ac:dyDescent="0.3">
      <c r="A176" s="2" t="s">
        <v>476</v>
      </c>
      <c r="B176" s="2" t="s">
        <v>34344</v>
      </c>
      <c r="C176" s="3">
        <v>37</v>
      </c>
      <c r="D176" s="2" t="s">
        <v>1232</v>
      </c>
      <c r="E176" s="2" t="s">
        <v>1468</v>
      </c>
      <c r="F176" s="2" t="s">
        <v>60</v>
      </c>
      <c r="G176" s="2"/>
      <c r="H176" s="2"/>
      <c r="I176" s="2"/>
      <c r="J176" s="2"/>
      <c r="K176" s="4" t="s">
        <v>1664</v>
      </c>
    </row>
    <row r="177" spans="1:11" ht="15" customHeight="1" x14ac:dyDescent="0.3">
      <c r="A177" s="2" t="s">
        <v>484</v>
      </c>
      <c r="B177" s="2" t="s">
        <v>34345</v>
      </c>
      <c r="C177" s="3">
        <v>38</v>
      </c>
      <c r="D177" s="2" t="s">
        <v>1238</v>
      </c>
      <c r="E177" s="2" t="s">
        <v>1466</v>
      </c>
      <c r="F177" s="2" t="s">
        <v>147</v>
      </c>
      <c r="G177" s="2" t="s">
        <v>1256</v>
      </c>
      <c r="H177" s="2" t="s">
        <v>1665</v>
      </c>
      <c r="I177" s="2"/>
      <c r="J177" s="2" t="s">
        <v>1043</v>
      </c>
      <c r="K177" s="4" t="s">
        <v>1666</v>
      </c>
    </row>
    <row r="178" spans="1:11" ht="15" customHeight="1" x14ac:dyDescent="0.3">
      <c r="A178" s="2" t="s">
        <v>484</v>
      </c>
      <c r="B178" s="2" t="s">
        <v>34345</v>
      </c>
      <c r="C178" s="3">
        <v>38</v>
      </c>
      <c r="D178" s="2" t="s">
        <v>1238</v>
      </c>
      <c r="E178" s="2" t="s">
        <v>1567</v>
      </c>
      <c r="F178" s="2"/>
      <c r="G178" s="2"/>
      <c r="H178" s="2" t="s">
        <v>1667</v>
      </c>
      <c r="I178" s="2"/>
      <c r="J178" s="2" t="s">
        <v>932</v>
      </c>
      <c r="K178" s="4" t="s">
        <v>1666</v>
      </c>
    </row>
    <row r="179" spans="1:11" ht="15" customHeight="1" x14ac:dyDescent="0.3">
      <c r="A179" s="2" t="s">
        <v>484</v>
      </c>
      <c r="B179" s="2" t="s">
        <v>34345</v>
      </c>
      <c r="C179" s="3">
        <v>38</v>
      </c>
      <c r="D179" s="2" t="s">
        <v>1238</v>
      </c>
      <c r="E179" s="2" t="s">
        <v>1567</v>
      </c>
      <c r="F179" s="2"/>
      <c r="G179" s="2"/>
      <c r="H179" s="2" t="s">
        <v>1668</v>
      </c>
      <c r="I179" s="2"/>
      <c r="J179" s="2" t="s">
        <v>700</v>
      </c>
      <c r="K179" s="4" t="s">
        <v>1666</v>
      </c>
    </row>
    <row r="180" spans="1:11" ht="15" customHeight="1" x14ac:dyDescent="0.3">
      <c r="A180" s="2" t="s">
        <v>484</v>
      </c>
      <c r="B180" s="2" t="s">
        <v>34345</v>
      </c>
      <c r="C180" s="3">
        <v>38</v>
      </c>
      <c r="D180" s="2" t="s">
        <v>1238</v>
      </c>
      <c r="E180" s="2" t="s">
        <v>1567</v>
      </c>
      <c r="F180" s="2"/>
      <c r="G180" s="2"/>
      <c r="H180" s="2" t="s">
        <v>1669</v>
      </c>
      <c r="I180" s="2"/>
      <c r="J180" s="2" t="s">
        <v>700</v>
      </c>
      <c r="K180" s="4" t="s">
        <v>1666</v>
      </c>
    </row>
    <row r="181" spans="1:11" ht="15" customHeight="1" x14ac:dyDescent="0.3">
      <c r="A181" s="2" t="s">
        <v>484</v>
      </c>
      <c r="B181" s="2" t="s">
        <v>34345</v>
      </c>
      <c r="C181" s="3">
        <v>38</v>
      </c>
      <c r="D181" s="2" t="s">
        <v>1238</v>
      </c>
      <c r="E181" s="2" t="s">
        <v>1468</v>
      </c>
      <c r="F181" s="2" t="s">
        <v>60</v>
      </c>
      <c r="G181" s="2"/>
      <c r="H181" s="2" t="s">
        <v>1665</v>
      </c>
      <c r="I181" s="2"/>
      <c r="J181" s="2" t="s">
        <v>675</v>
      </c>
      <c r="K181" s="4" t="s">
        <v>1666</v>
      </c>
    </row>
    <row r="182" spans="1:11" ht="15" customHeight="1" x14ac:dyDescent="0.3">
      <c r="A182" s="2" t="s">
        <v>497</v>
      </c>
      <c r="B182" s="2" t="s">
        <v>34346</v>
      </c>
      <c r="C182" s="3">
        <v>39</v>
      </c>
      <c r="D182" s="2" t="s">
        <v>1266</v>
      </c>
      <c r="E182" s="2" t="s">
        <v>1466</v>
      </c>
      <c r="F182" s="2" t="s">
        <v>147</v>
      </c>
      <c r="G182" s="2" t="s">
        <v>1670</v>
      </c>
      <c r="H182" s="2" t="s">
        <v>1671</v>
      </c>
      <c r="I182" s="2"/>
      <c r="J182" s="2"/>
      <c r="K182" s="4" t="s">
        <v>1672</v>
      </c>
    </row>
    <row r="183" spans="1:11" ht="15" customHeight="1" x14ac:dyDescent="0.3">
      <c r="A183" s="2" t="s">
        <v>497</v>
      </c>
      <c r="B183" s="2" t="s">
        <v>34346</v>
      </c>
      <c r="C183" s="3">
        <v>39</v>
      </c>
      <c r="D183" s="2" t="s">
        <v>1266</v>
      </c>
      <c r="E183" s="2" t="s">
        <v>1496</v>
      </c>
      <c r="F183" s="2"/>
      <c r="G183" s="2" t="s">
        <v>636</v>
      </c>
      <c r="H183" s="2"/>
      <c r="I183" s="2"/>
      <c r="J183" s="2"/>
      <c r="K183" s="4" t="s">
        <v>1269</v>
      </c>
    </row>
    <row r="184" spans="1:11" ht="15" customHeight="1" x14ac:dyDescent="0.3">
      <c r="A184" s="2" t="s">
        <v>497</v>
      </c>
      <c r="B184" s="2" t="s">
        <v>34346</v>
      </c>
      <c r="C184" s="3">
        <v>39</v>
      </c>
      <c r="D184" s="2" t="s">
        <v>1266</v>
      </c>
      <c r="E184" s="2" t="s">
        <v>1477</v>
      </c>
      <c r="F184" s="2" t="s">
        <v>1673</v>
      </c>
      <c r="G184" s="2" t="s">
        <v>140</v>
      </c>
      <c r="H184" s="2" t="s">
        <v>1674</v>
      </c>
      <c r="I184" s="2"/>
      <c r="J184" s="2"/>
      <c r="K184" s="4" t="s">
        <v>1278</v>
      </c>
    </row>
    <row r="185" spans="1:11" ht="15" customHeight="1" x14ac:dyDescent="0.3">
      <c r="A185" s="2" t="s">
        <v>497</v>
      </c>
      <c r="B185" s="2" t="s">
        <v>34346</v>
      </c>
      <c r="C185" s="3">
        <v>39</v>
      </c>
      <c r="D185" s="2" t="s">
        <v>1266</v>
      </c>
      <c r="E185" s="2" t="s">
        <v>1496</v>
      </c>
      <c r="F185" s="2"/>
      <c r="G185" s="2" t="s">
        <v>345</v>
      </c>
      <c r="H185" s="2"/>
      <c r="I185" s="2"/>
      <c r="J185" s="2"/>
      <c r="K185" s="4" t="s">
        <v>1269</v>
      </c>
    </row>
    <row r="186" spans="1:11" ht="15" customHeight="1" x14ac:dyDescent="0.3">
      <c r="A186" s="2" t="s">
        <v>497</v>
      </c>
      <c r="B186" s="2" t="s">
        <v>34346</v>
      </c>
      <c r="C186" s="3">
        <v>39</v>
      </c>
      <c r="D186" s="2" t="s">
        <v>1266</v>
      </c>
      <c r="E186" s="2" t="s">
        <v>1560</v>
      </c>
      <c r="F186" s="2" t="s">
        <v>1675</v>
      </c>
      <c r="G186" s="2"/>
      <c r="H186" s="2" t="s">
        <v>1676</v>
      </c>
      <c r="I186" s="2"/>
      <c r="J186" s="2"/>
      <c r="K186" s="4" t="s">
        <v>1278</v>
      </c>
    </row>
    <row r="187" spans="1:11" ht="15" customHeight="1" x14ac:dyDescent="0.3">
      <c r="A187" s="2" t="s">
        <v>497</v>
      </c>
      <c r="B187" s="2" t="s">
        <v>34346</v>
      </c>
      <c r="C187" s="3">
        <v>39</v>
      </c>
      <c r="D187" s="2" t="s">
        <v>1266</v>
      </c>
      <c r="E187" s="2" t="s">
        <v>1489</v>
      </c>
      <c r="F187" s="2" t="s">
        <v>1677</v>
      </c>
      <c r="G187" s="2"/>
      <c r="H187" s="2" t="s">
        <v>1678</v>
      </c>
      <c r="I187" s="2"/>
      <c r="J187" s="2"/>
      <c r="K187" s="4" t="s">
        <v>1278</v>
      </c>
    </row>
    <row r="188" spans="1:11" ht="15" customHeight="1" x14ac:dyDescent="0.3">
      <c r="A188" s="2" t="s">
        <v>510</v>
      </c>
      <c r="B188" s="2" t="s">
        <v>25</v>
      </c>
      <c r="C188" s="3">
        <v>40</v>
      </c>
      <c r="D188" s="2" t="s">
        <v>1286</v>
      </c>
      <c r="E188" s="2" t="s">
        <v>1466</v>
      </c>
      <c r="F188" s="2" t="s">
        <v>147</v>
      </c>
      <c r="G188" s="2"/>
      <c r="H188" s="2" t="s">
        <v>1679</v>
      </c>
      <c r="I188" s="2" t="s">
        <v>851</v>
      </c>
      <c r="J188" s="2" t="s">
        <v>700</v>
      </c>
      <c r="K188" s="4" t="s">
        <v>1301</v>
      </c>
    </row>
    <row r="189" spans="1:11" ht="15" customHeight="1" x14ac:dyDescent="0.3">
      <c r="A189" s="2" t="s">
        <v>510</v>
      </c>
      <c r="B189" s="2" t="s">
        <v>25</v>
      </c>
      <c r="C189" s="3">
        <v>40</v>
      </c>
      <c r="D189" s="2" t="s">
        <v>1286</v>
      </c>
      <c r="E189" s="2" t="s">
        <v>1477</v>
      </c>
      <c r="F189" s="2"/>
      <c r="G189" s="2" t="s">
        <v>345</v>
      </c>
      <c r="H189" s="2" t="s">
        <v>1680</v>
      </c>
      <c r="I189" s="2" t="s">
        <v>639</v>
      </c>
      <c r="J189" s="2" t="s">
        <v>851</v>
      </c>
      <c r="K189" s="4" t="s">
        <v>1301</v>
      </c>
    </row>
    <row r="190" spans="1:11" ht="15" customHeight="1" x14ac:dyDescent="0.3">
      <c r="A190" s="2" t="s">
        <v>510</v>
      </c>
      <c r="B190" s="2" t="s">
        <v>25</v>
      </c>
      <c r="C190" s="3">
        <v>40</v>
      </c>
      <c r="D190" s="2" t="s">
        <v>1286</v>
      </c>
      <c r="E190" s="2" t="s">
        <v>1468</v>
      </c>
      <c r="F190" s="2" t="s">
        <v>60</v>
      </c>
      <c r="G190" s="2"/>
      <c r="H190" s="2" t="s">
        <v>1679</v>
      </c>
      <c r="I190" s="2" t="s">
        <v>860</v>
      </c>
      <c r="J190" s="2" t="s">
        <v>768</v>
      </c>
      <c r="K190" s="4" t="s">
        <v>1301</v>
      </c>
    </row>
    <row r="191" spans="1:11" ht="15" customHeight="1" x14ac:dyDescent="0.3">
      <c r="A191" s="2" t="s">
        <v>520</v>
      </c>
      <c r="B191" s="2" t="s">
        <v>34347</v>
      </c>
      <c r="C191" s="3">
        <v>41</v>
      </c>
      <c r="D191" s="2" t="s">
        <v>1302</v>
      </c>
      <c r="E191" s="2" t="s">
        <v>1477</v>
      </c>
      <c r="F191" s="2"/>
      <c r="G191" s="2" t="s">
        <v>1681</v>
      </c>
      <c r="H191" s="2" t="s">
        <v>524</v>
      </c>
      <c r="I191" s="2"/>
      <c r="J191" s="2"/>
      <c r="K191" s="4" t="s">
        <v>531</v>
      </c>
    </row>
    <row r="192" spans="1:11" ht="15" customHeight="1" x14ac:dyDescent="0.3">
      <c r="A192" s="2" t="s">
        <v>520</v>
      </c>
      <c r="B192" s="2" t="s">
        <v>34347</v>
      </c>
      <c r="C192" s="3">
        <v>41</v>
      </c>
      <c r="D192" s="2" t="s">
        <v>1302</v>
      </c>
      <c r="E192" s="2" t="s">
        <v>1682</v>
      </c>
      <c r="F192" s="2"/>
      <c r="G192" s="2" t="s">
        <v>1683</v>
      </c>
      <c r="H192" s="2" t="s">
        <v>1684</v>
      </c>
      <c r="I192" s="2"/>
      <c r="J192" s="2"/>
      <c r="K192" s="4" t="s">
        <v>531</v>
      </c>
    </row>
    <row r="193" spans="1:11" ht="15" customHeight="1" x14ac:dyDescent="0.3">
      <c r="A193" s="2" t="s">
        <v>520</v>
      </c>
      <c r="B193" s="2" t="s">
        <v>34347</v>
      </c>
      <c r="C193" s="3">
        <v>41</v>
      </c>
      <c r="D193" s="2" t="s">
        <v>1302</v>
      </c>
      <c r="E193" s="2" t="s">
        <v>1488</v>
      </c>
      <c r="F193" s="2"/>
      <c r="G193" s="2" t="s">
        <v>1580</v>
      </c>
      <c r="H193" s="2" t="s">
        <v>1685</v>
      </c>
      <c r="I193" s="2"/>
      <c r="J193" s="2"/>
      <c r="K193" s="4" t="s">
        <v>531</v>
      </c>
    </row>
    <row r="194" spans="1:11" ht="15" customHeight="1" x14ac:dyDescent="0.3">
      <c r="A194" s="2" t="s">
        <v>520</v>
      </c>
      <c r="B194" s="2" t="s">
        <v>34347</v>
      </c>
      <c r="C194" s="3">
        <v>41</v>
      </c>
      <c r="D194" s="2" t="s">
        <v>1302</v>
      </c>
      <c r="E194" s="2" t="s">
        <v>1496</v>
      </c>
      <c r="F194" s="2"/>
      <c r="G194" s="2" t="s">
        <v>1686</v>
      </c>
      <c r="H194" s="2" t="s">
        <v>524</v>
      </c>
      <c r="I194" s="2"/>
      <c r="J194" s="2"/>
      <c r="K194" s="4" t="s">
        <v>531</v>
      </c>
    </row>
    <row r="195" spans="1:11" ht="15" customHeight="1" x14ac:dyDescent="0.3">
      <c r="A195" s="2" t="s">
        <v>520</v>
      </c>
      <c r="B195" s="2" t="s">
        <v>34347</v>
      </c>
      <c r="C195" s="3">
        <v>41</v>
      </c>
      <c r="D195" s="2" t="s">
        <v>1302</v>
      </c>
      <c r="E195" s="2" t="s">
        <v>1488</v>
      </c>
      <c r="F195" s="2"/>
      <c r="G195" s="2"/>
      <c r="H195" s="2" t="s">
        <v>1687</v>
      </c>
      <c r="I195" s="2"/>
      <c r="J195" s="2"/>
      <c r="K195" s="4" t="s">
        <v>531</v>
      </c>
    </row>
    <row r="196" spans="1:11" ht="15" customHeight="1" x14ac:dyDescent="0.3">
      <c r="A196" s="2" t="s">
        <v>520</v>
      </c>
      <c r="B196" s="2" t="s">
        <v>34347</v>
      </c>
      <c r="C196" s="3">
        <v>41</v>
      </c>
      <c r="D196" s="2" t="s">
        <v>1302</v>
      </c>
      <c r="E196" s="2" t="s">
        <v>1468</v>
      </c>
      <c r="F196" s="2" t="s">
        <v>60</v>
      </c>
      <c r="G196" s="2"/>
      <c r="H196" s="2" t="s">
        <v>1688</v>
      </c>
      <c r="I196" s="2"/>
      <c r="J196" s="2"/>
      <c r="K196" s="4" t="s">
        <v>531</v>
      </c>
    </row>
    <row r="197" spans="1:11" ht="15" customHeight="1" x14ac:dyDescent="0.3">
      <c r="A197" s="2" t="s">
        <v>520</v>
      </c>
      <c r="B197" s="2" t="s">
        <v>34347</v>
      </c>
      <c r="C197" s="3">
        <v>41</v>
      </c>
      <c r="D197" s="2" t="s">
        <v>1302</v>
      </c>
      <c r="E197" s="2" t="s">
        <v>1488</v>
      </c>
      <c r="F197" s="2"/>
      <c r="G197" s="2"/>
      <c r="H197" s="2" t="s">
        <v>1688</v>
      </c>
      <c r="I197" s="2"/>
      <c r="J197" s="2"/>
      <c r="K197" s="4" t="s">
        <v>531</v>
      </c>
    </row>
    <row r="198" spans="1:11" ht="15" customHeight="1" x14ac:dyDescent="0.3">
      <c r="A198" s="2" t="s">
        <v>520</v>
      </c>
      <c r="B198" s="2" t="s">
        <v>34347</v>
      </c>
      <c r="C198" s="3">
        <v>41</v>
      </c>
      <c r="D198" s="2" t="s">
        <v>1302</v>
      </c>
      <c r="E198" s="2" t="s">
        <v>1488</v>
      </c>
      <c r="F198" s="2"/>
      <c r="G198" s="2"/>
      <c r="H198" s="2" t="s">
        <v>1689</v>
      </c>
      <c r="I198" s="2"/>
      <c r="J198" s="2"/>
      <c r="K198" s="4" t="s">
        <v>531</v>
      </c>
    </row>
    <row r="199" spans="1:11" ht="15" customHeight="1" x14ac:dyDescent="0.3">
      <c r="A199" s="2" t="s">
        <v>532</v>
      </c>
      <c r="B199" s="2" t="s">
        <v>34348</v>
      </c>
      <c r="C199" s="3">
        <v>42</v>
      </c>
      <c r="D199" s="2" t="s">
        <v>1309</v>
      </c>
      <c r="E199" s="2" t="s">
        <v>1466</v>
      </c>
      <c r="F199" s="2" t="s">
        <v>147</v>
      </c>
      <c r="G199" s="2" t="s">
        <v>1100</v>
      </c>
      <c r="H199" s="2" t="s">
        <v>1690</v>
      </c>
      <c r="I199" s="2"/>
      <c r="J199" s="2" t="s">
        <v>1691</v>
      </c>
      <c r="K199" s="4" t="s">
        <v>542</v>
      </c>
    </row>
    <row r="200" spans="1:11" ht="15" customHeight="1" x14ac:dyDescent="0.3">
      <c r="A200" s="2" t="s">
        <v>532</v>
      </c>
      <c r="B200" s="2" t="s">
        <v>34348</v>
      </c>
      <c r="C200" s="3">
        <v>42</v>
      </c>
      <c r="D200" s="2" t="s">
        <v>1309</v>
      </c>
      <c r="E200" s="2" t="s">
        <v>1468</v>
      </c>
      <c r="F200" s="2" t="s">
        <v>60</v>
      </c>
      <c r="G200" s="2" t="s">
        <v>811</v>
      </c>
      <c r="H200" s="2" t="s">
        <v>1690</v>
      </c>
      <c r="I200" s="2"/>
      <c r="J200" s="2" t="s">
        <v>638</v>
      </c>
      <c r="K200" s="4" t="s">
        <v>542</v>
      </c>
    </row>
    <row r="201" spans="1:11" ht="15" customHeight="1" x14ac:dyDescent="0.3">
      <c r="A201" s="2" t="s">
        <v>543</v>
      </c>
      <c r="B201" s="2" t="s">
        <v>34349</v>
      </c>
      <c r="C201" s="3">
        <v>43</v>
      </c>
      <c r="D201" s="2" t="s">
        <v>1326</v>
      </c>
      <c r="E201" s="2" t="s">
        <v>1489</v>
      </c>
      <c r="F201" s="2" t="s">
        <v>1514</v>
      </c>
      <c r="G201" s="2" t="s">
        <v>1384</v>
      </c>
      <c r="H201" s="2"/>
      <c r="I201" s="2"/>
      <c r="J201" s="2"/>
      <c r="K201" s="4" t="s">
        <v>1692</v>
      </c>
    </row>
    <row r="202" spans="1:11" ht="15" customHeight="1" x14ac:dyDescent="0.3">
      <c r="A202" s="2" t="s">
        <v>543</v>
      </c>
      <c r="B202" s="2" t="s">
        <v>34349</v>
      </c>
      <c r="C202" s="3">
        <v>43</v>
      </c>
      <c r="D202" s="2" t="s">
        <v>1326</v>
      </c>
      <c r="E202" s="2" t="s">
        <v>1560</v>
      </c>
      <c r="F202" s="2" t="s">
        <v>1693</v>
      </c>
      <c r="G202" s="2" t="s">
        <v>648</v>
      </c>
      <c r="H202" s="2" t="s">
        <v>1694</v>
      </c>
      <c r="I202" s="2"/>
      <c r="J202" s="2"/>
      <c r="K202" s="4" t="s">
        <v>1692</v>
      </c>
    </row>
    <row r="203" spans="1:11" ht="15" customHeight="1" x14ac:dyDescent="0.3">
      <c r="A203" s="2" t="s">
        <v>543</v>
      </c>
      <c r="B203" s="2" t="s">
        <v>34349</v>
      </c>
      <c r="C203" s="3">
        <v>43</v>
      </c>
      <c r="D203" s="2" t="s">
        <v>1326</v>
      </c>
      <c r="E203" s="2" t="s">
        <v>1489</v>
      </c>
      <c r="F203" s="2" t="s">
        <v>174</v>
      </c>
      <c r="G203" s="2"/>
      <c r="H203" s="2"/>
      <c r="I203" s="2"/>
      <c r="J203" s="2"/>
      <c r="K203" s="4" t="s">
        <v>1692</v>
      </c>
    </row>
    <row r="204" spans="1:11" ht="15" customHeight="1" x14ac:dyDescent="0.3">
      <c r="A204" s="2" t="s">
        <v>543</v>
      </c>
      <c r="B204" s="2" t="s">
        <v>34349</v>
      </c>
      <c r="C204" s="3">
        <v>43</v>
      </c>
      <c r="D204" s="2" t="s">
        <v>1326</v>
      </c>
      <c r="E204" s="2" t="s">
        <v>1560</v>
      </c>
      <c r="F204" s="2" t="s">
        <v>1695</v>
      </c>
      <c r="G204" s="2"/>
      <c r="H204" s="2"/>
      <c r="I204" s="2"/>
      <c r="J204" s="2"/>
      <c r="K204" s="4" t="s">
        <v>1692</v>
      </c>
    </row>
    <row r="205" spans="1:11" ht="15" customHeight="1" x14ac:dyDescent="0.3">
      <c r="A205" s="2" t="s">
        <v>543</v>
      </c>
      <c r="B205" s="2" t="s">
        <v>34349</v>
      </c>
      <c r="C205" s="3">
        <v>43</v>
      </c>
      <c r="D205" s="2" t="s">
        <v>1326</v>
      </c>
      <c r="E205" s="2" t="s">
        <v>1466</v>
      </c>
      <c r="F205" s="2" t="s">
        <v>147</v>
      </c>
      <c r="G205" s="2"/>
      <c r="H205" s="2" t="s">
        <v>501</v>
      </c>
      <c r="I205" s="2" t="s">
        <v>776</v>
      </c>
      <c r="J205" s="2" t="s">
        <v>1043</v>
      </c>
      <c r="K205" s="4" t="s">
        <v>1692</v>
      </c>
    </row>
    <row r="206" spans="1:11" ht="15" customHeight="1" x14ac:dyDescent="0.3">
      <c r="A206" s="2" t="s">
        <v>557</v>
      </c>
      <c r="B206" s="2" t="s">
        <v>34350</v>
      </c>
      <c r="C206" s="3">
        <v>44</v>
      </c>
      <c r="D206" s="2" t="s">
        <v>1329</v>
      </c>
      <c r="E206" s="2" t="s">
        <v>1477</v>
      </c>
      <c r="F206" s="2" t="s">
        <v>1696</v>
      </c>
      <c r="G206" s="2"/>
      <c r="H206" s="2" t="s">
        <v>1697</v>
      </c>
      <c r="I206" s="2"/>
      <c r="J206" s="2" t="s">
        <v>781</v>
      </c>
      <c r="K206" s="4" t="s">
        <v>1340</v>
      </c>
    </row>
    <row r="207" spans="1:11" ht="15" customHeight="1" x14ac:dyDescent="0.3">
      <c r="A207" s="2" t="s">
        <v>557</v>
      </c>
      <c r="B207" s="2" t="s">
        <v>34350</v>
      </c>
      <c r="C207" s="3">
        <v>44</v>
      </c>
      <c r="D207" s="2" t="s">
        <v>1329</v>
      </c>
      <c r="E207" s="2" t="s">
        <v>1496</v>
      </c>
      <c r="F207" s="2"/>
      <c r="G207" s="2" t="s">
        <v>1348</v>
      </c>
      <c r="H207" s="2"/>
      <c r="I207" s="2"/>
      <c r="J207" s="2" t="s">
        <v>815</v>
      </c>
      <c r="K207" s="4" t="s">
        <v>1332</v>
      </c>
    </row>
    <row r="208" spans="1:11" ht="15" customHeight="1" x14ac:dyDescent="0.3">
      <c r="A208" s="2" t="s">
        <v>557</v>
      </c>
      <c r="B208" s="2" t="s">
        <v>34350</v>
      </c>
      <c r="C208" s="3">
        <v>44</v>
      </c>
      <c r="D208" s="2" t="s">
        <v>1329</v>
      </c>
      <c r="E208" s="2" t="s">
        <v>1466</v>
      </c>
      <c r="F208" s="2" t="s">
        <v>147</v>
      </c>
      <c r="G208" s="2" t="s">
        <v>1698</v>
      </c>
      <c r="H208" s="2" t="s">
        <v>1334</v>
      </c>
      <c r="I208" s="2" t="s">
        <v>932</v>
      </c>
      <c r="J208" s="2" t="s">
        <v>632</v>
      </c>
      <c r="K208" s="4" t="s">
        <v>1332</v>
      </c>
    </row>
    <row r="209" spans="1:11" ht="15" customHeight="1" x14ac:dyDescent="0.3">
      <c r="A209" s="2" t="s">
        <v>557</v>
      </c>
      <c r="B209" s="2" t="s">
        <v>34350</v>
      </c>
      <c r="C209" s="3">
        <v>44</v>
      </c>
      <c r="D209" s="2" t="s">
        <v>1329</v>
      </c>
      <c r="E209" s="2" t="s">
        <v>1468</v>
      </c>
      <c r="F209" s="2" t="s">
        <v>1699</v>
      </c>
      <c r="G209" s="2" t="s">
        <v>1700</v>
      </c>
      <c r="H209" s="2" t="s">
        <v>1701</v>
      </c>
      <c r="I209" s="2" t="s">
        <v>736</v>
      </c>
      <c r="J209" s="2" t="s">
        <v>932</v>
      </c>
      <c r="K209" s="4" t="s">
        <v>1332</v>
      </c>
    </row>
    <row r="210" spans="1:11" ht="15" customHeight="1" x14ac:dyDescent="0.3">
      <c r="A210" s="2" t="s">
        <v>557</v>
      </c>
      <c r="B210" s="2" t="s">
        <v>34350</v>
      </c>
      <c r="C210" s="3">
        <v>44</v>
      </c>
      <c r="D210" s="2" t="s">
        <v>1329</v>
      </c>
      <c r="E210" s="2" t="s">
        <v>1560</v>
      </c>
      <c r="F210" s="2" t="s">
        <v>1675</v>
      </c>
      <c r="G210" s="2" t="s">
        <v>567</v>
      </c>
      <c r="H210" s="2" t="s">
        <v>1676</v>
      </c>
      <c r="I210" s="2"/>
      <c r="J210" s="2" t="s">
        <v>932</v>
      </c>
      <c r="K210" s="4" t="s">
        <v>1332</v>
      </c>
    </row>
    <row r="211" spans="1:11" ht="15" customHeight="1" x14ac:dyDescent="0.3">
      <c r="A211" s="2" t="s">
        <v>557</v>
      </c>
      <c r="B211" s="2" t="s">
        <v>34350</v>
      </c>
      <c r="C211" s="3">
        <v>44</v>
      </c>
      <c r="D211" s="2" t="s">
        <v>1329</v>
      </c>
      <c r="E211" s="2" t="s">
        <v>1560</v>
      </c>
      <c r="F211" s="2" t="s">
        <v>1675</v>
      </c>
      <c r="G211" s="2"/>
      <c r="H211" s="2" t="s">
        <v>1702</v>
      </c>
      <c r="I211" s="2"/>
      <c r="J211" s="2" t="s">
        <v>700</v>
      </c>
      <c r="K211" s="4" t="s">
        <v>1332</v>
      </c>
    </row>
    <row r="212" spans="1:11" ht="15" customHeight="1" x14ac:dyDescent="0.3">
      <c r="A212" s="2" t="s">
        <v>557</v>
      </c>
      <c r="B212" s="2" t="s">
        <v>34350</v>
      </c>
      <c r="C212" s="3">
        <v>44</v>
      </c>
      <c r="D212" s="2" t="s">
        <v>1329</v>
      </c>
      <c r="E212" s="2" t="s">
        <v>1524</v>
      </c>
      <c r="F212" s="2"/>
      <c r="G212" s="2" t="s">
        <v>1703</v>
      </c>
      <c r="H212" s="2" t="s">
        <v>1704</v>
      </c>
      <c r="I212" s="2" t="s">
        <v>675</v>
      </c>
      <c r="J212" s="2" t="s">
        <v>675</v>
      </c>
      <c r="K212" s="4" t="s">
        <v>1332</v>
      </c>
    </row>
    <row r="213" spans="1:11" ht="15" customHeight="1" x14ac:dyDescent="0.3">
      <c r="A213" s="2" t="s">
        <v>557</v>
      </c>
      <c r="B213" s="2" t="s">
        <v>34350</v>
      </c>
      <c r="C213" s="3">
        <v>44</v>
      </c>
      <c r="D213" s="2" t="s">
        <v>1329</v>
      </c>
      <c r="E213" s="2" t="s">
        <v>1489</v>
      </c>
      <c r="F213" s="2" t="s">
        <v>1705</v>
      </c>
      <c r="G213" s="2" t="s">
        <v>1384</v>
      </c>
      <c r="H213" s="2" t="s">
        <v>1706</v>
      </c>
      <c r="I213" s="2" t="s">
        <v>768</v>
      </c>
      <c r="J213" s="2" t="s">
        <v>957</v>
      </c>
      <c r="K213" s="4" t="s">
        <v>1332</v>
      </c>
    </row>
    <row r="214" spans="1:11" ht="15" customHeight="1" x14ac:dyDescent="0.3">
      <c r="A214" s="2" t="s">
        <v>570</v>
      </c>
      <c r="B214" s="2" t="s">
        <v>34351</v>
      </c>
      <c r="C214" s="3">
        <v>45</v>
      </c>
      <c r="D214" s="2" t="s">
        <v>1381</v>
      </c>
      <c r="E214" s="2" t="s">
        <v>1496</v>
      </c>
      <c r="F214" s="2"/>
      <c r="G214" s="2" t="s">
        <v>1707</v>
      </c>
      <c r="H214" s="2" t="s">
        <v>1708</v>
      </c>
      <c r="I214" s="2"/>
      <c r="J214" s="2"/>
      <c r="K214" s="4" t="s">
        <v>576</v>
      </c>
    </row>
    <row r="215" spans="1:11" ht="15" customHeight="1" x14ac:dyDescent="0.3">
      <c r="A215" s="2" t="s">
        <v>570</v>
      </c>
      <c r="B215" s="2" t="s">
        <v>34351</v>
      </c>
      <c r="C215" s="3">
        <v>45</v>
      </c>
      <c r="D215" s="2" t="s">
        <v>1381</v>
      </c>
      <c r="E215" s="2" t="s">
        <v>1466</v>
      </c>
      <c r="F215" s="2" t="s">
        <v>147</v>
      </c>
      <c r="G215" s="2" t="s">
        <v>1384</v>
      </c>
      <c r="H215" s="2" t="s">
        <v>1385</v>
      </c>
      <c r="I215" s="2"/>
      <c r="J215" s="2" t="s">
        <v>1043</v>
      </c>
      <c r="K215" s="4" t="s">
        <v>576</v>
      </c>
    </row>
    <row r="216" spans="1:11" ht="15" customHeight="1" x14ac:dyDescent="0.3">
      <c r="A216" s="2" t="s">
        <v>570</v>
      </c>
      <c r="B216" s="2" t="s">
        <v>34351</v>
      </c>
      <c r="C216" s="3">
        <v>45</v>
      </c>
      <c r="D216" s="2" t="s">
        <v>1381</v>
      </c>
      <c r="E216" s="2" t="s">
        <v>1468</v>
      </c>
      <c r="F216" s="2"/>
      <c r="G216" s="2" t="s">
        <v>1709</v>
      </c>
      <c r="H216" s="2" t="s">
        <v>1386</v>
      </c>
      <c r="I216" s="2"/>
      <c r="J216" s="2" t="s">
        <v>851</v>
      </c>
      <c r="K216" s="4" t="s">
        <v>576</v>
      </c>
    </row>
    <row r="217" spans="1:11" ht="15" customHeight="1" x14ac:dyDescent="0.3">
      <c r="A217" s="2" t="s">
        <v>570</v>
      </c>
      <c r="B217" s="2" t="s">
        <v>34351</v>
      </c>
      <c r="C217" s="3">
        <v>45</v>
      </c>
      <c r="D217" s="2" t="s">
        <v>1381</v>
      </c>
      <c r="E217" s="2" t="s">
        <v>1488</v>
      </c>
      <c r="F217" s="2"/>
      <c r="G217" s="2" t="s">
        <v>648</v>
      </c>
      <c r="H217" s="2" t="s">
        <v>1710</v>
      </c>
      <c r="I217" s="2" t="s">
        <v>796</v>
      </c>
      <c r="J217" s="2" t="s">
        <v>635</v>
      </c>
      <c r="K217" s="4" t="s">
        <v>576</v>
      </c>
    </row>
    <row r="218" spans="1:11" ht="15" customHeight="1" x14ac:dyDescent="0.3">
      <c r="A218" s="2" t="s">
        <v>570</v>
      </c>
      <c r="B218" s="2" t="s">
        <v>34351</v>
      </c>
      <c r="C218" s="3">
        <v>45</v>
      </c>
      <c r="D218" s="2" t="s">
        <v>1381</v>
      </c>
      <c r="E218" s="2" t="s">
        <v>1468</v>
      </c>
      <c r="F218" s="2"/>
      <c r="G218" s="2" t="s">
        <v>1711</v>
      </c>
      <c r="H218" s="2" t="s">
        <v>1385</v>
      </c>
      <c r="I218" s="2"/>
      <c r="J218" s="2" t="s">
        <v>635</v>
      </c>
      <c r="K218" s="4" t="s">
        <v>576</v>
      </c>
    </row>
    <row r="219" spans="1:11" ht="15" customHeight="1" x14ac:dyDescent="0.3">
      <c r="A219" s="2" t="s">
        <v>570</v>
      </c>
      <c r="B219" s="2" t="s">
        <v>34351</v>
      </c>
      <c r="C219" s="3">
        <v>45</v>
      </c>
      <c r="D219" s="2" t="s">
        <v>1381</v>
      </c>
      <c r="E219" s="2" t="s">
        <v>1496</v>
      </c>
      <c r="F219" s="2"/>
      <c r="G219" s="2" t="s">
        <v>1712</v>
      </c>
      <c r="H219" s="2" t="s">
        <v>1645</v>
      </c>
      <c r="I219" s="2"/>
      <c r="J219" s="2" t="s">
        <v>743</v>
      </c>
      <c r="K219" s="4" t="s">
        <v>576</v>
      </c>
    </row>
    <row r="220" spans="1:11" ht="15" customHeight="1" x14ac:dyDescent="0.3">
      <c r="A220" s="2" t="s">
        <v>570</v>
      </c>
      <c r="B220" s="2" t="s">
        <v>34351</v>
      </c>
      <c r="C220" s="3">
        <v>45</v>
      </c>
      <c r="D220" s="2" t="s">
        <v>1381</v>
      </c>
      <c r="E220" s="2" t="s">
        <v>1489</v>
      </c>
      <c r="F220" s="2"/>
      <c r="G220" s="2" t="s">
        <v>1384</v>
      </c>
      <c r="H220" s="2" t="s">
        <v>1385</v>
      </c>
      <c r="I220" s="2"/>
      <c r="J220" s="2" t="s">
        <v>858</v>
      </c>
      <c r="K220" s="4" t="s">
        <v>576</v>
      </c>
    </row>
    <row r="221" spans="1:11" ht="15" customHeight="1" x14ac:dyDescent="0.3">
      <c r="A221" s="2" t="s">
        <v>577</v>
      </c>
      <c r="B221" s="2" t="s">
        <v>34352</v>
      </c>
      <c r="C221" s="3">
        <v>46</v>
      </c>
      <c r="D221" s="2" t="s">
        <v>1392</v>
      </c>
      <c r="E221" s="2" t="s">
        <v>1466</v>
      </c>
      <c r="F221" s="2" t="s">
        <v>147</v>
      </c>
      <c r="G221" s="2"/>
      <c r="H221" s="2" t="s">
        <v>1402</v>
      </c>
      <c r="I221" s="2"/>
      <c r="J221" s="2" t="s">
        <v>1254</v>
      </c>
      <c r="K221" s="4" t="s">
        <v>1401</v>
      </c>
    </row>
    <row r="222" spans="1:11" ht="15" customHeight="1" x14ac:dyDescent="0.3">
      <c r="A222" s="2" t="s">
        <v>577</v>
      </c>
      <c r="B222" s="2" t="s">
        <v>34352</v>
      </c>
      <c r="C222" s="3">
        <v>46</v>
      </c>
      <c r="D222" s="2" t="s">
        <v>1392</v>
      </c>
      <c r="E222" s="2" t="s">
        <v>1488</v>
      </c>
      <c r="F222" s="2"/>
      <c r="G222" s="2" t="s">
        <v>1713</v>
      </c>
      <c r="H222" s="2" t="s">
        <v>1714</v>
      </c>
      <c r="I222" s="2" t="s">
        <v>796</v>
      </c>
      <c r="J222" s="2" t="s">
        <v>635</v>
      </c>
      <c r="K222" s="4" t="s">
        <v>1401</v>
      </c>
    </row>
    <row r="223" spans="1:11" ht="15" customHeight="1" x14ac:dyDescent="0.3">
      <c r="A223" s="2" t="s">
        <v>577</v>
      </c>
      <c r="B223" s="2" t="s">
        <v>34352</v>
      </c>
      <c r="C223" s="3">
        <v>46</v>
      </c>
      <c r="D223" s="2" t="s">
        <v>1392</v>
      </c>
      <c r="E223" s="2" t="s">
        <v>1489</v>
      </c>
      <c r="F223" s="2" t="s">
        <v>1514</v>
      </c>
      <c r="G223" s="2" t="s">
        <v>1384</v>
      </c>
      <c r="H223" s="2" t="s">
        <v>1402</v>
      </c>
      <c r="I223" s="2"/>
      <c r="J223" s="2" t="s">
        <v>1715</v>
      </c>
      <c r="K223" s="4" t="s">
        <v>1401</v>
      </c>
    </row>
    <row r="224" spans="1:11" ht="15" customHeight="1" x14ac:dyDescent="0.3">
      <c r="A224" s="2" t="s">
        <v>588</v>
      </c>
      <c r="B224" s="2" t="s">
        <v>34353</v>
      </c>
      <c r="C224" s="3">
        <v>47</v>
      </c>
      <c r="D224" s="2" t="s">
        <v>1403</v>
      </c>
      <c r="E224" s="2" t="s">
        <v>1468</v>
      </c>
      <c r="F224" s="2"/>
      <c r="G224" s="2" t="s">
        <v>1716</v>
      </c>
      <c r="H224" s="2" t="s">
        <v>1717</v>
      </c>
      <c r="I224" s="2"/>
      <c r="J224" s="2" t="s">
        <v>815</v>
      </c>
      <c r="K224" s="4" t="s">
        <v>1718</v>
      </c>
    </row>
    <row r="225" spans="1:11" ht="15" customHeight="1" x14ac:dyDescent="0.3">
      <c r="A225" s="2" t="s">
        <v>588</v>
      </c>
      <c r="B225" s="2" t="s">
        <v>34353</v>
      </c>
      <c r="C225" s="3">
        <v>47</v>
      </c>
      <c r="D225" s="2" t="s">
        <v>1403</v>
      </c>
      <c r="E225" s="2" t="s">
        <v>1466</v>
      </c>
      <c r="F225" s="2" t="s">
        <v>147</v>
      </c>
      <c r="G225" s="2" t="s">
        <v>1719</v>
      </c>
      <c r="H225" s="2" t="s">
        <v>1720</v>
      </c>
      <c r="I225" s="2" t="s">
        <v>746</v>
      </c>
      <c r="J225" s="2" t="s">
        <v>853</v>
      </c>
      <c r="K225" s="4" t="s">
        <v>1415</v>
      </c>
    </row>
    <row r="226" spans="1:11" ht="15" customHeight="1" x14ac:dyDescent="0.3">
      <c r="A226" s="2" t="s">
        <v>588</v>
      </c>
      <c r="B226" s="2" t="s">
        <v>34353</v>
      </c>
      <c r="C226" s="3">
        <v>47</v>
      </c>
      <c r="D226" s="2" t="s">
        <v>1403</v>
      </c>
      <c r="E226" s="2" t="s">
        <v>1468</v>
      </c>
      <c r="F226" s="2" t="s">
        <v>60</v>
      </c>
      <c r="G226" s="2"/>
      <c r="H226" s="2" t="s">
        <v>1720</v>
      </c>
      <c r="I226" s="2" t="s">
        <v>746</v>
      </c>
      <c r="J226" s="2" t="s">
        <v>639</v>
      </c>
      <c r="K226" s="4" t="s">
        <v>1718</v>
      </c>
    </row>
    <row r="227" spans="1:11" ht="15" customHeight="1" x14ac:dyDescent="0.3">
      <c r="A227" s="2" t="s">
        <v>598</v>
      </c>
      <c r="B227" s="2" t="s">
        <v>34354</v>
      </c>
      <c r="C227" s="3">
        <v>48</v>
      </c>
      <c r="D227" s="2" t="s">
        <v>1419</v>
      </c>
      <c r="E227" s="2" t="s">
        <v>1466</v>
      </c>
      <c r="F227" s="2" t="s">
        <v>147</v>
      </c>
      <c r="G227" s="2" t="s">
        <v>1641</v>
      </c>
      <c r="H227" s="2" t="s">
        <v>1721</v>
      </c>
      <c r="I227" s="2" t="s">
        <v>1722</v>
      </c>
      <c r="J227" s="2" t="s">
        <v>1723</v>
      </c>
      <c r="K227" s="4" t="s">
        <v>1424</v>
      </c>
    </row>
    <row r="228" spans="1:11" ht="15" customHeight="1" x14ac:dyDescent="0.3">
      <c r="A228" s="2" t="s">
        <v>598</v>
      </c>
      <c r="B228" s="2" t="s">
        <v>34354</v>
      </c>
      <c r="C228" s="3">
        <v>48</v>
      </c>
      <c r="D228" s="2" t="s">
        <v>1419</v>
      </c>
      <c r="E228" s="2" t="s">
        <v>1524</v>
      </c>
      <c r="F228" s="2" t="s">
        <v>1724</v>
      </c>
      <c r="G228" s="2" t="s">
        <v>1725</v>
      </c>
      <c r="H228" s="2" t="s">
        <v>1721</v>
      </c>
      <c r="I228" s="2" t="s">
        <v>1726</v>
      </c>
      <c r="J228" s="2" t="s">
        <v>1727</v>
      </c>
      <c r="K228" s="4" t="s">
        <v>1424</v>
      </c>
    </row>
    <row r="229" spans="1:11" ht="15" customHeight="1" x14ac:dyDescent="0.3">
      <c r="A229" s="2" t="s">
        <v>598</v>
      </c>
      <c r="B229" s="2" t="s">
        <v>34354</v>
      </c>
      <c r="C229" s="3">
        <v>48</v>
      </c>
      <c r="D229" s="2" t="s">
        <v>1419</v>
      </c>
      <c r="E229" s="2" t="s">
        <v>1560</v>
      </c>
      <c r="F229" s="2" t="s">
        <v>1693</v>
      </c>
      <c r="G229" s="2"/>
      <c r="H229" s="2" t="s">
        <v>1694</v>
      </c>
      <c r="I229" s="2" t="s">
        <v>1728</v>
      </c>
      <c r="J229" s="2" t="s">
        <v>1729</v>
      </c>
      <c r="K229" s="4" t="s">
        <v>1424</v>
      </c>
    </row>
    <row r="230" spans="1:11" ht="15" customHeight="1" x14ac:dyDescent="0.3">
      <c r="A230" s="2" t="s">
        <v>598</v>
      </c>
      <c r="B230" s="2" t="s">
        <v>34354</v>
      </c>
      <c r="C230" s="3">
        <v>48</v>
      </c>
      <c r="D230" s="2" t="s">
        <v>1419</v>
      </c>
      <c r="E230" s="2" t="s">
        <v>1489</v>
      </c>
      <c r="F230" s="2" t="s">
        <v>1705</v>
      </c>
      <c r="G230" s="2"/>
      <c r="H230" s="2" t="s">
        <v>603</v>
      </c>
      <c r="I230" s="2" t="s">
        <v>1730</v>
      </c>
      <c r="J230" s="2" t="s">
        <v>1731</v>
      </c>
      <c r="K230" s="4" t="s">
        <v>1424</v>
      </c>
    </row>
    <row r="231" spans="1:11" ht="15" customHeight="1" x14ac:dyDescent="0.3">
      <c r="A231" s="2" t="s">
        <v>598</v>
      </c>
      <c r="B231" s="2" t="s">
        <v>34354</v>
      </c>
      <c r="C231" s="3">
        <v>48</v>
      </c>
      <c r="D231" s="2" t="s">
        <v>1419</v>
      </c>
      <c r="E231" s="2" t="s">
        <v>1489</v>
      </c>
      <c r="F231" s="2" t="s">
        <v>1616</v>
      </c>
      <c r="G231" s="2"/>
      <c r="H231" s="2" t="s">
        <v>603</v>
      </c>
      <c r="I231" s="2" t="s">
        <v>1732</v>
      </c>
      <c r="J231" s="2" t="s">
        <v>1733</v>
      </c>
      <c r="K231" s="4" t="s">
        <v>1424</v>
      </c>
    </row>
    <row r="232" spans="1:11" ht="15" customHeight="1" x14ac:dyDescent="0.3">
      <c r="A232" s="2" t="s">
        <v>611</v>
      </c>
      <c r="B232" s="2" t="s">
        <v>34355</v>
      </c>
      <c r="C232" s="3">
        <v>49</v>
      </c>
      <c r="D232" s="2" t="s">
        <v>1444</v>
      </c>
      <c r="E232" s="2" t="s">
        <v>1466</v>
      </c>
      <c r="F232" s="2" t="s">
        <v>147</v>
      </c>
      <c r="G232" s="2"/>
      <c r="H232" s="2"/>
      <c r="I232" s="2"/>
      <c r="J232" s="2"/>
      <c r="K232" s="4" t="s">
        <v>1734</v>
      </c>
    </row>
    <row r="233" spans="1:11" ht="15" customHeight="1" x14ac:dyDescent="0.3">
      <c r="A233" s="2" t="s">
        <v>611</v>
      </c>
      <c r="B233" s="2" t="s">
        <v>34355</v>
      </c>
      <c r="C233" s="3">
        <v>49</v>
      </c>
      <c r="D233" s="2" t="s">
        <v>1444</v>
      </c>
      <c r="E233" s="2" t="s">
        <v>1468</v>
      </c>
      <c r="F233" s="2" t="s">
        <v>60</v>
      </c>
      <c r="G233" s="2"/>
      <c r="H233" s="2"/>
      <c r="I233" s="2"/>
      <c r="J233" s="2"/>
      <c r="K233" s="4" t="s">
        <v>1734</v>
      </c>
    </row>
  </sheetData>
  <autoFilter ref="A2:K233" xr:uid="{00000000-0009-0000-0000-000002000000}"/>
  <mergeCells count="1">
    <mergeCell ref="A1:K1"/>
  </mergeCells>
  <hyperlinks>
    <hyperlink ref="K3" r:id="rId1" xr:uid="{00000000-0004-0000-0200-000000000000}"/>
    <hyperlink ref="K4" r:id="rId2" xr:uid="{00000000-0004-0000-0200-000001000000}"/>
    <hyperlink ref="K5" r:id="rId3" xr:uid="{00000000-0004-0000-0200-000002000000}"/>
    <hyperlink ref="K6" r:id="rId4" xr:uid="{00000000-0004-0000-0200-000003000000}"/>
    <hyperlink ref="K7" r:id="rId5" xr:uid="{00000000-0004-0000-0200-000004000000}"/>
    <hyperlink ref="K8" r:id="rId6" xr:uid="{00000000-0004-0000-0200-000005000000}"/>
    <hyperlink ref="K9" r:id="rId7" xr:uid="{00000000-0004-0000-0200-000006000000}"/>
    <hyperlink ref="K10" r:id="rId8" xr:uid="{00000000-0004-0000-0200-000007000000}"/>
    <hyperlink ref="K11" r:id="rId9" xr:uid="{00000000-0004-0000-0200-000008000000}"/>
    <hyperlink ref="K12" r:id="rId10" xr:uid="{00000000-0004-0000-0200-000009000000}"/>
    <hyperlink ref="K13" r:id="rId11" xr:uid="{00000000-0004-0000-0200-00000A000000}"/>
    <hyperlink ref="K14" r:id="rId12" xr:uid="{00000000-0004-0000-0200-00000B000000}"/>
    <hyperlink ref="K15" r:id="rId13" xr:uid="{00000000-0004-0000-0200-00000C000000}"/>
    <hyperlink ref="K16" r:id="rId14" xr:uid="{00000000-0004-0000-0200-00000D000000}"/>
    <hyperlink ref="K17" r:id="rId15" xr:uid="{00000000-0004-0000-0200-00000E000000}"/>
    <hyperlink ref="K18" r:id="rId16" xr:uid="{00000000-0004-0000-0200-00000F000000}"/>
    <hyperlink ref="K19" r:id="rId17" xr:uid="{00000000-0004-0000-0200-000010000000}"/>
    <hyperlink ref="K20" r:id="rId18" xr:uid="{00000000-0004-0000-0200-000011000000}"/>
    <hyperlink ref="K21" r:id="rId19" xr:uid="{00000000-0004-0000-0200-000012000000}"/>
    <hyperlink ref="K22" r:id="rId20" xr:uid="{00000000-0004-0000-0200-000013000000}"/>
    <hyperlink ref="K23" r:id="rId21" xr:uid="{00000000-0004-0000-0200-000014000000}"/>
    <hyperlink ref="K24" r:id="rId22" xr:uid="{00000000-0004-0000-0200-000015000000}"/>
    <hyperlink ref="K25" r:id="rId23" xr:uid="{00000000-0004-0000-0200-000016000000}"/>
    <hyperlink ref="K26" r:id="rId24" xr:uid="{00000000-0004-0000-0200-000017000000}"/>
    <hyperlink ref="K27" r:id="rId25" xr:uid="{00000000-0004-0000-0200-000018000000}"/>
    <hyperlink ref="K28" r:id="rId26" xr:uid="{00000000-0004-0000-0200-000019000000}"/>
    <hyperlink ref="K29" r:id="rId27" xr:uid="{00000000-0004-0000-0200-00001A000000}"/>
    <hyperlink ref="K30" r:id="rId28" xr:uid="{00000000-0004-0000-0200-00001B000000}"/>
    <hyperlink ref="K31" r:id="rId29" xr:uid="{00000000-0004-0000-0200-00001C000000}"/>
    <hyperlink ref="K32" r:id="rId30" xr:uid="{00000000-0004-0000-0200-00001D000000}"/>
    <hyperlink ref="K33" r:id="rId31" xr:uid="{00000000-0004-0000-0200-00001E000000}"/>
    <hyperlink ref="K34" r:id="rId32" xr:uid="{00000000-0004-0000-0200-00001F000000}"/>
    <hyperlink ref="K35" r:id="rId33" xr:uid="{00000000-0004-0000-0200-000020000000}"/>
    <hyperlink ref="K36" r:id="rId34" xr:uid="{00000000-0004-0000-0200-000021000000}"/>
    <hyperlink ref="K37" r:id="rId35" xr:uid="{00000000-0004-0000-0200-000022000000}"/>
    <hyperlink ref="K38" r:id="rId36" xr:uid="{00000000-0004-0000-0200-000023000000}"/>
    <hyperlink ref="K39" r:id="rId37" xr:uid="{00000000-0004-0000-0200-000024000000}"/>
    <hyperlink ref="K40" r:id="rId38" xr:uid="{00000000-0004-0000-0200-000025000000}"/>
    <hyperlink ref="K41" r:id="rId39" xr:uid="{00000000-0004-0000-0200-000026000000}"/>
    <hyperlink ref="K42" r:id="rId40" xr:uid="{00000000-0004-0000-0200-000027000000}"/>
    <hyperlink ref="K43" r:id="rId41" xr:uid="{00000000-0004-0000-0200-000028000000}"/>
    <hyperlink ref="K44" r:id="rId42" xr:uid="{00000000-0004-0000-0200-000029000000}"/>
    <hyperlink ref="K45" r:id="rId43" xr:uid="{00000000-0004-0000-0200-00002A000000}"/>
    <hyperlink ref="K46" r:id="rId44" xr:uid="{00000000-0004-0000-0200-00002B000000}"/>
    <hyperlink ref="K47" r:id="rId45" xr:uid="{00000000-0004-0000-0200-00002C000000}"/>
    <hyperlink ref="K48" r:id="rId46" xr:uid="{00000000-0004-0000-0200-00002D000000}"/>
    <hyperlink ref="K49" r:id="rId47" xr:uid="{00000000-0004-0000-0200-00002E000000}"/>
    <hyperlink ref="K50" r:id="rId48" xr:uid="{00000000-0004-0000-0200-00002F000000}"/>
    <hyperlink ref="K51" r:id="rId49" xr:uid="{00000000-0004-0000-0200-000030000000}"/>
    <hyperlink ref="K52" r:id="rId50" xr:uid="{00000000-0004-0000-0200-000031000000}"/>
    <hyperlink ref="K53" r:id="rId51" xr:uid="{00000000-0004-0000-0200-000032000000}"/>
    <hyperlink ref="K54" r:id="rId52" xr:uid="{00000000-0004-0000-0200-000033000000}"/>
    <hyperlink ref="K55" r:id="rId53" xr:uid="{00000000-0004-0000-0200-000034000000}"/>
    <hyperlink ref="K56" r:id="rId54" xr:uid="{00000000-0004-0000-0200-000035000000}"/>
    <hyperlink ref="K57" r:id="rId55" xr:uid="{00000000-0004-0000-0200-000036000000}"/>
    <hyperlink ref="K58" r:id="rId56" xr:uid="{00000000-0004-0000-0200-000037000000}"/>
    <hyperlink ref="K59" r:id="rId57" xr:uid="{00000000-0004-0000-0200-000038000000}"/>
    <hyperlink ref="K60" r:id="rId58" xr:uid="{00000000-0004-0000-0200-000039000000}"/>
    <hyperlink ref="K61" r:id="rId59" xr:uid="{00000000-0004-0000-0200-00003A000000}"/>
    <hyperlink ref="K62" r:id="rId60" xr:uid="{00000000-0004-0000-0200-00003B000000}"/>
    <hyperlink ref="K63" r:id="rId61" xr:uid="{00000000-0004-0000-0200-00003C000000}"/>
    <hyperlink ref="K64" r:id="rId62" xr:uid="{00000000-0004-0000-0200-00003D000000}"/>
    <hyperlink ref="K65" r:id="rId63" xr:uid="{00000000-0004-0000-0200-00003E000000}"/>
    <hyperlink ref="K66" r:id="rId64" xr:uid="{00000000-0004-0000-0200-00003F000000}"/>
    <hyperlink ref="K67" r:id="rId65" xr:uid="{00000000-0004-0000-0200-000040000000}"/>
    <hyperlink ref="K68" r:id="rId66" xr:uid="{00000000-0004-0000-0200-000041000000}"/>
    <hyperlink ref="K69" r:id="rId67" xr:uid="{00000000-0004-0000-0200-000042000000}"/>
    <hyperlink ref="K70" r:id="rId68" xr:uid="{00000000-0004-0000-0200-000043000000}"/>
    <hyperlink ref="K71" r:id="rId69" xr:uid="{00000000-0004-0000-0200-000044000000}"/>
    <hyperlink ref="K72" r:id="rId70" xr:uid="{00000000-0004-0000-0200-000045000000}"/>
    <hyperlink ref="K73" r:id="rId71" xr:uid="{00000000-0004-0000-0200-000046000000}"/>
    <hyperlink ref="K74" r:id="rId72" xr:uid="{00000000-0004-0000-0200-000047000000}"/>
    <hyperlink ref="K75" r:id="rId73" xr:uid="{00000000-0004-0000-0200-000048000000}"/>
    <hyperlink ref="K76" r:id="rId74" xr:uid="{00000000-0004-0000-0200-000049000000}"/>
    <hyperlink ref="K77" r:id="rId75" xr:uid="{00000000-0004-0000-0200-00004A000000}"/>
    <hyperlink ref="K78" r:id="rId76" xr:uid="{00000000-0004-0000-0200-00004B000000}"/>
    <hyperlink ref="K79" r:id="rId77" xr:uid="{00000000-0004-0000-0200-00004C000000}"/>
    <hyperlink ref="K80" r:id="rId78" xr:uid="{00000000-0004-0000-0200-00004D000000}"/>
    <hyperlink ref="K81" r:id="rId79" xr:uid="{00000000-0004-0000-0200-00004E000000}"/>
    <hyperlink ref="K82" r:id="rId80" xr:uid="{00000000-0004-0000-0200-00004F000000}"/>
    <hyperlink ref="K83" r:id="rId81" xr:uid="{00000000-0004-0000-0200-000050000000}"/>
    <hyperlink ref="K84" r:id="rId82" xr:uid="{00000000-0004-0000-0200-000051000000}"/>
    <hyperlink ref="K85" r:id="rId83" xr:uid="{00000000-0004-0000-0200-000052000000}"/>
    <hyperlink ref="K86" r:id="rId84" xr:uid="{00000000-0004-0000-0200-000053000000}"/>
    <hyperlink ref="K87" r:id="rId85" xr:uid="{00000000-0004-0000-0200-000054000000}"/>
    <hyperlink ref="K88" r:id="rId86" xr:uid="{00000000-0004-0000-0200-000055000000}"/>
    <hyperlink ref="K89" r:id="rId87" xr:uid="{00000000-0004-0000-0200-000056000000}"/>
    <hyperlink ref="K90" r:id="rId88" xr:uid="{00000000-0004-0000-0200-000057000000}"/>
    <hyperlink ref="K91" r:id="rId89" xr:uid="{00000000-0004-0000-0200-000058000000}"/>
    <hyperlink ref="K92" r:id="rId90" xr:uid="{00000000-0004-0000-0200-000059000000}"/>
    <hyperlink ref="K93" r:id="rId91" xr:uid="{00000000-0004-0000-0200-00005A000000}"/>
    <hyperlink ref="K94" r:id="rId92" xr:uid="{00000000-0004-0000-0200-00005B000000}"/>
    <hyperlink ref="K95" r:id="rId93" xr:uid="{00000000-0004-0000-0200-00005C000000}"/>
    <hyperlink ref="K96" r:id="rId94" xr:uid="{00000000-0004-0000-0200-00005D000000}"/>
    <hyperlink ref="K97" r:id="rId95" location="toc-id1" xr:uid="{00000000-0004-0000-0200-00005E000000}"/>
    <hyperlink ref="K98" r:id="rId96" location="toc-id1" xr:uid="{00000000-0004-0000-0200-00005F000000}"/>
    <hyperlink ref="K99" r:id="rId97" xr:uid="{00000000-0004-0000-0200-000060000000}"/>
    <hyperlink ref="K100" r:id="rId98" xr:uid="{00000000-0004-0000-0200-000061000000}"/>
    <hyperlink ref="K101" r:id="rId99" xr:uid="{00000000-0004-0000-0200-000062000000}"/>
    <hyperlink ref="K102" r:id="rId100" xr:uid="{00000000-0004-0000-0200-000063000000}"/>
    <hyperlink ref="K103" r:id="rId101" xr:uid="{00000000-0004-0000-0200-000064000000}"/>
    <hyperlink ref="K104" r:id="rId102" xr:uid="{00000000-0004-0000-0200-000065000000}"/>
    <hyperlink ref="K105" r:id="rId103" xr:uid="{00000000-0004-0000-0200-000066000000}"/>
    <hyperlink ref="K106" r:id="rId104" xr:uid="{00000000-0004-0000-0200-000067000000}"/>
    <hyperlink ref="K107" r:id="rId105" xr:uid="{00000000-0004-0000-0200-000068000000}"/>
    <hyperlink ref="K108" r:id="rId106" xr:uid="{00000000-0004-0000-0200-000069000000}"/>
    <hyperlink ref="K109" r:id="rId107" xr:uid="{00000000-0004-0000-0200-00006A000000}"/>
    <hyperlink ref="K110" r:id="rId108" xr:uid="{00000000-0004-0000-0200-00006B000000}"/>
    <hyperlink ref="K111" r:id="rId109" xr:uid="{00000000-0004-0000-0200-00006C000000}"/>
    <hyperlink ref="K112" r:id="rId110" xr:uid="{00000000-0004-0000-0200-00006D000000}"/>
    <hyperlink ref="K113" r:id="rId111" xr:uid="{00000000-0004-0000-0200-00006E000000}"/>
    <hyperlink ref="K114" r:id="rId112" xr:uid="{00000000-0004-0000-0200-00006F000000}"/>
    <hyperlink ref="K115" r:id="rId113" xr:uid="{00000000-0004-0000-0200-000070000000}"/>
    <hyperlink ref="K116" r:id="rId114" xr:uid="{00000000-0004-0000-0200-000071000000}"/>
    <hyperlink ref="K117" r:id="rId115" xr:uid="{00000000-0004-0000-0200-000072000000}"/>
    <hyperlink ref="K118" r:id="rId116" xr:uid="{00000000-0004-0000-0200-000073000000}"/>
    <hyperlink ref="K119" r:id="rId117" xr:uid="{00000000-0004-0000-0200-000074000000}"/>
    <hyperlink ref="K120" r:id="rId118" xr:uid="{00000000-0004-0000-0200-000075000000}"/>
    <hyperlink ref="K121" r:id="rId119" xr:uid="{00000000-0004-0000-0200-000076000000}"/>
    <hyperlink ref="K122" r:id="rId120" xr:uid="{00000000-0004-0000-0200-000077000000}"/>
    <hyperlink ref="K123" r:id="rId121" xr:uid="{00000000-0004-0000-0200-000078000000}"/>
    <hyperlink ref="K124" r:id="rId122" xr:uid="{00000000-0004-0000-0200-000079000000}"/>
    <hyperlink ref="K125" r:id="rId123" xr:uid="{00000000-0004-0000-0200-00007A000000}"/>
    <hyperlink ref="K126" r:id="rId124" xr:uid="{00000000-0004-0000-0200-00007B000000}"/>
    <hyperlink ref="K127" r:id="rId125" xr:uid="{00000000-0004-0000-0200-00007C000000}"/>
    <hyperlink ref="K128" r:id="rId126" xr:uid="{00000000-0004-0000-0200-00007D000000}"/>
    <hyperlink ref="K129" r:id="rId127" xr:uid="{00000000-0004-0000-0200-00007E000000}"/>
    <hyperlink ref="K130" r:id="rId128" xr:uid="{00000000-0004-0000-0200-00007F000000}"/>
    <hyperlink ref="K131" r:id="rId129" xr:uid="{00000000-0004-0000-0200-000080000000}"/>
    <hyperlink ref="K132" r:id="rId130" xr:uid="{00000000-0004-0000-0200-000081000000}"/>
    <hyperlink ref="K133" r:id="rId131" xr:uid="{00000000-0004-0000-0200-000082000000}"/>
    <hyperlink ref="K134" r:id="rId132" xr:uid="{00000000-0004-0000-0200-000083000000}"/>
    <hyperlink ref="K135" r:id="rId133" xr:uid="{00000000-0004-0000-0200-000084000000}"/>
    <hyperlink ref="K136" r:id="rId134" xr:uid="{00000000-0004-0000-0200-000085000000}"/>
    <hyperlink ref="K137" r:id="rId135" xr:uid="{00000000-0004-0000-0200-000086000000}"/>
    <hyperlink ref="K138" r:id="rId136" xr:uid="{00000000-0004-0000-0200-000087000000}"/>
    <hyperlink ref="K139" r:id="rId137" xr:uid="{00000000-0004-0000-0200-000088000000}"/>
    <hyperlink ref="K140" r:id="rId138" xr:uid="{00000000-0004-0000-0200-000089000000}"/>
    <hyperlink ref="K141" r:id="rId139" xr:uid="{00000000-0004-0000-0200-00008A000000}"/>
    <hyperlink ref="K142" r:id="rId140" xr:uid="{00000000-0004-0000-0200-00008B000000}"/>
    <hyperlink ref="K143" r:id="rId141" xr:uid="{00000000-0004-0000-0200-00008C000000}"/>
    <hyperlink ref="K144" r:id="rId142" xr:uid="{00000000-0004-0000-0200-00008D000000}"/>
    <hyperlink ref="K145" r:id="rId143" xr:uid="{00000000-0004-0000-0200-00008E000000}"/>
    <hyperlink ref="K146" r:id="rId144" xr:uid="{00000000-0004-0000-0200-00008F000000}"/>
    <hyperlink ref="K147" r:id="rId145" xr:uid="{00000000-0004-0000-0200-000090000000}"/>
    <hyperlink ref="K148" r:id="rId146" xr:uid="{00000000-0004-0000-0200-000091000000}"/>
    <hyperlink ref="K149" r:id="rId147" xr:uid="{00000000-0004-0000-0200-000092000000}"/>
    <hyperlink ref="K150" r:id="rId148" xr:uid="{00000000-0004-0000-0200-000093000000}"/>
    <hyperlink ref="K151" r:id="rId149" xr:uid="{00000000-0004-0000-0200-000094000000}"/>
    <hyperlink ref="K152" r:id="rId150" xr:uid="{00000000-0004-0000-0200-000095000000}"/>
    <hyperlink ref="K153" r:id="rId151" xr:uid="{00000000-0004-0000-0200-000096000000}"/>
    <hyperlink ref="K154" r:id="rId152" xr:uid="{00000000-0004-0000-0200-000097000000}"/>
    <hyperlink ref="K155" r:id="rId153" xr:uid="{00000000-0004-0000-0200-000098000000}"/>
    <hyperlink ref="K156" r:id="rId154" xr:uid="{00000000-0004-0000-0200-000099000000}"/>
    <hyperlink ref="K157" r:id="rId155" xr:uid="{00000000-0004-0000-0200-00009A000000}"/>
    <hyperlink ref="K158" r:id="rId156" xr:uid="{00000000-0004-0000-0200-00009B000000}"/>
    <hyperlink ref="K159" r:id="rId157" xr:uid="{00000000-0004-0000-0200-00009C000000}"/>
    <hyperlink ref="K160" r:id="rId158" xr:uid="{00000000-0004-0000-0200-00009D000000}"/>
    <hyperlink ref="K161" r:id="rId159" xr:uid="{00000000-0004-0000-0200-00009E000000}"/>
    <hyperlink ref="K162" r:id="rId160" xr:uid="{00000000-0004-0000-0200-00009F000000}"/>
    <hyperlink ref="K163" r:id="rId161" xr:uid="{00000000-0004-0000-0200-0000A0000000}"/>
    <hyperlink ref="K164" r:id="rId162" xr:uid="{00000000-0004-0000-0200-0000A1000000}"/>
    <hyperlink ref="K165" r:id="rId163" xr:uid="{00000000-0004-0000-0200-0000A2000000}"/>
    <hyperlink ref="K166" r:id="rId164" xr:uid="{00000000-0004-0000-0200-0000A3000000}"/>
    <hyperlink ref="K167" r:id="rId165" xr:uid="{00000000-0004-0000-0200-0000A4000000}"/>
    <hyperlink ref="K168" r:id="rId166" xr:uid="{00000000-0004-0000-0200-0000A5000000}"/>
    <hyperlink ref="K169" r:id="rId167" xr:uid="{00000000-0004-0000-0200-0000A6000000}"/>
    <hyperlink ref="K170" r:id="rId168" xr:uid="{00000000-0004-0000-0200-0000A7000000}"/>
    <hyperlink ref="K171" r:id="rId169" xr:uid="{00000000-0004-0000-0200-0000A8000000}"/>
    <hyperlink ref="K172" r:id="rId170" xr:uid="{00000000-0004-0000-0200-0000A9000000}"/>
    <hyperlink ref="K173" r:id="rId171" xr:uid="{00000000-0004-0000-0200-0000AA000000}"/>
    <hyperlink ref="K174" r:id="rId172" xr:uid="{00000000-0004-0000-0200-0000AB000000}"/>
    <hyperlink ref="K175" r:id="rId173" xr:uid="{00000000-0004-0000-0200-0000AC000000}"/>
    <hyperlink ref="K176" r:id="rId174" xr:uid="{00000000-0004-0000-0200-0000AD000000}"/>
    <hyperlink ref="K177" r:id="rId175" xr:uid="{00000000-0004-0000-0200-0000AE000000}"/>
    <hyperlink ref="K178" r:id="rId176" xr:uid="{00000000-0004-0000-0200-0000AF000000}"/>
    <hyperlink ref="K179" r:id="rId177" xr:uid="{00000000-0004-0000-0200-0000B0000000}"/>
    <hyperlink ref="K180" r:id="rId178" xr:uid="{00000000-0004-0000-0200-0000B1000000}"/>
    <hyperlink ref="K181" r:id="rId179" xr:uid="{00000000-0004-0000-0200-0000B2000000}"/>
    <hyperlink ref="K182" r:id="rId180" xr:uid="{00000000-0004-0000-0200-0000B3000000}"/>
    <hyperlink ref="K183" r:id="rId181" xr:uid="{00000000-0004-0000-0200-0000B4000000}"/>
    <hyperlink ref="K184" r:id="rId182" xr:uid="{00000000-0004-0000-0200-0000B5000000}"/>
    <hyperlink ref="K185" r:id="rId183" xr:uid="{00000000-0004-0000-0200-0000B6000000}"/>
    <hyperlink ref="K186" r:id="rId184" xr:uid="{00000000-0004-0000-0200-0000B7000000}"/>
    <hyperlink ref="K187" r:id="rId185" xr:uid="{00000000-0004-0000-0200-0000B8000000}"/>
    <hyperlink ref="K188" r:id="rId186" xr:uid="{00000000-0004-0000-0200-0000B9000000}"/>
    <hyperlink ref="K189" r:id="rId187" xr:uid="{00000000-0004-0000-0200-0000BA000000}"/>
    <hyperlink ref="K190" r:id="rId188" xr:uid="{00000000-0004-0000-0200-0000BB000000}"/>
    <hyperlink ref="K191" r:id="rId189" xr:uid="{00000000-0004-0000-0200-0000BC000000}"/>
    <hyperlink ref="K192" r:id="rId190" xr:uid="{00000000-0004-0000-0200-0000BD000000}"/>
    <hyperlink ref="K193" r:id="rId191" xr:uid="{00000000-0004-0000-0200-0000BE000000}"/>
    <hyperlink ref="K194" r:id="rId192" xr:uid="{00000000-0004-0000-0200-0000BF000000}"/>
    <hyperlink ref="K195" r:id="rId193" xr:uid="{00000000-0004-0000-0200-0000C0000000}"/>
    <hyperlink ref="K196" r:id="rId194" xr:uid="{00000000-0004-0000-0200-0000C1000000}"/>
    <hyperlink ref="K197" r:id="rId195" xr:uid="{00000000-0004-0000-0200-0000C2000000}"/>
    <hyperlink ref="K198" r:id="rId196" xr:uid="{00000000-0004-0000-0200-0000C3000000}"/>
    <hyperlink ref="K199" r:id="rId197" xr:uid="{00000000-0004-0000-0200-0000C4000000}"/>
    <hyperlink ref="K200" r:id="rId198" xr:uid="{00000000-0004-0000-0200-0000C5000000}"/>
    <hyperlink ref="K201" r:id="rId199" xr:uid="{00000000-0004-0000-0200-0000C6000000}"/>
    <hyperlink ref="K202" r:id="rId200" xr:uid="{00000000-0004-0000-0200-0000C7000000}"/>
    <hyperlink ref="K203" r:id="rId201" xr:uid="{00000000-0004-0000-0200-0000C8000000}"/>
    <hyperlink ref="K204" r:id="rId202" xr:uid="{00000000-0004-0000-0200-0000C9000000}"/>
    <hyperlink ref="K205" r:id="rId203" xr:uid="{00000000-0004-0000-0200-0000CA000000}"/>
    <hyperlink ref="K206" r:id="rId204" xr:uid="{00000000-0004-0000-0200-0000CB000000}"/>
    <hyperlink ref="K207" r:id="rId205" xr:uid="{00000000-0004-0000-0200-0000CC000000}"/>
    <hyperlink ref="K208" r:id="rId206" xr:uid="{00000000-0004-0000-0200-0000CD000000}"/>
    <hyperlink ref="K209" r:id="rId207" xr:uid="{00000000-0004-0000-0200-0000CE000000}"/>
    <hyperlink ref="K210" r:id="rId208" xr:uid="{00000000-0004-0000-0200-0000CF000000}"/>
    <hyperlink ref="K211" r:id="rId209" xr:uid="{00000000-0004-0000-0200-0000D0000000}"/>
    <hyperlink ref="K212" r:id="rId210" xr:uid="{00000000-0004-0000-0200-0000D1000000}"/>
    <hyperlink ref="K213" r:id="rId211" xr:uid="{00000000-0004-0000-0200-0000D2000000}"/>
    <hyperlink ref="K214" r:id="rId212" xr:uid="{00000000-0004-0000-0200-0000D3000000}"/>
    <hyperlink ref="K215" r:id="rId213" xr:uid="{00000000-0004-0000-0200-0000D4000000}"/>
    <hyperlink ref="K216" r:id="rId214" xr:uid="{00000000-0004-0000-0200-0000D5000000}"/>
    <hyperlink ref="K217" r:id="rId215" xr:uid="{00000000-0004-0000-0200-0000D6000000}"/>
    <hyperlink ref="K218" r:id="rId216" xr:uid="{00000000-0004-0000-0200-0000D7000000}"/>
    <hyperlink ref="K219" r:id="rId217" xr:uid="{00000000-0004-0000-0200-0000D8000000}"/>
    <hyperlink ref="K220" r:id="rId218" xr:uid="{00000000-0004-0000-0200-0000D9000000}"/>
    <hyperlink ref="K221" r:id="rId219" xr:uid="{00000000-0004-0000-0200-0000DA000000}"/>
    <hyperlink ref="K222" r:id="rId220" xr:uid="{00000000-0004-0000-0200-0000DB000000}"/>
    <hyperlink ref="K223" r:id="rId221" xr:uid="{00000000-0004-0000-0200-0000DC000000}"/>
    <hyperlink ref="K224" r:id="rId222" xr:uid="{00000000-0004-0000-0200-0000DD000000}"/>
    <hyperlink ref="K225" r:id="rId223" xr:uid="{00000000-0004-0000-0200-0000DE000000}"/>
    <hyperlink ref="K226" r:id="rId224" xr:uid="{00000000-0004-0000-0200-0000DF000000}"/>
    <hyperlink ref="K227" r:id="rId225" xr:uid="{00000000-0004-0000-0200-0000E0000000}"/>
    <hyperlink ref="K228" r:id="rId226" xr:uid="{00000000-0004-0000-0200-0000E1000000}"/>
    <hyperlink ref="K229" r:id="rId227" xr:uid="{00000000-0004-0000-0200-0000E2000000}"/>
    <hyperlink ref="K230" r:id="rId228" xr:uid="{00000000-0004-0000-0200-0000E3000000}"/>
    <hyperlink ref="K231" r:id="rId229" xr:uid="{00000000-0004-0000-0200-0000E4000000}"/>
    <hyperlink ref="K232" r:id="rId230" xr:uid="{00000000-0004-0000-0200-0000E5000000}"/>
    <hyperlink ref="K233" r:id="rId231" xr:uid="{00000000-0004-0000-0200-0000E6000000}"/>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74"/>
  <sheetViews>
    <sheetView showGridLines="0" workbookViewId="0">
      <pane xSplit="4" ySplit="2" topLeftCell="E28" activePane="bottomRight" state="frozen"/>
      <selection pane="topRight"/>
      <selection pane="bottomLeft"/>
      <selection pane="bottomRight" activeCell="A2" sqref="A2"/>
    </sheetView>
  </sheetViews>
  <sheetFormatPr defaultRowHeight="14.4" x14ac:dyDescent="0.3"/>
  <cols>
    <col min="1" max="1" width="12.6640625" customWidth="1"/>
    <col min="2" max="2" width="15.6640625" hidden="1" customWidth="1"/>
    <col min="3" max="3" width="12.6640625" hidden="1" customWidth="1"/>
    <col min="4" max="4" width="25.6640625" customWidth="1"/>
    <col min="5" max="5" width="30.6640625" customWidth="1"/>
    <col min="6" max="6" width="18.6640625" customWidth="1"/>
  </cols>
  <sheetData>
    <row r="1" spans="1:6" ht="27" x14ac:dyDescent="0.3">
      <c r="A1" s="9" t="s">
        <v>1735</v>
      </c>
      <c r="B1" s="10"/>
      <c r="C1" s="10"/>
      <c r="D1" s="10"/>
      <c r="E1" s="10"/>
      <c r="F1" s="10"/>
    </row>
    <row r="2" spans="1:6" ht="24.9" customHeight="1" x14ac:dyDescent="0.3">
      <c r="A2" s="1" t="s">
        <v>1</v>
      </c>
      <c r="B2" s="1" t="s">
        <v>2</v>
      </c>
      <c r="C2" s="1" t="s">
        <v>3</v>
      </c>
      <c r="D2" s="1" t="s">
        <v>6</v>
      </c>
      <c r="E2" s="1" t="s">
        <v>1736</v>
      </c>
      <c r="F2" s="1" t="s">
        <v>23</v>
      </c>
    </row>
    <row r="3" spans="1:6" ht="15" customHeight="1" x14ac:dyDescent="0.3">
      <c r="A3" s="2" t="s">
        <v>24</v>
      </c>
      <c r="B3" s="2" t="s">
        <v>34309</v>
      </c>
      <c r="C3" s="3">
        <v>1</v>
      </c>
      <c r="D3" s="2" t="s">
        <v>629</v>
      </c>
      <c r="E3" s="2" t="s">
        <v>1737</v>
      </c>
      <c r="F3" s="4" t="s">
        <v>39</v>
      </c>
    </row>
    <row r="4" spans="1:6" ht="15" customHeight="1" x14ac:dyDescent="0.3">
      <c r="A4" s="2" t="s">
        <v>24</v>
      </c>
      <c r="B4" s="2" t="s">
        <v>34309</v>
      </c>
      <c r="C4" s="3">
        <v>1</v>
      </c>
      <c r="D4" s="2" t="s">
        <v>629</v>
      </c>
      <c r="E4" s="2" t="s">
        <v>1738</v>
      </c>
      <c r="F4" s="4" t="s">
        <v>39</v>
      </c>
    </row>
    <row r="5" spans="1:6" ht="15" customHeight="1" x14ac:dyDescent="0.3">
      <c r="A5" s="2" t="s">
        <v>24</v>
      </c>
      <c r="B5" s="2" t="s">
        <v>34309</v>
      </c>
      <c r="C5" s="3">
        <v>1</v>
      </c>
      <c r="D5" s="2" t="s">
        <v>629</v>
      </c>
      <c r="E5" s="2" t="s">
        <v>1739</v>
      </c>
      <c r="F5" s="4" t="s">
        <v>39</v>
      </c>
    </row>
    <row r="6" spans="1:6" ht="15" customHeight="1" x14ac:dyDescent="0.3">
      <c r="A6" s="2" t="s">
        <v>40</v>
      </c>
      <c r="B6" s="2" t="s">
        <v>34310</v>
      </c>
      <c r="C6" s="3">
        <v>2</v>
      </c>
      <c r="D6" s="2" t="s">
        <v>653</v>
      </c>
      <c r="E6" s="2" t="s">
        <v>1740</v>
      </c>
      <c r="F6" s="4" t="s">
        <v>666</v>
      </c>
    </row>
    <row r="7" spans="1:6" ht="15" customHeight="1" x14ac:dyDescent="0.3">
      <c r="A7" s="2" t="s">
        <v>40</v>
      </c>
      <c r="B7" s="2" t="s">
        <v>34310</v>
      </c>
      <c r="C7" s="3">
        <v>2</v>
      </c>
      <c r="D7" s="2" t="s">
        <v>653</v>
      </c>
      <c r="E7" s="2" t="s">
        <v>1741</v>
      </c>
      <c r="F7" s="4" t="s">
        <v>666</v>
      </c>
    </row>
    <row r="8" spans="1:6" ht="15" customHeight="1" x14ac:dyDescent="0.3">
      <c r="A8" s="2" t="s">
        <v>40</v>
      </c>
      <c r="B8" s="2" t="s">
        <v>34310</v>
      </c>
      <c r="C8" s="3">
        <v>2</v>
      </c>
      <c r="D8" s="2" t="s">
        <v>653</v>
      </c>
      <c r="E8" s="2" t="s">
        <v>1742</v>
      </c>
      <c r="F8" s="4" t="s">
        <v>666</v>
      </c>
    </row>
    <row r="9" spans="1:6" ht="15" customHeight="1" x14ac:dyDescent="0.3">
      <c r="A9" s="2" t="s">
        <v>40</v>
      </c>
      <c r="B9" s="2" t="s">
        <v>34310</v>
      </c>
      <c r="C9" s="3">
        <v>2</v>
      </c>
      <c r="D9" s="2" t="s">
        <v>653</v>
      </c>
      <c r="E9" s="2" t="s">
        <v>1743</v>
      </c>
      <c r="F9" s="4" t="s">
        <v>666</v>
      </c>
    </row>
    <row r="10" spans="1:6" ht="15" customHeight="1" x14ac:dyDescent="0.3">
      <c r="A10" s="2" t="s">
        <v>56</v>
      </c>
      <c r="B10" s="2" t="s">
        <v>34311</v>
      </c>
      <c r="C10" s="3">
        <v>3</v>
      </c>
      <c r="D10" s="2" t="s">
        <v>732</v>
      </c>
      <c r="E10" s="2" t="s">
        <v>1744</v>
      </c>
      <c r="F10" s="4" t="s">
        <v>68</v>
      </c>
    </row>
    <row r="11" spans="1:6" ht="15" customHeight="1" x14ac:dyDescent="0.3">
      <c r="A11" s="2" t="s">
        <v>69</v>
      </c>
      <c r="B11" s="2" t="s">
        <v>34312</v>
      </c>
      <c r="C11" s="3">
        <v>4</v>
      </c>
      <c r="D11" s="2" t="s">
        <v>756</v>
      </c>
      <c r="E11" s="2" t="s">
        <v>1745</v>
      </c>
      <c r="F11" s="4" t="s">
        <v>1746</v>
      </c>
    </row>
    <row r="12" spans="1:6" ht="15" customHeight="1" x14ac:dyDescent="0.3">
      <c r="A12" s="2" t="s">
        <v>69</v>
      </c>
      <c r="B12" s="2" t="s">
        <v>34312</v>
      </c>
      <c r="C12" s="3">
        <v>4</v>
      </c>
      <c r="D12" s="2" t="s">
        <v>756</v>
      </c>
      <c r="E12" s="2" t="s">
        <v>1739</v>
      </c>
      <c r="F12" s="4" t="s">
        <v>1746</v>
      </c>
    </row>
    <row r="13" spans="1:6" ht="15" customHeight="1" x14ac:dyDescent="0.3">
      <c r="A13" s="2" t="s">
        <v>69</v>
      </c>
      <c r="B13" s="2" t="s">
        <v>34312</v>
      </c>
      <c r="C13" s="3">
        <v>4</v>
      </c>
      <c r="D13" s="2" t="s">
        <v>756</v>
      </c>
      <c r="E13" s="2" t="s">
        <v>1747</v>
      </c>
      <c r="F13" s="4" t="s">
        <v>1746</v>
      </c>
    </row>
    <row r="14" spans="1:6" ht="15" customHeight="1" x14ac:dyDescent="0.3">
      <c r="A14" s="2" t="s">
        <v>82</v>
      </c>
      <c r="B14" s="2" t="s">
        <v>34313</v>
      </c>
      <c r="C14" s="3">
        <v>5</v>
      </c>
      <c r="D14" s="2" t="s">
        <v>773</v>
      </c>
      <c r="E14" s="2" t="s">
        <v>1748</v>
      </c>
      <c r="F14" s="4" t="s">
        <v>1749</v>
      </c>
    </row>
    <row r="15" spans="1:6" ht="15" customHeight="1" x14ac:dyDescent="0.3">
      <c r="A15" s="2" t="s">
        <v>94</v>
      </c>
      <c r="B15" s="2" t="s">
        <v>34314</v>
      </c>
      <c r="C15" s="3">
        <v>6</v>
      </c>
      <c r="D15" s="2" t="s">
        <v>782</v>
      </c>
      <c r="E15" s="2" t="s">
        <v>1750</v>
      </c>
      <c r="F15" s="4" t="s">
        <v>1751</v>
      </c>
    </row>
    <row r="16" spans="1:6" ht="15" customHeight="1" x14ac:dyDescent="0.3">
      <c r="A16" s="2" t="s">
        <v>94</v>
      </c>
      <c r="B16" s="2" t="s">
        <v>34314</v>
      </c>
      <c r="C16" s="3">
        <v>6</v>
      </c>
      <c r="D16" s="2" t="s">
        <v>782</v>
      </c>
      <c r="E16" s="2" t="s">
        <v>1752</v>
      </c>
      <c r="F16" s="4" t="s">
        <v>1751</v>
      </c>
    </row>
    <row r="17" spans="1:6" ht="15" customHeight="1" x14ac:dyDescent="0.3">
      <c r="A17" s="2" t="s">
        <v>94</v>
      </c>
      <c r="B17" s="2" t="s">
        <v>34314</v>
      </c>
      <c r="C17" s="3">
        <v>6</v>
      </c>
      <c r="D17" s="2" t="s">
        <v>782</v>
      </c>
      <c r="E17" s="2" t="s">
        <v>1506</v>
      </c>
      <c r="F17" s="4" t="s">
        <v>1751</v>
      </c>
    </row>
    <row r="18" spans="1:6" ht="15" customHeight="1" x14ac:dyDescent="0.3">
      <c r="A18" s="2" t="s">
        <v>94</v>
      </c>
      <c r="B18" s="2" t="s">
        <v>34314</v>
      </c>
      <c r="C18" s="3">
        <v>6</v>
      </c>
      <c r="D18" s="2" t="s">
        <v>782</v>
      </c>
      <c r="E18" s="2" t="s">
        <v>1543</v>
      </c>
      <c r="F18" s="4" t="s">
        <v>1753</v>
      </c>
    </row>
    <row r="19" spans="1:6" ht="15" customHeight="1" x14ac:dyDescent="0.3">
      <c r="A19" s="2" t="s">
        <v>109</v>
      </c>
      <c r="B19" s="2" t="s">
        <v>34315</v>
      </c>
      <c r="C19" s="3">
        <v>7</v>
      </c>
      <c r="D19" s="2" t="s">
        <v>797</v>
      </c>
      <c r="E19" s="2" t="s">
        <v>1754</v>
      </c>
      <c r="F19" s="4" t="s">
        <v>1755</v>
      </c>
    </row>
    <row r="20" spans="1:6" ht="15" customHeight="1" x14ac:dyDescent="0.3">
      <c r="A20" s="2" t="s">
        <v>120</v>
      </c>
      <c r="B20" s="2" t="s">
        <v>34316</v>
      </c>
      <c r="C20" s="3">
        <v>8</v>
      </c>
      <c r="D20" s="2" t="s">
        <v>820</v>
      </c>
      <c r="E20" s="2" t="s">
        <v>1739</v>
      </c>
      <c r="F20" s="4" t="s">
        <v>134</v>
      </c>
    </row>
    <row r="21" spans="1:6" ht="15" customHeight="1" x14ac:dyDescent="0.3">
      <c r="A21" s="2" t="s">
        <v>135</v>
      </c>
      <c r="B21" s="2" t="s">
        <v>34317</v>
      </c>
      <c r="C21" s="3">
        <v>9</v>
      </c>
      <c r="D21" s="2" t="s">
        <v>840</v>
      </c>
      <c r="E21" s="2" t="s">
        <v>1740</v>
      </c>
      <c r="F21" s="4" t="s">
        <v>1756</v>
      </c>
    </row>
    <row r="22" spans="1:6" ht="15" customHeight="1" x14ac:dyDescent="0.3">
      <c r="A22" s="2" t="s">
        <v>135</v>
      </c>
      <c r="B22" s="2" t="s">
        <v>34317</v>
      </c>
      <c r="C22" s="3">
        <v>9</v>
      </c>
      <c r="D22" s="2" t="s">
        <v>840</v>
      </c>
      <c r="E22" s="2" t="s">
        <v>1739</v>
      </c>
      <c r="F22" s="4" t="s">
        <v>1756</v>
      </c>
    </row>
    <row r="23" spans="1:6" ht="15" customHeight="1" x14ac:dyDescent="0.3">
      <c r="A23" s="2" t="s">
        <v>143</v>
      </c>
      <c r="B23" s="2" t="s">
        <v>34318</v>
      </c>
      <c r="C23" s="3">
        <v>10</v>
      </c>
      <c r="D23" s="2" t="s">
        <v>852</v>
      </c>
      <c r="E23" s="2" t="s">
        <v>1194</v>
      </c>
      <c r="F23" s="4" t="s">
        <v>1757</v>
      </c>
    </row>
    <row r="24" spans="1:6" ht="15" customHeight="1" x14ac:dyDescent="0.3">
      <c r="A24" s="2" t="s">
        <v>143</v>
      </c>
      <c r="B24" s="2" t="s">
        <v>34318</v>
      </c>
      <c r="C24" s="3">
        <v>10</v>
      </c>
      <c r="D24" s="2" t="s">
        <v>852</v>
      </c>
      <c r="E24" s="2" t="s">
        <v>1758</v>
      </c>
      <c r="F24" s="4" t="s">
        <v>1757</v>
      </c>
    </row>
    <row r="25" spans="1:6" ht="15" customHeight="1" x14ac:dyDescent="0.3">
      <c r="A25" s="2" t="s">
        <v>143</v>
      </c>
      <c r="B25" s="2" t="s">
        <v>34318</v>
      </c>
      <c r="C25" s="3">
        <v>10</v>
      </c>
      <c r="D25" s="2" t="s">
        <v>852</v>
      </c>
      <c r="E25" s="2" t="s">
        <v>1759</v>
      </c>
      <c r="F25" s="4" t="s">
        <v>1757</v>
      </c>
    </row>
    <row r="26" spans="1:6" ht="15" customHeight="1" x14ac:dyDescent="0.3">
      <c r="A26" s="2" t="s">
        <v>156</v>
      </c>
      <c r="B26" s="2" t="s">
        <v>34319</v>
      </c>
      <c r="C26" s="3">
        <v>11</v>
      </c>
      <c r="D26" s="2" t="s">
        <v>861</v>
      </c>
      <c r="E26" s="2" t="s">
        <v>1760</v>
      </c>
      <c r="F26" s="4" t="s">
        <v>1761</v>
      </c>
    </row>
    <row r="27" spans="1:6" ht="15" customHeight="1" x14ac:dyDescent="0.3">
      <c r="A27" s="2" t="s">
        <v>156</v>
      </c>
      <c r="B27" s="2" t="s">
        <v>34319</v>
      </c>
      <c r="C27" s="3">
        <v>11</v>
      </c>
      <c r="D27" s="2" t="s">
        <v>861</v>
      </c>
      <c r="E27" s="2" t="s">
        <v>1762</v>
      </c>
      <c r="F27" s="4" t="s">
        <v>1761</v>
      </c>
    </row>
    <row r="28" spans="1:6" ht="15" customHeight="1" x14ac:dyDescent="0.3">
      <c r="A28" s="2" t="s">
        <v>156</v>
      </c>
      <c r="B28" s="2" t="s">
        <v>34319</v>
      </c>
      <c r="C28" s="3">
        <v>11</v>
      </c>
      <c r="D28" s="2" t="s">
        <v>861</v>
      </c>
      <c r="E28" s="2" t="s">
        <v>1763</v>
      </c>
      <c r="F28" s="4" t="s">
        <v>1761</v>
      </c>
    </row>
    <row r="29" spans="1:6" ht="15" customHeight="1" x14ac:dyDescent="0.3">
      <c r="A29" s="2" t="s">
        <v>156</v>
      </c>
      <c r="B29" s="2" t="s">
        <v>34319</v>
      </c>
      <c r="C29" s="3">
        <v>11</v>
      </c>
      <c r="D29" s="2" t="s">
        <v>861</v>
      </c>
      <c r="E29" s="2" t="s">
        <v>1764</v>
      </c>
      <c r="F29" s="4" t="s">
        <v>1761</v>
      </c>
    </row>
    <row r="30" spans="1:6" ht="15" customHeight="1" x14ac:dyDescent="0.3">
      <c r="A30" s="2" t="s">
        <v>170</v>
      </c>
      <c r="B30" s="2" t="s">
        <v>34320</v>
      </c>
      <c r="C30" s="3">
        <v>12</v>
      </c>
      <c r="D30" s="2" t="s">
        <v>1534</v>
      </c>
      <c r="E30" s="2" t="s">
        <v>1739</v>
      </c>
      <c r="F30" s="4" t="s">
        <v>1765</v>
      </c>
    </row>
    <row r="31" spans="1:6" ht="15" customHeight="1" x14ac:dyDescent="0.3">
      <c r="A31" s="2" t="s">
        <v>179</v>
      </c>
      <c r="B31" s="2" t="s">
        <v>34321</v>
      </c>
      <c r="C31" s="3">
        <v>13</v>
      </c>
      <c r="D31" s="2" t="s">
        <v>884</v>
      </c>
      <c r="E31" s="2" t="s">
        <v>1748</v>
      </c>
      <c r="F31" s="4" t="s">
        <v>1766</v>
      </c>
    </row>
    <row r="32" spans="1:6" ht="15" customHeight="1" x14ac:dyDescent="0.3">
      <c r="A32" s="2" t="s">
        <v>190</v>
      </c>
      <c r="B32" s="2" t="s">
        <v>34322</v>
      </c>
      <c r="C32" s="3">
        <v>14</v>
      </c>
      <c r="D32" s="2" t="s">
        <v>902</v>
      </c>
      <c r="E32" s="2" t="s">
        <v>1767</v>
      </c>
      <c r="F32" s="4" t="s">
        <v>1768</v>
      </c>
    </row>
    <row r="33" spans="1:6" ht="15" customHeight="1" x14ac:dyDescent="0.3">
      <c r="A33" s="2" t="s">
        <v>190</v>
      </c>
      <c r="B33" s="2" t="s">
        <v>34322</v>
      </c>
      <c r="C33" s="3">
        <v>14</v>
      </c>
      <c r="D33" s="2" t="s">
        <v>902</v>
      </c>
      <c r="E33" s="2" t="s">
        <v>1769</v>
      </c>
      <c r="F33" s="4" t="s">
        <v>205</v>
      </c>
    </row>
    <row r="34" spans="1:6" ht="15" customHeight="1" x14ac:dyDescent="0.3">
      <c r="A34" s="2" t="s">
        <v>190</v>
      </c>
      <c r="B34" s="2" t="s">
        <v>34322</v>
      </c>
      <c r="C34" s="3">
        <v>14</v>
      </c>
      <c r="D34" s="2" t="s">
        <v>902</v>
      </c>
      <c r="E34" s="2" t="s">
        <v>1770</v>
      </c>
      <c r="F34" s="4" t="s">
        <v>1768</v>
      </c>
    </row>
    <row r="35" spans="1:6" ht="15" customHeight="1" x14ac:dyDescent="0.3">
      <c r="A35" s="2" t="s">
        <v>190</v>
      </c>
      <c r="B35" s="2" t="s">
        <v>34322</v>
      </c>
      <c r="C35" s="3">
        <v>14</v>
      </c>
      <c r="D35" s="2" t="s">
        <v>902</v>
      </c>
      <c r="E35" s="2" t="s">
        <v>1771</v>
      </c>
      <c r="F35" s="4" t="s">
        <v>1768</v>
      </c>
    </row>
    <row r="36" spans="1:6" ht="15" customHeight="1" x14ac:dyDescent="0.3">
      <c r="A36" s="2" t="s">
        <v>190</v>
      </c>
      <c r="B36" s="2" t="s">
        <v>34322</v>
      </c>
      <c r="C36" s="3">
        <v>14</v>
      </c>
      <c r="D36" s="2" t="s">
        <v>902</v>
      </c>
      <c r="E36" s="2" t="s">
        <v>1772</v>
      </c>
      <c r="F36" s="4" t="s">
        <v>1768</v>
      </c>
    </row>
    <row r="37" spans="1:6" ht="15" customHeight="1" x14ac:dyDescent="0.3">
      <c r="A37" s="2" t="s">
        <v>190</v>
      </c>
      <c r="B37" s="2" t="s">
        <v>34322</v>
      </c>
      <c r="C37" s="3">
        <v>14</v>
      </c>
      <c r="D37" s="2" t="s">
        <v>902</v>
      </c>
      <c r="E37" s="2" t="s">
        <v>1739</v>
      </c>
      <c r="F37" s="4" t="s">
        <v>1768</v>
      </c>
    </row>
    <row r="38" spans="1:6" ht="15" customHeight="1" x14ac:dyDescent="0.3">
      <c r="A38" s="2" t="s">
        <v>206</v>
      </c>
      <c r="B38" s="2" t="s">
        <v>34323</v>
      </c>
      <c r="C38" s="3">
        <v>15</v>
      </c>
      <c r="D38" s="2" t="s">
        <v>916</v>
      </c>
      <c r="E38" s="2" t="s">
        <v>1773</v>
      </c>
      <c r="F38" s="4" t="s">
        <v>1774</v>
      </c>
    </row>
    <row r="39" spans="1:6" ht="15" customHeight="1" x14ac:dyDescent="0.3">
      <c r="A39" s="2" t="s">
        <v>206</v>
      </c>
      <c r="B39" s="2" t="s">
        <v>34323</v>
      </c>
      <c r="C39" s="3">
        <v>15</v>
      </c>
      <c r="D39" s="2" t="s">
        <v>916</v>
      </c>
      <c r="E39" s="2" t="s">
        <v>1775</v>
      </c>
      <c r="F39" s="4" t="s">
        <v>1774</v>
      </c>
    </row>
    <row r="40" spans="1:6" ht="15" customHeight="1" x14ac:dyDescent="0.3">
      <c r="A40" s="2" t="s">
        <v>206</v>
      </c>
      <c r="B40" s="2" t="s">
        <v>34323</v>
      </c>
      <c r="C40" s="3">
        <v>15</v>
      </c>
      <c r="D40" s="2" t="s">
        <v>916</v>
      </c>
      <c r="E40" s="2" t="s">
        <v>1745</v>
      </c>
      <c r="F40" s="4" t="s">
        <v>1774</v>
      </c>
    </row>
    <row r="41" spans="1:6" ht="15" customHeight="1" x14ac:dyDescent="0.3">
      <c r="A41" s="2" t="s">
        <v>206</v>
      </c>
      <c r="B41" s="2" t="s">
        <v>34323</v>
      </c>
      <c r="C41" s="3">
        <v>15</v>
      </c>
      <c r="D41" s="2" t="s">
        <v>916</v>
      </c>
      <c r="E41" s="2" t="s">
        <v>1776</v>
      </c>
      <c r="F41" s="4" t="s">
        <v>1774</v>
      </c>
    </row>
    <row r="42" spans="1:6" ht="15" customHeight="1" x14ac:dyDescent="0.3">
      <c r="A42" s="2" t="s">
        <v>217</v>
      </c>
      <c r="B42" s="2" t="s">
        <v>34324</v>
      </c>
      <c r="C42" s="3">
        <v>16</v>
      </c>
      <c r="D42" s="2" t="s">
        <v>940</v>
      </c>
      <c r="E42" s="2" t="s">
        <v>1754</v>
      </c>
      <c r="F42" s="4" t="s">
        <v>1777</v>
      </c>
    </row>
    <row r="43" spans="1:6" ht="15" customHeight="1" x14ac:dyDescent="0.3">
      <c r="A43" s="2" t="s">
        <v>217</v>
      </c>
      <c r="B43" s="2" t="s">
        <v>34324</v>
      </c>
      <c r="C43" s="3">
        <v>16</v>
      </c>
      <c r="D43" s="2" t="s">
        <v>940</v>
      </c>
      <c r="E43" s="2" t="s">
        <v>1748</v>
      </c>
      <c r="F43" s="4" t="s">
        <v>1777</v>
      </c>
    </row>
    <row r="44" spans="1:6" ht="15" customHeight="1" x14ac:dyDescent="0.3">
      <c r="A44" s="2" t="s">
        <v>230</v>
      </c>
      <c r="B44" s="2" t="s">
        <v>34325</v>
      </c>
      <c r="C44" s="3">
        <v>17</v>
      </c>
      <c r="D44" s="2" t="s">
        <v>958</v>
      </c>
      <c r="E44" s="2" t="s">
        <v>1739</v>
      </c>
      <c r="F44" s="4" t="s">
        <v>1778</v>
      </c>
    </row>
    <row r="45" spans="1:6" ht="15" customHeight="1" x14ac:dyDescent="0.3">
      <c r="A45" s="2" t="s">
        <v>243</v>
      </c>
      <c r="B45" s="2" t="s">
        <v>34326</v>
      </c>
      <c r="C45" s="3">
        <v>18</v>
      </c>
      <c r="D45" s="2" t="s">
        <v>981</v>
      </c>
      <c r="E45" s="2" t="s">
        <v>1754</v>
      </c>
      <c r="F45" s="4" t="s">
        <v>1779</v>
      </c>
    </row>
    <row r="46" spans="1:6" ht="15" customHeight="1" x14ac:dyDescent="0.3">
      <c r="A46" s="2" t="s">
        <v>243</v>
      </c>
      <c r="B46" s="2" t="s">
        <v>34326</v>
      </c>
      <c r="C46" s="3">
        <v>18</v>
      </c>
      <c r="D46" s="2" t="s">
        <v>981</v>
      </c>
      <c r="E46" s="2" t="s">
        <v>1780</v>
      </c>
      <c r="F46" s="4" t="s">
        <v>1779</v>
      </c>
    </row>
    <row r="47" spans="1:6" ht="15" customHeight="1" x14ac:dyDescent="0.3">
      <c r="A47" s="2" t="s">
        <v>243</v>
      </c>
      <c r="B47" s="2" t="s">
        <v>34326</v>
      </c>
      <c r="C47" s="3">
        <v>18</v>
      </c>
      <c r="D47" s="2" t="s">
        <v>981</v>
      </c>
      <c r="E47" s="2" t="s">
        <v>1781</v>
      </c>
      <c r="F47" s="4" t="s">
        <v>1782</v>
      </c>
    </row>
    <row r="48" spans="1:6" ht="15" customHeight="1" x14ac:dyDescent="0.3">
      <c r="A48" s="2" t="s">
        <v>254</v>
      </c>
      <c r="B48" s="2" t="s">
        <v>34327</v>
      </c>
      <c r="C48" s="3">
        <v>19</v>
      </c>
      <c r="D48" s="2" t="s">
        <v>991</v>
      </c>
      <c r="E48" s="2" t="s">
        <v>1739</v>
      </c>
      <c r="F48" s="4" t="s">
        <v>999</v>
      </c>
    </row>
    <row r="49" spans="1:6" ht="15" customHeight="1" x14ac:dyDescent="0.3">
      <c r="A49" s="2" t="s">
        <v>267</v>
      </c>
      <c r="B49" s="2" t="s">
        <v>34328</v>
      </c>
      <c r="C49" s="3">
        <v>20</v>
      </c>
      <c r="D49" s="2" t="s">
        <v>1011</v>
      </c>
      <c r="E49" s="2" t="s">
        <v>1783</v>
      </c>
      <c r="F49" s="4" t="s">
        <v>281</v>
      </c>
    </row>
    <row r="50" spans="1:6" ht="15" customHeight="1" x14ac:dyDescent="0.3">
      <c r="A50" s="2" t="s">
        <v>267</v>
      </c>
      <c r="B50" s="2" t="s">
        <v>34328</v>
      </c>
      <c r="C50" s="3">
        <v>20</v>
      </c>
      <c r="D50" s="2" t="s">
        <v>1011</v>
      </c>
      <c r="E50" s="2" t="s">
        <v>1784</v>
      </c>
      <c r="F50" s="4" t="s">
        <v>1565</v>
      </c>
    </row>
    <row r="51" spans="1:6" ht="15" customHeight="1" x14ac:dyDescent="0.3">
      <c r="A51" s="2" t="s">
        <v>267</v>
      </c>
      <c r="B51" s="2" t="s">
        <v>34328</v>
      </c>
      <c r="C51" s="3">
        <v>20</v>
      </c>
      <c r="D51" s="2" t="s">
        <v>1011</v>
      </c>
      <c r="E51" s="2" t="s">
        <v>1785</v>
      </c>
      <c r="F51" s="4" t="s">
        <v>281</v>
      </c>
    </row>
    <row r="52" spans="1:6" ht="15" customHeight="1" x14ac:dyDescent="0.3">
      <c r="A52" s="2" t="s">
        <v>267</v>
      </c>
      <c r="B52" s="2" t="s">
        <v>34328</v>
      </c>
      <c r="C52" s="3">
        <v>20</v>
      </c>
      <c r="D52" s="2" t="s">
        <v>1011</v>
      </c>
      <c r="E52" s="2" t="s">
        <v>1786</v>
      </c>
      <c r="F52" s="4" t="s">
        <v>1013</v>
      </c>
    </row>
    <row r="53" spans="1:6" ht="15" customHeight="1" x14ac:dyDescent="0.3">
      <c r="A53" s="2" t="s">
        <v>267</v>
      </c>
      <c r="B53" s="2" t="s">
        <v>34328</v>
      </c>
      <c r="C53" s="3">
        <v>20</v>
      </c>
      <c r="D53" s="2" t="s">
        <v>1011</v>
      </c>
      <c r="E53" s="2" t="s">
        <v>1787</v>
      </c>
      <c r="F53" s="4" t="s">
        <v>1013</v>
      </c>
    </row>
    <row r="54" spans="1:6" ht="15" customHeight="1" x14ac:dyDescent="0.3">
      <c r="A54" s="2" t="s">
        <v>282</v>
      </c>
      <c r="B54" s="2" t="s">
        <v>34329</v>
      </c>
      <c r="C54" s="3">
        <v>21</v>
      </c>
      <c r="D54" s="2" t="s">
        <v>1024</v>
      </c>
      <c r="E54" s="2" t="s">
        <v>1506</v>
      </c>
      <c r="F54" s="4" t="s">
        <v>294</v>
      </c>
    </row>
    <row r="55" spans="1:6" ht="15" customHeight="1" x14ac:dyDescent="0.3">
      <c r="A55" s="2" t="s">
        <v>282</v>
      </c>
      <c r="B55" s="2" t="s">
        <v>34329</v>
      </c>
      <c r="C55" s="3">
        <v>21</v>
      </c>
      <c r="D55" s="2" t="s">
        <v>1024</v>
      </c>
      <c r="E55" s="2" t="s">
        <v>1788</v>
      </c>
      <c r="F55" s="4" t="s">
        <v>294</v>
      </c>
    </row>
    <row r="56" spans="1:6" ht="15" customHeight="1" x14ac:dyDescent="0.3">
      <c r="A56" s="2" t="s">
        <v>295</v>
      </c>
      <c r="B56" s="2" t="s">
        <v>34330</v>
      </c>
      <c r="C56" s="3">
        <v>22</v>
      </c>
      <c r="D56" s="2" t="s">
        <v>1029</v>
      </c>
      <c r="E56" s="2" t="s">
        <v>1789</v>
      </c>
      <c r="F56" s="4" t="s">
        <v>1790</v>
      </c>
    </row>
    <row r="57" spans="1:6" ht="15" customHeight="1" x14ac:dyDescent="0.3">
      <c r="A57" s="2" t="s">
        <v>295</v>
      </c>
      <c r="B57" s="2" t="s">
        <v>34330</v>
      </c>
      <c r="C57" s="3">
        <v>22</v>
      </c>
      <c r="D57" s="2" t="s">
        <v>1029</v>
      </c>
      <c r="E57" s="2" t="s">
        <v>1791</v>
      </c>
      <c r="F57" s="4" t="s">
        <v>1792</v>
      </c>
    </row>
    <row r="58" spans="1:6" ht="15" customHeight="1" x14ac:dyDescent="0.3">
      <c r="A58" s="2" t="s">
        <v>295</v>
      </c>
      <c r="B58" s="2" t="s">
        <v>34330</v>
      </c>
      <c r="C58" s="3">
        <v>22</v>
      </c>
      <c r="D58" s="2" t="s">
        <v>1029</v>
      </c>
      <c r="E58" s="2" t="s">
        <v>1758</v>
      </c>
      <c r="F58" s="4" t="s">
        <v>1790</v>
      </c>
    </row>
    <row r="59" spans="1:6" ht="15" customHeight="1" x14ac:dyDescent="0.3">
      <c r="A59" s="2" t="s">
        <v>295</v>
      </c>
      <c r="B59" s="2" t="s">
        <v>34330</v>
      </c>
      <c r="C59" s="3">
        <v>22</v>
      </c>
      <c r="D59" s="2" t="s">
        <v>1029</v>
      </c>
      <c r="E59" s="2" t="s">
        <v>1793</v>
      </c>
      <c r="F59" s="4" t="s">
        <v>1794</v>
      </c>
    </row>
    <row r="60" spans="1:6" ht="15" customHeight="1" x14ac:dyDescent="0.3">
      <c r="A60" s="2" t="s">
        <v>295</v>
      </c>
      <c r="B60" s="2" t="s">
        <v>34330</v>
      </c>
      <c r="C60" s="3">
        <v>22</v>
      </c>
      <c r="D60" s="2" t="s">
        <v>1029</v>
      </c>
      <c r="E60" s="2" t="s">
        <v>1795</v>
      </c>
      <c r="F60" s="4" t="s">
        <v>1792</v>
      </c>
    </row>
    <row r="61" spans="1:6" ht="15" customHeight="1" x14ac:dyDescent="0.3">
      <c r="A61" s="2" t="s">
        <v>310</v>
      </c>
      <c r="B61" s="2" t="s">
        <v>34331</v>
      </c>
      <c r="C61" s="3">
        <v>23</v>
      </c>
      <c r="D61" s="2" t="s">
        <v>1052</v>
      </c>
      <c r="E61" s="2" t="s">
        <v>1796</v>
      </c>
      <c r="F61" s="4" t="s">
        <v>1797</v>
      </c>
    </row>
    <row r="62" spans="1:6" ht="15" customHeight="1" x14ac:dyDescent="0.3">
      <c r="A62" s="2" t="s">
        <v>310</v>
      </c>
      <c r="B62" s="2" t="s">
        <v>34331</v>
      </c>
      <c r="C62" s="3">
        <v>23</v>
      </c>
      <c r="D62" s="2" t="s">
        <v>1052</v>
      </c>
      <c r="E62" s="2" t="s">
        <v>1798</v>
      </c>
      <c r="F62" s="4" t="s">
        <v>1064</v>
      </c>
    </row>
    <row r="63" spans="1:6" ht="15" customHeight="1" x14ac:dyDescent="0.3">
      <c r="A63" s="2" t="s">
        <v>310</v>
      </c>
      <c r="B63" s="2" t="s">
        <v>34331</v>
      </c>
      <c r="C63" s="3">
        <v>23</v>
      </c>
      <c r="D63" s="2" t="s">
        <v>1052</v>
      </c>
      <c r="E63" s="2" t="s">
        <v>1799</v>
      </c>
      <c r="F63" s="4" t="s">
        <v>1064</v>
      </c>
    </row>
    <row r="64" spans="1:6" ht="15" customHeight="1" x14ac:dyDescent="0.3">
      <c r="A64" s="2" t="s">
        <v>310</v>
      </c>
      <c r="B64" s="2" t="s">
        <v>34331</v>
      </c>
      <c r="C64" s="3">
        <v>23</v>
      </c>
      <c r="D64" s="2" t="s">
        <v>1052</v>
      </c>
      <c r="E64" s="2" t="s">
        <v>1788</v>
      </c>
      <c r="F64" s="4" t="s">
        <v>1064</v>
      </c>
    </row>
    <row r="65" spans="1:6" ht="15" customHeight="1" x14ac:dyDescent="0.3">
      <c r="A65" s="2" t="s">
        <v>310</v>
      </c>
      <c r="B65" s="2" t="s">
        <v>34331</v>
      </c>
      <c r="C65" s="3">
        <v>23</v>
      </c>
      <c r="D65" s="2" t="s">
        <v>1052</v>
      </c>
      <c r="E65" s="2" t="s">
        <v>1800</v>
      </c>
      <c r="F65" s="4" t="s">
        <v>1797</v>
      </c>
    </row>
    <row r="66" spans="1:6" ht="15" customHeight="1" x14ac:dyDescent="0.3">
      <c r="A66" s="2" t="s">
        <v>310</v>
      </c>
      <c r="B66" s="2" t="s">
        <v>34331</v>
      </c>
      <c r="C66" s="3">
        <v>23</v>
      </c>
      <c r="D66" s="2" t="s">
        <v>1052</v>
      </c>
      <c r="E66" s="2" t="s">
        <v>1801</v>
      </c>
      <c r="F66" s="4" t="s">
        <v>1797</v>
      </c>
    </row>
    <row r="67" spans="1:6" ht="15" customHeight="1" x14ac:dyDescent="0.3">
      <c r="A67" s="2" t="s">
        <v>310</v>
      </c>
      <c r="B67" s="2" t="s">
        <v>34331</v>
      </c>
      <c r="C67" s="3">
        <v>23</v>
      </c>
      <c r="D67" s="2" t="s">
        <v>1052</v>
      </c>
      <c r="E67" s="2" t="s">
        <v>1802</v>
      </c>
      <c r="F67" s="4" t="s">
        <v>1064</v>
      </c>
    </row>
    <row r="68" spans="1:6" ht="15" customHeight="1" x14ac:dyDescent="0.3">
      <c r="A68" s="2" t="s">
        <v>310</v>
      </c>
      <c r="B68" s="2" t="s">
        <v>34331</v>
      </c>
      <c r="C68" s="3">
        <v>23</v>
      </c>
      <c r="D68" s="2" t="s">
        <v>1052</v>
      </c>
      <c r="E68" s="2" t="s">
        <v>1803</v>
      </c>
      <c r="F68" s="4" t="s">
        <v>1797</v>
      </c>
    </row>
    <row r="69" spans="1:6" ht="15" customHeight="1" x14ac:dyDescent="0.3">
      <c r="A69" s="2" t="s">
        <v>310</v>
      </c>
      <c r="B69" s="2" t="s">
        <v>34331</v>
      </c>
      <c r="C69" s="3">
        <v>23</v>
      </c>
      <c r="D69" s="2" t="s">
        <v>1052</v>
      </c>
      <c r="E69" s="2" t="s">
        <v>1747</v>
      </c>
      <c r="F69" s="4" t="s">
        <v>1064</v>
      </c>
    </row>
    <row r="70" spans="1:6" ht="15" customHeight="1" x14ac:dyDescent="0.3">
      <c r="A70" s="2" t="s">
        <v>310</v>
      </c>
      <c r="B70" s="2" t="s">
        <v>34331</v>
      </c>
      <c r="C70" s="3">
        <v>23</v>
      </c>
      <c r="D70" s="2" t="s">
        <v>1052</v>
      </c>
      <c r="E70" s="2" t="s">
        <v>1804</v>
      </c>
      <c r="F70" s="4" t="s">
        <v>1064</v>
      </c>
    </row>
    <row r="71" spans="1:6" ht="15" customHeight="1" x14ac:dyDescent="0.3">
      <c r="A71" s="2" t="s">
        <v>324</v>
      </c>
      <c r="B71" s="2" t="s">
        <v>34332</v>
      </c>
      <c r="C71" s="3">
        <v>24</v>
      </c>
      <c r="D71" s="2" t="s">
        <v>1074</v>
      </c>
      <c r="E71" s="2" t="s">
        <v>1805</v>
      </c>
      <c r="F71" s="4" t="s">
        <v>335</v>
      </c>
    </row>
    <row r="72" spans="1:6" ht="15" customHeight="1" x14ac:dyDescent="0.3">
      <c r="A72" s="2" t="s">
        <v>324</v>
      </c>
      <c r="B72" s="2" t="s">
        <v>34332</v>
      </c>
      <c r="C72" s="3">
        <v>24</v>
      </c>
      <c r="D72" s="2" t="s">
        <v>1074</v>
      </c>
      <c r="E72" s="2" t="s">
        <v>1806</v>
      </c>
      <c r="F72" s="4" t="s">
        <v>335</v>
      </c>
    </row>
    <row r="73" spans="1:6" ht="15" customHeight="1" x14ac:dyDescent="0.3">
      <c r="A73" s="2" t="s">
        <v>324</v>
      </c>
      <c r="B73" s="2" t="s">
        <v>34332</v>
      </c>
      <c r="C73" s="3">
        <v>24</v>
      </c>
      <c r="D73" s="2" t="s">
        <v>1074</v>
      </c>
      <c r="E73" s="2" t="s">
        <v>1807</v>
      </c>
      <c r="F73" s="4" t="s">
        <v>335</v>
      </c>
    </row>
    <row r="74" spans="1:6" ht="15" customHeight="1" x14ac:dyDescent="0.3">
      <c r="A74" s="2" t="s">
        <v>324</v>
      </c>
      <c r="B74" s="2" t="s">
        <v>34332</v>
      </c>
      <c r="C74" s="3">
        <v>24</v>
      </c>
      <c r="D74" s="2" t="s">
        <v>1074</v>
      </c>
      <c r="E74" s="2" t="s">
        <v>1808</v>
      </c>
      <c r="F74" s="4" t="s">
        <v>335</v>
      </c>
    </row>
    <row r="75" spans="1:6" ht="15" customHeight="1" x14ac:dyDescent="0.3">
      <c r="A75" s="2" t="s">
        <v>336</v>
      </c>
      <c r="B75" s="2" t="s">
        <v>41</v>
      </c>
      <c r="C75" s="3">
        <v>25</v>
      </c>
      <c r="D75" s="2" t="s">
        <v>1088</v>
      </c>
      <c r="E75" s="2" t="s">
        <v>1754</v>
      </c>
      <c r="F75" s="4" t="s">
        <v>1093</v>
      </c>
    </row>
    <row r="76" spans="1:6" ht="15" customHeight="1" x14ac:dyDescent="0.3">
      <c r="A76" s="2" t="s">
        <v>336</v>
      </c>
      <c r="B76" s="2" t="s">
        <v>41</v>
      </c>
      <c r="C76" s="3">
        <v>25</v>
      </c>
      <c r="D76" s="2" t="s">
        <v>1088</v>
      </c>
      <c r="E76" s="2" t="s">
        <v>1745</v>
      </c>
      <c r="F76" s="4" t="s">
        <v>1093</v>
      </c>
    </row>
    <row r="77" spans="1:6" ht="15" customHeight="1" x14ac:dyDescent="0.3">
      <c r="A77" s="2" t="s">
        <v>336</v>
      </c>
      <c r="B77" s="2" t="s">
        <v>41</v>
      </c>
      <c r="C77" s="3">
        <v>25</v>
      </c>
      <c r="D77" s="2" t="s">
        <v>1088</v>
      </c>
      <c r="E77" s="2" t="s">
        <v>1809</v>
      </c>
      <c r="F77" s="4" t="s">
        <v>1810</v>
      </c>
    </row>
    <row r="78" spans="1:6" ht="15" customHeight="1" x14ac:dyDescent="0.3">
      <c r="A78" s="2" t="s">
        <v>336</v>
      </c>
      <c r="B78" s="2" t="s">
        <v>41</v>
      </c>
      <c r="C78" s="3">
        <v>25</v>
      </c>
      <c r="D78" s="2" t="s">
        <v>1088</v>
      </c>
      <c r="E78" s="2" t="s">
        <v>1739</v>
      </c>
      <c r="F78" s="4" t="s">
        <v>1093</v>
      </c>
    </row>
    <row r="79" spans="1:6" ht="15" customHeight="1" x14ac:dyDescent="0.3">
      <c r="A79" s="2" t="s">
        <v>336</v>
      </c>
      <c r="B79" s="2" t="s">
        <v>41</v>
      </c>
      <c r="C79" s="3">
        <v>25</v>
      </c>
      <c r="D79" s="2" t="s">
        <v>1088</v>
      </c>
      <c r="E79" s="2" t="s">
        <v>1811</v>
      </c>
      <c r="F79" s="4" t="s">
        <v>1093</v>
      </c>
    </row>
    <row r="80" spans="1:6" ht="15" customHeight="1" x14ac:dyDescent="0.3">
      <c r="A80" s="2" t="s">
        <v>348</v>
      </c>
      <c r="B80" s="2" t="s">
        <v>34333</v>
      </c>
      <c r="C80" s="3">
        <v>26</v>
      </c>
      <c r="D80" s="2" t="s">
        <v>1099</v>
      </c>
      <c r="E80" s="2" t="s">
        <v>1812</v>
      </c>
      <c r="F80" s="4" t="s">
        <v>1813</v>
      </c>
    </row>
    <row r="81" spans="1:6" ht="15" customHeight="1" x14ac:dyDescent="0.3">
      <c r="A81" s="2" t="s">
        <v>361</v>
      </c>
      <c r="B81" s="2" t="s">
        <v>34334</v>
      </c>
      <c r="C81" s="3">
        <v>27</v>
      </c>
      <c r="D81" s="2" t="s">
        <v>1105</v>
      </c>
      <c r="E81" s="2" t="s">
        <v>1754</v>
      </c>
      <c r="F81" s="4" t="s">
        <v>1109</v>
      </c>
    </row>
    <row r="82" spans="1:6" ht="15" customHeight="1" x14ac:dyDescent="0.3">
      <c r="A82" s="2" t="s">
        <v>361</v>
      </c>
      <c r="B82" s="2" t="s">
        <v>34334</v>
      </c>
      <c r="C82" s="3">
        <v>27</v>
      </c>
      <c r="D82" s="2" t="s">
        <v>1105</v>
      </c>
      <c r="E82" s="2" t="s">
        <v>1814</v>
      </c>
      <c r="F82" s="4" t="s">
        <v>1111</v>
      </c>
    </row>
    <row r="83" spans="1:6" ht="15" customHeight="1" x14ac:dyDescent="0.3">
      <c r="A83" s="2" t="s">
        <v>370</v>
      </c>
      <c r="B83" s="2" t="s">
        <v>34335</v>
      </c>
      <c r="C83" s="3">
        <v>28</v>
      </c>
      <c r="D83" s="2" t="s">
        <v>1126</v>
      </c>
      <c r="E83" s="2" t="s">
        <v>1815</v>
      </c>
      <c r="F83" s="4" t="s">
        <v>385</v>
      </c>
    </row>
    <row r="84" spans="1:6" ht="15" customHeight="1" x14ac:dyDescent="0.3">
      <c r="A84" s="2" t="s">
        <v>370</v>
      </c>
      <c r="B84" s="2" t="s">
        <v>34335</v>
      </c>
      <c r="C84" s="3">
        <v>28</v>
      </c>
      <c r="D84" s="2" t="s">
        <v>1126</v>
      </c>
      <c r="E84" s="2" t="s">
        <v>1816</v>
      </c>
      <c r="F84" s="4" t="s">
        <v>385</v>
      </c>
    </row>
    <row r="85" spans="1:6" ht="15" customHeight="1" x14ac:dyDescent="0.3">
      <c r="A85" s="2" t="s">
        <v>370</v>
      </c>
      <c r="B85" s="2" t="s">
        <v>34335</v>
      </c>
      <c r="C85" s="3">
        <v>28</v>
      </c>
      <c r="D85" s="2" t="s">
        <v>1126</v>
      </c>
      <c r="E85" s="2" t="s">
        <v>1817</v>
      </c>
      <c r="F85" s="4" t="s">
        <v>385</v>
      </c>
    </row>
    <row r="86" spans="1:6" ht="15" customHeight="1" x14ac:dyDescent="0.3">
      <c r="A86" s="2" t="s">
        <v>386</v>
      </c>
      <c r="B86" s="2" t="s">
        <v>34336</v>
      </c>
      <c r="C86" s="3">
        <v>29</v>
      </c>
      <c r="D86" s="2" t="s">
        <v>1139</v>
      </c>
      <c r="E86" s="2" t="s">
        <v>1818</v>
      </c>
      <c r="F86" s="4" t="s">
        <v>1819</v>
      </c>
    </row>
    <row r="87" spans="1:6" ht="15" customHeight="1" x14ac:dyDescent="0.3">
      <c r="A87" s="2" t="s">
        <v>386</v>
      </c>
      <c r="B87" s="2" t="s">
        <v>34336</v>
      </c>
      <c r="C87" s="3">
        <v>29</v>
      </c>
      <c r="D87" s="2" t="s">
        <v>1139</v>
      </c>
      <c r="E87" s="2" t="s">
        <v>1809</v>
      </c>
      <c r="F87" s="4" t="s">
        <v>1147</v>
      </c>
    </row>
    <row r="88" spans="1:6" ht="15" customHeight="1" x14ac:dyDescent="0.3">
      <c r="A88" s="2" t="s">
        <v>386</v>
      </c>
      <c r="B88" s="2" t="s">
        <v>34336</v>
      </c>
      <c r="C88" s="3">
        <v>29</v>
      </c>
      <c r="D88" s="2" t="s">
        <v>1139</v>
      </c>
      <c r="E88" s="2" t="s">
        <v>1820</v>
      </c>
      <c r="F88" s="4" t="s">
        <v>397</v>
      </c>
    </row>
    <row r="89" spans="1:6" ht="15" customHeight="1" x14ac:dyDescent="0.3">
      <c r="A89" s="2" t="s">
        <v>398</v>
      </c>
      <c r="B89" s="2" t="s">
        <v>34337</v>
      </c>
      <c r="C89" s="3">
        <v>30</v>
      </c>
      <c r="D89" s="2" t="s">
        <v>1163</v>
      </c>
      <c r="E89" s="2" t="s">
        <v>1798</v>
      </c>
      <c r="F89" s="4" t="s">
        <v>1821</v>
      </c>
    </row>
    <row r="90" spans="1:6" ht="15" customHeight="1" x14ac:dyDescent="0.3">
      <c r="A90" s="2" t="s">
        <v>398</v>
      </c>
      <c r="B90" s="2" t="s">
        <v>34337</v>
      </c>
      <c r="C90" s="3">
        <v>30</v>
      </c>
      <c r="D90" s="2" t="s">
        <v>1163</v>
      </c>
      <c r="E90" s="2" t="s">
        <v>1822</v>
      </c>
      <c r="F90" s="4" t="s">
        <v>1821</v>
      </c>
    </row>
    <row r="91" spans="1:6" ht="15" customHeight="1" x14ac:dyDescent="0.3">
      <c r="A91" s="2" t="s">
        <v>398</v>
      </c>
      <c r="B91" s="2" t="s">
        <v>34337</v>
      </c>
      <c r="C91" s="3">
        <v>30</v>
      </c>
      <c r="D91" s="2" t="s">
        <v>1163</v>
      </c>
      <c r="E91" s="2" t="s">
        <v>1823</v>
      </c>
      <c r="F91" s="4" t="s">
        <v>1821</v>
      </c>
    </row>
    <row r="92" spans="1:6" ht="15" customHeight="1" x14ac:dyDescent="0.3">
      <c r="A92" s="2" t="s">
        <v>409</v>
      </c>
      <c r="B92" s="2" t="s">
        <v>34338</v>
      </c>
      <c r="C92" s="3">
        <v>31</v>
      </c>
      <c r="D92" s="2" t="s">
        <v>1173</v>
      </c>
      <c r="E92" s="2" t="s">
        <v>1824</v>
      </c>
      <c r="F92" s="4" t="s">
        <v>1825</v>
      </c>
    </row>
    <row r="93" spans="1:6" ht="15" customHeight="1" x14ac:dyDescent="0.3">
      <c r="A93" s="2" t="s">
        <v>409</v>
      </c>
      <c r="B93" s="2" t="s">
        <v>34338</v>
      </c>
      <c r="C93" s="3">
        <v>31</v>
      </c>
      <c r="D93" s="2" t="s">
        <v>1173</v>
      </c>
      <c r="E93" s="2" t="s">
        <v>1826</v>
      </c>
      <c r="F93" s="4" t="s">
        <v>1825</v>
      </c>
    </row>
    <row r="94" spans="1:6" ht="15" customHeight="1" x14ac:dyDescent="0.3">
      <c r="A94" s="2" t="s">
        <v>409</v>
      </c>
      <c r="B94" s="2" t="s">
        <v>34338</v>
      </c>
      <c r="C94" s="3">
        <v>31</v>
      </c>
      <c r="D94" s="2" t="s">
        <v>1173</v>
      </c>
      <c r="E94" s="2" t="s">
        <v>1827</v>
      </c>
      <c r="F94" s="4" t="s">
        <v>1825</v>
      </c>
    </row>
    <row r="95" spans="1:6" ht="15" customHeight="1" x14ac:dyDescent="0.3">
      <c r="A95" s="2" t="s">
        <v>420</v>
      </c>
      <c r="B95" s="2" t="s">
        <v>34339</v>
      </c>
      <c r="C95" s="3">
        <v>32</v>
      </c>
      <c r="D95" s="2" t="s">
        <v>1183</v>
      </c>
      <c r="E95" s="2" t="s">
        <v>1752</v>
      </c>
      <c r="F95" s="4" t="s">
        <v>1828</v>
      </c>
    </row>
    <row r="96" spans="1:6" ht="15" customHeight="1" x14ac:dyDescent="0.3">
      <c r="A96" s="2" t="s">
        <v>420</v>
      </c>
      <c r="B96" s="2" t="s">
        <v>34339</v>
      </c>
      <c r="C96" s="3">
        <v>32</v>
      </c>
      <c r="D96" s="2" t="s">
        <v>1183</v>
      </c>
      <c r="E96" s="2" t="s">
        <v>1194</v>
      </c>
      <c r="F96" s="4" t="s">
        <v>1828</v>
      </c>
    </row>
    <row r="97" spans="1:6" ht="15" customHeight="1" x14ac:dyDescent="0.3">
      <c r="A97" s="2" t="s">
        <v>420</v>
      </c>
      <c r="B97" s="2" t="s">
        <v>34339</v>
      </c>
      <c r="C97" s="3">
        <v>32</v>
      </c>
      <c r="D97" s="2" t="s">
        <v>1183</v>
      </c>
      <c r="E97" s="2" t="s">
        <v>1775</v>
      </c>
      <c r="F97" s="4" t="s">
        <v>1828</v>
      </c>
    </row>
    <row r="98" spans="1:6" ht="15" customHeight="1" x14ac:dyDescent="0.3">
      <c r="A98" s="2" t="s">
        <v>420</v>
      </c>
      <c r="B98" s="2" t="s">
        <v>34339</v>
      </c>
      <c r="C98" s="3">
        <v>32</v>
      </c>
      <c r="D98" s="2" t="s">
        <v>1183</v>
      </c>
      <c r="E98" s="2" t="s">
        <v>1829</v>
      </c>
      <c r="F98" s="4" t="s">
        <v>1828</v>
      </c>
    </row>
    <row r="99" spans="1:6" ht="15" customHeight="1" x14ac:dyDescent="0.3">
      <c r="A99" s="2" t="s">
        <v>420</v>
      </c>
      <c r="B99" s="2" t="s">
        <v>34339</v>
      </c>
      <c r="C99" s="3">
        <v>32</v>
      </c>
      <c r="D99" s="2" t="s">
        <v>1183</v>
      </c>
      <c r="E99" s="2" t="s">
        <v>1805</v>
      </c>
      <c r="F99" s="4" t="s">
        <v>1828</v>
      </c>
    </row>
    <row r="100" spans="1:6" ht="15" customHeight="1" x14ac:dyDescent="0.3">
      <c r="A100" s="2" t="s">
        <v>430</v>
      </c>
      <c r="B100" s="2" t="s">
        <v>34340</v>
      </c>
      <c r="C100" s="3">
        <v>33</v>
      </c>
      <c r="D100" s="2" t="s">
        <v>1193</v>
      </c>
      <c r="E100" s="2" t="s">
        <v>1750</v>
      </c>
      <c r="F100" s="4" t="s">
        <v>442</v>
      </c>
    </row>
    <row r="101" spans="1:6" ht="15" customHeight="1" x14ac:dyDescent="0.3">
      <c r="A101" s="2" t="s">
        <v>430</v>
      </c>
      <c r="B101" s="2" t="s">
        <v>34340</v>
      </c>
      <c r="C101" s="3">
        <v>33</v>
      </c>
      <c r="D101" s="2" t="s">
        <v>1193</v>
      </c>
      <c r="E101" s="2" t="s">
        <v>1775</v>
      </c>
      <c r="F101" s="4" t="s">
        <v>442</v>
      </c>
    </row>
    <row r="102" spans="1:6" ht="15" customHeight="1" x14ac:dyDescent="0.3">
      <c r="A102" s="2" t="s">
        <v>430</v>
      </c>
      <c r="B102" s="2" t="s">
        <v>34340</v>
      </c>
      <c r="C102" s="3">
        <v>33</v>
      </c>
      <c r="D102" s="2" t="s">
        <v>1193</v>
      </c>
      <c r="E102" s="2" t="s">
        <v>1830</v>
      </c>
      <c r="F102" s="4" t="s">
        <v>442</v>
      </c>
    </row>
    <row r="103" spans="1:6" ht="15" customHeight="1" x14ac:dyDescent="0.3">
      <c r="A103" s="2" t="s">
        <v>430</v>
      </c>
      <c r="B103" s="2" t="s">
        <v>34340</v>
      </c>
      <c r="C103" s="3">
        <v>33</v>
      </c>
      <c r="D103" s="2" t="s">
        <v>1193</v>
      </c>
      <c r="E103" s="2" t="s">
        <v>1831</v>
      </c>
      <c r="F103" s="4" t="s">
        <v>442</v>
      </c>
    </row>
    <row r="104" spans="1:6" ht="15" customHeight="1" x14ac:dyDescent="0.3">
      <c r="A104" s="2" t="s">
        <v>430</v>
      </c>
      <c r="B104" s="2" t="s">
        <v>34340</v>
      </c>
      <c r="C104" s="3">
        <v>33</v>
      </c>
      <c r="D104" s="2" t="s">
        <v>1193</v>
      </c>
      <c r="E104" s="2" t="s">
        <v>1739</v>
      </c>
      <c r="F104" s="4" t="s">
        <v>442</v>
      </c>
    </row>
    <row r="105" spans="1:6" ht="15" customHeight="1" x14ac:dyDescent="0.3">
      <c r="A105" s="2" t="s">
        <v>443</v>
      </c>
      <c r="B105" s="2" t="s">
        <v>34341</v>
      </c>
      <c r="C105" s="3">
        <v>34</v>
      </c>
      <c r="D105" s="2" t="s">
        <v>1204</v>
      </c>
      <c r="E105" s="2" t="s">
        <v>1752</v>
      </c>
      <c r="F105" s="4" t="s">
        <v>453</v>
      </c>
    </row>
    <row r="106" spans="1:6" ht="15" customHeight="1" x14ac:dyDescent="0.3">
      <c r="A106" s="2" t="s">
        <v>443</v>
      </c>
      <c r="B106" s="2" t="s">
        <v>34341</v>
      </c>
      <c r="C106" s="3">
        <v>34</v>
      </c>
      <c r="D106" s="2" t="s">
        <v>1204</v>
      </c>
      <c r="E106" s="2" t="s">
        <v>1832</v>
      </c>
      <c r="F106" s="4" t="s">
        <v>1210</v>
      </c>
    </row>
    <row r="107" spans="1:6" ht="15" customHeight="1" x14ac:dyDescent="0.3">
      <c r="A107" s="2" t="s">
        <v>443</v>
      </c>
      <c r="B107" s="2" t="s">
        <v>34341</v>
      </c>
      <c r="C107" s="3">
        <v>34</v>
      </c>
      <c r="D107" s="2" t="s">
        <v>1204</v>
      </c>
      <c r="E107" s="2" t="s">
        <v>1833</v>
      </c>
      <c r="F107" s="4" t="s">
        <v>453</v>
      </c>
    </row>
    <row r="108" spans="1:6" ht="15" customHeight="1" x14ac:dyDescent="0.3">
      <c r="A108" s="2" t="s">
        <v>443</v>
      </c>
      <c r="B108" s="2" t="s">
        <v>34341</v>
      </c>
      <c r="C108" s="3">
        <v>34</v>
      </c>
      <c r="D108" s="2" t="s">
        <v>1204</v>
      </c>
      <c r="E108" s="2" t="s">
        <v>1834</v>
      </c>
      <c r="F108" s="4" t="s">
        <v>453</v>
      </c>
    </row>
    <row r="109" spans="1:6" ht="15" customHeight="1" x14ac:dyDescent="0.3">
      <c r="A109" s="2" t="s">
        <v>443</v>
      </c>
      <c r="B109" s="2" t="s">
        <v>34341</v>
      </c>
      <c r="C109" s="3">
        <v>34</v>
      </c>
      <c r="D109" s="2" t="s">
        <v>1204</v>
      </c>
      <c r="E109" s="2" t="s">
        <v>1506</v>
      </c>
      <c r="F109" s="4" t="s">
        <v>453</v>
      </c>
    </row>
    <row r="110" spans="1:6" ht="15" customHeight="1" x14ac:dyDescent="0.3">
      <c r="A110" s="2" t="s">
        <v>443</v>
      </c>
      <c r="B110" s="2" t="s">
        <v>34341</v>
      </c>
      <c r="C110" s="3">
        <v>34</v>
      </c>
      <c r="D110" s="2" t="s">
        <v>1204</v>
      </c>
      <c r="E110" s="2" t="s">
        <v>1835</v>
      </c>
      <c r="F110" s="4" t="s">
        <v>453</v>
      </c>
    </row>
    <row r="111" spans="1:6" ht="15" customHeight="1" x14ac:dyDescent="0.3">
      <c r="A111" s="2" t="s">
        <v>443</v>
      </c>
      <c r="B111" s="2" t="s">
        <v>34341</v>
      </c>
      <c r="C111" s="3">
        <v>34</v>
      </c>
      <c r="D111" s="2" t="s">
        <v>1204</v>
      </c>
      <c r="E111" s="2" t="s">
        <v>1543</v>
      </c>
      <c r="F111" s="4" t="s">
        <v>453</v>
      </c>
    </row>
    <row r="112" spans="1:6" ht="15" customHeight="1" x14ac:dyDescent="0.3">
      <c r="A112" s="2" t="s">
        <v>443</v>
      </c>
      <c r="B112" s="2" t="s">
        <v>34341</v>
      </c>
      <c r="C112" s="3">
        <v>34</v>
      </c>
      <c r="D112" s="2" t="s">
        <v>1204</v>
      </c>
      <c r="E112" s="2" t="s">
        <v>1739</v>
      </c>
      <c r="F112" s="4" t="s">
        <v>453</v>
      </c>
    </row>
    <row r="113" spans="1:6" ht="15" customHeight="1" x14ac:dyDescent="0.3">
      <c r="A113" s="2" t="s">
        <v>454</v>
      </c>
      <c r="B113" s="2" t="s">
        <v>34342</v>
      </c>
      <c r="C113" s="3">
        <v>35</v>
      </c>
      <c r="D113" s="2" t="s">
        <v>1213</v>
      </c>
      <c r="E113" s="2" t="s">
        <v>1836</v>
      </c>
      <c r="F113" s="4" t="s">
        <v>1216</v>
      </c>
    </row>
    <row r="114" spans="1:6" ht="15" customHeight="1" x14ac:dyDescent="0.3">
      <c r="A114" s="2" t="s">
        <v>454</v>
      </c>
      <c r="B114" s="2" t="s">
        <v>34342</v>
      </c>
      <c r="C114" s="3">
        <v>35</v>
      </c>
      <c r="D114" s="2" t="s">
        <v>1213</v>
      </c>
      <c r="E114" s="2" t="s">
        <v>1837</v>
      </c>
      <c r="F114" s="4" t="s">
        <v>1838</v>
      </c>
    </row>
    <row r="115" spans="1:6" ht="15" customHeight="1" x14ac:dyDescent="0.3">
      <c r="A115" s="2" t="s">
        <v>454</v>
      </c>
      <c r="B115" s="2" t="s">
        <v>34342</v>
      </c>
      <c r="C115" s="3">
        <v>35</v>
      </c>
      <c r="D115" s="2" t="s">
        <v>1213</v>
      </c>
      <c r="E115" s="2" t="s">
        <v>1543</v>
      </c>
      <c r="F115" s="4" t="s">
        <v>1216</v>
      </c>
    </row>
    <row r="116" spans="1:6" ht="15" customHeight="1" x14ac:dyDescent="0.3">
      <c r="A116" s="2" t="s">
        <v>454</v>
      </c>
      <c r="B116" s="2" t="s">
        <v>34342</v>
      </c>
      <c r="C116" s="3">
        <v>35</v>
      </c>
      <c r="D116" s="2" t="s">
        <v>1213</v>
      </c>
      <c r="E116" s="2" t="s">
        <v>1839</v>
      </c>
      <c r="F116" s="4" t="s">
        <v>1216</v>
      </c>
    </row>
    <row r="117" spans="1:6" ht="15" customHeight="1" x14ac:dyDescent="0.3">
      <c r="A117" s="2" t="s">
        <v>454</v>
      </c>
      <c r="B117" s="2" t="s">
        <v>34342</v>
      </c>
      <c r="C117" s="3">
        <v>35</v>
      </c>
      <c r="D117" s="2" t="s">
        <v>1213</v>
      </c>
      <c r="E117" s="2" t="s">
        <v>1840</v>
      </c>
      <c r="F117" s="4" t="s">
        <v>1216</v>
      </c>
    </row>
    <row r="118" spans="1:6" ht="15" customHeight="1" x14ac:dyDescent="0.3">
      <c r="A118" s="2" t="s">
        <v>465</v>
      </c>
      <c r="B118" s="2" t="s">
        <v>34343</v>
      </c>
      <c r="C118" s="3">
        <v>36</v>
      </c>
      <c r="D118" s="2" t="s">
        <v>1222</v>
      </c>
      <c r="E118" s="2" t="s">
        <v>1795</v>
      </c>
      <c r="F118" s="4" t="s">
        <v>1841</v>
      </c>
    </row>
    <row r="119" spans="1:6" ht="15" customHeight="1" x14ac:dyDescent="0.3">
      <c r="A119" s="2" t="s">
        <v>476</v>
      </c>
      <c r="B119" s="2" t="s">
        <v>34344</v>
      </c>
      <c r="C119" s="3">
        <v>37</v>
      </c>
      <c r="D119" s="2" t="s">
        <v>1232</v>
      </c>
      <c r="E119" s="2" t="s">
        <v>1842</v>
      </c>
      <c r="F119" s="4" t="s">
        <v>1843</v>
      </c>
    </row>
    <row r="120" spans="1:6" ht="15" customHeight="1" x14ac:dyDescent="0.3">
      <c r="A120" s="2" t="s">
        <v>476</v>
      </c>
      <c r="B120" s="2" t="s">
        <v>34344</v>
      </c>
      <c r="C120" s="3">
        <v>37</v>
      </c>
      <c r="D120" s="2" t="s">
        <v>1232</v>
      </c>
      <c r="E120" s="2" t="s">
        <v>1844</v>
      </c>
      <c r="F120" s="4" t="s">
        <v>1843</v>
      </c>
    </row>
    <row r="121" spans="1:6" ht="15" customHeight="1" x14ac:dyDescent="0.3">
      <c r="A121" s="2" t="s">
        <v>476</v>
      </c>
      <c r="B121" s="2" t="s">
        <v>34344</v>
      </c>
      <c r="C121" s="3">
        <v>37</v>
      </c>
      <c r="D121" s="2" t="s">
        <v>1232</v>
      </c>
      <c r="E121" s="2" t="s">
        <v>1845</v>
      </c>
      <c r="F121" s="4" t="s">
        <v>1843</v>
      </c>
    </row>
    <row r="122" spans="1:6" ht="15" customHeight="1" x14ac:dyDescent="0.3">
      <c r="A122" s="2" t="s">
        <v>476</v>
      </c>
      <c r="B122" s="2" t="s">
        <v>34344</v>
      </c>
      <c r="C122" s="3">
        <v>37</v>
      </c>
      <c r="D122" s="2" t="s">
        <v>1232</v>
      </c>
      <c r="E122" s="2" t="s">
        <v>1804</v>
      </c>
      <c r="F122" s="4" t="s">
        <v>1843</v>
      </c>
    </row>
    <row r="123" spans="1:6" ht="15" customHeight="1" x14ac:dyDescent="0.3">
      <c r="A123" s="2" t="s">
        <v>476</v>
      </c>
      <c r="B123" s="2" t="s">
        <v>34344</v>
      </c>
      <c r="C123" s="3">
        <v>37</v>
      </c>
      <c r="D123" s="2" t="s">
        <v>1232</v>
      </c>
      <c r="E123" s="2" t="s">
        <v>1846</v>
      </c>
      <c r="F123" s="4" t="s">
        <v>1843</v>
      </c>
    </row>
    <row r="124" spans="1:6" ht="15" customHeight="1" x14ac:dyDescent="0.3">
      <c r="A124" s="2" t="s">
        <v>484</v>
      </c>
      <c r="B124" s="2" t="s">
        <v>34345</v>
      </c>
      <c r="C124" s="3">
        <v>38</v>
      </c>
      <c r="D124" s="2" t="s">
        <v>1238</v>
      </c>
      <c r="E124" s="2" t="s">
        <v>1754</v>
      </c>
      <c r="F124" s="4" t="s">
        <v>1666</v>
      </c>
    </row>
    <row r="125" spans="1:6" ht="15" customHeight="1" x14ac:dyDescent="0.3">
      <c r="A125" s="2" t="s">
        <v>497</v>
      </c>
      <c r="B125" s="2" t="s">
        <v>34346</v>
      </c>
      <c r="C125" s="3">
        <v>39</v>
      </c>
      <c r="D125" s="2" t="s">
        <v>1266</v>
      </c>
      <c r="E125" s="2" t="s">
        <v>1847</v>
      </c>
      <c r="F125" s="4" t="s">
        <v>1269</v>
      </c>
    </row>
    <row r="126" spans="1:6" ht="15" customHeight="1" x14ac:dyDescent="0.3">
      <c r="A126" s="2" t="s">
        <v>497</v>
      </c>
      <c r="B126" s="2" t="s">
        <v>34346</v>
      </c>
      <c r="C126" s="3">
        <v>39</v>
      </c>
      <c r="D126" s="2" t="s">
        <v>1266</v>
      </c>
      <c r="E126" s="2" t="s">
        <v>1848</v>
      </c>
      <c r="F126" s="4" t="s">
        <v>1269</v>
      </c>
    </row>
    <row r="127" spans="1:6" ht="15" customHeight="1" x14ac:dyDescent="0.3">
      <c r="A127" s="2" t="s">
        <v>497</v>
      </c>
      <c r="B127" s="2" t="s">
        <v>34346</v>
      </c>
      <c r="C127" s="3">
        <v>39</v>
      </c>
      <c r="D127" s="2" t="s">
        <v>1266</v>
      </c>
      <c r="E127" s="2" t="s">
        <v>1849</v>
      </c>
      <c r="F127" s="4" t="s">
        <v>1269</v>
      </c>
    </row>
    <row r="128" spans="1:6" ht="15" customHeight="1" x14ac:dyDescent="0.3">
      <c r="A128" s="2" t="s">
        <v>497</v>
      </c>
      <c r="B128" s="2" t="s">
        <v>34346</v>
      </c>
      <c r="C128" s="3">
        <v>39</v>
      </c>
      <c r="D128" s="2" t="s">
        <v>1266</v>
      </c>
      <c r="E128" s="2" t="s">
        <v>1850</v>
      </c>
      <c r="F128" s="4" t="s">
        <v>1269</v>
      </c>
    </row>
    <row r="129" spans="1:6" ht="15" customHeight="1" x14ac:dyDescent="0.3">
      <c r="A129" s="2" t="s">
        <v>497</v>
      </c>
      <c r="B129" s="2" t="s">
        <v>34346</v>
      </c>
      <c r="C129" s="3">
        <v>39</v>
      </c>
      <c r="D129" s="2" t="s">
        <v>1266</v>
      </c>
      <c r="E129" s="2" t="s">
        <v>1739</v>
      </c>
      <c r="F129" s="4" t="s">
        <v>1278</v>
      </c>
    </row>
    <row r="130" spans="1:6" ht="15" customHeight="1" x14ac:dyDescent="0.3">
      <c r="A130" s="2" t="s">
        <v>497</v>
      </c>
      <c r="B130" s="2" t="s">
        <v>34346</v>
      </c>
      <c r="C130" s="3">
        <v>39</v>
      </c>
      <c r="D130" s="2" t="s">
        <v>1266</v>
      </c>
      <c r="E130" s="2" t="s">
        <v>1851</v>
      </c>
      <c r="F130" s="4" t="s">
        <v>1278</v>
      </c>
    </row>
    <row r="131" spans="1:6" ht="15" customHeight="1" x14ac:dyDescent="0.3">
      <c r="A131" s="2" t="s">
        <v>497</v>
      </c>
      <c r="B131" s="2" t="s">
        <v>34346</v>
      </c>
      <c r="C131" s="3">
        <v>39</v>
      </c>
      <c r="D131" s="2" t="s">
        <v>1266</v>
      </c>
      <c r="E131" s="2" t="s">
        <v>1852</v>
      </c>
      <c r="F131" s="4" t="s">
        <v>1278</v>
      </c>
    </row>
    <row r="132" spans="1:6" ht="15" customHeight="1" x14ac:dyDescent="0.3">
      <c r="A132" s="2" t="s">
        <v>510</v>
      </c>
      <c r="B132" s="2" t="s">
        <v>25</v>
      </c>
      <c r="C132" s="3">
        <v>40</v>
      </c>
      <c r="D132" s="2" t="s">
        <v>1286</v>
      </c>
      <c r="E132" s="2" t="s">
        <v>1789</v>
      </c>
      <c r="F132" s="4" t="s">
        <v>1292</v>
      </c>
    </row>
    <row r="133" spans="1:6" ht="15" customHeight="1" x14ac:dyDescent="0.3">
      <c r="A133" s="2" t="s">
        <v>510</v>
      </c>
      <c r="B133" s="2" t="s">
        <v>25</v>
      </c>
      <c r="C133" s="3">
        <v>40</v>
      </c>
      <c r="D133" s="2" t="s">
        <v>1286</v>
      </c>
      <c r="E133" s="2" t="s">
        <v>1853</v>
      </c>
      <c r="F133" s="4" t="s">
        <v>1854</v>
      </c>
    </row>
    <row r="134" spans="1:6" ht="15" customHeight="1" x14ac:dyDescent="0.3">
      <c r="A134" s="2" t="s">
        <v>510</v>
      </c>
      <c r="B134" s="2" t="s">
        <v>25</v>
      </c>
      <c r="C134" s="3">
        <v>40</v>
      </c>
      <c r="D134" s="2" t="s">
        <v>1286</v>
      </c>
      <c r="E134" s="2" t="s">
        <v>1855</v>
      </c>
      <c r="F134" s="4" t="s">
        <v>1854</v>
      </c>
    </row>
    <row r="135" spans="1:6" ht="15" customHeight="1" x14ac:dyDescent="0.3">
      <c r="A135" s="2" t="s">
        <v>510</v>
      </c>
      <c r="B135" s="2" t="s">
        <v>25</v>
      </c>
      <c r="C135" s="3">
        <v>40</v>
      </c>
      <c r="D135" s="2" t="s">
        <v>1286</v>
      </c>
      <c r="E135" s="2" t="s">
        <v>1856</v>
      </c>
      <c r="F135" s="4" t="s">
        <v>1292</v>
      </c>
    </row>
    <row r="136" spans="1:6" ht="15" customHeight="1" x14ac:dyDescent="0.3">
      <c r="A136" s="2" t="s">
        <v>510</v>
      </c>
      <c r="B136" s="2" t="s">
        <v>25</v>
      </c>
      <c r="C136" s="3">
        <v>40</v>
      </c>
      <c r="D136" s="2" t="s">
        <v>1286</v>
      </c>
      <c r="E136" s="2" t="s">
        <v>1857</v>
      </c>
      <c r="F136" s="4" t="s">
        <v>1292</v>
      </c>
    </row>
    <row r="137" spans="1:6" ht="15" customHeight="1" x14ac:dyDescent="0.3">
      <c r="A137" s="2" t="s">
        <v>520</v>
      </c>
      <c r="B137" s="2" t="s">
        <v>34347</v>
      </c>
      <c r="C137" s="3">
        <v>41</v>
      </c>
      <c r="D137" s="2" t="s">
        <v>1302</v>
      </c>
      <c r="E137" s="2" t="s">
        <v>1858</v>
      </c>
      <c r="F137" s="4" t="s">
        <v>1308</v>
      </c>
    </row>
    <row r="138" spans="1:6" ht="15" customHeight="1" x14ac:dyDescent="0.3">
      <c r="A138" s="2" t="s">
        <v>520</v>
      </c>
      <c r="B138" s="2" t="s">
        <v>34347</v>
      </c>
      <c r="C138" s="3">
        <v>41</v>
      </c>
      <c r="D138" s="2" t="s">
        <v>1302</v>
      </c>
      <c r="E138" s="2" t="s">
        <v>1859</v>
      </c>
      <c r="F138" s="4" t="s">
        <v>1308</v>
      </c>
    </row>
    <row r="139" spans="1:6" ht="15" customHeight="1" x14ac:dyDescent="0.3">
      <c r="A139" s="2" t="s">
        <v>520</v>
      </c>
      <c r="B139" s="2" t="s">
        <v>34347</v>
      </c>
      <c r="C139" s="3">
        <v>41</v>
      </c>
      <c r="D139" s="2" t="s">
        <v>1302</v>
      </c>
      <c r="E139" s="2" t="s">
        <v>1860</v>
      </c>
      <c r="F139" s="4" t="s">
        <v>1308</v>
      </c>
    </row>
    <row r="140" spans="1:6" ht="15" customHeight="1" x14ac:dyDescent="0.3">
      <c r="A140" s="2" t="s">
        <v>520</v>
      </c>
      <c r="B140" s="2" t="s">
        <v>34347</v>
      </c>
      <c r="C140" s="3">
        <v>41</v>
      </c>
      <c r="D140" s="2" t="s">
        <v>1302</v>
      </c>
      <c r="E140" s="2" t="s">
        <v>1861</v>
      </c>
      <c r="F140" s="4" t="s">
        <v>1308</v>
      </c>
    </row>
    <row r="141" spans="1:6" ht="15" customHeight="1" x14ac:dyDescent="0.3">
      <c r="A141" s="2" t="s">
        <v>520</v>
      </c>
      <c r="B141" s="2" t="s">
        <v>34347</v>
      </c>
      <c r="C141" s="3">
        <v>41</v>
      </c>
      <c r="D141" s="2" t="s">
        <v>1302</v>
      </c>
      <c r="E141" s="2" t="s">
        <v>1862</v>
      </c>
      <c r="F141" s="4" t="s">
        <v>531</v>
      </c>
    </row>
    <row r="142" spans="1:6" ht="15" customHeight="1" x14ac:dyDescent="0.3">
      <c r="A142" s="2" t="s">
        <v>520</v>
      </c>
      <c r="B142" s="2" t="s">
        <v>34347</v>
      </c>
      <c r="C142" s="3">
        <v>41</v>
      </c>
      <c r="D142" s="2" t="s">
        <v>1302</v>
      </c>
      <c r="E142" s="2" t="s">
        <v>1839</v>
      </c>
      <c r="F142" s="4" t="s">
        <v>1308</v>
      </c>
    </row>
    <row r="143" spans="1:6" ht="15" customHeight="1" x14ac:dyDescent="0.3">
      <c r="A143" s="2" t="s">
        <v>520</v>
      </c>
      <c r="B143" s="2" t="s">
        <v>34347</v>
      </c>
      <c r="C143" s="3">
        <v>41</v>
      </c>
      <c r="D143" s="2" t="s">
        <v>1302</v>
      </c>
      <c r="E143" s="2" t="s">
        <v>1863</v>
      </c>
      <c r="F143" s="4" t="s">
        <v>1308</v>
      </c>
    </row>
    <row r="144" spans="1:6" ht="15" customHeight="1" x14ac:dyDescent="0.3">
      <c r="A144" s="2" t="s">
        <v>520</v>
      </c>
      <c r="B144" s="2" t="s">
        <v>34347</v>
      </c>
      <c r="C144" s="3">
        <v>41</v>
      </c>
      <c r="D144" s="2" t="s">
        <v>1302</v>
      </c>
      <c r="E144" s="2" t="s">
        <v>1864</v>
      </c>
      <c r="F144" s="4" t="s">
        <v>531</v>
      </c>
    </row>
    <row r="145" spans="1:6" ht="15" customHeight="1" x14ac:dyDescent="0.3">
      <c r="A145" s="2" t="s">
        <v>520</v>
      </c>
      <c r="B145" s="2" t="s">
        <v>34347</v>
      </c>
      <c r="C145" s="3">
        <v>41</v>
      </c>
      <c r="D145" s="2" t="s">
        <v>1302</v>
      </c>
      <c r="E145" s="2" t="s">
        <v>1865</v>
      </c>
      <c r="F145" s="4" t="s">
        <v>1308</v>
      </c>
    </row>
    <row r="146" spans="1:6" ht="15" customHeight="1" x14ac:dyDescent="0.3">
      <c r="A146" s="2" t="s">
        <v>520</v>
      </c>
      <c r="B146" s="2" t="s">
        <v>34347</v>
      </c>
      <c r="C146" s="3">
        <v>41</v>
      </c>
      <c r="D146" s="2" t="s">
        <v>1302</v>
      </c>
      <c r="E146" s="2" t="s">
        <v>1866</v>
      </c>
      <c r="F146" s="4" t="s">
        <v>531</v>
      </c>
    </row>
    <row r="147" spans="1:6" ht="15" customHeight="1" x14ac:dyDescent="0.3">
      <c r="A147" s="2" t="s">
        <v>532</v>
      </c>
      <c r="B147" s="2" t="s">
        <v>34348</v>
      </c>
      <c r="C147" s="3">
        <v>42</v>
      </c>
      <c r="D147" s="2" t="s">
        <v>1309</v>
      </c>
      <c r="E147" s="2" t="s">
        <v>1867</v>
      </c>
      <c r="F147" s="4" t="s">
        <v>542</v>
      </c>
    </row>
    <row r="148" spans="1:6" ht="15" customHeight="1" x14ac:dyDescent="0.3">
      <c r="A148" s="2" t="s">
        <v>543</v>
      </c>
      <c r="B148" s="2" t="s">
        <v>34349</v>
      </c>
      <c r="C148" s="3">
        <v>43</v>
      </c>
      <c r="D148" s="2" t="s">
        <v>1326</v>
      </c>
      <c r="E148" s="2" t="s">
        <v>1868</v>
      </c>
      <c r="F148" s="4" t="s">
        <v>1692</v>
      </c>
    </row>
    <row r="149" spans="1:6" ht="15" customHeight="1" x14ac:dyDescent="0.3">
      <c r="A149" s="2" t="s">
        <v>543</v>
      </c>
      <c r="B149" s="2" t="s">
        <v>34349</v>
      </c>
      <c r="C149" s="3">
        <v>43</v>
      </c>
      <c r="D149" s="2" t="s">
        <v>1326</v>
      </c>
      <c r="E149" s="2" t="s">
        <v>1869</v>
      </c>
      <c r="F149" s="4" t="s">
        <v>1692</v>
      </c>
    </row>
    <row r="150" spans="1:6" ht="15" customHeight="1" x14ac:dyDescent="0.3">
      <c r="A150" s="2" t="s">
        <v>557</v>
      </c>
      <c r="B150" s="2" t="s">
        <v>34350</v>
      </c>
      <c r="C150" s="3">
        <v>44</v>
      </c>
      <c r="D150" s="2" t="s">
        <v>1329</v>
      </c>
      <c r="E150" s="2" t="s">
        <v>1870</v>
      </c>
      <c r="F150" s="4" t="s">
        <v>569</v>
      </c>
    </row>
    <row r="151" spans="1:6" ht="15" customHeight="1" x14ac:dyDescent="0.3">
      <c r="A151" s="2" t="s">
        <v>557</v>
      </c>
      <c r="B151" s="2" t="s">
        <v>34350</v>
      </c>
      <c r="C151" s="3">
        <v>44</v>
      </c>
      <c r="D151" s="2" t="s">
        <v>1329</v>
      </c>
      <c r="E151" s="2" t="s">
        <v>1871</v>
      </c>
      <c r="F151" s="4" t="s">
        <v>569</v>
      </c>
    </row>
    <row r="152" spans="1:6" ht="15" customHeight="1" x14ac:dyDescent="0.3">
      <c r="A152" s="2" t="s">
        <v>557</v>
      </c>
      <c r="B152" s="2" t="s">
        <v>34350</v>
      </c>
      <c r="C152" s="3">
        <v>44</v>
      </c>
      <c r="D152" s="2" t="s">
        <v>1329</v>
      </c>
      <c r="E152" s="2" t="s">
        <v>1872</v>
      </c>
      <c r="F152" s="4" t="s">
        <v>569</v>
      </c>
    </row>
    <row r="153" spans="1:6" ht="15" customHeight="1" x14ac:dyDescent="0.3">
      <c r="A153" s="2" t="s">
        <v>557</v>
      </c>
      <c r="B153" s="2" t="s">
        <v>34350</v>
      </c>
      <c r="C153" s="3">
        <v>44</v>
      </c>
      <c r="D153" s="2" t="s">
        <v>1329</v>
      </c>
      <c r="E153" s="2" t="s">
        <v>1873</v>
      </c>
      <c r="F153" s="4" t="s">
        <v>569</v>
      </c>
    </row>
    <row r="154" spans="1:6" ht="15" customHeight="1" x14ac:dyDescent="0.3">
      <c r="A154" s="2" t="s">
        <v>557</v>
      </c>
      <c r="B154" s="2" t="s">
        <v>34350</v>
      </c>
      <c r="C154" s="3">
        <v>44</v>
      </c>
      <c r="D154" s="2" t="s">
        <v>1329</v>
      </c>
      <c r="E154" s="2" t="s">
        <v>1874</v>
      </c>
      <c r="F154" s="4" t="s">
        <v>569</v>
      </c>
    </row>
    <row r="155" spans="1:6" ht="15" customHeight="1" x14ac:dyDescent="0.3">
      <c r="A155" s="2" t="s">
        <v>557</v>
      </c>
      <c r="B155" s="2" t="s">
        <v>34350</v>
      </c>
      <c r="C155" s="3">
        <v>44</v>
      </c>
      <c r="D155" s="2" t="s">
        <v>1329</v>
      </c>
      <c r="E155" s="2" t="s">
        <v>1739</v>
      </c>
      <c r="F155" s="4" t="s">
        <v>569</v>
      </c>
    </row>
    <row r="156" spans="1:6" ht="15" customHeight="1" x14ac:dyDescent="0.3">
      <c r="A156" s="2" t="s">
        <v>557</v>
      </c>
      <c r="B156" s="2" t="s">
        <v>34350</v>
      </c>
      <c r="C156" s="3">
        <v>44</v>
      </c>
      <c r="D156" s="2" t="s">
        <v>1329</v>
      </c>
      <c r="E156" s="2" t="s">
        <v>1852</v>
      </c>
      <c r="F156" s="4" t="s">
        <v>569</v>
      </c>
    </row>
    <row r="157" spans="1:6" ht="15" customHeight="1" x14ac:dyDescent="0.3">
      <c r="A157" s="2" t="s">
        <v>570</v>
      </c>
      <c r="B157" s="2" t="s">
        <v>34351</v>
      </c>
      <c r="C157" s="3">
        <v>45</v>
      </c>
      <c r="D157" s="2" t="s">
        <v>1381</v>
      </c>
      <c r="E157" s="2" t="s">
        <v>1875</v>
      </c>
      <c r="F157" s="4" t="s">
        <v>1876</v>
      </c>
    </row>
    <row r="158" spans="1:6" ht="15" customHeight="1" x14ac:dyDescent="0.3">
      <c r="A158" s="2" t="s">
        <v>570</v>
      </c>
      <c r="B158" s="2" t="s">
        <v>34351</v>
      </c>
      <c r="C158" s="3">
        <v>45</v>
      </c>
      <c r="D158" s="2" t="s">
        <v>1381</v>
      </c>
      <c r="E158" s="2" t="s">
        <v>1789</v>
      </c>
      <c r="F158" s="4" t="s">
        <v>1876</v>
      </c>
    </row>
    <row r="159" spans="1:6" ht="15" customHeight="1" x14ac:dyDescent="0.3">
      <c r="A159" s="2" t="s">
        <v>570</v>
      </c>
      <c r="B159" s="2" t="s">
        <v>34351</v>
      </c>
      <c r="C159" s="3">
        <v>45</v>
      </c>
      <c r="D159" s="2" t="s">
        <v>1381</v>
      </c>
      <c r="E159" s="2" t="s">
        <v>1877</v>
      </c>
      <c r="F159" s="4" t="s">
        <v>1876</v>
      </c>
    </row>
    <row r="160" spans="1:6" ht="15" customHeight="1" x14ac:dyDescent="0.3">
      <c r="A160" s="2" t="s">
        <v>570</v>
      </c>
      <c r="B160" s="2" t="s">
        <v>34351</v>
      </c>
      <c r="C160" s="3">
        <v>45</v>
      </c>
      <c r="D160" s="2" t="s">
        <v>1381</v>
      </c>
      <c r="E160" s="2" t="s">
        <v>1857</v>
      </c>
      <c r="F160" s="4" t="s">
        <v>1876</v>
      </c>
    </row>
    <row r="161" spans="1:6" ht="15" customHeight="1" x14ac:dyDescent="0.3">
      <c r="A161" s="2" t="s">
        <v>577</v>
      </c>
      <c r="B161" s="2" t="s">
        <v>34352</v>
      </c>
      <c r="C161" s="3">
        <v>46</v>
      </c>
      <c r="D161" s="2" t="s">
        <v>1392</v>
      </c>
      <c r="E161" s="2" t="s">
        <v>1878</v>
      </c>
      <c r="F161" s="4" t="s">
        <v>1879</v>
      </c>
    </row>
    <row r="162" spans="1:6" ht="15" customHeight="1" x14ac:dyDescent="0.3">
      <c r="A162" s="2" t="s">
        <v>577</v>
      </c>
      <c r="B162" s="2" t="s">
        <v>34352</v>
      </c>
      <c r="C162" s="3">
        <v>46</v>
      </c>
      <c r="D162" s="2" t="s">
        <v>1392</v>
      </c>
      <c r="E162" s="2" t="s">
        <v>1880</v>
      </c>
      <c r="F162" s="4" t="s">
        <v>1879</v>
      </c>
    </row>
    <row r="163" spans="1:6" ht="15" customHeight="1" x14ac:dyDescent="0.3">
      <c r="A163" s="2" t="s">
        <v>577</v>
      </c>
      <c r="B163" s="2" t="s">
        <v>34352</v>
      </c>
      <c r="C163" s="3">
        <v>46</v>
      </c>
      <c r="D163" s="2" t="s">
        <v>1392</v>
      </c>
      <c r="E163" s="2" t="s">
        <v>1881</v>
      </c>
      <c r="F163" s="4" t="s">
        <v>1879</v>
      </c>
    </row>
    <row r="164" spans="1:6" ht="15" customHeight="1" x14ac:dyDescent="0.3">
      <c r="A164" s="2" t="s">
        <v>577</v>
      </c>
      <c r="B164" s="2" t="s">
        <v>34352</v>
      </c>
      <c r="C164" s="3">
        <v>46</v>
      </c>
      <c r="D164" s="2" t="s">
        <v>1392</v>
      </c>
      <c r="E164" s="2" t="s">
        <v>1882</v>
      </c>
      <c r="F164" s="4" t="s">
        <v>1879</v>
      </c>
    </row>
    <row r="165" spans="1:6" ht="15" customHeight="1" x14ac:dyDescent="0.3">
      <c r="A165" s="2" t="s">
        <v>588</v>
      </c>
      <c r="B165" s="2" t="s">
        <v>34353</v>
      </c>
      <c r="C165" s="3">
        <v>47</v>
      </c>
      <c r="D165" s="2" t="s">
        <v>1403</v>
      </c>
      <c r="E165" s="2" t="s">
        <v>1883</v>
      </c>
      <c r="F165" s="4" t="s">
        <v>1884</v>
      </c>
    </row>
    <row r="166" spans="1:6" ht="15" customHeight="1" x14ac:dyDescent="0.3">
      <c r="A166" s="2" t="s">
        <v>588</v>
      </c>
      <c r="B166" s="2" t="s">
        <v>34353</v>
      </c>
      <c r="C166" s="3">
        <v>47</v>
      </c>
      <c r="D166" s="2" t="s">
        <v>1403</v>
      </c>
      <c r="E166" s="2" t="s">
        <v>1885</v>
      </c>
      <c r="F166" s="4" t="s">
        <v>1884</v>
      </c>
    </row>
    <row r="167" spans="1:6" ht="15" customHeight="1" x14ac:dyDescent="0.3">
      <c r="A167" s="2" t="s">
        <v>588</v>
      </c>
      <c r="B167" s="2" t="s">
        <v>34353</v>
      </c>
      <c r="C167" s="3">
        <v>47</v>
      </c>
      <c r="D167" s="2" t="s">
        <v>1403</v>
      </c>
      <c r="E167" s="2" t="s">
        <v>1738</v>
      </c>
      <c r="F167" s="4" t="s">
        <v>1884</v>
      </c>
    </row>
    <row r="168" spans="1:6" ht="15" customHeight="1" x14ac:dyDescent="0.3">
      <c r="A168" s="2" t="s">
        <v>588</v>
      </c>
      <c r="B168" s="2" t="s">
        <v>34353</v>
      </c>
      <c r="C168" s="3">
        <v>47</v>
      </c>
      <c r="D168" s="2" t="s">
        <v>1403</v>
      </c>
      <c r="E168" s="2" t="s">
        <v>1886</v>
      </c>
      <c r="F168" s="4" t="s">
        <v>1884</v>
      </c>
    </row>
    <row r="169" spans="1:6" ht="15" customHeight="1" x14ac:dyDescent="0.3">
      <c r="A169" s="2" t="s">
        <v>588</v>
      </c>
      <c r="B169" s="2" t="s">
        <v>34353</v>
      </c>
      <c r="C169" s="3">
        <v>47</v>
      </c>
      <c r="D169" s="2" t="s">
        <v>1403</v>
      </c>
      <c r="E169" s="2" t="s">
        <v>1887</v>
      </c>
      <c r="F169" s="4" t="s">
        <v>1884</v>
      </c>
    </row>
    <row r="170" spans="1:6" ht="15" customHeight="1" x14ac:dyDescent="0.3">
      <c r="A170" s="2" t="s">
        <v>598</v>
      </c>
      <c r="B170" s="2" t="s">
        <v>34354</v>
      </c>
      <c r="C170" s="3">
        <v>48</v>
      </c>
      <c r="D170" s="2" t="s">
        <v>1419</v>
      </c>
      <c r="E170" s="2" t="s">
        <v>1888</v>
      </c>
      <c r="F170" s="4" t="s">
        <v>1889</v>
      </c>
    </row>
    <row r="171" spans="1:6" ht="15" customHeight="1" x14ac:dyDescent="0.3">
      <c r="A171" s="2" t="s">
        <v>598</v>
      </c>
      <c r="B171" s="2" t="s">
        <v>34354</v>
      </c>
      <c r="C171" s="3">
        <v>48</v>
      </c>
      <c r="D171" s="2" t="s">
        <v>1419</v>
      </c>
      <c r="E171" s="2" t="s">
        <v>1890</v>
      </c>
      <c r="F171" s="4" t="s">
        <v>1889</v>
      </c>
    </row>
    <row r="172" spans="1:6" ht="15" customHeight="1" x14ac:dyDescent="0.3">
      <c r="A172" s="2" t="s">
        <v>598</v>
      </c>
      <c r="B172" s="2" t="s">
        <v>34354</v>
      </c>
      <c r="C172" s="3">
        <v>48</v>
      </c>
      <c r="D172" s="2" t="s">
        <v>1419</v>
      </c>
      <c r="E172" s="2" t="s">
        <v>1891</v>
      </c>
      <c r="F172" s="4" t="s">
        <v>1889</v>
      </c>
    </row>
    <row r="173" spans="1:6" ht="15" customHeight="1" x14ac:dyDescent="0.3">
      <c r="A173" s="2" t="s">
        <v>611</v>
      </c>
      <c r="B173" s="2" t="s">
        <v>34355</v>
      </c>
      <c r="C173" s="3">
        <v>49</v>
      </c>
      <c r="D173" s="2" t="s">
        <v>1444</v>
      </c>
      <c r="E173" s="2" t="s">
        <v>1892</v>
      </c>
      <c r="F173" s="4" t="s">
        <v>622</v>
      </c>
    </row>
    <row r="174" spans="1:6" ht="15" customHeight="1" x14ac:dyDescent="0.3">
      <c r="A174" s="2" t="s">
        <v>611</v>
      </c>
      <c r="B174" s="2" t="s">
        <v>34355</v>
      </c>
      <c r="C174" s="3">
        <v>49</v>
      </c>
      <c r="D174" s="2" t="s">
        <v>1444</v>
      </c>
      <c r="E174" s="2" t="s">
        <v>1893</v>
      </c>
      <c r="F174" s="4" t="s">
        <v>1446</v>
      </c>
    </row>
  </sheetData>
  <autoFilter ref="A2:F174" xr:uid="{00000000-0009-0000-0000-000003000000}"/>
  <mergeCells count="1">
    <mergeCell ref="A1:F1"/>
  </mergeCells>
  <hyperlinks>
    <hyperlink ref="F3" r:id="rId1" xr:uid="{00000000-0004-0000-0300-000000000000}"/>
    <hyperlink ref="F4" r:id="rId2" xr:uid="{00000000-0004-0000-0300-000001000000}"/>
    <hyperlink ref="F5" r:id="rId3" xr:uid="{00000000-0004-0000-0300-000002000000}"/>
    <hyperlink ref="F6" r:id="rId4" xr:uid="{00000000-0004-0000-0300-000003000000}"/>
    <hyperlink ref="F7" r:id="rId5" xr:uid="{00000000-0004-0000-0300-000004000000}"/>
    <hyperlink ref="F8" r:id="rId6" xr:uid="{00000000-0004-0000-0300-000005000000}"/>
    <hyperlink ref="F9" r:id="rId7" xr:uid="{00000000-0004-0000-0300-000006000000}"/>
    <hyperlink ref="F10" r:id="rId8" xr:uid="{00000000-0004-0000-0300-000007000000}"/>
    <hyperlink ref="F11" r:id="rId9" xr:uid="{00000000-0004-0000-0300-000008000000}"/>
    <hyperlink ref="F12" r:id="rId10" xr:uid="{00000000-0004-0000-0300-000009000000}"/>
    <hyperlink ref="F13" r:id="rId11" xr:uid="{00000000-0004-0000-0300-00000A000000}"/>
    <hyperlink ref="F14" r:id="rId12" xr:uid="{00000000-0004-0000-0300-00000B000000}"/>
    <hyperlink ref="F15" r:id="rId13" xr:uid="{00000000-0004-0000-0300-00000C000000}"/>
    <hyperlink ref="F16" r:id="rId14" xr:uid="{00000000-0004-0000-0300-00000D000000}"/>
    <hyperlink ref="F17" r:id="rId15" xr:uid="{00000000-0004-0000-0300-00000E000000}"/>
    <hyperlink ref="F18" r:id="rId16" xr:uid="{00000000-0004-0000-0300-00000F000000}"/>
    <hyperlink ref="F19" r:id="rId17" xr:uid="{00000000-0004-0000-0300-000010000000}"/>
    <hyperlink ref="F20" r:id="rId18" xr:uid="{00000000-0004-0000-0300-000011000000}"/>
    <hyperlink ref="F21" r:id="rId19" xr:uid="{00000000-0004-0000-0300-000012000000}"/>
    <hyperlink ref="F22" r:id="rId20" xr:uid="{00000000-0004-0000-0300-000013000000}"/>
    <hyperlink ref="F23" r:id="rId21" xr:uid="{00000000-0004-0000-0300-000014000000}"/>
    <hyperlink ref="F24" r:id="rId22" xr:uid="{00000000-0004-0000-0300-000015000000}"/>
    <hyperlink ref="F25" r:id="rId23" xr:uid="{00000000-0004-0000-0300-000016000000}"/>
    <hyperlink ref="F26" r:id="rId24" xr:uid="{00000000-0004-0000-0300-000017000000}"/>
    <hyperlink ref="F27" r:id="rId25" xr:uid="{00000000-0004-0000-0300-000018000000}"/>
    <hyperlink ref="F28" r:id="rId26" xr:uid="{00000000-0004-0000-0300-000019000000}"/>
    <hyperlink ref="F29" r:id="rId27" xr:uid="{00000000-0004-0000-0300-00001A000000}"/>
    <hyperlink ref="F30" r:id="rId28" xr:uid="{00000000-0004-0000-0300-00001B000000}"/>
    <hyperlink ref="F31" r:id="rId29" xr:uid="{00000000-0004-0000-0300-00001C000000}"/>
    <hyperlink ref="F32" r:id="rId30" xr:uid="{00000000-0004-0000-0300-00001D000000}"/>
    <hyperlink ref="F33" r:id="rId31" xr:uid="{00000000-0004-0000-0300-00001E000000}"/>
    <hyperlink ref="F34" r:id="rId32" xr:uid="{00000000-0004-0000-0300-00001F000000}"/>
    <hyperlink ref="F35" r:id="rId33" xr:uid="{00000000-0004-0000-0300-000020000000}"/>
    <hyperlink ref="F36" r:id="rId34" xr:uid="{00000000-0004-0000-0300-000021000000}"/>
    <hyperlink ref="F37" r:id="rId35" xr:uid="{00000000-0004-0000-0300-000022000000}"/>
    <hyperlink ref="F38" r:id="rId36" xr:uid="{00000000-0004-0000-0300-000023000000}"/>
    <hyperlink ref="F39" r:id="rId37" xr:uid="{00000000-0004-0000-0300-000024000000}"/>
    <hyperlink ref="F40" r:id="rId38" xr:uid="{00000000-0004-0000-0300-000025000000}"/>
    <hyperlink ref="F41" r:id="rId39" xr:uid="{00000000-0004-0000-0300-000026000000}"/>
    <hyperlink ref="F42" r:id="rId40" xr:uid="{00000000-0004-0000-0300-000027000000}"/>
    <hyperlink ref="F43" r:id="rId41" xr:uid="{00000000-0004-0000-0300-000028000000}"/>
    <hyperlink ref="F44" r:id="rId42" xr:uid="{00000000-0004-0000-0300-000029000000}"/>
    <hyperlink ref="F45" r:id="rId43" xr:uid="{00000000-0004-0000-0300-00002A000000}"/>
    <hyperlink ref="F46" r:id="rId44" xr:uid="{00000000-0004-0000-0300-00002B000000}"/>
    <hyperlink ref="F47" r:id="rId45" xr:uid="{00000000-0004-0000-0300-00002C000000}"/>
    <hyperlink ref="F48" r:id="rId46" xr:uid="{00000000-0004-0000-0300-00002D000000}"/>
    <hyperlink ref="F49" r:id="rId47" xr:uid="{00000000-0004-0000-0300-00002E000000}"/>
    <hyperlink ref="F50" r:id="rId48" xr:uid="{00000000-0004-0000-0300-00002F000000}"/>
    <hyperlink ref="F51" r:id="rId49" xr:uid="{00000000-0004-0000-0300-000030000000}"/>
    <hyperlink ref="F52" r:id="rId50" xr:uid="{00000000-0004-0000-0300-000031000000}"/>
    <hyperlink ref="F53" r:id="rId51" xr:uid="{00000000-0004-0000-0300-000032000000}"/>
    <hyperlink ref="F54" r:id="rId52" xr:uid="{00000000-0004-0000-0300-000033000000}"/>
    <hyperlink ref="F55" r:id="rId53" xr:uid="{00000000-0004-0000-0300-000034000000}"/>
    <hyperlink ref="F56" r:id="rId54" xr:uid="{00000000-0004-0000-0300-000035000000}"/>
    <hyperlink ref="F57" r:id="rId55" xr:uid="{00000000-0004-0000-0300-000036000000}"/>
    <hyperlink ref="F58" r:id="rId56" xr:uid="{00000000-0004-0000-0300-000037000000}"/>
    <hyperlink ref="F59" r:id="rId57" xr:uid="{00000000-0004-0000-0300-000038000000}"/>
    <hyperlink ref="F60" r:id="rId58" xr:uid="{00000000-0004-0000-0300-000039000000}"/>
    <hyperlink ref="F61" r:id="rId59" location="toc-id2" xr:uid="{00000000-0004-0000-0300-00003A000000}"/>
    <hyperlink ref="F62" r:id="rId60" xr:uid="{00000000-0004-0000-0300-00003B000000}"/>
    <hyperlink ref="F63" r:id="rId61" xr:uid="{00000000-0004-0000-0300-00003C000000}"/>
    <hyperlink ref="F64" r:id="rId62" xr:uid="{00000000-0004-0000-0300-00003D000000}"/>
    <hyperlink ref="F65" r:id="rId63" location="toc-id2" xr:uid="{00000000-0004-0000-0300-00003E000000}"/>
    <hyperlink ref="F66" r:id="rId64" location="toc-id2" xr:uid="{00000000-0004-0000-0300-00003F000000}"/>
    <hyperlink ref="F67" r:id="rId65" xr:uid="{00000000-0004-0000-0300-000040000000}"/>
    <hyperlink ref="F68" r:id="rId66" location="toc-id2" xr:uid="{00000000-0004-0000-0300-000041000000}"/>
    <hyperlink ref="F69" r:id="rId67" xr:uid="{00000000-0004-0000-0300-000042000000}"/>
    <hyperlink ref="F70" r:id="rId68" xr:uid="{00000000-0004-0000-0300-000043000000}"/>
    <hyperlink ref="F71" r:id="rId69" xr:uid="{00000000-0004-0000-0300-000044000000}"/>
    <hyperlink ref="F72" r:id="rId70" xr:uid="{00000000-0004-0000-0300-000045000000}"/>
    <hyperlink ref="F73" r:id="rId71" xr:uid="{00000000-0004-0000-0300-000046000000}"/>
    <hyperlink ref="F74" r:id="rId72" xr:uid="{00000000-0004-0000-0300-000047000000}"/>
    <hyperlink ref="F75" r:id="rId73" xr:uid="{00000000-0004-0000-0300-000048000000}"/>
    <hyperlink ref="F76" r:id="rId74" xr:uid="{00000000-0004-0000-0300-000049000000}"/>
    <hyperlink ref="F77" r:id="rId75" xr:uid="{00000000-0004-0000-0300-00004A000000}"/>
    <hyperlink ref="F78" r:id="rId76" xr:uid="{00000000-0004-0000-0300-00004B000000}"/>
    <hyperlink ref="F79" r:id="rId77" xr:uid="{00000000-0004-0000-0300-00004C000000}"/>
    <hyperlink ref="F80" r:id="rId78" xr:uid="{00000000-0004-0000-0300-00004D000000}"/>
    <hyperlink ref="F81" r:id="rId79" xr:uid="{00000000-0004-0000-0300-00004E000000}"/>
    <hyperlink ref="F82" r:id="rId80" xr:uid="{00000000-0004-0000-0300-00004F000000}"/>
    <hyperlink ref="F83" r:id="rId81" xr:uid="{00000000-0004-0000-0300-000050000000}"/>
    <hyperlink ref="F84" r:id="rId82" xr:uid="{00000000-0004-0000-0300-000051000000}"/>
    <hyperlink ref="F85" r:id="rId83" xr:uid="{00000000-0004-0000-0300-000052000000}"/>
    <hyperlink ref="F86" r:id="rId84" xr:uid="{00000000-0004-0000-0300-000053000000}"/>
    <hyperlink ref="F87" r:id="rId85" xr:uid="{00000000-0004-0000-0300-000054000000}"/>
    <hyperlink ref="F88" r:id="rId86" xr:uid="{00000000-0004-0000-0300-000055000000}"/>
    <hyperlink ref="F89" r:id="rId87" xr:uid="{00000000-0004-0000-0300-000056000000}"/>
    <hyperlink ref="F90" r:id="rId88" xr:uid="{00000000-0004-0000-0300-000057000000}"/>
    <hyperlink ref="F91" r:id="rId89" xr:uid="{00000000-0004-0000-0300-000058000000}"/>
    <hyperlink ref="F92" r:id="rId90" xr:uid="{00000000-0004-0000-0300-000059000000}"/>
    <hyperlink ref="F93" r:id="rId91" xr:uid="{00000000-0004-0000-0300-00005A000000}"/>
    <hyperlink ref="F94" r:id="rId92" xr:uid="{00000000-0004-0000-0300-00005B000000}"/>
    <hyperlink ref="F95" r:id="rId93" xr:uid="{00000000-0004-0000-0300-00005C000000}"/>
    <hyperlink ref="F96" r:id="rId94" xr:uid="{00000000-0004-0000-0300-00005D000000}"/>
    <hyperlink ref="F97" r:id="rId95" xr:uid="{00000000-0004-0000-0300-00005E000000}"/>
    <hyperlink ref="F98" r:id="rId96" xr:uid="{00000000-0004-0000-0300-00005F000000}"/>
    <hyperlink ref="F99" r:id="rId97" xr:uid="{00000000-0004-0000-0300-000060000000}"/>
    <hyperlink ref="F100" r:id="rId98" xr:uid="{00000000-0004-0000-0300-000061000000}"/>
    <hyperlink ref="F101" r:id="rId99" xr:uid="{00000000-0004-0000-0300-000062000000}"/>
    <hyperlink ref="F102" r:id="rId100" xr:uid="{00000000-0004-0000-0300-000063000000}"/>
    <hyperlink ref="F103" r:id="rId101" xr:uid="{00000000-0004-0000-0300-000064000000}"/>
    <hyperlink ref="F104" r:id="rId102" xr:uid="{00000000-0004-0000-0300-000065000000}"/>
    <hyperlink ref="F105" r:id="rId103" xr:uid="{00000000-0004-0000-0300-000066000000}"/>
    <hyperlink ref="F106" r:id="rId104" xr:uid="{00000000-0004-0000-0300-000067000000}"/>
    <hyperlink ref="F107" r:id="rId105" xr:uid="{00000000-0004-0000-0300-000068000000}"/>
    <hyperlink ref="F108" r:id="rId106" xr:uid="{00000000-0004-0000-0300-000069000000}"/>
    <hyperlink ref="F109" r:id="rId107" xr:uid="{00000000-0004-0000-0300-00006A000000}"/>
    <hyperlink ref="F110" r:id="rId108" xr:uid="{00000000-0004-0000-0300-00006B000000}"/>
    <hyperlink ref="F111" r:id="rId109" xr:uid="{00000000-0004-0000-0300-00006C000000}"/>
    <hyperlink ref="F112" r:id="rId110" xr:uid="{00000000-0004-0000-0300-00006D000000}"/>
    <hyperlink ref="F113" r:id="rId111" xr:uid="{00000000-0004-0000-0300-00006E000000}"/>
    <hyperlink ref="F114" r:id="rId112" xr:uid="{00000000-0004-0000-0300-00006F000000}"/>
    <hyperlink ref="F115" r:id="rId113" xr:uid="{00000000-0004-0000-0300-000070000000}"/>
    <hyperlink ref="F116" r:id="rId114" xr:uid="{00000000-0004-0000-0300-000071000000}"/>
    <hyperlink ref="F117" r:id="rId115" xr:uid="{00000000-0004-0000-0300-000072000000}"/>
    <hyperlink ref="F118" r:id="rId116" xr:uid="{00000000-0004-0000-0300-000073000000}"/>
    <hyperlink ref="F119" r:id="rId117" xr:uid="{00000000-0004-0000-0300-000074000000}"/>
    <hyperlink ref="F120" r:id="rId118" xr:uid="{00000000-0004-0000-0300-000075000000}"/>
    <hyperlink ref="F121" r:id="rId119" xr:uid="{00000000-0004-0000-0300-000076000000}"/>
    <hyperlink ref="F122" r:id="rId120" xr:uid="{00000000-0004-0000-0300-000077000000}"/>
    <hyperlink ref="F123" r:id="rId121" xr:uid="{00000000-0004-0000-0300-000078000000}"/>
    <hyperlink ref="F124" r:id="rId122" xr:uid="{00000000-0004-0000-0300-000079000000}"/>
    <hyperlink ref="F125" r:id="rId123" xr:uid="{00000000-0004-0000-0300-00007A000000}"/>
    <hyperlink ref="F126" r:id="rId124" xr:uid="{00000000-0004-0000-0300-00007B000000}"/>
    <hyperlink ref="F127" r:id="rId125" xr:uid="{00000000-0004-0000-0300-00007C000000}"/>
    <hyperlink ref="F128" r:id="rId126" xr:uid="{00000000-0004-0000-0300-00007D000000}"/>
    <hyperlink ref="F129" r:id="rId127" xr:uid="{00000000-0004-0000-0300-00007E000000}"/>
    <hyperlink ref="F130" r:id="rId128" xr:uid="{00000000-0004-0000-0300-00007F000000}"/>
    <hyperlink ref="F131" r:id="rId129" xr:uid="{00000000-0004-0000-0300-000080000000}"/>
    <hyperlink ref="F132" r:id="rId130" xr:uid="{00000000-0004-0000-0300-000081000000}"/>
    <hyperlink ref="F133" r:id="rId131" xr:uid="{00000000-0004-0000-0300-000082000000}"/>
    <hyperlink ref="F134" r:id="rId132" xr:uid="{00000000-0004-0000-0300-000083000000}"/>
    <hyperlink ref="F135" r:id="rId133" xr:uid="{00000000-0004-0000-0300-000084000000}"/>
    <hyperlink ref="F136" r:id="rId134" xr:uid="{00000000-0004-0000-0300-000085000000}"/>
    <hyperlink ref="F137" r:id="rId135" xr:uid="{00000000-0004-0000-0300-000086000000}"/>
    <hyperlink ref="F138" r:id="rId136" xr:uid="{00000000-0004-0000-0300-000087000000}"/>
    <hyperlink ref="F139" r:id="rId137" xr:uid="{00000000-0004-0000-0300-000088000000}"/>
    <hyperlink ref="F140" r:id="rId138" xr:uid="{00000000-0004-0000-0300-000089000000}"/>
    <hyperlink ref="F141" r:id="rId139" xr:uid="{00000000-0004-0000-0300-00008A000000}"/>
    <hyperlink ref="F142" r:id="rId140" xr:uid="{00000000-0004-0000-0300-00008B000000}"/>
    <hyperlink ref="F143" r:id="rId141" xr:uid="{00000000-0004-0000-0300-00008C000000}"/>
    <hyperlink ref="F144" r:id="rId142" xr:uid="{00000000-0004-0000-0300-00008D000000}"/>
    <hyperlink ref="F145" r:id="rId143" xr:uid="{00000000-0004-0000-0300-00008E000000}"/>
    <hyperlink ref="F146" r:id="rId144" xr:uid="{00000000-0004-0000-0300-00008F000000}"/>
    <hyperlink ref="F147" r:id="rId145" xr:uid="{00000000-0004-0000-0300-000090000000}"/>
    <hyperlink ref="F148" r:id="rId146" xr:uid="{00000000-0004-0000-0300-000091000000}"/>
    <hyperlink ref="F149" r:id="rId147" xr:uid="{00000000-0004-0000-0300-000092000000}"/>
    <hyperlink ref="F150" r:id="rId148" xr:uid="{00000000-0004-0000-0300-000093000000}"/>
    <hyperlink ref="F151" r:id="rId149" xr:uid="{00000000-0004-0000-0300-000094000000}"/>
    <hyperlink ref="F152" r:id="rId150" xr:uid="{00000000-0004-0000-0300-000095000000}"/>
    <hyperlink ref="F153" r:id="rId151" xr:uid="{00000000-0004-0000-0300-000096000000}"/>
    <hyperlink ref="F154" r:id="rId152" xr:uid="{00000000-0004-0000-0300-000097000000}"/>
    <hyperlink ref="F155" r:id="rId153" xr:uid="{00000000-0004-0000-0300-000098000000}"/>
    <hyperlink ref="F156" r:id="rId154" xr:uid="{00000000-0004-0000-0300-000099000000}"/>
    <hyperlink ref="F157" r:id="rId155" location="summary" xr:uid="{00000000-0004-0000-0300-00009A000000}"/>
    <hyperlink ref="F158" r:id="rId156" location="summary" xr:uid="{00000000-0004-0000-0300-00009B000000}"/>
    <hyperlink ref="F159" r:id="rId157" location="summary" xr:uid="{00000000-0004-0000-0300-00009C000000}"/>
    <hyperlink ref="F160" r:id="rId158" location="summary" xr:uid="{00000000-0004-0000-0300-00009D000000}"/>
    <hyperlink ref="F161" r:id="rId159" xr:uid="{00000000-0004-0000-0300-00009E000000}"/>
    <hyperlink ref="F162" r:id="rId160" xr:uid="{00000000-0004-0000-0300-00009F000000}"/>
    <hyperlink ref="F163" r:id="rId161" xr:uid="{00000000-0004-0000-0300-0000A0000000}"/>
    <hyperlink ref="F164" r:id="rId162" xr:uid="{00000000-0004-0000-0300-0000A1000000}"/>
    <hyperlink ref="F165" r:id="rId163" xr:uid="{00000000-0004-0000-0300-0000A2000000}"/>
    <hyperlink ref="F166" r:id="rId164" xr:uid="{00000000-0004-0000-0300-0000A3000000}"/>
    <hyperlink ref="F167" r:id="rId165" xr:uid="{00000000-0004-0000-0300-0000A4000000}"/>
    <hyperlink ref="F168" r:id="rId166" xr:uid="{00000000-0004-0000-0300-0000A5000000}"/>
    <hyperlink ref="F169" r:id="rId167" xr:uid="{00000000-0004-0000-0300-0000A6000000}"/>
    <hyperlink ref="F170" r:id="rId168" xr:uid="{00000000-0004-0000-0300-0000A7000000}"/>
    <hyperlink ref="F171" r:id="rId169" xr:uid="{00000000-0004-0000-0300-0000A8000000}"/>
    <hyperlink ref="F172" r:id="rId170" xr:uid="{00000000-0004-0000-0300-0000A9000000}"/>
    <hyperlink ref="F173" r:id="rId171" xr:uid="{00000000-0004-0000-0300-0000AA000000}"/>
    <hyperlink ref="F174" r:id="rId172" location=":~:text=%E5%B7%9D%E5%B4%8E%E5%8C%BB%E7%A7%91%E5%A4%A7%E5%AD%A6%E5%8C%BB%E5%AD%A6%E9%83%A8%E5%8C%BB%E5%AD%A6,%E5%8A%9B%E3%82%92%E6%B3%A8%E3%81%84%E3%81%A7%E3%81%84%E3%82%8B%E3%80%82" xr:uid="{00000000-0004-0000-0300-0000AB000000}"/>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5"/>
  <sheetViews>
    <sheetView showGridLines="0" workbookViewId="0">
      <pane xSplit="4" ySplit="2" topLeftCell="I3" activePane="bottomRight" state="frozen"/>
      <selection pane="topRight"/>
      <selection pane="bottomLeft"/>
      <selection pane="bottomRight" activeCell="K3" sqref="K3"/>
    </sheetView>
  </sheetViews>
  <sheetFormatPr defaultRowHeight="14.4" x14ac:dyDescent="0.3"/>
  <cols>
    <col min="1" max="1" width="12.6640625" customWidth="1"/>
    <col min="2" max="2" width="15.6640625" hidden="1" customWidth="1"/>
    <col min="3" max="3" width="12.6640625" hidden="1" customWidth="1"/>
    <col min="4" max="4" width="25.6640625" customWidth="1"/>
    <col min="5" max="7" width="15.6640625" customWidth="1"/>
    <col min="8" max="8" width="30.6640625" customWidth="1"/>
    <col min="9" max="16" width="15.6640625" customWidth="1"/>
    <col min="17" max="17" width="18.6640625" customWidth="1"/>
  </cols>
  <sheetData>
    <row r="1" spans="1:17" ht="27" x14ac:dyDescent="0.3">
      <c r="A1" s="9" t="s">
        <v>1894</v>
      </c>
      <c r="B1" s="10"/>
      <c r="C1" s="10"/>
      <c r="D1" s="10"/>
      <c r="E1" s="10"/>
      <c r="F1" s="10"/>
      <c r="G1" s="10"/>
      <c r="H1" s="10"/>
      <c r="I1" s="10"/>
      <c r="J1" s="10"/>
      <c r="K1" s="10"/>
      <c r="L1" s="10"/>
      <c r="M1" s="10"/>
      <c r="N1" s="10"/>
      <c r="O1" s="10"/>
      <c r="P1" s="10"/>
      <c r="Q1" s="10"/>
    </row>
    <row r="2" spans="1:17" ht="24.9" customHeight="1" x14ac:dyDescent="0.3">
      <c r="A2" s="1" t="s">
        <v>1</v>
      </c>
      <c r="B2" s="1" t="s">
        <v>2</v>
      </c>
      <c r="C2" s="1" t="s">
        <v>3</v>
      </c>
      <c r="D2" s="1" t="s">
        <v>6</v>
      </c>
      <c r="E2" s="1" t="s">
        <v>1895</v>
      </c>
      <c r="F2" s="1" t="s">
        <v>626</v>
      </c>
      <c r="G2" s="1" t="s">
        <v>1896</v>
      </c>
      <c r="H2" s="1" t="s">
        <v>1897</v>
      </c>
      <c r="I2" s="1" t="s">
        <v>1898</v>
      </c>
      <c r="J2" s="1" t="s">
        <v>1899</v>
      </c>
      <c r="K2" s="1" t="s">
        <v>1900</v>
      </c>
      <c r="L2" s="1" t="s">
        <v>1901</v>
      </c>
      <c r="M2" s="1" t="s">
        <v>627</v>
      </c>
      <c r="N2" s="1" t="s">
        <v>628</v>
      </c>
      <c r="O2" s="1" t="s">
        <v>1902</v>
      </c>
      <c r="P2" s="1" t="s">
        <v>1903</v>
      </c>
      <c r="Q2" s="1" t="s">
        <v>23</v>
      </c>
    </row>
    <row r="3" spans="1:17" ht="15" customHeight="1" x14ac:dyDescent="0.3">
      <c r="A3" s="2" t="s">
        <v>24</v>
      </c>
      <c r="B3" s="2" t="s">
        <v>34309</v>
      </c>
      <c r="C3" s="3">
        <v>1</v>
      </c>
      <c r="D3" s="2" t="s">
        <v>629</v>
      </c>
      <c r="E3" s="2" t="s">
        <v>1904</v>
      </c>
      <c r="F3" s="2" t="s">
        <v>1905</v>
      </c>
      <c r="G3" s="2" t="s">
        <v>1906</v>
      </c>
      <c r="H3" s="2" t="s">
        <v>1907</v>
      </c>
      <c r="I3" s="2" t="s">
        <v>1908</v>
      </c>
      <c r="J3" s="2"/>
      <c r="K3" s="2" t="s">
        <v>1909</v>
      </c>
      <c r="L3" s="2"/>
      <c r="M3" s="2"/>
      <c r="N3" s="2" t="s">
        <v>1123</v>
      </c>
      <c r="O3" s="2"/>
      <c r="P3" s="2"/>
      <c r="Q3" s="4" t="s">
        <v>1910</v>
      </c>
    </row>
    <row r="4" spans="1:17" ht="15" customHeight="1" x14ac:dyDescent="0.3">
      <c r="A4" s="2" t="s">
        <v>24</v>
      </c>
      <c r="B4" s="2" t="s">
        <v>34309</v>
      </c>
      <c r="C4" s="3">
        <v>1</v>
      </c>
      <c r="D4" s="2" t="s">
        <v>629</v>
      </c>
      <c r="E4" s="2" t="s">
        <v>1911</v>
      </c>
      <c r="F4" s="2" t="s">
        <v>1912</v>
      </c>
      <c r="G4" s="2" t="s">
        <v>1913</v>
      </c>
      <c r="H4" s="2" t="s">
        <v>1914</v>
      </c>
      <c r="I4" s="2"/>
      <c r="J4" s="2"/>
      <c r="K4" s="2" t="s">
        <v>1915</v>
      </c>
      <c r="L4" s="2"/>
      <c r="M4" s="2"/>
      <c r="N4" s="2" t="s">
        <v>1916</v>
      </c>
      <c r="O4" s="2"/>
      <c r="P4" s="2"/>
      <c r="Q4" s="4" t="s">
        <v>1917</v>
      </c>
    </row>
    <row r="5" spans="1:17" ht="15" customHeight="1" x14ac:dyDescent="0.3">
      <c r="A5" s="2" t="s">
        <v>24</v>
      </c>
      <c r="B5" s="2" t="s">
        <v>34309</v>
      </c>
      <c r="C5" s="3">
        <v>1</v>
      </c>
      <c r="D5" s="2" t="s">
        <v>629</v>
      </c>
      <c r="E5" s="2" t="s">
        <v>1918</v>
      </c>
      <c r="F5" s="2" t="s">
        <v>1912</v>
      </c>
      <c r="G5" s="2" t="s">
        <v>1919</v>
      </c>
      <c r="H5" s="2" t="s">
        <v>1920</v>
      </c>
      <c r="I5" s="2" t="s">
        <v>1921</v>
      </c>
      <c r="J5" s="2"/>
      <c r="K5" s="2" t="s">
        <v>1922</v>
      </c>
      <c r="L5" s="2"/>
      <c r="M5" s="2"/>
      <c r="N5" s="2" t="s">
        <v>889</v>
      </c>
      <c r="O5" s="2"/>
      <c r="P5" s="2"/>
      <c r="Q5" s="4" t="s">
        <v>1923</v>
      </c>
    </row>
    <row r="6" spans="1:17" ht="15" customHeight="1" x14ac:dyDescent="0.3">
      <c r="A6" s="2" t="s">
        <v>24</v>
      </c>
      <c r="B6" s="2" t="s">
        <v>34309</v>
      </c>
      <c r="C6" s="3">
        <v>1</v>
      </c>
      <c r="D6" s="2" t="s">
        <v>629</v>
      </c>
      <c r="E6" s="2" t="s">
        <v>1924</v>
      </c>
      <c r="F6" s="2" t="s">
        <v>1912</v>
      </c>
      <c r="G6" s="2" t="s">
        <v>1925</v>
      </c>
      <c r="H6" s="2" t="s">
        <v>1926</v>
      </c>
      <c r="I6" s="2"/>
      <c r="J6" s="2"/>
      <c r="K6" s="2" t="s">
        <v>1927</v>
      </c>
      <c r="L6" s="2"/>
      <c r="M6" s="2"/>
      <c r="N6" s="2" t="s">
        <v>1928</v>
      </c>
      <c r="O6" s="2"/>
      <c r="P6" s="2"/>
      <c r="Q6" s="4" t="s">
        <v>1929</v>
      </c>
    </row>
    <row r="7" spans="1:17" ht="15" customHeight="1" x14ac:dyDescent="0.3">
      <c r="A7" s="2" t="s">
        <v>24</v>
      </c>
      <c r="B7" s="2" t="s">
        <v>34309</v>
      </c>
      <c r="C7" s="3">
        <v>1</v>
      </c>
      <c r="D7" s="2" t="s">
        <v>629</v>
      </c>
      <c r="E7" s="2" t="s">
        <v>1930</v>
      </c>
      <c r="F7" s="2" t="s">
        <v>1905</v>
      </c>
      <c r="G7" s="2" t="s">
        <v>1931</v>
      </c>
      <c r="H7" s="2" t="s">
        <v>1932</v>
      </c>
      <c r="I7" s="2" t="s">
        <v>1933</v>
      </c>
      <c r="J7" s="2"/>
      <c r="K7" s="2" t="s">
        <v>1934</v>
      </c>
      <c r="L7" s="2"/>
      <c r="M7" s="2"/>
      <c r="N7" s="2" t="s">
        <v>1935</v>
      </c>
      <c r="O7" s="2"/>
      <c r="P7" s="2"/>
      <c r="Q7" s="4" t="s">
        <v>1936</v>
      </c>
    </row>
    <row r="8" spans="1:17" ht="15" customHeight="1" x14ac:dyDescent="0.3">
      <c r="A8" s="2" t="s">
        <v>24</v>
      </c>
      <c r="B8" s="2" t="s">
        <v>34309</v>
      </c>
      <c r="C8" s="3">
        <v>1</v>
      </c>
      <c r="D8" s="2" t="s">
        <v>629</v>
      </c>
      <c r="E8" s="2" t="s">
        <v>1937</v>
      </c>
      <c r="F8" s="2" t="s">
        <v>1905</v>
      </c>
      <c r="G8" s="2" t="s">
        <v>1938</v>
      </c>
      <c r="H8" s="2" t="s">
        <v>1754</v>
      </c>
      <c r="I8" s="2"/>
      <c r="J8" s="2"/>
      <c r="K8" s="2" t="s">
        <v>1909</v>
      </c>
      <c r="L8" s="2"/>
      <c r="M8" s="2"/>
      <c r="N8" s="2" t="s">
        <v>1939</v>
      </c>
      <c r="O8" s="2"/>
      <c r="P8" s="2"/>
      <c r="Q8" s="4" t="s">
        <v>1940</v>
      </c>
    </row>
    <row r="9" spans="1:17" ht="15" customHeight="1" x14ac:dyDescent="0.3">
      <c r="A9" s="2" t="s">
        <v>24</v>
      </c>
      <c r="B9" s="2" t="s">
        <v>34309</v>
      </c>
      <c r="C9" s="3">
        <v>1</v>
      </c>
      <c r="D9" s="2" t="s">
        <v>629</v>
      </c>
      <c r="E9" s="2" t="s">
        <v>1941</v>
      </c>
      <c r="F9" s="2" t="s">
        <v>1905</v>
      </c>
      <c r="G9" s="2" t="s">
        <v>1942</v>
      </c>
      <c r="H9" s="2" t="s">
        <v>1509</v>
      </c>
      <c r="I9" s="2"/>
      <c r="J9" s="2"/>
      <c r="K9" s="2" t="s">
        <v>1943</v>
      </c>
      <c r="L9" s="2"/>
      <c r="M9" s="2"/>
      <c r="N9" s="2" t="s">
        <v>1317</v>
      </c>
      <c r="O9" s="2"/>
      <c r="P9" s="2"/>
      <c r="Q9" s="4" t="s">
        <v>1944</v>
      </c>
    </row>
    <row r="10" spans="1:17" ht="15" customHeight="1" x14ac:dyDescent="0.3">
      <c r="A10" s="2" t="s">
        <v>24</v>
      </c>
      <c r="B10" s="2" t="s">
        <v>34309</v>
      </c>
      <c r="C10" s="3">
        <v>1</v>
      </c>
      <c r="D10" s="2" t="s">
        <v>629</v>
      </c>
      <c r="E10" s="2" t="s">
        <v>1945</v>
      </c>
      <c r="F10" s="2" t="s">
        <v>1946</v>
      </c>
      <c r="G10" s="2" t="s">
        <v>1947</v>
      </c>
      <c r="H10" s="2" t="s">
        <v>1914</v>
      </c>
      <c r="I10" s="2" t="s">
        <v>1948</v>
      </c>
      <c r="J10" s="2"/>
      <c r="K10" s="2" t="s">
        <v>1909</v>
      </c>
      <c r="L10" s="2"/>
      <c r="M10" s="2"/>
      <c r="N10" s="2" t="s">
        <v>1949</v>
      </c>
      <c r="O10" s="2"/>
      <c r="P10" s="2"/>
      <c r="Q10" s="4" t="s">
        <v>1950</v>
      </c>
    </row>
    <row r="11" spans="1:17" ht="15" customHeight="1" x14ac:dyDescent="0.3">
      <c r="A11" s="2" t="s">
        <v>24</v>
      </c>
      <c r="B11" s="2" t="s">
        <v>34309</v>
      </c>
      <c r="C11" s="3">
        <v>1</v>
      </c>
      <c r="D11" s="2" t="s">
        <v>629</v>
      </c>
      <c r="E11" s="2" t="s">
        <v>1951</v>
      </c>
      <c r="F11" s="2" t="s">
        <v>1905</v>
      </c>
      <c r="G11" s="2" t="s">
        <v>1952</v>
      </c>
      <c r="H11" s="2" t="s">
        <v>1953</v>
      </c>
      <c r="I11" s="2"/>
      <c r="J11" s="2"/>
      <c r="K11" s="2" t="s">
        <v>1954</v>
      </c>
      <c r="L11" s="2"/>
      <c r="M11" s="2"/>
      <c r="N11" s="2" t="s">
        <v>754</v>
      </c>
      <c r="O11" s="2"/>
      <c r="P11" s="2"/>
      <c r="Q11" s="4" t="s">
        <v>1955</v>
      </c>
    </row>
    <row r="12" spans="1:17" ht="15" customHeight="1" x14ac:dyDescent="0.3">
      <c r="A12" s="2" t="s">
        <v>24</v>
      </c>
      <c r="B12" s="2" t="s">
        <v>34309</v>
      </c>
      <c r="C12" s="3">
        <v>1</v>
      </c>
      <c r="D12" s="2" t="s">
        <v>629</v>
      </c>
      <c r="E12" s="2" t="s">
        <v>1956</v>
      </c>
      <c r="F12" s="2" t="s">
        <v>1905</v>
      </c>
      <c r="G12" s="2" t="s">
        <v>1957</v>
      </c>
      <c r="H12" s="2" t="s">
        <v>1958</v>
      </c>
      <c r="I12" s="2"/>
      <c r="J12" s="2"/>
      <c r="K12" s="2" t="s">
        <v>1959</v>
      </c>
      <c r="L12" s="2"/>
      <c r="M12" s="2"/>
      <c r="N12" s="2" t="s">
        <v>1960</v>
      </c>
      <c r="O12" s="2"/>
      <c r="P12" s="2"/>
      <c r="Q12" s="4" t="s">
        <v>1961</v>
      </c>
    </row>
    <row r="13" spans="1:17" ht="15" customHeight="1" x14ac:dyDescent="0.3">
      <c r="A13" s="2" t="s">
        <v>24</v>
      </c>
      <c r="B13" s="2" t="s">
        <v>34309</v>
      </c>
      <c r="C13" s="3">
        <v>1</v>
      </c>
      <c r="D13" s="2" t="s">
        <v>629</v>
      </c>
      <c r="E13" s="2" t="s">
        <v>1962</v>
      </c>
      <c r="F13" s="2" t="s">
        <v>1905</v>
      </c>
      <c r="G13" s="2" t="s">
        <v>1963</v>
      </c>
      <c r="H13" s="2" t="s">
        <v>1509</v>
      </c>
      <c r="I13" s="2"/>
      <c r="J13" s="2"/>
      <c r="K13" s="2" t="s">
        <v>1964</v>
      </c>
      <c r="L13" s="2"/>
      <c r="M13" s="2"/>
      <c r="N13" s="2" t="s">
        <v>651</v>
      </c>
      <c r="O13" s="2"/>
      <c r="P13" s="2"/>
      <c r="Q13" s="4" t="s">
        <v>1965</v>
      </c>
    </row>
    <row r="14" spans="1:17" ht="15" customHeight="1" x14ac:dyDescent="0.3">
      <c r="A14" s="2" t="s">
        <v>40</v>
      </c>
      <c r="B14" s="2" t="s">
        <v>34310</v>
      </c>
      <c r="C14" s="3">
        <v>2</v>
      </c>
      <c r="D14" s="2" t="s">
        <v>653</v>
      </c>
      <c r="E14" s="2" t="s">
        <v>1966</v>
      </c>
      <c r="F14" s="2" t="s">
        <v>1912</v>
      </c>
      <c r="G14" s="2" t="s">
        <v>1967</v>
      </c>
      <c r="H14" s="2" t="s">
        <v>1968</v>
      </c>
      <c r="I14" s="2" t="s">
        <v>1969</v>
      </c>
      <c r="J14" s="2"/>
      <c r="K14" s="2" t="s">
        <v>1970</v>
      </c>
      <c r="L14" s="2"/>
      <c r="M14" s="2"/>
      <c r="N14" s="2" t="s">
        <v>759</v>
      </c>
      <c r="O14" s="2"/>
      <c r="P14" s="2"/>
      <c r="Q14" s="4" t="s">
        <v>1971</v>
      </c>
    </row>
    <row r="15" spans="1:17" ht="15" customHeight="1" x14ac:dyDescent="0.3">
      <c r="A15" s="2" t="s">
        <v>40</v>
      </c>
      <c r="B15" s="2" t="s">
        <v>34310</v>
      </c>
      <c r="C15" s="3">
        <v>2</v>
      </c>
      <c r="D15" s="2" t="s">
        <v>653</v>
      </c>
      <c r="E15" s="2" t="s">
        <v>1972</v>
      </c>
      <c r="F15" s="2" t="s">
        <v>1912</v>
      </c>
      <c r="G15" s="2" t="s">
        <v>1973</v>
      </c>
      <c r="H15" s="2" t="s">
        <v>1740</v>
      </c>
      <c r="I15" s="2"/>
      <c r="J15" s="2"/>
      <c r="K15" s="2" t="s">
        <v>1909</v>
      </c>
      <c r="L15" s="2"/>
      <c r="M15" s="2"/>
      <c r="N15" s="2" t="s">
        <v>1974</v>
      </c>
      <c r="O15" s="2"/>
      <c r="P15" s="2"/>
      <c r="Q15" s="4" t="s">
        <v>1975</v>
      </c>
    </row>
    <row r="16" spans="1:17" ht="15" customHeight="1" x14ac:dyDescent="0.3">
      <c r="A16" s="2" t="s">
        <v>40</v>
      </c>
      <c r="B16" s="2" t="s">
        <v>34310</v>
      </c>
      <c r="C16" s="3">
        <v>2</v>
      </c>
      <c r="D16" s="2" t="s">
        <v>653</v>
      </c>
      <c r="E16" s="2" t="s">
        <v>1976</v>
      </c>
      <c r="F16" s="2" t="s">
        <v>1905</v>
      </c>
      <c r="G16" s="2" t="s">
        <v>1977</v>
      </c>
      <c r="H16" s="2" t="s">
        <v>1775</v>
      </c>
      <c r="I16" s="2"/>
      <c r="J16" s="2"/>
      <c r="K16" s="2" t="s">
        <v>1978</v>
      </c>
      <c r="L16" s="2"/>
      <c r="M16" s="2"/>
      <c r="N16" s="2" t="s">
        <v>1979</v>
      </c>
      <c r="O16" s="2"/>
      <c r="P16" s="2"/>
      <c r="Q16" s="4" t="s">
        <v>1980</v>
      </c>
    </row>
    <row r="17" spans="1:17" ht="15" customHeight="1" x14ac:dyDescent="0.3">
      <c r="A17" s="2" t="s">
        <v>40</v>
      </c>
      <c r="B17" s="2" t="s">
        <v>34310</v>
      </c>
      <c r="C17" s="3">
        <v>2</v>
      </c>
      <c r="D17" s="2" t="s">
        <v>653</v>
      </c>
      <c r="E17" s="2" t="s">
        <v>1981</v>
      </c>
      <c r="F17" s="2" t="s">
        <v>1946</v>
      </c>
      <c r="G17" s="2" t="s">
        <v>1982</v>
      </c>
      <c r="H17" s="2" t="s">
        <v>1983</v>
      </c>
      <c r="I17" s="2"/>
      <c r="J17" s="2"/>
      <c r="K17" s="2" t="s">
        <v>1984</v>
      </c>
      <c r="L17" s="2"/>
      <c r="M17" s="2"/>
      <c r="N17" s="2" t="s">
        <v>1985</v>
      </c>
      <c r="O17" s="2"/>
      <c r="P17" s="2"/>
      <c r="Q17" s="4" t="s">
        <v>1986</v>
      </c>
    </row>
    <row r="18" spans="1:17" ht="15" customHeight="1" x14ac:dyDescent="0.3">
      <c r="A18" s="2" t="s">
        <v>56</v>
      </c>
      <c r="B18" s="2" t="s">
        <v>34311</v>
      </c>
      <c r="C18" s="3">
        <v>3</v>
      </c>
      <c r="D18" s="2" t="s">
        <v>732</v>
      </c>
      <c r="E18" s="2" t="s">
        <v>1987</v>
      </c>
      <c r="F18" s="2" t="s">
        <v>1905</v>
      </c>
      <c r="G18" s="2" t="s">
        <v>1988</v>
      </c>
      <c r="H18" s="2" t="s">
        <v>1907</v>
      </c>
      <c r="I18" s="2"/>
      <c r="J18" s="2"/>
      <c r="K18" s="2" t="s">
        <v>1989</v>
      </c>
      <c r="L18" s="2"/>
      <c r="M18" s="2"/>
      <c r="N18" s="2" t="s">
        <v>1990</v>
      </c>
      <c r="O18" s="2"/>
      <c r="P18" s="2"/>
      <c r="Q18" s="4" t="s">
        <v>1991</v>
      </c>
    </row>
    <row r="19" spans="1:17" ht="15" customHeight="1" x14ac:dyDescent="0.3">
      <c r="A19" s="2" t="s">
        <v>56</v>
      </c>
      <c r="B19" s="2" t="s">
        <v>34311</v>
      </c>
      <c r="C19" s="3">
        <v>3</v>
      </c>
      <c r="D19" s="2" t="s">
        <v>732</v>
      </c>
      <c r="E19" s="2" t="s">
        <v>1992</v>
      </c>
      <c r="F19" s="2" t="s">
        <v>1905</v>
      </c>
      <c r="G19" s="2" t="s">
        <v>1993</v>
      </c>
      <c r="H19" s="2" t="s">
        <v>1994</v>
      </c>
      <c r="I19" s="2" t="s">
        <v>1908</v>
      </c>
      <c r="J19" s="2"/>
      <c r="K19" s="2" t="s">
        <v>1964</v>
      </c>
      <c r="L19" s="2"/>
      <c r="M19" s="2"/>
      <c r="N19" s="2" t="s">
        <v>759</v>
      </c>
      <c r="O19" s="2"/>
      <c r="P19" s="2"/>
      <c r="Q19" s="4" t="s">
        <v>1995</v>
      </c>
    </row>
    <row r="20" spans="1:17" ht="15" customHeight="1" x14ac:dyDescent="0.3">
      <c r="A20" s="2" t="s">
        <v>56</v>
      </c>
      <c r="B20" s="2" t="s">
        <v>34311</v>
      </c>
      <c r="C20" s="3">
        <v>3</v>
      </c>
      <c r="D20" s="2" t="s">
        <v>732</v>
      </c>
      <c r="E20" s="2" t="s">
        <v>1996</v>
      </c>
      <c r="F20" s="2" t="s">
        <v>1905</v>
      </c>
      <c r="G20" s="2" t="s">
        <v>1997</v>
      </c>
      <c r="H20" s="2" t="s">
        <v>1998</v>
      </c>
      <c r="I20" s="2" t="s">
        <v>1999</v>
      </c>
      <c r="J20" s="2"/>
      <c r="K20" s="2" t="s">
        <v>2000</v>
      </c>
      <c r="L20" s="2"/>
      <c r="M20" s="2"/>
      <c r="N20" s="2" t="s">
        <v>759</v>
      </c>
      <c r="O20" s="2"/>
      <c r="P20" s="2"/>
      <c r="Q20" s="4" t="s">
        <v>2001</v>
      </c>
    </row>
    <row r="21" spans="1:17" ht="15" customHeight="1" x14ac:dyDescent="0.3">
      <c r="A21" s="2" t="s">
        <v>56</v>
      </c>
      <c r="B21" s="2" t="s">
        <v>34311</v>
      </c>
      <c r="C21" s="3">
        <v>3</v>
      </c>
      <c r="D21" s="2" t="s">
        <v>732</v>
      </c>
      <c r="E21" s="2" t="s">
        <v>1904</v>
      </c>
      <c r="F21" s="2" t="s">
        <v>1946</v>
      </c>
      <c r="G21" s="2" t="s">
        <v>1906</v>
      </c>
      <c r="H21" s="2" t="s">
        <v>1907</v>
      </c>
      <c r="I21" s="2" t="s">
        <v>1908</v>
      </c>
      <c r="J21" s="2"/>
      <c r="K21" s="2" t="s">
        <v>1909</v>
      </c>
      <c r="L21" s="2"/>
      <c r="M21" s="2"/>
      <c r="N21" s="2" t="s">
        <v>1123</v>
      </c>
      <c r="O21" s="2"/>
      <c r="P21" s="2"/>
      <c r="Q21" s="4" t="s">
        <v>1910</v>
      </c>
    </row>
    <row r="22" spans="1:17" ht="15" customHeight="1" x14ac:dyDescent="0.3">
      <c r="A22" s="2" t="s">
        <v>56</v>
      </c>
      <c r="B22" s="2" t="s">
        <v>34311</v>
      </c>
      <c r="C22" s="3">
        <v>3</v>
      </c>
      <c r="D22" s="2" t="s">
        <v>732</v>
      </c>
      <c r="E22" s="2" t="s">
        <v>2002</v>
      </c>
      <c r="F22" s="2" t="s">
        <v>1912</v>
      </c>
      <c r="G22" s="2" t="s">
        <v>2003</v>
      </c>
      <c r="H22" s="2" t="s">
        <v>2004</v>
      </c>
      <c r="I22" s="2" t="s">
        <v>1908</v>
      </c>
      <c r="J22" s="2"/>
      <c r="K22" s="2" t="s">
        <v>1964</v>
      </c>
      <c r="L22" s="2"/>
      <c r="M22" s="2"/>
      <c r="N22" s="2" t="s">
        <v>781</v>
      </c>
      <c r="O22" s="2"/>
      <c r="P22" s="2"/>
      <c r="Q22" s="4" t="s">
        <v>2005</v>
      </c>
    </row>
    <row r="23" spans="1:17" ht="15" customHeight="1" x14ac:dyDescent="0.3">
      <c r="A23" s="2" t="s">
        <v>56</v>
      </c>
      <c r="B23" s="2" t="s">
        <v>34311</v>
      </c>
      <c r="C23" s="3">
        <v>3</v>
      </c>
      <c r="D23" s="2" t="s">
        <v>732</v>
      </c>
      <c r="E23" s="2" t="s">
        <v>2006</v>
      </c>
      <c r="F23" s="2" t="s">
        <v>1946</v>
      </c>
      <c r="G23" s="2" t="s">
        <v>2007</v>
      </c>
      <c r="H23" s="2" t="s">
        <v>2008</v>
      </c>
      <c r="I23" s="2" t="s">
        <v>1908</v>
      </c>
      <c r="J23" s="2"/>
      <c r="K23" s="2" t="s">
        <v>1964</v>
      </c>
      <c r="L23" s="2"/>
      <c r="M23" s="2"/>
      <c r="N23" s="2" t="s">
        <v>1515</v>
      </c>
      <c r="O23" s="2"/>
      <c r="P23" s="2"/>
      <c r="Q23" s="4" t="s">
        <v>2009</v>
      </c>
    </row>
    <row r="24" spans="1:17" ht="15" customHeight="1" x14ac:dyDescent="0.3">
      <c r="A24" s="2" t="s">
        <v>56</v>
      </c>
      <c r="B24" s="2" t="s">
        <v>34311</v>
      </c>
      <c r="C24" s="3">
        <v>3</v>
      </c>
      <c r="D24" s="2" t="s">
        <v>732</v>
      </c>
      <c r="E24" s="2" t="s">
        <v>2010</v>
      </c>
      <c r="F24" s="2" t="s">
        <v>1905</v>
      </c>
      <c r="G24" s="2" t="s">
        <v>2011</v>
      </c>
      <c r="H24" s="2" t="s">
        <v>2012</v>
      </c>
      <c r="I24" s="2"/>
      <c r="J24" s="2"/>
      <c r="K24" s="2" t="s">
        <v>1964</v>
      </c>
      <c r="L24" s="2"/>
      <c r="M24" s="2"/>
      <c r="N24" s="2" t="s">
        <v>2013</v>
      </c>
      <c r="O24" s="2"/>
      <c r="P24" s="2"/>
      <c r="Q24" s="4" t="s">
        <v>2014</v>
      </c>
    </row>
    <row r="25" spans="1:17" ht="15" customHeight="1" x14ac:dyDescent="0.3">
      <c r="A25" s="2" t="s">
        <v>56</v>
      </c>
      <c r="B25" s="2" t="s">
        <v>34311</v>
      </c>
      <c r="C25" s="3">
        <v>3</v>
      </c>
      <c r="D25" s="2" t="s">
        <v>732</v>
      </c>
      <c r="E25" s="2" t="s">
        <v>2015</v>
      </c>
      <c r="F25" s="2" t="s">
        <v>1905</v>
      </c>
      <c r="G25" s="2" t="s">
        <v>2016</v>
      </c>
      <c r="H25" s="2" t="s">
        <v>1855</v>
      </c>
      <c r="I25" s="2"/>
      <c r="J25" s="2"/>
      <c r="K25" s="2" t="s">
        <v>1964</v>
      </c>
      <c r="L25" s="2"/>
      <c r="M25" s="2"/>
      <c r="N25" s="2" t="s">
        <v>2017</v>
      </c>
      <c r="O25" s="2"/>
      <c r="P25" s="2"/>
      <c r="Q25" s="4" t="s">
        <v>2018</v>
      </c>
    </row>
    <row r="26" spans="1:17" ht="15" customHeight="1" x14ac:dyDescent="0.3">
      <c r="A26" s="2" t="s">
        <v>56</v>
      </c>
      <c r="B26" s="2" t="s">
        <v>34311</v>
      </c>
      <c r="C26" s="3">
        <v>3</v>
      </c>
      <c r="D26" s="2" t="s">
        <v>732</v>
      </c>
      <c r="E26" s="2" t="s">
        <v>2019</v>
      </c>
      <c r="F26" s="2" t="s">
        <v>1905</v>
      </c>
      <c r="G26" s="2" t="s">
        <v>2020</v>
      </c>
      <c r="H26" s="2" t="s">
        <v>2021</v>
      </c>
      <c r="I26" s="2"/>
      <c r="J26" s="2"/>
      <c r="K26" s="2" t="s">
        <v>1978</v>
      </c>
      <c r="L26" s="2"/>
      <c r="M26" s="2"/>
      <c r="N26" s="2" t="s">
        <v>2022</v>
      </c>
      <c r="O26" s="2"/>
      <c r="P26" s="2"/>
      <c r="Q26" s="4" t="s">
        <v>2023</v>
      </c>
    </row>
    <row r="27" spans="1:17" ht="15" customHeight="1" x14ac:dyDescent="0.3">
      <c r="A27" s="2" t="s">
        <v>56</v>
      </c>
      <c r="B27" s="2" t="s">
        <v>34311</v>
      </c>
      <c r="C27" s="3">
        <v>3</v>
      </c>
      <c r="D27" s="2" t="s">
        <v>732</v>
      </c>
      <c r="E27" s="2" t="s">
        <v>2024</v>
      </c>
      <c r="F27" s="2" t="s">
        <v>1912</v>
      </c>
      <c r="G27" s="2" t="s">
        <v>2025</v>
      </c>
      <c r="H27" s="2" t="s">
        <v>2026</v>
      </c>
      <c r="I27" s="2" t="s">
        <v>1908</v>
      </c>
      <c r="J27" s="2"/>
      <c r="K27" s="2" t="s">
        <v>2027</v>
      </c>
      <c r="L27" s="2"/>
      <c r="M27" s="2"/>
      <c r="N27" s="2" t="s">
        <v>2028</v>
      </c>
      <c r="O27" s="2"/>
      <c r="P27" s="2"/>
      <c r="Q27" s="4" t="s">
        <v>2029</v>
      </c>
    </row>
    <row r="28" spans="1:17" ht="15" customHeight="1" x14ac:dyDescent="0.3">
      <c r="A28" s="2" t="s">
        <v>69</v>
      </c>
      <c r="B28" s="2" t="s">
        <v>34312</v>
      </c>
      <c r="C28" s="3">
        <v>4</v>
      </c>
      <c r="D28" s="2" t="s">
        <v>756</v>
      </c>
      <c r="E28" s="2" t="s">
        <v>1972</v>
      </c>
      <c r="F28" s="2" t="s">
        <v>1905</v>
      </c>
      <c r="G28" s="2" t="s">
        <v>1973</v>
      </c>
      <c r="H28" s="2" t="s">
        <v>1740</v>
      </c>
      <c r="I28" s="2"/>
      <c r="J28" s="2"/>
      <c r="K28" s="2" t="s">
        <v>1909</v>
      </c>
      <c r="L28" s="2"/>
      <c r="M28" s="2"/>
      <c r="N28" s="2" t="s">
        <v>1974</v>
      </c>
      <c r="O28" s="2"/>
      <c r="P28" s="2"/>
      <c r="Q28" s="4" t="s">
        <v>1975</v>
      </c>
    </row>
    <row r="29" spans="1:17" ht="15" customHeight="1" x14ac:dyDescent="0.3">
      <c r="A29" s="2" t="s">
        <v>69</v>
      </c>
      <c r="B29" s="2" t="s">
        <v>34312</v>
      </c>
      <c r="C29" s="3">
        <v>4</v>
      </c>
      <c r="D29" s="2" t="s">
        <v>756</v>
      </c>
      <c r="E29" s="2" t="s">
        <v>2030</v>
      </c>
      <c r="F29" s="2" t="s">
        <v>1912</v>
      </c>
      <c r="G29" s="2" t="s">
        <v>2031</v>
      </c>
      <c r="H29" s="2" t="s">
        <v>2032</v>
      </c>
      <c r="I29" s="2"/>
      <c r="J29" s="2"/>
      <c r="K29" s="2" t="s">
        <v>1984</v>
      </c>
      <c r="L29" s="2"/>
      <c r="M29" s="2"/>
      <c r="N29" s="2" t="s">
        <v>1043</v>
      </c>
      <c r="O29" s="2"/>
      <c r="P29" s="2"/>
      <c r="Q29" s="4" t="s">
        <v>2033</v>
      </c>
    </row>
    <row r="30" spans="1:17" ht="15" customHeight="1" x14ac:dyDescent="0.3">
      <c r="A30" s="2" t="s">
        <v>69</v>
      </c>
      <c r="B30" s="2" t="s">
        <v>34312</v>
      </c>
      <c r="C30" s="3">
        <v>4</v>
      </c>
      <c r="D30" s="2" t="s">
        <v>756</v>
      </c>
      <c r="E30" s="2" t="s">
        <v>2034</v>
      </c>
      <c r="F30" s="2" t="s">
        <v>907</v>
      </c>
      <c r="G30" s="2" t="s">
        <v>2035</v>
      </c>
      <c r="H30" s="2" t="s">
        <v>2036</v>
      </c>
      <c r="I30" s="2" t="s">
        <v>2037</v>
      </c>
      <c r="J30" s="2"/>
      <c r="K30" s="2" t="s">
        <v>2038</v>
      </c>
      <c r="L30" s="2" t="s">
        <v>2039</v>
      </c>
      <c r="M30" s="2" t="s">
        <v>1321</v>
      </c>
      <c r="N30" s="2" t="s">
        <v>2040</v>
      </c>
      <c r="O30" s="2" t="s">
        <v>2041</v>
      </c>
      <c r="P30" s="2" t="s">
        <v>2042</v>
      </c>
      <c r="Q30" s="4" t="s">
        <v>2043</v>
      </c>
    </row>
    <row r="31" spans="1:17" ht="15" customHeight="1" x14ac:dyDescent="0.3">
      <c r="A31" s="2" t="s">
        <v>82</v>
      </c>
      <c r="B31" s="2" t="s">
        <v>34313</v>
      </c>
      <c r="C31" s="3">
        <v>5</v>
      </c>
      <c r="D31" s="2" t="s">
        <v>773</v>
      </c>
      <c r="E31" s="2" t="s">
        <v>2044</v>
      </c>
      <c r="F31" s="2" t="s">
        <v>1905</v>
      </c>
      <c r="G31" s="2" t="s">
        <v>2045</v>
      </c>
      <c r="H31" s="2" t="s">
        <v>2046</v>
      </c>
      <c r="I31" s="2" t="s">
        <v>2047</v>
      </c>
      <c r="J31" s="2"/>
      <c r="K31" s="2" t="s">
        <v>2048</v>
      </c>
      <c r="L31" s="2"/>
      <c r="M31" s="2"/>
      <c r="N31" s="2" t="s">
        <v>2049</v>
      </c>
      <c r="O31" s="2"/>
      <c r="P31" s="2"/>
      <c r="Q31" s="4" t="s">
        <v>2050</v>
      </c>
    </row>
    <row r="32" spans="1:17" ht="15" customHeight="1" x14ac:dyDescent="0.3">
      <c r="A32" s="2" t="s">
        <v>82</v>
      </c>
      <c r="B32" s="2" t="s">
        <v>34313</v>
      </c>
      <c r="C32" s="3">
        <v>5</v>
      </c>
      <c r="D32" s="2" t="s">
        <v>773</v>
      </c>
      <c r="E32" s="2" t="s">
        <v>2051</v>
      </c>
      <c r="F32" s="2" t="s">
        <v>1905</v>
      </c>
      <c r="G32" s="2" t="s">
        <v>2052</v>
      </c>
      <c r="H32" s="2" t="s">
        <v>2053</v>
      </c>
      <c r="I32" s="2" t="s">
        <v>2054</v>
      </c>
      <c r="J32" s="2"/>
      <c r="K32" s="2" t="s">
        <v>2055</v>
      </c>
      <c r="L32" s="2"/>
      <c r="M32" s="2"/>
      <c r="N32" s="2" t="s">
        <v>2056</v>
      </c>
      <c r="O32" s="2"/>
      <c r="P32" s="2"/>
      <c r="Q32" s="4" t="s">
        <v>2057</v>
      </c>
    </row>
    <row r="33" spans="1:17" ht="15" customHeight="1" x14ac:dyDescent="0.3">
      <c r="A33" s="2" t="s">
        <v>82</v>
      </c>
      <c r="B33" s="2" t="s">
        <v>34313</v>
      </c>
      <c r="C33" s="3">
        <v>5</v>
      </c>
      <c r="D33" s="2" t="s">
        <v>773</v>
      </c>
      <c r="E33" s="2" t="s">
        <v>1972</v>
      </c>
      <c r="F33" s="2" t="s">
        <v>1905</v>
      </c>
      <c r="G33" s="2" t="s">
        <v>1973</v>
      </c>
      <c r="H33" s="2" t="s">
        <v>1740</v>
      </c>
      <c r="I33" s="2"/>
      <c r="J33" s="2"/>
      <c r="K33" s="2" t="s">
        <v>1909</v>
      </c>
      <c r="L33" s="2"/>
      <c r="M33" s="2"/>
      <c r="N33" s="2" t="s">
        <v>1974</v>
      </c>
      <c r="O33" s="2"/>
      <c r="P33" s="2"/>
      <c r="Q33" s="4" t="s">
        <v>1975</v>
      </c>
    </row>
    <row r="34" spans="1:17" ht="15" customHeight="1" x14ac:dyDescent="0.3">
      <c r="A34" s="2" t="s">
        <v>109</v>
      </c>
      <c r="B34" s="2" t="s">
        <v>34315</v>
      </c>
      <c r="C34" s="3">
        <v>7</v>
      </c>
      <c r="D34" s="2" t="s">
        <v>797</v>
      </c>
      <c r="E34" s="2" t="s">
        <v>2058</v>
      </c>
      <c r="F34" s="2" t="s">
        <v>907</v>
      </c>
      <c r="G34" s="2" t="s">
        <v>2059</v>
      </c>
      <c r="H34" s="2" t="s">
        <v>2060</v>
      </c>
      <c r="I34" s="2" t="s">
        <v>2061</v>
      </c>
      <c r="J34" s="2"/>
      <c r="K34" s="2" t="s">
        <v>2062</v>
      </c>
      <c r="L34" s="2" t="s">
        <v>2039</v>
      </c>
      <c r="M34" s="2" t="s">
        <v>2063</v>
      </c>
      <c r="N34" s="2" t="s">
        <v>2064</v>
      </c>
      <c r="O34" s="2" t="s">
        <v>2065</v>
      </c>
      <c r="P34" s="2"/>
      <c r="Q34" s="4" t="s">
        <v>2066</v>
      </c>
    </row>
    <row r="35" spans="1:17" ht="15" customHeight="1" x14ac:dyDescent="0.3">
      <c r="A35" s="2" t="s">
        <v>109</v>
      </c>
      <c r="B35" s="2" t="s">
        <v>34315</v>
      </c>
      <c r="C35" s="3">
        <v>7</v>
      </c>
      <c r="D35" s="2" t="s">
        <v>797</v>
      </c>
      <c r="E35" s="2" t="s">
        <v>2067</v>
      </c>
      <c r="F35" s="2" t="s">
        <v>907</v>
      </c>
      <c r="G35" s="2" t="s">
        <v>2068</v>
      </c>
      <c r="H35" s="2" t="s">
        <v>2069</v>
      </c>
      <c r="I35" s="2" t="s">
        <v>2070</v>
      </c>
      <c r="J35" s="2"/>
      <c r="K35" s="2" t="s">
        <v>2038</v>
      </c>
      <c r="L35" s="2" t="s">
        <v>2039</v>
      </c>
      <c r="M35" s="2" t="s">
        <v>2071</v>
      </c>
      <c r="N35" s="2" t="s">
        <v>2072</v>
      </c>
      <c r="O35" s="2" t="s">
        <v>2065</v>
      </c>
      <c r="P35" s="2" t="s">
        <v>2042</v>
      </c>
      <c r="Q35" s="4" t="s">
        <v>2073</v>
      </c>
    </row>
    <row r="36" spans="1:17" ht="15" customHeight="1" x14ac:dyDescent="0.3">
      <c r="A36" s="2" t="s">
        <v>109</v>
      </c>
      <c r="B36" s="2" t="s">
        <v>34315</v>
      </c>
      <c r="C36" s="3">
        <v>7</v>
      </c>
      <c r="D36" s="2" t="s">
        <v>797</v>
      </c>
      <c r="E36" s="2" t="s">
        <v>2074</v>
      </c>
      <c r="F36" s="2" t="s">
        <v>907</v>
      </c>
      <c r="G36" s="2" t="s">
        <v>2075</v>
      </c>
      <c r="H36" s="2" t="s">
        <v>2076</v>
      </c>
      <c r="I36" s="2" t="s">
        <v>2070</v>
      </c>
      <c r="J36" s="2"/>
      <c r="K36" s="2" t="s">
        <v>2038</v>
      </c>
      <c r="L36" s="2" t="s">
        <v>2039</v>
      </c>
      <c r="M36" s="2" t="s">
        <v>2077</v>
      </c>
      <c r="N36" s="2" t="s">
        <v>2078</v>
      </c>
      <c r="O36" s="2" t="s">
        <v>2065</v>
      </c>
      <c r="P36" s="2" t="s">
        <v>2042</v>
      </c>
      <c r="Q36" s="4" t="s">
        <v>2079</v>
      </c>
    </row>
    <row r="37" spans="1:17" ht="15" customHeight="1" x14ac:dyDescent="0.3">
      <c r="A37" s="2" t="s">
        <v>109</v>
      </c>
      <c r="B37" s="2" t="s">
        <v>34315</v>
      </c>
      <c r="C37" s="3">
        <v>7</v>
      </c>
      <c r="D37" s="2" t="s">
        <v>797</v>
      </c>
      <c r="E37" s="2" t="s">
        <v>2080</v>
      </c>
      <c r="F37" s="2" t="s">
        <v>907</v>
      </c>
      <c r="G37" s="2" t="s">
        <v>2081</v>
      </c>
      <c r="H37" s="2" t="s">
        <v>2082</v>
      </c>
      <c r="I37" s="2" t="s">
        <v>2083</v>
      </c>
      <c r="J37" s="2"/>
      <c r="K37" s="2" t="s">
        <v>2062</v>
      </c>
      <c r="L37" s="2" t="s">
        <v>2084</v>
      </c>
      <c r="M37" s="2" t="s">
        <v>2085</v>
      </c>
      <c r="N37" s="2" t="s">
        <v>2086</v>
      </c>
      <c r="O37" s="2" t="s">
        <v>2065</v>
      </c>
      <c r="P37" s="2"/>
      <c r="Q37" s="4" t="s">
        <v>2087</v>
      </c>
    </row>
    <row r="38" spans="1:17" ht="15" customHeight="1" x14ac:dyDescent="0.3">
      <c r="A38" s="2" t="s">
        <v>109</v>
      </c>
      <c r="B38" s="2" t="s">
        <v>34315</v>
      </c>
      <c r="C38" s="3">
        <v>7</v>
      </c>
      <c r="D38" s="2" t="s">
        <v>797</v>
      </c>
      <c r="E38" s="2" t="s">
        <v>1911</v>
      </c>
      <c r="F38" s="2" t="s">
        <v>1905</v>
      </c>
      <c r="G38" s="2" t="s">
        <v>1913</v>
      </c>
      <c r="H38" s="2" t="s">
        <v>1914</v>
      </c>
      <c r="I38" s="2"/>
      <c r="J38" s="2"/>
      <c r="K38" s="2" t="s">
        <v>1915</v>
      </c>
      <c r="L38" s="2"/>
      <c r="M38" s="2"/>
      <c r="N38" s="2" t="s">
        <v>1916</v>
      </c>
      <c r="O38" s="2"/>
      <c r="P38" s="2"/>
      <c r="Q38" s="4" t="s">
        <v>1917</v>
      </c>
    </row>
    <row r="39" spans="1:17" ht="15" customHeight="1" x14ac:dyDescent="0.3">
      <c r="A39" s="2" t="s">
        <v>135</v>
      </c>
      <c r="B39" s="2" t="s">
        <v>34317</v>
      </c>
      <c r="C39" s="3">
        <v>9</v>
      </c>
      <c r="D39" s="2" t="s">
        <v>840</v>
      </c>
      <c r="E39" s="2" t="s">
        <v>1972</v>
      </c>
      <c r="F39" s="2" t="s">
        <v>1905</v>
      </c>
      <c r="G39" s="2" t="s">
        <v>1973</v>
      </c>
      <c r="H39" s="2" t="s">
        <v>1740</v>
      </c>
      <c r="I39" s="2"/>
      <c r="J39" s="2"/>
      <c r="K39" s="2" t="s">
        <v>1909</v>
      </c>
      <c r="L39" s="2"/>
      <c r="M39" s="2"/>
      <c r="N39" s="2" t="s">
        <v>1974</v>
      </c>
      <c r="O39" s="2"/>
      <c r="P39" s="2"/>
      <c r="Q39" s="4" t="s">
        <v>1975</v>
      </c>
    </row>
    <row r="40" spans="1:17" ht="15" customHeight="1" x14ac:dyDescent="0.3">
      <c r="A40" s="2" t="s">
        <v>156</v>
      </c>
      <c r="B40" s="2" t="s">
        <v>34319</v>
      </c>
      <c r="C40" s="3">
        <v>11</v>
      </c>
      <c r="D40" s="2" t="s">
        <v>861</v>
      </c>
      <c r="E40" s="2" t="s">
        <v>2088</v>
      </c>
      <c r="F40" s="2" t="s">
        <v>1912</v>
      </c>
      <c r="G40" s="2" t="s">
        <v>2089</v>
      </c>
      <c r="H40" s="2" t="s">
        <v>2090</v>
      </c>
      <c r="I40" s="2"/>
      <c r="J40" s="2"/>
      <c r="K40" s="2" t="s">
        <v>1978</v>
      </c>
      <c r="L40" s="2"/>
      <c r="M40" s="2"/>
      <c r="N40" s="2" t="s">
        <v>1916</v>
      </c>
      <c r="O40" s="2"/>
      <c r="P40" s="2"/>
      <c r="Q40" s="4" t="s">
        <v>2091</v>
      </c>
    </row>
    <row r="41" spans="1:17" ht="15" customHeight="1" x14ac:dyDescent="0.3">
      <c r="A41" s="2" t="s">
        <v>190</v>
      </c>
      <c r="B41" s="2" t="s">
        <v>34322</v>
      </c>
      <c r="C41" s="3">
        <v>14</v>
      </c>
      <c r="D41" s="2" t="s">
        <v>902</v>
      </c>
      <c r="E41" s="2" t="s">
        <v>2092</v>
      </c>
      <c r="F41" s="2" t="s">
        <v>1905</v>
      </c>
      <c r="G41" s="2" t="s">
        <v>2093</v>
      </c>
      <c r="H41" s="2" t="s">
        <v>2094</v>
      </c>
      <c r="I41" s="2"/>
      <c r="J41" s="2"/>
      <c r="K41" s="2" t="s">
        <v>1964</v>
      </c>
      <c r="L41" s="2"/>
      <c r="M41" s="2"/>
      <c r="N41" s="2" t="s">
        <v>2095</v>
      </c>
      <c r="O41" s="2"/>
      <c r="P41" s="2"/>
      <c r="Q41" s="4" t="s">
        <v>2096</v>
      </c>
    </row>
    <row r="42" spans="1:17" ht="15" customHeight="1" x14ac:dyDescent="0.3">
      <c r="A42" s="2" t="s">
        <v>190</v>
      </c>
      <c r="B42" s="2" t="s">
        <v>34322</v>
      </c>
      <c r="C42" s="3">
        <v>14</v>
      </c>
      <c r="D42" s="2" t="s">
        <v>902</v>
      </c>
      <c r="E42" s="2" t="s">
        <v>2097</v>
      </c>
      <c r="F42" s="2" t="s">
        <v>1905</v>
      </c>
      <c r="G42" s="2" t="s">
        <v>2098</v>
      </c>
      <c r="H42" s="2" t="s">
        <v>1509</v>
      </c>
      <c r="I42" s="2" t="s">
        <v>2099</v>
      </c>
      <c r="J42" s="2"/>
      <c r="K42" s="2" t="s">
        <v>2100</v>
      </c>
      <c r="L42" s="2"/>
      <c r="M42" s="2"/>
      <c r="N42" s="2" t="s">
        <v>2101</v>
      </c>
      <c r="O42" s="2"/>
      <c r="P42" s="2"/>
      <c r="Q42" s="4" t="s">
        <v>2102</v>
      </c>
    </row>
    <row r="43" spans="1:17" ht="15" customHeight="1" x14ac:dyDescent="0.3">
      <c r="A43" s="2" t="s">
        <v>190</v>
      </c>
      <c r="B43" s="2" t="s">
        <v>34322</v>
      </c>
      <c r="C43" s="3">
        <v>14</v>
      </c>
      <c r="D43" s="2" t="s">
        <v>902</v>
      </c>
      <c r="E43" s="2" t="s">
        <v>2103</v>
      </c>
      <c r="F43" s="2" t="s">
        <v>1905</v>
      </c>
      <c r="G43" s="2" t="s">
        <v>2104</v>
      </c>
      <c r="H43" s="2" t="s">
        <v>2105</v>
      </c>
      <c r="I43" s="2"/>
      <c r="J43" s="2"/>
      <c r="K43" s="2" t="s">
        <v>1984</v>
      </c>
      <c r="L43" s="2"/>
      <c r="M43" s="2"/>
      <c r="N43" s="2" t="s">
        <v>1363</v>
      </c>
      <c r="O43" s="2"/>
      <c r="P43" s="2"/>
      <c r="Q43" s="4" t="s">
        <v>2106</v>
      </c>
    </row>
    <row r="44" spans="1:17" ht="15" customHeight="1" x14ac:dyDescent="0.3">
      <c r="A44" s="2" t="s">
        <v>190</v>
      </c>
      <c r="B44" s="2" t="s">
        <v>34322</v>
      </c>
      <c r="C44" s="3">
        <v>14</v>
      </c>
      <c r="D44" s="2" t="s">
        <v>902</v>
      </c>
      <c r="E44" s="2" t="s">
        <v>2107</v>
      </c>
      <c r="F44" s="2" t="s">
        <v>1905</v>
      </c>
      <c r="G44" s="2" t="s">
        <v>2108</v>
      </c>
      <c r="H44" s="2" t="s">
        <v>2109</v>
      </c>
      <c r="I44" s="2"/>
      <c r="J44" s="2"/>
      <c r="K44" s="2" t="s">
        <v>1984</v>
      </c>
      <c r="L44" s="2"/>
      <c r="M44" s="2"/>
      <c r="N44" s="2" t="s">
        <v>2040</v>
      </c>
      <c r="O44" s="2"/>
      <c r="P44" s="2"/>
      <c r="Q44" s="4" t="s">
        <v>2110</v>
      </c>
    </row>
    <row r="45" spans="1:17" ht="15" customHeight="1" x14ac:dyDescent="0.3">
      <c r="A45" s="2" t="s">
        <v>206</v>
      </c>
      <c r="B45" s="2" t="s">
        <v>34323</v>
      </c>
      <c r="C45" s="3">
        <v>15</v>
      </c>
      <c r="D45" s="2" t="s">
        <v>916</v>
      </c>
      <c r="E45" s="2" t="s">
        <v>2111</v>
      </c>
      <c r="F45" s="2" t="s">
        <v>1905</v>
      </c>
      <c r="G45" s="2" t="s">
        <v>2112</v>
      </c>
      <c r="H45" s="2" t="s">
        <v>1775</v>
      </c>
      <c r="I45" s="2" t="s">
        <v>2113</v>
      </c>
      <c r="J45" s="2"/>
      <c r="K45" s="2" t="s">
        <v>1978</v>
      </c>
      <c r="L45" s="2"/>
      <c r="M45" s="2"/>
      <c r="N45" s="2" t="s">
        <v>2114</v>
      </c>
      <c r="O45" s="2"/>
      <c r="P45" s="2"/>
      <c r="Q45" s="4" t="s">
        <v>2115</v>
      </c>
    </row>
    <row r="46" spans="1:17" ht="15" customHeight="1" x14ac:dyDescent="0.3">
      <c r="A46" s="2" t="s">
        <v>206</v>
      </c>
      <c r="B46" s="2" t="s">
        <v>34323</v>
      </c>
      <c r="C46" s="3">
        <v>15</v>
      </c>
      <c r="D46" s="2" t="s">
        <v>916</v>
      </c>
      <c r="E46" s="2" t="s">
        <v>2116</v>
      </c>
      <c r="F46" s="2" t="s">
        <v>1905</v>
      </c>
      <c r="G46" s="2" t="s">
        <v>2117</v>
      </c>
      <c r="H46" s="2" t="s">
        <v>2118</v>
      </c>
      <c r="I46" s="2" t="s">
        <v>2119</v>
      </c>
      <c r="J46" s="2"/>
      <c r="K46" s="2" t="s">
        <v>1978</v>
      </c>
      <c r="L46" s="2"/>
      <c r="M46" s="2"/>
      <c r="N46" s="2" t="s">
        <v>2120</v>
      </c>
      <c r="O46" s="2"/>
      <c r="P46" s="2"/>
      <c r="Q46" s="4" t="s">
        <v>2121</v>
      </c>
    </row>
    <row r="47" spans="1:17" ht="15" customHeight="1" x14ac:dyDescent="0.3">
      <c r="A47" s="2" t="s">
        <v>206</v>
      </c>
      <c r="B47" s="2" t="s">
        <v>34323</v>
      </c>
      <c r="C47" s="3">
        <v>15</v>
      </c>
      <c r="D47" s="2" t="s">
        <v>916</v>
      </c>
      <c r="E47" s="2" t="s">
        <v>2122</v>
      </c>
      <c r="F47" s="2" t="s">
        <v>907</v>
      </c>
      <c r="G47" s="2" t="s">
        <v>2123</v>
      </c>
      <c r="H47" s="2" t="s">
        <v>1775</v>
      </c>
      <c r="I47" s="2" t="s">
        <v>2124</v>
      </c>
      <c r="J47" s="2" t="s">
        <v>2125</v>
      </c>
      <c r="K47" s="2" t="s">
        <v>2038</v>
      </c>
      <c r="L47" s="2" t="s">
        <v>2084</v>
      </c>
      <c r="M47" s="2" t="s">
        <v>1296</v>
      </c>
      <c r="N47" s="2" t="s">
        <v>2126</v>
      </c>
      <c r="O47" s="2" t="s">
        <v>2041</v>
      </c>
      <c r="P47" s="2" t="s">
        <v>2042</v>
      </c>
      <c r="Q47" s="4" t="s">
        <v>2127</v>
      </c>
    </row>
    <row r="48" spans="1:17" ht="15" customHeight="1" x14ac:dyDescent="0.3">
      <c r="A48" s="2" t="s">
        <v>206</v>
      </c>
      <c r="B48" s="2" t="s">
        <v>34323</v>
      </c>
      <c r="C48" s="3">
        <v>15</v>
      </c>
      <c r="D48" s="2" t="s">
        <v>916</v>
      </c>
      <c r="E48" s="2" t="s">
        <v>2128</v>
      </c>
      <c r="F48" s="2" t="s">
        <v>907</v>
      </c>
      <c r="G48" s="2" t="s">
        <v>2129</v>
      </c>
      <c r="H48" s="2" t="s">
        <v>1744</v>
      </c>
      <c r="I48" s="2" t="s">
        <v>2124</v>
      </c>
      <c r="J48" s="2" t="s">
        <v>936</v>
      </c>
      <c r="K48" s="2" t="s">
        <v>2038</v>
      </c>
      <c r="L48" s="2" t="s">
        <v>2084</v>
      </c>
      <c r="M48" s="2" t="s">
        <v>1296</v>
      </c>
      <c r="N48" s="2" t="s">
        <v>2130</v>
      </c>
      <c r="O48" s="2" t="s">
        <v>2041</v>
      </c>
      <c r="P48" s="2" t="s">
        <v>2131</v>
      </c>
      <c r="Q48" s="4" t="s">
        <v>2132</v>
      </c>
    </row>
    <row r="49" spans="1:17" ht="15" customHeight="1" x14ac:dyDescent="0.3">
      <c r="A49" s="2" t="s">
        <v>206</v>
      </c>
      <c r="B49" s="2" t="s">
        <v>34323</v>
      </c>
      <c r="C49" s="3">
        <v>15</v>
      </c>
      <c r="D49" s="2" t="s">
        <v>916</v>
      </c>
      <c r="E49" s="2" t="s">
        <v>2133</v>
      </c>
      <c r="F49" s="2" t="s">
        <v>907</v>
      </c>
      <c r="G49" s="2" t="s">
        <v>2134</v>
      </c>
      <c r="H49" s="2" t="s">
        <v>1775</v>
      </c>
      <c r="I49" s="2" t="s">
        <v>2124</v>
      </c>
      <c r="J49" s="2"/>
      <c r="K49" s="2" t="s">
        <v>2038</v>
      </c>
      <c r="L49" s="2" t="s">
        <v>2084</v>
      </c>
      <c r="M49" s="2" t="s">
        <v>886</v>
      </c>
      <c r="N49" s="2" t="s">
        <v>880</v>
      </c>
      <c r="O49" s="2" t="s">
        <v>2041</v>
      </c>
      <c r="P49" s="2" t="s">
        <v>2135</v>
      </c>
      <c r="Q49" s="4" t="s">
        <v>2136</v>
      </c>
    </row>
    <row r="50" spans="1:17" ht="15" customHeight="1" x14ac:dyDescent="0.3">
      <c r="A50" s="2" t="s">
        <v>206</v>
      </c>
      <c r="B50" s="2" t="s">
        <v>34323</v>
      </c>
      <c r="C50" s="3">
        <v>15</v>
      </c>
      <c r="D50" s="2" t="s">
        <v>916</v>
      </c>
      <c r="E50" s="2" t="s">
        <v>2137</v>
      </c>
      <c r="F50" s="2" t="s">
        <v>1912</v>
      </c>
      <c r="G50" s="2" t="s">
        <v>2138</v>
      </c>
      <c r="H50" s="2" t="s">
        <v>1775</v>
      </c>
      <c r="I50" s="2"/>
      <c r="J50" s="2"/>
      <c r="K50" s="2" t="s">
        <v>2139</v>
      </c>
      <c r="L50" s="2"/>
      <c r="M50" s="2"/>
      <c r="N50" s="2" t="s">
        <v>2140</v>
      </c>
      <c r="O50" s="2"/>
      <c r="P50" s="2"/>
      <c r="Q50" s="4" t="s">
        <v>2141</v>
      </c>
    </row>
    <row r="51" spans="1:17" ht="15" customHeight="1" x14ac:dyDescent="0.3">
      <c r="A51" s="2" t="s">
        <v>217</v>
      </c>
      <c r="B51" s="2" t="s">
        <v>34324</v>
      </c>
      <c r="C51" s="3">
        <v>16</v>
      </c>
      <c r="D51" s="2" t="s">
        <v>940</v>
      </c>
      <c r="E51" s="2" t="s">
        <v>2142</v>
      </c>
      <c r="F51" s="2" t="s">
        <v>1905</v>
      </c>
      <c r="G51" s="2" t="s">
        <v>2143</v>
      </c>
      <c r="H51" s="2" t="s">
        <v>2144</v>
      </c>
      <c r="I51" s="2" t="s">
        <v>2145</v>
      </c>
      <c r="J51" s="2"/>
      <c r="K51" s="2" t="s">
        <v>2146</v>
      </c>
      <c r="L51" s="2"/>
      <c r="M51" s="2"/>
      <c r="N51" s="2" t="s">
        <v>2147</v>
      </c>
      <c r="O51" s="2"/>
      <c r="P51" s="2"/>
      <c r="Q51" s="4" t="s">
        <v>2148</v>
      </c>
    </row>
    <row r="52" spans="1:17" ht="15" customHeight="1" x14ac:dyDescent="0.3">
      <c r="A52" s="2" t="s">
        <v>217</v>
      </c>
      <c r="B52" s="2" t="s">
        <v>34324</v>
      </c>
      <c r="C52" s="3">
        <v>16</v>
      </c>
      <c r="D52" s="2" t="s">
        <v>940</v>
      </c>
      <c r="E52" s="2" t="s">
        <v>2149</v>
      </c>
      <c r="F52" s="2" t="s">
        <v>1912</v>
      </c>
      <c r="G52" s="2" t="s">
        <v>2150</v>
      </c>
      <c r="H52" s="2" t="s">
        <v>2151</v>
      </c>
      <c r="I52" s="2" t="s">
        <v>2152</v>
      </c>
      <c r="J52" s="2"/>
      <c r="K52" s="2" t="s">
        <v>2153</v>
      </c>
      <c r="L52" s="2"/>
      <c r="M52" s="2"/>
      <c r="N52" s="2" t="s">
        <v>2154</v>
      </c>
      <c r="O52" s="2"/>
      <c r="P52" s="2"/>
      <c r="Q52" s="4" t="s">
        <v>2155</v>
      </c>
    </row>
    <row r="53" spans="1:17" ht="15" customHeight="1" x14ac:dyDescent="0.3">
      <c r="A53" s="2" t="s">
        <v>217</v>
      </c>
      <c r="B53" s="2" t="s">
        <v>34324</v>
      </c>
      <c r="C53" s="3">
        <v>16</v>
      </c>
      <c r="D53" s="2" t="s">
        <v>940</v>
      </c>
      <c r="E53" s="2" t="s">
        <v>2156</v>
      </c>
      <c r="F53" s="2" t="s">
        <v>1912</v>
      </c>
      <c r="G53" s="2" t="s">
        <v>2157</v>
      </c>
      <c r="H53" s="2" t="s">
        <v>2158</v>
      </c>
      <c r="I53" s="2" t="s">
        <v>2159</v>
      </c>
      <c r="J53" s="2"/>
      <c r="K53" s="2" t="s">
        <v>2160</v>
      </c>
      <c r="L53" s="2"/>
      <c r="M53" s="2"/>
      <c r="N53" s="2" t="s">
        <v>2161</v>
      </c>
      <c r="O53" s="2"/>
      <c r="P53" s="2"/>
      <c r="Q53" s="4" t="s">
        <v>2162</v>
      </c>
    </row>
    <row r="54" spans="1:17" ht="15" customHeight="1" x14ac:dyDescent="0.3">
      <c r="A54" s="2" t="s">
        <v>217</v>
      </c>
      <c r="B54" s="2" t="s">
        <v>34324</v>
      </c>
      <c r="C54" s="3">
        <v>16</v>
      </c>
      <c r="D54" s="2" t="s">
        <v>940</v>
      </c>
      <c r="E54" s="2" t="s">
        <v>2163</v>
      </c>
      <c r="F54" s="2" t="s">
        <v>1912</v>
      </c>
      <c r="G54" s="2" t="s">
        <v>2164</v>
      </c>
      <c r="H54" s="2" t="s">
        <v>2165</v>
      </c>
      <c r="I54" s="2" t="s">
        <v>2166</v>
      </c>
      <c r="J54" s="2"/>
      <c r="K54" s="2" t="s">
        <v>2167</v>
      </c>
      <c r="L54" s="2"/>
      <c r="M54" s="2"/>
      <c r="N54" s="2" t="s">
        <v>2168</v>
      </c>
      <c r="O54" s="2"/>
      <c r="P54" s="2"/>
      <c r="Q54" s="4" t="s">
        <v>2169</v>
      </c>
    </row>
    <row r="55" spans="1:17" ht="15" customHeight="1" x14ac:dyDescent="0.3">
      <c r="A55" s="2" t="s">
        <v>217</v>
      </c>
      <c r="B55" s="2" t="s">
        <v>34324</v>
      </c>
      <c r="C55" s="3">
        <v>16</v>
      </c>
      <c r="D55" s="2" t="s">
        <v>940</v>
      </c>
      <c r="E55" s="2" t="s">
        <v>2170</v>
      </c>
      <c r="F55" s="2" t="s">
        <v>1905</v>
      </c>
      <c r="G55" s="2" t="s">
        <v>2171</v>
      </c>
      <c r="H55" s="2" t="s">
        <v>2172</v>
      </c>
      <c r="I55" s="2" t="s">
        <v>2173</v>
      </c>
      <c r="J55" s="2"/>
      <c r="K55" s="2" t="s">
        <v>1964</v>
      </c>
      <c r="L55" s="2"/>
      <c r="M55" s="2"/>
      <c r="N55" s="2" t="s">
        <v>2174</v>
      </c>
      <c r="O55" s="2"/>
      <c r="P55" s="2"/>
      <c r="Q55" s="4" t="s">
        <v>2175</v>
      </c>
    </row>
    <row r="56" spans="1:17" ht="15" customHeight="1" x14ac:dyDescent="0.3">
      <c r="A56" s="2" t="s">
        <v>217</v>
      </c>
      <c r="B56" s="2" t="s">
        <v>34324</v>
      </c>
      <c r="C56" s="3">
        <v>16</v>
      </c>
      <c r="D56" s="2" t="s">
        <v>940</v>
      </c>
      <c r="E56" s="2" t="s">
        <v>2176</v>
      </c>
      <c r="F56" s="2" t="s">
        <v>1905</v>
      </c>
      <c r="G56" s="2" t="s">
        <v>2177</v>
      </c>
      <c r="H56" s="2" t="s">
        <v>2178</v>
      </c>
      <c r="I56" s="2"/>
      <c r="J56" s="2"/>
      <c r="K56" s="2" t="s">
        <v>2160</v>
      </c>
      <c r="L56" s="2"/>
      <c r="M56" s="2"/>
      <c r="N56" s="2" t="s">
        <v>1916</v>
      </c>
      <c r="O56" s="2"/>
      <c r="P56" s="2"/>
      <c r="Q56" s="4" t="s">
        <v>2179</v>
      </c>
    </row>
    <row r="57" spans="1:17" ht="15" customHeight="1" x14ac:dyDescent="0.3">
      <c r="A57" s="2" t="s">
        <v>217</v>
      </c>
      <c r="B57" s="2" t="s">
        <v>34324</v>
      </c>
      <c r="C57" s="3">
        <v>16</v>
      </c>
      <c r="D57" s="2" t="s">
        <v>940</v>
      </c>
      <c r="E57" s="2" t="s">
        <v>2180</v>
      </c>
      <c r="F57" s="2" t="s">
        <v>1905</v>
      </c>
      <c r="G57" s="2" t="s">
        <v>2181</v>
      </c>
      <c r="H57" s="2" t="s">
        <v>2182</v>
      </c>
      <c r="I57" s="2"/>
      <c r="J57" s="2"/>
      <c r="K57" s="2" t="s">
        <v>2183</v>
      </c>
      <c r="L57" s="2"/>
      <c r="M57" s="2"/>
      <c r="N57" s="2" t="s">
        <v>2184</v>
      </c>
      <c r="O57" s="2"/>
      <c r="P57" s="2"/>
      <c r="Q57" s="4" t="s">
        <v>2185</v>
      </c>
    </row>
    <row r="58" spans="1:17" ht="15" customHeight="1" x14ac:dyDescent="0.3">
      <c r="A58" s="2" t="s">
        <v>217</v>
      </c>
      <c r="B58" s="2" t="s">
        <v>34324</v>
      </c>
      <c r="C58" s="3">
        <v>16</v>
      </c>
      <c r="D58" s="2" t="s">
        <v>940</v>
      </c>
      <c r="E58" s="2" t="s">
        <v>2186</v>
      </c>
      <c r="F58" s="2" t="s">
        <v>1905</v>
      </c>
      <c r="G58" s="2" t="s">
        <v>2187</v>
      </c>
      <c r="H58" s="2" t="s">
        <v>2188</v>
      </c>
      <c r="I58" s="2" t="s">
        <v>2189</v>
      </c>
      <c r="J58" s="2"/>
      <c r="K58" s="2" t="s">
        <v>1989</v>
      </c>
      <c r="L58" s="2"/>
      <c r="M58" s="2"/>
      <c r="N58" s="2" t="s">
        <v>813</v>
      </c>
      <c r="O58" s="2"/>
      <c r="P58" s="2"/>
      <c r="Q58" s="4" t="s">
        <v>2190</v>
      </c>
    </row>
    <row r="59" spans="1:17" ht="15" customHeight="1" x14ac:dyDescent="0.3">
      <c r="A59" s="2" t="s">
        <v>217</v>
      </c>
      <c r="B59" s="2" t="s">
        <v>34324</v>
      </c>
      <c r="C59" s="3">
        <v>16</v>
      </c>
      <c r="D59" s="2" t="s">
        <v>940</v>
      </c>
      <c r="E59" s="2" t="s">
        <v>2191</v>
      </c>
      <c r="F59" s="2" t="s">
        <v>1905</v>
      </c>
      <c r="G59" s="2" t="s">
        <v>2192</v>
      </c>
      <c r="H59" s="2" t="s">
        <v>2193</v>
      </c>
      <c r="I59" s="2"/>
      <c r="J59" s="2"/>
      <c r="K59" s="2" t="s">
        <v>2194</v>
      </c>
      <c r="L59" s="2"/>
      <c r="M59" s="2"/>
      <c r="N59" s="2" t="s">
        <v>2195</v>
      </c>
      <c r="O59" s="2"/>
      <c r="P59" s="2"/>
      <c r="Q59" s="4" t="s">
        <v>2196</v>
      </c>
    </row>
    <row r="60" spans="1:17" ht="15" customHeight="1" x14ac:dyDescent="0.3">
      <c r="A60" s="2" t="s">
        <v>217</v>
      </c>
      <c r="B60" s="2" t="s">
        <v>34324</v>
      </c>
      <c r="C60" s="3">
        <v>16</v>
      </c>
      <c r="D60" s="2" t="s">
        <v>940</v>
      </c>
      <c r="E60" s="2" t="s">
        <v>2197</v>
      </c>
      <c r="F60" s="2" t="s">
        <v>1905</v>
      </c>
      <c r="G60" s="2" t="s">
        <v>2198</v>
      </c>
      <c r="H60" s="2" t="s">
        <v>2199</v>
      </c>
      <c r="I60" s="2"/>
      <c r="J60" s="2"/>
      <c r="K60" s="2" t="s">
        <v>2200</v>
      </c>
      <c r="L60" s="2"/>
      <c r="M60" s="2"/>
      <c r="N60" s="2" t="s">
        <v>2201</v>
      </c>
      <c r="O60" s="2"/>
      <c r="P60" s="2"/>
      <c r="Q60" s="4" t="s">
        <v>2202</v>
      </c>
    </row>
    <row r="61" spans="1:17" ht="15" customHeight="1" x14ac:dyDescent="0.3">
      <c r="A61" s="2" t="s">
        <v>217</v>
      </c>
      <c r="B61" s="2" t="s">
        <v>34324</v>
      </c>
      <c r="C61" s="3">
        <v>16</v>
      </c>
      <c r="D61" s="2" t="s">
        <v>940</v>
      </c>
      <c r="E61" s="2" t="s">
        <v>2203</v>
      </c>
      <c r="F61" s="2" t="s">
        <v>1912</v>
      </c>
      <c r="G61" s="2" t="s">
        <v>2204</v>
      </c>
      <c r="H61" s="2" t="s">
        <v>2205</v>
      </c>
      <c r="I61" s="2"/>
      <c r="J61" s="2"/>
      <c r="K61" s="2" t="s">
        <v>2206</v>
      </c>
      <c r="L61" s="2"/>
      <c r="M61" s="2"/>
      <c r="N61" s="2" t="s">
        <v>880</v>
      </c>
      <c r="O61" s="2"/>
      <c r="P61" s="2"/>
      <c r="Q61" s="4" t="s">
        <v>2207</v>
      </c>
    </row>
    <row r="62" spans="1:17" ht="15" customHeight="1" x14ac:dyDescent="0.3">
      <c r="A62" s="2" t="s">
        <v>230</v>
      </c>
      <c r="B62" s="2" t="s">
        <v>34325</v>
      </c>
      <c r="C62" s="3">
        <v>17</v>
      </c>
      <c r="D62" s="2" t="s">
        <v>958</v>
      </c>
      <c r="E62" s="2" t="s">
        <v>2208</v>
      </c>
      <c r="F62" s="2" t="s">
        <v>2209</v>
      </c>
      <c r="G62" s="2" t="s">
        <v>2210</v>
      </c>
      <c r="H62" s="2" t="s">
        <v>2211</v>
      </c>
      <c r="I62" s="2" t="s">
        <v>2212</v>
      </c>
      <c r="J62" s="2"/>
      <c r="K62" s="2" t="s">
        <v>2038</v>
      </c>
      <c r="L62" s="2" t="s">
        <v>2039</v>
      </c>
      <c r="M62" s="2" t="s">
        <v>2213</v>
      </c>
      <c r="N62" s="2" t="s">
        <v>2214</v>
      </c>
      <c r="O62" s="2" t="s">
        <v>2065</v>
      </c>
      <c r="P62" s="2" t="s">
        <v>2042</v>
      </c>
      <c r="Q62" s="4" t="s">
        <v>2215</v>
      </c>
    </row>
    <row r="63" spans="1:17" ht="15" customHeight="1" x14ac:dyDescent="0.3">
      <c r="A63" s="2" t="s">
        <v>230</v>
      </c>
      <c r="B63" s="2" t="s">
        <v>34325</v>
      </c>
      <c r="C63" s="3">
        <v>17</v>
      </c>
      <c r="D63" s="2" t="s">
        <v>958</v>
      </c>
      <c r="E63" s="2" t="s">
        <v>2216</v>
      </c>
      <c r="F63" s="2" t="s">
        <v>907</v>
      </c>
      <c r="G63" s="2" t="s">
        <v>2217</v>
      </c>
      <c r="H63" s="2" t="s">
        <v>1509</v>
      </c>
      <c r="I63" s="2" t="s">
        <v>2061</v>
      </c>
      <c r="J63" s="2" t="s">
        <v>2061</v>
      </c>
      <c r="K63" s="2" t="s">
        <v>2038</v>
      </c>
      <c r="L63" s="2" t="s">
        <v>2039</v>
      </c>
      <c r="M63" s="2" t="s">
        <v>2218</v>
      </c>
      <c r="N63" s="2" t="s">
        <v>2219</v>
      </c>
      <c r="O63" s="2" t="s">
        <v>2065</v>
      </c>
      <c r="P63" s="2" t="s">
        <v>2042</v>
      </c>
      <c r="Q63" s="4" t="s">
        <v>2220</v>
      </c>
    </row>
    <row r="64" spans="1:17" ht="15" customHeight="1" x14ac:dyDescent="0.3">
      <c r="A64" s="2" t="s">
        <v>230</v>
      </c>
      <c r="B64" s="2" t="s">
        <v>34325</v>
      </c>
      <c r="C64" s="3">
        <v>17</v>
      </c>
      <c r="D64" s="2" t="s">
        <v>958</v>
      </c>
      <c r="E64" s="2" t="s">
        <v>2221</v>
      </c>
      <c r="F64" s="2" t="s">
        <v>1905</v>
      </c>
      <c r="G64" s="2" t="s">
        <v>2222</v>
      </c>
      <c r="H64" s="2" t="s">
        <v>1907</v>
      </c>
      <c r="I64" s="2"/>
      <c r="J64" s="2"/>
      <c r="K64" s="2" t="s">
        <v>1978</v>
      </c>
      <c r="L64" s="2"/>
      <c r="M64" s="2"/>
      <c r="N64" s="2" t="s">
        <v>2223</v>
      </c>
      <c r="O64" s="2"/>
      <c r="P64" s="2"/>
      <c r="Q64" s="4" t="s">
        <v>2224</v>
      </c>
    </row>
    <row r="65" spans="1:17" ht="15" customHeight="1" x14ac:dyDescent="0.3">
      <c r="A65" s="2" t="s">
        <v>230</v>
      </c>
      <c r="B65" s="2" t="s">
        <v>34325</v>
      </c>
      <c r="C65" s="3">
        <v>17</v>
      </c>
      <c r="D65" s="2" t="s">
        <v>958</v>
      </c>
      <c r="E65" s="2" t="s">
        <v>2225</v>
      </c>
      <c r="F65" s="2" t="s">
        <v>2209</v>
      </c>
      <c r="G65" s="2" t="s">
        <v>2226</v>
      </c>
      <c r="H65" s="2" t="s">
        <v>1914</v>
      </c>
      <c r="I65" s="2" t="s">
        <v>2227</v>
      </c>
      <c r="J65" s="2"/>
      <c r="K65" s="2" t="s">
        <v>2062</v>
      </c>
      <c r="L65" s="2" t="s">
        <v>2084</v>
      </c>
      <c r="M65" s="2" t="s">
        <v>2228</v>
      </c>
      <c r="N65" s="2" t="s">
        <v>2229</v>
      </c>
      <c r="O65" s="2" t="s">
        <v>2230</v>
      </c>
      <c r="P65" s="2"/>
      <c r="Q65" s="4" t="s">
        <v>2231</v>
      </c>
    </row>
    <row r="66" spans="1:17" ht="15" customHeight="1" x14ac:dyDescent="0.3">
      <c r="A66" s="2" t="s">
        <v>230</v>
      </c>
      <c r="B66" s="2" t="s">
        <v>34325</v>
      </c>
      <c r="C66" s="3">
        <v>17</v>
      </c>
      <c r="D66" s="2" t="s">
        <v>958</v>
      </c>
      <c r="E66" s="2" t="s">
        <v>2232</v>
      </c>
      <c r="F66" s="2" t="s">
        <v>1905</v>
      </c>
      <c r="G66" s="2" t="s">
        <v>2233</v>
      </c>
      <c r="H66" s="2" t="s">
        <v>1543</v>
      </c>
      <c r="I66" s="2" t="s">
        <v>2234</v>
      </c>
      <c r="J66" s="2"/>
      <c r="K66" s="2" t="s">
        <v>2235</v>
      </c>
      <c r="L66" s="2"/>
      <c r="M66" s="2"/>
      <c r="N66" s="2" t="s">
        <v>2236</v>
      </c>
      <c r="O66" s="2"/>
      <c r="P66" s="2"/>
      <c r="Q66" s="4" t="s">
        <v>2237</v>
      </c>
    </row>
    <row r="67" spans="1:17" ht="15" customHeight="1" x14ac:dyDescent="0.3">
      <c r="A67" s="2" t="s">
        <v>230</v>
      </c>
      <c r="B67" s="2" t="s">
        <v>34325</v>
      </c>
      <c r="C67" s="3">
        <v>17</v>
      </c>
      <c r="D67" s="2" t="s">
        <v>958</v>
      </c>
      <c r="E67" s="2" t="s">
        <v>2238</v>
      </c>
      <c r="F67" s="2" t="s">
        <v>1905</v>
      </c>
      <c r="G67" s="2" t="s">
        <v>2239</v>
      </c>
      <c r="H67" s="2" t="s">
        <v>2240</v>
      </c>
      <c r="I67" s="2" t="s">
        <v>2241</v>
      </c>
      <c r="J67" s="2" t="s">
        <v>1017</v>
      </c>
      <c r="K67" s="2" t="s">
        <v>2242</v>
      </c>
      <c r="L67" s="2"/>
      <c r="M67" s="2"/>
      <c r="N67" s="2" t="s">
        <v>2243</v>
      </c>
      <c r="O67" s="2"/>
      <c r="P67" s="2"/>
      <c r="Q67" s="4" t="s">
        <v>2244</v>
      </c>
    </row>
    <row r="68" spans="1:17" ht="15" customHeight="1" x14ac:dyDescent="0.3">
      <c r="A68" s="2" t="s">
        <v>230</v>
      </c>
      <c r="B68" s="2" t="s">
        <v>34325</v>
      </c>
      <c r="C68" s="3">
        <v>17</v>
      </c>
      <c r="D68" s="2" t="s">
        <v>958</v>
      </c>
      <c r="E68" s="2" t="s">
        <v>2245</v>
      </c>
      <c r="F68" s="2" t="s">
        <v>1905</v>
      </c>
      <c r="G68" s="2" t="s">
        <v>2246</v>
      </c>
      <c r="H68" s="2" t="s">
        <v>2247</v>
      </c>
      <c r="I68" s="2" t="s">
        <v>2248</v>
      </c>
      <c r="J68" s="2"/>
      <c r="K68" s="2" t="s">
        <v>2249</v>
      </c>
      <c r="L68" s="2"/>
      <c r="M68" s="2"/>
      <c r="N68" s="2" t="s">
        <v>2250</v>
      </c>
      <c r="O68" s="2"/>
      <c r="P68" s="2"/>
      <c r="Q68" s="4" t="s">
        <v>2251</v>
      </c>
    </row>
    <row r="69" spans="1:17" ht="15" customHeight="1" x14ac:dyDescent="0.3">
      <c r="A69" s="2" t="s">
        <v>243</v>
      </c>
      <c r="B69" s="2" t="s">
        <v>34326</v>
      </c>
      <c r="C69" s="3">
        <v>18</v>
      </c>
      <c r="D69" s="2" t="s">
        <v>981</v>
      </c>
      <c r="E69" s="2" t="s">
        <v>2252</v>
      </c>
      <c r="F69" s="2" t="s">
        <v>907</v>
      </c>
      <c r="G69" s="2" t="s">
        <v>2253</v>
      </c>
      <c r="H69" s="2" t="s">
        <v>2254</v>
      </c>
      <c r="I69" s="2" t="s">
        <v>1231</v>
      </c>
      <c r="J69" s="2"/>
      <c r="K69" s="2" t="s">
        <v>2038</v>
      </c>
      <c r="L69" s="2" t="s">
        <v>2084</v>
      </c>
      <c r="M69" s="2" t="s">
        <v>2255</v>
      </c>
      <c r="N69" s="2" t="s">
        <v>2256</v>
      </c>
      <c r="O69" s="2" t="s">
        <v>2065</v>
      </c>
      <c r="P69" s="2" t="s">
        <v>2135</v>
      </c>
      <c r="Q69" s="4" t="s">
        <v>2257</v>
      </c>
    </row>
    <row r="70" spans="1:17" ht="15" customHeight="1" x14ac:dyDescent="0.3">
      <c r="A70" s="2" t="s">
        <v>243</v>
      </c>
      <c r="B70" s="2" t="s">
        <v>34326</v>
      </c>
      <c r="C70" s="3">
        <v>18</v>
      </c>
      <c r="D70" s="2" t="s">
        <v>981</v>
      </c>
      <c r="E70" s="2" t="s">
        <v>2258</v>
      </c>
      <c r="F70" s="2" t="s">
        <v>1905</v>
      </c>
      <c r="G70" s="2" t="s">
        <v>2259</v>
      </c>
      <c r="H70" s="2" t="s">
        <v>2260</v>
      </c>
      <c r="I70" s="2" t="s">
        <v>2261</v>
      </c>
      <c r="J70" s="2" t="s">
        <v>2262</v>
      </c>
      <c r="K70" s="2" t="s">
        <v>1978</v>
      </c>
      <c r="L70" s="2"/>
      <c r="M70" s="2"/>
      <c r="N70" s="2" t="s">
        <v>2263</v>
      </c>
      <c r="O70" s="2"/>
      <c r="P70" s="2"/>
      <c r="Q70" s="4" t="s">
        <v>2264</v>
      </c>
    </row>
    <row r="71" spans="1:17" ht="15" customHeight="1" x14ac:dyDescent="0.3">
      <c r="A71" s="2" t="s">
        <v>243</v>
      </c>
      <c r="B71" s="2" t="s">
        <v>34326</v>
      </c>
      <c r="C71" s="3">
        <v>18</v>
      </c>
      <c r="D71" s="2" t="s">
        <v>981</v>
      </c>
      <c r="E71" s="2" t="s">
        <v>2265</v>
      </c>
      <c r="F71" s="2" t="s">
        <v>1905</v>
      </c>
      <c r="G71" s="2" t="s">
        <v>2266</v>
      </c>
      <c r="H71" s="2" t="s">
        <v>2267</v>
      </c>
      <c r="I71" s="2" t="s">
        <v>2268</v>
      </c>
      <c r="J71" s="2"/>
      <c r="K71" s="2" t="s">
        <v>1915</v>
      </c>
      <c r="L71" s="2"/>
      <c r="M71" s="2"/>
      <c r="N71" s="2" t="s">
        <v>2269</v>
      </c>
      <c r="O71" s="2"/>
      <c r="P71" s="2"/>
      <c r="Q71" s="4" t="s">
        <v>2270</v>
      </c>
    </row>
    <row r="72" spans="1:17" ht="15" customHeight="1" x14ac:dyDescent="0.3">
      <c r="A72" s="2" t="s">
        <v>243</v>
      </c>
      <c r="B72" s="2" t="s">
        <v>34326</v>
      </c>
      <c r="C72" s="3">
        <v>18</v>
      </c>
      <c r="D72" s="2" t="s">
        <v>981</v>
      </c>
      <c r="E72" s="2" t="s">
        <v>2271</v>
      </c>
      <c r="F72" s="2" t="s">
        <v>1905</v>
      </c>
      <c r="G72" s="2" t="s">
        <v>2272</v>
      </c>
      <c r="H72" s="2" t="s">
        <v>2260</v>
      </c>
      <c r="I72" s="2" t="s">
        <v>2273</v>
      </c>
      <c r="J72" s="2" t="s">
        <v>2274</v>
      </c>
      <c r="K72" s="2" t="s">
        <v>1978</v>
      </c>
      <c r="L72" s="2"/>
      <c r="M72" s="2"/>
      <c r="N72" s="2" t="s">
        <v>2275</v>
      </c>
      <c r="O72" s="2"/>
      <c r="P72" s="2"/>
      <c r="Q72" s="4" t="s">
        <v>2276</v>
      </c>
    </row>
    <row r="73" spans="1:17" ht="15" customHeight="1" x14ac:dyDescent="0.3">
      <c r="A73" s="2" t="s">
        <v>243</v>
      </c>
      <c r="B73" s="2" t="s">
        <v>34326</v>
      </c>
      <c r="C73" s="3">
        <v>18</v>
      </c>
      <c r="D73" s="2" t="s">
        <v>981</v>
      </c>
      <c r="E73" s="2" t="s">
        <v>2277</v>
      </c>
      <c r="F73" s="2" t="s">
        <v>2278</v>
      </c>
      <c r="G73" s="2" t="s">
        <v>2279</v>
      </c>
      <c r="H73" s="2" t="s">
        <v>2280</v>
      </c>
      <c r="I73" s="2" t="s">
        <v>2281</v>
      </c>
      <c r="J73" s="2" t="s">
        <v>2282</v>
      </c>
      <c r="K73" s="2" t="s">
        <v>2038</v>
      </c>
      <c r="L73" s="2" t="s">
        <v>2084</v>
      </c>
      <c r="M73" s="2" t="s">
        <v>2283</v>
      </c>
      <c r="N73" s="2" t="s">
        <v>2284</v>
      </c>
      <c r="O73" s="2" t="s">
        <v>2285</v>
      </c>
      <c r="P73" s="2" t="s">
        <v>2042</v>
      </c>
      <c r="Q73" s="4" t="s">
        <v>2286</v>
      </c>
    </row>
    <row r="74" spans="1:17" ht="15" customHeight="1" x14ac:dyDescent="0.3">
      <c r="A74" s="2" t="s">
        <v>243</v>
      </c>
      <c r="B74" s="2" t="s">
        <v>34326</v>
      </c>
      <c r="C74" s="3">
        <v>18</v>
      </c>
      <c r="D74" s="2" t="s">
        <v>981</v>
      </c>
      <c r="E74" s="2" t="s">
        <v>2287</v>
      </c>
      <c r="F74" s="2" t="s">
        <v>1905</v>
      </c>
      <c r="G74" s="2" t="s">
        <v>2288</v>
      </c>
      <c r="H74" s="2" t="s">
        <v>2289</v>
      </c>
      <c r="I74" s="2" t="s">
        <v>2290</v>
      </c>
      <c r="J74" s="2" t="s">
        <v>246</v>
      </c>
      <c r="K74" s="2" t="s">
        <v>2291</v>
      </c>
      <c r="L74" s="2"/>
      <c r="M74" s="2"/>
      <c r="N74" s="2" t="s">
        <v>1125</v>
      </c>
      <c r="O74" s="2"/>
      <c r="P74" s="2"/>
      <c r="Q74" s="4" t="s">
        <v>2292</v>
      </c>
    </row>
    <row r="75" spans="1:17" ht="15" customHeight="1" x14ac:dyDescent="0.3">
      <c r="A75" s="2" t="s">
        <v>243</v>
      </c>
      <c r="B75" s="2" t="s">
        <v>34326</v>
      </c>
      <c r="C75" s="3">
        <v>18</v>
      </c>
      <c r="D75" s="2" t="s">
        <v>981</v>
      </c>
      <c r="E75" s="2" t="s">
        <v>2293</v>
      </c>
      <c r="F75" s="2" t="s">
        <v>1946</v>
      </c>
      <c r="G75" s="2" t="s">
        <v>2294</v>
      </c>
      <c r="H75" s="2" t="s">
        <v>2295</v>
      </c>
      <c r="I75" s="2"/>
      <c r="J75" s="2"/>
      <c r="K75" s="2" t="s">
        <v>1989</v>
      </c>
      <c r="L75" s="2"/>
      <c r="M75" s="2"/>
      <c r="N75" s="2" t="s">
        <v>813</v>
      </c>
      <c r="O75" s="2"/>
      <c r="P75" s="2"/>
      <c r="Q75" s="4" t="s">
        <v>2296</v>
      </c>
    </row>
    <row r="76" spans="1:17" ht="15" customHeight="1" x14ac:dyDescent="0.3">
      <c r="A76" s="2" t="s">
        <v>243</v>
      </c>
      <c r="B76" s="2" t="s">
        <v>34326</v>
      </c>
      <c r="C76" s="3">
        <v>18</v>
      </c>
      <c r="D76" s="2" t="s">
        <v>981</v>
      </c>
      <c r="E76" s="2" t="s">
        <v>2297</v>
      </c>
      <c r="F76" s="2" t="s">
        <v>1905</v>
      </c>
      <c r="G76" s="2" t="s">
        <v>2298</v>
      </c>
      <c r="H76" s="2" t="s">
        <v>2299</v>
      </c>
      <c r="I76" s="2" t="s">
        <v>2300</v>
      </c>
      <c r="J76" s="2"/>
      <c r="K76" s="2" t="s">
        <v>2301</v>
      </c>
      <c r="L76" s="2"/>
      <c r="M76" s="2"/>
      <c r="N76" s="2" t="s">
        <v>781</v>
      </c>
      <c r="O76" s="2"/>
      <c r="P76" s="2"/>
      <c r="Q76" s="4" t="s">
        <v>2302</v>
      </c>
    </row>
    <row r="77" spans="1:17" ht="15" customHeight="1" x14ac:dyDescent="0.3">
      <c r="A77" s="2" t="s">
        <v>243</v>
      </c>
      <c r="B77" s="2" t="s">
        <v>34326</v>
      </c>
      <c r="C77" s="3">
        <v>18</v>
      </c>
      <c r="D77" s="2" t="s">
        <v>981</v>
      </c>
      <c r="E77" s="2" t="s">
        <v>2303</v>
      </c>
      <c r="F77" s="2" t="s">
        <v>1905</v>
      </c>
      <c r="G77" s="2" t="s">
        <v>2304</v>
      </c>
      <c r="H77" s="2" t="s">
        <v>2305</v>
      </c>
      <c r="I77" s="2" t="s">
        <v>2306</v>
      </c>
      <c r="J77" s="2"/>
      <c r="K77" s="2" t="s">
        <v>2307</v>
      </c>
      <c r="L77" s="2"/>
      <c r="M77" s="2"/>
      <c r="N77" s="2" t="s">
        <v>2308</v>
      </c>
      <c r="O77" s="2"/>
      <c r="P77" s="2"/>
      <c r="Q77" s="4" t="s">
        <v>2309</v>
      </c>
    </row>
    <row r="78" spans="1:17" ht="15" customHeight="1" x14ac:dyDescent="0.3">
      <c r="A78" s="2" t="s">
        <v>243</v>
      </c>
      <c r="B78" s="2" t="s">
        <v>34326</v>
      </c>
      <c r="C78" s="3">
        <v>18</v>
      </c>
      <c r="D78" s="2" t="s">
        <v>981</v>
      </c>
      <c r="E78" s="2" t="s">
        <v>2310</v>
      </c>
      <c r="F78" s="2" t="s">
        <v>907</v>
      </c>
      <c r="G78" s="2" t="s">
        <v>2311</v>
      </c>
      <c r="H78" s="2" t="s">
        <v>2295</v>
      </c>
      <c r="I78" s="2" t="s">
        <v>2312</v>
      </c>
      <c r="J78" s="2"/>
      <c r="K78" s="2" t="s">
        <v>2038</v>
      </c>
      <c r="L78" s="2" t="s">
        <v>2084</v>
      </c>
      <c r="M78" s="2" t="s">
        <v>2313</v>
      </c>
      <c r="N78" s="2" t="s">
        <v>2314</v>
      </c>
      <c r="O78" s="2" t="s">
        <v>2230</v>
      </c>
      <c r="P78" s="2" t="s">
        <v>2042</v>
      </c>
      <c r="Q78" s="4" t="s">
        <v>2315</v>
      </c>
    </row>
    <row r="79" spans="1:17" ht="15" customHeight="1" x14ac:dyDescent="0.3">
      <c r="A79" s="2" t="s">
        <v>243</v>
      </c>
      <c r="B79" s="2" t="s">
        <v>34326</v>
      </c>
      <c r="C79" s="3">
        <v>18</v>
      </c>
      <c r="D79" s="2" t="s">
        <v>981</v>
      </c>
      <c r="E79" s="2" t="s">
        <v>2316</v>
      </c>
      <c r="F79" s="2" t="s">
        <v>1905</v>
      </c>
      <c r="G79" s="2" t="s">
        <v>2317</v>
      </c>
      <c r="H79" s="2" t="s">
        <v>2318</v>
      </c>
      <c r="I79" s="2" t="s">
        <v>2300</v>
      </c>
      <c r="J79" s="2"/>
      <c r="K79" s="2" t="s">
        <v>2301</v>
      </c>
      <c r="L79" s="2"/>
      <c r="M79" s="2"/>
      <c r="N79" s="2" t="s">
        <v>632</v>
      </c>
      <c r="O79" s="2"/>
      <c r="P79" s="2"/>
      <c r="Q79" s="4" t="s">
        <v>2319</v>
      </c>
    </row>
    <row r="80" spans="1:17" ht="15" customHeight="1" x14ac:dyDescent="0.3">
      <c r="A80" s="2" t="s">
        <v>243</v>
      </c>
      <c r="B80" s="2" t="s">
        <v>34326</v>
      </c>
      <c r="C80" s="3">
        <v>18</v>
      </c>
      <c r="D80" s="2" t="s">
        <v>981</v>
      </c>
      <c r="E80" s="2" t="s">
        <v>2320</v>
      </c>
      <c r="F80" s="2" t="s">
        <v>1905</v>
      </c>
      <c r="G80" s="2" t="s">
        <v>2321</v>
      </c>
      <c r="H80" s="2" t="s">
        <v>2322</v>
      </c>
      <c r="I80" s="2"/>
      <c r="J80" s="2"/>
      <c r="K80" s="2" t="s">
        <v>2323</v>
      </c>
      <c r="L80" s="2"/>
      <c r="M80" s="2"/>
      <c r="N80" s="2" t="s">
        <v>2126</v>
      </c>
      <c r="O80" s="2"/>
      <c r="P80" s="2"/>
      <c r="Q80" s="4" t="s">
        <v>2324</v>
      </c>
    </row>
    <row r="81" spans="1:17" ht="15" customHeight="1" x14ac:dyDescent="0.3">
      <c r="A81" s="2" t="s">
        <v>243</v>
      </c>
      <c r="B81" s="2" t="s">
        <v>34326</v>
      </c>
      <c r="C81" s="3">
        <v>18</v>
      </c>
      <c r="D81" s="2" t="s">
        <v>981</v>
      </c>
      <c r="E81" s="2" t="s">
        <v>2325</v>
      </c>
      <c r="F81" s="2" t="s">
        <v>1905</v>
      </c>
      <c r="G81" s="2" t="s">
        <v>2326</v>
      </c>
      <c r="H81" s="2" t="s">
        <v>2305</v>
      </c>
      <c r="I81" s="2"/>
      <c r="J81" s="2"/>
      <c r="K81" s="2" t="s">
        <v>1984</v>
      </c>
      <c r="L81" s="2"/>
      <c r="M81" s="2"/>
      <c r="N81" s="2" t="s">
        <v>905</v>
      </c>
      <c r="O81" s="2"/>
      <c r="P81" s="2"/>
      <c r="Q81" s="4" t="s">
        <v>2327</v>
      </c>
    </row>
    <row r="82" spans="1:17" ht="15" customHeight="1" x14ac:dyDescent="0.3">
      <c r="A82" s="2" t="s">
        <v>243</v>
      </c>
      <c r="B82" s="2" t="s">
        <v>34326</v>
      </c>
      <c r="C82" s="3">
        <v>18</v>
      </c>
      <c r="D82" s="2" t="s">
        <v>981</v>
      </c>
      <c r="E82" s="2" t="s">
        <v>2328</v>
      </c>
      <c r="F82" s="2" t="s">
        <v>1905</v>
      </c>
      <c r="G82" s="2" t="s">
        <v>2329</v>
      </c>
      <c r="H82" s="2" t="s">
        <v>2330</v>
      </c>
      <c r="I82" s="2"/>
      <c r="J82" s="2"/>
      <c r="K82" s="2" t="s">
        <v>1978</v>
      </c>
      <c r="L82" s="2"/>
      <c r="M82" s="2"/>
      <c r="N82" s="2" t="s">
        <v>2331</v>
      </c>
      <c r="O82" s="2"/>
      <c r="P82" s="2"/>
      <c r="Q82" s="4" t="s">
        <v>2332</v>
      </c>
    </row>
    <row r="83" spans="1:17" ht="15" customHeight="1" x14ac:dyDescent="0.3">
      <c r="A83" s="2" t="s">
        <v>243</v>
      </c>
      <c r="B83" s="2" t="s">
        <v>34326</v>
      </c>
      <c r="C83" s="3">
        <v>18</v>
      </c>
      <c r="D83" s="2" t="s">
        <v>981</v>
      </c>
      <c r="E83" s="2" t="s">
        <v>2333</v>
      </c>
      <c r="F83" s="2" t="s">
        <v>1905</v>
      </c>
      <c r="G83" s="2" t="s">
        <v>2334</v>
      </c>
      <c r="H83" s="2" t="s">
        <v>2305</v>
      </c>
      <c r="I83" s="2"/>
      <c r="J83" s="2"/>
      <c r="K83" s="2" t="s">
        <v>1964</v>
      </c>
      <c r="L83" s="2"/>
      <c r="M83" s="2"/>
      <c r="N83" s="2" t="s">
        <v>2335</v>
      </c>
      <c r="O83" s="2"/>
      <c r="P83" s="2"/>
      <c r="Q83" s="4" t="s">
        <v>2336</v>
      </c>
    </row>
    <row r="84" spans="1:17" ht="15" customHeight="1" x14ac:dyDescent="0.3">
      <c r="A84" s="2" t="s">
        <v>243</v>
      </c>
      <c r="B84" s="2" t="s">
        <v>34326</v>
      </c>
      <c r="C84" s="3">
        <v>18</v>
      </c>
      <c r="D84" s="2" t="s">
        <v>981</v>
      </c>
      <c r="E84" s="2" t="s">
        <v>2337</v>
      </c>
      <c r="F84" s="2" t="s">
        <v>907</v>
      </c>
      <c r="G84" s="2" t="s">
        <v>2338</v>
      </c>
      <c r="H84" s="2" t="s">
        <v>2339</v>
      </c>
      <c r="I84" s="2" t="s">
        <v>2312</v>
      </c>
      <c r="J84" s="2" t="s">
        <v>2340</v>
      </c>
      <c r="K84" s="2" t="s">
        <v>2038</v>
      </c>
      <c r="L84" s="2" t="s">
        <v>2084</v>
      </c>
      <c r="M84" s="2" t="s">
        <v>2341</v>
      </c>
      <c r="N84" s="2" t="s">
        <v>2342</v>
      </c>
      <c r="O84" s="2" t="s">
        <v>2230</v>
      </c>
      <c r="P84" s="2"/>
      <c r="Q84" s="4" t="s">
        <v>2343</v>
      </c>
    </row>
    <row r="85" spans="1:17" ht="15" customHeight="1" x14ac:dyDescent="0.3">
      <c r="A85" s="2" t="s">
        <v>243</v>
      </c>
      <c r="B85" s="2" t="s">
        <v>34326</v>
      </c>
      <c r="C85" s="3">
        <v>18</v>
      </c>
      <c r="D85" s="2" t="s">
        <v>981</v>
      </c>
      <c r="E85" s="2" t="s">
        <v>2344</v>
      </c>
      <c r="F85" s="2" t="s">
        <v>1905</v>
      </c>
      <c r="G85" s="2" t="s">
        <v>2345</v>
      </c>
      <c r="H85" s="2" t="s">
        <v>2346</v>
      </c>
      <c r="I85" s="2"/>
      <c r="J85" s="2"/>
      <c r="K85" s="2" t="s">
        <v>2347</v>
      </c>
      <c r="L85" s="2"/>
      <c r="M85" s="2"/>
      <c r="N85" s="2" t="s">
        <v>977</v>
      </c>
      <c r="O85" s="2"/>
      <c r="P85" s="2"/>
      <c r="Q85" s="4" t="s">
        <v>2348</v>
      </c>
    </row>
    <row r="86" spans="1:17" ht="15" customHeight="1" x14ac:dyDescent="0.3">
      <c r="A86" s="2" t="s">
        <v>243</v>
      </c>
      <c r="B86" s="2" t="s">
        <v>34326</v>
      </c>
      <c r="C86" s="3">
        <v>18</v>
      </c>
      <c r="D86" s="2" t="s">
        <v>981</v>
      </c>
      <c r="E86" s="2" t="s">
        <v>2349</v>
      </c>
      <c r="F86" s="2" t="s">
        <v>1905</v>
      </c>
      <c r="G86" s="2" t="s">
        <v>2350</v>
      </c>
      <c r="H86" s="2" t="s">
        <v>2351</v>
      </c>
      <c r="I86" s="2"/>
      <c r="J86" s="2"/>
      <c r="K86" s="2" t="s">
        <v>1964</v>
      </c>
      <c r="L86" s="2"/>
      <c r="M86" s="2"/>
      <c r="N86" s="2" t="s">
        <v>2352</v>
      </c>
      <c r="O86" s="2"/>
      <c r="P86" s="2"/>
      <c r="Q86" s="4" t="s">
        <v>2353</v>
      </c>
    </row>
    <row r="87" spans="1:17" ht="15" customHeight="1" x14ac:dyDescent="0.3">
      <c r="A87" s="2" t="s">
        <v>243</v>
      </c>
      <c r="B87" s="2" t="s">
        <v>34326</v>
      </c>
      <c r="C87" s="3">
        <v>18</v>
      </c>
      <c r="D87" s="2" t="s">
        <v>981</v>
      </c>
      <c r="E87" s="2" t="s">
        <v>2354</v>
      </c>
      <c r="F87" s="2" t="s">
        <v>1905</v>
      </c>
      <c r="G87" s="2" t="s">
        <v>2355</v>
      </c>
      <c r="H87" s="2" t="s">
        <v>2356</v>
      </c>
      <c r="I87" s="2"/>
      <c r="J87" s="2"/>
      <c r="K87" s="2" t="s">
        <v>2357</v>
      </c>
      <c r="L87" s="2"/>
      <c r="M87" s="2"/>
      <c r="N87" s="2" t="s">
        <v>2358</v>
      </c>
      <c r="O87" s="2"/>
      <c r="P87" s="2"/>
      <c r="Q87" s="4" t="s">
        <v>2359</v>
      </c>
    </row>
    <row r="88" spans="1:17" ht="15" customHeight="1" x14ac:dyDescent="0.3">
      <c r="A88" s="2" t="s">
        <v>243</v>
      </c>
      <c r="B88" s="2" t="s">
        <v>34326</v>
      </c>
      <c r="C88" s="3">
        <v>18</v>
      </c>
      <c r="D88" s="2" t="s">
        <v>981</v>
      </c>
      <c r="E88" s="2" t="s">
        <v>2360</v>
      </c>
      <c r="F88" s="2" t="s">
        <v>1905</v>
      </c>
      <c r="G88" s="2" t="s">
        <v>2361</v>
      </c>
      <c r="H88" s="2" t="s">
        <v>2362</v>
      </c>
      <c r="I88" s="2"/>
      <c r="J88" s="2"/>
      <c r="K88" s="2" t="s">
        <v>2357</v>
      </c>
      <c r="L88" s="2"/>
      <c r="M88" s="2"/>
      <c r="N88" s="2" t="s">
        <v>2358</v>
      </c>
      <c r="O88" s="2"/>
      <c r="P88" s="2"/>
      <c r="Q88" s="4" t="s">
        <v>2363</v>
      </c>
    </row>
    <row r="89" spans="1:17" ht="15" customHeight="1" x14ac:dyDescent="0.3">
      <c r="A89" s="2" t="s">
        <v>254</v>
      </c>
      <c r="B89" s="2" t="s">
        <v>34327</v>
      </c>
      <c r="C89" s="3">
        <v>19</v>
      </c>
      <c r="D89" s="2" t="s">
        <v>991</v>
      </c>
      <c r="E89" s="2" t="s">
        <v>2216</v>
      </c>
      <c r="F89" s="2" t="s">
        <v>907</v>
      </c>
      <c r="G89" s="2" t="s">
        <v>2217</v>
      </c>
      <c r="H89" s="2" t="s">
        <v>1509</v>
      </c>
      <c r="I89" s="2" t="s">
        <v>2061</v>
      </c>
      <c r="J89" s="2" t="s">
        <v>2061</v>
      </c>
      <c r="K89" s="2" t="s">
        <v>2038</v>
      </c>
      <c r="L89" s="2" t="s">
        <v>2039</v>
      </c>
      <c r="M89" s="2" t="s">
        <v>2218</v>
      </c>
      <c r="N89" s="2" t="s">
        <v>2219</v>
      </c>
      <c r="O89" s="2" t="s">
        <v>2065</v>
      </c>
      <c r="P89" s="2" t="s">
        <v>2042</v>
      </c>
      <c r="Q89" s="4" t="s">
        <v>2220</v>
      </c>
    </row>
    <row r="90" spans="1:17" ht="15" customHeight="1" x14ac:dyDescent="0.3">
      <c r="A90" s="2" t="s">
        <v>254</v>
      </c>
      <c r="B90" s="2" t="s">
        <v>34327</v>
      </c>
      <c r="C90" s="3">
        <v>19</v>
      </c>
      <c r="D90" s="2" t="s">
        <v>991</v>
      </c>
      <c r="E90" s="2" t="s">
        <v>2364</v>
      </c>
      <c r="F90" s="2" t="s">
        <v>1905</v>
      </c>
      <c r="G90" s="2" t="s">
        <v>2365</v>
      </c>
      <c r="H90" s="2" t="s">
        <v>2366</v>
      </c>
      <c r="I90" s="2"/>
      <c r="J90" s="2"/>
      <c r="K90" s="2" t="s">
        <v>2100</v>
      </c>
      <c r="L90" s="2"/>
      <c r="M90" s="2"/>
      <c r="N90" s="2" t="s">
        <v>2367</v>
      </c>
      <c r="O90" s="2"/>
      <c r="P90" s="2"/>
      <c r="Q90" s="4" t="s">
        <v>2368</v>
      </c>
    </row>
    <row r="91" spans="1:17" ht="15" customHeight="1" x14ac:dyDescent="0.3">
      <c r="A91" s="2" t="s">
        <v>254</v>
      </c>
      <c r="B91" s="2" t="s">
        <v>34327</v>
      </c>
      <c r="C91" s="3">
        <v>19</v>
      </c>
      <c r="D91" s="2" t="s">
        <v>991</v>
      </c>
      <c r="E91" s="2" t="s">
        <v>2369</v>
      </c>
      <c r="F91" s="2" t="s">
        <v>1905</v>
      </c>
      <c r="G91" s="2" t="s">
        <v>2370</v>
      </c>
      <c r="H91" s="2" t="s">
        <v>2371</v>
      </c>
      <c r="I91" s="2"/>
      <c r="J91" s="2"/>
      <c r="K91" s="2" t="s">
        <v>1909</v>
      </c>
      <c r="L91" s="2"/>
      <c r="M91" s="2"/>
      <c r="N91" s="2" t="s">
        <v>1172</v>
      </c>
      <c r="O91" s="2"/>
      <c r="P91" s="2"/>
      <c r="Q91" s="4" t="s">
        <v>2372</v>
      </c>
    </row>
    <row r="92" spans="1:17" ht="15" customHeight="1" x14ac:dyDescent="0.3">
      <c r="A92" s="2" t="s">
        <v>254</v>
      </c>
      <c r="B92" s="2" t="s">
        <v>34327</v>
      </c>
      <c r="C92" s="3">
        <v>19</v>
      </c>
      <c r="D92" s="2" t="s">
        <v>991</v>
      </c>
      <c r="E92" s="2" t="s">
        <v>1937</v>
      </c>
      <c r="F92" s="2" t="s">
        <v>1905</v>
      </c>
      <c r="G92" s="2" t="s">
        <v>1938</v>
      </c>
      <c r="H92" s="2" t="s">
        <v>1754</v>
      </c>
      <c r="I92" s="2"/>
      <c r="J92" s="2"/>
      <c r="K92" s="2" t="s">
        <v>1909</v>
      </c>
      <c r="L92" s="2"/>
      <c r="M92" s="2"/>
      <c r="N92" s="2" t="s">
        <v>1939</v>
      </c>
      <c r="O92" s="2"/>
      <c r="P92" s="2"/>
      <c r="Q92" s="4" t="s">
        <v>1940</v>
      </c>
    </row>
    <row r="93" spans="1:17" ht="15" customHeight="1" x14ac:dyDescent="0.3">
      <c r="A93" s="2" t="s">
        <v>254</v>
      </c>
      <c r="B93" s="2" t="s">
        <v>34327</v>
      </c>
      <c r="C93" s="3">
        <v>19</v>
      </c>
      <c r="D93" s="2" t="s">
        <v>991</v>
      </c>
      <c r="E93" s="2" t="s">
        <v>2373</v>
      </c>
      <c r="F93" s="2" t="s">
        <v>1946</v>
      </c>
      <c r="G93" s="2" t="s">
        <v>2374</v>
      </c>
      <c r="H93" s="2" t="s">
        <v>2375</v>
      </c>
      <c r="I93" s="2"/>
      <c r="J93" s="2"/>
      <c r="K93" s="2" t="s">
        <v>2376</v>
      </c>
      <c r="L93" s="2"/>
      <c r="M93" s="2"/>
      <c r="N93" s="2" t="s">
        <v>2377</v>
      </c>
      <c r="O93" s="2"/>
      <c r="P93" s="2"/>
      <c r="Q93" s="4" t="s">
        <v>2378</v>
      </c>
    </row>
    <row r="94" spans="1:17" ht="15" customHeight="1" x14ac:dyDescent="0.3">
      <c r="A94" s="2" t="s">
        <v>254</v>
      </c>
      <c r="B94" s="2" t="s">
        <v>34327</v>
      </c>
      <c r="C94" s="3">
        <v>19</v>
      </c>
      <c r="D94" s="2" t="s">
        <v>991</v>
      </c>
      <c r="E94" s="2" t="s">
        <v>2379</v>
      </c>
      <c r="F94" s="2" t="s">
        <v>1946</v>
      </c>
      <c r="G94" s="2" t="s">
        <v>2380</v>
      </c>
      <c r="H94" s="2" t="s">
        <v>1748</v>
      </c>
      <c r="I94" s="2"/>
      <c r="J94" s="2"/>
      <c r="K94" s="2" t="s">
        <v>1954</v>
      </c>
      <c r="L94" s="2"/>
      <c r="M94" s="2"/>
      <c r="N94" s="2" t="s">
        <v>1985</v>
      </c>
      <c r="O94" s="2"/>
      <c r="P94" s="2"/>
      <c r="Q94" s="4" t="s">
        <v>2381</v>
      </c>
    </row>
    <row r="95" spans="1:17" ht="15" customHeight="1" x14ac:dyDescent="0.3">
      <c r="A95" s="2" t="s">
        <v>267</v>
      </c>
      <c r="B95" s="2" t="s">
        <v>34328</v>
      </c>
      <c r="C95" s="3">
        <v>20</v>
      </c>
      <c r="D95" s="2" t="s">
        <v>1011</v>
      </c>
      <c r="E95" s="2" t="s">
        <v>2382</v>
      </c>
      <c r="F95" s="2" t="s">
        <v>907</v>
      </c>
      <c r="G95" s="2" t="s">
        <v>2383</v>
      </c>
      <c r="H95" s="2" t="s">
        <v>2384</v>
      </c>
      <c r="I95" s="2" t="s">
        <v>1629</v>
      </c>
      <c r="J95" s="2" t="s">
        <v>2385</v>
      </c>
      <c r="K95" s="2" t="s">
        <v>2062</v>
      </c>
      <c r="L95" s="2" t="s">
        <v>2084</v>
      </c>
      <c r="M95" s="2" t="s">
        <v>1613</v>
      </c>
      <c r="N95" s="2" t="s">
        <v>2386</v>
      </c>
      <c r="O95" s="2" t="s">
        <v>2065</v>
      </c>
      <c r="P95" s="2"/>
      <c r="Q95" s="4" t="s">
        <v>2387</v>
      </c>
    </row>
    <row r="96" spans="1:17" ht="15" customHeight="1" x14ac:dyDescent="0.3">
      <c r="A96" s="2" t="s">
        <v>267</v>
      </c>
      <c r="B96" s="2" t="s">
        <v>34328</v>
      </c>
      <c r="C96" s="3">
        <v>20</v>
      </c>
      <c r="D96" s="2" t="s">
        <v>1011</v>
      </c>
      <c r="E96" s="2" t="s">
        <v>2051</v>
      </c>
      <c r="F96" s="2" t="s">
        <v>1905</v>
      </c>
      <c r="G96" s="2" t="s">
        <v>2052</v>
      </c>
      <c r="H96" s="2" t="s">
        <v>2053</v>
      </c>
      <c r="I96" s="2" t="s">
        <v>2054</v>
      </c>
      <c r="J96" s="2"/>
      <c r="K96" s="2" t="s">
        <v>2055</v>
      </c>
      <c r="L96" s="2"/>
      <c r="M96" s="2"/>
      <c r="N96" s="2" t="s">
        <v>2056</v>
      </c>
      <c r="O96" s="2"/>
      <c r="P96" s="2"/>
      <c r="Q96" s="4" t="s">
        <v>2057</v>
      </c>
    </row>
    <row r="97" spans="1:17" ht="15" customHeight="1" x14ac:dyDescent="0.3">
      <c r="A97" s="2" t="s">
        <v>282</v>
      </c>
      <c r="B97" s="2" t="s">
        <v>34329</v>
      </c>
      <c r="C97" s="3">
        <v>21</v>
      </c>
      <c r="D97" s="2" t="s">
        <v>1024</v>
      </c>
      <c r="E97" s="2" t="s">
        <v>2388</v>
      </c>
      <c r="F97" s="2" t="s">
        <v>907</v>
      </c>
      <c r="G97" s="2" t="s">
        <v>2389</v>
      </c>
      <c r="H97" s="2" t="s">
        <v>2390</v>
      </c>
      <c r="I97" s="2" t="s">
        <v>286</v>
      </c>
      <c r="J97" s="2" t="s">
        <v>2391</v>
      </c>
      <c r="K97" s="2" t="s">
        <v>2038</v>
      </c>
      <c r="L97" s="2" t="s">
        <v>2392</v>
      </c>
      <c r="M97" s="2" t="s">
        <v>2393</v>
      </c>
      <c r="N97" s="2" t="s">
        <v>2394</v>
      </c>
      <c r="O97" s="2" t="s">
        <v>2065</v>
      </c>
      <c r="P97" s="2" t="s">
        <v>2131</v>
      </c>
      <c r="Q97" s="4" t="s">
        <v>2395</v>
      </c>
    </row>
    <row r="98" spans="1:17" ht="15" customHeight="1" x14ac:dyDescent="0.3">
      <c r="A98" s="2" t="s">
        <v>282</v>
      </c>
      <c r="B98" s="2" t="s">
        <v>34329</v>
      </c>
      <c r="C98" s="3">
        <v>21</v>
      </c>
      <c r="D98" s="2" t="s">
        <v>1024</v>
      </c>
      <c r="E98" s="2" t="s">
        <v>2396</v>
      </c>
      <c r="F98" s="2" t="s">
        <v>907</v>
      </c>
      <c r="G98" s="2" t="s">
        <v>2397</v>
      </c>
      <c r="H98" s="2" t="s">
        <v>1506</v>
      </c>
      <c r="I98" s="2" t="s">
        <v>286</v>
      </c>
      <c r="J98" s="2"/>
      <c r="K98" s="2" t="s">
        <v>2062</v>
      </c>
      <c r="L98" s="2" t="s">
        <v>2392</v>
      </c>
      <c r="M98" s="2" t="s">
        <v>2398</v>
      </c>
      <c r="N98" s="2" t="s">
        <v>2399</v>
      </c>
      <c r="O98" s="2" t="s">
        <v>2065</v>
      </c>
      <c r="P98" s="2"/>
      <c r="Q98" s="4" t="s">
        <v>2400</v>
      </c>
    </row>
    <row r="99" spans="1:17" ht="15" customHeight="1" x14ac:dyDescent="0.3">
      <c r="A99" s="2" t="s">
        <v>282</v>
      </c>
      <c r="B99" s="2" t="s">
        <v>34329</v>
      </c>
      <c r="C99" s="3">
        <v>21</v>
      </c>
      <c r="D99" s="2" t="s">
        <v>1024</v>
      </c>
      <c r="E99" s="2" t="s">
        <v>2401</v>
      </c>
      <c r="F99" s="2" t="s">
        <v>907</v>
      </c>
      <c r="G99" s="2" t="s">
        <v>2402</v>
      </c>
      <c r="H99" s="2" t="s">
        <v>2403</v>
      </c>
      <c r="I99" s="2" t="s">
        <v>286</v>
      </c>
      <c r="J99" s="2"/>
      <c r="K99" s="2" t="s">
        <v>2062</v>
      </c>
      <c r="L99" s="2" t="s">
        <v>2392</v>
      </c>
      <c r="M99" s="2" t="s">
        <v>2404</v>
      </c>
      <c r="N99" s="2"/>
      <c r="O99" s="2" t="s">
        <v>2230</v>
      </c>
      <c r="P99" s="2"/>
      <c r="Q99" s="4" t="s">
        <v>2405</v>
      </c>
    </row>
    <row r="100" spans="1:17" ht="15" customHeight="1" x14ac:dyDescent="0.3">
      <c r="A100" s="2" t="s">
        <v>282</v>
      </c>
      <c r="B100" s="2" t="s">
        <v>34329</v>
      </c>
      <c r="C100" s="3">
        <v>21</v>
      </c>
      <c r="D100" s="2" t="s">
        <v>1024</v>
      </c>
      <c r="E100" s="2" t="s">
        <v>2406</v>
      </c>
      <c r="F100" s="2" t="s">
        <v>907</v>
      </c>
      <c r="G100" s="2" t="s">
        <v>2407</v>
      </c>
      <c r="H100" s="2" t="s">
        <v>2408</v>
      </c>
      <c r="I100" s="2" t="s">
        <v>286</v>
      </c>
      <c r="J100" s="2"/>
      <c r="K100" s="2" t="s">
        <v>2062</v>
      </c>
      <c r="L100" s="2" t="s">
        <v>2392</v>
      </c>
      <c r="M100" s="2" t="s">
        <v>2409</v>
      </c>
      <c r="N100" s="2"/>
      <c r="O100" s="2" t="s">
        <v>2230</v>
      </c>
      <c r="P100" s="2"/>
      <c r="Q100" s="4" t="s">
        <v>2410</v>
      </c>
    </row>
    <row r="101" spans="1:17" ht="15" customHeight="1" x14ac:dyDescent="0.3">
      <c r="A101" s="2" t="s">
        <v>282</v>
      </c>
      <c r="B101" s="2" t="s">
        <v>34329</v>
      </c>
      <c r="C101" s="3">
        <v>21</v>
      </c>
      <c r="D101" s="2" t="s">
        <v>1024</v>
      </c>
      <c r="E101" s="2" t="s">
        <v>2411</v>
      </c>
      <c r="F101" s="2" t="s">
        <v>1912</v>
      </c>
      <c r="G101" s="2" t="s">
        <v>2412</v>
      </c>
      <c r="H101" s="2" t="s">
        <v>2413</v>
      </c>
      <c r="I101" s="2" t="s">
        <v>1564</v>
      </c>
      <c r="J101" s="2"/>
      <c r="K101" s="2" t="s">
        <v>2414</v>
      </c>
      <c r="L101" s="2"/>
      <c r="M101" s="2"/>
      <c r="N101" s="2" t="s">
        <v>2415</v>
      </c>
      <c r="O101" s="2"/>
      <c r="P101" s="2"/>
      <c r="Q101" s="4" t="s">
        <v>2416</v>
      </c>
    </row>
    <row r="102" spans="1:17" ht="15" customHeight="1" x14ac:dyDescent="0.3">
      <c r="A102" s="2" t="s">
        <v>282</v>
      </c>
      <c r="B102" s="2" t="s">
        <v>34329</v>
      </c>
      <c r="C102" s="3">
        <v>21</v>
      </c>
      <c r="D102" s="2" t="s">
        <v>1024</v>
      </c>
      <c r="E102" s="2" t="s">
        <v>2417</v>
      </c>
      <c r="F102" s="2" t="s">
        <v>907</v>
      </c>
      <c r="G102" s="2" t="s">
        <v>2418</v>
      </c>
      <c r="H102" s="2" t="s">
        <v>2413</v>
      </c>
      <c r="I102" s="2" t="s">
        <v>286</v>
      </c>
      <c r="J102" s="2"/>
      <c r="K102" s="2" t="s">
        <v>2038</v>
      </c>
      <c r="L102" s="2" t="s">
        <v>2392</v>
      </c>
      <c r="M102" s="2" t="s">
        <v>2419</v>
      </c>
      <c r="N102" s="2" t="s">
        <v>2420</v>
      </c>
      <c r="O102" s="2" t="s">
        <v>2230</v>
      </c>
      <c r="P102" s="2" t="s">
        <v>2131</v>
      </c>
      <c r="Q102" s="4" t="s">
        <v>2421</v>
      </c>
    </row>
    <row r="103" spans="1:17" ht="15" customHeight="1" x14ac:dyDescent="0.3">
      <c r="A103" s="2" t="s">
        <v>282</v>
      </c>
      <c r="B103" s="2" t="s">
        <v>34329</v>
      </c>
      <c r="C103" s="3">
        <v>21</v>
      </c>
      <c r="D103" s="2" t="s">
        <v>1024</v>
      </c>
      <c r="E103" s="2" t="s">
        <v>2422</v>
      </c>
      <c r="F103" s="2" t="s">
        <v>1946</v>
      </c>
      <c r="G103" s="2" t="s">
        <v>2423</v>
      </c>
      <c r="H103" s="2" t="s">
        <v>2390</v>
      </c>
      <c r="I103" s="2" t="s">
        <v>2424</v>
      </c>
      <c r="J103" s="2"/>
      <c r="K103" s="2" t="s">
        <v>2139</v>
      </c>
      <c r="L103" s="2"/>
      <c r="M103" s="2"/>
      <c r="N103" s="2" t="s">
        <v>1363</v>
      </c>
      <c r="O103" s="2"/>
      <c r="P103" s="2"/>
      <c r="Q103" s="4" t="s">
        <v>2425</v>
      </c>
    </row>
    <row r="104" spans="1:17" ht="15" customHeight="1" x14ac:dyDescent="0.3">
      <c r="A104" s="2" t="s">
        <v>282</v>
      </c>
      <c r="B104" s="2" t="s">
        <v>34329</v>
      </c>
      <c r="C104" s="3">
        <v>21</v>
      </c>
      <c r="D104" s="2" t="s">
        <v>1024</v>
      </c>
      <c r="E104" s="2" t="s">
        <v>2426</v>
      </c>
      <c r="F104" s="2" t="s">
        <v>1905</v>
      </c>
      <c r="G104" s="2" t="s">
        <v>2427</v>
      </c>
      <c r="H104" s="2" t="s">
        <v>2428</v>
      </c>
      <c r="I104" s="2" t="s">
        <v>2429</v>
      </c>
      <c r="J104" s="2"/>
      <c r="K104" s="2" t="s">
        <v>2430</v>
      </c>
      <c r="L104" s="2"/>
      <c r="M104" s="2"/>
      <c r="N104" s="2" t="s">
        <v>2431</v>
      </c>
      <c r="O104" s="2"/>
      <c r="P104" s="2"/>
      <c r="Q104" s="4" t="s">
        <v>2432</v>
      </c>
    </row>
    <row r="105" spans="1:17" ht="15" customHeight="1" x14ac:dyDescent="0.3">
      <c r="A105" s="2" t="s">
        <v>282</v>
      </c>
      <c r="B105" s="2" t="s">
        <v>34329</v>
      </c>
      <c r="C105" s="3">
        <v>21</v>
      </c>
      <c r="D105" s="2" t="s">
        <v>1024</v>
      </c>
      <c r="E105" s="2" t="s">
        <v>2433</v>
      </c>
      <c r="F105" s="2" t="s">
        <v>1946</v>
      </c>
      <c r="G105" s="2" t="s">
        <v>2434</v>
      </c>
      <c r="H105" s="2" t="s">
        <v>2435</v>
      </c>
      <c r="I105" s="2"/>
      <c r="J105" s="2"/>
      <c r="K105" s="2" t="s">
        <v>2436</v>
      </c>
      <c r="L105" s="2"/>
      <c r="M105" s="2"/>
      <c r="N105" s="2" t="s">
        <v>2437</v>
      </c>
      <c r="O105" s="2"/>
      <c r="P105" s="2"/>
      <c r="Q105" s="4" t="s">
        <v>2438</v>
      </c>
    </row>
    <row r="106" spans="1:17" ht="15" customHeight="1" x14ac:dyDescent="0.3">
      <c r="A106" s="2" t="s">
        <v>282</v>
      </c>
      <c r="B106" s="2" t="s">
        <v>34329</v>
      </c>
      <c r="C106" s="3">
        <v>21</v>
      </c>
      <c r="D106" s="2" t="s">
        <v>1024</v>
      </c>
      <c r="E106" s="2" t="s">
        <v>2439</v>
      </c>
      <c r="F106" s="2" t="s">
        <v>1905</v>
      </c>
      <c r="G106" s="2" t="s">
        <v>2440</v>
      </c>
      <c r="H106" s="2" t="s">
        <v>2390</v>
      </c>
      <c r="I106" s="2"/>
      <c r="J106" s="2"/>
      <c r="K106" s="2" t="s">
        <v>2436</v>
      </c>
      <c r="L106" s="2"/>
      <c r="M106" s="2"/>
      <c r="N106" s="2" t="s">
        <v>2313</v>
      </c>
      <c r="O106" s="2"/>
      <c r="P106" s="2"/>
      <c r="Q106" s="4" t="s">
        <v>2441</v>
      </c>
    </row>
    <row r="107" spans="1:17" ht="15" customHeight="1" x14ac:dyDescent="0.3">
      <c r="A107" s="2" t="s">
        <v>295</v>
      </c>
      <c r="B107" s="2" t="s">
        <v>34330</v>
      </c>
      <c r="C107" s="3">
        <v>22</v>
      </c>
      <c r="D107" s="2" t="s">
        <v>1029</v>
      </c>
      <c r="E107" s="2" t="s">
        <v>2442</v>
      </c>
      <c r="F107" s="2" t="s">
        <v>1912</v>
      </c>
      <c r="G107" s="2" t="s">
        <v>2443</v>
      </c>
      <c r="H107" s="2" t="s">
        <v>2444</v>
      </c>
      <c r="I107" s="2"/>
      <c r="J107" s="2"/>
      <c r="K107" s="2" t="s">
        <v>2445</v>
      </c>
      <c r="L107" s="2"/>
      <c r="M107" s="2"/>
      <c r="N107" s="2" t="s">
        <v>2446</v>
      </c>
      <c r="O107" s="2"/>
      <c r="P107" s="2"/>
      <c r="Q107" s="4" t="s">
        <v>2447</v>
      </c>
    </row>
    <row r="108" spans="1:17" ht="15" customHeight="1" x14ac:dyDescent="0.3">
      <c r="A108" s="2" t="s">
        <v>295</v>
      </c>
      <c r="B108" s="2" t="s">
        <v>34330</v>
      </c>
      <c r="C108" s="3">
        <v>22</v>
      </c>
      <c r="D108" s="2" t="s">
        <v>1029</v>
      </c>
      <c r="E108" s="2" t="s">
        <v>2448</v>
      </c>
      <c r="F108" s="2" t="s">
        <v>1905</v>
      </c>
      <c r="G108" s="2" t="s">
        <v>2449</v>
      </c>
      <c r="H108" s="2" t="s">
        <v>2450</v>
      </c>
      <c r="I108" s="2" t="s">
        <v>2451</v>
      </c>
      <c r="J108" s="2"/>
      <c r="K108" s="2" t="s">
        <v>2452</v>
      </c>
      <c r="L108" s="2"/>
      <c r="M108" s="2"/>
      <c r="N108" s="2" t="s">
        <v>2453</v>
      </c>
      <c r="O108" s="2"/>
      <c r="P108" s="2"/>
      <c r="Q108" s="4" t="s">
        <v>2454</v>
      </c>
    </row>
    <row r="109" spans="1:17" ht="15" customHeight="1" x14ac:dyDescent="0.3">
      <c r="A109" s="2" t="s">
        <v>295</v>
      </c>
      <c r="B109" s="2" t="s">
        <v>34330</v>
      </c>
      <c r="C109" s="3">
        <v>22</v>
      </c>
      <c r="D109" s="2" t="s">
        <v>1029</v>
      </c>
      <c r="E109" s="2" t="s">
        <v>2455</v>
      </c>
      <c r="F109" s="2" t="s">
        <v>1905</v>
      </c>
      <c r="G109" s="2" t="s">
        <v>2456</v>
      </c>
      <c r="H109" s="2" t="s">
        <v>2457</v>
      </c>
      <c r="I109" s="2" t="s">
        <v>2458</v>
      </c>
      <c r="J109" s="2"/>
      <c r="K109" s="2" t="s">
        <v>2139</v>
      </c>
      <c r="L109" s="2"/>
      <c r="M109" s="2"/>
      <c r="N109" s="2" t="s">
        <v>2459</v>
      </c>
      <c r="O109" s="2"/>
      <c r="P109" s="2"/>
      <c r="Q109" s="4" t="s">
        <v>2460</v>
      </c>
    </row>
    <row r="110" spans="1:17" ht="15" customHeight="1" x14ac:dyDescent="0.3">
      <c r="A110" s="2" t="s">
        <v>295</v>
      </c>
      <c r="B110" s="2" t="s">
        <v>34330</v>
      </c>
      <c r="C110" s="3">
        <v>22</v>
      </c>
      <c r="D110" s="2" t="s">
        <v>1029</v>
      </c>
      <c r="E110" s="2" t="s">
        <v>2461</v>
      </c>
      <c r="F110" s="2" t="s">
        <v>1905</v>
      </c>
      <c r="G110" s="2" t="s">
        <v>2462</v>
      </c>
      <c r="H110" s="2" t="s">
        <v>1789</v>
      </c>
      <c r="I110" s="2"/>
      <c r="J110" s="2"/>
      <c r="K110" s="2" t="s">
        <v>1964</v>
      </c>
      <c r="L110" s="2"/>
      <c r="M110" s="2"/>
      <c r="N110" s="2" t="s">
        <v>2437</v>
      </c>
      <c r="O110" s="2"/>
      <c r="P110" s="2"/>
      <c r="Q110" s="4" t="s">
        <v>2463</v>
      </c>
    </row>
    <row r="111" spans="1:17" ht="15" customHeight="1" x14ac:dyDescent="0.3">
      <c r="A111" s="2" t="s">
        <v>295</v>
      </c>
      <c r="B111" s="2" t="s">
        <v>34330</v>
      </c>
      <c r="C111" s="3">
        <v>22</v>
      </c>
      <c r="D111" s="2" t="s">
        <v>1029</v>
      </c>
      <c r="E111" s="2" t="s">
        <v>2464</v>
      </c>
      <c r="F111" s="2" t="s">
        <v>1912</v>
      </c>
      <c r="G111" s="2" t="s">
        <v>2465</v>
      </c>
      <c r="H111" s="2" t="s">
        <v>2466</v>
      </c>
      <c r="I111" s="2"/>
      <c r="J111" s="2"/>
      <c r="K111" s="2" t="s">
        <v>2467</v>
      </c>
      <c r="L111" s="2"/>
      <c r="M111" s="2"/>
      <c r="N111" s="2" t="s">
        <v>1379</v>
      </c>
      <c r="O111" s="2"/>
      <c r="P111" s="2"/>
      <c r="Q111" s="4" t="s">
        <v>2468</v>
      </c>
    </row>
    <row r="112" spans="1:17" ht="15" customHeight="1" x14ac:dyDescent="0.3">
      <c r="A112" s="2" t="s">
        <v>310</v>
      </c>
      <c r="B112" s="2" t="s">
        <v>34331</v>
      </c>
      <c r="C112" s="3">
        <v>23</v>
      </c>
      <c r="D112" s="2" t="s">
        <v>1052</v>
      </c>
      <c r="E112" s="2" t="s">
        <v>2515</v>
      </c>
      <c r="F112" s="2" t="s">
        <v>1946</v>
      </c>
      <c r="G112" s="2" t="s">
        <v>2516</v>
      </c>
      <c r="H112" s="2" t="s">
        <v>2517</v>
      </c>
      <c r="I112" s="2" t="s">
        <v>1564</v>
      </c>
      <c r="J112" s="2"/>
      <c r="K112" s="2" t="s">
        <v>2194</v>
      </c>
      <c r="L112" s="2"/>
      <c r="M112" s="2"/>
      <c r="N112" s="2" t="s">
        <v>2518</v>
      </c>
      <c r="O112" s="2"/>
      <c r="P112" s="2"/>
      <c r="Q112" s="4" t="s">
        <v>2519</v>
      </c>
    </row>
    <row r="113" spans="1:17" ht="15" customHeight="1" x14ac:dyDescent="0.3">
      <c r="A113" s="2" t="s">
        <v>310</v>
      </c>
      <c r="B113" s="2" t="s">
        <v>34331</v>
      </c>
      <c r="C113" s="3">
        <v>23</v>
      </c>
      <c r="D113" s="2" t="s">
        <v>1052</v>
      </c>
      <c r="E113" s="2" t="s">
        <v>2617</v>
      </c>
      <c r="F113" s="2" t="s">
        <v>1905</v>
      </c>
      <c r="G113" s="2" t="s">
        <v>2618</v>
      </c>
      <c r="H113" s="2" t="s">
        <v>1815</v>
      </c>
      <c r="I113" s="2" t="s">
        <v>2545</v>
      </c>
      <c r="J113" s="2"/>
      <c r="K113" s="2" t="s">
        <v>2619</v>
      </c>
      <c r="L113" s="2"/>
      <c r="M113" s="2"/>
      <c r="N113" s="2" t="s">
        <v>2620</v>
      </c>
      <c r="O113" s="2"/>
      <c r="P113" s="2"/>
      <c r="Q113" s="4" t="s">
        <v>2621</v>
      </c>
    </row>
    <row r="114" spans="1:17" ht="15" customHeight="1" x14ac:dyDescent="0.3">
      <c r="A114" s="2" t="s">
        <v>310</v>
      </c>
      <c r="B114" s="2" t="s">
        <v>34331</v>
      </c>
      <c r="C114" s="3">
        <v>23</v>
      </c>
      <c r="D114" s="2" t="s">
        <v>1052</v>
      </c>
      <c r="E114" s="2" t="s">
        <v>2632</v>
      </c>
      <c r="F114" s="2" t="s">
        <v>1905</v>
      </c>
      <c r="G114" s="2" t="s">
        <v>2633</v>
      </c>
      <c r="H114" s="2" t="s">
        <v>2634</v>
      </c>
      <c r="I114" s="2"/>
      <c r="J114" s="2"/>
      <c r="K114" s="2" t="s">
        <v>2635</v>
      </c>
      <c r="L114" s="2"/>
      <c r="M114" s="2"/>
      <c r="N114" s="2" t="s">
        <v>2636</v>
      </c>
      <c r="O114" s="2"/>
      <c r="P114" s="2"/>
      <c r="Q114" s="4" t="s">
        <v>2637</v>
      </c>
    </row>
    <row r="115" spans="1:17" ht="15" customHeight="1" x14ac:dyDescent="0.3">
      <c r="A115" s="2" t="s">
        <v>310</v>
      </c>
      <c r="B115" s="2" t="s">
        <v>34331</v>
      </c>
      <c r="C115" s="3">
        <v>23</v>
      </c>
      <c r="D115" s="2" t="s">
        <v>1052</v>
      </c>
      <c r="E115" s="2" t="s">
        <v>2594</v>
      </c>
      <c r="F115" s="2" t="s">
        <v>907</v>
      </c>
      <c r="G115" s="2" t="s">
        <v>2595</v>
      </c>
      <c r="H115" s="2" t="s">
        <v>2596</v>
      </c>
      <c r="I115" s="2" t="s">
        <v>315</v>
      </c>
      <c r="J115" s="2" t="s">
        <v>2597</v>
      </c>
      <c r="K115" s="2" t="s">
        <v>2038</v>
      </c>
      <c r="L115" s="2" t="s">
        <v>2084</v>
      </c>
      <c r="M115" s="2" t="s">
        <v>2598</v>
      </c>
      <c r="N115" s="2" t="s">
        <v>2599</v>
      </c>
      <c r="O115" s="2" t="s">
        <v>2230</v>
      </c>
      <c r="P115" s="2" t="s">
        <v>2131</v>
      </c>
      <c r="Q115" s="4" t="s">
        <v>2600</v>
      </c>
    </row>
    <row r="116" spans="1:17" ht="15" customHeight="1" x14ac:dyDescent="0.3">
      <c r="A116" s="2" t="s">
        <v>310</v>
      </c>
      <c r="B116" s="2" t="s">
        <v>34331</v>
      </c>
      <c r="C116" s="3">
        <v>23</v>
      </c>
      <c r="D116" s="2" t="s">
        <v>1052</v>
      </c>
      <c r="E116" s="2" t="s">
        <v>2520</v>
      </c>
      <c r="F116" s="2" t="s">
        <v>1905</v>
      </c>
      <c r="G116" s="2" t="s">
        <v>2521</v>
      </c>
      <c r="H116" s="2" t="s">
        <v>1815</v>
      </c>
      <c r="I116" s="2" t="s">
        <v>2522</v>
      </c>
      <c r="J116" s="2"/>
      <c r="K116" s="2" t="s">
        <v>2194</v>
      </c>
      <c r="L116" s="2"/>
      <c r="M116" s="2"/>
      <c r="N116" s="2" t="s">
        <v>2523</v>
      </c>
      <c r="O116" s="2"/>
      <c r="P116" s="2"/>
      <c r="Q116" s="4" t="s">
        <v>2524</v>
      </c>
    </row>
    <row r="117" spans="1:17" ht="15" customHeight="1" x14ac:dyDescent="0.3">
      <c r="A117" s="2" t="s">
        <v>310</v>
      </c>
      <c r="B117" s="2" t="s">
        <v>34331</v>
      </c>
      <c r="C117" s="3">
        <v>23</v>
      </c>
      <c r="D117" s="2" t="s">
        <v>1052</v>
      </c>
      <c r="E117" s="2" t="s">
        <v>2532</v>
      </c>
      <c r="F117" s="2" t="s">
        <v>1905</v>
      </c>
      <c r="G117" s="2" t="s">
        <v>2533</v>
      </c>
      <c r="H117" s="2" t="s">
        <v>2534</v>
      </c>
      <c r="I117" s="2" t="s">
        <v>2522</v>
      </c>
      <c r="J117" s="2"/>
      <c r="K117" s="2" t="s">
        <v>1984</v>
      </c>
      <c r="L117" s="2"/>
      <c r="M117" s="2"/>
      <c r="N117" s="2" t="s">
        <v>2535</v>
      </c>
      <c r="O117" s="2"/>
      <c r="P117" s="2"/>
      <c r="Q117" s="4" t="s">
        <v>2536</v>
      </c>
    </row>
    <row r="118" spans="1:17" ht="15" customHeight="1" x14ac:dyDescent="0.3">
      <c r="A118" s="2" t="s">
        <v>310</v>
      </c>
      <c r="B118" s="2" t="s">
        <v>34331</v>
      </c>
      <c r="C118" s="3">
        <v>23</v>
      </c>
      <c r="D118" s="2" t="s">
        <v>1052</v>
      </c>
      <c r="E118" s="2" t="s">
        <v>2561</v>
      </c>
      <c r="F118" s="2" t="s">
        <v>1905</v>
      </c>
      <c r="G118" s="2" t="s">
        <v>2562</v>
      </c>
      <c r="H118" s="2" t="s">
        <v>1744</v>
      </c>
      <c r="I118" s="2" t="s">
        <v>2563</v>
      </c>
      <c r="J118" s="2"/>
      <c r="K118" s="2" t="s">
        <v>2564</v>
      </c>
      <c r="L118" s="2"/>
      <c r="M118" s="2"/>
      <c r="N118" s="2" t="s">
        <v>2565</v>
      </c>
      <c r="O118" s="2"/>
      <c r="P118" s="2"/>
      <c r="Q118" s="4" t="s">
        <v>2566</v>
      </c>
    </row>
    <row r="119" spans="1:17" ht="15" customHeight="1" x14ac:dyDescent="0.3">
      <c r="A119" s="2" t="s">
        <v>310</v>
      </c>
      <c r="B119" s="2" t="s">
        <v>34331</v>
      </c>
      <c r="C119" s="3">
        <v>23</v>
      </c>
      <c r="D119" s="2" t="s">
        <v>1052</v>
      </c>
      <c r="E119" s="2" t="s">
        <v>2469</v>
      </c>
      <c r="F119" s="2" t="s">
        <v>907</v>
      </c>
      <c r="G119" s="2" t="s">
        <v>2470</v>
      </c>
      <c r="H119" s="2" t="s">
        <v>2471</v>
      </c>
      <c r="I119" s="2" t="s">
        <v>2472</v>
      </c>
      <c r="J119" s="2"/>
      <c r="K119" s="2" t="s">
        <v>2038</v>
      </c>
      <c r="L119" s="2" t="s">
        <v>2084</v>
      </c>
      <c r="M119" s="2" t="s">
        <v>2473</v>
      </c>
      <c r="N119" s="2" t="s">
        <v>2474</v>
      </c>
      <c r="O119" s="2" t="s">
        <v>2065</v>
      </c>
      <c r="P119" s="2"/>
      <c r="Q119" s="4" t="s">
        <v>2475</v>
      </c>
    </row>
    <row r="120" spans="1:17" ht="15" customHeight="1" x14ac:dyDescent="0.3">
      <c r="A120" s="2" t="s">
        <v>310</v>
      </c>
      <c r="B120" s="2" t="s">
        <v>34331</v>
      </c>
      <c r="C120" s="3">
        <v>23</v>
      </c>
      <c r="D120" s="2" t="s">
        <v>1052</v>
      </c>
      <c r="E120" s="2" t="s">
        <v>2525</v>
      </c>
      <c r="F120" s="2" t="s">
        <v>1905</v>
      </c>
      <c r="G120" s="2" t="s">
        <v>2526</v>
      </c>
      <c r="H120" s="2" t="s">
        <v>2527</v>
      </c>
      <c r="I120" s="2" t="s">
        <v>2528</v>
      </c>
      <c r="J120" s="2"/>
      <c r="K120" s="2" t="s">
        <v>2529</v>
      </c>
      <c r="L120" s="2"/>
      <c r="M120" s="2"/>
      <c r="N120" s="2" t="s">
        <v>2530</v>
      </c>
      <c r="O120" s="2"/>
      <c r="P120" s="2"/>
      <c r="Q120" s="4" t="s">
        <v>2531</v>
      </c>
    </row>
    <row r="121" spans="1:17" ht="15" customHeight="1" x14ac:dyDescent="0.3">
      <c r="A121" s="2" t="s">
        <v>310</v>
      </c>
      <c r="B121" s="2" t="s">
        <v>34331</v>
      </c>
      <c r="C121" s="3">
        <v>23</v>
      </c>
      <c r="D121" s="2" t="s">
        <v>1052</v>
      </c>
      <c r="E121" s="2" t="s">
        <v>2550</v>
      </c>
      <c r="F121" s="2" t="s">
        <v>1905</v>
      </c>
      <c r="G121" s="2" t="s">
        <v>2551</v>
      </c>
      <c r="H121" s="2" t="s">
        <v>2552</v>
      </c>
      <c r="I121" s="2" t="s">
        <v>2545</v>
      </c>
      <c r="J121" s="2"/>
      <c r="K121" s="2" t="s">
        <v>2139</v>
      </c>
      <c r="L121" s="2"/>
      <c r="M121" s="2"/>
      <c r="N121" s="2" t="s">
        <v>2553</v>
      </c>
      <c r="O121" s="2"/>
      <c r="P121" s="2"/>
      <c r="Q121" s="4" t="s">
        <v>2554</v>
      </c>
    </row>
    <row r="122" spans="1:17" ht="15" customHeight="1" x14ac:dyDescent="0.3">
      <c r="A122" s="2" t="s">
        <v>310</v>
      </c>
      <c r="B122" s="2" t="s">
        <v>34331</v>
      </c>
      <c r="C122" s="3">
        <v>23</v>
      </c>
      <c r="D122" s="2" t="s">
        <v>1052</v>
      </c>
      <c r="E122" s="2" t="s">
        <v>2627</v>
      </c>
      <c r="F122" s="2" t="s">
        <v>1905</v>
      </c>
      <c r="G122" s="2" t="s">
        <v>2628</v>
      </c>
      <c r="H122" s="2" t="s">
        <v>1815</v>
      </c>
      <c r="I122" s="2" t="s">
        <v>286</v>
      </c>
      <c r="J122" s="2"/>
      <c r="K122" s="2" t="s">
        <v>2629</v>
      </c>
      <c r="L122" s="2"/>
      <c r="M122" s="2"/>
      <c r="N122" s="2" t="s">
        <v>2630</v>
      </c>
      <c r="O122" s="2"/>
      <c r="P122" s="2"/>
      <c r="Q122" s="4" t="s">
        <v>2631</v>
      </c>
    </row>
    <row r="123" spans="1:17" ht="15" customHeight="1" x14ac:dyDescent="0.3">
      <c r="A123" s="2" t="s">
        <v>310</v>
      </c>
      <c r="B123" s="2" t="s">
        <v>34331</v>
      </c>
      <c r="C123" s="3">
        <v>23</v>
      </c>
      <c r="D123" s="2" t="s">
        <v>1052</v>
      </c>
      <c r="E123" s="2" t="s">
        <v>2555</v>
      </c>
      <c r="F123" s="2" t="s">
        <v>1946</v>
      </c>
      <c r="G123" s="2" t="s">
        <v>2556</v>
      </c>
      <c r="H123" s="2" t="s">
        <v>2552</v>
      </c>
      <c r="I123" s="2" t="s">
        <v>2557</v>
      </c>
      <c r="J123" s="2"/>
      <c r="K123" s="2" t="s">
        <v>2558</v>
      </c>
      <c r="L123" s="2"/>
      <c r="M123" s="2"/>
      <c r="N123" s="2" t="s">
        <v>2559</v>
      </c>
      <c r="O123" s="2"/>
      <c r="P123" s="2"/>
      <c r="Q123" s="4" t="s">
        <v>2560</v>
      </c>
    </row>
    <row r="124" spans="1:17" ht="15" customHeight="1" x14ac:dyDescent="0.3">
      <c r="A124" s="2" t="s">
        <v>310</v>
      </c>
      <c r="B124" s="2" t="s">
        <v>34331</v>
      </c>
      <c r="C124" s="3">
        <v>23</v>
      </c>
      <c r="D124" s="2" t="s">
        <v>1052</v>
      </c>
      <c r="E124" s="2" t="s">
        <v>2542</v>
      </c>
      <c r="F124" s="2" t="s">
        <v>907</v>
      </c>
      <c r="G124" s="2" t="s">
        <v>2543</v>
      </c>
      <c r="H124" s="2" t="s">
        <v>1767</v>
      </c>
      <c r="I124" s="2" t="s">
        <v>2544</v>
      </c>
      <c r="J124" s="2" t="s">
        <v>2545</v>
      </c>
      <c r="K124" s="2" t="s">
        <v>2038</v>
      </c>
      <c r="L124" s="2" t="s">
        <v>2546</v>
      </c>
      <c r="M124" s="2" t="s">
        <v>2547</v>
      </c>
      <c r="N124" s="2" t="s">
        <v>2548</v>
      </c>
      <c r="O124" s="2" t="s">
        <v>2230</v>
      </c>
      <c r="P124" s="2" t="s">
        <v>2042</v>
      </c>
      <c r="Q124" s="4" t="s">
        <v>2549</v>
      </c>
    </row>
    <row r="125" spans="1:17" ht="15" customHeight="1" x14ac:dyDescent="0.3">
      <c r="A125" s="2" t="s">
        <v>310</v>
      </c>
      <c r="B125" s="2" t="s">
        <v>34331</v>
      </c>
      <c r="C125" s="3">
        <v>23</v>
      </c>
      <c r="D125" s="2" t="s">
        <v>1052</v>
      </c>
      <c r="E125" s="2" t="s">
        <v>2643</v>
      </c>
      <c r="F125" s="2" t="s">
        <v>907</v>
      </c>
      <c r="G125" s="2" t="s">
        <v>2644</v>
      </c>
      <c r="H125" s="2" t="s">
        <v>1801</v>
      </c>
      <c r="I125" s="2" t="s">
        <v>2544</v>
      </c>
      <c r="J125" s="2" t="s">
        <v>2545</v>
      </c>
      <c r="K125" s="2" t="s">
        <v>2038</v>
      </c>
      <c r="L125" s="2" t="s">
        <v>2546</v>
      </c>
      <c r="M125" s="2" t="s">
        <v>2645</v>
      </c>
      <c r="N125" s="2" t="s">
        <v>2646</v>
      </c>
      <c r="O125" s="2" t="s">
        <v>2230</v>
      </c>
      <c r="P125" s="2" t="s">
        <v>2131</v>
      </c>
      <c r="Q125" s="4" t="s">
        <v>2647</v>
      </c>
    </row>
    <row r="126" spans="1:17" ht="15" customHeight="1" x14ac:dyDescent="0.3">
      <c r="A126" s="2" t="s">
        <v>310</v>
      </c>
      <c r="B126" s="2" t="s">
        <v>34331</v>
      </c>
      <c r="C126" s="3">
        <v>23</v>
      </c>
      <c r="D126" s="2" t="s">
        <v>1052</v>
      </c>
      <c r="E126" s="2" t="s">
        <v>2567</v>
      </c>
      <c r="F126" s="2" t="s">
        <v>1905</v>
      </c>
      <c r="G126" s="2" t="s">
        <v>2568</v>
      </c>
      <c r="H126" s="2" t="s">
        <v>2552</v>
      </c>
      <c r="I126" s="2" t="s">
        <v>2545</v>
      </c>
      <c r="J126" s="2"/>
      <c r="K126" s="2" t="s">
        <v>2569</v>
      </c>
      <c r="L126" s="2"/>
      <c r="M126" s="2"/>
      <c r="N126" s="2" t="s">
        <v>2570</v>
      </c>
      <c r="O126" s="2"/>
      <c r="P126" s="2"/>
      <c r="Q126" s="4" t="s">
        <v>2571</v>
      </c>
    </row>
    <row r="127" spans="1:17" ht="15" customHeight="1" x14ac:dyDescent="0.3">
      <c r="A127" s="2" t="s">
        <v>310</v>
      </c>
      <c r="B127" s="2" t="s">
        <v>34331</v>
      </c>
      <c r="C127" s="3">
        <v>23</v>
      </c>
      <c r="D127" s="2" t="s">
        <v>1052</v>
      </c>
      <c r="E127" s="2" t="s">
        <v>2476</v>
      </c>
      <c r="F127" s="2" t="s">
        <v>2278</v>
      </c>
      <c r="G127" s="2" t="s">
        <v>2477</v>
      </c>
      <c r="H127" s="2" t="s">
        <v>1747</v>
      </c>
      <c r="I127" s="2" t="s">
        <v>2478</v>
      </c>
      <c r="J127" s="2"/>
      <c r="K127" s="2" t="s">
        <v>2038</v>
      </c>
      <c r="L127" s="2" t="s">
        <v>2084</v>
      </c>
      <c r="M127" s="2" t="s">
        <v>2479</v>
      </c>
      <c r="N127" s="2" t="s">
        <v>2480</v>
      </c>
      <c r="O127" s="2" t="s">
        <v>2065</v>
      </c>
      <c r="P127" s="2" t="s">
        <v>2131</v>
      </c>
      <c r="Q127" s="4" t="s">
        <v>2481</v>
      </c>
    </row>
    <row r="128" spans="1:17" ht="15" customHeight="1" x14ac:dyDescent="0.3">
      <c r="A128" s="2" t="s">
        <v>310</v>
      </c>
      <c r="B128" s="2" t="s">
        <v>34331</v>
      </c>
      <c r="C128" s="3">
        <v>23</v>
      </c>
      <c r="D128" s="2" t="s">
        <v>1052</v>
      </c>
      <c r="E128" s="2" t="s">
        <v>2687</v>
      </c>
      <c r="F128" s="2" t="s">
        <v>1946</v>
      </c>
      <c r="G128" s="2" t="s">
        <v>2688</v>
      </c>
      <c r="H128" s="2" t="s">
        <v>2689</v>
      </c>
      <c r="I128" s="2"/>
      <c r="J128" s="2"/>
      <c r="K128" s="2" t="s">
        <v>2307</v>
      </c>
      <c r="L128" s="2"/>
      <c r="M128" s="2"/>
      <c r="N128" s="2" t="s">
        <v>1293</v>
      </c>
      <c r="O128" s="2"/>
      <c r="P128" s="2"/>
      <c r="Q128" s="4" t="s">
        <v>2690</v>
      </c>
    </row>
    <row r="129" spans="1:17" ht="15" customHeight="1" x14ac:dyDescent="0.3">
      <c r="A129" s="2" t="s">
        <v>310</v>
      </c>
      <c r="B129" s="2" t="s">
        <v>34331</v>
      </c>
      <c r="C129" s="3">
        <v>23</v>
      </c>
      <c r="D129" s="2" t="s">
        <v>1052</v>
      </c>
      <c r="E129" s="2" t="s">
        <v>2671</v>
      </c>
      <c r="F129" s="2" t="s">
        <v>1905</v>
      </c>
      <c r="G129" s="2" t="s">
        <v>2672</v>
      </c>
      <c r="H129" s="2" t="s">
        <v>2673</v>
      </c>
      <c r="I129" s="2" t="s">
        <v>2674</v>
      </c>
      <c r="J129" s="2"/>
      <c r="K129" s="2" t="s">
        <v>1909</v>
      </c>
      <c r="L129" s="2"/>
      <c r="M129" s="2"/>
      <c r="N129" s="2" t="s">
        <v>812</v>
      </c>
      <c r="O129" s="2"/>
      <c r="P129" s="2"/>
      <c r="Q129" s="4" t="s">
        <v>2675</v>
      </c>
    </row>
    <row r="130" spans="1:17" ht="15" customHeight="1" x14ac:dyDescent="0.3">
      <c r="A130" s="2" t="s">
        <v>310</v>
      </c>
      <c r="B130" s="2" t="s">
        <v>34331</v>
      </c>
      <c r="C130" s="3">
        <v>23</v>
      </c>
      <c r="D130" s="2" t="s">
        <v>1052</v>
      </c>
      <c r="E130" s="2" t="s">
        <v>2588</v>
      </c>
      <c r="F130" s="2" t="s">
        <v>1905</v>
      </c>
      <c r="G130" s="2" t="s">
        <v>2589</v>
      </c>
      <c r="H130" s="2" t="s">
        <v>2590</v>
      </c>
      <c r="I130" s="2" t="s">
        <v>2591</v>
      </c>
      <c r="J130" s="2"/>
      <c r="K130" s="2" t="s">
        <v>2592</v>
      </c>
      <c r="L130" s="2"/>
      <c r="M130" s="2"/>
      <c r="N130" s="2" t="s">
        <v>1357</v>
      </c>
      <c r="O130" s="2"/>
      <c r="P130" s="2"/>
      <c r="Q130" s="4" t="s">
        <v>2593</v>
      </c>
    </row>
    <row r="131" spans="1:17" ht="15" customHeight="1" x14ac:dyDescent="0.3">
      <c r="A131" s="2" t="s">
        <v>310</v>
      </c>
      <c r="B131" s="2" t="s">
        <v>34331</v>
      </c>
      <c r="C131" s="3">
        <v>23</v>
      </c>
      <c r="D131" s="2" t="s">
        <v>1052</v>
      </c>
      <c r="E131" s="2" t="s">
        <v>2572</v>
      </c>
      <c r="F131" s="2" t="s">
        <v>1905</v>
      </c>
      <c r="G131" s="2" t="s">
        <v>2573</v>
      </c>
      <c r="H131" s="2" t="s">
        <v>2574</v>
      </c>
      <c r="I131" s="2" t="s">
        <v>2575</v>
      </c>
      <c r="J131" s="2"/>
      <c r="K131" s="2" t="s">
        <v>2576</v>
      </c>
      <c r="L131" s="2"/>
      <c r="M131" s="2"/>
      <c r="N131" s="2" t="s">
        <v>1916</v>
      </c>
      <c r="O131" s="2"/>
      <c r="P131" s="2"/>
      <c r="Q131" s="4" t="s">
        <v>2577</v>
      </c>
    </row>
    <row r="132" spans="1:17" ht="15" customHeight="1" x14ac:dyDescent="0.3">
      <c r="A132" s="2" t="s">
        <v>310</v>
      </c>
      <c r="B132" s="2" t="s">
        <v>34331</v>
      </c>
      <c r="C132" s="3">
        <v>23</v>
      </c>
      <c r="D132" s="2" t="s">
        <v>1052</v>
      </c>
      <c r="E132" s="2" t="s">
        <v>2696</v>
      </c>
      <c r="F132" s="2" t="s">
        <v>1946</v>
      </c>
      <c r="G132" s="2" t="s">
        <v>2697</v>
      </c>
      <c r="H132" s="2" t="s">
        <v>2698</v>
      </c>
      <c r="I132" s="2"/>
      <c r="J132" s="2"/>
      <c r="K132" s="2" t="s">
        <v>2307</v>
      </c>
      <c r="L132" s="2"/>
      <c r="M132" s="2"/>
      <c r="N132" s="2" t="s">
        <v>2699</v>
      </c>
      <c r="O132" s="2"/>
      <c r="P132" s="2"/>
      <c r="Q132" s="4" t="s">
        <v>2700</v>
      </c>
    </row>
    <row r="133" spans="1:17" ht="15" customHeight="1" x14ac:dyDescent="0.3">
      <c r="A133" s="2" t="s">
        <v>310</v>
      </c>
      <c r="B133" s="2" t="s">
        <v>34331</v>
      </c>
      <c r="C133" s="3">
        <v>23</v>
      </c>
      <c r="D133" s="2" t="s">
        <v>1052</v>
      </c>
      <c r="E133" s="2" t="s">
        <v>2658</v>
      </c>
      <c r="F133" s="2" t="s">
        <v>1905</v>
      </c>
      <c r="G133" s="2" t="s">
        <v>2659</v>
      </c>
      <c r="H133" s="2" t="s">
        <v>2660</v>
      </c>
      <c r="I133" s="2" t="s">
        <v>2661</v>
      </c>
      <c r="J133" s="2"/>
      <c r="K133" s="2" t="s">
        <v>2662</v>
      </c>
      <c r="L133" s="2"/>
      <c r="M133" s="2"/>
      <c r="N133" s="2" t="s">
        <v>2663</v>
      </c>
      <c r="O133" s="2"/>
      <c r="P133" s="2"/>
      <c r="Q133" s="4" t="s">
        <v>2664</v>
      </c>
    </row>
    <row r="134" spans="1:17" ht="15" customHeight="1" x14ac:dyDescent="0.3">
      <c r="A134" s="2" t="s">
        <v>310</v>
      </c>
      <c r="B134" s="2" t="s">
        <v>34331</v>
      </c>
      <c r="C134" s="3">
        <v>23</v>
      </c>
      <c r="D134" s="2" t="s">
        <v>1052</v>
      </c>
      <c r="E134" s="2" t="s">
        <v>2601</v>
      </c>
      <c r="F134" s="2" t="s">
        <v>1905</v>
      </c>
      <c r="G134" s="2" t="s">
        <v>2602</v>
      </c>
      <c r="H134" s="2" t="s">
        <v>2603</v>
      </c>
      <c r="I134" s="2"/>
      <c r="J134" s="2"/>
      <c r="K134" s="2" t="s">
        <v>2604</v>
      </c>
      <c r="L134" s="2"/>
      <c r="M134" s="2"/>
      <c r="N134" s="2" t="s">
        <v>1346</v>
      </c>
      <c r="O134" s="2"/>
      <c r="P134" s="2"/>
      <c r="Q134" s="4" t="s">
        <v>2605</v>
      </c>
    </row>
    <row r="135" spans="1:17" ht="15" customHeight="1" x14ac:dyDescent="0.3">
      <c r="A135" s="2" t="s">
        <v>310</v>
      </c>
      <c r="B135" s="2" t="s">
        <v>34331</v>
      </c>
      <c r="C135" s="3">
        <v>23</v>
      </c>
      <c r="D135" s="2" t="s">
        <v>1052</v>
      </c>
      <c r="E135" s="2" t="s">
        <v>2676</v>
      </c>
      <c r="F135" s="2" t="s">
        <v>1905</v>
      </c>
      <c r="G135" s="2" t="s">
        <v>2677</v>
      </c>
      <c r="H135" s="2" t="s">
        <v>2678</v>
      </c>
      <c r="I135" s="2" t="s">
        <v>2679</v>
      </c>
      <c r="J135" s="2"/>
      <c r="K135" s="2" t="s">
        <v>2680</v>
      </c>
      <c r="L135" s="2"/>
      <c r="M135" s="2"/>
      <c r="N135" s="2" t="s">
        <v>2681</v>
      </c>
      <c r="O135" s="2"/>
      <c r="P135" s="2"/>
      <c r="Q135" s="4" t="s">
        <v>2682</v>
      </c>
    </row>
    <row r="136" spans="1:17" ht="15" customHeight="1" x14ac:dyDescent="0.3">
      <c r="A136" s="2" t="s">
        <v>310</v>
      </c>
      <c r="B136" s="2" t="s">
        <v>34331</v>
      </c>
      <c r="C136" s="3">
        <v>23</v>
      </c>
      <c r="D136" s="2" t="s">
        <v>1052</v>
      </c>
      <c r="E136" s="2" t="s">
        <v>2606</v>
      </c>
      <c r="F136" s="2" t="s">
        <v>1946</v>
      </c>
      <c r="G136" s="2" t="s">
        <v>2607</v>
      </c>
      <c r="H136" s="2" t="s">
        <v>1747</v>
      </c>
      <c r="I136" s="2" t="s">
        <v>2608</v>
      </c>
      <c r="J136" s="2"/>
      <c r="K136" s="2" t="s">
        <v>2609</v>
      </c>
      <c r="L136" s="2"/>
      <c r="M136" s="2"/>
      <c r="N136" s="2" t="s">
        <v>876</v>
      </c>
      <c r="O136" s="2"/>
      <c r="P136" s="2"/>
      <c r="Q136" s="4" t="s">
        <v>2610</v>
      </c>
    </row>
    <row r="137" spans="1:17" ht="15" customHeight="1" x14ac:dyDescent="0.3">
      <c r="A137" s="2" t="s">
        <v>310</v>
      </c>
      <c r="B137" s="2" t="s">
        <v>34331</v>
      </c>
      <c r="C137" s="3">
        <v>23</v>
      </c>
      <c r="D137" s="2" t="s">
        <v>1052</v>
      </c>
      <c r="E137" s="2" t="s">
        <v>2705</v>
      </c>
      <c r="F137" s="2" t="s">
        <v>1946</v>
      </c>
      <c r="G137" s="2" t="s">
        <v>2706</v>
      </c>
      <c r="H137" s="2" t="s">
        <v>2707</v>
      </c>
      <c r="I137" s="2"/>
      <c r="J137" s="2"/>
      <c r="K137" s="2" t="s">
        <v>2139</v>
      </c>
      <c r="L137" s="2"/>
      <c r="M137" s="2"/>
      <c r="N137" s="2" t="s">
        <v>2708</v>
      </c>
      <c r="O137" s="2"/>
      <c r="P137" s="2"/>
      <c r="Q137" s="4" t="s">
        <v>2709</v>
      </c>
    </row>
    <row r="138" spans="1:17" ht="15" customHeight="1" x14ac:dyDescent="0.3">
      <c r="A138" s="2" t="s">
        <v>310</v>
      </c>
      <c r="B138" s="2" t="s">
        <v>34331</v>
      </c>
      <c r="C138" s="3">
        <v>23</v>
      </c>
      <c r="D138" s="2" t="s">
        <v>1052</v>
      </c>
      <c r="E138" s="2" t="s">
        <v>2653</v>
      </c>
      <c r="F138" s="2" t="s">
        <v>1905</v>
      </c>
      <c r="G138" s="2" t="s">
        <v>2654</v>
      </c>
      <c r="H138" s="2" t="s">
        <v>2655</v>
      </c>
      <c r="I138" s="2"/>
      <c r="J138" s="2"/>
      <c r="K138" s="2" t="s">
        <v>1984</v>
      </c>
      <c r="L138" s="2"/>
      <c r="M138" s="2"/>
      <c r="N138" s="2" t="s">
        <v>2656</v>
      </c>
      <c r="O138" s="2"/>
      <c r="P138" s="2"/>
      <c r="Q138" s="4" t="s">
        <v>2657</v>
      </c>
    </row>
    <row r="139" spans="1:17" ht="15" customHeight="1" x14ac:dyDescent="0.3">
      <c r="A139" s="2" t="s">
        <v>310</v>
      </c>
      <c r="B139" s="2" t="s">
        <v>34331</v>
      </c>
      <c r="C139" s="3">
        <v>23</v>
      </c>
      <c r="D139" s="2" t="s">
        <v>1052</v>
      </c>
      <c r="E139" s="2" t="s">
        <v>2622</v>
      </c>
      <c r="F139" s="2" t="s">
        <v>1946</v>
      </c>
      <c r="G139" s="2" t="s">
        <v>2623</v>
      </c>
      <c r="H139" s="2" t="s">
        <v>1801</v>
      </c>
      <c r="I139" s="2" t="s">
        <v>2624</v>
      </c>
      <c r="J139" s="2"/>
      <c r="K139" s="2" t="s">
        <v>2625</v>
      </c>
      <c r="L139" s="2"/>
      <c r="M139" s="2"/>
      <c r="N139" s="2" t="s">
        <v>2184</v>
      </c>
      <c r="O139" s="2"/>
      <c r="P139" s="2"/>
      <c r="Q139" s="4" t="s">
        <v>2626</v>
      </c>
    </row>
    <row r="140" spans="1:17" ht="15" customHeight="1" x14ac:dyDescent="0.3">
      <c r="A140" s="2" t="s">
        <v>310</v>
      </c>
      <c r="B140" s="2" t="s">
        <v>34331</v>
      </c>
      <c r="C140" s="3">
        <v>23</v>
      </c>
      <c r="D140" s="2" t="s">
        <v>1052</v>
      </c>
      <c r="E140" s="2" t="s">
        <v>2578</v>
      </c>
      <c r="F140" s="2" t="s">
        <v>1946</v>
      </c>
      <c r="G140" s="2" t="s">
        <v>2579</v>
      </c>
      <c r="H140" s="2" t="s">
        <v>1747</v>
      </c>
      <c r="I140" s="2"/>
      <c r="J140" s="2"/>
      <c r="K140" s="2" t="s">
        <v>2580</v>
      </c>
      <c r="L140" s="2"/>
      <c r="M140" s="2"/>
      <c r="N140" s="2" t="s">
        <v>1212</v>
      </c>
      <c r="O140" s="2"/>
      <c r="P140" s="2"/>
      <c r="Q140" s="4" t="s">
        <v>2581</v>
      </c>
    </row>
    <row r="141" spans="1:17" ht="15" customHeight="1" x14ac:dyDescent="0.3">
      <c r="A141" s="2" t="s">
        <v>310</v>
      </c>
      <c r="B141" s="2" t="s">
        <v>34331</v>
      </c>
      <c r="C141" s="3">
        <v>23</v>
      </c>
      <c r="D141" s="2" t="s">
        <v>1052</v>
      </c>
      <c r="E141" s="2" t="s">
        <v>2503</v>
      </c>
      <c r="F141" s="2" t="s">
        <v>907</v>
      </c>
      <c r="G141" s="2" t="s">
        <v>2504</v>
      </c>
      <c r="H141" s="2" t="s">
        <v>1862</v>
      </c>
      <c r="I141" s="2" t="s">
        <v>2505</v>
      </c>
      <c r="J141" s="2" t="s">
        <v>2506</v>
      </c>
      <c r="K141" s="2" t="s">
        <v>2038</v>
      </c>
      <c r="L141" s="2" t="s">
        <v>2084</v>
      </c>
      <c r="M141" s="2" t="s">
        <v>2507</v>
      </c>
      <c r="N141" s="2" t="s">
        <v>2508</v>
      </c>
      <c r="O141" s="2" t="s">
        <v>2065</v>
      </c>
      <c r="P141" s="2" t="s">
        <v>2042</v>
      </c>
      <c r="Q141" s="4" t="s">
        <v>2509</v>
      </c>
    </row>
    <row r="142" spans="1:17" ht="15" customHeight="1" x14ac:dyDescent="0.3">
      <c r="A142" s="2" t="s">
        <v>310</v>
      </c>
      <c r="B142" s="2" t="s">
        <v>34331</v>
      </c>
      <c r="C142" s="3">
        <v>23</v>
      </c>
      <c r="D142" s="2" t="s">
        <v>1052</v>
      </c>
      <c r="E142" s="2" t="s">
        <v>2582</v>
      </c>
      <c r="F142" s="2" t="s">
        <v>907</v>
      </c>
      <c r="G142" s="2" t="s">
        <v>2583</v>
      </c>
      <c r="H142" s="2" t="s">
        <v>2584</v>
      </c>
      <c r="I142" s="2" t="s">
        <v>315</v>
      </c>
      <c r="J142" s="2"/>
      <c r="K142" s="2" t="s">
        <v>2038</v>
      </c>
      <c r="L142" s="2" t="s">
        <v>2084</v>
      </c>
      <c r="M142" s="2" t="s">
        <v>2585</v>
      </c>
      <c r="N142" s="2" t="s">
        <v>2586</v>
      </c>
      <c r="O142" s="2" t="s">
        <v>2285</v>
      </c>
      <c r="P142" s="2" t="s">
        <v>2131</v>
      </c>
      <c r="Q142" s="4" t="s">
        <v>2587</v>
      </c>
    </row>
    <row r="143" spans="1:17" ht="15" customHeight="1" x14ac:dyDescent="0.3">
      <c r="A143" s="2" t="s">
        <v>310</v>
      </c>
      <c r="B143" s="2" t="s">
        <v>34331</v>
      </c>
      <c r="C143" s="3">
        <v>23</v>
      </c>
      <c r="D143" s="2" t="s">
        <v>1052</v>
      </c>
      <c r="E143" s="2" t="s">
        <v>2489</v>
      </c>
      <c r="F143" s="2" t="s">
        <v>907</v>
      </c>
      <c r="G143" s="2" t="s">
        <v>2490</v>
      </c>
      <c r="H143" s="2" t="s">
        <v>1747</v>
      </c>
      <c r="I143" s="2" t="s">
        <v>2491</v>
      </c>
      <c r="J143" s="2"/>
      <c r="K143" s="2" t="s">
        <v>2038</v>
      </c>
      <c r="L143" s="2" t="s">
        <v>2039</v>
      </c>
      <c r="M143" s="2" t="s">
        <v>2492</v>
      </c>
      <c r="N143" s="2" t="s">
        <v>2493</v>
      </c>
      <c r="O143" s="2" t="s">
        <v>2065</v>
      </c>
      <c r="P143" s="2" t="s">
        <v>2131</v>
      </c>
      <c r="Q143" s="4" t="s">
        <v>2494</v>
      </c>
    </row>
    <row r="144" spans="1:17" ht="15" customHeight="1" x14ac:dyDescent="0.3">
      <c r="A144" s="2" t="s">
        <v>310</v>
      </c>
      <c r="B144" s="2" t="s">
        <v>34331</v>
      </c>
      <c r="C144" s="3">
        <v>23</v>
      </c>
      <c r="D144" s="2" t="s">
        <v>1052</v>
      </c>
      <c r="E144" s="2" t="s">
        <v>2638</v>
      </c>
      <c r="F144" s="2" t="s">
        <v>1905</v>
      </c>
      <c r="G144" s="2" t="s">
        <v>2639</v>
      </c>
      <c r="H144" s="2" t="s">
        <v>2640</v>
      </c>
      <c r="I144" s="2" t="s">
        <v>2641</v>
      </c>
      <c r="J144" s="2"/>
      <c r="K144" s="2" t="s">
        <v>1909</v>
      </c>
      <c r="L144" s="2"/>
      <c r="M144" s="2"/>
      <c r="N144" s="2" t="s">
        <v>813</v>
      </c>
      <c r="O144" s="2"/>
      <c r="P144" s="2"/>
      <c r="Q144" s="4" t="s">
        <v>2642</v>
      </c>
    </row>
    <row r="145" spans="1:17" ht="15" customHeight="1" x14ac:dyDescent="0.3">
      <c r="A145" s="2" t="s">
        <v>310</v>
      </c>
      <c r="B145" s="2" t="s">
        <v>34331</v>
      </c>
      <c r="C145" s="3">
        <v>23</v>
      </c>
      <c r="D145" s="2" t="s">
        <v>1052</v>
      </c>
      <c r="E145" s="2" t="s">
        <v>2495</v>
      </c>
      <c r="F145" s="2" t="s">
        <v>907</v>
      </c>
      <c r="G145" s="2" t="s">
        <v>2496</v>
      </c>
      <c r="H145" s="2" t="s">
        <v>2497</v>
      </c>
      <c r="I145" s="2" t="s">
        <v>2498</v>
      </c>
      <c r="J145" s="2" t="s">
        <v>2499</v>
      </c>
      <c r="K145" s="2" t="s">
        <v>2038</v>
      </c>
      <c r="L145" s="2" t="s">
        <v>2084</v>
      </c>
      <c r="M145" s="2" t="s">
        <v>2500</v>
      </c>
      <c r="N145" s="2" t="s">
        <v>2501</v>
      </c>
      <c r="O145" s="2" t="s">
        <v>2065</v>
      </c>
      <c r="P145" s="2" t="s">
        <v>2131</v>
      </c>
      <c r="Q145" s="4" t="s">
        <v>2502</v>
      </c>
    </row>
    <row r="146" spans="1:17" ht="15" customHeight="1" x14ac:dyDescent="0.3">
      <c r="A146" s="2" t="s">
        <v>310</v>
      </c>
      <c r="B146" s="2" t="s">
        <v>34331</v>
      </c>
      <c r="C146" s="3">
        <v>23</v>
      </c>
      <c r="D146" s="2" t="s">
        <v>1052</v>
      </c>
      <c r="E146" s="2" t="s">
        <v>2537</v>
      </c>
      <c r="F146" s="2" t="s">
        <v>1912</v>
      </c>
      <c r="G146" s="2" t="s">
        <v>2538</v>
      </c>
      <c r="H146" s="2" t="s">
        <v>2539</v>
      </c>
      <c r="I146" s="2" t="s">
        <v>2540</v>
      </c>
      <c r="J146" s="2"/>
      <c r="K146" s="2" t="s">
        <v>1934</v>
      </c>
      <c r="L146" s="2"/>
      <c r="M146" s="2"/>
      <c r="N146" s="2" t="s">
        <v>656</v>
      </c>
      <c r="O146" s="2"/>
      <c r="P146" s="2"/>
      <c r="Q146" s="4" t="s">
        <v>2541</v>
      </c>
    </row>
    <row r="147" spans="1:17" ht="15" customHeight="1" x14ac:dyDescent="0.3">
      <c r="A147" s="2" t="s">
        <v>310</v>
      </c>
      <c r="B147" s="2" t="s">
        <v>34331</v>
      </c>
      <c r="C147" s="3">
        <v>23</v>
      </c>
      <c r="D147" s="2" t="s">
        <v>1052</v>
      </c>
      <c r="E147" s="2" t="s">
        <v>2691</v>
      </c>
      <c r="F147" s="2" t="s">
        <v>1905</v>
      </c>
      <c r="G147" s="2" t="s">
        <v>2692</v>
      </c>
      <c r="H147" s="2" t="s">
        <v>2693</v>
      </c>
      <c r="I147" s="2"/>
      <c r="J147" s="2"/>
      <c r="K147" s="2" t="s">
        <v>2206</v>
      </c>
      <c r="L147" s="2"/>
      <c r="M147" s="2"/>
      <c r="N147" s="2" t="s">
        <v>2694</v>
      </c>
      <c r="O147" s="2"/>
      <c r="P147" s="2"/>
      <c r="Q147" s="4" t="s">
        <v>2695</v>
      </c>
    </row>
    <row r="148" spans="1:17" ht="15" customHeight="1" x14ac:dyDescent="0.3">
      <c r="A148" s="2" t="s">
        <v>310</v>
      </c>
      <c r="B148" s="2" t="s">
        <v>34331</v>
      </c>
      <c r="C148" s="3">
        <v>23</v>
      </c>
      <c r="D148" s="2" t="s">
        <v>1052</v>
      </c>
      <c r="E148" s="2" t="s">
        <v>2665</v>
      </c>
      <c r="F148" s="2" t="s">
        <v>907</v>
      </c>
      <c r="G148" s="2" t="s">
        <v>2666</v>
      </c>
      <c r="H148" s="2" t="s">
        <v>1747</v>
      </c>
      <c r="I148" s="2" t="s">
        <v>315</v>
      </c>
      <c r="J148" s="2"/>
      <c r="K148" s="2" t="s">
        <v>2038</v>
      </c>
      <c r="L148" s="2" t="s">
        <v>2084</v>
      </c>
      <c r="M148" s="2" t="s">
        <v>2667</v>
      </c>
      <c r="N148" s="2" t="s">
        <v>2668</v>
      </c>
      <c r="O148" s="2" t="s">
        <v>2669</v>
      </c>
      <c r="P148" s="2" t="s">
        <v>2131</v>
      </c>
      <c r="Q148" s="4" t="s">
        <v>2670</v>
      </c>
    </row>
    <row r="149" spans="1:17" ht="15" customHeight="1" x14ac:dyDescent="0.3">
      <c r="A149" s="2" t="s">
        <v>310</v>
      </c>
      <c r="B149" s="2" t="s">
        <v>34331</v>
      </c>
      <c r="C149" s="3">
        <v>23</v>
      </c>
      <c r="D149" s="2" t="s">
        <v>1052</v>
      </c>
      <c r="E149" s="2" t="s">
        <v>2701</v>
      </c>
      <c r="F149" s="2" t="s">
        <v>1946</v>
      </c>
      <c r="G149" s="2" t="s">
        <v>2702</v>
      </c>
      <c r="H149" s="2" t="s">
        <v>1747</v>
      </c>
      <c r="I149" s="2"/>
      <c r="J149" s="2"/>
      <c r="K149" s="2" t="s">
        <v>1984</v>
      </c>
      <c r="L149" s="2"/>
      <c r="M149" s="2"/>
      <c r="N149" s="2" t="s">
        <v>2703</v>
      </c>
      <c r="O149" s="2"/>
      <c r="P149" s="2"/>
      <c r="Q149" s="4" t="s">
        <v>2704</v>
      </c>
    </row>
    <row r="150" spans="1:17" ht="15" customHeight="1" x14ac:dyDescent="0.3">
      <c r="A150" s="2" t="s">
        <v>310</v>
      </c>
      <c r="B150" s="2" t="s">
        <v>34331</v>
      </c>
      <c r="C150" s="3">
        <v>23</v>
      </c>
      <c r="D150" s="2" t="s">
        <v>1052</v>
      </c>
      <c r="E150" s="2" t="s">
        <v>2648</v>
      </c>
      <c r="F150" s="2" t="s">
        <v>1905</v>
      </c>
      <c r="G150" s="2" t="s">
        <v>2649</v>
      </c>
      <c r="H150" s="2" t="s">
        <v>2650</v>
      </c>
      <c r="I150" s="2" t="s">
        <v>2651</v>
      </c>
      <c r="J150" s="2"/>
      <c r="K150" s="2" t="s">
        <v>2307</v>
      </c>
      <c r="L150" s="2"/>
      <c r="M150" s="2"/>
      <c r="N150" s="2" t="s">
        <v>1363</v>
      </c>
      <c r="O150" s="2"/>
      <c r="P150" s="2"/>
      <c r="Q150" s="4" t="s">
        <v>2652</v>
      </c>
    </row>
    <row r="151" spans="1:17" ht="15" customHeight="1" x14ac:dyDescent="0.3">
      <c r="A151" s="2" t="s">
        <v>310</v>
      </c>
      <c r="B151" s="2" t="s">
        <v>34331</v>
      </c>
      <c r="C151" s="3">
        <v>23</v>
      </c>
      <c r="D151" s="2" t="s">
        <v>1052</v>
      </c>
      <c r="E151" s="2" t="s">
        <v>2611</v>
      </c>
      <c r="F151" s="2" t="s">
        <v>1905</v>
      </c>
      <c r="G151" s="2" t="s">
        <v>2612</v>
      </c>
      <c r="H151" s="2" t="s">
        <v>2613</v>
      </c>
      <c r="I151" s="2" t="s">
        <v>2614</v>
      </c>
      <c r="J151" s="2"/>
      <c r="K151" s="2" t="s">
        <v>2615</v>
      </c>
      <c r="L151" s="2"/>
      <c r="M151" s="2"/>
      <c r="N151" s="2" t="s">
        <v>1228</v>
      </c>
      <c r="O151" s="2"/>
      <c r="P151" s="2"/>
      <c r="Q151" s="4" t="s">
        <v>2616</v>
      </c>
    </row>
    <row r="152" spans="1:17" ht="15" customHeight="1" x14ac:dyDescent="0.3">
      <c r="A152" s="2" t="s">
        <v>310</v>
      </c>
      <c r="B152" s="2" t="s">
        <v>34331</v>
      </c>
      <c r="C152" s="3">
        <v>23</v>
      </c>
      <c r="D152" s="2" t="s">
        <v>1052</v>
      </c>
      <c r="E152" s="2" t="s">
        <v>2683</v>
      </c>
      <c r="F152" s="2" t="s">
        <v>907</v>
      </c>
      <c r="G152" s="2" t="s">
        <v>2684</v>
      </c>
      <c r="H152" s="2" t="s">
        <v>1747</v>
      </c>
      <c r="I152" s="2" t="s">
        <v>315</v>
      </c>
      <c r="J152" s="2"/>
      <c r="K152" s="2" t="s">
        <v>2038</v>
      </c>
      <c r="L152" s="2" t="s">
        <v>2084</v>
      </c>
      <c r="M152" s="2" t="s">
        <v>1380</v>
      </c>
      <c r="N152" s="2" t="s">
        <v>2685</v>
      </c>
      <c r="O152" s="2" t="s">
        <v>2285</v>
      </c>
      <c r="P152" s="2" t="s">
        <v>2131</v>
      </c>
      <c r="Q152" s="4" t="s">
        <v>2686</v>
      </c>
    </row>
    <row r="153" spans="1:17" ht="15" customHeight="1" x14ac:dyDescent="0.3">
      <c r="A153" s="2" t="s">
        <v>310</v>
      </c>
      <c r="B153" s="2" t="s">
        <v>34331</v>
      </c>
      <c r="C153" s="3">
        <v>23</v>
      </c>
      <c r="D153" s="2" t="s">
        <v>1052</v>
      </c>
      <c r="E153" s="2" t="s">
        <v>2482</v>
      </c>
      <c r="F153" s="2" t="s">
        <v>907</v>
      </c>
      <c r="G153" s="2" t="s">
        <v>2483</v>
      </c>
      <c r="H153" s="2" t="s">
        <v>1747</v>
      </c>
      <c r="I153" s="2" t="s">
        <v>286</v>
      </c>
      <c r="J153" s="2" t="s">
        <v>2484</v>
      </c>
      <c r="K153" s="2" t="s">
        <v>2062</v>
      </c>
      <c r="L153" s="2" t="s">
        <v>2392</v>
      </c>
      <c r="M153" s="2" t="s">
        <v>2485</v>
      </c>
      <c r="N153" s="2" t="s">
        <v>2486</v>
      </c>
      <c r="O153" s="2" t="s">
        <v>2487</v>
      </c>
      <c r="P153" s="2"/>
      <c r="Q153" s="4" t="s">
        <v>2488</v>
      </c>
    </row>
    <row r="154" spans="1:17" ht="15" customHeight="1" x14ac:dyDescent="0.3">
      <c r="A154" s="2" t="s">
        <v>310</v>
      </c>
      <c r="B154" s="2" t="s">
        <v>34331</v>
      </c>
      <c r="C154" s="3">
        <v>23</v>
      </c>
      <c r="D154" s="2" t="s">
        <v>1052</v>
      </c>
      <c r="E154" s="2" t="s">
        <v>2510</v>
      </c>
      <c r="F154" s="2" t="s">
        <v>907</v>
      </c>
      <c r="G154" s="2" t="s">
        <v>2511</v>
      </c>
      <c r="H154" s="2" t="s">
        <v>1858</v>
      </c>
      <c r="I154" s="2" t="s">
        <v>2472</v>
      </c>
      <c r="J154" s="2"/>
      <c r="K154" s="2" t="s">
        <v>2512</v>
      </c>
      <c r="L154" s="2" t="s">
        <v>2084</v>
      </c>
      <c r="M154" s="2"/>
      <c r="N154" s="2"/>
      <c r="O154" s="2" t="s">
        <v>2513</v>
      </c>
      <c r="P154" s="2"/>
      <c r="Q154" s="4" t="s">
        <v>2514</v>
      </c>
    </row>
    <row r="155" spans="1:17" ht="15" customHeight="1" x14ac:dyDescent="0.3">
      <c r="A155" s="2" t="s">
        <v>324</v>
      </c>
      <c r="B155" s="2" t="s">
        <v>34332</v>
      </c>
      <c r="C155" s="3">
        <v>24</v>
      </c>
      <c r="D155" s="2" t="s">
        <v>1074</v>
      </c>
      <c r="E155" s="2" t="s">
        <v>2710</v>
      </c>
      <c r="F155" s="2" t="s">
        <v>907</v>
      </c>
      <c r="G155" s="2" t="s">
        <v>2711</v>
      </c>
      <c r="H155" s="2" t="s">
        <v>2712</v>
      </c>
      <c r="I155" s="2" t="s">
        <v>2713</v>
      </c>
      <c r="J155" s="2" t="s">
        <v>2714</v>
      </c>
      <c r="K155" s="2" t="s">
        <v>2038</v>
      </c>
      <c r="L155" s="2" t="s">
        <v>2084</v>
      </c>
      <c r="M155" s="2" t="s">
        <v>2715</v>
      </c>
      <c r="N155" s="2" t="s">
        <v>2716</v>
      </c>
      <c r="O155" s="2" t="s">
        <v>2065</v>
      </c>
      <c r="P155" s="2" t="s">
        <v>2131</v>
      </c>
      <c r="Q155" s="4" t="s">
        <v>2717</v>
      </c>
    </row>
    <row r="156" spans="1:17" ht="15" customHeight="1" x14ac:dyDescent="0.3">
      <c r="A156" s="2" t="s">
        <v>324</v>
      </c>
      <c r="B156" s="2" t="s">
        <v>34332</v>
      </c>
      <c r="C156" s="3">
        <v>24</v>
      </c>
      <c r="D156" s="2" t="s">
        <v>1074</v>
      </c>
      <c r="E156" s="2" t="s">
        <v>2476</v>
      </c>
      <c r="F156" s="2" t="s">
        <v>2278</v>
      </c>
      <c r="G156" s="2" t="s">
        <v>2477</v>
      </c>
      <c r="H156" s="2" t="s">
        <v>1747</v>
      </c>
      <c r="I156" s="2" t="s">
        <v>2478</v>
      </c>
      <c r="J156" s="2"/>
      <c r="K156" s="2" t="s">
        <v>2038</v>
      </c>
      <c r="L156" s="2" t="s">
        <v>2084</v>
      </c>
      <c r="M156" s="2" t="s">
        <v>2479</v>
      </c>
      <c r="N156" s="2" t="s">
        <v>2480</v>
      </c>
      <c r="O156" s="2" t="s">
        <v>2065</v>
      </c>
      <c r="P156" s="2" t="s">
        <v>2131</v>
      </c>
      <c r="Q156" s="4" t="s">
        <v>2481</v>
      </c>
    </row>
    <row r="157" spans="1:17" ht="15" customHeight="1" x14ac:dyDescent="0.3">
      <c r="A157" s="2" t="s">
        <v>324</v>
      </c>
      <c r="B157" s="2" t="s">
        <v>34332</v>
      </c>
      <c r="C157" s="3">
        <v>24</v>
      </c>
      <c r="D157" s="2" t="s">
        <v>1074</v>
      </c>
      <c r="E157" s="2" t="s">
        <v>2520</v>
      </c>
      <c r="F157" s="2" t="s">
        <v>1905</v>
      </c>
      <c r="G157" s="2" t="s">
        <v>2521</v>
      </c>
      <c r="H157" s="2" t="s">
        <v>1815</v>
      </c>
      <c r="I157" s="2" t="s">
        <v>2522</v>
      </c>
      <c r="J157" s="2"/>
      <c r="K157" s="2" t="s">
        <v>2194</v>
      </c>
      <c r="L157" s="2"/>
      <c r="M157" s="2"/>
      <c r="N157" s="2" t="s">
        <v>2523</v>
      </c>
      <c r="O157" s="2"/>
      <c r="P157" s="2"/>
      <c r="Q157" s="4" t="s">
        <v>2524</v>
      </c>
    </row>
    <row r="158" spans="1:17" ht="15" customHeight="1" x14ac:dyDescent="0.3">
      <c r="A158" s="2" t="s">
        <v>324</v>
      </c>
      <c r="B158" s="2" t="s">
        <v>34332</v>
      </c>
      <c r="C158" s="3">
        <v>24</v>
      </c>
      <c r="D158" s="2" t="s">
        <v>1074</v>
      </c>
      <c r="E158" s="2" t="s">
        <v>2718</v>
      </c>
      <c r="F158" s="2" t="s">
        <v>1905</v>
      </c>
      <c r="G158" s="2" t="s">
        <v>2719</v>
      </c>
      <c r="H158" s="2" t="s">
        <v>2720</v>
      </c>
      <c r="I158" s="2" t="s">
        <v>2721</v>
      </c>
      <c r="J158" s="2"/>
      <c r="K158" s="2" t="s">
        <v>2194</v>
      </c>
      <c r="L158" s="2"/>
      <c r="M158" s="2"/>
      <c r="N158" s="2" t="s">
        <v>2722</v>
      </c>
      <c r="O158" s="2"/>
      <c r="P158" s="2"/>
      <c r="Q158" s="4" t="s">
        <v>2723</v>
      </c>
    </row>
    <row r="159" spans="1:17" ht="15" customHeight="1" x14ac:dyDescent="0.3">
      <c r="A159" s="2" t="s">
        <v>324</v>
      </c>
      <c r="B159" s="2" t="s">
        <v>34332</v>
      </c>
      <c r="C159" s="3">
        <v>24</v>
      </c>
      <c r="D159" s="2" t="s">
        <v>1074</v>
      </c>
      <c r="E159" s="2" t="s">
        <v>2532</v>
      </c>
      <c r="F159" s="2" t="s">
        <v>1905</v>
      </c>
      <c r="G159" s="2" t="s">
        <v>2533</v>
      </c>
      <c r="H159" s="2" t="s">
        <v>2534</v>
      </c>
      <c r="I159" s="2" t="s">
        <v>2522</v>
      </c>
      <c r="J159" s="2"/>
      <c r="K159" s="2" t="s">
        <v>1984</v>
      </c>
      <c r="L159" s="2"/>
      <c r="M159" s="2"/>
      <c r="N159" s="2" t="s">
        <v>2535</v>
      </c>
      <c r="O159" s="2"/>
      <c r="P159" s="2"/>
      <c r="Q159" s="4" t="s">
        <v>2536</v>
      </c>
    </row>
    <row r="160" spans="1:17" ht="15" customHeight="1" x14ac:dyDescent="0.3">
      <c r="A160" s="2" t="s">
        <v>324</v>
      </c>
      <c r="B160" s="2" t="s">
        <v>34332</v>
      </c>
      <c r="C160" s="3">
        <v>24</v>
      </c>
      <c r="D160" s="2" t="s">
        <v>1074</v>
      </c>
      <c r="E160" s="2" t="s">
        <v>2606</v>
      </c>
      <c r="F160" s="2" t="s">
        <v>1905</v>
      </c>
      <c r="G160" s="2" t="s">
        <v>2607</v>
      </c>
      <c r="H160" s="2" t="s">
        <v>1747</v>
      </c>
      <c r="I160" s="2" t="s">
        <v>2608</v>
      </c>
      <c r="J160" s="2"/>
      <c r="K160" s="2" t="s">
        <v>2609</v>
      </c>
      <c r="L160" s="2"/>
      <c r="M160" s="2"/>
      <c r="N160" s="2" t="s">
        <v>876</v>
      </c>
      <c r="O160" s="2"/>
      <c r="P160" s="2"/>
      <c r="Q160" s="4" t="s">
        <v>2610</v>
      </c>
    </row>
    <row r="161" spans="1:17" ht="15" customHeight="1" x14ac:dyDescent="0.3">
      <c r="A161" s="2" t="s">
        <v>324</v>
      </c>
      <c r="B161" s="2" t="s">
        <v>34332</v>
      </c>
      <c r="C161" s="3">
        <v>24</v>
      </c>
      <c r="D161" s="2" t="s">
        <v>1074</v>
      </c>
      <c r="E161" s="2" t="s">
        <v>2627</v>
      </c>
      <c r="F161" s="2" t="s">
        <v>1905</v>
      </c>
      <c r="G161" s="2" t="s">
        <v>2628</v>
      </c>
      <c r="H161" s="2" t="s">
        <v>1815</v>
      </c>
      <c r="I161" s="2" t="s">
        <v>286</v>
      </c>
      <c r="J161" s="2"/>
      <c r="K161" s="2" t="s">
        <v>2629</v>
      </c>
      <c r="L161" s="2"/>
      <c r="M161" s="2"/>
      <c r="N161" s="2" t="s">
        <v>2630</v>
      </c>
      <c r="O161" s="2"/>
      <c r="P161" s="2"/>
      <c r="Q161" s="4" t="s">
        <v>2631</v>
      </c>
    </row>
    <row r="162" spans="1:17" ht="15" customHeight="1" x14ac:dyDescent="0.3">
      <c r="A162" s="2" t="s">
        <v>336</v>
      </c>
      <c r="B162" s="2" t="s">
        <v>41</v>
      </c>
      <c r="C162" s="3">
        <v>25</v>
      </c>
      <c r="D162" s="2" t="s">
        <v>1088</v>
      </c>
      <c r="E162" s="2" t="s">
        <v>2724</v>
      </c>
      <c r="F162" s="2" t="s">
        <v>1905</v>
      </c>
      <c r="G162" s="2" t="s">
        <v>2725</v>
      </c>
      <c r="H162" s="2" t="s">
        <v>1907</v>
      </c>
      <c r="I162" s="2" t="s">
        <v>2726</v>
      </c>
      <c r="J162" s="2"/>
      <c r="K162" s="2" t="s">
        <v>1915</v>
      </c>
      <c r="L162" s="2"/>
      <c r="M162" s="2"/>
      <c r="N162" s="2" t="s">
        <v>1123</v>
      </c>
      <c r="O162" s="2"/>
      <c r="P162" s="2"/>
      <c r="Q162" s="4" t="s">
        <v>2727</v>
      </c>
    </row>
    <row r="163" spans="1:17" ht="15" customHeight="1" x14ac:dyDescent="0.3">
      <c r="A163" s="2" t="s">
        <v>336</v>
      </c>
      <c r="B163" s="2" t="s">
        <v>41</v>
      </c>
      <c r="C163" s="3">
        <v>25</v>
      </c>
      <c r="D163" s="2" t="s">
        <v>1088</v>
      </c>
      <c r="E163" s="2" t="s">
        <v>2728</v>
      </c>
      <c r="F163" s="2" t="s">
        <v>1905</v>
      </c>
      <c r="G163" s="2" t="s">
        <v>2729</v>
      </c>
      <c r="H163" s="2" t="s">
        <v>1745</v>
      </c>
      <c r="I163" s="2"/>
      <c r="J163" s="2"/>
      <c r="K163" s="2" t="s">
        <v>2307</v>
      </c>
      <c r="L163" s="2"/>
      <c r="M163" s="2"/>
      <c r="N163" s="2" t="s">
        <v>813</v>
      </c>
      <c r="O163" s="2"/>
      <c r="P163" s="2"/>
      <c r="Q163" s="4" t="s">
        <v>2730</v>
      </c>
    </row>
    <row r="164" spans="1:17" ht="15" customHeight="1" x14ac:dyDescent="0.3">
      <c r="A164" s="2" t="s">
        <v>348</v>
      </c>
      <c r="B164" s="2" t="s">
        <v>34333</v>
      </c>
      <c r="C164" s="3">
        <v>26</v>
      </c>
      <c r="D164" s="2" t="s">
        <v>1099</v>
      </c>
      <c r="E164" s="2" t="s">
        <v>2532</v>
      </c>
      <c r="F164" s="2" t="s">
        <v>1905</v>
      </c>
      <c r="G164" s="2" t="s">
        <v>2533</v>
      </c>
      <c r="H164" s="2" t="s">
        <v>2534</v>
      </c>
      <c r="I164" s="2" t="s">
        <v>2522</v>
      </c>
      <c r="J164" s="2"/>
      <c r="K164" s="2" t="s">
        <v>1984</v>
      </c>
      <c r="L164" s="2"/>
      <c r="M164" s="2"/>
      <c r="N164" s="2" t="s">
        <v>2535</v>
      </c>
      <c r="O164" s="2"/>
      <c r="P164" s="2"/>
      <c r="Q164" s="4" t="s">
        <v>2536</v>
      </c>
    </row>
    <row r="165" spans="1:17" ht="15" customHeight="1" x14ac:dyDescent="0.3">
      <c r="A165" s="2" t="s">
        <v>348</v>
      </c>
      <c r="B165" s="2" t="s">
        <v>34333</v>
      </c>
      <c r="C165" s="3">
        <v>26</v>
      </c>
      <c r="D165" s="2" t="s">
        <v>1099</v>
      </c>
      <c r="E165" s="2" t="s">
        <v>2731</v>
      </c>
      <c r="F165" s="2" t="s">
        <v>1905</v>
      </c>
      <c r="G165" s="2" t="s">
        <v>2732</v>
      </c>
      <c r="H165" s="2" t="s">
        <v>2733</v>
      </c>
      <c r="I165" s="2"/>
      <c r="J165" s="2"/>
      <c r="K165" s="2" t="s">
        <v>2734</v>
      </c>
      <c r="L165" s="2"/>
      <c r="M165" s="2"/>
      <c r="N165" s="2" t="s">
        <v>2735</v>
      </c>
      <c r="O165" s="2"/>
      <c r="P165" s="2"/>
      <c r="Q165" s="4" t="s">
        <v>2736</v>
      </c>
    </row>
    <row r="166" spans="1:17" ht="15" customHeight="1" x14ac:dyDescent="0.3">
      <c r="A166" s="2" t="s">
        <v>348</v>
      </c>
      <c r="B166" s="2" t="s">
        <v>34333</v>
      </c>
      <c r="C166" s="3">
        <v>26</v>
      </c>
      <c r="D166" s="2" t="s">
        <v>1099</v>
      </c>
      <c r="E166" s="2" t="s">
        <v>2737</v>
      </c>
      <c r="F166" s="2" t="s">
        <v>1905</v>
      </c>
      <c r="G166" s="2" t="s">
        <v>2738</v>
      </c>
      <c r="H166" s="2" t="s">
        <v>1812</v>
      </c>
      <c r="I166" s="2" t="s">
        <v>1564</v>
      </c>
      <c r="J166" s="2"/>
      <c r="K166" s="2" t="s">
        <v>2739</v>
      </c>
      <c r="L166" s="2"/>
      <c r="M166" s="2"/>
      <c r="N166" s="2" t="s">
        <v>2740</v>
      </c>
      <c r="O166" s="2"/>
      <c r="P166" s="2"/>
      <c r="Q166" s="4" t="s">
        <v>2741</v>
      </c>
    </row>
    <row r="167" spans="1:17" ht="15" customHeight="1" x14ac:dyDescent="0.3">
      <c r="A167" s="2" t="s">
        <v>348</v>
      </c>
      <c r="B167" s="2" t="s">
        <v>34333</v>
      </c>
      <c r="C167" s="3">
        <v>26</v>
      </c>
      <c r="D167" s="2" t="s">
        <v>1099</v>
      </c>
      <c r="E167" s="2" t="s">
        <v>2742</v>
      </c>
      <c r="F167" s="2" t="s">
        <v>1905</v>
      </c>
      <c r="G167" s="2" t="s">
        <v>2743</v>
      </c>
      <c r="H167" s="2" t="s">
        <v>2534</v>
      </c>
      <c r="I167" s="2" t="s">
        <v>2744</v>
      </c>
      <c r="J167" s="2"/>
      <c r="K167" s="2" t="s">
        <v>1984</v>
      </c>
      <c r="L167" s="2"/>
      <c r="M167" s="2"/>
      <c r="N167" s="2" t="s">
        <v>2745</v>
      </c>
      <c r="O167" s="2"/>
      <c r="P167" s="2"/>
      <c r="Q167" s="4" t="s">
        <v>2746</v>
      </c>
    </row>
    <row r="168" spans="1:17" ht="15" customHeight="1" x14ac:dyDescent="0.3">
      <c r="A168" s="2" t="s">
        <v>348</v>
      </c>
      <c r="B168" s="2" t="s">
        <v>34333</v>
      </c>
      <c r="C168" s="3">
        <v>26</v>
      </c>
      <c r="D168" s="2" t="s">
        <v>1099</v>
      </c>
      <c r="E168" s="2" t="s">
        <v>2747</v>
      </c>
      <c r="F168" s="2" t="s">
        <v>1946</v>
      </c>
      <c r="G168" s="2" t="s">
        <v>2748</v>
      </c>
      <c r="H168" s="2" t="s">
        <v>2749</v>
      </c>
      <c r="I168" s="2"/>
      <c r="J168" s="2"/>
      <c r="K168" s="2" t="s">
        <v>2750</v>
      </c>
      <c r="L168" s="2"/>
      <c r="M168" s="2"/>
      <c r="N168" s="2" t="s">
        <v>2751</v>
      </c>
      <c r="O168" s="2"/>
      <c r="P168" s="2"/>
      <c r="Q168" s="4" t="s">
        <v>2752</v>
      </c>
    </row>
    <row r="169" spans="1:17" ht="15" customHeight="1" x14ac:dyDescent="0.3">
      <c r="A169" s="2" t="s">
        <v>348</v>
      </c>
      <c r="B169" s="2" t="s">
        <v>34333</v>
      </c>
      <c r="C169" s="3">
        <v>26</v>
      </c>
      <c r="D169" s="2" t="s">
        <v>1099</v>
      </c>
      <c r="E169" s="2" t="s">
        <v>2753</v>
      </c>
      <c r="F169" s="2" t="s">
        <v>1905</v>
      </c>
      <c r="G169" s="2" t="s">
        <v>2754</v>
      </c>
      <c r="H169" s="2" t="s">
        <v>2733</v>
      </c>
      <c r="I169" s="2"/>
      <c r="J169" s="2"/>
      <c r="K169" s="2" t="s">
        <v>2755</v>
      </c>
      <c r="L169" s="2"/>
      <c r="M169" s="2"/>
      <c r="N169" s="2" t="s">
        <v>2756</v>
      </c>
      <c r="O169" s="2"/>
      <c r="P169" s="2"/>
      <c r="Q169" s="4" t="s">
        <v>2757</v>
      </c>
    </row>
    <row r="170" spans="1:17" ht="15" customHeight="1" x14ac:dyDescent="0.3">
      <c r="A170" s="2" t="s">
        <v>348</v>
      </c>
      <c r="B170" s="2" t="s">
        <v>34333</v>
      </c>
      <c r="C170" s="3">
        <v>26</v>
      </c>
      <c r="D170" s="2" t="s">
        <v>1099</v>
      </c>
      <c r="E170" s="2" t="s">
        <v>2758</v>
      </c>
      <c r="F170" s="2" t="s">
        <v>1905</v>
      </c>
      <c r="G170" s="2" t="s">
        <v>2759</v>
      </c>
      <c r="H170" s="2" t="s">
        <v>2534</v>
      </c>
      <c r="I170" s="2"/>
      <c r="J170" s="2"/>
      <c r="K170" s="2" t="s">
        <v>2580</v>
      </c>
      <c r="L170" s="2"/>
      <c r="M170" s="2"/>
      <c r="N170" s="2" t="s">
        <v>2760</v>
      </c>
      <c r="O170" s="2"/>
      <c r="P170" s="2"/>
      <c r="Q170" s="4" t="s">
        <v>2761</v>
      </c>
    </row>
    <row r="171" spans="1:17" ht="15" customHeight="1" x14ac:dyDescent="0.3">
      <c r="A171" s="2" t="s">
        <v>348</v>
      </c>
      <c r="B171" s="2" t="s">
        <v>34333</v>
      </c>
      <c r="C171" s="3">
        <v>26</v>
      </c>
      <c r="D171" s="2" t="s">
        <v>1099</v>
      </c>
      <c r="E171" s="2" t="s">
        <v>2762</v>
      </c>
      <c r="F171" s="2" t="s">
        <v>1912</v>
      </c>
      <c r="G171" s="2" t="s">
        <v>2763</v>
      </c>
      <c r="H171" s="2" t="s">
        <v>2749</v>
      </c>
      <c r="I171" s="2"/>
      <c r="J171" s="2"/>
      <c r="K171" s="2" t="s">
        <v>2764</v>
      </c>
      <c r="L171" s="2"/>
      <c r="M171" s="2"/>
      <c r="N171" s="2" t="s">
        <v>2765</v>
      </c>
      <c r="O171" s="2"/>
      <c r="P171" s="2"/>
      <c r="Q171" s="4" t="s">
        <v>2766</v>
      </c>
    </row>
    <row r="172" spans="1:17" ht="15" customHeight="1" x14ac:dyDescent="0.3">
      <c r="A172" s="2" t="s">
        <v>348</v>
      </c>
      <c r="B172" s="2" t="s">
        <v>34333</v>
      </c>
      <c r="C172" s="3">
        <v>26</v>
      </c>
      <c r="D172" s="2" t="s">
        <v>1099</v>
      </c>
      <c r="E172" s="2" t="s">
        <v>2767</v>
      </c>
      <c r="F172" s="2" t="s">
        <v>1912</v>
      </c>
      <c r="G172" s="2" t="s">
        <v>2768</v>
      </c>
      <c r="H172" s="2" t="s">
        <v>2769</v>
      </c>
      <c r="I172" s="2"/>
      <c r="J172" s="2"/>
      <c r="K172" s="2" t="s">
        <v>2764</v>
      </c>
      <c r="L172" s="2"/>
      <c r="M172" s="2"/>
      <c r="N172" s="2" t="s">
        <v>853</v>
      </c>
      <c r="O172" s="2"/>
      <c r="P172" s="2"/>
      <c r="Q172" s="4" t="s">
        <v>2770</v>
      </c>
    </row>
    <row r="173" spans="1:17" ht="15" customHeight="1" x14ac:dyDescent="0.3">
      <c r="A173" s="2" t="s">
        <v>348</v>
      </c>
      <c r="B173" s="2" t="s">
        <v>34333</v>
      </c>
      <c r="C173" s="3">
        <v>26</v>
      </c>
      <c r="D173" s="2" t="s">
        <v>1099</v>
      </c>
      <c r="E173" s="2" t="s">
        <v>2771</v>
      </c>
      <c r="F173" s="2" t="s">
        <v>1946</v>
      </c>
      <c r="G173" s="2" t="s">
        <v>2772</v>
      </c>
      <c r="H173" s="2" t="s">
        <v>1812</v>
      </c>
      <c r="I173" s="2"/>
      <c r="J173" s="2"/>
      <c r="K173" s="2" t="s">
        <v>2773</v>
      </c>
      <c r="L173" s="2"/>
      <c r="M173" s="2"/>
      <c r="N173" s="2" t="s">
        <v>731</v>
      </c>
      <c r="O173" s="2"/>
      <c r="P173" s="2"/>
      <c r="Q173" s="4" t="s">
        <v>2774</v>
      </c>
    </row>
    <row r="174" spans="1:17" ht="15" customHeight="1" x14ac:dyDescent="0.3">
      <c r="A174" s="2" t="s">
        <v>361</v>
      </c>
      <c r="B174" s="2" t="s">
        <v>34334</v>
      </c>
      <c r="C174" s="3">
        <v>27</v>
      </c>
      <c r="D174" s="2" t="s">
        <v>1105</v>
      </c>
      <c r="E174" s="2" t="s">
        <v>2775</v>
      </c>
      <c r="F174" s="2" t="s">
        <v>1905</v>
      </c>
      <c r="G174" s="2" t="s">
        <v>2776</v>
      </c>
      <c r="H174" s="2" t="s">
        <v>2777</v>
      </c>
      <c r="I174" s="2" t="s">
        <v>2778</v>
      </c>
      <c r="J174" s="2"/>
      <c r="K174" s="2" t="s">
        <v>2576</v>
      </c>
      <c r="L174" s="2"/>
      <c r="M174" s="2"/>
      <c r="N174" s="2" t="s">
        <v>759</v>
      </c>
      <c r="O174" s="2"/>
      <c r="P174" s="2"/>
      <c r="Q174" s="4" t="s">
        <v>2779</v>
      </c>
    </row>
    <row r="175" spans="1:17" ht="15" customHeight="1" x14ac:dyDescent="0.3">
      <c r="A175" s="2" t="s">
        <v>361</v>
      </c>
      <c r="B175" s="2" t="s">
        <v>34334</v>
      </c>
      <c r="C175" s="3">
        <v>27</v>
      </c>
      <c r="D175" s="2" t="s">
        <v>1105</v>
      </c>
      <c r="E175" s="2" t="s">
        <v>2780</v>
      </c>
      <c r="F175" s="2" t="s">
        <v>1946</v>
      </c>
      <c r="G175" s="2" t="s">
        <v>2781</v>
      </c>
      <c r="H175" s="2" t="s">
        <v>2782</v>
      </c>
      <c r="I175" s="2" t="s">
        <v>1564</v>
      </c>
      <c r="J175" s="2"/>
      <c r="K175" s="2" t="s">
        <v>2580</v>
      </c>
      <c r="L175" s="2"/>
      <c r="M175" s="2"/>
      <c r="N175" s="2" t="s">
        <v>2783</v>
      </c>
      <c r="O175" s="2"/>
      <c r="P175" s="2"/>
      <c r="Q175" s="4" t="s">
        <v>2784</v>
      </c>
    </row>
    <row r="176" spans="1:17" ht="15" customHeight="1" x14ac:dyDescent="0.3">
      <c r="A176" s="2" t="s">
        <v>386</v>
      </c>
      <c r="B176" s="2" t="s">
        <v>34336</v>
      </c>
      <c r="C176" s="3">
        <v>29</v>
      </c>
      <c r="D176" s="2" t="s">
        <v>1139</v>
      </c>
      <c r="E176" s="2" t="s">
        <v>2785</v>
      </c>
      <c r="F176" s="2" t="s">
        <v>1905</v>
      </c>
      <c r="G176" s="2" t="s">
        <v>2786</v>
      </c>
      <c r="H176" s="2" t="s">
        <v>2787</v>
      </c>
      <c r="I176" s="2" t="s">
        <v>2788</v>
      </c>
      <c r="J176" s="2"/>
      <c r="K176" s="2" t="s">
        <v>2789</v>
      </c>
      <c r="L176" s="2"/>
      <c r="M176" s="2"/>
      <c r="N176" s="2" t="s">
        <v>2790</v>
      </c>
      <c r="O176" s="2"/>
      <c r="P176" s="2"/>
      <c r="Q176" s="4" t="s">
        <v>2791</v>
      </c>
    </row>
    <row r="177" spans="1:17" ht="15" customHeight="1" x14ac:dyDescent="0.3">
      <c r="A177" s="2" t="s">
        <v>386</v>
      </c>
      <c r="B177" s="2" t="s">
        <v>34336</v>
      </c>
      <c r="C177" s="3">
        <v>29</v>
      </c>
      <c r="D177" s="2" t="s">
        <v>1139</v>
      </c>
      <c r="E177" s="2" t="s">
        <v>2792</v>
      </c>
      <c r="F177" s="2" t="s">
        <v>1905</v>
      </c>
      <c r="G177" s="2" t="s">
        <v>2793</v>
      </c>
      <c r="H177" s="2" t="s">
        <v>2794</v>
      </c>
      <c r="I177" s="2"/>
      <c r="J177" s="2"/>
      <c r="K177" s="2" t="s">
        <v>2795</v>
      </c>
      <c r="L177" s="2"/>
      <c r="M177" s="2"/>
      <c r="N177" s="2" t="s">
        <v>2796</v>
      </c>
      <c r="O177" s="2"/>
      <c r="P177" s="2"/>
      <c r="Q177" s="4" t="s">
        <v>2797</v>
      </c>
    </row>
    <row r="178" spans="1:17" ht="15" customHeight="1" x14ac:dyDescent="0.3">
      <c r="A178" s="2" t="s">
        <v>386</v>
      </c>
      <c r="B178" s="2" t="s">
        <v>34336</v>
      </c>
      <c r="C178" s="3">
        <v>29</v>
      </c>
      <c r="D178" s="2" t="s">
        <v>1139</v>
      </c>
      <c r="E178" s="2" t="s">
        <v>2798</v>
      </c>
      <c r="F178" s="2" t="s">
        <v>1912</v>
      </c>
      <c r="G178" s="2" t="s">
        <v>2799</v>
      </c>
      <c r="H178" s="2" t="s">
        <v>2800</v>
      </c>
      <c r="I178" s="2"/>
      <c r="J178" s="2"/>
      <c r="K178" s="2" t="s">
        <v>1984</v>
      </c>
      <c r="L178" s="2"/>
      <c r="M178" s="2"/>
      <c r="N178" s="2" t="s">
        <v>721</v>
      </c>
      <c r="O178" s="2"/>
      <c r="P178" s="2"/>
      <c r="Q178" s="4" t="s">
        <v>2801</v>
      </c>
    </row>
    <row r="179" spans="1:17" ht="15" customHeight="1" x14ac:dyDescent="0.3">
      <c r="A179" s="2" t="s">
        <v>386</v>
      </c>
      <c r="B179" s="2" t="s">
        <v>34336</v>
      </c>
      <c r="C179" s="3">
        <v>29</v>
      </c>
      <c r="D179" s="2" t="s">
        <v>1139</v>
      </c>
      <c r="E179" s="2" t="s">
        <v>2802</v>
      </c>
      <c r="F179" s="2" t="s">
        <v>1905</v>
      </c>
      <c r="G179" s="2" t="s">
        <v>2803</v>
      </c>
      <c r="H179" s="2" t="s">
        <v>2804</v>
      </c>
      <c r="I179" s="2"/>
      <c r="J179" s="2"/>
      <c r="K179" s="2" t="s">
        <v>2805</v>
      </c>
      <c r="L179" s="2"/>
      <c r="M179" s="2"/>
      <c r="N179" s="2" t="s">
        <v>2806</v>
      </c>
      <c r="O179" s="2"/>
      <c r="P179" s="2"/>
      <c r="Q179" s="4" t="s">
        <v>2807</v>
      </c>
    </row>
    <row r="180" spans="1:17" ht="15" customHeight="1" x14ac:dyDescent="0.3">
      <c r="A180" s="2" t="s">
        <v>386</v>
      </c>
      <c r="B180" s="2" t="s">
        <v>34336</v>
      </c>
      <c r="C180" s="3">
        <v>29</v>
      </c>
      <c r="D180" s="2" t="s">
        <v>1139</v>
      </c>
      <c r="E180" s="2" t="s">
        <v>2808</v>
      </c>
      <c r="F180" s="2" t="s">
        <v>1905</v>
      </c>
      <c r="G180" s="2" t="s">
        <v>2809</v>
      </c>
      <c r="H180" s="2" t="s">
        <v>2810</v>
      </c>
      <c r="I180" s="2"/>
      <c r="J180" s="2"/>
      <c r="K180" s="2" t="s">
        <v>2027</v>
      </c>
      <c r="L180" s="2"/>
      <c r="M180" s="2"/>
      <c r="N180" s="2" t="s">
        <v>1462</v>
      </c>
      <c r="O180" s="2"/>
      <c r="P180" s="2"/>
      <c r="Q180" s="4" t="s">
        <v>2811</v>
      </c>
    </row>
    <row r="181" spans="1:17" ht="15" customHeight="1" x14ac:dyDescent="0.3">
      <c r="A181" s="2" t="s">
        <v>398</v>
      </c>
      <c r="B181" s="2" t="s">
        <v>34337</v>
      </c>
      <c r="C181" s="3">
        <v>30</v>
      </c>
      <c r="D181" s="2" t="s">
        <v>1163</v>
      </c>
      <c r="E181" s="2" t="s">
        <v>2812</v>
      </c>
      <c r="F181" s="2" t="s">
        <v>1905</v>
      </c>
      <c r="G181" s="2" t="s">
        <v>2813</v>
      </c>
      <c r="H181" s="2" t="s">
        <v>2814</v>
      </c>
      <c r="I181" s="2"/>
      <c r="J181" s="2"/>
      <c r="K181" s="2" t="s">
        <v>2815</v>
      </c>
      <c r="L181" s="2"/>
      <c r="M181" s="2"/>
      <c r="N181" s="2" t="s">
        <v>2816</v>
      </c>
      <c r="O181" s="2"/>
      <c r="P181" s="2"/>
      <c r="Q181" s="4" t="s">
        <v>2817</v>
      </c>
    </row>
    <row r="182" spans="1:17" ht="15" customHeight="1" x14ac:dyDescent="0.3">
      <c r="A182" s="2" t="s">
        <v>398</v>
      </c>
      <c r="B182" s="2" t="s">
        <v>34337</v>
      </c>
      <c r="C182" s="3">
        <v>30</v>
      </c>
      <c r="D182" s="2" t="s">
        <v>1163</v>
      </c>
      <c r="E182" s="2" t="s">
        <v>2818</v>
      </c>
      <c r="F182" s="2" t="s">
        <v>1905</v>
      </c>
      <c r="G182" s="2" t="s">
        <v>2819</v>
      </c>
      <c r="H182" s="2" t="s">
        <v>2712</v>
      </c>
      <c r="I182" s="2" t="s">
        <v>2820</v>
      </c>
      <c r="J182" s="2"/>
      <c r="K182" s="2" t="s">
        <v>2821</v>
      </c>
      <c r="L182" s="2"/>
      <c r="M182" s="2"/>
      <c r="N182" s="2" t="s">
        <v>1331</v>
      </c>
      <c r="O182" s="2"/>
      <c r="P182" s="2"/>
      <c r="Q182" s="4" t="s">
        <v>2822</v>
      </c>
    </row>
    <row r="183" spans="1:17" ht="15" customHeight="1" x14ac:dyDescent="0.3">
      <c r="A183" s="2" t="s">
        <v>398</v>
      </c>
      <c r="B183" s="2" t="s">
        <v>34337</v>
      </c>
      <c r="C183" s="3">
        <v>30</v>
      </c>
      <c r="D183" s="2" t="s">
        <v>1163</v>
      </c>
      <c r="E183" s="2" t="s">
        <v>2823</v>
      </c>
      <c r="F183" s="2" t="s">
        <v>1905</v>
      </c>
      <c r="G183" s="2" t="s">
        <v>2824</v>
      </c>
      <c r="H183" s="2" t="s">
        <v>2825</v>
      </c>
      <c r="I183" s="2" t="s">
        <v>2826</v>
      </c>
      <c r="J183" s="2"/>
      <c r="K183" s="2" t="s">
        <v>2307</v>
      </c>
      <c r="L183" s="2"/>
      <c r="M183" s="2"/>
      <c r="N183" s="2" t="s">
        <v>2827</v>
      </c>
      <c r="O183" s="2"/>
      <c r="P183" s="2"/>
      <c r="Q183" s="4" t="s">
        <v>2828</v>
      </c>
    </row>
    <row r="184" spans="1:17" ht="15" customHeight="1" x14ac:dyDescent="0.3">
      <c r="A184" s="2" t="s">
        <v>398</v>
      </c>
      <c r="B184" s="2" t="s">
        <v>34337</v>
      </c>
      <c r="C184" s="3">
        <v>30</v>
      </c>
      <c r="D184" s="2" t="s">
        <v>1163</v>
      </c>
      <c r="E184" s="2" t="s">
        <v>2829</v>
      </c>
      <c r="F184" s="2" t="s">
        <v>1946</v>
      </c>
      <c r="G184" s="2" t="s">
        <v>2830</v>
      </c>
      <c r="H184" s="2" t="s">
        <v>2831</v>
      </c>
      <c r="I184" s="2"/>
      <c r="J184" s="2"/>
      <c r="K184" s="2" t="s">
        <v>2307</v>
      </c>
      <c r="L184" s="2"/>
      <c r="M184" s="2"/>
      <c r="N184" s="2" t="s">
        <v>918</v>
      </c>
      <c r="O184" s="2"/>
      <c r="P184" s="2"/>
      <c r="Q184" s="4" t="s">
        <v>2832</v>
      </c>
    </row>
    <row r="185" spans="1:17" ht="15" customHeight="1" x14ac:dyDescent="0.3">
      <c r="A185" s="2" t="s">
        <v>398</v>
      </c>
      <c r="B185" s="2" t="s">
        <v>34337</v>
      </c>
      <c r="C185" s="3">
        <v>30</v>
      </c>
      <c r="D185" s="2" t="s">
        <v>1163</v>
      </c>
      <c r="E185" s="2" t="s">
        <v>2833</v>
      </c>
      <c r="F185" s="2" t="s">
        <v>1946</v>
      </c>
      <c r="G185" s="2" t="s">
        <v>2834</v>
      </c>
      <c r="H185" s="2" t="s">
        <v>2835</v>
      </c>
      <c r="I185" s="2"/>
      <c r="J185" s="2"/>
      <c r="K185" s="2" t="s">
        <v>1984</v>
      </c>
      <c r="L185" s="2"/>
      <c r="M185" s="2"/>
      <c r="N185" s="2" t="s">
        <v>2352</v>
      </c>
      <c r="O185" s="2"/>
      <c r="P185" s="2"/>
      <c r="Q185" s="4" t="s">
        <v>2836</v>
      </c>
    </row>
    <row r="186" spans="1:17" ht="15" customHeight="1" x14ac:dyDescent="0.3">
      <c r="A186" s="2" t="s">
        <v>398</v>
      </c>
      <c r="B186" s="2" t="s">
        <v>34337</v>
      </c>
      <c r="C186" s="3">
        <v>30</v>
      </c>
      <c r="D186" s="2" t="s">
        <v>1163</v>
      </c>
      <c r="E186" s="2" t="s">
        <v>2837</v>
      </c>
      <c r="F186" s="2" t="s">
        <v>1905</v>
      </c>
      <c r="G186" s="2" t="s">
        <v>2838</v>
      </c>
      <c r="H186" s="2" t="s">
        <v>2839</v>
      </c>
      <c r="I186" s="2"/>
      <c r="J186" s="2"/>
      <c r="K186" s="2" t="s">
        <v>2840</v>
      </c>
      <c r="L186" s="2"/>
      <c r="M186" s="2"/>
      <c r="N186" s="2" t="s">
        <v>2841</v>
      </c>
      <c r="O186" s="2"/>
      <c r="P186" s="2"/>
      <c r="Q186" s="4" t="s">
        <v>2842</v>
      </c>
    </row>
    <row r="187" spans="1:17" ht="15" customHeight="1" x14ac:dyDescent="0.3">
      <c r="A187" s="2" t="s">
        <v>409</v>
      </c>
      <c r="B187" s="2" t="s">
        <v>34338</v>
      </c>
      <c r="C187" s="3">
        <v>31</v>
      </c>
      <c r="D187" s="2" t="s">
        <v>1173</v>
      </c>
      <c r="E187" s="2" t="s">
        <v>2843</v>
      </c>
      <c r="F187" s="2" t="s">
        <v>1905</v>
      </c>
      <c r="G187" s="2" t="s">
        <v>2844</v>
      </c>
      <c r="H187" s="2" t="s">
        <v>2845</v>
      </c>
      <c r="I187" s="2" t="s">
        <v>2846</v>
      </c>
      <c r="J187" s="2"/>
      <c r="K187" s="2" t="s">
        <v>2139</v>
      </c>
      <c r="L187" s="2"/>
      <c r="M187" s="2"/>
      <c r="N187" s="2" t="s">
        <v>945</v>
      </c>
      <c r="O187" s="2"/>
      <c r="P187" s="2"/>
      <c r="Q187" s="4" t="s">
        <v>2847</v>
      </c>
    </row>
    <row r="188" spans="1:17" ht="15" customHeight="1" x14ac:dyDescent="0.3">
      <c r="A188" s="2" t="s">
        <v>409</v>
      </c>
      <c r="B188" s="2" t="s">
        <v>34338</v>
      </c>
      <c r="C188" s="3">
        <v>31</v>
      </c>
      <c r="D188" s="2" t="s">
        <v>1173</v>
      </c>
      <c r="E188" s="2" t="s">
        <v>2848</v>
      </c>
      <c r="F188" s="2" t="s">
        <v>1905</v>
      </c>
      <c r="G188" s="2" t="s">
        <v>2849</v>
      </c>
      <c r="H188" s="2" t="s">
        <v>2094</v>
      </c>
      <c r="I188" s="2" t="s">
        <v>2850</v>
      </c>
      <c r="J188" s="2" t="s">
        <v>2851</v>
      </c>
      <c r="K188" s="2" t="s">
        <v>2139</v>
      </c>
      <c r="L188" s="2"/>
      <c r="M188" s="2"/>
      <c r="N188" s="2" t="s">
        <v>2852</v>
      </c>
      <c r="O188" s="2"/>
      <c r="P188" s="2"/>
      <c r="Q188" s="4" t="s">
        <v>2853</v>
      </c>
    </row>
    <row r="189" spans="1:17" ht="15" customHeight="1" x14ac:dyDescent="0.3">
      <c r="A189" s="2" t="s">
        <v>443</v>
      </c>
      <c r="B189" s="2" t="s">
        <v>34341</v>
      </c>
      <c r="C189" s="3">
        <v>34</v>
      </c>
      <c r="D189" s="2" t="s">
        <v>1204</v>
      </c>
      <c r="E189" s="2" t="s">
        <v>2854</v>
      </c>
      <c r="F189" s="2" t="s">
        <v>907</v>
      </c>
      <c r="G189" s="2" t="s">
        <v>2855</v>
      </c>
      <c r="H189" s="2" t="s">
        <v>1509</v>
      </c>
      <c r="I189" s="2" t="s">
        <v>1921</v>
      </c>
      <c r="J189" s="2"/>
      <c r="K189" s="2" t="s">
        <v>2038</v>
      </c>
      <c r="L189" s="2" t="s">
        <v>2039</v>
      </c>
      <c r="M189" s="2" t="s">
        <v>1437</v>
      </c>
      <c r="N189" s="2" t="s">
        <v>2856</v>
      </c>
      <c r="O189" s="2" t="s">
        <v>2065</v>
      </c>
      <c r="P189" s="2" t="s">
        <v>2042</v>
      </c>
      <c r="Q189" s="4" t="s">
        <v>2857</v>
      </c>
    </row>
    <row r="190" spans="1:17" ht="15" customHeight="1" x14ac:dyDescent="0.3">
      <c r="A190" s="2" t="s">
        <v>454</v>
      </c>
      <c r="B190" s="2" t="s">
        <v>34342</v>
      </c>
      <c r="C190" s="3">
        <v>35</v>
      </c>
      <c r="D190" s="2" t="s">
        <v>1213</v>
      </c>
      <c r="E190" s="2" t="s">
        <v>2858</v>
      </c>
      <c r="F190" s="2" t="s">
        <v>2278</v>
      </c>
      <c r="G190" s="2" t="s">
        <v>2859</v>
      </c>
      <c r="H190" s="2" t="s">
        <v>2860</v>
      </c>
      <c r="I190" s="2" t="s">
        <v>2861</v>
      </c>
      <c r="J190" s="2" t="s">
        <v>2862</v>
      </c>
      <c r="K190" s="2" t="s">
        <v>2038</v>
      </c>
      <c r="L190" s="2" t="s">
        <v>2084</v>
      </c>
      <c r="M190" s="2" t="s">
        <v>2863</v>
      </c>
      <c r="N190" s="2" t="s">
        <v>2864</v>
      </c>
      <c r="O190" s="2" t="s">
        <v>2065</v>
      </c>
      <c r="P190" s="2" t="s">
        <v>2131</v>
      </c>
      <c r="Q190" s="4" t="s">
        <v>2865</v>
      </c>
    </row>
    <row r="191" spans="1:17" ht="15" customHeight="1" x14ac:dyDescent="0.3">
      <c r="A191" s="2" t="s">
        <v>454</v>
      </c>
      <c r="B191" s="2" t="s">
        <v>34342</v>
      </c>
      <c r="C191" s="3">
        <v>35</v>
      </c>
      <c r="D191" s="2" t="s">
        <v>1213</v>
      </c>
      <c r="E191" s="2" t="s">
        <v>2866</v>
      </c>
      <c r="F191" s="2" t="s">
        <v>907</v>
      </c>
      <c r="G191" s="2" t="s">
        <v>2867</v>
      </c>
      <c r="H191" s="2" t="s">
        <v>2868</v>
      </c>
      <c r="I191" s="2" t="s">
        <v>2869</v>
      </c>
      <c r="J191" s="2" t="s">
        <v>2870</v>
      </c>
      <c r="K191" s="2" t="s">
        <v>2038</v>
      </c>
      <c r="L191" s="2" t="s">
        <v>2039</v>
      </c>
      <c r="M191" s="2" t="s">
        <v>2871</v>
      </c>
      <c r="N191" s="2" t="s">
        <v>2872</v>
      </c>
      <c r="O191" s="2" t="s">
        <v>2065</v>
      </c>
      <c r="P191" s="2" t="s">
        <v>2131</v>
      </c>
      <c r="Q191" s="4" t="s">
        <v>2873</v>
      </c>
    </row>
    <row r="192" spans="1:17" ht="15" customHeight="1" x14ac:dyDescent="0.3">
      <c r="A192" s="2" t="s">
        <v>454</v>
      </c>
      <c r="B192" s="2" t="s">
        <v>34342</v>
      </c>
      <c r="C192" s="3">
        <v>35</v>
      </c>
      <c r="D192" s="2" t="s">
        <v>1213</v>
      </c>
      <c r="E192" s="2" t="s">
        <v>2874</v>
      </c>
      <c r="F192" s="2" t="s">
        <v>1905</v>
      </c>
      <c r="G192" s="2" t="s">
        <v>2875</v>
      </c>
      <c r="H192" s="2" t="s">
        <v>2876</v>
      </c>
      <c r="I192" s="2"/>
      <c r="J192" s="2"/>
      <c r="K192" s="2" t="s">
        <v>2877</v>
      </c>
      <c r="L192" s="2"/>
      <c r="M192" s="2"/>
      <c r="N192" s="2" t="s">
        <v>2878</v>
      </c>
      <c r="O192" s="2"/>
      <c r="P192" s="2"/>
      <c r="Q192" s="4" t="s">
        <v>2879</v>
      </c>
    </row>
    <row r="193" spans="1:17" ht="15" customHeight="1" x14ac:dyDescent="0.3">
      <c r="A193" s="2" t="s">
        <v>454</v>
      </c>
      <c r="B193" s="2" t="s">
        <v>34342</v>
      </c>
      <c r="C193" s="3">
        <v>35</v>
      </c>
      <c r="D193" s="2" t="s">
        <v>1213</v>
      </c>
      <c r="E193" s="2" t="s">
        <v>2880</v>
      </c>
      <c r="F193" s="2" t="s">
        <v>1905</v>
      </c>
      <c r="G193" s="2" t="s">
        <v>2881</v>
      </c>
      <c r="H193" s="2" t="s">
        <v>2882</v>
      </c>
      <c r="I193" s="2" t="s">
        <v>2883</v>
      </c>
      <c r="J193" s="2"/>
      <c r="K193" s="2" t="s">
        <v>2884</v>
      </c>
      <c r="L193" s="2"/>
      <c r="M193" s="2"/>
      <c r="N193" s="2" t="s">
        <v>2885</v>
      </c>
      <c r="O193" s="2"/>
      <c r="P193" s="2"/>
      <c r="Q193" s="4" t="s">
        <v>2886</v>
      </c>
    </row>
    <row r="194" spans="1:17" ht="15" customHeight="1" x14ac:dyDescent="0.3">
      <c r="A194" s="2" t="s">
        <v>454</v>
      </c>
      <c r="B194" s="2" t="s">
        <v>34342</v>
      </c>
      <c r="C194" s="3">
        <v>35</v>
      </c>
      <c r="D194" s="2" t="s">
        <v>1213</v>
      </c>
      <c r="E194" s="2" t="s">
        <v>2887</v>
      </c>
      <c r="F194" s="2" t="s">
        <v>1905</v>
      </c>
      <c r="G194" s="2" t="s">
        <v>2888</v>
      </c>
      <c r="H194" s="2" t="s">
        <v>2889</v>
      </c>
      <c r="I194" s="2" t="s">
        <v>2890</v>
      </c>
      <c r="J194" s="2"/>
      <c r="K194" s="2" t="s">
        <v>1934</v>
      </c>
      <c r="L194" s="2"/>
      <c r="M194" s="2"/>
      <c r="N194" s="2" t="s">
        <v>2891</v>
      </c>
      <c r="O194" s="2"/>
      <c r="P194" s="2"/>
      <c r="Q194" s="4" t="s">
        <v>2892</v>
      </c>
    </row>
    <row r="195" spans="1:17" ht="15" customHeight="1" x14ac:dyDescent="0.3">
      <c r="A195" s="2" t="s">
        <v>454</v>
      </c>
      <c r="B195" s="2" t="s">
        <v>34342</v>
      </c>
      <c r="C195" s="3">
        <v>35</v>
      </c>
      <c r="D195" s="2" t="s">
        <v>1213</v>
      </c>
      <c r="E195" s="2" t="s">
        <v>2893</v>
      </c>
      <c r="F195" s="2" t="s">
        <v>1905</v>
      </c>
      <c r="G195" s="2" t="s">
        <v>2894</v>
      </c>
      <c r="H195" s="2" t="s">
        <v>2895</v>
      </c>
      <c r="I195" s="2" t="s">
        <v>2896</v>
      </c>
      <c r="J195" s="2"/>
      <c r="K195" s="2" t="s">
        <v>1978</v>
      </c>
      <c r="L195" s="2"/>
      <c r="M195" s="2"/>
      <c r="N195" s="2" t="s">
        <v>2897</v>
      </c>
      <c r="O195" s="2"/>
      <c r="P195" s="2"/>
      <c r="Q195" s="4" t="s">
        <v>2898</v>
      </c>
    </row>
    <row r="196" spans="1:17" ht="15" customHeight="1" x14ac:dyDescent="0.3">
      <c r="A196" s="2" t="s">
        <v>454</v>
      </c>
      <c r="B196" s="2" t="s">
        <v>34342</v>
      </c>
      <c r="C196" s="3">
        <v>35</v>
      </c>
      <c r="D196" s="2" t="s">
        <v>1213</v>
      </c>
      <c r="E196" s="2" t="s">
        <v>2899</v>
      </c>
      <c r="F196" s="2" t="s">
        <v>1946</v>
      </c>
      <c r="G196" s="2" t="s">
        <v>2900</v>
      </c>
      <c r="H196" s="2" t="s">
        <v>2901</v>
      </c>
      <c r="I196" s="2" t="s">
        <v>2261</v>
      </c>
      <c r="J196" s="2"/>
      <c r="K196" s="2" t="s">
        <v>1984</v>
      </c>
      <c r="L196" s="2"/>
      <c r="M196" s="2"/>
      <c r="N196" s="2" t="s">
        <v>2902</v>
      </c>
      <c r="O196" s="2"/>
      <c r="P196" s="2"/>
      <c r="Q196" s="4" t="s">
        <v>2903</v>
      </c>
    </row>
    <row r="197" spans="1:17" ht="15" customHeight="1" x14ac:dyDescent="0.3">
      <c r="A197" s="2" t="s">
        <v>454</v>
      </c>
      <c r="B197" s="2" t="s">
        <v>34342</v>
      </c>
      <c r="C197" s="3">
        <v>35</v>
      </c>
      <c r="D197" s="2" t="s">
        <v>1213</v>
      </c>
      <c r="E197" s="2" t="s">
        <v>2904</v>
      </c>
      <c r="F197" s="2" t="s">
        <v>1946</v>
      </c>
      <c r="G197" s="2" t="s">
        <v>2905</v>
      </c>
      <c r="H197" s="2" t="s">
        <v>2906</v>
      </c>
      <c r="I197" s="2" t="s">
        <v>2907</v>
      </c>
      <c r="J197" s="2"/>
      <c r="K197" s="2" t="s">
        <v>1978</v>
      </c>
      <c r="L197" s="2"/>
      <c r="M197" s="2"/>
      <c r="N197" s="2" t="s">
        <v>2908</v>
      </c>
      <c r="O197" s="2"/>
      <c r="P197" s="2"/>
      <c r="Q197" s="4" t="s">
        <v>2909</v>
      </c>
    </row>
    <row r="198" spans="1:17" ht="15" customHeight="1" x14ac:dyDescent="0.3">
      <c r="A198" s="2" t="s">
        <v>465</v>
      </c>
      <c r="B198" s="2" t="s">
        <v>34343</v>
      </c>
      <c r="C198" s="3">
        <v>36</v>
      </c>
      <c r="D198" s="2" t="s">
        <v>1222</v>
      </c>
      <c r="E198" s="2" t="s">
        <v>2910</v>
      </c>
      <c r="F198" s="2" t="s">
        <v>1905</v>
      </c>
      <c r="G198" s="2" t="s">
        <v>2911</v>
      </c>
      <c r="H198" s="2" t="s">
        <v>1509</v>
      </c>
      <c r="I198" s="2"/>
      <c r="J198" s="2"/>
      <c r="K198" s="2" t="s">
        <v>1984</v>
      </c>
      <c r="L198" s="2"/>
      <c r="M198" s="2"/>
      <c r="N198" s="2" t="s">
        <v>1212</v>
      </c>
      <c r="O198" s="2"/>
      <c r="P198" s="2"/>
      <c r="Q198" s="4" t="s">
        <v>2912</v>
      </c>
    </row>
    <row r="199" spans="1:17" ht="15" customHeight="1" x14ac:dyDescent="0.3">
      <c r="A199" s="2" t="s">
        <v>465</v>
      </c>
      <c r="B199" s="2" t="s">
        <v>34343</v>
      </c>
      <c r="C199" s="3">
        <v>36</v>
      </c>
      <c r="D199" s="2" t="s">
        <v>1222</v>
      </c>
      <c r="E199" s="2" t="s">
        <v>2913</v>
      </c>
      <c r="F199" s="2" t="s">
        <v>1905</v>
      </c>
      <c r="G199" s="2" t="s">
        <v>2914</v>
      </c>
      <c r="H199" s="2" t="s">
        <v>2915</v>
      </c>
      <c r="I199" s="2"/>
      <c r="J199" s="2"/>
      <c r="K199" s="2" t="s">
        <v>1909</v>
      </c>
      <c r="L199" s="2"/>
      <c r="M199" s="2"/>
      <c r="N199" s="2" t="s">
        <v>876</v>
      </c>
      <c r="O199" s="2"/>
      <c r="P199" s="2"/>
      <c r="Q199" s="4" t="s">
        <v>2916</v>
      </c>
    </row>
    <row r="200" spans="1:17" ht="15" customHeight="1" x14ac:dyDescent="0.3">
      <c r="A200" s="2" t="s">
        <v>476</v>
      </c>
      <c r="B200" s="2" t="s">
        <v>34344</v>
      </c>
      <c r="C200" s="3">
        <v>37</v>
      </c>
      <c r="D200" s="2" t="s">
        <v>1232</v>
      </c>
      <c r="E200" s="2" t="s">
        <v>2917</v>
      </c>
      <c r="F200" s="2" t="s">
        <v>907</v>
      </c>
      <c r="G200" s="2" t="s">
        <v>2918</v>
      </c>
      <c r="H200" s="2" t="s">
        <v>2919</v>
      </c>
      <c r="I200" s="2" t="s">
        <v>1231</v>
      </c>
      <c r="J200" s="2"/>
      <c r="K200" s="2" t="s">
        <v>2062</v>
      </c>
      <c r="L200" s="2" t="s">
        <v>2084</v>
      </c>
      <c r="M200" s="2" t="s">
        <v>2086</v>
      </c>
      <c r="N200" s="2" t="s">
        <v>2920</v>
      </c>
      <c r="O200" s="2" t="s">
        <v>2921</v>
      </c>
      <c r="P200" s="2"/>
      <c r="Q200" s="4" t="s">
        <v>2922</v>
      </c>
    </row>
    <row r="201" spans="1:17" ht="15" customHeight="1" x14ac:dyDescent="0.3">
      <c r="A201" s="2" t="s">
        <v>476</v>
      </c>
      <c r="B201" s="2" t="s">
        <v>34344</v>
      </c>
      <c r="C201" s="3">
        <v>37</v>
      </c>
      <c r="D201" s="2" t="s">
        <v>1232</v>
      </c>
      <c r="E201" s="2" t="s">
        <v>2923</v>
      </c>
      <c r="F201" s="2" t="s">
        <v>1905</v>
      </c>
      <c r="G201" s="2" t="s">
        <v>2924</v>
      </c>
      <c r="H201" s="2" t="s">
        <v>2925</v>
      </c>
      <c r="I201" s="2"/>
      <c r="J201" s="2"/>
      <c r="K201" s="2" t="s">
        <v>2307</v>
      </c>
      <c r="L201" s="2"/>
      <c r="M201" s="2"/>
      <c r="N201" s="2" t="s">
        <v>2926</v>
      </c>
      <c r="O201" s="2"/>
      <c r="P201" s="2"/>
      <c r="Q201" s="4" t="s">
        <v>2927</v>
      </c>
    </row>
    <row r="202" spans="1:17" ht="15" customHeight="1" x14ac:dyDescent="0.3">
      <c r="A202" s="2" t="s">
        <v>476</v>
      </c>
      <c r="B202" s="2" t="s">
        <v>34344</v>
      </c>
      <c r="C202" s="3">
        <v>37</v>
      </c>
      <c r="D202" s="2" t="s">
        <v>1232</v>
      </c>
      <c r="E202" s="2" t="s">
        <v>2928</v>
      </c>
      <c r="F202" s="2" t="s">
        <v>1905</v>
      </c>
      <c r="G202" s="2" t="s">
        <v>2929</v>
      </c>
      <c r="H202" s="2" t="s">
        <v>2930</v>
      </c>
      <c r="I202" s="2"/>
      <c r="J202" s="2"/>
      <c r="K202" s="2" t="s">
        <v>1978</v>
      </c>
      <c r="L202" s="2"/>
      <c r="M202" s="2"/>
      <c r="N202" s="2" t="s">
        <v>2931</v>
      </c>
      <c r="O202" s="2"/>
      <c r="P202" s="2"/>
      <c r="Q202" s="4" t="s">
        <v>2932</v>
      </c>
    </row>
    <row r="203" spans="1:17" ht="15" customHeight="1" x14ac:dyDescent="0.3">
      <c r="A203" s="2" t="s">
        <v>476</v>
      </c>
      <c r="B203" s="2" t="s">
        <v>34344</v>
      </c>
      <c r="C203" s="3">
        <v>37</v>
      </c>
      <c r="D203" s="2" t="s">
        <v>1232</v>
      </c>
      <c r="E203" s="2" t="s">
        <v>2044</v>
      </c>
      <c r="F203" s="2" t="s">
        <v>1905</v>
      </c>
      <c r="G203" s="2" t="s">
        <v>2045</v>
      </c>
      <c r="H203" s="2" t="s">
        <v>2046</v>
      </c>
      <c r="I203" s="2" t="s">
        <v>2047</v>
      </c>
      <c r="J203" s="2"/>
      <c r="K203" s="2" t="s">
        <v>2048</v>
      </c>
      <c r="L203" s="2"/>
      <c r="M203" s="2"/>
      <c r="N203" s="2" t="s">
        <v>2049</v>
      </c>
      <c r="O203" s="2"/>
      <c r="P203" s="2"/>
      <c r="Q203" s="4" t="s">
        <v>2050</v>
      </c>
    </row>
    <row r="204" spans="1:17" ht="15" customHeight="1" x14ac:dyDescent="0.3">
      <c r="A204" s="2" t="s">
        <v>476</v>
      </c>
      <c r="B204" s="2" t="s">
        <v>34344</v>
      </c>
      <c r="C204" s="3">
        <v>37</v>
      </c>
      <c r="D204" s="2" t="s">
        <v>1232</v>
      </c>
      <c r="E204" s="2" t="s">
        <v>2933</v>
      </c>
      <c r="F204" s="2" t="s">
        <v>1905</v>
      </c>
      <c r="G204" s="2" t="s">
        <v>2934</v>
      </c>
      <c r="H204" s="2" t="s">
        <v>1920</v>
      </c>
      <c r="I204" s="2"/>
      <c r="J204" s="2"/>
      <c r="K204" s="2" t="s">
        <v>2935</v>
      </c>
      <c r="L204" s="2"/>
      <c r="M204" s="2"/>
      <c r="N204" s="2" t="s">
        <v>1474</v>
      </c>
      <c r="O204" s="2"/>
      <c r="P204" s="2"/>
      <c r="Q204" s="4" t="s">
        <v>2936</v>
      </c>
    </row>
    <row r="205" spans="1:17" ht="15" customHeight="1" x14ac:dyDescent="0.3">
      <c r="A205" s="2" t="s">
        <v>476</v>
      </c>
      <c r="B205" s="2" t="s">
        <v>34344</v>
      </c>
      <c r="C205" s="3">
        <v>37</v>
      </c>
      <c r="D205" s="2" t="s">
        <v>1232</v>
      </c>
      <c r="E205" s="2" t="s">
        <v>2913</v>
      </c>
      <c r="F205" s="2" t="s">
        <v>1905</v>
      </c>
      <c r="G205" s="2" t="s">
        <v>2914</v>
      </c>
      <c r="H205" s="2" t="s">
        <v>2915</v>
      </c>
      <c r="I205" s="2"/>
      <c r="J205" s="2"/>
      <c r="K205" s="2" t="s">
        <v>1909</v>
      </c>
      <c r="L205" s="2"/>
      <c r="M205" s="2"/>
      <c r="N205" s="2" t="s">
        <v>876</v>
      </c>
      <c r="O205" s="2"/>
      <c r="P205" s="2"/>
      <c r="Q205" s="4" t="s">
        <v>2916</v>
      </c>
    </row>
    <row r="206" spans="1:17" ht="15" customHeight="1" x14ac:dyDescent="0.3">
      <c r="A206" s="2" t="s">
        <v>476</v>
      </c>
      <c r="B206" s="2" t="s">
        <v>34344</v>
      </c>
      <c r="C206" s="3">
        <v>37</v>
      </c>
      <c r="D206" s="2" t="s">
        <v>1232</v>
      </c>
      <c r="E206" s="2" t="s">
        <v>2937</v>
      </c>
      <c r="F206" s="2" t="s">
        <v>1905</v>
      </c>
      <c r="G206" s="2" t="s">
        <v>2938</v>
      </c>
      <c r="H206" s="2" t="s">
        <v>2939</v>
      </c>
      <c r="I206" s="2" t="s">
        <v>2940</v>
      </c>
      <c r="J206" s="2" t="s">
        <v>2941</v>
      </c>
      <c r="K206" s="2" t="s">
        <v>2942</v>
      </c>
      <c r="L206" s="2"/>
      <c r="M206" s="2"/>
      <c r="N206" s="2" t="s">
        <v>2943</v>
      </c>
      <c r="O206" s="2"/>
      <c r="P206" s="2"/>
      <c r="Q206" s="4" t="s">
        <v>2944</v>
      </c>
    </row>
    <row r="207" spans="1:17" ht="15" customHeight="1" x14ac:dyDescent="0.3">
      <c r="A207" s="2" t="s">
        <v>476</v>
      </c>
      <c r="B207" s="2" t="s">
        <v>34344</v>
      </c>
      <c r="C207" s="3">
        <v>37</v>
      </c>
      <c r="D207" s="2" t="s">
        <v>1232</v>
      </c>
      <c r="E207" s="2" t="s">
        <v>2945</v>
      </c>
      <c r="F207" s="2" t="s">
        <v>1905</v>
      </c>
      <c r="G207" s="2" t="s">
        <v>2946</v>
      </c>
      <c r="H207" s="2" t="s">
        <v>1509</v>
      </c>
      <c r="I207" s="2" t="s">
        <v>2947</v>
      </c>
      <c r="J207" s="2"/>
      <c r="K207" s="2" t="s">
        <v>2307</v>
      </c>
      <c r="L207" s="2"/>
      <c r="M207" s="2"/>
      <c r="N207" s="2" t="s">
        <v>2195</v>
      </c>
      <c r="O207" s="2"/>
      <c r="P207" s="2"/>
      <c r="Q207" s="4" t="s">
        <v>2948</v>
      </c>
    </row>
    <row r="208" spans="1:17" ht="15" customHeight="1" x14ac:dyDescent="0.3">
      <c r="A208" s="2" t="s">
        <v>476</v>
      </c>
      <c r="B208" s="2" t="s">
        <v>34344</v>
      </c>
      <c r="C208" s="3">
        <v>37</v>
      </c>
      <c r="D208" s="2" t="s">
        <v>1232</v>
      </c>
      <c r="E208" s="2" t="s">
        <v>2949</v>
      </c>
      <c r="F208" s="2" t="s">
        <v>1905</v>
      </c>
      <c r="G208" s="2" t="s">
        <v>2950</v>
      </c>
      <c r="H208" s="2" t="s">
        <v>2951</v>
      </c>
      <c r="I208" s="2"/>
      <c r="J208" s="2"/>
      <c r="K208" s="2" t="s">
        <v>2952</v>
      </c>
      <c r="L208" s="2"/>
      <c r="M208" s="2"/>
      <c r="N208" s="2" t="s">
        <v>1515</v>
      </c>
      <c r="O208" s="2"/>
      <c r="P208" s="2"/>
      <c r="Q208" s="4" t="s">
        <v>2953</v>
      </c>
    </row>
    <row r="209" spans="1:17" ht="15" customHeight="1" x14ac:dyDescent="0.3">
      <c r="A209" s="2" t="s">
        <v>476</v>
      </c>
      <c r="B209" s="2" t="s">
        <v>34344</v>
      </c>
      <c r="C209" s="3">
        <v>37</v>
      </c>
      <c r="D209" s="2" t="s">
        <v>1232</v>
      </c>
      <c r="E209" s="2" t="s">
        <v>2954</v>
      </c>
      <c r="F209" s="2" t="s">
        <v>1905</v>
      </c>
      <c r="G209" s="2" t="s">
        <v>2955</v>
      </c>
      <c r="H209" s="2" t="s">
        <v>2956</v>
      </c>
      <c r="I209" s="2"/>
      <c r="J209" s="2"/>
      <c r="K209" s="2" t="s">
        <v>2183</v>
      </c>
      <c r="L209" s="2"/>
      <c r="M209" s="2"/>
      <c r="N209" s="2" t="s">
        <v>2667</v>
      </c>
      <c r="O209" s="2"/>
      <c r="P209" s="2"/>
      <c r="Q209" s="4" t="s">
        <v>2957</v>
      </c>
    </row>
    <row r="210" spans="1:17" ht="15" customHeight="1" x14ac:dyDescent="0.3">
      <c r="A210" s="2" t="s">
        <v>476</v>
      </c>
      <c r="B210" s="2" t="s">
        <v>34344</v>
      </c>
      <c r="C210" s="3">
        <v>37</v>
      </c>
      <c r="D210" s="2" t="s">
        <v>1232</v>
      </c>
      <c r="E210" s="2" t="s">
        <v>2958</v>
      </c>
      <c r="F210" s="2" t="s">
        <v>1905</v>
      </c>
      <c r="G210" s="2" t="s">
        <v>2959</v>
      </c>
      <c r="H210" s="2" t="s">
        <v>2960</v>
      </c>
      <c r="I210" s="2"/>
      <c r="J210" s="2"/>
      <c r="K210" s="2" t="s">
        <v>1915</v>
      </c>
      <c r="L210" s="2"/>
      <c r="M210" s="2"/>
      <c r="N210" s="2" t="s">
        <v>2961</v>
      </c>
      <c r="O210" s="2"/>
      <c r="P210" s="2"/>
      <c r="Q210" s="4" t="s">
        <v>2962</v>
      </c>
    </row>
    <row r="211" spans="1:17" ht="15" customHeight="1" x14ac:dyDescent="0.3">
      <c r="A211" s="2" t="s">
        <v>476</v>
      </c>
      <c r="B211" s="2" t="s">
        <v>34344</v>
      </c>
      <c r="C211" s="3">
        <v>37</v>
      </c>
      <c r="D211" s="2" t="s">
        <v>1232</v>
      </c>
      <c r="E211" s="2" t="s">
        <v>2963</v>
      </c>
      <c r="F211" s="2" t="s">
        <v>1905</v>
      </c>
      <c r="G211" s="2" t="s">
        <v>2964</v>
      </c>
      <c r="H211" s="2" t="s">
        <v>2965</v>
      </c>
      <c r="I211" s="2"/>
      <c r="J211" s="2"/>
      <c r="K211" s="2" t="s">
        <v>1984</v>
      </c>
      <c r="L211" s="2"/>
      <c r="M211" s="2"/>
      <c r="N211" s="2" t="s">
        <v>2342</v>
      </c>
      <c r="O211" s="2"/>
      <c r="P211" s="2"/>
      <c r="Q211" s="4" t="s">
        <v>2966</v>
      </c>
    </row>
    <row r="212" spans="1:17" ht="15" customHeight="1" x14ac:dyDescent="0.3">
      <c r="A212" s="2" t="s">
        <v>476</v>
      </c>
      <c r="B212" s="2" t="s">
        <v>34344</v>
      </c>
      <c r="C212" s="3">
        <v>37</v>
      </c>
      <c r="D212" s="2" t="s">
        <v>1232</v>
      </c>
      <c r="E212" s="2" t="s">
        <v>2967</v>
      </c>
      <c r="F212" s="2" t="s">
        <v>1946</v>
      </c>
      <c r="G212" s="2" t="s">
        <v>2968</v>
      </c>
      <c r="H212" s="2" t="s">
        <v>2060</v>
      </c>
      <c r="I212" s="2"/>
      <c r="J212" s="2"/>
      <c r="K212" s="2" t="s">
        <v>2969</v>
      </c>
      <c r="L212" s="2"/>
      <c r="M212" s="2"/>
      <c r="N212" s="2" t="s">
        <v>2970</v>
      </c>
      <c r="O212" s="2"/>
      <c r="P212" s="2"/>
      <c r="Q212" s="4" t="s">
        <v>2971</v>
      </c>
    </row>
    <row r="213" spans="1:17" ht="15" customHeight="1" x14ac:dyDescent="0.3">
      <c r="A213" s="2" t="s">
        <v>497</v>
      </c>
      <c r="B213" s="2" t="s">
        <v>34346</v>
      </c>
      <c r="C213" s="3">
        <v>39</v>
      </c>
      <c r="D213" s="2" t="s">
        <v>1266</v>
      </c>
      <c r="E213" s="2" t="s">
        <v>2928</v>
      </c>
      <c r="F213" s="2" t="s">
        <v>1905</v>
      </c>
      <c r="G213" s="2" t="s">
        <v>2929</v>
      </c>
      <c r="H213" s="2" t="s">
        <v>2930</v>
      </c>
      <c r="I213" s="2"/>
      <c r="J213" s="2"/>
      <c r="K213" s="2" t="s">
        <v>1978</v>
      </c>
      <c r="L213" s="2"/>
      <c r="M213" s="2"/>
      <c r="N213" s="2" t="s">
        <v>2931</v>
      </c>
      <c r="O213" s="2"/>
      <c r="P213" s="2"/>
      <c r="Q213" s="4" t="s">
        <v>2932</v>
      </c>
    </row>
    <row r="214" spans="1:17" ht="15" customHeight="1" x14ac:dyDescent="0.3">
      <c r="A214" s="2" t="s">
        <v>497</v>
      </c>
      <c r="B214" s="2" t="s">
        <v>34346</v>
      </c>
      <c r="C214" s="3">
        <v>39</v>
      </c>
      <c r="D214" s="2" t="s">
        <v>1266</v>
      </c>
      <c r="E214" s="2" t="s">
        <v>2972</v>
      </c>
      <c r="F214" s="2" t="s">
        <v>2278</v>
      </c>
      <c r="G214" s="2" t="s">
        <v>2973</v>
      </c>
      <c r="H214" s="2" t="s">
        <v>2094</v>
      </c>
      <c r="I214" s="2" t="s">
        <v>501</v>
      </c>
      <c r="J214" s="2" t="s">
        <v>2974</v>
      </c>
      <c r="K214" s="2" t="s">
        <v>2062</v>
      </c>
      <c r="L214" s="2" t="s">
        <v>2084</v>
      </c>
      <c r="M214" s="2" t="s">
        <v>2975</v>
      </c>
      <c r="N214" s="2" t="s">
        <v>2976</v>
      </c>
      <c r="O214" s="2" t="s">
        <v>2041</v>
      </c>
      <c r="P214" s="2"/>
      <c r="Q214" s="4" t="s">
        <v>2977</v>
      </c>
    </row>
    <row r="215" spans="1:17" ht="15" customHeight="1" x14ac:dyDescent="0.3">
      <c r="A215" s="2" t="s">
        <v>497</v>
      </c>
      <c r="B215" s="2" t="s">
        <v>34346</v>
      </c>
      <c r="C215" s="3">
        <v>39</v>
      </c>
      <c r="D215" s="2" t="s">
        <v>1266</v>
      </c>
      <c r="E215" s="2" t="s">
        <v>2978</v>
      </c>
      <c r="F215" s="2" t="s">
        <v>1905</v>
      </c>
      <c r="G215" s="2" t="s">
        <v>2979</v>
      </c>
      <c r="H215" s="2" t="s">
        <v>2980</v>
      </c>
      <c r="I215" s="2"/>
      <c r="J215" s="2"/>
      <c r="K215" s="2" t="s">
        <v>1964</v>
      </c>
      <c r="L215" s="2"/>
      <c r="M215" s="2"/>
      <c r="N215" s="2" t="s">
        <v>1212</v>
      </c>
      <c r="O215" s="2"/>
      <c r="P215" s="2"/>
      <c r="Q215" s="4" t="s">
        <v>2981</v>
      </c>
    </row>
    <row r="216" spans="1:17" ht="15" customHeight="1" x14ac:dyDescent="0.3">
      <c r="A216" s="2" t="s">
        <v>497</v>
      </c>
      <c r="B216" s="2" t="s">
        <v>34346</v>
      </c>
      <c r="C216" s="3">
        <v>39</v>
      </c>
      <c r="D216" s="2" t="s">
        <v>1266</v>
      </c>
      <c r="E216" s="2" t="s">
        <v>2982</v>
      </c>
      <c r="F216" s="2" t="s">
        <v>1905</v>
      </c>
      <c r="G216" s="2" t="s">
        <v>2983</v>
      </c>
      <c r="H216" s="2" t="s">
        <v>2984</v>
      </c>
      <c r="I216" s="2" t="s">
        <v>2985</v>
      </c>
      <c r="J216" s="2"/>
      <c r="K216" s="2" t="s">
        <v>2986</v>
      </c>
      <c r="L216" s="2"/>
      <c r="M216" s="2"/>
      <c r="N216" s="2" t="s">
        <v>2987</v>
      </c>
      <c r="O216" s="2"/>
      <c r="P216" s="2"/>
      <c r="Q216" s="4" t="s">
        <v>2988</v>
      </c>
    </row>
    <row r="217" spans="1:17" ht="15" customHeight="1" x14ac:dyDescent="0.3">
      <c r="A217" s="2" t="s">
        <v>497</v>
      </c>
      <c r="B217" s="2" t="s">
        <v>34346</v>
      </c>
      <c r="C217" s="3">
        <v>39</v>
      </c>
      <c r="D217" s="2" t="s">
        <v>1266</v>
      </c>
      <c r="E217" s="2" t="s">
        <v>2989</v>
      </c>
      <c r="F217" s="2" t="s">
        <v>1905</v>
      </c>
      <c r="G217" s="2" t="s">
        <v>2990</v>
      </c>
      <c r="H217" s="2" t="s">
        <v>2991</v>
      </c>
      <c r="I217" s="2"/>
      <c r="J217" s="2"/>
      <c r="K217" s="2" t="s">
        <v>2992</v>
      </c>
      <c r="L217" s="2"/>
      <c r="M217" s="2"/>
      <c r="N217" s="2" t="s">
        <v>2993</v>
      </c>
      <c r="O217" s="2"/>
      <c r="P217" s="2"/>
      <c r="Q217" s="4" t="s">
        <v>2994</v>
      </c>
    </row>
    <row r="218" spans="1:17" ht="15" customHeight="1" x14ac:dyDescent="0.3">
      <c r="A218" s="2" t="s">
        <v>497</v>
      </c>
      <c r="B218" s="2" t="s">
        <v>34346</v>
      </c>
      <c r="C218" s="3">
        <v>39</v>
      </c>
      <c r="D218" s="2" t="s">
        <v>1266</v>
      </c>
      <c r="E218" s="2" t="s">
        <v>2995</v>
      </c>
      <c r="F218" s="2" t="s">
        <v>1912</v>
      </c>
      <c r="G218" s="2" t="s">
        <v>2996</v>
      </c>
      <c r="H218" s="2" t="s">
        <v>2997</v>
      </c>
      <c r="I218" s="2"/>
      <c r="J218" s="2"/>
      <c r="K218" s="2" t="s">
        <v>1915</v>
      </c>
      <c r="L218" s="2"/>
      <c r="M218" s="2"/>
      <c r="N218" s="2" t="s">
        <v>2998</v>
      </c>
      <c r="O218" s="2"/>
      <c r="P218" s="2"/>
      <c r="Q218" s="4" t="s">
        <v>2999</v>
      </c>
    </row>
    <row r="219" spans="1:17" ht="15" customHeight="1" x14ac:dyDescent="0.3">
      <c r="A219" s="2" t="s">
        <v>497</v>
      </c>
      <c r="B219" s="2" t="s">
        <v>34346</v>
      </c>
      <c r="C219" s="3">
        <v>39</v>
      </c>
      <c r="D219" s="2" t="s">
        <v>1266</v>
      </c>
      <c r="E219" s="2" t="s">
        <v>3000</v>
      </c>
      <c r="F219" s="2" t="s">
        <v>1912</v>
      </c>
      <c r="G219" s="2" t="s">
        <v>3001</v>
      </c>
      <c r="H219" s="2" t="s">
        <v>3002</v>
      </c>
      <c r="I219" s="2"/>
      <c r="J219" s="2"/>
      <c r="K219" s="2" t="s">
        <v>1964</v>
      </c>
      <c r="L219" s="2"/>
      <c r="M219" s="2"/>
      <c r="N219" s="2" t="s">
        <v>905</v>
      </c>
      <c r="O219" s="2"/>
      <c r="P219" s="2"/>
      <c r="Q219" s="4" t="s">
        <v>3003</v>
      </c>
    </row>
    <row r="220" spans="1:17" ht="15" customHeight="1" x14ac:dyDescent="0.3">
      <c r="A220" s="2" t="s">
        <v>497</v>
      </c>
      <c r="B220" s="2" t="s">
        <v>34346</v>
      </c>
      <c r="C220" s="3">
        <v>39</v>
      </c>
      <c r="D220" s="2" t="s">
        <v>1266</v>
      </c>
      <c r="E220" s="2" t="s">
        <v>3004</v>
      </c>
      <c r="F220" s="2" t="s">
        <v>1905</v>
      </c>
      <c r="G220" s="2" t="s">
        <v>3005</v>
      </c>
      <c r="H220" s="2" t="s">
        <v>3006</v>
      </c>
      <c r="I220" s="2"/>
      <c r="J220" s="2"/>
      <c r="K220" s="2" t="s">
        <v>3007</v>
      </c>
      <c r="L220" s="2"/>
      <c r="M220" s="2"/>
      <c r="N220" s="2" t="s">
        <v>3008</v>
      </c>
      <c r="O220" s="2"/>
      <c r="P220" s="2"/>
      <c r="Q220" s="4" t="s">
        <v>3009</v>
      </c>
    </row>
    <row r="221" spans="1:17" ht="15" customHeight="1" x14ac:dyDescent="0.3">
      <c r="A221" s="2" t="s">
        <v>497</v>
      </c>
      <c r="B221" s="2" t="s">
        <v>34346</v>
      </c>
      <c r="C221" s="3">
        <v>39</v>
      </c>
      <c r="D221" s="2" t="s">
        <v>1266</v>
      </c>
      <c r="E221" s="2" t="s">
        <v>3010</v>
      </c>
      <c r="F221" s="2" t="s">
        <v>1912</v>
      </c>
      <c r="G221" s="2" t="s">
        <v>3011</v>
      </c>
      <c r="H221" s="2" t="s">
        <v>3012</v>
      </c>
      <c r="I221" s="2"/>
      <c r="J221" s="2"/>
      <c r="K221" s="2" t="s">
        <v>2301</v>
      </c>
      <c r="L221" s="2"/>
      <c r="M221" s="2"/>
      <c r="N221" s="2" t="s">
        <v>3013</v>
      </c>
      <c r="O221" s="2"/>
      <c r="P221" s="2"/>
      <c r="Q221" s="4" t="s">
        <v>3014</v>
      </c>
    </row>
    <row r="222" spans="1:17" ht="15" customHeight="1" x14ac:dyDescent="0.3">
      <c r="A222" s="2" t="s">
        <v>497</v>
      </c>
      <c r="B222" s="2" t="s">
        <v>34346</v>
      </c>
      <c r="C222" s="3">
        <v>39</v>
      </c>
      <c r="D222" s="2" t="s">
        <v>1266</v>
      </c>
      <c r="E222" s="2" t="s">
        <v>3015</v>
      </c>
      <c r="F222" s="2" t="s">
        <v>1905</v>
      </c>
      <c r="G222" s="2" t="s">
        <v>3016</v>
      </c>
      <c r="H222" s="2" t="s">
        <v>3017</v>
      </c>
      <c r="I222" s="2"/>
      <c r="J222" s="2"/>
      <c r="K222" s="2" t="s">
        <v>2307</v>
      </c>
      <c r="L222" s="2"/>
      <c r="M222" s="2"/>
      <c r="N222" s="2" t="s">
        <v>3018</v>
      </c>
      <c r="O222" s="2"/>
      <c r="P222" s="2"/>
      <c r="Q222" s="4" t="s">
        <v>3019</v>
      </c>
    </row>
    <row r="223" spans="1:17" ht="15" customHeight="1" x14ac:dyDescent="0.3">
      <c r="A223" s="2" t="s">
        <v>510</v>
      </c>
      <c r="B223" s="2" t="s">
        <v>25</v>
      </c>
      <c r="C223" s="3">
        <v>40</v>
      </c>
      <c r="D223" s="2" t="s">
        <v>1286</v>
      </c>
      <c r="E223" s="2" t="s">
        <v>3020</v>
      </c>
      <c r="F223" s="2" t="s">
        <v>1905</v>
      </c>
      <c r="G223" s="2" t="s">
        <v>3021</v>
      </c>
      <c r="H223" s="2" t="s">
        <v>1857</v>
      </c>
      <c r="I223" s="2" t="s">
        <v>2145</v>
      </c>
      <c r="J223" s="2"/>
      <c r="K223" s="2" t="s">
        <v>2558</v>
      </c>
      <c r="L223" s="2"/>
      <c r="M223" s="2"/>
      <c r="N223" s="2" t="s">
        <v>2872</v>
      </c>
      <c r="O223" s="2"/>
      <c r="P223" s="2"/>
      <c r="Q223" s="4" t="s">
        <v>3022</v>
      </c>
    </row>
    <row r="224" spans="1:17" ht="15" customHeight="1" x14ac:dyDescent="0.3">
      <c r="A224" s="2" t="s">
        <v>510</v>
      </c>
      <c r="B224" s="2" t="s">
        <v>25</v>
      </c>
      <c r="C224" s="3">
        <v>40</v>
      </c>
      <c r="D224" s="2" t="s">
        <v>1286</v>
      </c>
      <c r="E224" s="2" t="s">
        <v>3023</v>
      </c>
      <c r="F224" s="2" t="s">
        <v>1912</v>
      </c>
      <c r="G224" s="2" t="s">
        <v>3024</v>
      </c>
      <c r="H224" s="2" t="s">
        <v>3025</v>
      </c>
      <c r="I224" s="2" t="s">
        <v>3026</v>
      </c>
      <c r="J224" s="2"/>
      <c r="K224" s="2" t="s">
        <v>2884</v>
      </c>
      <c r="L224" s="2"/>
      <c r="M224" s="2"/>
      <c r="N224" s="2" t="s">
        <v>3027</v>
      </c>
      <c r="O224" s="2"/>
      <c r="P224" s="2"/>
      <c r="Q224" s="4" t="s">
        <v>3028</v>
      </c>
    </row>
    <row r="225" spans="1:17" ht="15" customHeight="1" x14ac:dyDescent="0.3">
      <c r="A225" s="2" t="s">
        <v>510</v>
      </c>
      <c r="B225" s="2" t="s">
        <v>25</v>
      </c>
      <c r="C225" s="3">
        <v>40</v>
      </c>
      <c r="D225" s="2" t="s">
        <v>1286</v>
      </c>
      <c r="E225" s="2" t="s">
        <v>3029</v>
      </c>
      <c r="F225" s="2" t="s">
        <v>1905</v>
      </c>
      <c r="G225" s="2" t="s">
        <v>3030</v>
      </c>
      <c r="H225" s="2" t="s">
        <v>1857</v>
      </c>
      <c r="I225" s="2" t="s">
        <v>3026</v>
      </c>
      <c r="J225" s="2"/>
      <c r="K225" s="2" t="s">
        <v>2884</v>
      </c>
      <c r="L225" s="2"/>
      <c r="M225" s="2"/>
      <c r="N225" s="2" t="s">
        <v>3027</v>
      </c>
      <c r="O225" s="2"/>
      <c r="P225" s="2"/>
      <c r="Q225" s="4" t="s">
        <v>3031</v>
      </c>
    </row>
    <row r="226" spans="1:17" ht="15" customHeight="1" x14ac:dyDescent="0.3">
      <c r="A226" s="2" t="s">
        <v>510</v>
      </c>
      <c r="B226" s="2" t="s">
        <v>25</v>
      </c>
      <c r="C226" s="3">
        <v>40</v>
      </c>
      <c r="D226" s="2" t="s">
        <v>1286</v>
      </c>
      <c r="E226" s="2" t="s">
        <v>3032</v>
      </c>
      <c r="F226" s="2" t="s">
        <v>1905</v>
      </c>
      <c r="G226" s="2" t="s">
        <v>3033</v>
      </c>
      <c r="H226" s="2" t="s">
        <v>1857</v>
      </c>
      <c r="I226" s="2" t="s">
        <v>3026</v>
      </c>
      <c r="J226" s="2"/>
      <c r="K226" s="2" t="s">
        <v>2139</v>
      </c>
      <c r="L226" s="2"/>
      <c r="M226" s="2"/>
      <c r="N226" s="2" t="s">
        <v>3034</v>
      </c>
      <c r="O226" s="2"/>
      <c r="P226" s="2"/>
      <c r="Q226" s="4" t="s">
        <v>3035</v>
      </c>
    </row>
    <row r="227" spans="1:17" ht="15" customHeight="1" x14ac:dyDescent="0.3">
      <c r="A227" s="2" t="s">
        <v>510</v>
      </c>
      <c r="B227" s="2" t="s">
        <v>25</v>
      </c>
      <c r="C227" s="3">
        <v>40</v>
      </c>
      <c r="D227" s="2" t="s">
        <v>1286</v>
      </c>
      <c r="E227" s="2" t="s">
        <v>3036</v>
      </c>
      <c r="F227" s="2" t="s">
        <v>1912</v>
      </c>
      <c r="G227" s="2" t="s">
        <v>3037</v>
      </c>
      <c r="H227" s="2" t="s">
        <v>3038</v>
      </c>
      <c r="I227" s="2" t="s">
        <v>3039</v>
      </c>
      <c r="J227" s="2"/>
      <c r="K227" s="2" t="s">
        <v>2558</v>
      </c>
      <c r="L227" s="2"/>
      <c r="M227" s="2"/>
      <c r="N227" s="2" t="s">
        <v>3040</v>
      </c>
      <c r="O227" s="2"/>
      <c r="P227" s="2"/>
      <c r="Q227" s="4" t="s">
        <v>3041</v>
      </c>
    </row>
    <row r="228" spans="1:17" ht="15" customHeight="1" x14ac:dyDescent="0.3">
      <c r="A228" s="2" t="s">
        <v>510</v>
      </c>
      <c r="B228" s="2" t="s">
        <v>25</v>
      </c>
      <c r="C228" s="3">
        <v>40</v>
      </c>
      <c r="D228" s="2" t="s">
        <v>1286</v>
      </c>
      <c r="E228" s="2" t="s">
        <v>3042</v>
      </c>
      <c r="F228" s="2" t="s">
        <v>1905</v>
      </c>
      <c r="G228" s="2" t="s">
        <v>3043</v>
      </c>
      <c r="H228" s="2" t="s">
        <v>1857</v>
      </c>
      <c r="I228" s="2"/>
      <c r="J228" s="2"/>
      <c r="K228" s="2" t="s">
        <v>3044</v>
      </c>
      <c r="L228" s="2"/>
      <c r="M228" s="2"/>
      <c r="N228" s="2" t="s">
        <v>3045</v>
      </c>
      <c r="O228" s="2"/>
      <c r="P228" s="2"/>
      <c r="Q228" s="4" t="s">
        <v>3046</v>
      </c>
    </row>
    <row r="229" spans="1:17" ht="15" customHeight="1" x14ac:dyDescent="0.3">
      <c r="A229" s="2" t="s">
        <v>510</v>
      </c>
      <c r="B229" s="2" t="s">
        <v>25</v>
      </c>
      <c r="C229" s="3">
        <v>40</v>
      </c>
      <c r="D229" s="2" t="s">
        <v>1286</v>
      </c>
      <c r="E229" s="2" t="s">
        <v>3047</v>
      </c>
      <c r="F229" s="2" t="s">
        <v>1905</v>
      </c>
      <c r="G229" s="2" t="s">
        <v>3048</v>
      </c>
      <c r="H229" s="2" t="s">
        <v>3049</v>
      </c>
      <c r="I229" s="2" t="s">
        <v>3050</v>
      </c>
      <c r="J229" s="2"/>
      <c r="K229" s="2" t="s">
        <v>3044</v>
      </c>
      <c r="L229" s="2"/>
      <c r="M229" s="2"/>
      <c r="N229" s="2" t="s">
        <v>3051</v>
      </c>
      <c r="O229" s="2"/>
      <c r="P229" s="2"/>
      <c r="Q229" s="4" t="s">
        <v>3052</v>
      </c>
    </row>
    <row r="230" spans="1:17" ht="15" customHeight="1" x14ac:dyDescent="0.3">
      <c r="A230" s="2" t="s">
        <v>510</v>
      </c>
      <c r="B230" s="2" t="s">
        <v>25</v>
      </c>
      <c r="C230" s="3">
        <v>40</v>
      </c>
      <c r="D230" s="2" t="s">
        <v>1286</v>
      </c>
      <c r="E230" s="2" t="s">
        <v>3053</v>
      </c>
      <c r="F230" s="2" t="s">
        <v>1905</v>
      </c>
      <c r="G230" s="2" t="s">
        <v>3054</v>
      </c>
      <c r="H230" s="2" t="s">
        <v>1857</v>
      </c>
      <c r="I230" s="2" t="s">
        <v>3055</v>
      </c>
      <c r="J230" s="2"/>
      <c r="K230" s="2" t="s">
        <v>2558</v>
      </c>
      <c r="L230" s="2"/>
      <c r="M230" s="2"/>
      <c r="N230" s="2" t="s">
        <v>3056</v>
      </c>
      <c r="O230" s="2"/>
      <c r="P230" s="2"/>
      <c r="Q230" s="4" t="s">
        <v>3057</v>
      </c>
    </row>
    <row r="231" spans="1:17" ht="15" customHeight="1" x14ac:dyDescent="0.3">
      <c r="A231" s="2" t="s">
        <v>510</v>
      </c>
      <c r="B231" s="2" t="s">
        <v>25</v>
      </c>
      <c r="C231" s="3">
        <v>40</v>
      </c>
      <c r="D231" s="2" t="s">
        <v>1286</v>
      </c>
      <c r="E231" s="2" t="s">
        <v>3058</v>
      </c>
      <c r="F231" s="2" t="s">
        <v>1946</v>
      </c>
      <c r="G231" s="2" t="s">
        <v>3059</v>
      </c>
      <c r="H231" s="2" t="s">
        <v>1857</v>
      </c>
      <c r="I231" s="2" t="s">
        <v>3060</v>
      </c>
      <c r="J231" s="2"/>
      <c r="K231" s="2" t="s">
        <v>1915</v>
      </c>
      <c r="L231" s="2"/>
      <c r="M231" s="2"/>
      <c r="N231" s="2" t="s">
        <v>3061</v>
      </c>
      <c r="O231" s="2"/>
      <c r="P231" s="2"/>
      <c r="Q231" s="4" t="s">
        <v>3062</v>
      </c>
    </row>
    <row r="232" spans="1:17" ht="15" customHeight="1" x14ac:dyDescent="0.3">
      <c r="A232" s="2" t="s">
        <v>510</v>
      </c>
      <c r="B232" s="2" t="s">
        <v>25</v>
      </c>
      <c r="C232" s="3">
        <v>40</v>
      </c>
      <c r="D232" s="2" t="s">
        <v>1286</v>
      </c>
      <c r="E232" s="2" t="s">
        <v>3063</v>
      </c>
      <c r="F232" s="2" t="s">
        <v>1905</v>
      </c>
      <c r="G232" s="2" t="s">
        <v>3064</v>
      </c>
      <c r="H232" s="2" t="s">
        <v>1857</v>
      </c>
      <c r="I232" s="2" t="s">
        <v>2145</v>
      </c>
      <c r="J232" s="2"/>
      <c r="K232" s="2" t="s">
        <v>2139</v>
      </c>
      <c r="L232" s="2"/>
      <c r="M232" s="2"/>
      <c r="N232" s="2" t="s">
        <v>2101</v>
      </c>
      <c r="O232" s="2"/>
      <c r="P232" s="2"/>
      <c r="Q232" s="4" t="s">
        <v>3065</v>
      </c>
    </row>
    <row r="233" spans="1:17" ht="15" customHeight="1" x14ac:dyDescent="0.3">
      <c r="A233" s="2" t="s">
        <v>510</v>
      </c>
      <c r="B233" s="2" t="s">
        <v>25</v>
      </c>
      <c r="C233" s="3">
        <v>40</v>
      </c>
      <c r="D233" s="2" t="s">
        <v>1286</v>
      </c>
      <c r="E233" s="2" t="s">
        <v>3066</v>
      </c>
      <c r="F233" s="2" t="s">
        <v>1905</v>
      </c>
      <c r="G233" s="2" t="s">
        <v>3067</v>
      </c>
      <c r="H233" s="2" t="s">
        <v>1857</v>
      </c>
      <c r="I233" s="2" t="s">
        <v>1300</v>
      </c>
      <c r="J233" s="2"/>
      <c r="K233" s="2" t="s">
        <v>2558</v>
      </c>
      <c r="L233" s="2"/>
      <c r="M233" s="2"/>
      <c r="N233" s="2" t="s">
        <v>960</v>
      </c>
      <c r="O233" s="2"/>
      <c r="P233" s="2"/>
      <c r="Q233" s="4" t="s">
        <v>3068</v>
      </c>
    </row>
    <row r="234" spans="1:17" ht="15" customHeight="1" x14ac:dyDescent="0.3">
      <c r="A234" s="2" t="s">
        <v>510</v>
      </c>
      <c r="B234" s="2" t="s">
        <v>25</v>
      </c>
      <c r="C234" s="3">
        <v>40</v>
      </c>
      <c r="D234" s="2" t="s">
        <v>1286</v>
      </c>
      <c r="E234" s="2" t="s">
        <v>3069</v>
      </c>
      <c r="F234" s="2" t="s">
        <v>1905</v>
      </c>
      <c r="G234" s="2" t="s">
        <v>3070</v>
      </c>
      <c r="H234" s="2" t="s">
        <v>1857</v>
      </c>
      <c r="I234" s="2"/>
      <c r="J234" s="2"/>
      <c r="K234" s="2" t="s">
        <v>2884</v>
      </c>
      <c r="L234" s="2"/>
      <c r="M234" s="2"/>
      <c r="N234" s="2" t="s">
        <v>960</v>
      </c>
      <c r="O234" s="2"/>
      <c r="P234" s="2"/>
      <c r="Q234" s="4" t="s">
        <v>3071</v>
      </c>
    </row>
    <row r="235" spans="1:17" ht="15" customHeight="1" x14ac:dyDescent="0.3">
      <c r="A235" s="2" t="s">
        <v>510</v>
      </c>
      <c r="B235" s="2" t="s">
        <v>25</v>
      </c>
      <c r="C235" s="3">
        <v>40</v>
      </c>
      <c r="D235" s="2" t="s">
        <v>1286</v>
      </c>
      <c r="E235" s="2" t="s">
        <v>3072</v>
      </c>
      <c r="F235" s="2" t="s">
        <v>1905</v>
      </c>
      <c r="G235" s="2" t="s">
        <v>3073</v>
      </c>
      <c r="H235" s="2" t="s">
        <v>1857</v>
      </c>
      <c r="I235" s="2" t="s">
        <v>1300</v>
      </c>
      <c r="J235" s="2"/>
      <c r="K235" s="2" t="s">
        <v>1915</v>
      </c>
      <c r="L235" s="2"/>
      <c r="M235" s="2"/>
      <c r="N235" s="2" t="s">
        <v>813</v>
      </c>
      <c r="O235" s="2"/>
      <c r="P235" s="2"/>
      <c r="Q235" s="4" t="s">
        <v>3074</v>
      </c>
    </row>
    <row r="236" spans="1:17" ht="15" customHeight="1" x14ac:dyDescent="0.3">
      <c r="A236" s="2" t="s">
        <v>510</v>
      </c>
      <c r="B236" s="2" t="s">
        <v>25</v>
      </c>
      <c r="C236" s="3">
        <v>40</v>
      </c>
      <c r="D236" s="2" t="s">
        <v>1286</v>
      </c>
      <c r="E236" s="2" t="s">
        <v>3075</v>
      </c>
      <c r="F236" s="2" t="s">
        <v>1946</v>
      </c>
      <c r="G236" s="2" t="s">
        <v>3076</v>
      </c>
      <c r="H236" s="2" t="s">
        <v>1857</v>
      </c>
      <c r="I236" s="2" t="s">
        <v>3060</v>
      </c>
      <c r="J236" s="2"/>
      <c r="K236" s="2" t="s">
        <v>2884</v>
      </c>
      <c r="L236" s="2"/>
      <c r="M236" s="2"/>
      <c r="N236" s="2" t="s">
        <v>2908</v>
      </c>
      <c r="O236" s="2"/>
      <c r="P236" s="2"/>
      <c r="Q236" s="4" t="s">
        <v>3077</v>
      </c>
    </row>
    <row r="237" spans="1:17" ht="15" customHeight="1" x14ac:dyDescent="0.3">
      <c r="A237" s="2" t="s">
        <v>510</v>
      </c>
      <c r="B237" s="2" t="s">
        <v>25</v>
      </c>
      <c r="C237" s="3">
        <v>40</v>
      </c>
      <c r="D237" s="2" t="s">
        <v>1286</v>
      </c>
      <c r="E237" s="2" t="s">
        <v>3078</v>
      </c>
      <c r="F237" s="2" t="s">
        <v>1905</v>
      </c>
      <c r="G237" s="2" t="s">
        <v>3079</v>
      </c>
      <c r="H237" s="2" t="s">
        <v>3080</v>
      </c>
      <c r="I237" s="2"/>
      <c r="J237" s="2"/>
      <c r="K237" s="2" t="s">
        <v>3081</v>
      </c>
      <c r="L237" s="2"/>
      <c r="M237" s="2"/>
      <c r="N237" s="2" t="s">
        <v>3082</v>
      </c>
      <c r="O237" s="2"/>
      <c r="P237" s="2"/>
      <c r="Q237" s="4" t="s">
        <v>3083</v>
      </c>
    </row>
    <row r="238" spans="1:17" ht="15" customHeight="1" x14ac:dyDescent="0.3">
      <c r="A238" s="2" t="s">
        <v>532</v>
      </c>
      <c r="B238" s="2" t="s">
        <v>34348</v>
      </c>
      <c r="C238" s="3">
        <v>42</v>
      </c>
      <c r="D238" s="2" t="s">
        <v>1309</v>
      </c>
      <c r="E238" s="2" t="s">
        <v>3084</v>
      </c>
      <c r="F238" s="2" t="s">
        <v>1905</v>
      </c>
      <c r="G238" s="2" t="s">
        <v>3085</v>
      </c>
      <c r="H238" s="2" t="s">
        <v>1859</v>
      </c>
      <c r="I238" s="2"/>
      <c r="J238" s="2"/>
      <c r="K238" s="2" t="s">
        <v>1984</v>
      </c>
      <c r="L238" s="2"/>
      <c r="M238" s="2"/>
      <c r="N238" s="2" t="s">
        <v>703</v>
      </c>
      <c r="O238" s="2"/>
      <c r="P238" s="2"/>
      <c r="Q238" s="4" t="s">
        <v>3086</v>
      </c>
    </row>
    <row r="239" spans="1:17" ht="15" customHeight="1" x14ac:dyDescent="0.3">
      <c r="A239" s="2" t="s">
        <v>543</v>
      </c>
      <c r="B239" s="2" t="s">
        <v>34349</v>
      </c>
      <c r="C239" s="3">
        <v>43</v>
      </c>
      <c r="D239" s="2" t="s">
        <v>1326</v>
      </c>
      <c r="E239" s="2" t="s">
        <v>3087</v>
      </c>
      <c r="F239" s="2" t="s">
        <v>907</v>
      </c>
      <c r="G239" s="2" t="s">
        <v>3088</v>
      </c>
      <c r="H239" s="2" t="s">
        <v>1857</v>
      </c>
      <c r="I239" s="2" t="s">
        <v>2061</v>
      </c>
      <c r="J239" s="2"/>
      <c r="K239" s="2" t="s">
        <v>2038</v>
      </c>
      <c r="L239" s="2" t="s">
        <v>2039</v>
      </c>
      <c r="M239" s="2" t="s">
        <v>3089</v>
      </c>
      <c r="N239" s="2" t="s">
        <v>3090</v>
      </c>
      <c r="O239" s="2" t="s">
        <v>2065</v>
      </c>
      <c r="P239" s="2" t="s">
        <v>2042</v>
      </c>
      <c r="Q239" s="4" t="s">
        <v>3091</v>
      </c>
    </row>
    <row r="240" spans="1:17" ht="15" customHeight="1" x14ac:dyDescent="0.3">
      <c r="A240" s="2" t="s">
        <v>543</v>
      </c>
      <c r="B240" s="2" t="s">
        <v>34349</v>
      </c>
      <c r="C240" s="3">
        <v>43</v>
      </c>
      <c r="D240" s="2" t="s">
        <v>1326</v>
      </c>
      <c r="E240" s="2" t="s">
        <v>3092</v>
      </c>
      <c r="F240" s="2" t="s">
        <v>907</v>
      </c>
      <c r="G240" s="2" t="s">
        <v>3093</v>
      </c>
      <c r="H240" s="2" t="s">
        <v>1789</v>
      </c>
      <c r="I240" s="2" t="s">
        <v>3026</v>
      </c>
      <c r="J240" s="2"/>
      <c r="K240" s="2" t="s">
        <v>2038</v>
      </c>
      <c r="L240" s="2" t="s">
        <v>2039</v>
      </c>
      <c r="M240" s="2" t="s">
        <v>3094</v>
      </c>
      <c r="N240" s="2" t="s">
        <v>3095</v>
      </c>
      <c r="O240" s="2" t="s">
        <v>2065</v>
      </c>
      <c r="P240" s="2" t="s">
        <v>2042</v>
      </c>
      <c r="Q240" s="4" t="s">
        <v>3096</v>
      </c>
    </row>
    <row r="241" spans="1:17" ht="15" customHeight="1" x14ac:dyDescent="0.3">
      <c r="A241" s="2" t="s">
        <v>543</v>
      </c>
      <c r="B241" s="2" t="s">
        <v>34349</v>
      </c>
      <c r="C241" s="3">
        <v>43</v>
      </c>
      <c r="D241" s="2" t="s">
        <v>1326</v>
      </c>
      <c r="E241" s="2" t="s">
        <v>3097</v>
      </c>
      <c r="F241" s="2" t="s">
        <v>907</v>
      </c>
      <c r="G241" s="2" t="s">
        <v>3098</v>
      </c>
      <c r="H241" s="2" t="s">
        <v>1789</v>
      </c>
      <c r="I241" s="2" t="s">
        <v>2061</v>
      </c>
      <c r="J241" s="2"/>
      <c r="K241" s="2" t="s">
        <v>2038</v>
      </c>
      <c r="L241" s="2" t="s">
        <v>2039</v>
      </c>
      <c r="M241" s="2" t="s">
        <v>3099</v>
      </c>
      <c r="N241" s="2" t="s">
        <v>3100</v>
      </c>
      <c r="O241" s="2" t="s">
        <v>2065</v>
      </c>
      <c r="P241" s="2" t="s">
        <v>2042</v>
      </c>
      <c r="Q241" s="4" t="s">
        <v>3101</v>
      </c>
    </row>
    <row r="242" spans="1:17" ht="15" customHeight="1" x14ac:dyDescent="0.3">
      <c r="A242" s="2" t="s">
        <v>543</v>
      </c>
      <c r="B242" s="2" t="s">
        <v>34349</v>
      </c>
      <c r="C242" s="3">
        <v>43</v>
      </c>
      <c r="D242" s="2" t="s">
        <v>1326</v>
      </c>
      <c r="E242" s="2" t="s">
        <v>3102</v>
      </c>
      <c r="F242" s="2" t="s">
        <v>1905</v>
      </c>
      <c r="G242" s="2" t="s">
        <v>3103</v>
      </c>
      <c r="H242" s="2" t="s">
        <v>1869</v>
      </c>
      <c r="I242" s="2" t="s">
        <v>3104</v>
      </c>
      <c r="J242" s="2"/>
      <c r="K242" s="2" t="s">
        <v>1915</v>
      </c>
      <c r="L242" s="2"/>
      <c r="M242" s="2"/>
      <c r="N242" s="2" t="s">
        <v>3105</v>
      </c>
      <c r="O242" s="2"/>
      <c r="P242" s="2"/>
      <c r="Q242" s="4" t="s">
        <v>3106</v>
      </c>
    </row>
    <row r="243" spans="1:17" ht="15" customHeight="1" x14ac:dyDescent="0.3">
      <c r="A243" s="2" t="s">
        <v>543</v>
      </c>
      <c r="B243" s="2" t="s">
        <v>34349</v>
      </c>
      <c r="C243" s="3">
        <v>43</v>
      </c>
      <c r="D243" s="2" t="s">
        <v>1326</v>
      </c>
      <c r="E243" s="2" t="s">
        <v>3107</v>
      </c>
      <c r="F243" s="2" t="s">
        <v>1946</v>
      </c>
      <c r="G243" s="2" t="s">
        <v>3108</v>
      </c>
      <c r="H243" s="2" t="s">
        <v>1869</v>
      </c>
      <c r="I243" s="2" t="s">
        <v>3109</v>
      </c>
      <c r="J243" s="2"/>
      <c r="K243" s="2" t="s">
        <v>1978</v>
      </c>
      <c r="L243" s="2"/>
      <c r="M243" s="2"/>
      <c r="N243" s="2" t="s">
        <v>3110</v>
      </c>
      <c r="O243" s="2"/>
      <c r="P243" s="2"/>
      <c r="Q243" s="4" t="s">
        <v>3111</v>
      </c>
    </row>
    <row r="244" spans="1:17" ht="15" customHeight="1" x14ac:dyDescent="0.3">
      <c r="A244" s="2" t="s">
        <v>543</v>
      </c>
      <c r="B244" s="2" t="s">
        <v>34349</v>
      </c>
      <c r="C244" s="3">
        <v>43</v>
      </c>
      <c r="D244" s="2" t="s">
        <v>1326</v>
      </c>
      <c r="E244" s="2" t="s">
        <v>3112</v>
      </c>
      <c r="F244" s="2" t="s">
        <v>1946</v>
      </c>
      <c r="G244" s="2" t="s">
        <v>3113</v>
      </c>
      <c r="H244" s="2" t="s">
        <v>1868</v>
      </c>
      <c r="I244" s="2"/>
      <c r="J244" s="2"/>
      <c r="K244" s="2" t="s">
        <v>1978</v>
      </c>
      <c r="L244" s="2"/>
      <c r="M244" s="2"/>
      <c r="N244" s="2" t="s">
        <v>3114</v>
      </c>
      <c r="O244" s="2"/>
      <c r="P244" s="2"/>
      <c r="Q244" s="4" t="s">
        <v>3115</v>
      </c>
    </row>
    <row r="245" spans="1:17" ht="15" customHeight="1" x14ac:dyDescent="0.3">
      <c r="A245" s="2" t="s">
        <v>543</v>
      </c>
      <c r="B245" s="2" t="s">
        <v>34349</v>
      </c>
      <c r="C245" s="3">
        <v>43</v>
      </c>
      <c r="D245" s="2" t="s">
        <v>1326</v>
      </c>
      <c r="E245" s="2" t="s">
        <v>3116</v>
      </c>
      <c r="F245" s="2" t="s">
        <v>907</v>
      </c>
      <c r="G245" s="2" t="s">
        <v>3117</v>
      </c>
      <c r="H245" s="2" t="s">
        <v>3118</v>
      </c>
      <c r="I245" s="2" t="s">
        <v>3119</v>
      </c>
      <c r="J245" s="2" t="s">
        <v>501</v>
      </c>
      <c r="K245" s="2" t="s">
        <v>2038</v>
      </c>
      <c r="L245" s="2" t="s">
        <v>2084</v>
      </c>
      <c r="M245" s="2" t="s">
        <v>3120</v>
      </c>
      <c r="N245" s="2" t="s">
        <v>3121</v>
      </c>
      <c r="O245" s="2" t="s">
        <v>2230</v>
      </c>
      <c r="P245" s="2" t="s">
        <v>2131</v>
      </c>
      <c r="Q245" s="4" t="s">
        <v>3122</v>
      </c>
    </row>
    <row r="246" spans="1:17" ht="15" customHeight="1" x14ac:dyDescent="0.3">
      <c r="A246" s="2" t="s">
        <v>570</v>
      </c>
      <c r="B246" s="2" t="s">
        <v>34351</v>
      </c>
      <c r="C246" s="3">
        <v>45</v>
      </c>
      <c r="D246" s="2" t="s">
        <v>1381</v>
      </c>
      <c r="E246" s="2" t="s">
        <v>3123</v>
      </c>
      <c r="F246" s="2" t="s">
        <v>907</v>
      </c>
      <c r="G246" s="2" t="s">
        <v>3124</v>
      </c>
      <c r="H246" s="2" t="s">
        <v>1857</v>
      </c>
      <c r="I246" s="2" t="s">
        <v>3026</v>
      </c>
      <c r="J246" s="2"/>
      <c r="K246" s="2" t="s">
        <v>2038</v>
      </c>
      <c r="L246" s="2" t="s">
        <v>2039</v>
      </c>
      <c r="M246" s="2" t="s">
        <v>3125</v>
      </c>
      <c r="N246" s="2" t="s">
        <v>3126</v>
      </c>
      <c r="O246" s="2" t="s">
        <v>2065</v>
      </c>
      <c r="P246" s="2" t="s">
        <v>2042</v>
      </c>
      <c r="Q246" s="4" t="s">
        <v>3127</v>
      </c>
    </row>
    <row r="247" spans="1:17" ht="15" customHeight="1" x14ac:dyDescent="0.3">
      <c r="A247" s="2" t="s">
        <v>570</v>
      </c>
      <c r="B247" s="2" t="s">
        <v>34351</v>
      </c>
      <c r="C247" s="3">
        <v>45</v>
      </c>
      <c r="D247" s="2" t="s">
        <v>1381</v>
      </c>
      <c r="E247" s="2" t="s">
        <v>3128</v>
      </c>
      <c r="F247" s="2" t="s">
        <v>907</v>
      </c>
      <c r="G247" s="2" t="s">
        <v>3129</v>
      </c>
      <c r="H247" s="2" t="s">
        <v>3130</v>
      </c>
      <c r="I247" s="2" t="s">
        <v>2061</v>
      </c>
      <c r="J247" s="2"/>
      <c r="K247" s="2" t="s">
        <v>2038</v>
      </c>
      <c r="L247" s="2" t="s">
        <v>2039</v>
      </c>
      <c r="M247" s="2" t="s">
        <v>3131</v>
      </c>
      <c r="N247" s="2" t="s">
        <v>3132</v>
      </c>
      <c r="O247" s="2" t="s">
        <v>2065</v>
      </c>
      <c r="P247" s="2" t="s">
        <v>2042</v>
      </c>
      <c r="Q247" s="4" t="s">
        <v>3133</v>
      </c>
    </row>
    <row r="248" spans="1:17" ht="15" customHeight="1" x14ac:dyDescent="0.3">
      <c r="A248" s="2" t="s">
        <v>570</v>
      </c>
      <c r="B248" s="2" t="s">
        <v>34351</v>
      </c>
      <c r="C248" s="3">
        <v>45</v>
      </c>
      <c r="D248" s="2" t="s">
        <v>1381</v>
      </c>
      <c r="E248" s="2" t="s">
        <v>3092</v>
      </c>
      <c r="F248" s="2" t="s">
        <v>907</v>
      </c>
      <c r="G248" s="2" t="s">
        <v>3093</v>
      </c>
      <c r="H248" s="2" t="s">
        <v>1789</v>
      </c>
      <c r="I248" s="2" t="s">
        <v>3026</v>
      </c>
      <c r="J248" s="2"/>
      <c r="K248" s="2" t="s">
        <v>2038</v>
      </c>
      <c r="L248" s="2" t="s">
        <v>2039</v>
      </c>
      <c r="M248" s="2" t="s">
        <v>3094</v>
      </c>
      <c r="N248" s="2" t="s">
        <v>3095</v>
      </c>
      <c r="O248" s="2" t="s">
        <v>2065</v>
      </c>
      <c r="P248" s="2" t="s">
        <v>2042</v>
      </c>
      <c r="Q248" s="4" t="s">
        <v>3096</v>
      </c>
    </row>
    <row r="249" spans="1:17" ht="15" customHeight="1" x14ac:dyDescent="0.3">
      <c r="A249" s="2" t="s">
        <v>570</v>
      </c>
      <c r="B249" s="2" t="s">
        <v>34351</v>
      </c>
      <c r="C249" s="3">
        <v>45</v>
      </c>
      <c r="D249" s="2" t="s">
        <v>1381</v>
      </c>
      <c r="E249" s="2" t="s">
        <v>3134</v>
      </c>
      <c r="F249" s="2" t="s">
        <v>907</v>
      </c>
      <c r="G249" s="2" t="s">
        <v>3135</v>
      </c>
      <c r="H249" s="2" t="s">
        <v>1857</v>
      </c>
      <c r="I249" s="2" t="s">
        <v>3136</v>
      </c>
      <c r="J249" s="2" t="s">
        <v>3137</v>
      </c>
      <c r="K249" s="2" t="s">
        <v>2038</v>
      </c>
      <c r="L249" s="2" t="s">
        <v>2039</v>
      </c>
      <c r="M249" s="2" t="s">
        <v>3138</v>
      </c>
      <c r="N249" s="2" t="s">
        <v>850</v>
      </c>
      <c r="O249" s="2" t="s">
        <v>2065</v>
      </c>
      <c r="P249" s="2"/>
      <c r="Q249" s="4" t="s">
        <v>3139</v>
      </c>
    </row>
    <row r="250" spans="1:17" ht="15" customHeight="1" x14ac:dyDescent="0.3">
      <c r="A250" s="2" t="s">
        <v>570</v>
      </c>
      <c r="B250" s="2" t="s">
        <v>34351</v>
      </c>
      <c r="C250" s="3">
        <v>45</v>
      </c>
      <c r="D250" s="2" t="s">
        <v>1381</v>
      </c>
      <c r="E250" s="2" t="s">
        <v>3140</v>
      </c>
      <c r="F250" s="2" t="s">
        <v>907</v>
      </c>
      <c r="G250" s="2" t="s">
        <v>3141</v>
      </c>
      <c r="H250" s="2" t="s">
        <v>1789</v>
      </c>
      <c r="I250" s="2" t="s">
        <v>3142</v>
      </c>
      <c r="J250" s="2"/>
      <c r="K250" s="2" t="s">
        <v>2038</v>
      </c>
      <c r="L250" s="2" t="s">
        <v>3143</v>
      </c>
      <c r="M250" s="2" t="s">
        <v>3144</v>
      </c>
      <c r="N250" s="2" t="s">
        <v>656</v>
      </c>
      <c r="O250" s="2" t="s">
        <v>2230</v>
      </c>
      <c r="P250" s="2"/>
      <c r="Q250" s="4" t="s">
        <v>3145</v>
      </c>
    </row>
    <row r="251" spans="1:17" ht="15" customHeight="1" x14ac:dyDescent="0.3">
      <c r="A251" s="2" t="s">
        <v>570</v>
      </c>
      <c r="B251" s="2" t="s">
        <v>34351</v>
      </c>
      <c r="C251" s="3">
        <v>45</v>
      </c>
      <c r="D251" s="2" t="s">
        <v>1381</v>
      </c>
      <c r="E251" s="2" t="s">
        <v>3146</v>
      </c>
      <c r="F251" s="2" t="s">
        <v>1912</v>
      </c>
      <c r="G251" s="2" t="s">
        <v>3147</v>
      </c>
      <c r="H251" s="2" t="s">
        <v>1789</v>
      </c>
      <c r="I251" s="2"/>
      <c r="J251" s="2"/>
      <c r="K251" s="2" t="s">
        <v>2942</v>
      </c>
      <c r="L251" s="2"/>
      <c r="M251" s="2"/>
      <c r="N251" s="2" t="s">
        <v>3148</v>
      </c>
      <c r="O251" s="2"/>
      <c r="P251" s="2"/>
      <c r="Q251" s="4" t="s">
        <v>3149</v>
      </c>
    </row>
    <row r="252" spans="1:17" ht="15" customHeight="1" x14ac:dyDescent="0.3">
      <c r="A252" s="2" t="s">
        <v>577</v>
      </c>
      <c r="B252" s="2" t="s">
        <v>34352</v>
      </c>
      <c r="C252" s="3">
        <v>46</v>
      </c>
      <c r="D252" s="2" t="s">
        <v>1392</v>
      </c>
      <c r="E252" s="2" t="s">
        <v>3150</v>
      </c>
      <c r="F252" s="2" t="s">
        <v>907</v>
      </c>
      <c r="G252" s="2" t="s">
        <v>3151</v>
      </c>
      <c r="H252" s="2" t="s">
        <v>3152</v>
      </c>
      <c r="I252" s="2" t="s">
        <v>3153</v>
      </c>
      <c r="J252" s="2"/>
      <c r="K252" s="2" t="s">
        <v>2062</v>
      </c>
      <c r="L252" s="2" t="s">
        <v>2084</v>
      </c>
      <c r="M252" s="2" t="s">
        <v>3154</v>
      </c>
      <c r="N252" s="2" t="s">
        <v>3155</v>
      </c>
      <c r="O252" s="2" t="s">
        <v>2065</v>
      </c>
      <c r="P252" s="2"/>
      <c r="Q252" s="4" t="s">
        <v>3156</v>
      </c>
    </row>
    <row r="253" spans="1:17" ht="15" customHeight="1" x14ac:dyDescent="0.3">
      <c r="A253" s="2" t="s">
        <v>577</v>
      </c>
      <c r="B253" s="2" t="s">
        <v>34352</v>
      </c>
      <c r="C253" s="3">
        <v>46</v>
      </c>
      <c r="D253" s="2" t="s">
        <v>1392</v>
      </c>
      <c r="E253" s="2" t="s">
        <v>3157</v>
      </c>
      <c r="F253" s="2" t="s">
        <v>907</v>
      </c>
      <c r="G253" s="2" t="s">
        <v>3158</v>
      </c>
      <c r="H253" s="2" t="s">
        <v>3159</v>
      </c>
      <c r="I253" s="2" t="s">
        <v>3160</v>
      </c>
      <c r="J253" s="2"/>
      <c r="K253" s="2" t="s">
        <v>2038</v>
      </c>
      <c r="L253" s="2" t="s">
        <v>2084</v>
      </c>
      <c r="M253" s="2" t="s">
        <v>3161</v>
      </c>
      <c r="N253" s="2" t="s">
        <v>2219</v>
      </c>
      <c r="O253" s="2" t="s">
        <v>2065</v>
      </c>
      <c r="P253" s="2" t="s">
        <v>2042</v>
      </c>
      <c r="Q253" s="4" t="s">
        <v>3162</v>
      </c>
    </row>
    <row r="254" spans="1:17" ht="15" customHeight="1" x14ac:dyDescent="0.3">
      <c r="A254" s="2" t="s">
        <v>577</v>
      </c>
      <c r="B254" s="2" t="s">
        <v>34352</v>
      </c>
      <c r="C254" s="3">
        <v>46</v>
      </c>
      <c r="D254" s="2" t="s">
        <v>1392</v>
      </c>
      <c r="E254" s="2" t="s">
        <v>3163</v>
      </c>
      <c r="F254" s="2" t="s">
        <v>1905</v>
      </c>
      <c r="G254" s="2" t="s">
        <v>3164</v>
      </c>
      <c r="H254" s="2" t="s">
        <v>3165</v>
      </c>
      <c r="I254" s="2" t="s">
        <v>2061</v>
      </c>
      <c r="J254" s="2"/>
      <c r="K254" s="2" t="s">
        <v>3166</v>
      </c>
      <c r="L254" s="2"/>
      <c r="M254" s="2"/>
      <c r="N254" s="2" t="s">
        <v>2086</v>
      </c>
      <c r="O254" s="2"/>
      <c r="P254" s="2"/>
      <c r="Q254" s="4" t="s">
        <v>3167</v>
      </c>
    </row>
    <row r="255" spans="1:17" ht="15" customHeight="1" x14ac:dyDescent="0.3">
      <c r="A255" s="2" t="s">
        <v>577</v>
      </c>
      <c r="B255" s="2" t="s">
        <v>34352</v>
      </c>
      <c r="C255" s="3">
        <v>46</v>
      </c>
      <c r="D255" s="2" t="s">
        <v>1392</v>
      </c>
      <c r="E255" s="2" t="s">
        <v>3168</v>
      </c>
      <c r="F255" s="2" t="s">
        <v>907</v>
      </c>
      <c r="G255" s="2" t="s">
        <v>3169</v>
      </c>
      <c r="H255" s="2" t="s">
        <v>3159</v>
      </c>
      <c r="I255" s="2" t="s">
        <v>3160</v>
      </c>
      <c r="J255" s="2"/>
      <c r="K255" s="2" t="s">
        <v>2062</v>
      </c>
      <c r="L255" s="2" t="s">
        <v>2084</v>
      </c>
      <c r="M255" s="2" t="s">
        <v>2085</v>
      </c>
      <c r="N255" s="2" t="s">
        <v>3170</v>
      </c>
      <c r="O255" s="2" t="s">
        <v>2230</v>
      </c>
      <c r="P255" s="2"/>
      <c r="Q255" s="4" t="s">
        <v>3171</v>
      </c>
    </row>
    <row r="256" spans="1:17" ht="15" customHeight="1" x14ac:dyDescent="0.3">
      <c r="A256" s="2" t="s">
        <v>577</v>
      </c>
      <c r="B256" s="2" t="s">
        <v>34352</v>
      </c>
      <c r="C256" s="3">
        <v>46</v>
      </c>
      <c r="D256" s="2" t="s">
        <v>1392</v>
      </c>
      <c r="E256" s="2" t="s">
        <v>3172</v>
      </c>
      <c r="F256" s="2" t="s">
        <v>1905</v>
      </c>
      <c r="G256" s="2" t="s">
        <v>3173</v>
      </c>
      <c r="H256" s="2" t="s">
        <v>3159</v>
      </c>
      <c r="I256" s="2"/>
      <c r="J256" s="2"/>
      <c r="K256" s="2" t="s">
        <v>2307</v>
      </c>
      <c r="L256" s="2"/>
      <c r="M256" s="2"/>
      <c r="N256" s="2" t="s">
        <v>812</v>
      </c>
      <c r="O256" s="2"/>
      <c r="P256" s="2"/>
      <c r="Q256" s="4" t="s">
        <v>3174</v>
      </c>
    </row>
    <row r="257" spans="1:17" ht="15" customHeight="1" x14ac:dyDescent="0.3">
      <c r="A257" s="2" t="s">
        <v>588</v>
      </c>
      <c r="B257" s="2" t="s">
        <v>34353</v>
      </c>
      <c r="C257" s="3">
        <v>47</v>
      </c>
      <c r="D257" s="2" t="s">
        <v>1403</v>
      </c>
      <c r="E257" s="2" t="s">
        <v>3175</v>
      </c>
      <c r="F257" s="2" t="s">
        <v>2209</v>
      </c>
      <c r="G257" s="2" t="s">
        <v>3176</v>
      </c>
      <c r="H257" s="2" t="s">
        <v>3177</v>
      </c>
      <c r="I257" s="2" t="s">
        <v>3178</v>
      </c>
      <c r="J257" s="2" t="s">
        <v>3179</v>
      </c>
      <c r="K257" s="2" t="s">
        <v>2038</v>
      </c>
      <c r="L257" s="2" t="s">
        <v>2084</v>
      </c>
      <c r="M257" s="2" t="s">
        <v>2668</v>
      </c>
      <c r="N257" s="2"/>
      <c r="O257" s="2" t="s">
        <v>2041</v>
      </c>
      <c r="P257" s="2"/>
      <c r="Q257" s="4" t="s">
        <v>3180</v>
      </c>
    </row>
    <row r="258" spans="1:17" ht="15" customHeight="1" x14ac:dyDescent="0.3">
      <c r="A258" s="2" t="s">
        <v>588</v>
      </c>
      <c r="B258" s="2" t="s">
        <v>34353</v>
      </c>
      <c r="C258" s="3">
        <v>47</v>
      </c>
      <c r="D258" s="2" t="s">
        <v>1403</v>
      </c>
      <c r="E258" s="2" t="s">
        <v>3181</v>
      </c>
      <c r="F258" s="2" t="s">
        <v>1905</v>
      </c>
      <c r="G258" s="2" t="s">
        <v>3182</v>
      </c>
      <c r="H258" s="2" t="s">
        <v>3183</v>
      </c>
      <c r="I258" s="2" t="s">
        <v>3184</v>
      </c>
      <c r="J258" s="2"/>
      <c r="K258" s="2" t="s">
        <v>1978</v>
      </c>
      <c r="L258" s="2"/>
      <c r="M258" s="2"/>
      <c r="N258" s="2" t="s">
        <v>3185</v>
      </c>
      <c r="O258" s="2"/>
      <c r="P258" s="2"/>
      <c r="Q258" s="4" t="s">
        <v>3186</v>
      </c>
    </row>
    <row r="259" spans="1:17" ht="15" customHeight="1" x14ac:dyDescent="0.3">
      <c r="A259" s="2" t="s">
        <v>588</v>
      </c>
      <c r="B259" s="2" t="s">
        <v>34353</v>
      </c>
      <c r="C259" s="3">
        <v>47</v>
      </c>
      <c r="D259" s="2" t="s">
        <v>1403</v>
      </c>
      <c r="E259" s="2" t="s">
        <v>3187</v>
      </c>
      <c r="F259" s="2" t="s">
        <v>1905</v>
      </c>
      <c r="G259" s="2" t="s">
        <v>3188</v>
      </c>
      <c r="H259" s="2" t="s">
        <v>3189</v>
      </c>
      <c r="I259" s="2"/>
      <c r="J259" s="2"/>
      <c r="K259" s="2" t="s">
        <v>1989</v>
      </c>
      <c r="L259" s="2"/>
      <c r="M259" s="2"/>
      <c r="N259" s="2" t="s">
        <v>3190</v>
      </c>
      <c r="O259" s="2"/>
      <c r="P259" s="2"/>
      <c r="Q259" s="4" t="s">
        <v>3191</v>
      </c>
    </row>
    <row r="260" spans="1:17" ht="15" customHeight="1" x14ac:dyDescent="0.3">
      <c r="A260" s="2" t="s">
        <v>588</v>
      </c>
      <c r="B260" s="2" t="s">
        <v>34353</v>
      </c>
      <c r="C260" s="3">
        <v>47</v>
      </c>
      <c r="D260" s="2" t="s">
        <v>1403</v>
      </c>
      <c r="E260" s="2" t="s">
        <v>3192</v>
      </c>
      <c r="F260" s="2" t="s">
        <v>1905</v>
      </c>
      <c r="G260" s="2" t="s">
        <v>3193</v>
      </c>
      <c r="H260" s="2" t="s">
        <v>1871</v>
      </c>
      <c r="I260" s="2"/>
      <c r="J260" s="2"/>
      <c r="K260" s="2" t="s">
        <v>2139</v>
      </c>
      <c r="L260" s="2"/>
      <c r="M260" s="2"/>
      <c r="N260" s="2" t="s">
        <v>799</v>
      </c>
      <c r="O260" s="2"/>
      <c r="P260" s="2"/>
      <c r="Q260" s="4" t="s">
        <v>3194</v>
      </c>
    </row>
    <row r="261" spans="1:17" ht="15" customHeight="1" x14ac:dyDescent="0.3">
      <c r="A261" s="2" t="s">
        <v>588</v>
      </c>
      <c r="B261" s="2" t="s">
        <v>34353</v>
      </c>
      <c r="C261" s="3">
        <v>47</v>
      </c>
      <c r="D261" s="2" t="s">
        <v>1403</v>
      </c>
      <c r="E261" s="2" t="s">
        <v>3195</v>
      </c>
      <c r="F261" s="2" t="s">
        <v>1905</v>
      </c>
      <c r="G261" s="2" t="s">
        <v>3196</v>
      </c>
      <c r="H261" s="2" t="s">
        <v>1871</v>
      </c>
      <c r="I261" s="2" t="s">
        <v>3197</v>
      </c>
      <c r="J261" s="2"/>
      <c r="K261" s="2" t="s">
        <v>3198</v>
      </c>
      <c r="L261" s="2"/>
      <c r="M261" s="2"/>
      <c r="N261" s="2" t="s">
        <v>3199</v>
      </c>
      <c r="O261" s="2"/>
      <c r="P261" s="2"/>
      <c r="Q261" s="4" t="s">
        <v>3200</v>
      </c>
    </row>
    <row r="262" spans="1:17" ht="15" customHeight="1" x14ac:dyDescent="0.3">
      <c r="A262" s="2" t="s">
        <v>588</v>
      </c>
      <c r="B262" s="2" t="s">
        <v>34353</v>
      </c>
      <c r="C262" s="3">
        <v>47</v>
      </c>
      <c r="D262" s="2" t="s">
        <v>1403</v>
      </c>
      <c r="E262" s="2" t="s">
        <v>3201</v>
      </c>
      <c r="F262" s="2" t="s">
        <v>1912</v>
      </c>
      <c r="G262" s="2" t="s">
        <v>3202</v>
      </c>
      <c r="H262" s="2" t="s">
        <v>3203</v>
      </c>
      <c r="I262" s="2" t="s">
        <v>2300</v>
      </c>
      <c r="J262" s="2"/>
      <c r="K262" s="2" t="s">
        <v>1978</v>
      </c>
      <c r="L262" s="2"/>
      <c r="M262" s="2"/>
      <c r="N262" s="2" t="s">
        <v>1228</v>
      </c>
      <c r="O262" s="2"/>
      <c r="P262" s="2"/>
      <c r="Q262" s="4" t="s">
        <v>3204</v>
      </c>
    </row>
    <row r="263" spans="1:17" ht="15" customHeight="1" x14ac:dyDescent="0.3">
      <c r="A263" s="2" t="s">
        <v>588</v>
      </c>
      <c r="B263" s="2" t="s">
        <v>34353</v>
      </c>
      <c r="C263" s="3">
        <v>47</v>
      </c>
      <c r="D263" s="2" t="s">
        <v>1403</v>
      </c>
      <c r="E263" s="2" t="s">
        <v>3205</v>
      </c>
      <c r="F263" s="2" t="s">
        <v>1905</v>
      </c>
      <c r="G263" s="2" t="s">
        <v>3206</v>
      </c>
      <c r="H263" s="2" t="s">
        <v>3177</v>
      </c>
      <c r="I263" s="2" t="s">
        <v>3207</v>
      </c>
      <c r="J263" s="2"/>
      <c r="K263" s="2" t="s">
        <v>2884</v>
      </c>
      <c r="L263" s="2"/>
      <c r="M263" s="2"/>
      <c r="N263" s="2" t="s">
        <v>3208</v>
      </c>
      <c r="O263" s="2"/>
      <c r="P263" s="2"/>
      <c r="Q263" s="4" t="s">
        <v>3209</v>
      </c>
    </row>
    <row r="264" spans="1:17" ht="15" customHeight="1" x14ac:dyDescent="0.3">
      <c r="A264" s="2" t="s">
        <v>588</v>
      </c>
      <c r="B264" s="2" t="s">
        <v>34353</v>
      </c>
      <c r="C264" s="3">
        <v>47</v>
      </c>
      <c r="D264" s="2" t="s">
        <v>1403</v>
      </c>
      <c r="E264" s="2" t="s">
        <v>3210</v>
      </c>
      <c r="F264" s="2" t="s">
        <v>1905</v>
      </c>
      <c r="G264" s="2" t="s">
        <v>3211</v>
      </c>
      <c r="H264" s="2" t="s">
        <v>3177</v>
      </c>
      <c r="I264" s="2" t="s">
        <v>3207</v>
      </c>
      <c r="J264" s="2"/>
      <c r="K264" s="2" t="s">
        <v>2884</v>
      </c>
      <c r="L264" s="2"/>
      <c r="M264" s="2"/>
      <c r="N264" s="2" t="s">
        <v>3208</v>
      </c>
      <c r="O264" s="2"/>
      <c r="P264" s="2"/>
      <c r="Q264" s="4" t="s">
        <v>3212</v>
      </c>
    </row>
    <row r="265" spans="1:17" ht="15" customHeight="1" x14ac:dyDescent="0.3">
      <c r="A265" s="2" t="s">
        <v>588</v>
      </c>
      <c r="B265" s="2" t="s">
        <v>34353</v>
      </c>
      <c r="C265" s="3">
        <v>47</v>
      </c>
      <c r="D265" s="2" t="s">
        <v>1403</v>
      </c>
      <c r="E265" s="2" t="s">
        <v>3213</v>
      </c>
      <c r="F265" s="2" t="s">
        <v>1905</v>
      </c>
      <c r="G265" s="2" t="s">
        <v>3214</v>
      </c>
      <c r="H265" s="2" t="s">
        <v>3177</v>
      </c>
      <c r="I265" s="2" t="s">
        <v>3207</v>
      </c>
      <c r="J265" s="2"/>
      <c r="K265" s="2" t="s">
        <v>3215</v>
      </c>
      <c r="L265" s="2"/>
      <c r="M265" s="2"/>
      <c r="N265" s="2" t="s">
        <v>2656</v>
      </c>
      <c r="O265" s="2"/>
      <c r="P265" s="2"/>
      <c r="Q265" s="4" t="s">
        <v>3216</v>
      </c>
    </row>
    <row r="266" spans="1:17" ht="15" customHeight="1" x14ac:dyDescent="0.3">
      <c r="A266" s="2" t="s">
        <v>588</v>
      </c>
      <c r="B266" s="2" t="s">
        <v>34353</v>
      </c>
      <c r="C266" s="3">
        <v>47</v>
      </c>
      <c r="D266" s="2" t="s">
        <v>1403</v>
      </c>
      <c r="E266" s="2" t="s">
        <v>3217</v>
      </c>
      <c r="F266" s="2" t="s">
        <v>1912</v>
      </c>
      <c r="G266" s="2" t="s">
        <v>3218</v>
      </c>
      <c r="H266" s="2" t="s">
        <v>1871</v>
      </c>
      <c r="I266" s="2"/>
      <c r="J266" s="2"/>
      <c r="K266" s="2" t="s">
        <v>2139</v>
      </c>
      <c r="L266" s="2"/>
      <c r="M266" s="2"/>
      <c r="N266" s="2" t="s">
        <v>3219</v>
      </c>
      <c r="O266" s="2"/>
      <c r="P266" s="2"/>
      <c r="Q266" s="4" t="s">
        <v>3220</v>
      </c>
    </row>
    <row r="267" spans="1:17" ht="15" customHeight="1" x14ac:dyDescent="0.3">
      <c r="A267" s="2" t="s">
        <v>588</v>
      </c>
      <c r="B267" s="2" t="s">
        <v>34353</v>
      </c>
      <c r="C267" s="3">
        <v>47</v>
      </c>
      <c r="D267" s="2" t="s">
        <v>1403</v>
      </c>
      <c r="E267" s="2" t="s">
        <v>3221</v>
      </c>
      <c r="F267" s="2" t="s">
        <v>907</v>
      </c>
      <c r="G267" s="2" t="s">
        <v>3222</v>
      </c>
      <c r="H267" s="2" t="s">
        <v>1871</v>
      </c>
      <c r="I267" s="2" t="s">
        <v>3178</v>
      </c>
      <c r="J267" s="2"/>
      <c r="K267" s="2" t="s">
        <v>2038</v>
      </c>
      <c r="L267" s="2" t="s">
        <v>2084</v>
      </c>
      <c r="M267" s="2" t="s">
        <v>1515</v>
      </c>
      <c r="N267" s="2" t="s">
        <v>3223</v>
      </c>
      <c r="O267" s="2" t="s">
        <v>2230</v>
      </c>
      <c r="P267" s="2"/>
      <c r="Q267" s="4" t="s">
        <v>3224</v>
      </c>
    </row>
    <row r="268" spans="1:17" ht="15" customHeight="1" x14ac:dyDescent="0.3">
      <c r="A268" s="2" t="s">
        <v>588</v>
      </c>
      <c r="B268" s="2" t="s">
        <v>34353</v>
      </c>
      <c r="C268" s="3">
        <v>47</v>
      </c>
      <c r="D268" s="2" t="s">
        <v>1403</v>
      </c>
      <c r="E268" s="2" t="s">
        <v>3225</v>
      </c>
      <c r="F268" s="2" t="s">
        <v>907</v>
      </c>
      <c r="G268" s="2" t="s">
        <v>3226</v>
      </c>
      <c r="H268" s="2" t="s">
        <v>1871</v>
      </c>
      <c r="I268" s="2" t="s">
        <v>3227</v>
      </c>
      <c r="J268" s="2"/>
      <c r="K268" s="2" t="s">
        <v>2038</v>
      </c>
      <c r="L268" s="2" t="s">
        <v>2039</v>
      </c>
      <c r="M268" s="2" t="s">
        <v>1098</v>
      </c>
      <c r="N268" s="2" t="s">
        <v>2668</v>
      </c>
      <c r="O268" s="2" t="s">
        <v>2285</v>
      </c>
      <c r="P268" s="2" t="s">
        <v>2131</v>
      </c>
      <c r="Q268" s="4" t="s">
        <v>3228</v>
      </c>
    </row>
    <row r="269" spans="1:17" ht="15" customHeight="1" x14ac:dyDescent="0.3">
      <c r="A269" s="2" t="s">
        <v>588</v>
      </c>
      <c r="B269" s="2" t="s">
        <v>34353</v>
      </c>
      <c r="C269" s="3">
        <v>47</v>
      </c>
      <c r="D269" s="2" t="s">
        <v>1403</v>
      </c>
      <c r="E269" s="2" t="s">
        <v>3229</v>
      </c>
      <c r="F269" s="2" t="s">
        <v>1905</v>
      </c>
      <c r="G269" s="2" t="s">
        <v>3230</v>
      </c>
      <c r="H269" s="2" t="s">
        <v>3231</v>
      </c>
      <c r="I269" s="2" t="s">
        <v>3232</v>
      </c>
      <c r="J269" s="2"/>
      <c r="K269" s="2" t="s">
        <v>2877</v>
      </c>
      <c r="L269" s="2"/>
      <c r="M269" s="2"/>
      <c r="N269" s="2" t="s">
        <v>3233</v>
      </c>
      <c r="O269" s="2"/>
      <c r="P269" s="2"/>
      <c r="Q269" s="4" t="s">
        <v>3234</v>
      </c>
    </row>
    <row r="270" spans="1:17" ht="15" customHeight="1" x14ac:dyDescent="0.3">
      <c r="A270" s="2" t="s">
        <v>588</v>
      </c>
      <c r="B270" s="2" t="s">
        <v>34353</v>
      </c>
      <c r="C270" s="3">
        <v>47</v>
      </c>
      <c r="D270" s="2" t="s">
        <v>1403</v>
      </c>
      <c r="E270" s="2" t="s">
        <v>3235</v>
      </c>
      <c r="F270" s="2" t="s">
        <v>1905</v>
      </c>
      <c r="G270" s="2" t="s">
        <v>3236</v>
      </c>
      <c r="H270" s="2" t="s">
        <v>3177</v>
      </c>
      <c r="I270" s="2"/>
      <c r="J270" s="2"/>
      <c r="K270" s="2" t="s">
        <v>2153</v>
      </c>
      <c r="L270" s="2"/>
      <c r="M270" s="2"/>
      <c r="N270" s="2" t="s">
        <v>887</v>
      </c>
      <c r="O270" s="2"/>
      <c r="P270" s="2"/>
      <c r="Q270" s="4" t="s">
        <v>3237</v>
      </c>
    </row>
    <row r="271" spans="1:17" ht="15" customHeight="1" x14ac:dyDescent="0.3">
      <c r="A271" s="2" t="s">
        <v>588</v>
      </c>
      <c r="B271" s="2" t="s">
        <v>34353</v>
      </c>
      <c r="C271" s="3">
        <v>47</v>
      </c>
      <c r="D271" s="2" t="s">
        <v>1403</v>
      </c>
      <c r="E271" s="2" t="s">
        <v>3238</v>
      </c>
      <c r="F271" s="2" t="s">
        <v>907</v>
      </c>
      <c r="G271" s="2" t="s">
        <v>3239</v>
      </c>
      <c r="H271" s="2" t="s">
        <v>1871</v>
      </c>
      <c r="I271" s="2" t="s">
        <v>3178</v>
      </c>
      <c r="J271" s="2"/>
      <c r="K271" s="2" t="s">
        <v>2038</v>
      </c>
      <c r="L271" s="2" t="s">
        <v>2084</v>
      </c>
      <c r="M271" s="2" t="s">
        <v>911</v>
      </c>
      <c r="N271" s="2" t="s">
        <v>1355</v>
      </c>
      <c r="O271" s="2" t="s">
        <v>2230</v>
      </c>
      <c r="P271" s="2"/>
      <c r="Q271" s="4" t="s">
        <v>3240</v>
      </c>
    </row>
    <row r="272" spans="1:17" ht="15" customHeight="1" x14ac:dyDescent="0.3">
      <c r="A272" s="2" t="s">
        <v>598</v>
      </c>
      <c r="B272" s="2" t="s">
        <v>34354</v>
      </c>
      <c r="C272" s="3">
        <v>48</v>
      </c>
      <c r="D272" s="2" t="s">
        <v>1419</v>
      </c>
      <c r="E272" s="2" t="s">
        <v>3241</v>
      </c>
      <c r="F272" s="2" t="s">
        <v>1946</v>
      </c>
      <c r="G272" s="2" t="s">
        <v>3242</v>
      </c>
      <c r="H272" s="2" t="s">
        <v>3243</v>
      </c>
      <c r="I272" s="2" t="s">
        <v>3244</v>
      </c>
      <c r="J272" s="2"/>
      <c r="K272" s="2" t="s">
        <v>2139</v>
      </c>
      <c r="L272" s="2"/>
      <c r="M272" s="2"/>
      <c r="N272" s="2" t="s">
        <v>2453</v>
      </c>
      <c r="O272" s="2"/>
      <c r="P272" s="2"/>
      <c r="Q272" s="4" t="s">
        <v>3245</v>
      </c>
    </row>
    <row r="273" spans="1:17" ht="15" customHeight="1" x14ac:dyDescent="0.3">
      <c r="A273" s="2" t="s">
        <v>611</v>
      </c>
      <c r="B273" s="2" t="s">
        <v>34355</v>
      </c>
      <c r="C273" s="3">
        <v>49</v>
      </c>
      <c r="D273" s="2" t="s">
        <v>1444</v>
      </c>
      <c r="E273" s="2" t="s">
        <v>3246</v>
      </c>
      <c r="F273" s="2" t="s">
        <v>1905</v>
      </c>
      <c r="G273" s="2" t="s">
        <v>3247</v>
      </c>
      <c r="H273" s="2" t="s">
        <v>3248</v>
      </c>
      <c r="I273" s="2"/>
      <c r="J273" s="2"/>
      <c r="K273" s="2" t="s">
        <v>2194</v>
      </c>
      <c r="L273" s="2"/>
      <c r="M273" s="2"/>
      <c r="N273" s="2" t="s">
        <v>1212</v>
      </c>
      <c r="O273" s="2"/>
      <c r="P273" s="2"/>
      <c r="Q273" s="4" t="s">
        <v>3249</v>
      </c>
    </row>
    <row r="274" spans="1:17" ht="15" customHeight="1" x14ac:dyDescent="0.3">
      <c r="A274" s="2" t="s">
        <v>611</v>
      </c>
      <c r="B274" s="2" t="s">
        <v>34355</v>
      </c>
      <c r="C274" s="3">
        <v>49</v>
      </c>
      <c r="D274" s="2" t="s">
        <v>1444</v>
      </c>
      <c r="E274" s="2" t="s">
        <v>3250</v>
      </c>
      <c r="F274" s="2" t="s">
        <v>1905</v>
      </c>
      <c r="G274" s="2" t="s">
        <v>3251</v>
      </c>
      <c r="H274" s="2" t="s">
        <v>3252</v>
      </c>
      <c r="I274" s="2" t="s">
        <v>3253</v>
      </c>
      <c r="J274" s="2"/>
      <c r="K274" s="2" t="s">
        <v>2194</v>
      </c>
      <c r="L274" s="2"/>
      <c r="M274" s="2"/>
      <c r="N274" s="2" t="s">
        <v>875</v>
      </c>
      <c r="O274" s="2"/>
      <c r="P274" s="2"/>
      <c r="Q274" s="4" t="s">
        <v>3254</v>
      </c>
    </row>
    <row r="275" spans="1:17" ht="15" customHeight="1" x14ac:dyDescent="0.3">
      <c r="A275" s="2" t="s">
        <v>611</v>
      </c>
      <c r="B275" s="2" t="s">
        <v>34355</v>
      </c>
      <c r="C275" s="3">
        <v>49</v>
      </c>
      <c r="D275" s="2" t="s">
        <v>1444</v>
      </c>
      <c r="E275" s="2" t="s">
        <v>3255</v>
      </c>
      <c r="F275" s="2" t="s">
        <v>1905</v>
      </c>
      <c r="G275" s="2" t="s">
        <v>3256</v>
      </c>
      <c r="H275" s="2" t="s">
        <v>3257</v>
      </c>
      <c r="I275" s="2"/>
      <c r="J275" s="2"/>
      <c r="K275" s="2" t="s">
        <v>1984</v>
      </c>
      <c r="L275" s="2"/>
      <c r="M275" s="2"/>
      <c r="N275" s="2" t="s">
        <v>1363</v>
      </c>
      <c r="O275" s="2"/>
      <c r="P275" s="2"/>
      <c r="Q275" s="4" t="s">
        <v>3258</v>
      </c>
    </row>
  </sheetData>
  <autoFilter ref="A2:Q275" xr:uid="{00000000-0009-0000-0000-000004000000}"/>
  <mergeCells count="1">
    <mergeCell ref="A1:Q1"/>
  </mergeCells>
  <hyperlinks>
    <hyperlink ref="Q3" r:id="rId1" xr:uid="{00000000-0004-0000-0400-000000000000}"/>
    <hyperlink ref="Q4" r:id="rId2" xr:uid="{00000000-0004-0000-0400-000001000000}"/>
    <hyperlink ref="Q5" r:id="rId3" xr:uid="{00000000-0004-0000-0400-000002000000}"/>
    <hyperlink ref="Q6" r:id="rId4" xr:uid="{00000000-0004-0000-0400-000003000000}"/>
    <hyperlink ref="Q7" r:id="rId5" xr:uid="{00000000-0004-0000-0400-000004000000}"/>
    <hyperlink ref="Q8" r:id="rId6" xr:uid="{00000000-0004-0000-0400-000005000000}"/>
    <hyperlink ref="Q9" r:id="rId7" xr:uid="{00000000-0004-0000-0400-000006000000}"/>
    <hyperlink ref="Q10" r:id="rId8" xr:uid="{00000000-0004-0000-0400-000007000000}"/>
    <hyperlink ref="Q11" r:id="rId9" xr:uid="{00000000-0004-0000-0400-000008000000}"/>
    <hyperlink ref="Q12" r:id="rId10" xr:uid="{00000000-0004-0000-0400-000009000000}"/>
    <hyperlink ref="Q13" r:id="rId11" xr:uid="{00000000-0004-0000-0400-00000A000000}"/>
    <hyperlink ref="Q14" r:id="rId12" xr:uid="{00000000-0004-0000-0400-00000B000000}"/>
    <hyperlink ref="Q15" r:id="rId13" xr:uid="{00000000-0004-0000-0400-00000C000000}"/>
    <hyperlink ref="Q16" r:id="rId14" xr:uid="{00000000-0004-0000-0400-00000D000000}"/>
    <hyperlink ref="Q17" r:id="rId15" xr:uid="{00000000-0004-0000-0400-00000E000000}"/>
    <hyperlink ref="Q18" r:id="rId16" xr:uid="{00000000-0004-0000-0400-00000F000000}"/>
    <hyperlink ref="Q19" r:id="rId17" xr:uid="{00000000-0004-0000-0400-000010000000}"/>
    <hyperlink ref="Q20" r:id="rId18" xr:uid="{00000000-0004-0000-0400-000011000000}"/>
    <hyperlink ref="Q21" r:id="rId19" xr:uid="{00000000-0004-0000-0400-000012000000}"/>
    <hyperlink ref="Q22" r:id="rId20" xr:uid="{00000000-0004-0000-0400-000013000000}"/>
    <hyperlink ref="Q23" r:id="rId21" xr:uid="{00000000-0004-0000-0400-000014000000}"/>
    <hyperlink ref="Q24" r:id="rId22" xr:uid="{00000000-0004-0000-0400-000015000000}"/>
    <hyperlink ref="Q25" r:id="rId23" xr:uid="{00000000-0004-0000-0400-000016000000}"/>
    <hyperlink ref="Q26" r:id="rId24" xr:uid="{00000000-0004-0000-0400-000017000000}"/>
    <hyperlink ref="Q27" r:id="rId25" xr:uid="{00000000-0004-0000-0400-000018000000}"/>
    <hyperlink ref="Q28" r:id="rId26" xr:uid="{00000000-0004-0000-0400-000019000000}"/>
    <hyperlink ref="Q29" r:id="rId27" xr:uid="{00000000-0004-0000-0400-00001A000000}"/>
    <hyperlink ref="Q30" r:id="rId28" xr:uid="{00000000-0004-0000-0400-00001B000000}"/>
    <hyperlink ref="Q31" r:id="rId29" xr:uid="{00000000-0004-0000-0400-00001C000000}"/>
    <hyperlink ref="Q32" r:id="rId30" xr:uid="{00000000-0004-0000-0400-00001D000000}"/>
    <hyperlink ref="Q33" r:id="rId31" xr:uid="{00000000-0004-0000-0400-00001E000000}"/>
    <hyperlink ref="Q34" r:id="rId32" xr:uid="{00000000-0004-0000-0400-00001F000000}"/>
    <hyperlink ref="Q35" r:id="rId33" xr:uid="{00000000-0004-0000-0400-000020000000}"/>
    <hyperlink ref="Q36" r:id="rId34" xr:uid="{00000000-0004-0000-0400-000021000000}"/>
    <hyperlink ref="Q37" r:id="rId35" xr:uid="{00000000-0004-0000-0400-000022000000}"/>
    <hyperlink ref="Q38" r:id="rId36" xr:uid="{00000000-0004-0000-0400-000023000000}"/>
    <hyperlink ref="Q39" r:id="rId37" xr:uid="{00000000-0004-0000-0400-000024000000}"/>
    <hyperlink ref="Q40" r:id="rId38" xr:uid="{00000000-0004-0000-0400-000025000000}"/>
    <hyperlink ref="Q41" r:id="rId39" xr:uid="{00000000-0004-0000-0400-000026000000}"/>
    <hyperlink ref="Q42" r:id="rId40" xr:uid="{00000000-0004-0000-0400-000027000000}"/>
    <hyperlink ref="Q43" r:id="rId41" xr:uid="{00000000-0004-0000-0400-000028000000}"/>
    <hyperlink ref="Q44" r:id="rId42" xr:uid="{00000000-0004-0000-0400-000029000000}"/>
    <hyperlink ref="Q45" r:id="rId43" xr:uid="{00000000-0004-0000-0400-00002A000000}"/>
    <hyperlink ref="Q46" r:id="rId44" xr:uid="{00000000-0004-0000-0400-00002B000000}"/>
    <hyperlink ref="Q47" r:id="rId45" xr:uid="{00000000-0004-0000-0400-00002C000000}"/>
    <hyperlink ref="Q48" r:id="rId46" xr:uid="{00000000-0004-0000-0400-00002D000000}"/>
    <hyperlink ref="Q49" r:id="rId47" xr:uid="{00000000-0004-0000-0400-00002E000000}"/>
    <hyperlink ref="Q50" r:id="rId48" xr:uid="{00000000-0004-0000-0400-00002F000000}"/>
    <hyperlink ref="Q51" r:id="rId49" xr:uid="{00000000-0004-0000-0400-000030000000}"/>
    <hyperlink ref="Q52" r:id="rId50" xr:uid="{00000000-0004-0000-0400-000031000000}"/>
    <hyperlink ref="Q53" r:id="rId51" xr:uid="{00000000-0004-0000-0400-000032000000}"/>
    <hyperlink ref="Q54" r:id="rId52" xr:uid="{00000000-0004-0000-0400-000033000000}"/>
    <hyperlink ref="Q55" r:id="rId53" xr:uid="{00000000-0004-0000-0400-000034000000}"/>
    <hyperlink ref="Q56" r:id="rId54" xr:uid="{00000000-0004-0000-0400-000035000000}"/>
    <hyperlink ref="Q57" r:id="rId55" xr:uid="{00000000-0004-0000-0400-000036000000}"/>
    <hyperlink ref="Q58" r:id="rId56" xr:uid="{00000000-0004-0000-0400-000037000000}"/>
    <hyperlink ref="Q59" r:id="rId57" xr:uid="{00000000-0004-0000-0400-000038000000}"/>
    <hyperlink ref="Q60" r:id="rId58" xr:uid="{00000000-0004-0000-0400-000039000000}"/>
    <hyperlink ref="Q61" r:id="rId59" xr:uid="{00000000-0004-0000-0400-00003A000000}"/>
    <hyperlink ref="Q62" r:id="rId60" xr:uid="{00000000-0004-0000-0400-00003B000000}"/>
    <hyperlink ref="Q63" r:id="rId61" xr:uid="{00000000-0004-0000-0400-00003C000000}"/>
    <hyperlink ref="Q64" r:id="rId62" xr:uid="{00000000-0004-0000-0400-00003D000000}"/>
    <hyperlink ref="Q65" r:id="rId63" xr:uid="{00000000-0004-0000-0400-00003E000000}"/>
    <hyperlink ref="Q66" r:id="rId64" xr:uid="{00000000-0004-0000-0400-00003F000000}"/>
    <hyperlink ref="Q67" r:id="rId65" xr:uid="{00000000-0004-0000-0400-000040000000}"/>
    <hyperlink ref="Q68" r:id="rId66" xr:uid="{00000000-0004-0000-0400-000041000000}"/>
    <hyperlink ref="Q69" r:id="rId67" xr:uid="{00000000-0004-0000-0400-000042000000}"/>
    <hyperlink ref="Q70" r:id="rId68" xr:uid="{00000000-0004-0000-0400-000043000000}"/>
    <hyperlink ref="Q71" r:id="rId69" xr:uid="{00000000-0004-0000-0400-000044000000}"/>
    <hyperlink ref="Q72" r:id="rId70" xr:uid="{00000000-0004-0000-0400-000045000000}"/>
    <hyperlink ref="Q73" r:id="rId71" xr:uid="{00000000-0004-0000-0400-000046000000}"/>
    <hyperlink ref="Q74" r:id="rId72" xr:uid="{00000000-0004-0000-0400-000047000000}"/>
    <hyperlink ref="Q75" r:id="rId73" xr:uid="{00000000-0004-0000-0400-000048000000}"/>
    <hyperlink ref="Q76" r:id="rId74" xr:uid="{00000000-0004-0000-0400-000049000000}"/>
    <hyperlink ref="Q77" r:id="rId75" xr:uid="{00000000-0004-0000-0400-00004A000000}"/>
    <hyperlink ref="Q78" r:id="rId76" xr:uid="{00000000-0004-0000-0400-00004B000000}"/>
    <hyperlink ref="Q79" r:id="rId77" xr:uid="{00000000-0004-0000-0400-00004C000000}"/>
    <hyperlink ref="Q80" r:id="rId78" xr:uid="{00000000-0004-0000-0400-00004D000000}"/>
    <hyperlink ref="Q81" r:id="rId79" xr:uid="{00000000-0004-0000-0400-00004E000000}"/>
    <hyperlink ref="Q82" r:id="rId80" xr:uid="{00000000-0004-0000-0400-00004F000000}"/>
    <hyperlink ref="Q83" r:id="rId81" xr:uid="{00000000-0004-0000-0400-000050000000}"/>
    <hyperlink ref="Q84" r:id="rId82" xr:uid="{00000000-0004-0000-0400-000051000000}"/>
    <hyperlink ref="Q85" r:id="rId83" xr:uid="{00000000-0004-0000-0400-000052000000}"/>
    <hyperlink ref="Q86" r:id="rId84" xr:uid="{00000000-0004-0000-0400-000053000000}"/>
    <hyperlink ref="Q87" r:id="rId85" xr:uid="{00000000-0004-0000-0400-000054000000}"/>
    <hyperlink ref="Q88" r:id="rId86" xr:uid="{00000000-0004-0000-0400-000055000000}"/>
    <hyperlink ref="Q89" r:id="rId87" xr:uid="{00000000-0004-0000-0400-000056000000}"/>
    <hyperlink ref="Q90" r:id="rId88" xr:uid="{00000000-0004-0000-0400-000057000000}"/>
    <hyperlink ref="Q91" r:id="rId89" xr:uid="{00000000-0004-0000-0400-000058000000}"/>
    <hyperlink ref="Q92" r:id="rId90" xr:uid="{00000000-0004-0000-0400-000059000000}"/>
    <hyperlink ref="Q93" r:id="rId91" xr:uid="{00000000-0004-0000-0400-00005A000000}"/>
    <hyperlink ref="Q94" r:id="rId92" xr:uid="{00000000-0004-0000-0400-00005B000000}"/>
    <hyperlink ref="Q95" r:id="rId93" xr:uid="{00000000-0004-0000-0400-00005C000000}"/>
    <hyperlink ref="Q96" r:id="rId94" xr:uid="{00000000-0004-0000-0400-00005D000000}"/>
    <hyperlink ref="Q97" r:id="rId95" xr:uid="{00000000-0004-0000-0400-00005E000000}"/>
    <hyperlink ref="Q98" r:id="rId96" xr:uid="{00000000-0004-0000-0400-00005F000000}"/>
    <hyperlink ref="Q99" r:id="rId97" xr:uid="{00000000-0004-0000-0400-000060000000}"/>
    <hyperlink ref="Q100" r:id="rId98" xr:uid="{00000000-0004-0000-0400-000061000000}"/>
    <hyperlink ref="Q101" r:id="rId99" xr:uid="{00000000-0004-0000-0400-000062000000}"/>
    <hyperlink ref="Q102" r:id="rId100" xr:uid="{00000000-0004-0000-0400-000063000000}"/>
    <hyperlink ref="Q103" r:id="rId101" xr:uid="{00000000-0004-0000-0400-000064000000}"/>
    <hyperlink ref="Q104" r:id="rId102" xr:uid="{00000000-0004-0000-0400-000065000000}"/>
    <hyperlink ref="Q105" r:id="rId103" xr:uid="{00000000-0004-0000-0400-000066000000}"/>
    <hyperlink ref="Q106" r:id="rId104" xr:uid="{00000000-0004-0000-0400-000067000000}"/>
    <hyperlink ref="Q107" r:id="rId105" xr:uid="{00000000-0004-0000-0400-000068000000}"/>
    <hyperlink ref="Q108" r:id="rId106" xr:uid="{00000000-0004-0000-0400-000069000000}"/>
    <hyperlink ref="Q109" r:id="rId107" xr:uid="{00000000-0004-0000-0400-00006A000000}"/>
    <hyperlink ref="Q110" r:id="rId108" xr:uid="{00000000-0004-0000-0400-00006B000000}"/>
    <hyperlink ref="Q111" r:id="rId109" xr:uid="{00000000-0004-0000-0400-00006C000000}"/>
    <hyperlink ref="Q119" r:id="rId110" xr:uid="{00000000-0004-0000-0400-00006D000000}"/>
    <hyperlink ref="Q127" r:id="rId111" xr:uid="{00000000-0004-0000-0400-00006E000000}"/>
    <hyperlink ref="Q153" r:id="rId112" xr:uid="{00000000-0004-0000-0400-00006F000000}"/>
    <hyperlink ref="Q143" r:id="rId113" xr:uid="{00000000-0004-0000-0400-000070000000}"/>
    <hyperlink ref="Q145" r:id="rId114" xr:uid="{00000000-0004-0000-0400-000071000000}"/>
    <hyperlink ref="Q141" r:id="rId115" xr:uid="{00000000-0004-0000-0400-000072000000}"/>
    <hyperlink ref="Q154" r:id="rId116" xr:uid="{00000000-0004-0000-0400-000073000000}"/>
    <hyperlink ref="Q112" r:id="rId117" xr:uid="{00000000-0004-0000-0400-000074000000}"/>
    <hyperlink ref="Q116" r:id="rId118" xr:uid="{00000000-0004-0000-0400-000075000000}"/>
    <hyperlink ref="Q120" r:id="rId119" xr:uid="{00000000-0004-0000-0400-000076000000}"/>
    <hyperlink ref="Q117" r:id="rId120" xr:uid="{00000000-0004-0000-0400-000077000000}"/>
    <hyperlink ref="Q146" r:id="rId121" xr:uid="{00000000-0004-0000-0400-000078000000}"/>
    <hyperlink ref="Q124" r:id="rId122" xr:uid="{00000000-0004-0000-0400-000079000000}"/>
    <hyperlink ref="Q121" r:id="rId123" xr:uid="{00000000-0004-0000-0400-00007A000000}"/>
    <hyperlink ref="Q123" r:id="rId124" xr:uid="{00000000-0004-0000-0400-00007B000000}"/>
    <hyperlink ref="Q118" r:id="rId125" xr:uid="{00000000-0004-0000-0400-00007C000000}"/>
    <hyperlink ref="Q126" r:id="rId126" xr:uid="{00000000-0004-0000-0400-00007D000000}"/>
    <hyperlink ref="Q131" r:id="rId127" xr:uid="{00000000-0004-0000-0400-00007E000000}"/>
    <hyperlink ref="Q140" r:id="rId128" xr:uid="{00000000-0004-0000-0400-00007F000000}"/>
    <hyperlink ref="Q142" r:id="rId129" xr:uid="{00000000-0004-0000-0400-000080000000}"/>
    <hyperlink ref="Q130" r:id="rId130" xr:uid="{00000000-0004-0000-0400-000081000000}"/>
    <hyperlink ref="Q115" r:id="rId131" xr:uid="{00000000-0004-0000-0400-000082000000}"/>
    <hyperlink ref="Q134" r:id="rId132" xr:uid="{00000000-0004-0000-0400-000083000000}"/>
    <hyperlink ref="Q136" r:id="rId133" xr:uid="{00000000-0004-0000-0400-000084000000}"/>
    <hyperlink ref="Q151" r:id="rId134" xr:uid="{00000000-0004-0000-0400-000085000000}"/>
    <hyperlink ref="Q113" r:id="rId135" xr:uid="{00000000-0004-0000-0400-000086000000}"/>
    <hyperlink ref="Q139" r:id="rId136" xr:uid="{00000000-0004-0000-0400-000087000000}"/>
    <hyperlink ref="Q122" r:id="rId137" xr:uid="{00000000-0004-0000-0400-000088000000}"/>
    <hyperlink ref="Q114" r:id="rId138" xr:uid="{00000000-0004-0000-0400-000089000000}"/>
    <hyperlink ref="Q144" r:id="rId139" xr:uid="{00000000-0004-0000-0400-00008A000000}"/>
    <hyperlink ref="Q125" r:id="rId140" xr:uid="{00000000-0004-0000-0400-00008B000000}"/>
    <hyperlink ref="Q150" r:id="rId141" xr:uid="{00000000-0004-0000-0400-00008C000000}"/>
    <hyperlink ref="Q138" r:id="rId142" xr:uid="{00000000-0004-0000-0400-00008D000000}"/>
    <hyperlink ref="Q133" r:id="rId143" xr:uid="{00000000-0004-0000-0400-00008E000000}"/>
    <hyperlink ref="Q148" r:id="rId144" xr:uid="{00000000-0004-0000-0400-00008F000000}"/>
    <hyperlink ref="Q129" r:id="rId145" xr:uid="{00000000-0004-0000-0400-000090000000}"/>
    <hyperlink ref="Q135" r:id="rId146" xr:uid="{00000000-0004-0000-0400-000091000000}"/>
    <hyperlink ref="Q152" r:id="rId147" xr:uid="{00000000-0004-0000-0400-000092000000}"/>
    <hyperlink ref="Q128" r:id="rId148" xr:uid="{00000000-0004-0000-0400-000093000000}"/>
    <hyperlink ref="Q147" r:id="rId149" xr:uid="{00000000-0004-0000-0400-000094000000}"/>
    <hyperlink ref="Q132" r:id="rId150" xr:uid="{00000000-0004-0000-0400-000095000000}"/>
    <hyperlink ref="Q149" r:id="rId151" xr:uid="{00000000-0004-0000-0400-000096000000}"/>
    <hyperlink ref="Q137" r:id="rId152" xr:uid="{00000000-0004-0000-0400-000097000000}"/>
    <hyperlink ref="Q155" r:id="rId153" xr:uid="{00000000-0004-0000-0400-000098000000}"/>
    <hyperlink ref="Q156" r:id="rId154" xr:uid="{00000000-0004-0000-0400-000099000000}"/>
    <hyperlink ref="Q157" r:id="rId155" xr:uid="{00000000-0004-0000-0400-00009A000000}"/>
    <hyperlink ref="Q158" r:id="rId156" xr:uid="{00000000-0004-0000-0400-00009B000000}"/>
    <hyperlink ref="Q159" r:id="rId157" xr:uid="{00000000-0004-0000-0400-00009C000000}"/>
    <hyperlink ref="Q160" r:id="rId158" xr:uid="{00000000-0004-0000-0400-00009D000000}"/>
    <hyperlink ref="Q161" r:id="rId159" xr:uid="{00000000-0004-0000-0400-00009E000000}"/>
    <hyperlink ref="Q162" r:id="rId160" xr:uid="{00000000-0004-0000-0400-00009F000000}"/>
    <hyperlink ref="Q163" r:id="rId161" xr:uid="{00000000-0004-0000-0400-0000A0000000}"/>
    <hyperlink ref="Q164" r:id="rId162" xr:uid="{00000000-0004-0000-0400-0000A1000000}"/>
    <hyperlink ref="Q165" r:id="rId163" xr:uid="{00000000-0004-0000-0400-0000A2000000}"/>
    <hyperlink ref="Q166" r:id="rId164" xr:uid="{00000000-0004-0000-0400-0000A3000000}"/>
    <hyperlink ref="Q167" r:id="rId165" xr:uid="{00000000-0004-0000-0400-0000A4000000}"/>
    <hyperlink ref="Q168" r:id="rId166" xr:uid="{00000000-0004-0000-0400-0000A5000000}"/>
    <hyperlink ref="Q169" r:id="rId167" xr:uid="{00000000-0004-0000-0400-0000A6000000}"/>
    <hyperlink ref="Q170" r:id="rId168" xr:uid="{00000000-0004-0000-0400-0000A7000000}"/>
    <hyperlink ref="Q171" r:id="rId169" xr:uid="{00000000-0004-0000-0400-0000A8000000}"/>
    <hyperlink ref="Q172" r:id="rId170" xr:uid="{00000000-0004-0000-0400-0000A9000000}"/>
    <hyperlink ref="Q173" r:id="rId171" xr:uid="{00000000-0004-0000-0400-0000AA000000}"/>
    <hyperlink ref="Q174" r:id="rId172" xr:uid="{00000000-0004-0000-0400-0000AB000000}"/>
    <hyperlink ref="Q175" r:id="rId173" xr:uid="{00000000-0004-0000-0400-0000AC000000}"/>
    <hyperlink ref="Q176" r:id="rId174" xr:uid="{00000000-0004-0000-0400-0000AD000000}"/>
    <hyperlink ref="Q177" r:id="rId175" xr:uid="{00000000-0004-0000-0400-0000AE000000}"/>
    <hyperlink ref="Q178" r:id="rId176" xr:uid="{00000000-0004-0000-0400-0000AF000000}"/>
    <hyperlink ref="Q179" r:id="rId177" xr:uid="{00000000-0004-0000-0400-0000B0000000}"/>
    <hyperlink ref="Q180" r:id="rId178" xr:uid="{00000000-0004-0000-0400-0000B1000000}"/>
    <hyperlink ref="Q181" r:id="rId179" xr:uid="{00000000-0004-0000-0400-0000B2000000}"/>
    <hyperlink ref="Q182" r:id="rId180" xr:uid="{00000000-0004-0000-0400-0000B3000000}"/>
    <hyperlink ref="Q183" r:id="rId181" xr:uid="{00000000-0004-0000-0400-0000B4000000}"/>
    <hyperlink ref="Q184" r:id="rId182" xr:uid="{00000000-0004-0000-0400-0000B5000000}"/>
    <hyperlink ref="Q185" r:id="rId183" xr:uid="{00000000-0004-0000-0400-0000B6000000}"/>
    <hyperlink ref="Q186" r:id="rId184" xr:uid="{00000000-0004-0000-0400-0000B7000000}"/>
    <hyperlink ref="Q187" r:id="rId185" xr:uid="{00000000-0004-0000-0400-0000B8000000}"/>
    <hyperlink ref="Q188" r:id="rId186" xr:uid="{00000000-0004-0000-0400-0000B9000000}"/>
    <hyperlink ref="Q189" r:id="rId187" xr:uid="{00000000-0004-0000-0400-0000BA000000}"/>
    <hyperlink ref="Q190" r:id="rId188" xr:uid="{00000000-0004-0000-0400-0000BB000000}"/>
    <hyperlink ref="Q191" r:id="rId189" xr:uid="{00000000-0004-0000-0400-0000BC000000}"/>
    <hyperlink ref="Q192" r:id="rId190" xr:uid="{00000000-0004-0000-0400-0000BD000000}"/>
    <hyperlink ref="Q193" r:id="rId191" xr:uid="{00000000-0004-0000-0400-0000BE000000}"/>
    <hyperlink ref="Q194" r:id="rId192" xr:uid="{00000000-0004-0000-0400-0000BF000000}"/>
    <hyperlink ref="Q195" r:id="rId193" xr:uid="{00000000-0004-0000-0400-0000C0000000}"/>
    <hyperlink ref="Q196" r:id="rId194" xr:uid="{00000000-0004-0000-0400-0000C1000000}"/>
    <hyperlink ref="Q197" r:id="rId195" xr:uid="{00000000-0004-0000-0400-0000C2000000}"/>
    <hyperlink ref="Q198" r:id="rId196" xr:uid="{00000000-0004-0000-0400-0000C3000000}"/>
    <hyperlink ref="Q199" r:id="rId197" xr:uid="{00000000-0004-0000-0400-0000C4000000}"/>
    <hyperlink ref="Q200" r:id="rId198" xr:uid="{00000000-0004-0000-0400-0000C5000000}"/>
    <hyperlink ref="Q201" r:id="rId199" xr:uid="{00000000-0004-0000-0400-0000C6000000}"/>
    <hyperlink ref="Q202" r:id="rId200" xr:uid="{00000000-0004-0000-0400-0000C7000000}"/>
    <hyperlink ref="Q203" r:id="rId201" xr:uid="{00000000-0004-0000-0400-0000C8000000}"/>
    <hyperlink ref="Q204" r:id="rId202" xr:uid="{00000000-0004-0000-0400-0000C9000000}"/>
    <hyperlink ref="Q205" r:id="rId203" xr:uid="{00000000-0004-0000-0400-0000CA000000}"/>
    <hyperlink ref="Q206" r:id="rId204" xr:uid="{00000000-0004-0000-0400-0000CB000000}"/>
    <hyperlink ref="Q207" r:id="rId205" xr:uid="{00000000-0004-0000-0400-0000CC000000}"/>
    <hyperlink ref="Q208" r:id="rId206" xr:uid="{00000000-0004-0000-0400-0000CD000000}"/>
    <hyperlink ref="Q209" r:id="rId207" xr:uid="{00000000-0004-0000-0400-0000CE000000}"/>
    <hyperlink ref="Q210" r:id="rId208" xr:uid="{00000000-0004-0000-0400-0000CF000000}"/>
    <hyperlink ref="Q211" r:id="rId209" xr:uid="{00000000-0004-0000-0400-0000D0000000}"/>
    <hyperlink ref="Q212" r:id="rId210" xr:uid="{00000000-0004-0000-0400-0000D1000000}"/>
    <hyperlink ref="Q213" r:id="rId211" xr:uid="{00000000-0004-0000-0400-0000D2000000}"/>
    <hyperlink ref="Q214" r:id="rId212" xr:uid="{00000000-0004-0000-0400-0000D3000000}"/>
    <hyperlink ref="Q215" r:id="rId213" xr:uid="{00000000-0004-0000-0400-0000D4000000}"/>
    <hyperlink ref="Q216" r:id="rId214" xr:uid="{00000000-0004-0000-0400-0000D5000000}"/>
    <hyperlink ref="Q217" r:id="rId215" xr:uid="{00000000-0004-0000-0400-0000D6000000}"/>
    <hyperlink ref="Q218" r:id="rId216" xr:uid="{00000000-0004-0000-0400-0000D7000000}"/>
    <hyperlink ref="Q219" r:id="rId217" xr:uid="{00000000-0004-0000-0400-0000D8000000}"/>
    <hyperlink ref="Q220" r:id="rId218" xr:uid="{00000000-0004-0000-0400-0000D9000000}"/>
    <hyperlink ref="Q221" r:id="rId219" xr:uid="{00000000-0004-0000-0400-0000DA000000}"/>
    <hyperlink ref="Q222" r:id="rId220" xr:uid="{00000000-0004-0000-0400-0000DB000000}"/>
    <hyperlink ref="Q223" r:id="rId221" xr:uid="{00000000-0004-0000-0400-0000DC000000}"/>
    <hyperlink ref="Q224" r:id="rId222" xr:uid="{00000000-0004-0000-0400-0000DD000000}"/>
    <hyperlink ref="Q225" r:id="rId223" xr:uid="{00000000-0004-0000-0400-0000DE000000}"/>
    <hyperlink ref="Q226" r:id="rId224" xr:uid="{00000000-0004-0000-0400-0000DF000000}"/>
    <hyperlink ref="Q227" r:id="rId225" xr:uid="{00000000-0004-0000-0400-0000E0000000}"/>
    <hyperlink ref="Q228" r:id="rId226" xr:uid="{00000000-0004-0000-0400-0000E1000000}"/>
    <hyperlink ref="Q229" r:id="rId227" xr:uid="{00000000-0004-0000-0400-0000E2000000}"/>
    <hyperlink ref="Q230" r:id="rId228" xr:uid="{00000000-0004-0000-0400-0000E3000000}"/>
    <hyperlink ref="Q231" r:id="rId229" xr:uid="{00000000-0004-0000-0400-0000E4000000}"/>
    <hyperlink ref="Q232" r:id="rId230" xr:uid="{00000000-0004-0000-0400-0000E5000000}"/>
    <hyperlink ref="Q233" r:id="rId231" xr:uid="{00000000-0004-0000-0400-0000E6000000}"/>
    <hyperlink ref="Q234" r:id="rId232" xr:uid="{00000000-0004-0000-0400-0000E7000000}"/>
    <hyperlink ref="Q235" r:id="rId233" xr:uid="{00000000-0004-0000-0400-0000E8000000}"/>
    <hyperlink ref="Q236" r:id="rId234" xr:uid="{00000000-0004-0000-0400-0000E9000000}"/>
    <hyperlink ref="Q237" r:id="rId235" xr:uid="{00000000-0004-0000-0400-0000EA000000}"/>
    <hyperlink ref="Q238" r:id="rId236" xr:uid="{00000000-0004-0000-0400-0000EB000000}"/>
    <hyperlink ref="Q239" r:id="rId237" xr:uid="{00000000-0004-0000-0400-0000EC000000}"/>
    <hyperlink ref="Q240" r:id="rId238" xr:uid="{00000000-0004-0000-0400-0000ED000000}"/>
    <hyperlink ref="Q241" r:id="rId239" xr:uid="{00000000-0004-0000-0400-0000EE000000}"/>
    <hyperlink ref="Q242" r:id="rId240" xr:uid="{00000000-0004-0000-0400-0000EF000000}"/>
    <hyperlink ref="Q243" r:id="rId241" xr:uid="{00000000-0004-0000-0400-0000F0000000}"/>
    <hyperlink ref="Q244" r:id="rId242" xr:uid="{00000000-0004-0000-0400-0000F1000000}"/>
    <hyperlink ref="Q245" r:id="rId243" xr:uid="{00000000-0004-0000-0400-0000F2000000}"/>
    <hyperlink ref="Q246" r:id="rId244" xr:uid="{00000000-0004-0000-0400-0000F3000000}"/>
    <hyperlink ref="Q247" r:id="rId245" xr:uid="{00000000-0004-0000-0400-0000F4000000}"/>
    <hyperlink ref="Q248" r:id="rId246" xr:uid="{00000000-0004-0000-0400-0000F5000000}"/>
    <hyperlink ref="Q249" r:id="rId247" xr:uid="{00000000-0004-0000-0400-0000F6000000}"/>
    <hyperlink ref="Q250" r:id="rId248" xr:uid="{00000000-0004-0000-0400-0000F7000000}"/>
    <hyperlink ref="Q251" r:id="rId249" xr:uid="{00000000-0004-0000-0400-0000F8000000}"/>
    <hyperlink ref="Q252" r:id="rId250" xr:uid="{00000000-0004-0000-0400-0000F9000000}"/>
    <hyperlink ref="Q253" r:id="rId251" xr:uid="{00000000-0004-0000-0400-0000FA000000}"/>
    <hyperlink ref="Q254" r:id="rId252" xr:uid="{00000000-0004-0000-0400-0000FB000000}"/>
    <hyperlink ref="Q255" r:id="rId253" xr:uid="{00000000-0004-0000-0400-0000FC000000}"/>
    <hyperlink ref="Q256" r:id="rId254" xr:uid="{00000000-0004-0000-0400-0000FD000000}"/>
    <hyperlink ref="Q257" r:id="rId255" xr:uid="{00000000-0004-0000-0400-0000FE000000}"/>
    <hyperlink ref="Q258" r:id="rId256" xr:uid="{00000000-0004-0000-0400-0000FF000000}"/>
    <hyperlink ref="Q259" r:id="rId257" xr:uid="{00000000-0004-0000-0400-000000010000}"/>
    <hyperlink ref="Q260" r:id="rId258" xr:uid="{00000000-0004-0000-0400-000001010000}"/>
    <hyperlink ref="Q261" r:id="rId259" xr:uid="{00000000-0004-0000-0400-000002010000}"/>
    <hyperlink ref="Q262" r:id="rId260" xr:uid="{00000000-0004-0000-0400-000003010000}"/>
    <hyperlink ref="Q263" r:id="rId261" xr:uid="{00000000-0004-0000-0400-000004010000}"/>
    <hyperlink ref="Q264" r:id="rId262" xr:uid="{00000000-0004-0000-0400-000005010000}"/>
    <hyperlink ref="Q265" r:id="rId263" xr:uid="{00000000-0004-0000-0400-000006010000}"/>
    <hyperlink ref="Q266" r:id="rId264" xr:uid="{00000000-0004-0000-0400-000007010000}"/>
    <hyperlink ref="Q267" r:id="rId265" xr:uid="{00000000-0004-0000-0400-000008010000}"/>
    <hyperlink ref="Q268" r:id="rId266" xr:uid="{00000000-0004-0000-0400-000009010000}"/>
    <hyperlink ref="Q269" r:id="rId267" xr:uid="{00000000-0004-0000-0400-00000A010000}"/>
    <hyperlink ref="Q270" r:id="rId268" xr:uid="{00000000-0004-0000-0400-00000B010000}"/>
    <hyperlink ref="Q271" r:id="rId269" xr:uid="{00000000-0004-0000-0400-00000C010000}"/>
    <hyperlink ref="Q272" r:id="rId270" xr:uid="{00000000-0004-0000-0400-00000D010000}"/>
    <hyperlink ref="Q273" r:id="rId271" xr:uid="{00000000-0004-0000-0400-00000E010000}"/>
    <hyperlink ref="Q274" r:id="rId272" xr:uid="{00000000-0004-0000-0400-00000F010000}"/>
    <hyperlink ref="Q275" r:id="rId273" xr:uid="{00000000-0004-0000-0400-000010010000}"/>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64"/>
  <sheetViews>
    <sheetView showGridLines="0" workbookViewId="0">
      <pane xSplit="4" ySplit="2" topLeftCell="E3" activePane="bottomRight" state="frozen"/>
      <selection pane="topRight"/>
      <selection pane="bottomLeft"/>
      <selection pane="bottomRight" activeCell="A2" sqref="A2"/>
    </sheetView>
  </sheetViews>
  <sheetFormatPr defaultRowHeight="14.4" x14ac:dyDescent="0.3"/>
  <cols>
    <col min="1" max="1" width="12.6640625" customWidth="1"/>
    <col min="2" max="2" width="15.6640625" hidden="1" customWidth="1"/>
    <col min="3" max="3" width="12.6640625" hidden="1" customWidth="1"/>
    <col min="4" max="4" width="25.6640625" customWidth="1"/>
    <col min="5" max="5" width="15.6640625" customWidth="1"/>
    <col min="6" max="6" width="30.6640625" customWidth="1"/>
    <col min="7" max="8" width="15.6640625" customWidth="1"/>
    <col min="9" max="9" width="18.6640625" customWidth="1"/>
  </cols>
  <sheetData>
    <row r="1" spans="1:9" ht="27" x14ac:dyDescent="0.3">
      <c r="A1" s="9" t="s">
        <v>3259</v>
      </c>
      <c r="B1" s="10"/>
      <c r="C1" s="10"/>
      <c r="D1" s="10"/>
      <c r="E1" s="10"/>
      <c r="F1" s="10"/>
      <c r="G1" s="10"/>
      <c r="H1" s="10"/>
      <c r="I1" s="10"/>
    </row>
    <row r="2" spans="1:9" ht="24.9" customHeight="1" x14ac:dyDescent="0.3">
      <c r="A2" s="1" t="s">
        <v>1</v>
      </c>
      <c r="B2" s="1" t="s">
        <v>2</v>
      </c>
      <c r="C2" s="1" t="s">
        <v>3</v>
      </c>
      <c r="D2" s="1" t="s">
        <v>6</v>
      </c>
      <c r="E2" s="1" t="s">
        <v>626</v>
      </c>
      <c r="F2" s="1" t="s">
        <v>3260</v>
      </c>
      <c r="G2" s="1" t="s">
        <v>627</v>
      </c>
      <c r="H2" s="1" t="s">
        <v>628</v>
      </c>
      <c r="I2" s="1" t="s">
        <v>23</v>
      </c>
    </row>
    <row r="3" spans="1:9" ht="15" customHeight="1" x14ac:dyDescent="0.3">
      <c r="A3" s="2" t="s">
        <v>24</v>
      </c>
      <c r="B3" s="2" t="s">
        <v>34309</v>
      </c>
      <c r="C3" s="3">
        <v>1</v>
      </c>
      <c r="D3" s="2" t="s">
        <v>629</v>
      </c>
      <c r="E3" s="2" t="s">
        <v>664</v>
      </c>
      <c r="F3" s="2" t="s">
        <v>3261</v>
      </c>
      <c r="G3" s="2"/>
      <c r="H3" s="2"/>
      <c r="I3" s="4" t="s">
        <v>3262</v>
      </c>
    </row>
    <row r="4" spans="1:9" ht="15" customHeight="1" x14ac:dyDescent="0.3">
      <c r="A4" s="2" t="s">
        <v>24</v>
      </c>
      <c r="B4" s="2" t="s">
        <v>34309</v>
      </c>
      <c r="C4" s="3">
        <v>1</v>
      </c>
      <c r="D4" s="2" t="s">
        <v>629</v>
      </c>
      <c r="E4" s="2" t="s">
        <v>664</v>
      </c>
      <c r="F4" s="2" t="s">
        <v>3263</v>
      </c>
      <c r="G4" s="2"/>
      <c r="H4" s="2"/>
      <c r="I4" s="4" t="s">
        <v>3264</v>
      </c>
    </row>
    <row r="5" spans="1:9" ht="15" customHeight="1" x14ac:dyDescent="0.3">
      <c r="A5" s="2" t="s">
        <v>24</v>
      </c>
      <c r="B5" s="2" t="s">
        <v>34309</v>
      </c>
      <c r="C5" s="3">
        <v>1</v>
      </c>
      <c r="D5" s="2" t="s">
        <v>629</v>
      </c>
      <c r="E5" s="2" t="s">
        <v>664</v>
      </c>
      <c r="F5" s="2" t="s">
        <v>3265</v>
      </c>
      <c r="G5" s="2"/>
      <c r="H5" s="2"/>
      <c r="I5" s="4" t="s">
        <v>3266</v>
      </c>
    </row>
    <row r="6" spans="1:9" ht="15" customHeight="1" x14ac:dyDescent="0.3">
      <c r="A6" s="2" t="s">
        <v>40</v>
      </c>
      <c r="B6" s="2" t="s">
        <v>34310</v>
      </c>
      <c r="C6" s="3">
        <v>2</v>
      </c>
      <c r="D6" s="2" t="s">
        <v>653</v>
      </c>
      <c r="E6" s="2" t="s">
        <v>664</v>
      </c>
      <c r="F6" s="2" t="s">
        <v>3267</v>
      </c>
      <c r="G6" s="2"/>
      <c r="H6" s="2"/>
      <c r="I6" s="4" t="s">
        <v>3268</v>
      </c>
    </row>
    <row r="7" spans="1:9" ht="15" customHeight="1" x14ac:dyDescent="0.3">
      <c r="A7" s="2" t="s">
        <v>40</v>
      </c>
      <c r="B7" s="2" t="s">
        <v>34310</v>
      </c>
      <c r="C7" s="3">
        <v>2</v>
      </c>
      <c r="D7" s="2" t="s">
        <v>653</v>
      </c>
      <c r="E7" s="2" t="s">
        <v>664</v>
      </c>
      <c r="F7" s="2" t="s">
        <v>3269</v>
      </c>
      <c r="G7" s="2"/>
      <c r="H7" s="2"/>
      <c r="I7" s="4" t="s">
        <v>3270</v>
      </c>
    </row>
    <row r="8" spans="1:9" ht="15" customHeight="1" x14ac:dyDescent="0.3">
      <c r="A8" s="2" t="s">
        <v>40</v>
      </c>
      <c r="B8" s="2" t="s">
        <v>34310</v>
      </c>
      <c r="C8" s="3">
        <v>2</v>
      </c>
      <c r="D8" s="2" t="s">
        <v>653</v>
      </c>
      <c r="E8" s="2" t="s">
        <v>664</v>
      </c>
      <c r="F8" s="2" t="s">
        <v>3271</v>
      </c>
      <c r="G8" s="2"/>
      <c r="H8" s="2"/>
      <c r="I8" s="4" t="s">
        <v>3272</v>
      </c>
    </row>
    <row r="9" spans="1:9" ht="15" customHeight="1" x14ac:dyDescent="0.3">
      <c r="A9" s="2" t="s">
        <v>40</v>
      </c>
      <c r="B9" s="2" t="s">
        <v>34310</v>
      </c>
      <c r="C9" s="3">
        <v>2</v>
      </c>
      <c r="D9" s="2" t="s">
        <v>653</v>
      </c>
      <c r="E9" s="2" t="s">
        <v>664</v>
      </c>
      <c r="F9" s="2" t="s">
        <v>3273</v>
      </c>
      <c r="G9" s="2"/>
      <c r="H9" s="2"/>
      <c r="I9" s="4" t="s">
        <v>3274</v>
      </c>
    </row>
    <row r="10" spans="1:9" ht="15" customHeight="1" x14ac:dyDescent="0.3">
      <c r="A10" s="2" t="s">
        <v>56</v>
      </c>
      <c r="B10" s="2" t="s">
        <v>34311</v>
      </c>
      <c r="C10" s="3">
        <v>3</v>
      </c>
      <c r="D10" s="2" t="s">
        <v>732</v>
      </c>
      <c r="E10" s="2" t="s">
        <v>683</v>
      </c>
      <c r="F10" s="2" t="s">
        <v>3275</v>
      </c>
      <c r="G10" s="2" t="s">
        <v>815</v>
      </c>
      <c r="H10" s="2"/>
      <c r="I10" s="4" t="s">
        <v>68</v>
      </c>
    </row>
    <row r="11" spans="1:9" ht="15" customHeight="1" x14ac:dyDescent="0.3">
      <c r="A11" s="2" t="s">
        <v>56</v>
      </c>
      <c r="B11" s="2" t="s">
        <v>34311</v>
      </c>
      <c r="C11" s="3">
        <v>3</v>
      </c>
      <c r="D11" s="2" t="s">
        <v>732</v>
      </c>
      <c r="E11" s="2" t="s">
        <v>664</v>
      </c>
      <c r="F11" s="2" t="s">
        <v>3276</v>
      </c>
      <c r="G11" s="2"/>
      <c r="H11" s="2"/>
      <c r="I11" s="4" t="s">
        <v>1991</v>
      </c>
    </row>
    <row r="12" spans="1:9" ht="15" customHeight="1" x14ac:dyDescent="0.3">
      <c r="A12" s="2" t="s">
        <v>56</v>
      </c>
      <c r="B12" s="2" t="s">
        <v>34311</v>
      </c>
      <c r="C12" s="3">
        <v>3</v>
      </c>
      <c r="D12" s="2" t="s">
        <v>732</v>
      </c>
      <c r="E12" s="2" t="s">
        <v>664</v>
      </c>
      <c r="F12" s="2" t="s">
        <v>3277</v>
      </c>
      <c r="G12" s="2"/>
      <c r="H12" s="2"/>
      <c r="I12" s="4" t="s">
        <v>3278</v>
      </c>
    </row>
    <row r="13" spans="1:9" ht="15" customHeight="1" x14ac:dyDescent="0.3">
      <c r="A13" s="2" t="s">
        <v>56</v>
      </c>
      <c r="B13" s="2" t="s">
        <v>34311</v>
      </c>
      <c r="C13" s="3">
        <v>3</v>
      </c>
      <c r="D13" s="2" t="s">
        <v>732</v>
      </c>
      <c r="E13" s="2" t="s">
        <v>664</v>
      </c>
      <c r="F13" s="2" t="s">
        <v>3279</v>
      </c>
      <c r="G13" s="2"/>
      <c r="H13" s="2"/>
      <c r="I13" s="4" t="s">
        <v>3280</v>
      </c>
    </row>
    <row r="14" spans="1:9" ht="15" customHeight="1" x14ac:dyDescent="0.3">
      <c r="A14" s="2" t="s">
        <v>69</v>
      </c>
      <c r="B14" s="2" t="s">
        <v>34312</v>
      </c>
      <c r="C14" s="3">
        <v>4</v>
      </c>
      <c r="D14" s="2" t="s">
        <v>756</v>
      </c>
      <c r="E14" s="2" t="s">
        <v>664</v>
      </c>
      <c r="F14" s="2" t="s">
        <v>3281</v>
      </c>
      <c r="G14" s="2"/>
      <c r="H14" s="2"/>
      <c r="I14" s="4" t="s">
        <v>3282</v>
      </c>
    </row>
    <row r="15" spans="1:9" ht="15" customHeight="1" x14ac:dyDescent="0.3">
      <c r="A15" s="2" t="s">
        <v>69</v>
      </c>
      <c r="B15" s="2" t="s">
        <v>34312</v>
      </c>
      <c r="C15" s="3">
        <v>4</v>
      </c>
      <c r="D15" s="2" t="s">
        <v>756</v>
      </c>
      <c r="E15" s="2" t="s">
        <v>664</v>
      </c>
      <c r="F15" s="2" t="s">
        <v>3283</v>
      </c>
      <c r="G15" s="2"/>
      <c r="H15" s="2"/>
      <c r="I15" s="4" t="s">
        <v>3284</v>
      </c>
    </row>
    <row r="16" spans="1:9" ht="15" customHeight="1" x14ac:dyDescent="0.3">
      <c r="A16" s="2" t="s">
        <v>69</v>
      </c>
      <c r="B16" s="2" t="s">
        <v>34312</v>
      </c>
      <c r="C16" s="3">
        <v>4</v>
      </c>
      <c r="D16" s="2" t="s">
        <v>756</v>
      </c>
      <c r="E16" s="2" t="s">
        <v>2209</v>
      </c>
      <c r="F16" s="2" t="s">
        <v>3285</v>
      </c>
      <c r="G16" s="2"/>
      <c r="H16" s="2"/>
      <c r="I16" s="4" t="s">
        <v>3286</v>
      </c>
    </row>
    <row r="17" spans="1:9" ht="15" customHeight="1" x14ac:dyDescent="0.3">
      <c r="A17" s="2" t="s">
        <v>109</v>
      </c>
      <c r="B17" s="2" t="s">
        <v>34315</v>
      </c>
      <c r="C17" s="3">
        <v>7</v>
      </c>
      <c r="D17" s="2" t="s">
        <v>797</v>
      </c>
      <c r="E17" s="2" t="s">
        <v>664</v>
      </c>
      <c r="F17" s="2" t="s">
        <v>3287</v>
      </c>
      <c r="G17" s="2"/>
      <c r="H17" s="2"/>
      <c r="I17" s="4" t="s">
        <v>3288</v>
      </c>
    </row>
    <row r="18" spans="1:9" ht="15" customHeight="1" x14ac:dyDescent="0.3">
      <c r="A18" s="2" t="s">
        <v>109</v>
      </c>
      <c r="B18" s="2" t="s">
        <v>34315</v>
      </c>
      <c r="C18" s="3">
        <v>7</v>
      </c>
      <c r="D18" s="2" t="s">
        <v>797</v>
      </c>
      <c r="E18" s="2" t="s">
        <v>664</v>
      </c>
      <c r="F18" s="2" t="s">
        <v>3289</v>
      </c>
      <c r="G18" s="2"/>
      <c r="H18" s="2"/>
      <c r="I18" s="4" t="s">
        <v>3290</v>
      </c>
    </row>
    <row r="19" spans="1:9" ht="15" customHeight="1" x14ac:dyDescent="0.3">
      <c r="A19" s="2" t="s">
        <v>143</v>
      </c>
      <c r="B19" s="2" t="s">
        <v>34318</v>
      </c>
      <c r="C19" s="3">
        <v>10</v>
      </c>
      <c r="D19" s="2" t="s">
        <v>852</v>
      </c>
      <c r="E19" s="2" t="s">
        <v>664</v>
      </c>
      <c r="F19" s="2" t="s">
        <v>3291</v>
      </c>
      <c r="G19" s="2"/>
      <c r="H19" s="2"/>
      <c r="I19" s="4" t="s">
        <v>3292</v>
      </c>
    </row>
    <row r="20" spans="1:9" ht="15" customHeight="1" x14ac:dyDescent="0.3">
      <c r="A20" s="2" t="s">
        <v>156</v>
      </c>
      <c r="B20" s="2" t="s">
        <v>34319</v>
      </c>
      <c r="C20" s="3">
        <v>11</v>
      </c>
      <c r="D20" s="2" t="s">
        <v>861</v>
      </c>
      <c r="E20" s="2" t="s">
        <v>2209</v>
      </c>
      <c r="F20" s="2" t="s">
        <v>3293</v>
      </c>
      <c r="G20" s="2"/>
      <c r="H20" s="2"/>
      <c r="I20" s="4" t="s">
        <v>3294</v>
      </c>
    </row>
    <row r="21" spans="1:9" ht="15" customHeight="1" x14ac:dyDescent="0.3">
      <c r="A21" s="2" t="s">
        <v>190</v>
      </c>
      <c r="B21" s="2" t="s">
        <v>34322</v>
      </c>
      <c r="C21" s="3">
        <v>14</v>
      </c>
      <c r="D21" s="2" t="s">
        <v>902</v>
      </c>
      <c r="E21" s="2" t="s">
        <v>3295</v>
      </c>
      <c r="F21" s="2" t="s">
        <v>3296</v>
      </c>
      <c r="G21" s="2"/>
      <c r="H21" s="2"/>
      <c r="I21" s="4" t="s">
        <v>3297</v>
      </c>
    </row>
    <row r="22" spans="1:9" ht="15" customHeight="1" x14ac:dyDescent="0.3">
      <c r="A22" s="2" t="s">
        <v>190</v>
      </c>
      <c r="B22" s="2" t="s">
        <v>34322</v>
      </c>
      <c r="C22" s="3">
        <v>14</v>
      </c>
      <c r="D22" s="2" t="s">
        <v>902</v>
      </c>
      <c r="E22" s="2" t="s">
        <v>3298</v>
      </c>
      <c r="F22" s="2" t="s">
        <v>3299</v>
      </c>
      <c r="G22" s="2"/>
      <c r="H22" s="2"/>
      <c r="I22" s="4" t="s">
        <v>3300</v>
      </c>
    </row>
    <row r="23" spans="1:9" ht="15" customHeight="1" x14ac:dyDescent="0.3">
      <c r="A23" s="2" t="s">
        <v>190</v>
      </c>
      <c r="B23" s="2" t="s">
        <v>34322</v>
      </c>
      <c r="C23" s="3">
        <v>14</v>
      </c>
      <c r="D23" s="2" t="s">
        <v>902</v>
      </c>
      <c r="E23" s="2" t="s">
        <v>2209</v>
      </c>
      <c r="F23" s="2" t="s">
        <v>3301</v>
      </c>
      <c r="G23" s="2"/>
      <c r="H23" s="2"/>
      <c r="I23" s="4" t="s">
        <v>3302</v>
      </c>
    </row>
    <row r="24" spans="1:9" ht="15" customHeight="1" x14ac:dyDescent="0.3">
      <c r="A24" s="2" t="s">
        <v>190</v>
      </c>
      <c r="B24" s="2" t="s">
        <v>34322</v>
      </c>
      <c r="C24" s="3">
        <v>14</v>
      </c>
      <c r="D24" s="2" t="s">
        <v>902</v>
      </c>
      <c r="E24" s="2" t="s">
        <v>2209</v>
      </c>
      <c r="F24" s="2" t="s">
        <v>3303</v>
      </c>
      <c r="G24" s="2"/>
      <c r="H24" s="2"/>
      <c r="I24" s="4" t="s">
        <v>3304</v>
      </c>
    </row>
    <row r="25" spans="1:9" ht="15" customHeight="1" x14ac:dyDescent="0.3">
      <c r="A25" s="2" t="s">
        <v>190</v>
      </c>
      <c r="B25" s="2" t="s">
        <v>34322</v>
      </c>
      <c r="C25" s="3">
        <v>14</v>
      </c>
      <c r="D25" s="2" t="s">
        <v>902</v>
      </c>
      <c r="E25" s="2" t="s">
        <v>664</v>
      </c>
      <c r="F25" s="2" t="s">
        <v>3267</v>
      </c>
      <c r="G25" s="2"/>
      <c r="H25" s="2"/>
      <c r="I25" s="4" t="s">
        <v>3268</v>
      </c>
    </row>
    <row r="26" spans="1:9" ht="15" customHeight="1" x14ac:dyDescent="0.3">
      <c r="A26" s="2" t="s">
        <v>190</v>
      </c>
      <c r="B26" s="2" t="s">
        <v>34322</v>
      </c>
      <c r="C26" s="3">
        <v>14</v>
      </c>
      <c r="D26" s="2" t="s">
        <v>902</v>
      </c>
      <c r="E26" s="2" t="s">
        <v>664</v>
      </c>
      <c r="F26" s="2" t="s">
        <v>3269</v>
      </c>
      <c r="G26" s="2"/>
      <c r="H26" s="2"/>
      <c r="I26" s="4" t="s">
        <v>3270</v>
      </c>
    </row>
    <row r="27" spans="1:9" ht="15" customHeight="1" x14ac:dyDescent="0.3">
      <c r="A27" s="2" t="s">
        <v>190</v>
      </c>
      <c r="B27" s="2" t="s">
        <v>34322</v>
      </c>
      <c r="C27" s="3">
        <v>14</v>
      </c>
      <c r="D27" s="2" t="s">
        <v>902</v>
      </c>
      <c r="E27" s="2" t="s">
        <v>664</v>
      </c>
      <c r="F27" s="2" t="s">
        <v>3305</v>
      </c>
      <c r="G27" s="2"/>
      <c r="H27" s="2"/>
      <c r="I27" s="4" t="s">
        <v>3306</v>
      </c>
    </row>
    <row r="28" spans="1:9" ht="15" customHeight="1" x14ac:dyDescent="0.3">
      <c r="A28" s="2" t="s">
        <v>190</v>
      </c>
      <c r="B28" s="2" t="s">
        <v>34322</v>
      </c>
      <c r="C28" s="3">
        <v>14</v>
      </c>
      <c r="D28" s="2" t="s">
        <v>902</v>
      </c>
      <c r="E28" s="2" t="s">
        <v>664</v>
      </c>
      <c r="F28" s="2" t="s">
        <v>3307</v>
      </c>
      <c r="G28" s="2"/>
      <c r="H28" s="2"/>
      <c r="I28" s="4" t="s">
        <v>3308</v>
      </c>
    </row>
    <row r="29" spans="1:9" ht="15" customHeight="1" x14ac:dyDescent="0.3">
      <c r="A29" s="2" t="s">
        <v>190</v>
      </c>
      <c r="B29" s="2" t="s">
        <v>34322</v>
      </c>
      <c r="C29" s="3">
        <v>14</v>
      </c>
      <c r="D29" s="2" t="s">
        <v>902</v>
      </c>
      <c r="E29" s="2" t="s">
        <v>664</v>
      </c>
      <c r="F29" s="2" t="s">
        <v>3309</v>
      </c>
      <c r="G29" s="2"/>
      <c r="H29" s="2"/>
      <c r="I29" s="4" t="s">
        <v>3310</v>
      </c>
    </row>
    <row r="30" spans="1:9" ht="15" customHeight="1" x14ac:dyDescent="0.3">
      <c r="A30" s="2" t="s">
        <v>190</v>
      </c>
      <c r="B30" s="2" t="s">
        <v>34322</v>
      </c>
      <c r="C30" s="3">
        <v>14</v>
      </c>
      <c r="D30" s="2" t="s">
        <v>902</v>
      </c>
      <c r="E30" s="2" t="s">
        <v>664</v>
      </c>
      <c r="F30" s="2" t="s">
        <v>3273</v>
      </c>
      <c r="G30" s="2"/>
      <c r="H30" s="2"/>
      <c r="I30" s="4" t="s">
        <v>3311</v>
      </c>
    </row>
    <row r="31" spans="1:9" ht="15" customHeight="1" x14ac:dyDescent="0.3">
      <c r="A31" s="2" t="s">
        <v>190</v>
      </c>
      <c r="B31" s="2" t="s">
        <v>34322</v>
      </c>
      <c r="C31" s="3">
        <v>14</v>
      </c>
      <c r="D31" s="2" t="s">
        <v>902</v>
      </c>
      <c r="E31" s="2" t="s">
        <v>664</v>
      </c>
      <c r="F31" s="2" t="s">
        <v>3312</v>
      </c>
      <c r="G31" s="2"/>
      <c r="H31" s="2"/>
      <c r="I31" s="4" t="s">
        <v>3313</v>
      </c>
    </row>
    <row r="32" spans="1:9" ht="15" customHeight="1" x14ac:dyDescent="0.3">
      <c r="A32" s="2" t="s">
        <v>190</v>
      </c>
      <c r="B32" s="2" t="s">
        <v>34322</v>
      </c>
      <c r="C32" s="3">
        <v>14</v>
      </c>
      <c r="D32" s="2" t="s">
        <v>902</v>
      </c>
      <c r="E32" s="2" t="s">
        <v>2209</v>
      </c>
      <c r="F32" s="2" t="s">
        <v>3314</v>
      </c>
      <c r="G32" s="2"/>
      <c r="H32" s="2"/>
      <c r="I32" s="4" t="s">
        <v>3308</v>
      </c>
    </row>
    <row r="33" spans="1:9" ht="15" customHeight="1" x14ac:dyDescent="0.3">
      <c r="A33" s="2" t="s">
        <v>206</v>
      </c>
      <c r="B33" s="2" t="s">
        <v>34323</v>
      </c>
      <c r="C33" s="3">
        <v>15</v>
      </c>
      <c r="D33" s="2" t="s">
        <v>916</v>
      </c>
      <c r="E33" s="2" t="s">
        <v>664</v>
      </c>
      <c r="F33" s="2" t="s">
        <v>3315</v>
      </c>
      <c r="G33" s="2" t="s">
        <v>759</v>
      </c>
      <c r="H33" s="2"/>
      <c r="I33" s="4" t="s">
        <v>3316</v>
      </c>
    </row>
    <row r="34" spans="1:9" ht="15" customHeight="1" x14ac:dyDescent="0.3">
      <c r="A34" s="2" t="s">
        <v>206</v>
      </c>
      <c r="B34" s="2" t="s">
        <v>34323</v>
      </c>
      <c r="C34" s="3">
        <v>15</v>
      </c>
      <c r="D34" s="2" t="s">
        <v>916</v>
      </c>
      <c r="E34" s="2" t="s">
        <v>664</v>
      </c>
      <c r="F34" s="2" t="s">
        <v>3317</v>
      </c>
      <c r="G34" s="2"/>
      <c r="H34" s="2"/>
      <c r="I34" s="4" t="s">
        <v>3318</v>
      </c>
    </row>
    <row r="35" spans="1:9" ht="15" customHeight="1" x14ac:dyDescent="0.3">
      <c r="A35" s="2" t="s">
        <v>206</v>
      </c>
      <c r="B35" s="2" t="s">
        <v>34323</v>
      </c>
      <c r="C35" s="3">
        <v>15</v>
      </c>
      <c r="D35" s="2" t="s">
        <v>916</v>
      </c>
      <c r="E35" s="2" t="s">
        <v>664</v>
      </c>
      <c r="F35" s="2" t="s">
        <v>3319</v>
      </c>
      <c r="G35" s="2"/>
      <c r="H35" s="2"/>
      <c r="I35" s="4" t="s">
        <v>3320</v>
      </c>
    </row>
    <row r="36" spans="1:9" ht="15" customHeight="1" x14ac:dyDescent="0.3">
      <c r="A36" s="2" t="s">
        <v>217</v>
      </c>
      <c r="B36" s="2" t="s">
        <v>34324</v>
      </c>
      <c r="C36" s="3">
        <v>16</v>
      </c>
      <c r="D36" s="2" t="s">
        <v>940</v>
      </c>
      <c r="E36" s="2" t="s">
        <v>664</v>
      </c>
      <c r="F36" s="2" t="s">
        <v>3321</v>
      </c>
      <c r="G36" s="2"/>
      <c r="H36" s="2"/>
      <c r="I36" s="4" t="s">
        <v>3322</v>
      </c>
    </row>
    <row r="37" spans="1:9" ht="15" customHeight="1" x14ac:dyDescent="0.3">
      <c r="A37" s="2" t="s">
        <v>217</v>
      </c>
      <c r="B37" s="2" t="s">
        <v>34324</v>
      </c>
      <c r="C37" s="3">
        <v>16</v>
      </c>
      <c r="D37" s="2" t="s">
        <v>940</v>
      </c>
      <c r="E37" s="2" t="s">
        <v>664</v>
      </c>
      <c r="F37" s="2" t="s">
        <v>3323</v>
      </c>
      <c r="G37" s="2"/>
      <c r="H37" s="2"/>
      <c r="I37" s="4" t="s">
        <v>3324</v>
      </c>
    </row>
    <row r="38" spans="1:9" ht="15" customHeight="1" x14ac:dyDescent="0.3">
      <c r="A38" s="2" t="s">
        <v>217</v>
      </c>
      <c r="B38" s="2" t="s">
        <v>34324</v>
      </c>
      <c r="C38" s="3">
        <v>16</v>
      </c>
      <c r="D38" s="2" t="s">
        <v>940</v>
      </c>
      <c r="E38" s="2" t="s">
        <v>664</v>
      </c>
      <c r="F38" s="2" t="s">
        <v>3325</v>
      </c>
      <c r="G38" s="2"/>
      <c r="H38" s="2"/>
      <c r="I38" s="4" t="s">
        <v>3326</v>
      </c>
    </row>
    <row r="39" spans="1:9" ht="15" customHeight="1" x14ac:dyDescent="0.3">
      <c r="A39" s="2" t="s">
        <v>217</v>
      </c>
      <c r="B39" s="2" t="s">
        <v>34324</v>
      </c>
      <c r="C39" s="3">
        <v>16</v>
      </c>
      <c r="D39" s="2" t="s">
        <v>940</v>
      </c>
      <c r="E39" s="2" t="s">
        <v>664</v>
      </c>
      <c r="F39" s="2" t="s">
        <v>3327</v>
      </c>
      <c r="G39" s="2"/>
      <c r="H39" s="2"/>
      <c r="I39" s="4" t="s">
        <v>3328</v>
      </c>
    </row>
    <row r="40" spans="1:9" ht="15" customHeight="1" x14ac:dyDescent="0.3">
      <c r="A40" s="2" t="s">
        <v>230</v>
      </c>
      <c r="B40" s="2" t="s">
        <v>34325</v>
      </c>
      <c r="C40" s="3">
        <v>17</v>
      </c>
      <c r="D40" s="2" t="s">
        <v>958</v>
      </c>
      <c r="E40" s="2" t="s">
        <v>664</v>
      </c>
      <c r="F40" s="2" t="s">
        <v>3329</v>
      </c>
      <c r="G40" s="2"/>
      <c r="H40" s="2"/>
      <c r="I40" s="4" t="s">
        <v>3330</v>
      </c>
    </row>
    <row r="41" spans="1:9" ht="15" customHeight="1" x14ac:dyDescent="0.3">
      <c r="A41" s="2" t="s">
        <v>230</v>
      </c>
      <c r="B41" s="2" t="s">
        <v>34325</v>
      </c>
      <c r="C41" s="3">
        <v>17</v>
      </c>
      <c r="D41" s="2" t="s">
        <v>958</v>
      </c>
      <c r="E41" s="2" t="s">
        <v>664</v>
      </c>
      <c r="F41" s="2" t="s">
        <v>3331</v>
      </c>
      <c r="G41" s="2"/>
      <c r="H41" s="2"/>
      <c r="I41" s="4" t="s">
        <v>2224</v>
      </c>
    </row>
    <row r="42" spans="1:9" ht="15" customHeight="1" x14ac:dyDescent="0.3">
      <c r="A42" s="2" t="s">
        <v>230</v>
      </c>
      <c r="B42" s="2" t="s">
        <v>34325</v>
      </c>
      <c r="C42" s="3">
        <v>17</v>
      </c>
      <c r="D42" s="2" t="s">
        <v>958</v>
      </c>
      <c r="E42" s="2" t="s">
        <v>2209</v>
      </c>
      <c r="F42" s="2" t="s">
        <v>3332</v>
      </c>
      <c r="G42" s="2"/>
      <c r="H42" s="2"/>
      <c r="I42" s="4" t="s">
        <v>2251</v>
      </c>
    </row>
    <row r="43" spans="1:9" ht="15" customHeight="1" x14ac:dyDescent="0.3">
      <c r="A43" s="2" t="s">
        <v>243</v>
      </c>
      <c r="B43" s="2" t="s">
        <v>34326</v>
      </c>
      <c r="C43" s="3">
        <v>18</v>
      </c>
      <c r="D43" s="2" t="s">
        <v>981</v>
      </c>
      <c r="E43" s="2" t="s">
        <v>664</v>
      </c>
      <c r="F43" s="2" t="s">
        <v>3333</v>
      </c>
      <c r="G43" s="2"/>
      <c r="H43" s="2"/>
      <c r="I43" s="4" t="s">
        <v>3334</v>
      </c>
    </row>
    <row r="44" spans="1:9" ht="15" customHeight="1" x14ac:dyDescent="0.3">
      <c r="A44" s="2" t="s">
        <v>243</v>
      </c>
      <c r="B44" s="2" t="s">
        <v>34326</v>
      </c>
      <c r="C44" s="3">
        <v>18</v>
      </c>
      <c r="D44" s="2" t="s">
        <v>981</v>
      </c>
      <c r="E44" s="2" t="s">
        <v>664</v>
      </c>
      <c r="F44" s="2" t="s">
        <v>3335</v>
      </c>
      <c r="G44" s="2"/>
      <c r="H44" s="2"/>
      <c r="I44" s="4" t="s">
        <v>2296</v>
      </c>
    </row>
    <row r="45" spans="1:9" ht="15" customHeight="1" x14ac:dyDescent="0.3">
      <c r="A45" s="2" t="s">
        <v>243</v>
      </c>
      <c r="B45" s="2" t="s">
        <v>34326</v>
      </c>
      <c r="C45" s="3">
        <v>18</v>
      </c>
      <c r="D45" s="2" t="s">
        <v>981</v>
      </c>
      <c r="E45" s="2" t="s">
        <v>664</v>
      </c>
      <c r="F45" s="2" t="s">
        <v>3336</v>
      </c>
      <c r="G45" s="2"/>
      <c r="H45" s="2"/>
      <c r="I45" s="4" t="s">
        <v>3337</v>
      </c>
    </row>
    <row r="46" spans="1:9" ht="15" customHeight="1" x14ac:dyDescent="0.3">
      <c r="A46" s="2" t="s">
        <v>254</v>
      </c>
      <c r="B46" s="2" t="s">
        <v>34327</v>
      </c>
      <c r="C46" s="3">
        <v>19</v>
      </c>
      <c r="D46" s="2" t="s">
        <v>991</v>
      </c>
      <c r="E46" s="2" t="s">
        <v>664</v>
      </c>
      <c r="F46" s="2" t="s">
        <v>3261</v>
      </c>
      <c r="G46" s="2"/>
      <c r="H46" s="2"/>
      <c r="I46" s="4" t="s">
        <v>3262</v>
      </c>
    </row>
    <row r="47" spans="1:9" ht="15" customHeight="1" x14ac:dyDescent="0.3">
      <c r="A47" s="2" t="s">
        <v>254</v>
      </c>
      <c r="B47" s="2" t="s">
        <v>34327</v>
      </c>
      <c r="C47" s="3">
        <v>19</v>
      </c>
      <c r="D47" s="2" t="s">
        <v>991</v>
      </c>
      <c r="E47" s="2" t="s">
        <v>664</v>
      </c>
      <c r="F47" s="2" t="s">
        <v>3338</v>
      </c>
      <c r="G47" s="2"/>
      <c r="H47" s="2"/>
      <c r="I47" s="4" t="s">
        <v>3339</v>
      </c>
    </row>
    <row r="48" spans="1:9" ht="15" customHeight="1" x14ac:dyDescent="0.3">
      <c r="A48" s="2" t="s">
        <v>254</v>
      </c>
      <c r="B48" s="2" t="s">
        <v>34327</v>
      </c>
      <c r="C48" s="3">
        <v>19</v>
      </c>
      <c r="D48" s="2" t="s">
        <v>991</v>
      </c>
      <c r="E48" s="2" t="s">
        <v>664</v>
      </c>
      <c r="F48" s="2" t="s">
        <v>3340</v>
      </c>
      <c r="G48" s="2"/>
      <c r="H48" s="2"/>
      <c r="I48" s="4" t="s">
        <v>3341</v>
      </c>
    </row>
    <row r="49" spans="1:9" ht="15" customHeight="1" x14ac:dyDescent="0.3">
      <c r="A49" s="2" t="s">
        <v>267</v>
      </c>
      <c r="B49" s="2" t="s">
        <v>34328</v>
      </c>
      <c r="C49" s="3">
        <v>20</v>
      </c>
      <c r="D49" s="2" t="s">
        <v>1011</v>
      </c>
      <c r="E49" s="2" t="s">
        <v>2209</v>
      </c>
      <c r="F49" s="2" t="s">
        <v>2385</v>
      </c>
      <c r="G49" s="2"/>
      <c r="H49" s="2"/>
      <c r="I49" s="4" t="s">
        <v>3342</v>
      </c>
    </row>
    <row r="50" spans="1:9" ht="15" customHeight="1" x14ac:dyDescent="0.3">
      <c r="A50" s="2" t="s">
        <v>267</v>
      </c>
      <c r="B50" s="2" t="s">
        <v>34328</v>
      </c>
      <c r="C50" s="3">
        <v>20</v>
      </c>
      <c r="D50" s="2" t="s">
        <v>1011</v>
      </c>
      <c r="E50" s="2" t="s">
        <v>664</v>
      </c>
      <c r="F50" s="2" t="s">
        <v>3343</v>
      </c>
      <c r="G50" s="2"/>
      <c r="H50" s="2"/>
      <c r="I50" s="4" t="s">
        <v>3344</v>
      </c>
    </row>
    <row r="51" spans="1:9" ht="15" customHeight="1" x14ac:dyDescent="0.3">
      <c r="A51" s="2" t="s">
        <v>267</v>
      </c>
      <c r="B51" s="2" t="s">
        <v>34328</v>
      </c>
      <c r="C51" s="3">
        <v>20</v>
      </c>
      <c r="D51" s="2" t="s">
        <v>1011</v>
      </c>
      <c r="E51" s="2" t="s">
        <v>664</v>
      </c>
      <c r="F51" s="2" t="s">
        <v>3345</v>
      </c>
      <c r="G51" s="2"/>
      <c r="H51" s="2"/>
      <c r="I51" s="4" t="s">
        <v>3346</v>
      </c>
    </row>
    <row r="52" spans="1:9" ht="15" customHeight="1" x14ac:dyDescent="0.3">
      <c r="A52" s="2" t="s">
        <v>267</v>
      </c>
      <c r="B52" s="2" t="s">
        <v>34328</v>
      </c>
      <c r="C52" s="3">
        <v>20</v>
      </c>
      <c r="D52" s="2" t="s">
        <v>1011</v>
      </c>
      <c r="E52" s="2" t="s">
        <v>664</v>
      </c>
      <c r="F52" s="2" t="s">
        <v>3347</v>
      </c>
      <c r="G52" s="2"/>
      <c r="H52" s="2"/>
      <c r="I52" s="4" t="s">
        <v>3348</v>
      </c>
    </row>
    <row r="53" spans="1:9" ht="15" customHeight="1" x14ac:dyDescent="0.3">
      <c r="A53" s="2" t="s">
        <v>267</v>
      </c>
      <c r="B53" s="2" t="s">
        <v>34328</v>
      </c>
      <c r="C53" s="3">
        <v>20</v>
      </c>
      <c r="D53" s="2" t="s">
        <v>1011</v>
      </c>
      <c r="E53" s="2" t="s">
        <v>664</v>
      </c>
      <c r="F53" s="2" t="s">
        <v>3349</v>
      </c>
      <c r="G53" s="2"/>
      <c r="H53" s="2"/>
      <c r="I53" s="4" t="s">
        <v>3350</v>
      </c>
    </row>
    <row r="54" spans="1:9" ht="15" customHeight="1" x14ac:dyDescent="0.3">
      <c r="A54" s="2" t="s">
        <v>267</v>
      </c>
      <c r="B54" s="2" t="s">
        <v>34328</v>
      </c>
      <c r="C54" s="3">
        <v>20</v>
      </c>
      <c r="D54" s="2" t="s">
        <v>1011</v>
      </c>
      <c r="E54" s="2" t="s">
        <v>664</v>
      </c>
      <c r="F54" s="2" t="s">
        <v>3351</v>
      </c>
      <c r="G54" s="2"/>
      <c r="H54" s="2"/>
      <c r="I54" s="4" t="s">
        <v>3352</v>
      </c>
    </row>
    <row r="55" spans="1:9" ht="15" customHeight="1" x14ac:dyDescent="0.3">
      <c r="A55" s="2" t="s">
        <v>267</v>
      </c>
      <c r="B55" s="2" t="s">
        <v>34328</v>
      </c>
      <c r="C55" s="3">
        <v>20</v>
      </c>
      <c r="D55" s="2" t="s">
        <v>1011</v>
      </c>
      <c r="E55" s="2" t="s">
        <v>2209</v>
      </c>
      <c r="F55" s="2" t="s">
        <v>3353</v>
      </c>
      <c r="G55" s="2"/>
      <c r="H55" s="2"/>
      <c r="I55" s="4" t="s">
        <v>3354</v>
      </c>
    </row>
    <row r="56" spans="1:9" ht="15" customHeight="1" x14ac:dyDescent="0.3">
      <c r="A56" s="2" t="s">
        <v>282</v>
      </c>
      <c r="B56" s="2" t="s">
        <v>34329</v>
      </c>
      <c r="C56" s="3">
        <v>21</v>
      </c>
      <c r="D56" s="2" t="s">
        <v>1024</v>
      </c>
      <c r="E56" s="2" t="s">
        <v>664</v>
      </c>
      <c r="F56" s="2" t="s">
        <v>3355</v>
      </c>
      <c r="G56" s="2"/>
      <c r="H56" s="2"/>
      <c r="I56" s="4" t="s">
        <v>3356</v>
      </c>
    </row>
    <row r="57" spans="1:9" ht="15" customHeight="1" x14ac:dyDescent="0.3">
      <c r="A57" s="2" t="s">
        <v>295</v>
      </c>
      <c r="B57" s="2" t="s">
        <v>34330</v>
      </c>
      <c r="C57" s="3">
        <v>22</v>
      </c>
      <c r="D57" s="2" t="s">
        <v>1029</v>
      </c>
      <c r="E57" s="2" t="s">
        <v>664</v>
      </c>
      <c r="F57" s="2" t="s">
        <v>3357</v>
      </c>
      <c r="G57" s="2"/>
      <c r="H57" s="2"/>
      <c r="I57" s="4" t="s">
        <v>3358</v>
      </c>
    </row>
    <row r="58" spans="1:9" ht="15" customHeight="1" x14ac:dyDescent="0.3">
      <c r="A58" s="2" t="s">
        <v>295</v>
      </c>
      <c r="B58" s="2" t="s">
        <v>34330</v>
      </c>
      <c r="C58" s="3">
        <v>22</v>
      </c>
      <c r="D58" s="2" t="s">
        <v>1029</v>
      </c>
      <c r="E58" s="2" t="s">
        <v>664</v>
      </c>
      <c r="F58" s="2" t="s">
        <v>3359</v>
      </c>
      <c r="G58" s="2"/>
      <c r="H58" s="2"/>
      <c r="I58" s="4" t="s">
        <v>3360</v>
      </c>
    </row>
    <row r="59" spans="1:9" ht="15" customHeight="1" x14ac:dyDescent="0.3">
      <c r="A59" s="2" t="s">
        <v>295</v>
      </c>
      <c r="B59" s="2" t="s">
        <v>34330</v>
      </c>
      <c r="C59" s="3">
        <v>22</v>
      </c>
      <c r="D59" s="2" t="s">
        <v>1029</v>
      </c>
      <c r="E59" s="2" t="s">
        <v>2209</v>
      </c>
      <c r="F59" s="2" t="s">
        <v>3361</v>
      </c>
      <c r="G59" s="2"/>
      <c r="H59" s="2"/>
      <c r="I59" s="4" t="s">
        <v>3362</v>
      </c>
    </row>
    <row r="60" spans="1:9" ht="15" customHeight="1" x14ac:dyDescent="0.3">
      <c r="A60" s="2" t="s">
        <v>295</v>
      </c>
      <c r="B60" s="2" t="s">
        <v>34330</v>
      </c>
      <c r="C60" s="3">
        <v>22</v>
      </c>
      <c r="D60" s="2" t="s">
        <v>1029</v>
      </c>
      <c r="E60" s="2" t="s">
        <v>664</v>
      </c>
      <c r="F60" s="2" t="s">
        <v>3363</v>
      </c>
      <c r="G60" s="2"/>
      <c r="H60" s="2"/>
      <c r="I60" s="4" t="s">
        <v>3364</v>
      </c>
    </row>
    <row r="61" spans="1:9" ht="15" customHeight="1" x14ac:dyDescent="0.3">
      <c r="A61" s="2" t="s">
        <v>295</v>
      </c>
      <c r="B61" s="2" t="s">
        <v>34330</v>
      </c>
      <c r="C61" s="3">
        <v>22</v>
      </c>
      <c r="D61" s="2" t="s">
        <v>1029</v>
      </c>
      <c r="E61" s="2" t="s">
        <v>2209</v>
      </c>
      <c r="F61" s="2" t="s">
        <v>3365</v>
      </c>
      <c r="G61" s="2"/>
      <c r="H61" s="2"/>
      <c r="I61" s="4" t="s">
        <v>3366</v>
      </c>
    </row>
    <row r="62" spans="1:9" ht="15" customHeight="1" x14ac:dyDescent="0.3">
      <c r="A62" s="2" t="s">
        <v>295</v>
      </c>
      <c r="B62" s="2" t="s">
        <v>34330</v>
      </c>
      <c r="C62" s="3">
        <v>22</v>
      </c>
      <c r="D62" s="2" t="s">
        <v>1029</v>
      </c>
      <c r="E62" s="2" t="s">
        <v>664</v>
      </c>
      <c r="F62" s="2" t="s">
        <v>3367</v>
      </c>
      <c r="G62" s="2"/>
      <c r="H62" s="2"/>
      <c r="I62" s="4" t="s">
        <v>3368</v>
      </c>
    </row>
    <row r="63" spans="1:9" ht="15" customHeight="1" x14ac:dyDescent="0.3">
      <c r="A63" s="2" t="s">
        <v>295</v>
      </c>
      <c r="B63" s="2" t="s">
        <v>34330</v>
      </c>
      <c r="C63" s="3">
        <v>22</v>
      </c>
      <c r="D63" s="2" t="s">
        <v>1029</v>
      </c>
      <c r="E63" s="2" t="s">
        <v>664</v>
      </c>
      <c r="F63" s="2" t="s">
        <v>3369</v>
      </c>
      <c r="G63" s="2"/>
      <c r="H63" s="2"/>
      <c r="I63" s="4" t="s">
        <v>3370</v>
      </c>
    </row>
    <row r="64" spans="1:9" ht="15" customHeight="1" x14ac:dyDescent="0.3">
      <c r="A64" s="2" t="s">
        <v>310</v>
      </c>
      <c r="B64" s="2" t="s">
        <v>34331</v>
      </c>
      <c r="C64" s="3">
        <v>23</v>
      </c>
      <c r="D64" s="2" t="s">
        <v>1052</v>
      </c>
      <c r="E64" s="2" t="s">
        <v>664</v>
      </c>
      <c r="F64" s="2" t="s">
        <v>3371</v>
      </c>
      <c r="G64" s="2"/>
      <c r="H64" s="2"/>
      <c r="I64" s="4" t="s">
        <v>3372</v>
      </c>
    </row>
    <row r="65" spans="1:9" ht="15" customHeight="1" x14ac:dyDescent="0.3">
      <c r="A65" s="2" t="s">
        <v>310</v>
      </c>
      <c r="B65" s="2" t="s">
        <v>34331</v>
      </c>
      <c r="C65" s="3">
        <v>23</v>
      </c>
      <c r="D65" s="2" t="s">
        <v>1052</v>
      </c>
      <c r="E65" s="2" t="s">
        <v>664</v>
      </c>
      <c r="F65" s="2" t="s">
        <v>3373</v>
      </c>
      <c r="G65" s="2"/>
      <c r="H65" s="2"/>
      <c r="I65" s="4" t="s">
        <v>3374</v>
      </c>
    </row>
    <row r="66" spans="1:9" ht="15" customHeight="1" x14ac:dyDescent="0.3">
      <c r="A66" s="2" t="s">
        <v>310</v>
      </c>
      <c r="B66" s="2" t="s">
        <v>34331</v>
      </c>
      <c r="C66" s="3">
        <v>23</v>
      </c>
      <c r="D66" s="2" t="s">
        <v>1052</v>
      </c>
      <c r="E66" s="2" t="s">
        <v>664</v>
      </c>
      <c r="F66" s="2" t="s">
        <v>3375</v>
      </c>
      <c r="G66" s="2"/>
      <c r="H66" s="2"/>
      <c r="I66" s="4" t="s">
        <v>3376</v>
      </c>
    </row>
    <row r="67" spans="1:9" ht="15" customHeight="1" x14ac:dyDescent="0.3">
      <c r="A67" s="2" t="s">
        <v>310</v>
      </c>
      <c r="B67" s="2" t="s">
        <v>34331</v>
      </c>
      <c r="C67" s="3">
        <v>23</v>
      </c>
      <c r="D67" s="2" t="s">
        <v>1052</v>
      </c>
      <c r="E67" s="2" t="s">
        <v>664</v>
      </c>
      <c r="F67" s="2" t="s">
        <v>3377</v>
      </c>
      <c r="G67" s="2"/>
      <c r="H67" s="2"/>
      <c r="I67" s="4" t="s">
        <v>3378</v>
      </c>
    </row>
    <row r="68" spans="1:9" ht="15" customHeight="1" x14ac:dyDescent="0.3">
      <c r="A68" s="2" t="s">
        <v>324</v>
      </c>
      <c r="B68" s="2" t="s">
        <v>34332</v>
      </c>
      <c r="C68" s="3">
        <v>24</v>
      </c>
      <c r="D68" s="2" t="s">
        <v>1074</v>
      </c>
      <c r="E68" s="2" t="s">
        <v>664</v>
      </c>
      <c r="F68" s="2" t="s">
        <v>3379</v>
      </c>
      <c r="G68" s="2"/>
      <c r="H68" s="2"/>
      <c r="I68" s="4" t="s">
        <v>3380</v>
      </c>
    </row>
    <row r="69" spans="1:9" ht="15" customHeight="1" x14ac:dyDescent="0.3">
      <c r="A69" s="2" t="s">
        <v>336</v>
      </c>
      <c r="B69" s="2" t="s">
        <v>41</v>
      </c>
      <c r="C69" s="3">
        <v>25</v>
      </c>
      <c r="D69" s="2" t="s">
        <v>1088</v>
      </c>
      <c r="E69" s="2" t="s">
        <v>664</v>
      </c>
      <c r="F69" s="2" t="s">
        <v>3287</v>
      </c>
      <c r="G69" s="2"/>
      <c r="H69" s="2"/>
      <c r="I69" s="4" t="s">
        <v>3288</v>
      </c>
    </row>
    <row r="70" spans="1:9" ht="15" customHeight="1" x14ac:dyDescent="0.3">
      <c r="A70" s="2" t="s">
        <v>348</v>
      </c>
      <c r="B70" s="2" t="s">
        <v>34333</v>
      </c>
      <c r="C70" s="3">
        <v>26</v>
      </c>
      <c r="D70" s="2" t="s">
        <v>1099</v>
      </c>
      <c r="E70" s="2" t="s">
        <v>664</v>
      </c>
      <c r="F70" s="2" t="s">
        <v>3355</v>
      </c>
      <c r="G70" s="2"/>
      <c r="H70" s="2"/>
      <c r="I70" s="4" t="s">
        <v>3381</v>
      </c>
    </row>
    <row r="71" spans="1:9" ht="15" customHeight="1" x14ac:dyDescent="0.3">
      <c r="A71" s="2" t="s">
        <v>361</v>
      </c>
      <c r="B71" s="2" t="s">
        <v>34334</v>
      </c>
      <c r="C71" s="3">
        <v>27</v>
      </c>
      <c r="D71" s="2" t="s">
        <v>1105</v>
      </c>
      <c r="E71" s="2" t="s">
        <v>664</v>
      </c>
      <c r="F71" s="2" t="s">
        <v>3382</v>
      </c>
      <c r="G71" s="2"/>
      <c r="H71" s="2"/>
      <c r="I71" s="4" t="s">
        <v>3383</v>
      </c>
    </row>
    <row r="72" spans="1:9" ht="15" customHeight="1" x14ac:dyDescent="0.3">
      <c r="A72" s="2" t="s">
        <v>361</v>
      </c>
      <c r="B72" s="2" t="s">
        <v>34334</v>
      </c>
      <c r="C72" s="3">
        <v>27</v>
      </c>
      <c r="D72" s="2" t="s">
        <v>1105</v>
      </c>
      <c r="E72" s="2" t="s">
        <v>664</v>
      </c>
      <c r="F72" s="2" t="s">
        <v>3345</v>
      </c>
      <c r="G72" s="2"/>
      <c r="H72" s="2"/>
      <c r="I72" s="4" t="s">
        <v>3346</v>
      </c>
    </row>
    <row r="73" spans="1:9" ht="15" customHeight="1" x14ac:dyDescent="0.3">
      <c r="A73" s="2" t="s">
        <v>361</v>
      </c>
      <c r="B73" s="2" t="s">
        <v>34334</v>
      </c>
      <c r="C73" s="3">
        <v>27</v>
      </c>
      <c r="D73" s="2" t="s">
        <v>1105</v>
      </c>
      <c r="E73" s="2" t="s">
        <v>664</v>
      </c>
      <c r="F73" s="2" t="s">
        <v>3384</v>
      </c>
      <c r="G73" s="2"/>
      <c r="H73" s="2"/>
      <c r="I73" s="4" t="s">
        <v>3385</v>
      </c>
    </row>
    <row r="74" spans="1:9" ht="15" customHeight="1" x14ac:dyDescent="0.3">
      <c r="A74" s="2" t="s">
        <v>361</v>
      </c>
      <c r="B74" s="2" t="s">
        <v>34334</v>
      </c>
      <c r="C74" s="3">
        <v>27</v>
      </c>
      <c r="D74" s="2" t="s">
        <v>1105</v>
      </c>
      <c r="E74" s="2" t="s">
        <v>664</v>
      </c>
      <c r="F74" s="2" t="s">
        <v>3386</v>
      </c>
      <c r="G74" s="2"/>
      <c r="H74" s="2"/>
      <c r="I74" s="4" t="s">
        <v>3387</v>
      </c>
    </row>
    <row r="75" spans="1:9" ht="15" customHeight="1" x14ac:dyDescent="0.3">
      <c r="A75" s="2" t="s">
        <v>361</v>
      </c>
      <c r="B75" s="2" t="s">
        <v>34334</v>
      </c>
      <c r="C75" s="3">
        <v>27</v>
      </c>
      <c r="D75" s="2" t="s">
        <v>1105</v>
      </c>
      <c r="E75" s="2" t="s">
        <v>664</v>
      </c>
      <c r="F75" s="2" t="s">
        <v>3388</v>
      </c>
      <c r="G75" s="2"/>
      <c r="H75" s="2"/>
      <c r="I75" s="4" t="s">
        <v>3389</v>
      </c>
    </row>
    <row r="76" spans="1:9" ht="15" customHeight="1" x14ac:dyDescent="0.3">
      <c r="A76" s="2" t="s">
        <v>370</v>
      </c>
      <c r="B76" s="2" t="s">
        <v>34335</v>
      </c>
      <c r="C76" s="3">
        <v>28</v>
      </c>
      <c r="D76" s="2" t="s">
        <v>1126</v>
      </c>
      <c r="E76" s="2" t="s">
        <v>2209</v>
      </c>
      <c r="F76" s="2" t="s">
        <v>3390</v>
      </c>
      <c r="G76" s="2"/>
      <c r="H76" s="2"/>
      <c r="I76" s="4" t="s">
        <v>3391</v>
      </c>
    </row>
    <row r="77" spans="1:9" ht="15" customHeight="1" x14ac:dyDescent="0.3">
      <c r="A77" s="2" t="s">
        <v>398</v>
      </c>
      <c r="B77" s="2" t="s">
        <v>34337</v>
      </c>
      <c r="C77" s="3">
        <v>30</v>
      </c>
      <c r="D77" s="2" t="s">
        <v>1163</v>
      </c>
      <c r="E77" s="2" t="s">
        <v>2209</v>
      </c>
      <c r="F77" s="2" t="s">
        <v>3392</v>
      </c>
      <c r="G77" s="2"/>
      <c r="H77" s="2"/>
      <c r="I77" s="4" t="s">
        <v>3393</v>
      </c>
    </row>
    <row r="78" spans="1:9" ht="15" customHeight="1" x14ac:dyDescent="0.3">
      <c r="A78" s="2" t="s">
        <v>409</v>
      </c>
      <c r="B78" s="2" t="s">
        <v>34338</v>
      </c>
      <c r="C78" s="3">
        <v>31</v>
      </c>
      <c r="D78" s="2" t="s">
        <v>1173</v>
      </c>
      <c r="E78" s="2" t="s">
        <v>664</v>
      </c>
      <c r="F78" s="2" t="s">
        <v>3273</v>
      </c>
      <c r="G78" s="2"/>
      <c r="H78" s="2"/>
      <c r="I78" s="4" t="s">
        <v>3311</v>
      </c>
    </row>
    <row r="79" spans="1:9" ht="15" customHeight="1" x14ac:dyDescent="0.3">
      <c r="A79" s="2" t="s">
        <v>409</v>
      </c>
      <c r="B79" s="2" t="s">
        <v>34338</v>
      </c>
      <c r="C79" s="3">
        <v>31</v>
      </c>
      <c r="D79" s="2" t="s">
        <v>1173</v>
      </c>
      <c r="E79" s="2" t="s">
        <v>2209</v>
      </c>
      <c r="F79" s="2" t="s">
        <v>3394</v>
      </c>
      <c r="G79" s="2"/>
      <c r="H79" s="2"/>
      <c r="I79" s="4" t="s">
        <v>3395</v>
      </c>
    </row>
    <row r="80" spans="1:9" ht="15" customHeight="1" x14ac:dyDescent="0.3">
      <c r="A80" s="2" t="s">
        <v>409</v>
      </c>
      <c r="B80" s="2" t="s">
        <v>34338</v>
      </c>
      <c r="C80" s="3">
        <v>31</v>
      </c>
      <c r="D80" s="2" t="s">
        <v>1173</v>
      </c>
      <c r="E80" s="2" t="s">
        <v>664</v>
      </c>
      <c r="F80" s="2" t="s">
        <v>3396</v>
      </c>
      <c r="G80" s="2"/>
      <c r="H80" s="2"/>
      <c r="I80" s="4" t="s">
        <v>3397</v>
      </c>
    </row>
    <row r="81" spans="1:9" ht="15" customHeight="1" x14ac:dyDescent="0.3">
      <c r="A81" s="2" t="s">
        <v>409</v>
      </c>
      <c r="B81" s="2" t="s">
        <v>34338</v>
      </c>
      <c r="C81" s="3">
        <v>31</v>
      </c>
      <c r="D81" s="2" t="s">
        <v>1173</v>
      </c>
      <c r="E81" s="2" t="s">
        <v>664</v>
      </c>
      <c r="F81" s="2" t="s">
        <v>3379</v>
      </c>
      <c r="G81" s="2"/>
      <c r="H81" s="2"/>
      <c r="I81" s="4" t="s">
        <v>3380</v>
      </c>
    </row>
    <row r="82" spans="1:9" ht="15" customHeight="1" x14ac:dyDescent="0.3">
      <c r="A82" s="2" t="s">
        <v>409</v>
      </c>
      <c r="B82" s="2" t="s">
        <v>34338</v>
      </c>
      <c r="C82" s="3">
        <v>31</v>
      </c>
      <c r="D82" s="2" t="s">
        <v>1173</v>
      </c>
      <c r="E82" s="2" t="s">
        <v>664</v>
      </c>
      <c r="F82" s="2" t="s">
        <v>3398</v>
      </c>
      <c r="G82" s="2"/>
      <c r="H82" s="2"/>
      <c r="I82" s="4" t="s">
        <v>3399</v>
      </c>
    </row>
    <row r="83" spans="1:9" ht="15" customHeight="1" x14ac:dyDescent="0.3">
      <c r="A83" s="2" t="s">
        <v>409</v>
      </c>
      <c r="B83" s="2" t="s">
        <v>34338</v>
      </c>
      <c r="C83" s="3">
        <v>31</v>
      </c>
      <c r="D83" s="2" t="s">
        <v>1173</v>
      </c>
      <c r="E83" s="2" t="s">
        <v>664</v>
      </c>
      <c r="F83" s="2" t="s">
        <v>3400</v>
      </c>
      <c r="G83" s="2"/>
      <c r="H83" s="2"/>
      <c r="I83" s="4" t="s">
        <v>3401</v>
      </c>
    </row>
    <row r="84" spans="1:9" ht="15" customHeight="1" x14ac:dyDescent="0.3">
      <c r="A84" s="2" t="s">
        <v>409</v>
      </c>
      <c r="B84" s="2" t="s">
        <v>34338</v>
      </c>
      <c r="C84" s="3">
        <v>31</v>
      </c>
      <c r="D84" s="2" t="s">
        <v>1173</v>
      </c>
      <c r="E84" s="2" t="s">
        <v>664</v>
      </c>
      <c r="F84" s="2" t="s">
        <v>3402</v>
      </c>
      <c r="G84" s="2"/>
      <c r="H84" s="2"/>
      <c r="I84" s="4" t="s">
        <v>3403</v>
      </c>
    </row>
    <row r="85" spans="1:9" ht="15" customHeight="1" x14ac:dyDescent="0.3">
      <c r="A85" s="2" t="s">
        <v>409</v>
      </c>
      <c r="B85" s="2" t="s">
        <v>34338</v>
      </c>
      <c r="C85" s="3">
        <v>31</v>
      </c>
      <c r="D85" s="2" t="s">
        <v>1173</v>
      </c>
      <c r="E85" s="2" t="s">
        <v>664</v>
      </c>
      <c r="F85" s="2" t="s">
        <v>3267</v>
      </c>
      <c r="G85" s="2"/>
      <c r="H85" s="2"/>
      <c r="I85" s="4" t="s">
        <v>3268</v>
      </c>
    </row>
    <row r="86" spans="1:9" ht="15" customHeight="1" x14ac:dyDescent="0.3">
      <c r="A86" s="2" t="s">
        <v>409</v>
      </c>
      <c r="B86" s="2" t="s">
        <v>34338</v>
      </c>
      <c r="C86" s="3">
        <v>31</v>
      </c>
      <c r="D86" s="2" t="s">
        <v>1173</v>
      </c>
      <c r="E86" s="2" t="s">
        <v>664</v>
      </c>
      <c r="F86" s="2" t="s">
        <v>3269</v>
      </c>
      <c r="G86" s="2"/>
      <c r="H86" s="2"/>
      <c r="I86" s="4" t="s">
        <v>3404</v>
      </c>
    </row>
    <row r="87" spans="1:9" ht="15" customHeight="1" x14ac:dyDescent="0.3">
      <c r="A87" s="2" t="s">
        <v>409</v>
      </c>
      <c r="B87" s="2" t="s">
        <v>34338</v>
      </c>
      <c r="C87" s="3">
        <v>31</v>
      </c>
      <c r="D87" s="2" t="s">
        <v>1173</v>
      </c>
      <c r="E87" s="2" t="s">
        <v>664</v>
      </c>
      <c r="F87" s="2" t="s">
        <v>3309</v>
      </c>
      <c r="G87" s="2"/>
      <c r="H87" s="2"/>
      <c r="I87" s="4" t="s">
        <v>3310</v>
      </c>
    </row>
    <row r="88" spans="1:9" ht="15" customHeight="1" x14ac:dyDescent="0.3">
      <c r="A88" s="2" t="s">
        <v>409</v>
      </c>
      <c r="B88" s="2" t="s">
        <v>34338</v>
      </c>
      <c r="C88" s="3">
        <v>31</v>
      </c>
      <c r="D88" s="2" t="s">
        <v>1173</v>
      </c>
      <c r="E88" s="2" t="s">
        <v>664</v>
      </c>
      <c r="F88" s="2" t="s">
        <v>3405</v>
      </c>
      <c r="G88" s="2"/>
      <c r="H88" s="2"/>
      <c r="I88" s="4" t="s">
        <v>3406</v>
      </c>
    </row>
    <row r="89" spans="1:9" ht="15" customHeight="1" x14ac:dyDescent="0.3">
      <c r="A89" s="2" t="s">
        <v>409</v>
      </c>
      <c r="B89" s="2" t="s">
        <v>34338</v>
      </c>
      <c r="C89" s="3">
        <v>31</v>
      </c>
      <c r="D89" s="2" t="s">
        <v>1173</v>
      </c>
      <c r="E89" s="2" t="s">
        <v>664</v>
      </c>
      <c r="F89" s="2" t="s">
        <v>3407</v>
      </c>
      <c r="G89" s="2"/>
      <c r="H89" s="2"/>
      <c r="I89" s="4" t="s">
        <v>3408</v>
      </c>
    </row>
    <row r="90" spans="1:9" ht="15" customHeight="1" x14ac:dyDescent="0.3">
      <c r="A90" s="2" t="s">
        <v>420</v>
      </c>
      <c r="B90" s="2" t="s">
        <v>34339</v>
      </c>
      <c r="C90" s="3">
        <v>32</v>
      </c>
      <c r="D90" s="2" t="s">
        <v>1183</v>
      </c>
      <c r="E90" s="2" t="s">
        <v>664</v>
      </c>
      <c r="F90" s="2" t="s">
        <v>3409</v>
      </c>
      <c r="G90" s="2"/>
      <c r="H90" s="2"/>
      <c r="I90" s="4" t="s">
        <v>3410</v>
      </c>
    </row>
    <row r="91" spans="1:9" ht="15" customHeight="1" x14ac:dyDescent="0.3">
      <c r="A91" s="2" t="s">
        <v>454</v>
      </c>
      <c r="B91" s="2" t="s">
        <v>34342</v>
      </c>
      <c r="C91" s="3">
        <v>35</v>
      </c>
      <c r="D91" s="2" t="s">
        <v>1213</v>
      </c>
      <c r="E91" s="2" t="s">
        <v>664</v>
      </c>
      <c r="F91" s="2" t="s">
        <v>3411</v>
      </c>
      <c r="G91" s="2"/>
      <c r="H91" s="2"/>
      <c r="I91" s="4" t="s">
        <v>3412</v>
      </c>
    </row>
    <row r="92" spans="1:9" ht="15" customHeight="1" x14ac:dyDescent="0.3">
      <c r="A92" s="2" t="s">
        <v>454</v>
      </c>
      <c r="B92" s="2" t="s">
        <v>34342</v>
      </c>
      <c r="C92" s="3">
        <v>35</v>
      </c>
      <c r="D92" s="2" t="s">
        <v>1213</v>
      </c>
      <c r="E92" s="2" t="s">
        <v>664</v>
      </c>
      <c r="F92" s="2" t="s">
        <v>3413</v>
      </c>
      <c r="G92" s="2"/>
      <c r="H92" s="2"/>
      <c r="I92" s="4" t="s">
        <v>3414</v>
      </c>
    </row>
    <row r="93" spans="1:9" ht="15" customHeight="1" x14ac:dyDescent="0.3">
      <c r="A93" s="2" t="s">
        <v>454</v>
      </c>
      <c r="B93" s="2" t="s">
        <v>34342</v>
      </c>
      <c r="C93" s="3">
        <v>35</v>
      </c>
      <c r="D93" s="2" t="s">
        <v>1213</v>
      </c>
      <c r="E93" s="2" t="s">
        <v>664</v>
      </c>
      <c r="F93" s="2" t="s">
        <v>3415</v>
      </c>
      <c r="G93" s="2"/>
      <c r="H93" s="2"/>
      <c r="I93" s="4" t="s">
        <v>3416</v>
      </c>
    </row>
    <row r="94" spans="1:9" ht="15" customHeight="1" x14ac:dyDescent="0.3">
      <c r="A94" s="2" t="s">
        <v>454</v>
      </c>
      <c r="B94" s="2" t="s">
        <v>34342</v>
      </c>
      <c r="C94" s="3">
        <v>35</v>
      </c>
      <c r="D94" s="2" t="s">
        <v>1213</v>
      </c>
      <c r="E94" s="2" t="s">
        <v>664</v>
      </c>
      <c r="F94" s="2" t="s">
        <v>3417</v>
      </c>
      <c r="G94" s="2"/>
      <c r="H94" s="2"/>
      <c r="I94" s="4" t="s">
        <v>3418</v>
      </c>
    </row>
    <row r="95" spans="1:9" ht="15" customHeight="1" x14ac:dyDescent="0.3">
      <c r="A95" s="2" t="s">
        <v>454</v>
      </c>
      <c r="B95" s="2" t="s">
        <v>34342</v>
      </c>
      <c r="C95" s="3">
        <v>35</v>
      </c>
      <c r="D95" s="2" t="s">
        <v>1213</v>
      </c>
      <c r="E95" s="2" t="s">
        <v>664</v>
      </c>
      <c r="F95" s="2" t="s">
        <v>3419</v>
      </c>
      <c r="G95" s="2"/>
      <c r="H95" s="2"/>
      <c r="I95" s="4" t="s">
        <v>2898</v>
      </c>
    </row>
    <row r="96" spans="1:9" ht="15" customHeight="1" x14ac:dyDescent="0.3">
      <c r="A96" s="2" t="s">
        <v>454</v>
      </c>
      <c r="B96" s="2" t="s">
        <v>34342</v>
      </c>
      <c r="C96" s="3">
        <v>35</v>
      </c>
      <c r="D96" s="2" t="s">
        <v>1213</v>
      </c>
      <c r="E96" s="2" t="s">
        <v>664</v>
      </c>
      <c r="F96" s="2" t="s">
        <v>3420</v>
      </c>
      <c r="G96" s="2"/>
      <c r="H96" s="2"/>
      <c r="I96" s="4" t="s">
        <v>3421</v>
      </c>
    </row>
    <row r="97" spans="1:9" ht="15" customHeight="1" x14ac:dyDescent="0.3">
      <c r="A97" s="2" t="s">
        <v>465</v>
      </c>
      <c r="B97" s="2" t="s">
        <v>34343</v>
      </c>
      <c r="C97" s="3">
        <v>36</v>
      </c>
      <c r="D97" s="2" t="s">
        <v>1222</v>
      </c>
      <c r="E97" s="2" t="s">
        <v>664</v>
      </c>
      <c r="F97" s="2" t="s">
        <v>3273</v>
      </c>
      <c r="G97" s="2"/>
      <c r="H97" s="2"/>
      <c r="I97" s="4" t="s">
        <v>3311</v>
      </c>
    </row>
    <row r="98" spans="1:9" ht="15" customHeight="1" x14ac:dyDescent="0.3">
      <c r="A98" s="2" t="s">
        <v>465</v>
      </c>
      <c r="B98" s="2" t="s">
        <v>34343</v>
      </c>
      <c r="C98" s="3">
        <v>36</v>
      </c>
      <c r="D98" s="2" t="s">
        <v>1222</v>
      </c>
      <c r="E98" s="2" t="s">
        <v>664</v>
      </c>
      <c r="F98" s="2" t="s">
        <v>3396</v>
      </c>
      <c r="G98" s="2"/>
      <c r="H98" s="2"/>
      <c r="I98" s="4" t="s">
        <v>3397</v>
      </c>
    </row>
    <row r="99" spans="1:9" ht="15" customHeight="1" x14ac:dyDescent="0.3">
      <c r="A99" s="2" t="s">
        <v>465</v>
      </c>
      <c r="B99" s="2" t="s">
        <v>34343</v>
      </c>
      <c r="C99" s="3">
        <v>36</v>
      </c>
      <c r="D99" s="2" t="s">
        <v>1222</v>
      </c>
      <c r="E99" s="2" t="s">
        <v>664</v>
      </c>
      <c r="F99" s="2" t="s">
        <v>3415</v>
      </c>
      <c r="G99" s="2"/>
      <c r="H99" s="2"/>
      <c r="I99" s="4" t="s">
        <v>3416</v>
      </c>
    </row>
    <row r="100" spans="1:9" ht="15" customHeight="1" x14ac:dyDescent="0.3">
      <c r="A100" s="2" t="s">
        <v>465</v>
      </c>
      <c r="B100" s="2" t="s">
        <v>34343</v>
      </c>
      <c r="C100" s="3">
        <v>36</v>
      </c>
      <c r="D100" s="2" t="s">
        <v>1222</v>
      </c>
      <c r="E100" s="2" t="s">
        <v>664</v>
      </c>
      <c r="F100" s="2" t="s">
        <v>3422</v>
      </c>
      <c r="G100" s="2"/>
      <c r="H100" s="2"/>
      <c r="I100" s="4" t="s">
        <v>3423</v>
      </c>
    </row>
    <row r="101" spans="1:9" ht="15" customHeight="1" x14ac:dyDescent="0.3">
      <c r="A101" s="2" t="s">
        <v>465</v>
      </c>
      <c r="B101" s="2" t="s">
        <v>34343</v>
      </c>
      <c r="C101" s="3">
        <v>36</v>
      </c>
      <c r="D101" s="2" t="s">
        <v>1222</v>
      </c>
      <c r="E101" s="2" t="s">
        <v>664</v>
      </c>
      <c r="F101" s="2" t="s">
        <v>3400</v>
      </c>
      <c r="G101" s="2"/>
      <c r="H101" s="2"/>
      <c r="I101" s="4" t="s">
        <v>3401</v>
      </c>
    </row>
    <row r="102" spans="1:9" ht="15" customHeight="1" x14ac:dyDescent="0.3">
      <c r="A102" s="2" t="s">
        <v>465</v>
      </c>
      <c r="B102" s="2" t="s">
        <v>34343</v>
      </c>
      <c r="C102" s="3">
        <v>36</v>
      </c>
      <c r="D102" s="2" t="s">
        <v>1222</v>
      </c>
      <c r="E102" s="2" t="s">
        <v>664</v>
      </c>
      <c r="F102" s="2" t="s">
        <v>3402</v>
      </c>
      <c r="G102" s="2"/>
      <c r="H102" s="2"/>
      <c r="I102" s="4" t="s">
        <v>3403</v>
      </c>
    </row>
    <row r="103" spans="1:9" ht="15" customHeight="1" x14ac:dyDescent="0.3">
      <c r="A103" s="2" t="s">
        <v>465</v>
      </c>
      <c r="B103" s="2" t="s">
        <v>34343</v>
      </c>
      <c r="C103" s="3">
        <v>36</v>
      </c>
      <c r="D103" s="2" t="s">
        <v>1222</v>
      </c>
      <c r="E103" s="2" t="s">
        <v>664</v>
      </c>
      <c r="F103" s="2" t="s">
        <v>3267</v>
      </c>
      <c r="G103" s="2"/>
      <c r="H103" s="2"/>
      <c r="I103" s="4" t="s">
        <v>3268</v>
      </c>
    </row>
    <row r="104" spans="1:9" ht="15" customHeight="1" x14ac:dyDescent="0.3">
      <c r="A104" s="2" t="s">
        <v>465</v>
      </c>
      <c r="B104" s="2" t="s">
        <v>34343</v>
      </c>
      <c r="C104" s="3">
        <v>36</v>
      </c>
      <c r="D104" s="2" t="s">
        <v>1222</v>
      </c>
      <c r="E104" s="2" t="s">
        <v>664</v>
      </c>
      <c r="F104" s="2" t="s">
        <v>3269</v>
      </c>
      <c r="G104" s="2"/>
      <c r="H104" s="2"/>
      <c r="I104" s="4" t="s">
        <v>3424</v>
      </c>
    </row>
    <row r="105" spans="1:9" ht="15" customHeight="1" x14ac:dyDescent="0.3">
      <c r="A105" s="2" t="s">
        <v>465</v>
      </c>
      <c r="B105" s="2" t="s">
        <v>34343</v>
      </c>
      <c r="C105" s="3">
        <v>36</v>
      </c>
      <c r="D105" s="2" t="s">
        <v>1222</v>
      </c>
      <c r="E105" s="2" t="s">
        <v>664</v>
      </c>
      <c r="F105" s="2" t="s">
        <v>3309</v>
      </c>
      <c r="G105" s="2"/>
      <c r="H105" s="2"/>
      <c r="I105" s="4" t="s">
        <v>3310</v>
      </c>
    </row>
    <row r="106" spans="1:9" ht="15" customHeight="1" x14ac:dyDescent="0.3">
      <c r="A106" s="2" t="s">
        <v>465</v>
      </c>
      <c r="B106" s="2" t="s">
        <v>34343</v>
      </c>
      <c r="C106" s="3">
        <v>36</v>
      </c>
      <c r="D106" s="2" t="s">
        <v>1222</v>
      </c>
      <c r="E106" s="2" t="s">
        <v>664</v>
      </c>
      <c r="F106" s="2" t="s">
        <v>3384</v>
      </c>
      <c r="G106" s="2"/>
      <c r="H106" s="2"/>
      <c r="I106" s="4" t="s">
        <v>3425</v>
      </c>
    </row>
    <row r="107" spans="1:9" ht="15" customHeight="1" x14ac:dyDescent="0.3">
      <c r="A107" s="2" t="s">
        <v>465</v>
      </c>
      <c r="B107" s="2" t="s">
        <v>34343</v>
      </c>
      <c r="C107" s="3">
        <v>36</v>
      </c>
      <c r="D107" s="2" t="s">
        <v>1222</v>
      </c>
      <c r="E107" s="2" t="s">
        <v>664</v>
      </c>
      <c r="F107" s="2" t="s">
        <v>3426</v>
      </c>
      <c r="G107" s="2"/>
      <c r="H107" s="2"/>
      <c r="I107" s="4" t="s">
        <v>3427</v>
      </c>
    </row>
    <row r="108" spans="1:9" ht="15" customHeight="1" x14ac:dyDescent="0.3">
      <c r="A108" s="2" t="s">
        <v>465</v>
      </c>
      <c r="B108" s="2" t="s">
        <v>34343</v>
      </c>
      <c r="C108" s="3">
        <v>36</v>
      </c>
      <c r="D108" s="2" t="s">
        <v>1222</v>
      </c>
      <c r="E108" s="2" t="s">
        <v>664</v>
      </c>
      <c r="F108" s="2" t="s">
        <v>3407</v>
      </c>
      <c r="G108" s="2"/>
      <c r="H108" s="2"/>
      <c r="I108" s="4" t="s">
        <v>3408</v>
      </c>
    </row>
    <row r="109" spans="1:9" ht="15" customHeight="1" x14ac:dyDescent="0.3">
      <c r="A109" s="2" t="s">
        <v>465</v>
      </c>
      <c r="B109" s="2" t="s">
        <v>34343</v>
      </c>
      <c r="C109" s="3">
        <v>36</v>
      </c>
      <c r="D109" s="2" t="s">
        <v>1222</v>
      </c>
      <c r="E109" s="2" t="s">
        <v>664</v>
      </c>
      <c r="F109" s="2" t="s">
        <v>3420</v>
      </c>
      <c r="G109" s="2"/>
      <c r="H109" s="2"/>
      <c r="I109" s="4" t="s">
        <v>3421</v>
      </c>
    </row>
    <row r="110" spans="1:9" ht="15" customHeight="1" x14ac:dyDescent="0.3">
      <c r="A110" s="2" t="s">
        <v>465</v>
      </c>
      <c r="B110" s="2" t="s">
        <v>34343</v>
      </c>
      <c r="C110" s="3">
        <v>36</v>
      </c>
      <c r="D110" s="2" t="s">
        <v>1222</v>
      </c>
      <c r="E110" s="2" t="s">
        <v>664</v>
      </c>
      <c r="F110" s="2" t="s">
        <v>3369</v>
      </c>
      <c r="G110" s="2"/>
      <c r="H110" s="2"/>
      <c r="I110" s="4" t="s">
        <v>3370</v>
      </c>
    </row>
    <row r="111" spans="1:9" ht="15" customHeight="1" x14ac:dyDescent="0.3">
      <c r="A111" s="2" t="s">
        <v>476</v>
      </c>
      <c r="B111" s="2" t="s">
        <v>34344</v>
      </c>
      <c r="C111" s="3">
        <v>37</v>
      </c>
      <c r="D111" s="2" t="s">
        <v>1232</v>
      </c>
      <c r="E111" s="2" t="s">
        <v>664</v>
      </c>
      <c r="F111" s="2" t="s">
        <v>3428</v>
      </c>
      <c r="G111" s="2"/>
      <c r="H111" s="2"/>
      <c r="I111" s="4" t="s">
        <v>3429</v>
      </c>
    </row>
    <row r="112" spans="1:9" ht="15" customHeight="1" x14ac:dyDescent="0.3">
      <c r="A112" s="2" t="s">
        <v>476</v>
      </c>
      <c r="B112" s="2" t="s">
        <v>34344</v>
      </c>
      <c r="C112" s="3">
        <v>37</v>
      </c>
      <c r="D112" s="2" t="s">
        <v>1232</v>
      </c>
      <c r="E112" s="2" t="s">
        <v>664</v>
      </c>
      <c r="F112" s="2" t="s">
        <v>3430</v>
      </c>
      <c r="G112" s="2"/>
      <c r="H112" s="2"/>
      <c r="I112" s="4" t="s">
        <v>3431</v>
      </c>
    </row>
    <row r="113" spans="1:9" ht="15" customHeight="1" x14ac:dyDescent="0.3">
      <c r="A113" s="2" t="s">
        <v>476</v>
      </c>
      <c r="B113" s="2" t="s">
        <v>34344</v>
      </c>
      <c r="C113" s="3">
        <v>37</v>
      </c>
      <c r="D113" s="2" t="s">
        <v>1232</v>
      </c>
      <c r="E113" s="2" t="s">
        <v>664</v>
      </c>
      <c r="F113" s="2" t="s">
        <v>3413</v>
      </c>
      <c r="G113" s="2"/>
      <c r="H113" s="2"/>
      <c r="I113" s="4" t="s">
        <v>3414</v>
      </c>
    </row>
    <row r="114" spans="1:9" ht="15" customHeight="1" x14ac:dyDescent="0.3">
      <c r="A114" s="2" t="s">
        <v>476</v>
      </c>
      <c r="B114" s="2" t="s">
        <v>34344</v>
      </c>
      <c r="C114" s="3">
        <v>37</v>
      </c>
      <c r="D114" s="2" t="s">
        <v>1232</v>
      </c>
      <c r="E114" s="2" t="s">
        <v>664</v>
      </c>
      <c r="F114" s="2" t="s">
        <v>3432</v>
      </c>
      <c r="G114" s="2"/>
      <c r="H114" s="2"/>
      <c r="I114" s="4" t="s">
        <v>3433</v>
      </c>
    </row>
    <row r="115" spans="1:9" ht="15" customHeight="1" x14ac:dyDescent="0.3">
      <c r="A115" s="2" t="s">
        <v>476</v>
      </c>
      <c r="B115" s="2" t="s">
        <v>34344</v>
      </c>
      <c r="C115" s="3">
        <v>37</v>
      </c>
      <c r="D115" s="2" t="s">
        <v>1232</v>
      </c>
      <c r="E115" s="2" t="s">
        <v>664</v>
      </c>
      <c r="F115" s="2" t="s">
        <v>3434</v>
      </c>
      <c r="G115" s="2"/>
      <c r="H115" s="2"/>
      <c r="I115" s="4" t="s">
        <v>2944</v>
      </c>
    </row>
    <row r="116" spans="1:9" ht="15" customHeight="1" x14ac:dyDescent="0.3">
      <c r="A116" s="2" t="s">
        <v>476</v>
      </c>
      <c r="B116" s="2" t="s">
        <v>34344</v>
      </c>
      <c r="C116" s="3">
        <v>37</v>
      </c>
      <c r="D116" s="2" t="s">
        <v>1232</v>
      </c>
      <c r="E116" s="2" t="s">
        <v>664</v>
      </c>
      <c r="F116" s="2" t="s">
        <v>3407</v>
      </c>
      <c r="G116" s="2"/>
      <c r="H116" s="2"/>
      <c r="I116" s="4" t="s">
        <v>3408</v>
      </c>
    </row>
    <row r="117" spans="1:9" ht="15" customHeight="1" x14ac:dyDescent="0.3">
      <c r="A117" s="2" t="s">
        <v>476</v>
      </c>
      <c r="B117" s="2" t="s">
        <v>34344</v>
      </c>
      <c r="C117" s="3">
        <v>37</v>
      </c>
      <c r="D117" s="2" t="s">
        <v>1232</v>
      </c>
      <c r="E117" s="2" t="s">
        <v>664</v>
      </c>
      <c r="F117" s="2" t="s">
        <v>3435</v>
      </c>
      <c r="G117" s="2"/>
      <c r="H117" s="2"/>
      <c r="I117" s="4" t="s">
        <v>3436</v>
      </c>
    </row>
    <row r="118" spans="1:9" ht="15" customHeight="1" x14ac:dyDescent="0.3">
      <c r="A118" s="2" t="s">
        <v>476</v>
      </c>
      <c r="B118" s="2" t="s">
        <v>34344</v>
      </c>
      <c r="C118" s="3">
        <v>37</v>
      </c>
      <c r="D118" s="2" t="s">
        <v>1232</v>
      </c>
      <c r="E118" s="2" t="s">
        <v>664</v>
      </c>
      <c r="F118" s="2" t="s">
        <v>3437</v>
      </c>
      <c r="G118" s="2"/>
      <c r="H118" s="2"/>
      <c r="I118" s="4" t="s">
        <v>3438</v>
      </c>
    </row>
    <row r="119" spans="1:9" ht="15" customHeight="1" x14ac:dyDescent="0.3">
      <c r="A119" s="2" t="s">
        <v>484</v>
      </c>
      <c r="B119" s="2" t="s">
        <v>34345</v>
      </c>
      <c r="C119" s="3">
        <v>38</v>
      </c>
      <c r="D119" s="2" t="s">
        <v>1238</v>
      </c>
      <c r="E119" s="2" t="s">
        <v>664</v>
      </c>
      <c r="F119" s="2" t="s">
        <v>3321</v>
      </c>
      <c r="G119" s="2"/>
      <c r="H119" s="2"/>
      <c r="I119" s="4" t="s">
        <v>3439</v>
      </c>
    </row>
    <row r="120" spans="1:9" ht="15" customHeight="1" x14ac:dyDescent="0.3">
      <c r="A120" s="2" t="s">
        <v>484</v>
      </c>
      <c r="B120" s="2" t="s">
        <v>34345</v>
      </c>
      <c r="C120" s="3">
        <v>38</v>
      </c>
      <c r="D120" s="2" t="s">
        <v>1238</v>
      </c>
      <c r="E120" s="2" t="s">
        <v>664</v>
      </c>
      <c r="F120" s="2" t="s">
        <v>3440</v>
      </c>
      <c r="G120" s="2"/>
      <c r="H120" s="2"/>
      <c r="I120" s="4" t="s">
        <v>3441</v>
      </c>
    </row>
    <row r="121" spans="1:9" ht="15" customHeight="1" x14ac:dyDescent="0.3">
      <c r="A121" s="2" t="s">
        <v>484</v>
      </c>
      <c r="B121" s="2" t="s">
        <v>34345</v>
      </c>
      <c r="C121" s="3">
        <v>38</v>
      </c>
      <c r="D121" s="2" t="s">
        <v>1238</v>
      </c>
      <c r="E121" s="2" t="s">
        <v>664</v>
      </c>
      <c r="F121" s="2" t="s">
        <v>3442</v>
      </c>
      <c r="G121" s="2"/>
      <c r="H121" s="2"/>
      <c r="I121" s="4" t="s">
        <v>3443</v>
      </c>
    </row>
    <row r="122" spans="1:9" ht="15" customHeight="1" x14ac:dyDescent="0.3">
      <c r="A122" s="2" t="s">
        <v>484</v>
      </c>
      <c r="B122" s="2" t="s">
        <v>34345</v>
      </c>
      <c r="C122" s="3">
        <v>38</v>
      </c>
      <c r="D122" s="2" t="s">
        <v>1238</v>
      </c>
      <c r="E122" s="2" t="s">
        <v>664</v>
      </c>
      <c r="F122" s="2" t="s">
        <v>3444</v>
      </c>
      <c r="G122" s="2"/>
      <c r="H122" s="2"/>
      <c r="I122" s="4" t="s">
        <v>3445</v>
      </c>
    </row>
    <row r="123" spans="1:9" ht="15" customHeight="1" x14ac:dyDescent="0.3">
      <c r="A123" s="2" t="s">
        <v>484</v>
      </c>
      <c r="B123" s="2" t="s">
        <v>34345</v>
      </c>
      <c r="C123" s="3">
        <v>38</v>
      </c>
      <c r="D123" s="2" t="s">
        <v>1238</v>
      </c>
      <c r="E123" s="2" t="s">
        <v>664</v>
      </c>
      <c r="F123" s="2" t="s">
        <v>3446</v>
      </c>
      <c r="G123" s="2"/>
      <c r="H123" s="2"/>
      <c r="I123" s="4" t="s">
        <v>3447</v>
      </c>
    </row>
    <row r="124" spans="1:9" ht="15" customHeight="1" x14ac:dyDescent="0.3">
      <c r="A124" s="2" t="s">
        <v>484</v>
      </c>
      <c r="B124" s="2" t="s">
        <v>34345</v>
      </c>
      <c r="C124" s="3">
        <v>38</v>
      </c>
      <c r="D124" s="2" t="s">
        <v>1238</v>
      </c>
      <c r="E124" s="2" t="s">
        <v>664</v>
      </c>
      <c r="F124" s="2" t="s">
        <v>3448</v>
      </c>
      <c r="G124" s="2"/>
      <c r="H124" s="2"/>
      <c r="I124" s="4" t="s">
        <v>3443</v>
      </c>
    </row>
    <row r="125" spans="1:9" ht="15" customHeight="1" x14ac:dyDescent="0.3">
      <c r="A125" s="2" t="s">
        <v>497</v>
      </c>
      <c r="B125" s="2" t="s">
        <v>34346</v>
      </c>
      <c r="C125" s="3">
        <v>39</v>
      </c>
      <c r="D125" s="2" t="s">
        <v>1266</v>
      </c>
      <c r="E125" s="2" t="s">
        <v>664</v>
      </c>
      <c r="F125" s="2" t="s">
        <v>3261</v>
      </c>
      <c r="G125" s="2"/>
      <c r="H125" s="2"/>
      <c r="I125" s="4" t="s">
        <v>3449</v>
      </c>
    </row>
    <row r="126" spans="1:9" ht="15" customHeight="1" x14ac:dyDescent="0.3">
      <c r="A126" s="2" t="s">
        <v>497</v>
      </c>
      <c r="B126" s="2" t="s">
        <v>34346</v>
      </c>
      <c r="C126" s="3">
        <v>39</v>
      </c>
      <c r="D126" s="2" t="s">
        <v>1266</v>
      </c>
      <c r="E126" s="2" t="s">
        <v>664</v>
      </c>
      <c r="F126" s="2" t="s">
        <v>3450</v>
      </c>
      <c r="G126" s="2"/>
      <c r="H126" s="2"/>
      <c r="I126" s="4" t="s">
        <v>2999</v>
      </c>
    </row>
    <row r="127" spans="1:9" ht="15" customHeight="1" x14ac:dyDescent="0.3">
      <c r="A127" s="2" t="s">
        <v>497</v>
      </c>
      <c r="B127" s="2" t="s">
        <v>34346</v>
      </c>
      <c r="C127" s="3">
        <v>39</v>
      </c>
      <c r="D127" s="2" t="s">
        <v>1266</v>
      </c>
      <c r="E127" s="2" t="s">
        <v>664</v>
      </c>
      <c r="F127" s="2" t="s">
        <v>3451</v>
      </c>
      <c r="G127" s="2"/>
      <c r="H127" s="2"/>
      <c r="I127" s="4" t="s">
        <v>3452</v>
      </c>
    </row>
    <row r="128" spans="1:9" ht="15" customHeight="1" x14ac:dyDescent="0.3">
      <c r="A128" s="2" t="s">
        <v>497</v>
      </c>
      <c r="B128" s="2" t="s">
        <v>34346</v>
      </c>
      <c r="C128" s="3">
        <v>39</v>
      </c>
      <c r="D128" s="2" t="s">
        <v>1266</v>
      </c>
      <c r="E128" s="2" t="s">
        <v>664</v>
      </c>
      <c r="F128" s="2" t="s">
        <v>3453</v>
      </c>
      <c r="G128" s="2"/>
      <c r="H128" s="2"/>
      <c r="I128" s="4" t="s">
        <v>3454</v>
      </c>
    </row>
    <row r="129" spans="1:9" ht="15" customHeight="1" x14ac:dyDescent="0.3">
      <c r="A129" s="2" t="s">
        <v>497</v>
      </c>
      <c r="B129" s="2" t="s">
        <v>34346</v>
      </c>
      <c r="C129" s="3">
        <v>39</v>
      </c>
      <c r="D129" s="2" t="s">
        <v>1266</v>
      </c>
      <c r="E129" s="2" t="s">
        <v>664</v>
      </c>
      <c r="F129" s="2" t="s">
        <v>3455</v>
      </c>
      <c r="G129" s="2"/>
      <c r="H129" s="2"/>
      <c r="I129" s="4" t="s">
        <v>3456</v>
      </c>
    </row>
    <row r="130" spans="1:9" ht="15" customHeight="1" x14ac:dyDescent="0.3">
      <c r="A130" s="2" t="s">
        <v>497</v>
      </c>
      <c r="B130" s="2" t="s">
        <v>34346</v>
      </c>
      <c r="C130" s="3">
        <v>39</v>
      </c>
      <c r="D130" s="2" t="s">
        <v>1266</v>
      </c>
      <c r="E130" s="2" t="s">
        <v>664</v>
      </c>
      <c r="F130" s="2" t="s">
        <v>3457</v>
      </c>
      <c r="G130" s="2"/>
      <c r="H130" s="2"/>
      <c r="I130" s="4" t="s">
        <v>3454</v>
      </c>
    </row>
    <row r="131" spans="1:9" ht="15" customHeight="1" x14ac:dyDescent="0.3">
      <c r="A131" s="2" t="s">
        <v>497</v>
      </c>
      <c r="B131" s="2" t="s">
        <v>34346</v>
      </c>
      <c r="C131" s="3">
        <v>39</v>
      </c>
      <c r="D131" s="2" t="s">
        <v>1266</v>
      </c>
      <c r="E131" s="2" t="s">
        <v>664</v>
      </c>
      <c r="F131" s="2" t="s">
        <v>3458</v>
      </c>
      <c r="G131" s="2"/>
      <c r="H131" s="2"/>
      <c r="I131" s="4" t="s">
        <v>3459</v>
      </c>
    </row>
    <row r="132" spans="1:9" ht="15" customHeight="1" x14ac:dyDescent="0.3">
      <c r="A132" s="2" t="s">
        <v>510</v>
      </c>
      <c r="B132" s="2" t="s">
        <v>25</v>
      </c>
      <c r="C132" s="3">
        <v>40</v>
      </c>
      <c r="D132" s="2" t="s">
        <v>1286</v>
      </c>
      <c r="E132" s="2" t="s">
        <v>664</v>
      </c>
      <c r="F132" s="2" t="s">
        <v>3460</v>
      </c>
      <c r="G132" s="2"/>
      <c r="H132" s="2"/>
      <c r="I132" s="4" t="s">
        <v>3461</v>
      </c>
    </row>
    <row r="133" spans="1:9" ht="15" customHeight="1" x14ac:dyDescent="0.3">
      <c r="A133" s="2" t="s">
        <v>510</v>
      </c>
      <c r="B133" s="2" t="s">
        <v>25</v>
      </c>
      <c r="C133" s="3">
        <v>40</v>
      </c>
      <c r="D133" s="2" t="s">
        <v>1286</v>
      </c>
      <c r="E133" s="2" t="s">
        <v>664</v>
      </c>
      <c r="F133" s="2" t="s">
        <v>3462</v>
      </c>
      <c r="G133" s="2"/>
      <c r="H133" s="2"/>
      <c r="I133" s="4" t="s">
        <v>3463</v>
      </c>
    </row>
    <row r="134" spans="1:9" ht="15" customHeight="1" x14ac:dyDescent="0.3">
      <c r="A134" s="2" t="s">
        <v>510</v>
      </c>
      <c r="B134" s="2" t="s">
        <v>25</v>
      </c>
      <c r="C134" s="3">
        <v>40</v>
      </c>
      <c r="D134" s="2" t="s">
        <v>1286</v>
      </c>
      <c r="E134" s="2" t="s">
        <v>664</v>
      </c>
      <c r="F134" s="2" t="s">
        <v>3464</v>
      </c>
      <c r="G134" s="2"/>
      <c r="H134" s="2"/>
      <c r="I134" s="4" t="s">
        <v>3062</v>
      </c>
    </row>
    <row r="135" spans="1:9" ht="15" customHeight="1" x14ac:dyDescent="0.3">
      <c r="A135" s="2" t="s">
        <v>510</v>
      </c>
      <c r="B135" s="2" t="s">
        <v>25</v>
      </c>
      <c r="C135" s="3">
        <v>40</v>
      </c>
      <c r="D135" s="2" t="s">
        <v>1286</v>
      </c>
      <c r="E135" s="2" t="s">
        <v>664</v>
      </c>
      <c r="F135" s="2" t="s">
        <v>3465</v>
      </c>
      <c r="G135" s="2"/>
      <c r="H135" s="2"/>
      <c r="I135" s="4" t="s">
        <v>3466</v>
      </c>
    </row>
    <row r="136" spans="1:9" ht="15" customHeight="1" x14ac:dyDescent="0.3">
      <c r="A136" s="2" t="s">
        <v>510</v>
      </c>
      <c r="B136" s="2" t="s">
        <v>25</v>
      </c>
      <c r="C136" s="3">
        <v>40</v>
      </c>
      <c r="D136" s="2" t="s">
        <v>1286</v>
      </c>
      <c r="E136" s="2" t="s">
        <v>664</v>
      </c>
      <c r="F136" s="2" t="s">
        <v>3467</v>
      </c>
      <c r="G136" s="2"/>
      <c r="H136" s="2"/>
      <c r="I136" s="4" t="s">
        <v>3074</v>
      </c>
    </row>
    <row r="137" spans="1:9" ht="15" customHeight="1" x14ac:dyDescent="0.3">
      <c r="A137" s="2" t="s">
        <v>510</v>
      </c>
      <c r="B137" s="2" t="s">
        <v>25</v>
      </c>
      <c r="C137" s="3">
        <v>40</v>
      </c>
      <c r="D137" s="2" t="s">
        <v>1286</v>
      </c>
      <c r="E137" s="2" t="s">
        <v>664</v>
      </c>
      <c r="F137" s="2" t="s">
        <v>3468</v>
      </c>
      <c r="G137" s="2"/>
      <c r="H137" s="2"/>
      <c r="I137" s="4" t="s">
        <v>3469</v>
      </c>
    </row>
    <row r="138" spans="1:9" ht="15" customHeight="1" x14ac:dyDescent="0.3">
      <c r="A138" s="2" t="s">
        <v>510</v>
      </c>
      <c r="B138" s="2" t="s">
        <v>25</v>
      </c>
      <c r="C138" s="3">
        <v>40</v>
      </c>
      <c r="D138" s="2" t="s">
        <v>1286</v>
      </c>
      <c r="E138" s="2" t="s">
        <v>664</v>
      </c>
      <c r="F138" s="2" t="s">
        <v>3470</v>
      </c>
      <c r="G138" s="2"/>
      <c r="H138" s="2"/>
      <c r="I138" s="4" t="s">
        <v>3471</v>
      </c>
    </row>
    <row r="139" spans="1:9" ht="15" customHeight="1" x14ac:dyDescent="0.3">
      <c r="A139" s="2" t="s">
        <v>510</v>
      </c>
      <c r="B139" s="2" t="s">
        <v>25</v>
      </c>
      <c r="C139" s="3">
        <v>40</v>
      </c>
      <c r="D139" s="2" t="s">
        <v>1286</v>
      </c>
      <c r="E139" s="2" t="s">
        <v>664</v>
      </c>
      <c r="F139" s="2" t="s">
        <v>3472</v>
      </c>
      <c r="G139" s="2"/>
      <c r="H139" s="2"/>
      <c r="I139" s="4" t="s">
        <v>3473</v>
      </c>
    </row>
    <row r="140" spans="1:9" ht="15" customHeight="1" x14ac:dyDescent="0.3">
      <c r="A140" s="2" t="s">
        <v>510</v>
      </c>
      <c r="B140" s="2" t="s">
        <v>25</v>
      </c>
      <c r="C140" s="3">
        <v>40</v>
      </c>
      <c r="D140" s="2" t="s">
        <v>1286</v>
      </c>
      <c r="E140" s="2" t="s">
        <v>664</v>
      </c>
      <c r="F140" s="2" t="s">
        <v>3474</v>
      </c>
      <c r="G140" s="2"/>
      <c r="H140" s="2"/>
      <c r="I140" s="4" t="s">
        <v>3475</v>
      </c>
    </row>
    <row r="141" spans="1:9" ht="15" customHeight="1" x14ac:dyDescent="0.3">
      <c r="A141" s="2" t="s">
        <v>510</v>
      </c>
      <c r="B141" s="2" t="s">
        <v>25</v>
      </c>
      <c r="C141" s="3">
        <v>40</v>
      </c>
      <c r="D141" s="2" t="s">
        <v>1286</v>
      </c>
      <c r="E141" s="2" t="s">
        <v>664</v>
      </c>
      <c r="F141" s="2" t="s">
        <v>3476</v>
      </c>
      <c r="G141" s="2"/>
      <c r="H141" s="2"/>
      <c r="I141" s="4" t="s">
        <v>3046</v>
      </c>
    </row>
    <row r="142" spans="1:9" ht="15" customHeight="1" x14ac:dyDescent="0.3">
      <c r="A142" s="2" t="s">
        <v>510</v>
      </c>
      <c r="B142" s="2" t="s">
        <v>25</v>
      </c>
      <c r="C142" s="3">
        <v>40</v>
      </c>
      <c r="D142" s="2" t="s">
        <v>1286</v>
      </c>
      <c r="E142" s="2" t="s">
        <v>664</v>
      </c>
      <c r="F142" s="2" t="s">
        <v>3477</v>
      </c>
      <c r="G142" s="2"/>
      <c r="H142" s="2"/>
      <c r="I142" s="4" t="s">
        <v>3478</v>
      </c>
    </row>
    <row r="143" spans="1:9" ht="15" customHeight="1" x14ac:dyDescent="0.3">
      <c r="A143" s="2" t="s">
        <v>510</v>
      </c>
      <c r="B143" s="2" t="s">
        <v>25</v>
      </c>
      <c r="C143" s="3">
        <v>40</v>
      </c>
      <c r="D143" s="2" t="s">
        <v>1286</v>
      </c>
      <c r="E143" s="2" t="s">
        <v>664</v>
      </c>
      <c r="F143" s="2" t="s">
        <v>3479</v>
      </c>
      <c r="G143" s="2"/>
      <c r="H143" s="2"/>
      <c r="I143" s="4" t="s">
        <v>3480</v>
      </c>
    </row>
    <row r="144" spans="1:9" ht="15" customHeight="1" x14ac:dyDescent="0.3">
      <c r="A144" s="2" t="s">
        <v>510</v>
      </c>
      <c r="B144" s="2" t="s">
        <v>25</v>
      </c>
      <c r="C144" s="3">
        <v>40</v>
      </c>
      <c r="D144" s="2" t="s">
        <v>1286</v>
      </c>
      <c r="E144" s="2" t="s">
        <v>664</v>
      </c>
      <c r="F144" s="2" t="s">
        <v>3481</v>
      </c>
      <c r="G144" s="2"/>
      <c r="H144" s="2"/>
      <c r="I144" s="4" t="s">
        <v>3482</v>
      </c>
    </row>
    <row r="145" spans="1:9" ht="15" customHeight="1" x14ac:dyDescent="0.3">
      <c r="A145" s="2" t="s">
        <v>532</v>
      </c>
      <c r="B145" s="2" t="s">
        <v>34348</v>
      </c>
      <c r="C145" s="3">
        <v>42</v>
      </c>
      <c r="D145" s="2" t="s">
        <v>1309</v>
      </c>
      <c r="E145" s="2" t="s">
        <v>664</v>
      </c>
      <c r="F145" s="2" t="s">
        <v>3483</v>
      </c>
      <c r="G145" s="2"/>
      <c r="H145" s="2" t="s">
        <v>3484</v>
      </c>
      <c r="I145" s="4" t="s">
        <v>542</v>
      </c>
    </row>
    <row r="146" spans="1:9" ht="15" customHeight="1" x14ac:dyDescent="0.3">
      <c r="A146" s="2" t="s">
        <v>532</v>
      </c>
      <c r="B146" s="2" t="s">
        <v>34348</v>
      </c>
      <c r="C146" s="3">
        <v>42</v>
      </c>
      <c r="D146" s="2" t="s">
        <v>1309</v>
      </c>
      <c r="E146" s="2" t="s">
        <v>664</v>
      </c>
      <c r="F146" s="2" t="s">
        <v>3485</v>
      </c>
      <c r="G146" s="2"/>
      <c r="H146" s="2"/>
      <c r="I146" s="4" t="s">
        <v>3486</v>
      </c>
    </row>
    <row r="147" spans="1:9" ht="15" customHeight="1" x14ac:dyDescent="0.3">
      <c r="A147" s="2" t="s">
        <v>543</v>
      </c>
      <c r="B147" s="2" t="s">
        <v>34349</v>
      </c>
      <c r="C147" s="3">
        <v>43</v>
      </c>
      <c r="D147" s="2" t="s">
        <v>1326</v>
      </c>
      <c r="E147" s="2" t="s">
        <v>664</v>
      </c>
      <c r="F147" s="2" t="s">
        <v>3487</v>
      </c>
      <c r="G147" s="2"/>
      <c r="H147" s="2"/>
      <c r="I147" s="4" t="s">
        <v>1327</v>
      </c>
    </row>
    <row r="148" spans="1:9" ht="15" customHeight="1" x14ac:dyDescent="0.3">
      <c r="A148" s="2" t="s">
        <v>543</v>
      </c>
      <c r="B148" s="2" t="s">
        <v>34349</v>
      </c>
      <c r="C148" s="3">
        <v>43</v>
      </c>
      <c r="D148" s="2" t="s">
        <v>1326</v>
      </c>
      <c r="E148" s="2" t="s">
        <v>2209</v>
      </c>
      <c r="F148" s="2" t="s">
        <v>3488</v>
      </c>
      <c r="G148" s="2"/>
      <c r="H148" s="2"/>
      <c r="I148" s="4" t="s">
        <v>3489</v>
      </c>
    </row>
    <row r="149" spans="1:9" ht="15" customHeight="1" x14ac:dyDescent="0.3">
      <c r="A149" s="2" t="s">
        <v>570</v>
      </c>
      <c r="B149" s="2" t="s">
        <v>34351</v>
      </c>
      <c r="C149" s="3">
        <v>45</v>
      </c>
      <c r="D149" s="2" t="s">
        <v>1381</v>
      </c>
      <c r="E149" s="2" t="s">
        <v>664</v>
      </c>
      <c r="F149" s="2" t="s">
        <v>3490</v>
      </c>
      <c r="G149" s="2"/>
      <c r="H149" s="2"/>
      <c r="I149" s="4" t="s">
        <v>3491</v>
      </c>
    </row>
    <row r="150" spans="1:9" ht="15" customHeight="1" x14ac:dyDescent="0.3">
      <c r="A150" s="2" t="s">
        <v>570</v>
      </c>
      <c r="B150" s="2" t="s">
        <v>34351</v>
      </c>
      <c r="C150" s="3">
        <v>45</v>
      </c>
      <c r="D150" s="2" t="s">
        <v>1381</v>
      </c>
      <c r="E150" s="2" t="s">
        <v>664</v>
      </c>
      <c r="F150" s="2" t="s">
        <v>3492</v>
      </c>
      <c r="G150" s="2"/>
      <c r="H150" s="2"/>
      <c r="I150" s="4" t="s">
        <v>3493</v>
      </c>
    </row>
    <row r="151" spans="1:9" ht="15" customHeight="1" x14ac:dyDescent="0.3">
      <c r="A151" s="2" t="s">
        <v>570</v>
      </c>
      <c r="B151" s="2" t="s">
        <v>34351</v>
      </c>
      <c r="C151" s="3">
        <v>45</v>
      </c>
      <c r="D151" s="2" t="s">
        <v>1381</v>
      </c>
      <c r="E151" s="2" t="s">
        <v>664</v>
      </c>
      <c r="F151" s="2" t="s">
        <v>3494</v>
      </c>
      <c r="G151" s="2"/>
      <c r="H151" s="2"/>
      <c r="I151" s="4" t="s">
        <v>3495</v>
      </c>
    </row>
    <row r="152" spans="1:9" ht="15" customHeight="1" x14ac:dyDescent="0.3">
      <c r="A152" s="2" t="s">
        <v>577</v>
      </c>
      <c r="B152" s="2" t="s">
        <v>34352</v>
      </c>
      <c r="C152" s="3">
        <v>46</v>
      </c>
      <c r="D152" s="2" t="s">
        <v>1392</v>
      </c>
      <c r="E152" s="2" t="s">
        <v>954</v>
      </c>
      <c r="F152" s="2" t="s">
        <v>3496</v>
      </c>
      <c r="G152" s="2" t="s">
        <v>1206</v>
      </c>
      <c r="H152" s="2"/>
      <c r="I152" s="4" t="s">
        <v>3497</v>
      </c>
    </row>
    <row r="153" spans="1:9" ht="15" customHeight="1" x14ac:dyDescent="0.3">
      <c r="A153" s="2" t="s">
        <v>577</v>
      </c>
      <c r="B153" s="2" t="s">
        <v>34352</v>
      </c>
      <c r="C153" s="3">
        <v>46</v>
      </c>
      <c r="D153" s="2" t="s">
        <v>1392</v>
      </c>
      <c r="E153" s="2" t="s">
        <v>664</v>
      </c>
      <c r="F153" s="2" t="s">
        <v>3498</v>
      </c>
      <c r="G153" s="2"/>
      <c r="H153" s="2"/>
      <c r="I153" s="4" t="s">
        <v>3499</v>
      </c>
    </row>
    <row r="154" spans="1:9" ht="15" customHeight="1" x14ac:dyDescent="0.3">
      <c r="A154" s="2" t="s">
        <v>577</v>
      </c>
      <c r="B154" s="2" t="s">
        <v>34352</v>
      </c>
      <c r="C154" s="3">
        <v>46</v>
      </c>
      <c r="D154" s="2" t="s">
        <v>1392</v>
      </c>
      <c r="E154" s="2" t="s">
        <v>664</v>
      </c>
      <c r="F154" s="2" t="s">
        <v>3500</v>
      </c>
      <c r="G154" s="2"/>
      <c r="H154" s="2"/>
      <c r="I154" s="4" t="s">
        <v>3501</v>
      </c>
    </row>
    <row r="155" spans="1:9" ht="15" customHeight="1" x14ac:dyDescent="0.3">
      <c r="A155" s="2" t="s">
        <v>577</v>
      </c>
      <c r="B155" s="2" t="s">
        <v>34352</v>
      </c>
      <c r="C155" s="3">
        <v>46</v>
      </c>
      <c r="D155" s="2" t="s">
        <v>1392</v>
      </c>
      <c r="E155" s="2" t="s">
        <v>664</v>
      </c>
      <c r="F155" s="2" t="s">
        <v>3502</v>
      </c>
      <c r="G155" s="2"/>
      <c r="H155" s="2"/>
      <c r="I155" s="4" t="s">
        <v>3503</v>
      </c>
    </row>
    <row r="156" spans="1:9" ht="15" customHeight="1" x14ac:dyDescent="0.3">
      <c r="A156" s="2" t="s">
        <v>577</v>
      </c>
      <c r="B156" s="2" t="s">
        <v>34352</v>
      </c>
      <c r="C156" s="3">
        <v>46</v>
      </c>
      <c r="D156" s="2" t="s">
        <v>1392</v>
      </c>
      <c r="E156" s="2" t="s">
        <v>2209</v>
      </c>
      <c r="F156" s="2" t="s">
        <v>3504</v>
      </c>
      <c r="G156" s="2"/>
      <c r="H156" s="2"/>
      <c r="I156" s="4" t="s">
        <v>3505</v>
      </c>
    </row>
    <row r="157" spans="1:9" ht="15" customHeight="1" x14ac:dyDescent="0.3">
      <c r="A157" s="2" t="s">
        <v>577</v>
      </c>
      <c r="B157" s="2" t="s">
        <v>34352</v>
      </c>
      <c r="C157" s="3">
        <v>46</v>
      </c>
      <c r="D157" s="2" t="s">
        <v>1392</v>
      </c>
      <c r="E157" s="2" t="s">
        <v>664</v>
      </c>
      <c r="F157" s="2" t="s">
        <v>3506</v>
      </c>
      <c r="G157" s="2"/>
      <c r="H157" s="2"/>
      <c r="I157" s="4" t="s">
        <v>3507</v>
      </c>
    </row>
    <row r="158" spans="1:9" ht="15" customHeight="1" x14ac:dyDescent="0.3">
      <c r="A158" s="2" t="s">
        <v>577</v>
      </c>
      <c r="B158" s="2" t="s">
        <v>34352</v>
      </c>
      <c r="C158" s="3">
        <v>46</v>
      </c>
      <c r="D158" s="2" t="s">
        <v>1392</v>
      </c>
      <c r="E158" s="2" t="s">
        <v>664</v>
      </c>
      <c r="F158" s="2" t="s">
        <v>3508</v>
      </c>
      <c r="G158" s="2"/>
      <c r="H158" s="2"/>
      <c r="I158" s="4" t="s">
        <v>3509</v>
      </c>
    </row>
    <row r="159" spans="1:9" ht="15" customHeight="1" x14ac:dyDescent="0.3">
      <c r="A159" s="2" t="s">
        <v>588</v>
      </c>
      <c r="B159" s="2" t="s">
        <v>34353</v>
      </c>
      <c r="C159" s="3">
        <v>47</v>
      </c>
      <c r="D159" s="2" t="s">
        <v>1403</v>
      </c>
      <c r="E159" s="2" t="s">
        <v>664</v>
      </c>
      <c r="F159" s="2" t="s">
        <v>3510</v>
      </c>
      <c r="G159" s="2"/>
      <c r="H159" s="2"/>
      <c r="I159" s="4" t="s">
        <v>3511</v>
      </c>
    </row>
    <row r="160" spans="1:9" ht="15" customHeight="1" x14ac:dyDescent="0.3">
      <c r="A160" s="2" t="s">
        <v>588</v>
      </c>
      <c r="B160" s="2" t="s">
        <v>34353</v>
      </c>
      <c r="C160" s="3">
        <v>47</v>
      </c>
      <c r="D160" s="2" t="s">
        <v>1403</v>
      </c>
      <c r="E160" s="2" t="s">
        <v>2209</v>
      </c>
      <c r="F160" s="2" t="s">
        <v>3512</v>
      </c>
      <c r="G160" s="2"/>
      <c r="H160" s="2"/>
      <c r="I160" s="4" t="s">
        <v>3513</v>
      </c>
    </row>
    <row r="161" spans="1:9" ht="15" customHeight="1" x14ac:dyDescent="0.3">
      <c r="A161" s="2" t="s">
        <v>588</v>
      </c>
      <c r="B161" s="2" t="s">
        <v>34353</v>
      </c>
      <c r="C161" s="3">
        <v>47</v>
      </c>
      <c r="D161" s="2" t="s">
        <v>1403</v>
      </c>
      <c r="E161" s="2" t="s">
        <v>664</v>
      </c>
      <c r="F161" s="2" t="s">
        <v>3514</v>
      </c>
      <c r="G161" s="2"/>
      <c r="H161" s="2"/>
      <c r="I161" s="4" t="s">
        <v>3200</v>
      </c>
    </row>
    <row r="162" spans="1:9" ht="15" customHeight="1" x14ac:dyDescent="0.3">
      <c r="A162" s="2" t="s">
        <v>588</v>
      </c>
      <c r="B162" s="2" t="s">
        <v>34353</v>
      </c>
      <c r="C162" s="3">
        <v>47</v>
      </c>
      <c r="D162" s="2" t="s">
        <v>1403</v>
      </c>
      <c r="E162" s="2" t="s">
        <v>664</v>
      </c>
      <c r="F162" s="2" t="s">
        <v>3515</v>
      </c>
      <c r="G162" s="2"/>
      <c r="H162" s="2"/>
      <c r="I162" s="4" t="s">
        <v>3516</v>
      </c>
    </row>
    <row r="163" spans="1:9" ht="15" customHeight="1" x14ac:dyDescent="0.3">
      <c r="A163" s="2" t="s">
        <v>598</v>
      </c>
      <c r="B163" s="2" t="s">
        <v>34354</v>
      </c>
      <c r="C163" s="3">
        <v>48</v>
      </c>
      <c r="D163" s="2" t="s">
        <v>1419</v>
      </c>
      <c r="E163" s="2" t="s">
        <v>664</v>
      </c>
      <c r="F163" s="2" t="s">
        <v>3517</v>
      </c>
      <c r="G163" s="2"/>
      <c r="H163" s="2"/>
      <c r="I163" s="4" t="s">
        <v>3518</v>
      </c>
    </row>
    <row r="164" spans="1:9" ht="15" customHeight="1" x14ac:dyDescent="0.3">
      <c r="A164" s="2" t="s">
        <v>598</v>
      </c>
      <c r="B164" s="2" t="s">
        <v>34354</v>
      </c>
      <c r="C164" s="3">
        <v>48</v>
      </c>
      <c r="D164" s="2" t="s">
        <v>1419</v>
      </c>
      <c r="E164" s="2" t="s">
        <v>664</v>
      </c>
      <c r="F164" s="2" t="s">
        <v>3519</v>
      </c>
      <c r="G164" s="2"/>
      <c r="H164" s="2"/>
      <c r="I164" s="4" t="s">
        <v>3520</v>
      </c>
    </row>
  </sheetData>
  <autoFilter ref="A2:I164" xr:uid="{00000000-0009-0000-0000-000005000000}"/>
  <mergeCells count="1">
    <mergeCell ref="A1:I1"/>
  </mergeCells>
  <hyperlinks>
    <hyperlink ref="I3" r:id="rId1" xr:uid="{00000000-0004-0000-0500-000000000000}"/>
    <hyperlink ref="I4" r:id="rId2" xr:uid="{00000000-0004-0000-0500-000001000000}"/>
    <hyperlink ref="I5" r:id="rId3" xr:uid="{00000000-0004-0000-0500-000002000000}"/>
    <hyperlink ref="I6" r:id="rId4" xr:uid="{00000000-0004-0000-0500-000003000000}"/>
    <hyperlink ref="I7" r:id="rId5" xr:uid="{00000000-0004-0000-0500-000004000000}"/>
    <hyperlink ref="I8" r:id="rId6" xr:uid="{00000000-0004-0000-0500-000005000000}"/>
    <hyperlink ref="I9" r:id="rId7" xr:uid="{00000000-0004-0000-0500-000006000000}"/>
    <hyperlink ref="I10" r:id="rId8" xr:uid="{00000000-0004-0000-0500-000007000000}"/>
    <hyperlink ref="I11" r:id="rId9" xr:uid="{00000000-0004-0000-0500-000008000000}"/>
    <hyperlink ref="I12" r:id="rId10" xr:uid="{00000000-0004-0000-0500-000009000000}"/>
    <hyperlink ref="I13" r:id="rId11" xr:uid="{00000000-0004-0000-0500-00000A000000}"/>
    <hyperlink ref="I14" r:id="rId12" xr:uid="{00000000-0004-0000-0500-00000B000000}"/>
    <hyperlink ref="I15" r:id="rId13" xr:uid="{00000000-0004-0000-0500-00000C000000}"/>
    <hyperlink ref="I16" r:id="rId14" xr:uid="{00000000-0004-0000-0500-00000D000000}"/>
    <hyperlink ref="I17" r:id="rId15" xr:uid="{00000000-0004-0000-0500-00000E000000}"/>
    <hyperlink ref="I18" r:id="rId16" xr:uid="{00000000-0004-0000-0500-00000F000000}"/>
    <hyperlink ref="I19" r:id="rId17" xr:uid="{00000000-0004-0000-0500-000010000000}"/>
    <hyperlink ref="I20" r:id="rId18" xr:uid="{00000000-0004-0000-0500-000011000000}"/>
    <hyperlink ref="I21" r:id="rId19" xr:uid="{00000000-0004-0000-0500-000012000000}"/>
    <hyperlink ref="I22" r:id="rId20" xr:uid="{00000000-0004-0000-0500-000013000000}"/>
    <hyperlink ref="I23" r:id="rId21" xr:uid="{00000000-0004-0000-0500-000014000000}"/>
    <hyperlink ref="I24" r:id="rId22" xr:uid="{00000000-0004-0000-0500-000015000000}"/>
    <hyperlink ref="I25" r:id="rId23" xr:uid="{00000000-0004-0000-0500-000016000000}"/>
    <hyperlink ref="I26" r:id="rId24" xr:uid="{00000000-0004-0000-0500-000017000000}"/>
    <hyperlink ref="I27" r:id="rId25" xr:uid="{00000000-0004-0000-0500-000018000000}"/>
    <hyperlink ref="I28" r:id="rId26" xr:uid="{00000000-0004-0000-0500-000019000000}"/>
    <hyperlink ref="I29" r:id="rId27" xr:uid="{00000000-0004-0000-0500-00001A000000}"/>
    <hyperlink ref="I30" r:id="rId28" xr:uid="{00000000-0004-0000-0500-00001B000000}"/>
    <hyperlink ref="I31" r:id="rId29" xr:uid="{00000000-0004-0000-0500-00001C000000}"/>
    <hyperlink ref="I32" r:id="rId30" xr:uid="{00000000-0004-0000-0500-00001D000000}"/>
    <hyperlink ref="I33" r:id="rId31" xr:uid="{00000000-0004-0000-0500-00001E000000}"/>
    <hyperlink ref="I34" r:id="rId32" xr:uid="{00000000-0004-0000-0500-00001F000000}"/>
    <hyperlink ref="I35" r:id="rId33" xr:uid="{00000000-0004-0000-0500-000020000000}"/>
    <hyperlink ref="I36" r:id="rId34" xr:uid="{00000000-0004-0000-0500-000021000000}"/>
    <hyperlink ref="I37" r:id="rId35" xr:uid="{00000000-0004-0000-0500-000022000000}"/>
    <hyperlink ref="I38" r:id="rId36" xr:uid="{00000000-0004-0000-0500-000023000000}"/>
    <hyperlink ref="I39" r:id="rId37" xr:uid="{00000000-0004-0000-0500-000024000000}"/>
    <hyperlink ref="I40" r:id="rId38" xr:uid="{00000000-0004-0000-0500-000025000000}"/>
    <hyperlink ref="I41" r:id="rId39" xr:uid="{00000000-0004-0000-0500-000026000000}"/>
    <hyperlink ref="I42" r:id="rId40" xr:uid="{00000000-0004-0000-0500-000027000000}"/>
    <hyperlink ref="I43" r:id="rId41" xr:uid="{00000000-0004-0000-0500-000028000000}"/>
    <hyperlink ref="I44" r:id="rId42" xr:uid="{00000000-0004-0000-0500-000029000000}"/>
    <hyperlink ref="I45" r:id="rId43" xr:uid="{00000000-0004-0000-0500-00002A000000}"/>
    <hyperlink ref="I46" r:id="rId44" xr:uid="{00000000-0004-0000-0500-00002B000000}"/>
    <hyperlink ref="I47" r:id="rId45" xr:uid="{00000000-0004-0000-0500-00002C000000}"/>
    <hyperlink ref="I48" r:id="rId46" xr:uid="{00000000-0004-0000-0500-00002D000000}"/>
    <hyperlink ref="I49" r:id="rId47" xr:uid="{00000000-0004-0000-0500-00002E000000}"/>
    <hyperlink ref="I50" r:id="rId48" xr:uid="{00000000-0004-0000-0500-00002F000000}"/>
    <hyperlink ref="I51" r:id="rId49" xr:uid="{00000000-0004-0000-0500-000030000000}"/>
    <hyperlink ref="I52" r:id="rId50" xr:uid="{00000000-0004-0000-0500-000031000000}"/>
    <hyperlink ref="I53" r:id="rId51" xr:uid="{00000000-0004-0000-0500-000032000000}"/>
    <hyperlink ref="I54" r:id="rId52" xr:uid="{00000000-0004-0000-0500-000033000000}"/>
    <hyperlink ref="I55" r:id="rId53" xr:uid="{00000000-0004-0000-0500-000034000000}"/>
    <hyperlink ref="I56" r:id="rId54" xr:uid="{00000000-0004-0000-0500-000035000000}"/>
    <hyperlink ref="I57" r:id="rId55" xr:uid="{00000000-0004-0000-0500-000036000000}"/>
    <hyperlink ref="I58" r:id="rId56" xr:uid="{00000000-0004-0000-0500-000037000000}"/>
    <hyperlink ref="I59" r:id="rId57" xr:uid="{00000000-0004-0000-0500-000038000000}"/>
    <hyperlink ref="I60" r:id="rId58" xr:uid="{00000000-0004-0000-0500-000039000000}"/>
    <hyperlink ref="I61" r:id="rId59" xr:uid="{00000000-0004-0000-0500-00003A000000}"/>
    <hyperlink ref="I62" r:id="rId60" xr:uid="{00000000-0004-0000-0500-00003B000000}"/>
    <hyperlink ref="I63" r:id="rId61" xr:uid="{00000000-0004-0000-0500-00003C000000}"/>
    <hyperlink ref="I64" r:id="rId62" xr:uid="{00000000-0004-0000-0500-00003D000000}"/>
    <hyperlink ref="I65" r:id="rId63" xr:uid="{00000000-0004-0000-0500-00003E000000}"/>
    <hyperlink ref="I66" r:id="rId64" xr:uid="{00000000-0004-0000-0500-00003F000000}"/>
    <hyperlink ref="I67" r:id="rId65" xr:uid="{00000000-0004-0000-0500-000040000000}"/>
    <hyperlink ref="I68" r:id="rId66" xr:uid="{00000000-0004-0000-0500-000041000000}"/>
    <hyperlink ref="I69" r:id="rId67" xr:uid="{00000000-0004-0000-0500-000042000000}"/>
    <hyperlink ref="I70" r:id="rId68" xr:uid="{00000000-0004-0000-0500-000043000000}"/>
    <hyperlink ref="I71" r:id="rId69" xr:uid="{00000000-0004-0000-0500-000044000000}"/>
    <hyperlink ref="I72" r:id="rId70" xr:uid="{00000000-0004-0000-0500-000045000000}"/>
    <hyperlink ref="I73" r:id="rId71" xr:uid="{00000000-0004-0000-0500-000046000000}"/>
    <hyperlink ref="I74" r:id="rId72" xr:uid="{00000000-0004-0000-0500-000047000000}"/>
    <hyperlink ref="I75" r:id="rId73" xr:uid="{00000000-0004-0000-0500-000048000000}"/>
    <hyperlink ref="I76" r:id="rId74" xr:uid="{00000000-0004-0000-0500-000049000000}"/>
    <hyperlink ref="I77" r:id="rId75" xr:uid="{00000000-0004-0000-0500-00004A000000}"/>
    <hyperlink ref="I78" r:id="rId76" xr:uid="{00000000-0004-0000-0500-00004B000000}"/>
    <hyperlink ref="I79" r:id="rId77" xr:uid="{00000000-0004-0000-0500-00004C000000}"/>
    <hyperlink ref="I80" r:id="rId78" xr:uid="{00000000-0004-0000-0500-00004D000000}"/>
    <hyperlink ref="I81" r:id="rId79" xr:uid="{00000000-0004-0000-0500-00004E000000}"/>
    <hyperlink ref="I82" r:id="rId80" xr:uid="{00000000-0004-0000-0500-00004F000000}"/>
    <hyperlink ref="I83" r:id="rId81" xr:uid="{00000000-0004-0000-0500-000050000000}"/>
    <hyperlink ref="I84" r:id="rId82" xr:uid="{00000000-0004-0000-0500-000051000000}"/>
    <hyperlink ref="I85" r:id="rId83" xr:uid="{00000000-0004-0000-0500-000052000000}"/>
    <hyperlink ref="I86" r:id="rId84" xr:uid="{00000000-0004-0000-0500-000053000000}"/>
    <hyperlink ref="I87" r:id="rId85" xr:uid="{00000000-0004-0000-0500-000054000000}"/>
    <hyperlink ref="I88" r:id="rId86" xr:uid="{00000000-0004-0000-0500-000055000000}"/>
    <hyperlink ref="I89" r:id="rId87" xr:uid="{00000000-0004-0000-0500-000056000000}"/>
    <hyperlink ref="I90" r:id="rId88" xr:uid="{00000000-0004-0000-0500-000057000000}"/>
    <hyperlink ref="I91" r:id="rId89" xr:uid="{00000000-0004-0000-0500-000058000000}"/>
    <hyperlink ref="I92" r:id="rId90" xr:uid="{00000000-0004-0000-0500-000059000000}"/>
    <hyperlink ref="I93" r:id="rId91" xr:uid="{00000000-0004-0000-0500-00005A000000}"/>
    <hyperlink ref="I94" r:id="rId92" xr:uid="{00000000-0004-0000-0500-00005B000000}"/>
    <hyperlink ref="I95" r:id="rId93" xr:uid="{00000000-0004-0000-0500-00005C000000}"/>
    <hyperlink ref="I96" r:id="rId94" xr:uid="{00000000-0004-0000-0500-00005D000000}"/>
    <hyperlink ref="I97" r:id="rId95" xr:uid="{00000000-0004-0000-0500-00005E000000}"/>
    <hyperlink ref="I98" r:id="rId96" xr:uid="{00000000-0004-0000-0500-00005F000000}"/>
    <hyperlink ref="I99" r:id="rId97" xr:uid="{00000000-0004-0000-0500-000060000000}"/>
    <hyperlink ref="I100" r:id="rId98" xr:uid="{00000000-0004-0000-0500-000061000000}"/>
    <hyperlink ref="I101" r:id="rId99" xr:uid="{00000000-0004-0000-0500-000062000000}"/>
    <hyperlink ref="I102" r:id="rId100" xr:uid="{00000000-0004-0000-0500-000063000000}"/>
    <hyperlink ref="I103" r:id="rId101" xr:uid="{00000000-0004-0000-0500-000064000000}"/>
    <hyperlink ref="I104" r:id="rId102" xr:uid="{00000000-0004-0000-0500-000065000000}"/>
    <hyperlink ref="I105" r:id="rId103" xr:uid="{00000000-0004-0000-0500-000066000000}"/>
    <hyperlink ref="I106" r:id="rId104" xr:uid="{00000000-0004-0000-0500-000067000000}"/>
    <hyperlink ref="I107" r:id="rId105" xr:uid="{00000000-0004-0000-0500-000068000000}"/>
    <hyperlink ref="I108" r:id="rId106" xr:uid="{00000000-0004-0000-0500-000069000000}"/>
    <hyperlink ref="I109" r:id="rId107" xr:uid="{00000000-0004-0000-0500-00006A000000}"/>
    <hyperlink ref="I110" r:id="rId108" xr:uid="{00000000-0004-0000-0500-00006B000000}"/>
    <hyperlink ref="I111" r:id="rId109" xr:uid="{00000000-0004-0000-0500-00006C000000}"/>
    <hyperlink ref="I112" r:id="rId110" xr:uid="{00000000-0004-0000-0500-00006D000000}"/>
    <hyperlink ref="I113" r:id="rId111" xr:uid="{00000000-0004-0000-0500-00006E000000}"/>
    <hyperlink ref="I114" r:id="rId112" xr:uid="{00000000-0004-0000-0500-00006F000000}"/>
    <hyperlink ref="I115" r:id="rId113" xr:uid="{00000000-0004-0000-0500-000070000000}"/>
    <hyperlink ref="I116" r:id="rId114" xr:uid="{00000000-0004-0000-0500-000071000000}"/>
    <hyperlink ref="I117" r:id="rId115" xr:uid="{00000000-0004-0000-0500-000072000000}"/>
    <hyperlink ref="I118" r:id="rId116" xr:uid="{00000000-0004-0000-0500-000073000000}"/>
    <hyperlink ref="I119" r:id="rId117" xr:uid="{00000000-0004-0000-0500-000074000000}"/>
    <hyperlink ref="I120" r:id="rId118" xr:uid="{00000000-0004-0000-0500-000075000000}"/>
    <hyperlink ref="I121" r:id="rId119" xr:uid="{00000000-0004-0000-0500-000076000000}"/>
    <hyperlink ref="I122" r:id="rId120" xr:uid="{00000000-0004-0000-0500-000077000000}"/>
    <hyperlink ref="I123" r:id="rId121" xr:uid="{00000000-0004-0000-0500-000078000000}"/>
    <hyperlink ref="I124" r:id="rId122" xr:uid="{00000000-0004-0000-0500-000079000000}"/>
    <hyperlink ref="I125" r:id="rId123" xr:uid="{00000000-0004-0000-0500-00007A000000}"/>
    <hyperlink ref="I126" r:id="rId124" xr:uid="{00000000-0004-0000-0500-00007B000000}"/>
    <hyperlink ref="I127" r:id="rId125" xr:uid="{00000000-0004-0000-0500-00007C000000}"/>
    <hyperlink ref="I128" r:id="rId126" xr:uid="{00000000-0004-0000-0500-00007D000000}"/>
    <hyperlink ref="I129" r:id="rId127" xr:uid="{00000000-0004-0000-0500-00007E000000}"/>
    <hyperlink ref="I130" r:id="rId128" xr:uid="{00000000-0004-0000-0500-00007F000000}"/>
    <hyperlink ref="I131" r:id="rId129" xr:uid="{00000000-0004-0000-0500-000080000000}"/>
    <hyperlink ref="I132" r:id="rId130" xr:uid="{00000000-0004-0000-0500-000081000000}"/>
    <hyperlink ref="I133" r:id="rId131" xr:uid="{00000000-0004-0000-0500-000082000000}"/>
    <hyperlink ref="I134" r:id="rId132" xr:uid="{00000000-0004-0000-0500-000083000000}"/>
    <hyperlink ref="I135" r:id="rId133" xr:uid="{00000000-0004-0000-0500-000084000000}"/>
    <hyperlink ref="I136" r:id="rId134" xr:uid="{00000000-0004-0000-0500-000085000000}"/>
    <hyperlink ref="I137" r:id="rId135" xr:uid="{00000000-0004-0000-0500-000086000000}"/>
    <hyperlink ref="I138" r:id="rId136" xr:uid="{00000000-0004-0000-0500-000087000000}"/>
    <hyperlink ref="I139" r:id="rId137" xr:uid="{00000000-0004-0000-0500-000088000000}"/>
    <hyperlink ref="I140" r:id="rId138" xr:uid="{00000000-0004-0000-0500-000089000000}"/>
    <hyperlink ref="I141" r:id="rId139" xr:uid="{00000000-0004-0000-0500-00008A000000}"/>
    <hyperlink ref="I142" r:id="rId140" xr:uid="{00000000-0004-0000-0500-00008B000000}"/>
    <hyperlink ref="I143" r:id="rId141" xr:uid="{00000000-0004-0000-0500-00008C000000}"/>
    <hyperlink ref="I144" r:id="rId142" xr:uid="{00000000-0004-0000-0500-00008D000000}"/>
    <hyperlink ref="I145" r:id="rId143" xr:uid="{00000000-0004-0000-0500-00008E000000}"/>
    <hyperlink ref="I146" r:id="rId144" xr:uid="{00000000-0004-0000-0500-00008F000000}"/>
    <hyperlink ref="I147" r:id="rId145" xr:uid="{00000000-0004-0000-0500-000090000000}"/>
    <hyperlink ref="I148" r:id="rId146" xr:uid="{00000000-0004-0000-0500-000091000000}"/>
    <hyperlink ref="I149" r:id="rId147" xr:uid="{00000000-0004-0000-0500-000092000000}"/>
    <hyperlink ref="I150" r:id="rId148" xr:uid="{00000000-0004-0000-0500-000093000000}"/>
    <hyperlink ref="I151" r:id="rId149" xr:uid="{00000000-0004-0000-0500-000094000000}"/>
    <hyperlink ref="I152" r:id="rId150" xr:uid="{00000000-0004-0000-0500-000095000000}"/>
    <hyperlink ref="I153" r:id="rId151" xr:uid="{00000000-0004-0000-0500-000096000000}"/>
    <hyperlink ref="I154" r:id="rId152" xr:uid="{00000000-0004-0000-0500-000097000000}"/>
    <hyperlink ref="I155" r:id="rId153" xr:uid="{00000000-0004-0000-0500-000098000000}"/>
    <hyperlink ref="I156" r:id="rId154" xr:uid="{00000000-0004-0000-0500-000099000000}"/>
    <hyperlink ref="I157" r:id="rId155" xr:uid="{00000000-0004-0000-0500-00009A000000}"/>
    <hyperlink ref="I158" r:id="rId156" xr:uid="{00000000-0004-0000-0500-00009B000000}"/>
    <hyperlink ref="I159" r:id="rId157" xr:uid="{00000000-0004-0000-0500-00009C000000}"/>
    <hyperlink ref="I160" r:id="rId158" xr:uid="{00000000-0004-0000-0500-00009D000000}"/>
    <hyperlink ref="I161" r:id="rId159" xr:uid="{00000000-0004-0000-0500-00009E000000}"/>
    <hyperlink ref="I162" r:id="rId160" xr:uid="{00000000-0004-0000-0500-00009F000000}"/>
    <hyperlink ref="I163" r:id="rId161" xr:uid="{00000000-0004-0000-0500-0000A0000000}"/>
    <hyperlink ref="I164" r:id="rId162" xr:uid="{00000000-0004-0000-0500-0000A1000000}"/>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32"/>
  <sheetViews>
    <sheetView showGridLines="0" workbookViewId="0">
      <pane xSplit="4" ySplit="2" topLeftCell="E20" activePane="bottomRight" state="frozen"/>
      <selection pane="topRight"/>
      <selection pane="bottomLeft"/>
      <selection pane="bottomRight" activeCell="G3" sqref="G3"/>
    </sheetView>
  </sheetViews>
  <sheetFormatPr defaultRowHeight="14.4" x14ac:dyDescent="0.3"/>
  <cols>
    <col min="1" max="1" width="12.6640625" customWidth="1"/>
    <col min="2" max="2" width="15.6640625" hidden="1" customWidth="1"/>
    <col min="3" max="3" width="12.6640625" hidden="1" customWidth="1"/>
    <col min="4" max="4" width="25.6640625" customWidth="1"/>
    <col min="5" max="6" width="15.6640625" customWidth="1"/>
    <col min="7" max="7" width="18.6640625" customWidth="1"/>
    <col min="8" max="8" width="30.6640625" customWidth="1"/>
    <col min="9" max="10" width="15.6640625" customWidth="1"/>
    <col min="11" max="11" width="18.6640625" customWidth="1"/>
  </cols>
  <sheetData>
    <row r="1" spans="1:11" ht="27" x14ac:dyDescent="0.3">
      <c r="A1" s="9" t="s">
        <v>3521</v>
      </c>
      <c r="B1" s="10"/>
      <c r="C1" s="10"/>
      <c r="D1" s="10"/>
      <c r="E1" s="10"/>
      <c r="F1" s="10"/>
      <c r="G1" s="10"/>
      <c r="H1" s="10"/>
      <c r="I1" s="10"/>
      <c r="J1" s="10"/>
      <c r="K1" s="10"/>
    </row>
    <row r="2" spans="1:11" ht="24.9" customHeight="1" x14ac:dyDescent="0.3">
      <c r="A2" s="1" t="s">
        <v>1</v>
      </c>
      <c r="B2" s="1" t="s">
        <v>2</v>
      </c>
      <c r="C2" s="1" t="s">
        <v>3</v>
      </c>
      <c r="D2" s="1" t="s">
        <v>6</v>
      </c>
      <c r="E2" s="1" t="s">
        <v>3522</v>
      </c>
      <c r="F2" s="1" t="s">
        <v>626</v>
      </c>
      <c r="G2" s="1" t="s">
        <v>3523</v>
      </c>
      <c r="H2" s="1" t="s">
        <v>12</v>
      </c>
      <c r="I2" s="1" t="s">
        <v>627</v>
      </c>
      <c r="J2" s="1" t="s">
        <v>628</v>
      </c>
      <c r="K2" s="1" t="s">
        <v>23</v>
      </c>
    </row>
    <row r="3" spans="1:11" ht="15" customHeight="1" x14ac:dyDescent="0.3">
      <c r="A3" s="2" t="s">
        <v>40</v>
      </c>
      <c r="B3" s="2" t="s">
        <v>34310</v>
      </c>
      <c r="C3" s="3">
        <v>2</v>
      </c>
      <c r="D3" s="2" t="s">
        <v>653</v>
      </c>
      <c r="E3" s="2" t="s">
        <v>3524</v>
      </c>
      <c r="F3" s="2" t="s">
        <v>907</v>
      </c>
      <c r="G3" s="2" t="s">
        <v>3525</v>
      </c>
      <c r="H3" s="2" t="s">
        <v>210</v>
      </c>
      <c r="I3" s="2" t="s">
        <v>3526</v>
      </c>
      <c r="J3" s="2" t="s">
        <v>3527</v>
      </c>
      <c r="K3" s="4" t="s">
        <v>3528</v>
      </c>
    </row>
    <row r="4" spans="1:11" ht="15" customHeight="1" x14ac:dyDescent="0.3">
      <c r="A4" s="2" t="s">
        <v>40</v>
      </c>
      <c r="B4" s="2" t="s">
        <v>34310</v>
      </c>
      <c r="C4" s="3">
        <v>2</v>
      </c>
      <c r="D4" s="2" t="s">
        <v>653</v>
      </c>
      <c r="E4" s="2" t="s">
        <v>3529</v>
      </c>
      <c r="F4" s="2" t="s">
        <v>907</v>
      </c>
      <c r="G4" s="2" t="s">
        <v>3530</v>
      </c>
      <c r="H4" s="2" t="s">
        <v>3531</v>
      </c>
      <c r="I4" s="2" t="s">
        <v>3532</v>
      </c>
      <c r="J4" s="2" t="s">
        <v>3533</v>
      </c>
      <c r="K4" s="4" t="s">
        <v>3534</v>
      </c>
    </row>
    <row r="5" spans="1:11" ht="15" customHeight="1" x14ac:dyDescent="0.3">
      <c r="A5" s="2" t="s">
        <v>40</v>
      </c>
      <c r="B5" s="2" t="s">
        <v>34310</v>
      </c>
      <c r="C5" s="3">
        <v>2</v>
      </c>
      <c r="D5" s="2" t="s">
        <v>653</v>
      </c>
      <c r="E5" s="2" t="s">
        <v>3535</v>
      </c>
      <c r="F5" s="2" t="s">
        <v>907</v>
      </c>
      <c r="G5" s="2" t="s">
        <v>3536</v>
      </c>
      <c r="H5" s="2" t="s">
        <v>210</v>
      </c>
      <c r="I5" s="2" t="s">
        <v>1436</v>
      </c>
      <c r="J5" s="2" t="s">
        <v>3537</v>
      </c>
      <c r="K5" s="4" t="s">
        <v>3538</v>
      </c>
    </row>
    <row r="6" spans="1:11" ht="15" customHeight="1" x14ac:dyDescent="0.3">
      <c r="A6" s="2" t="s">
        <v>40</v>
      </c>
      <c r="B6" s="2" t="s">
        <v>34310</v>
      </c>
      <c r="C6" s="3">
        <v>2</v>
      </c>
      <c r="D6" s="2" t="s">
        <v>653</v>
      </c>
      <c r="E6" s="2" t="s">
        <v>3539</v>
      </c>
      <c r="F6" s="2" t="s">
        <v>907</v>
      </c>
      <c r="G6" s="2" t="s">
        <v>3540</v>
      </c>
      <c r="H6" s="2" t="s">
        <v>210</v>
      </c>
      <c r="I6" s="2" t="s">
        <v>3541</v>
      </c>
      <c r="J6" s="2" t="s">
        <v>3542</v>
      </c>
      <c r="K6" s="4" t="s">
        <v>3543</v>
      </c>
    </row>
    <row r="7" spans="1:11" ht="15" customHeight="1" x14ac:dyDescent="0.3">
      <c r="A7" s="2" t="s">
        <v>40</v>
      </c>
      <c r="B7" s="2" t="s">
        <v>34310</v>
      </c>
      <c r="C7" s="3">
        <v>2</v>
      </c>
      <c r="D7" s="2" t="s">
        <v>653</v>
      </c>
      <c r="E7" s="2" t="s">
        <v>3544</v>
      </c>
      <c r="F7" s="2" t="s">
        <v>907</v>
      </c>
      <c r="G7" s="2" t="s">
        <v>3545</v>
      </c>
      <c r="H7" s="2" t="s">
        <v>210</v>
      </c>
      <c r="I7" s="2" t="s">
        <v>3546</v>
      </c>
      <c r="J7" s="2" t="s">
        <v>3547</v>
      </c>
      <c r="K7" s="4" t="s">
        <v>3548</v>
      </c>
    </row>
    <row r="8" spans="1:11" ht="15" customHeight="1" x14ac:dyDescent="0.3">
      <c r="A8" s="2" t="s">
        <v>40</v>
      </c>
      <c r="B8" s="2" t="s">
        <v>34310</v>
      </c>
      <c r="C8" s="3">
        <v>2</v>
      </c>
      <c r="D8" s="2" t="s">
        <v>653</v>
      </c>
      <c r="E8" s="2" t="s">
        <v>3549</v>
      </c>
      <c r="F8" s="2" t="s">
        <v>907</v>
      </c>
      <c r="G8" s="2" t="s">
        <v>3550</v>
      </c>
      <c r="H8" s="2" t="s">
        <v>210</v>
      </c>
      <c r="I8" s="2" t="s">
        <v>3526</v>
      </c>
      <c r="J8" s="2" t="s">
        <v>2548</v>
      </c>
      <c r="K8" s="4" t="s">
        <v>3551</v>
      </c>
    </row>
    <row r="9" spans="1:11" ht="15" customHeight="1" x14ac:dyDescent="0.3">
      <c r="A9" s="2" t="s">
        <v>40</v>
      </c>
      <c r="B9" s="2" t="s">
        <v>34310</v>
      </c>
      <c r="C9" s="3">
        <v>2</v>
      </c>
      <c r="D9" s="2" t="s">
        <v>653</v>
      </c>
      <c r="E9" s="2" t="s">
        <v>3552</v>
      </c>
      <c r="F9" s="2" t="s">
        <v>907</v>
      </c>
      <c r="G9" s="2" t="s">
        <v>3553</v>
      </c>
      <c r="H9" s="2" t="s">
        <v>210</v>
      </c>
      <c r="I9" s="2" t="s">
        <v>3554</v>
      </c>
      <c r="J9" s="2" t="s">
        <v>3555</v>
      </c>
      <c r="K9" s="4" t="s">
        <v>3556</v>
      </c>
    </row>
    <row r="10" spans="1:11" ht="15" customHeight="1" x14ac:dyDescent="0.3">
      <c r="A10" s="2" t="s">
        <v>40</v>
      </c>
      <c r="B10" s="2" t="s">
        <v>34310</v>
      </c>
      <c r="C10" s="3">
        <v>2</v>
      </c>
      <c r="D10" s="2" t="s">
        <v>653</v>
      </c>
      <c r="E10" s="2" t="s">
        <v>3557</v>
      </c>
      <c r="F10" s="2" t="s">
        <v>907</v>
      </c>
      <c r="G10" s="2" t="s">
        <v>3558</v>
      </c>
      <c r="H10" s="2" t="s">
        <v>3531</v>
      </c>
      <c r="I10" s="2" t="s">
        <v>3559</v>
      </c>
      <c r="J10" s="2" t="s">
        <v>3560</v>
      </c>
      <c r="K10" s="4" t="s">
        <v>3561</v>
      </c>
    </row>
    <row r="11" spans="1:11" ht="15" customHeight="1" x14ac:dyDescent="0.3">
      <c r="A11" s="2" t="s">
        <v>40</v>
      </c>
      <c r="B11" s="2" t="s">
        <v>34310</v>
      </c>
      <c r="C11" s="3">
        <v>2</v>
      </c>
      <c r="D11" s="2" t="s">
        <v>653</v>
      </c>
      <c r="E11" s="2" t="s">
        <v>3562</v>
      </c>
      <c r="F11" s="2" t="s">
        <v>907</v>
      </c>
      <c r="G11" s="2" t="s">
        <v>3563</v>
      </c>
      <c r="H11" s="2" t="s">
        <v>210</v>
      </c>
      <c r="I11" s="2" t="s">
        <v>3546</v>
      </c>
      <c r="J11" s="2" t="s">
        <v>3560</v>
      </c>
      <c r="K11" s="4" t="s">
        <v>3564</v>
      </c>
    </row>
    <row r="12" spans="1:11" ht="15" customHeight="1" x14ac:dyDescent="0.3">
      <c r="A12" s="2" t="s">
        <v>40</v>
      </c>
      <c r="B12" s="2" t="s">
        <v>34310</v>
      </c>
      <c r="C12" s="3">
        <v>2</v>
      </c>
      <c r="D12" s="2" t="s">
        <v>653</v>
      </c>
      <c r="E12" s="2" t="s">
        <v>3565</v>
      </c>
      <c r="F12" s="2" t="s">
        <v>907</v>
      </c>
      <c r="G12" s="2" t="s">
        <v>3566</v>
      </c>
      <c r="H12" s="2" t="s">
        <v>210</v>
      </c>
      <c r="I12" s="2" t="s">
        <v>1585</v>
      </c>
      <c r="J12" s="2" t="s">
        <v>3567</v>
      </c>
      <c r="K12" s="4" t="s">
        <v>3568</v>
      </c>
    </row>
    <row r="13" spans="1:11" ht="15" customHeight="1" x14ac:dyDescent="0.3">
      <c r="A13" s="2" t="s">
        <v>40</v>
      </c>
      <c r="B13" s="2" t="s">
        <v>34310</v>
      </c>
      <c r="C13" s="3">
        <v>2</v>
      </c>
      <c r="D13" s="2" t="s">
        <v>653</v>
      </c>
      <c r="E13" s="2" t="s">
        <v>3569</v>
      </c>
      <c r="F13" s="2" t="s">
        <v>907</v>
      </c>
      <c r="G13" s="2" t="s">
        <v>3570</v>
      </c>
      <c r="H13" s="2" t="s">
        <v>210</v>
      </c>
      <c r="I13" s="2" t="s">
        <v>3571</v>
      </c>
      <c r="J13" s="2" t="s">
        <v>3572</v>
      </c>
      <c r="K13" s="4" t="s">
        <v>3573</v>
      </c>
    </row>
    <row r="14" spans="1:11" ht="15" customHeight="1" x14ac:dyDescent="0.3">
      <c r="A14" s="2" t="s">
        <v>40</v>
      </c>
      <c r="B14" s="2" t="s">
        <v>34310</v>
      </c>
      <c r="C14" s="3">
        <v>2</v>
      </c>
      <c r="D14" s="2" t="s">
        <v>653</v>
      </c>
      <c r="E14" s="2" t="s">
        <v>3574</v>
      </c>
      <c r="F14" s="2" t="s">
        <v>907</v>
      </c>
      <c r="G14" s="2" t="s">
        <v>3575</v>
      </c>
      <c r="H14" s="2" t="s">
        <v>210</v>
      </c>
      <c r="I14" s="2" t="s">
        <v>3576</v>
      </c>
      <c r="J14" s="2" t="s">
        <v>3577</v>
      </c>
      <c r="K14" s="4" t="s">
        <v>3578</v>
      </c>
    </row>
    <row r="15" spans="1:11" ht="15" customHeight="1" x14ac:dyDescent="0.3">
      <c r="A15" s="2" t="s">
        <v>40</v>
      </c>
      <c r="B15" s="2" t="s">
        <v>34310</v>
      </c>
      <c r="C15" s="3">
        <v>2</v>
      </c>
      <c r="D15" s="2" t="s">
        <v>653</v>
      </c>
      <c r="E15" s="2" t="s">
        <v>3579</v>
      </c>
      <c r="F15" s="2" t="s">
        <v>907</v>
      </c>
      <c r="G15" s="2" t="s">
        <v>3580</v>
      </c>
      <c r="H15" s="2" t="s">
        <v>210</v>
      </c>
      <c r="I15" s="2" t="s">
        <v>3581</v>
      </c>
      <c r="J15" s="2" t="s">
        <v>3582</v>
      </c>
      <c r="K15" s="4" t="s">
        <v>3583</v>
      </c>
    </row>
    <row r="16" spans="1:11" ht="15" customHeight="1" x14ac:dyDescent="0.3">
      <c r="A16" s="2" t="s">
        <v>40</v>
      </c>
      <c r="B16" s="2" t="s">
        <v>34310</v>
      </c>
      <c r="C16" s="3">
        <v>2</v>
      </c>
      <c r="D16" s="2" t="s">
        <v>653</v>
      </c>
      <c r="E16" s="2" t="s">
        <v>3584</v>
      </c>
      <c r="F16" s="2" t="s">
        <v>907</v>
      </c>
      <c r="G16" s="2" t="s">
        <v>3585</v>
      </c>
      <c r="H16" s="2" t="s">
        <v>210</v>
      </c>
      <c r="I16" s="2" t="s">
        <v>3586</v>
      </c>
      <c r="J16" s="2" t="s">
        <v>3587</v>
      </c>
      <c r="K16" s="4" t="s">
        <v>3588</v>
      </c>
    </row>
    <row r="17" spans="1:11" ht="15" customHeight="1" x14ac:dyDescent="0.3">
      <c r="A17" s="2" t="s">
        <v>40</v>
      </c>
      <c r="B17" s="2" t="s">
        <v>34310</v>
      </c>
      <c r="C17" s="3">
        <v>2</v>
      </c>
      <c r="D17" s="2" t="s">
        <v>653</v>
      </c>
      <c r="E17" s="2" t="s">
        <v>3589</v>
      </c>
      <c r="F17" s="2" t="s">
        <v>907</v>
      </c>
      <c r="G17" s="2" t="s">
        <v>3590</v>
      </c>
      <c r="H17" s="2" t="s">
        <v>210</v>
      </c>
      <c r="I17" s="2" t="s">
        <v>3591</v>
      </c>
      <c r="J17" s="2" t="s">
        <v>3592</v>
      </c>
      <c r="K17" s="4" t="s">
        <v>3593</v>
      </c>
    </row>
    <row r="18" spans="1:11" ht="15" customHeight="1" x14ac:dyDescent="0.3">
      <c r="A18" s="2" t="s">
        <v>40</v>
      </c>
      <c r="B18" s="2" t="s">
        <v>34310</v>
      </c>
      <c r="C18" s="3">
        <v>2</v>
      </c>
      <c r="D18" s="2" t="s">
        <v>653</v>
      </c>
      <c r="E18" s="2" t="s">
        <v>3594</v>
      </c>
      <c r="F18" s="2" t="s">
        <v>907</v>
      </c>
      <c r="G18" s="2" t="s">
        <v>3595</v>
      </c>
      <c r="H18" s="2" t="s">
        <v>210</v>
      </c>
      <c r="I18" s="2" t="s">
        <v>3596</v>
      </c>
      <c r="J18" s="2" t="s">
        <v>3592</v>
      </c>
      <c r="K18" s="4" t="s">
        <v>3597</v>
      </c>
    </row>
    <row r="19" spans="1:11" ht="15" customHeight="1" x14ac:dyDescent="0.3">
      <c r="A19" s="2" t="s">
        <v>40</v>
      </c>
      <c r="B19" s="2" t="s">
        <v>34310</v>
      </c>
      <c r="C19" s="3">
        <v>2</v>
      </c>
      <c r="D19" s="2" t="s">
        <v>653</v>
      </c>
      <c r="E19" s="2" t="s">
        <v>3598</v>
      </c>
      <c r="F19" s="2" t="s">
        <v>907</v>
      </c>
      <c r="G19" s="2" t="s">
        <v>3566</v>
      </c>
      <c r="H19" s="2" t="s">
        <v>210</v>
      </c>
      <c r="I19" s="2" t="s">
        <v>3599</v>
      </c>
      <c r="J19" s="2" t="s">
        <v>3600</v>
      </c>
      <c r="K19" s="4" t="s">
        <v>3568</v>
      </c>
    </row>
    <row r="20" spans="1:11" ht="15" customHeight="1" x14ac:dyDescent="0.3">
      <c r="A20" s="2" t="s">
        <v>40</v>
      </c>
      <c r="B20" s="2" t="s">
        <v>34310</v>
      </c>
      <c r="C20" s="3">
        <v>2</v>
      </c>
      <c r="D20" s="2" t="s">
        <v>653</v>
      </c>
      <c r="E20" s="2" t="s">
        <v>3601</v>
      </c>
      <c r="F20" s="2" t="s">
        <v>907</v>
      </c>
      <c r="G20" s="2" t="s">
        <v>3602</v>
      </c>
      <c r="H20" s="2" t="s">
        <v>210</v>
      </c>
      <c r="I20" s="2" t="s">
        <v>3596</v>
      </c>
      <c r="J20" s="2" t="s">
        <v>3603</v>
      </c>
      <c r="K20" s="4" t="s">
        <v>3604</v>
      </c>
    </row>
    <row r="21" spans="1:11" ht="15" customHeight="1" x14ac:dyDescent="0.3">
      <c r="A21" s="2" t="s">
        <v>40</v>
      </c>
      <c r="B21" s="2" t="s">
        <v>34310</v>
      </c>
      <c r="C21" s="3">
        <v>2</v>
      </c>
      <c r="D21" s="2" t="s">
        <v>653</v>
      </c>
      <c r="E21" s="2" t="s">
        <v>3605</v>
      </c>
      <c r="F21" s="2" t="s">
        <v>907</v>
      </c>
      <c r="G21" s="2" t="s">
        <v>3606</v>
      </c>
      <c r="H21" s="2" t="s">
        <v>210</v>
      </c>
      <c r="I21" s="2" t="s">
        <v>3607</v>
      </c>
      <c r="J21" s="2" t="s">
        <v>3608</v>
      </c>
      <c r="K21" s="4" t="s">
        <v>3609</v>
      </c>
    </row>
    <row r="22" spans="1:11" ht="15" customHeight="1" x14ac:dyDescent="0.3">
      <c r="A22" s="2" t="s">
        <v>40</v>
      </c>
      <c r="B22" s="2" t="s">
        <v>34310</v>
      </c>
      <c r="C22" s="3">
        <v>2</v>
      </c>
      <c r="D22" s="2" t="s">
        <v>653</v>
      </c>
      <c r="E22" s="2" t="s">
        <v>3610</v>
      </c>
      <c r="F22" s="2" t="s">
        <v>907</v>
      </c>
      <c r="G22" s="2" t="s">
        <v>3611</v>
      </c>
      <c r="H22" s="2" t="s">
        <v>210</v>
      </c>
      <c r="I22" s="2" t="s">
        <v>3612</v>
      </c>
      <c r="J22" s="2" t="s">
        <v>3613</v>
      </c>
      <c r="K22" s="4" t="s">
        <v>3614</v>
      </c>
    </row>
    <row r="23" spans="1:11" ht="15" customHeight="1" x14ac:dyDescent="0.3">
      <c r="A23" s="2" t="s">
        <v>40</v>
      </c>
      <c r="B23" s="2" t="s">
        <v>34310</v>
      </c>
      <c r="C23" s="3">
        <v>2</v>
      </c>
      <c r="D23" s="2" t="s">
        <v>653</v>
      </c>
      <c r="E23" s="2" t="s">
        <v>3615</v>
      </c>
      <c r="F23" s="2" t="s">
        <v>907</v>
      </c>
      <c r="G23" s="2" t="s">
        <v>3616</v>
      </c>
      <c r="H23" s="2" t="s">
        <v>210</v>
      </c>
      <c r="I23" s="2" t="s">
        <v>3617</v>
      </c>
      <c r="J23" s="2" t="s">
        <v>3618</v>
      </c>
      <c r="K23" s="4" t="s">
        <v>3619</v>
      </c>
    </row>
    <row r="24" spans="1:11" ht="15" customHeight="1" x14ac:dyDescent="0.3">
      <c r="A24" s="2" t="s">
        <v>40</v>
      </c>
      <c r="B24" s="2" t="s">
        <v>34310</v>
      </c>
      <c r="C24" s="3">
        <v>2</v>
      </c>
      <c r="D24" s="2" t="s">
        <v>653</v>
      </c>
      <c r="E24" s="2" t="s">
        <v>3620</v>
      </c>
      <c r="F24" s="2" t="s">
        <v>907</v>
      </c>
      <c r="G24" s="2" t="s">
        <v>3621</v>
      </c>
      <c r="H24" s="2" t="s">
        <v>210</v>
      </c>
      <c r="I24" s="2" t="s">
        <v>3622</v>
      </c>
      <c r="J24" s="2" t="s">
        <v>3623</v>
      </c>
      <c r="K24" s="4" t="s">
        <v>3624</v>
      </c>
    </row>
    <row r="25" spans="1:11" ht="15" customHeight="1" x14ac:dyDescent="0.3">
      <c r="A25" s="2" t="s">
        <v>40</v>
      </c>
      <c r="B25" s="2" t="s">
        <v>34310</v>
      </c>
      <c r="C25" s="3">
        <v>2</v>
      </c>
      <c r="D25" s="2" t="s">
        <v>653</v>
      </c>
      <c r="E25" s="2" t="s">
        <v>3625</v>
      </c>
      <c r="F25" s="2" t="s">
        <v>907</v>
      </c>
      <c r="G25" s="2" t="s">
        <v>3626</v>
      </c>
      <c r="H25" s="2" t="s">
        <v>210</v>
      </c>
      <c r="I25" s="2" t="s">
        <v>3627</v>
      </c>
      <c r="J25" s="2" t="s">
        <v>3623</v>
      </c>
      <c r="K25" s="4" t="s">
        <v>3628</v>
      </c>
    </row>
    <row r="26" spans="1:11" ht="15" customHeight="1" x14ac:dyDescent="0.3">
      <c r="A26" s="2" t="s">
        <v>40</v>
      </c>
      <c r="B26" s="2" t="s">
        <v>34310</v>
      </c>
      <c r="C26" s="3">
        <v>2</v>
      </c>
      <c r="D26" s="2" t="s">
        <v>653</v>
      </c>
      <c r="E26" s="2" t="s">
        <v>3629</v>
      </c>
      <c r="F26" s="2" t="s">
        <v>907</v>
      </c>
      <c r="G26" s="2" t="s">
        <v>3630</v>
      </c>
      <c r="H26" s="2" t="s">
        <v>210</v>
      </c>
      <c r="I26" s="2" t="s">
        <v>3631</v>
      </c>
      <c r="J26" s="2" t="s">
        <v>3632</v>
      </c>
      <c r="K26" s="4" t="s">
        <v>3633</v>
      </c>
    </row>
    <row r="27" spans="1:11" ht="15" customHeight="1" x14ac:dyDescent="0.3">
      <c r="A27" s="2" t="s">
        <v>40</v>
      </c>
      <c r="B27" s="2" t="s">
        <v>34310</v>
      </c>
      <c r="C27" s="3">
        <v>2</v>
      </c>
      <c r="D27" s="2" t="s">
        <v>653</v>
      </c>
      <c r="E27" s="2" t="s">
        <v>3634</v>
      </c>
      <c r="F27" s="2" t="s">
        <v>907</v>
      </c>
      <c r="G27" s="2" t="s">
        <v>3616</v>
      </c>
      <c r="H27" s="2" t="s">
        <v>210</v>
      </c>
      <c r="I27" s="2" t="s">
        <v>3635</v>
      </c>
      <c r="J27" s="2" t="s">
        <v>3636</v>
      </c>
      <c r="K27" s="4" t="s">
        <v>3619</v>
      </c>
    </row>
    <row r="28" spans="1:11" ht="15" customHeight="1" x14ac:dyDescent="0.3">
      <c r="A28" s="2" t="s">
        <v>40</v>
      </c>
      <c r="B28" s="2" t="s">
        <v>34310</v>
      </c>
      <c r="C28" s="3">
        <v>2</v>
      </c>
      <c r="D28" s="2" t="s">
        <v>653</v>
      </c>
      <c r="E28" s="2" t="s">
        <v>3637</v>
      </c>
      <c r="F28" s="2" t="s">
        <v>907</v>
      </c>
      <c r="G28" s="2" t="s">
        <v>3638</v>
      </c>
      <c r="H28" s="2" t="s">
        <v>210</v>
      </c>
      <c r="I28" s="2" t="s">
        <v>3639</v>
      </c>
      <c r="J28" s="2" t="s">
        <v>3636</v>
      </c>
      <c r="K28" s="4" t="s">
        <v>3640</v>
      </c>
    </row>
    <row r="29" spans="1:11" ht="15" customHeight="1" x14ac:dyDescent="0.3">
      <c r="A29" s="2" t="s">
        <v>40</v>
      </c>
      <c r="B29" s="2" t="s">
        <v>34310</v>
      </c>
      <c r="C29" s="3">
        <v>2</v>
      </c>
      <c r="D29" s="2" t="s">
        <v>653</v>
      </c>
      <c r="E29" s="2" t="s">
        <v>3641</v>
      </c>
      <c r="F29" s="2" t="s">
        <v>907</v>
      </c>
      <c r="G29" s="2" t="s">
        <v>3642</v>
      </c>
      <c r="H29" s="2" t="s">
        <v>210</v>
      </c>
      <c r="I29" s="2" t="s">
        <v>985</v>
      </c>
      <c r="J29" s="2" t="s">
        <v>3643</v>
      </c>
      <c r="K29" s="4" t="s">
        <v>3644</v>
      </c>
    </row>
    <row r="30" spans="1:11" ht="15" customHeight="1" x14ac:dyDescent="0.3">
      <c r="A30" s="2" t="s">
        <v>40</v>
      </c>
      <c r="B30" s="2" t="s">
        <v>34310</v>
      </c>
      <c r="C30" s="3">
        <v>2</v>
      </c>
      <c r="D30" s="2" t="s">
        <v>653</v>
      </c>
      <c r="E30" s="2" t="s">
        <v>3645</v>
      </c>
      <c r="F30" s="2" t="s">
        <v>907</v>
      </c>
      <c r="G30" s="2" t="s">
        <v>3646</v>
      </c>
      <c r="H30" s="2" t="s">
        <v>210</v>
      </c>
      <c r="I30" s="2" t="s">
        <v>3647</v>
      </c>
      <c r="J30" s="2" t="s">
        <v>3648</v>
      </c>
      <c r="K30" s="4" t="s">
        <v>3649</v>
      </c>
    </row>
    <row r="31" spans="1:11" ht="15" customHeight="1" x14ac:dyDescent="0.3">
      <c r="A31" s="2" t="s">
        <v>40</v>
      </c>
      <c r="B31" s="2" t="s">
        <v>34310</v>
      </c>
      <c r="C31" s="3">
        <v>2</v>
      </c>
      <c r="D31" s="2" t="s">
        <v>653</v>
      </c>
      <c r="E31" s="2" t="s">
        <v>3650</v>
      </c>
      <c r="F31" s="2" t="s">
        <v>907</v>
      </c>
      <c r="G31" s="2" t="s">
        <v>3651</v>
      </c>
      <c r="H31" s="2" t="s">
        <v>210</v>
      </c>
      <c r="I31" s="2" t="s">
        <v>3652</v>
      </c>
      <c r="J31" s="2" t="s">
        <v>3653</v>
      </c>
      <c r="K31" s="4" t="s">
        <v>3654</v>
      </c>
    </row>
    <row r="32" spans="1:11" ht="15" customHeight="1" x14ac:dyDescent="0.3">
      <c r="A32" s="2" t="s">
        <v>40</v>
      </c>
      <c r="B32" s="2" t="s">
        <v>34310</v>
      </c>
      <c r="C32" s="3">
        <v>2</v>
      </c>
      <c r="D32" s="2" t="s">
        <v>653</v>
      </c>
      <c r="E32" s="2" t="s">
        <v>3655</v>
      </c>
      <c r="F32" s="2" t="s">
        <v>907</v>
      </c>
      <c r="G32" s="2" t="s">
        <v>3656</v>
      </c>
      <c r="H32" s="2" t="s">
        <v>210</v>
      </c>
      <c r="I32" s="2" t="s">
        <v>3657</v>
      </c>
      <c r="J32" s="2" t="s">
        <v>3658</v>
      </c>
      <c r="K32" s="4" t="s">
        <v>3659</v>
      </c>
    </row>
    <row r="33" spans="1:11" ht="15" customHeight="1" x14ac:dyDescent="0.3">
      <c r="A33" s="2" t="s">
        <v>40</v>
      </c>
      <c r="B33" s="2" t="s">
        <v>34310</v>
      </c>
      <c r="C33" s="3">
        <v>2</v>
      </c>
      <c r="D33" s="2" t="s">
        <v>653</v>
      </c>
      <c r="E33" s="2" t="s">
        <v>3660</v>
      </c>
      <c r="F33" s="2" t="s">
        <v>907</v>
      </c>
      <c r="G33" s="2" t="s">
        <v>3661</v>
      </c>
      <c r="H33" s="2" t="s">
        <v>210</v>
      </c>
      <c r="I33" s="2" t="s">
        <v>3662</v>
      </c>
      <c r="J33" s="2" t="s">
        <v>3663</v>
      </c>
      <c r="K33" s="4" t="s">
        <v>3664</v>
      </c>
    </row>
    <row r="34" spans="1:11" ht="15" customHeight="1" x14ac:dyDescent="0.3">
      <c r="A34" s="2" t="s">
        <v>40</v>
      </c>
      <c r="B34" s="2" t="s">
        <v>34310</v>
      </c>
      <c r="C34" s="3">
        <v>2</v>
      </c>
      <c r="D34" s="2" t="s">
        <v>653</v>
      </c>
      <c r="E34" s="2" t="s">
        <v>3665</v>
      </c>
      <c r="F34" s="2" t="s">
        <v>907</v>
      </c>
      <c r="G34" s="2" t="s">
        <v>3666</v>
      </c>
      <c r="H34" s="2" t="s">
        <v>210</v>
      </c>
      <c r="I34" s="2" t="s">
        <v>3667</v>
      </c>
      <c r="J34" s="2" t="s">
        <v>3668</v>
      </c>
      <c r="K34" s="4" t="s">
        <v>3669</v>
      </c>
    </row>
    <row r="35" spans="1:11" ht="15" customHeight="1" x14ac:dyDescent="0.3">
      <c r="A35" s="2" t="s">
        <v>40</v>
      </c>
      <c r="B35" s="2" t="s">
        <v>34310</v>
      </c>
      <c r="C35" s="3">
        <v>2</v>
      </c>
      <c r="D35" s="2" t="s">
        <v>653</v>
      </c>
      <c r="E35" s="2" t="s">
        <v>3670</v>
      </c>
      <c r="F35" s="2" t="s">
        <v>907</v>
      </c>
      <c r="G35" s="2" t="s">
        <v>3671</v>
      </c>
      <c r="H35" s="2" t="s">
        <v>210</v>
      </c>
      <c r="I35" s="2" t="s">
        <v>3627</v>
      </c>
      <c r="J35" s="2" t="s">
        <v>3672</v>
      </c>
      <c r="K35" s="4" t="s">
        <v>3673</v>
      </c>
    </row>
    <row r="36" spans="1:11" ht="15" customHeight="1" x14ac:dyDescent="0.3">
      <c r="A36" s="2" t="s">
        <v>40</v>
      </c>
      <c r="B36" s="2" t="s">
        <v>34310</v>
      </c>
      <c r="C36" s="3">
        <v>2</v>
      </c>
      <c r="D36" s="2" t="s">
        <v>653</v>
      </c>
      <c r="E36" s="2" t="s">
        <v>3674</v>
      </c>
      <c r="F36" s="2" t="s">
        <v>907</v>
      </c>
      <c r="G36" s="2" t="s">
        <v>3675</v>
      </c>
      <c r="H36" s="2" t="s">
        <v>210</v>
      </c>
      <c r="I36" s="2" t="s">
        <v>3676</v>
      </c>
      <c r="J36" s="2" t="s">
        <v>3677</v>
      </c>
      <c r="K36" s="4" t="s">
        <v>3678</v>
      </c>
    </row>
    <row r="37" spans="1:11" ht="15" customHeight="1" x14ac:dyDescent="0.3">
      <c r="A37" s="2" t="s">
        <v>40</v>
      </c>
      <c r="B37" s="2" t="s">
        <v>34310</v>
      </c>
      <c r="C37" s="3">
        <v>2</v>
      </c>
      <c r="D37" s="2" t="s">
        <v>653</v>
      </c>
      <c r="E37" s="2" t="s">
        <v>3679</v>
      </c>
      <c r="F37" s="2" t="s">
        <v>907</v>
      </c>
      <c r="G37" s="2" t="s">
        <v>3680</v>
      </c>
      <c r="H37" s="2" t="s">
        <v>210</v>
      </c>
      <c r="I37" s="2" t="s">
        <v>3681</v>
      </c>
      <c r="J37" s="2" t="s">
        <v>3682</v>
      </c>
      <c r="K37" s="4" t="s">
        <v>3683</v>
      </c>
    </row>
    <row r="38" spans="1:11" ht="15" customHeight="1" x14ac:dyDescent="0.3">
      <c r="A38" s="2" t="s">
        <v>40</v>
      </c>
      <c r="B38" s="2" t="s">
        <v>34310</v>
      </c>
      <c r="C38" s="3">
        <v>2</v>
      </c>
      <c r="D38" s="2" t="s">
        <v>653</v>
      </c>
      <c r="E38" s="2" t="s">
        <v>3684</v>
      </c>
      <c r="F38" s="2" t="s">
        <v>907</v>
      </c>
      <c r="G38" s="2" t="s">
        <v>3685</v>
      </c>
      <c r="H38" s="2" t="s">
        <v>210</v>
      </c>
      <c r="I38" s="2" t="s">
        <v>3686</v>
      </c>
      <c r="J38" s="2" t="s">
        <v>3687</v>
      </c>
      <c r="K38" s="4" t="s">
        <v>3688</v>
      </c>
    </row>
    <row r="39" spans="1:11" ht="15" customHeight="1" x14ac:dyDescent="0.3">
      <c r="A39" s="2" t="s">
        <v>40</v>
      </c>
      <c r="B39" s="2" t="s">
        <v>34310</v>
      </c>
      <c r="C39" s="3">
        <v>2</v>
      </c>
      <c r="D39" s="2" t="s">
        <v>653</v>
      </c>
      <c r="E39" s="2" t="s">
        <v>3689</v>
      </c>
      <c r="F39" s="2" t="s">
        <v>907</v>
      </c>
      <c r="G39" s="2" t="s">
        <v>3690</v>
      </c>
      <c r="H39" s="2" t="s">
        <v>210</v>
      </c>
      <c r="I39" s="2" t="s">
        <v>985</v>
      </c>
      <c r="J39" s="2" t="s">
        <v>3691</v>
      </c>
      <c r="K39" s="4" t="s">
        <v>3692</v>
      </c>
    </row>
    <row r="40" spans="1:11" ht="15" customHeight="1" x14ac:dyDescent="0.3">
      <c r="A40" s="2" t="s">
        <v>40</v>
      </c>
      <c r="B40" s="2" t="s">
        <v>34310</v>
      </c>
      <c r="C40" s="3">
        <v>2</v>
      </c>
      <c r="D40" s="2" t="s">
        <v>653</v>
      </c>
      <c r="E40" s="2" t="s">
        <v>3693</v>
      </c>
      <c r="F40" s="2" t="s">
        <v>907</v>
      </c>
      <c r="G40" s="2" t="s">
        <v>3694</v>
      </c>
      <c r="H40" s="2" t="s">
        <v>210</v>
      </c>
      <c r="I40" s="2" t="s">
        <v>3695</v>
      </c>
      <c r="J40" s="2" t="s">
        <v>3696</v>
      </c>
      <c r="K40" s="4" t="s">
        <v>3697</v>
      </c>
    </row>
    <row r="41" spans="1:11" ht="15" customHeight="1" x14ac:dyDescent="0.3">
      <c r="A41" s="2" t="s">
        <v>40</v>
      </c>
      <c r="B41" s="2" t="s">
        <v>34310</v>
      </c>
      <c r="C41" s="3">
        <v>2</v>
      </c>
      <c r="D41" s="2" t="s">
        <v>653</v>
      </c>
      <c r="E41" s="2" t="s">
        <v>3698</v>
      </c>
      <c r="F41" s="2" t="s">
        <v>907</v>
      </c>
      <c r="G41" s="2" t="s">
        <v>3699</v>
      </c>
      <c r="H41" s="2" t="s">
        <v>210</v>
      </c>
      <c r="I41" s="2" t="s">
        <v>3700</v>
      </c>
      <c r="J41" s="2" t="s">
        <v>3701</v>
      </c>
      <c r="K41" s="4" t="s">
        <v>3702</v>
      </c>
    </row>
    <row r="42" spans="1:11" ht="15" customHeight="1" x14ac:dyDescent="0.3">
      <c r="A42" s="2" t="s">
        <v>40</v>
      </c>
      <c r="B42" s="2" t="s">
        <v>34310</v>
      </c>
      <c r="C42" s="3">
        <v>2</v>
      </c>
      <c r="D42" s="2" t="s">
        <v>653</v>
      </c>
      <c r="E42" s="2" t="s">
        <v>3703</v>
      </c>
      <c r="F42" s="2" t="s">
        <v>907</v>
      </c>
      <c r="G42" s="2" t="s">
        <v>3704</v>
      </c>
      <c r="H42" s="2" t="s">
        <v>210</v>
      </c>
      <c r="I42" s="2" t="s">
        <v>3705</v>
      </c>
      <c r="J42" s="2" t="s">
        <v>3706</v>
      </c>
      <c r="K42" s="4" t="s">
        <v>3707</v>
      </c>
    </row>
    <row r="43" spans="1:11" ht="15" customHeight="1" x14ac:dyDescent="0.3">
      <c r="A43" s="2" t="s">
        <v>40</v>
      </c>
      <c r="B43" s="2" t="s">
        <v>34310</v>
      </c>
      <c r="C43" s="3">
        <v>2</v>
      </c>
      <c r="D43" s="2" t="s">
        <v>653</v>
      </c>
      <c r="E43" s="2" t="s">
        <v>3708</v>
      </c>
      <c r="F43" s="2" t="s">
        <v>907</v>
      </c>
      <c r="G43" s="2" t="s">
        <v>3709</v>
      </c>
      <c r="H43" s="2" t="s">
        <v>210</v>
      </c>
      <c r="I43" s="2" t="s">
        <v>2796</v>
      </c>
      <c r="J43" s="2" t="s">
        <v>3710</v>
      </c>
      <c r="K43" s="4" t="s">
        <v>3711</v>
      </c>
    </row>
    <row r="44" spans="1:11" ht="15" customHeight="1" x14ac:dyDescent="0.3">
      <c r="A44" s="2" t="s">
        <v>40</v>
      </c>
      <c r="B44" s="2" t="s">
        <v>34310</v>
      </c>
      <c r="C44" s="3">
        <v>2</v>
      </c>
      <c r="D44" s="2" t="s">
        <v>653</v>
      </c>
      <c r="E44" s="2" t="s">
        <v>3712</v>
      </c>
      <c r="F44" s="2" t="s">
        <v>907</v>
      </c>
      <c r="G44" s="2" t="s">
        <v>3713</v>
      </c>
      <c r="H44" s="2" t="s">
        <v>1487</v>
      </c>
      <c r="I44" s="2" t="s">
        <v>3714</v>
      </c>
      <c r="J44" s="2" t="s">
        <v>3715</v>
      </c>
      <c r="K44" s="4" t="s">
        <v>3716</v>
      </c>
    </row>
    <row r="45" spans="1:11" ht="15" customHeight="1" x14ac:dyDescent="0.3">
      <c r="A45" s="2" t="s">
        <v>40</v>
      </c>
      <c r="B45" s="2" t="s">
        <v>34310</v>
      </c>
      <c r="C45" s="3">
        <v>2</v>
      </c>
      <c r="D45" s="2" t="s">
        <v>653</v>
      </c>
      <c r="E45" s="2" t="s">
        <v>3717</v>
      </c>
      <c r="F45" s="2" t="s">
        <v>907</v>
      </c>
      <c r="G45" s="2" t="s">
        <v>3718</v>
      </c>
      <c r="H45" s="2" t="s">
        <v>1487</v>
      </c>
      <c r="I45" s="2" t="s">
        <v>3719</v>
      </c>
      <c r="J45" s="2" t="s">
        <v>3720</v>
      </c>
      <c r="K45" s="4" t="s">
        <v>3711</v>
      </c>
    </row>
    <row r="46" spans="1:11" ht="15" customHeight="1" x14ac:dyDescent="0.3">
      <c r="A46" s="2" t="s">
        <v>40</v>
      </c>
      <c r="B46" s="2" t="s">
        <v>34310</v>
      </c>
      <c r="C46" s="3">
        <v>2</v>
      </c>
      <c r="D46" s="2" t="s">
        <v>653</v>
      </c>
      <c r="E46" s="2" t="s">
        <v>3721</v>
      </c>
      <c r="F46" s="2" t="s">
        <v>907</v>
      </c>
      <c r="G46" s="2" t="s">
        <v>3722</v>
      </c>
      <c r="H46" s="2" t="s">
        <v>1487</v>
      </c>
      <c r="I46" s="2" t="s">
        <v>3723</v>
      </c>
      <c r="J46" s="2" t="s">
        <v>3724</v>
      </c>
      <c r="K46" s="4" t="s">
        <v>3725</v>
      </c>
    </row>
    <row r="47" spans="1:11" ht="15" customHeight="1" x14ac:dyDescent="0.3">
      <c r="A47" s="2" t="s">
        <v>40</v>
      </c>
      <c r="B47" s="2" t="s">
        <v>34310</v>
      </c>
      <c r="C47" s="3">
        <v>2</v>
      </c>
      <c r="D47" s="2" t="s">
        <v>653</v>
      </c>
      <c r="E47" s="2" t="s">
        <v>3726</v>
      </c>
      <c r="F47" s="2" t="s">
        <v>907</v>
      </c>
      <c r="G47" s="2" t="s">
        <v>3727</v>
      </c>
      <c r="H47" s="2" t="s">
        <v>1487</v>
      </c>
      <c r="I47" s="2" t="s">
        <v>3728</v>
      </c>
      <c r="J47" s="2" t="s">
        <v>3729</v>
      </c>
      <c r="K47" s="4" t="s">
        <v>3730</v>
      </c>
    </row>
    <row r="48" spans="1:11" ht="15" customHeight="1" x14ac:dyDescent="0.3">
      <c r="A48" s="2" t="s">
        <v>40</v>
      </c>
      <c r="B48" s="2" t="s">
        <v>34310</v>
      </c>
      <c r="C48" s="3">
        <v>2</v>
      </c>
      <c r="D48" s="2" t="s">
        <v>653</v>
      </c>
      <c r="E48" s="2" t="s">
        <v>3731</v>
      </c>
      <c r="F48" s="2" t="s">
        <v>907</v>
      </c>
      <c r="G48" s="2" t="s">
        <v>3732</v>
      </c>
      <c r="H48" s="2" t="s">
        <v>1487</v>
      </c>
      <c r="I48" s="2" t="s">
        <v>3733</v>
      </c>
      <c r="J48" s="2" t="s">
        <v>3734</v>
      </c>
      <c r="K48" s="4" t="s">
        <v>3735</v>
      </c>
    </row>
    <row r="49" spans="1:11" ht="15" customHeight="1" x14ac:dyDescent="0.3">
      <c r="A49" s="2" t="s">
        <v>40</v>
      </c>
      <c r="B49" s="2" t="s">
        <v>34310</v>
      </c>
      <c r="C49" s="3">
        <v>2</v>
      </c>
      <c r="D49" s="2" t="s">
        <v>653</v>
      </c>
      <c r="E49" s="2" t="s">
        <v>3736</v>
      </c>
      <c r="F49" s="2" t="s">
        <v>907</v>
      </c>
      <c r="G49" s="2" t="s">
        <v>3737</v>
      </c>
      <c r="H49" s="2" t="s">
        <v>1487</v>
      </c>
      <c r="I49" s="2" t="s">
        <v>3738</v>
      </c>
      <c r="J49" s="2" t="s">
        <v>3739</v>
      </c>
      <c r="K49" s="4" t="s">
        <v>3740</v>
      </c>
    </row>
    <row r="50" spans="1:11" ht="15" customHeight="1" x14ac:dyDescent="0.3">
      <c r="A50" s="2" t="s">
        <v>69</v>
      </c>
      <c r="B50" s="2" t="s">
        <v>34312</v>
      </c>
      <c r="C50" s="3">
        <v>4</v>
      </c>
      <c r="D50" s="2" t="s">
        <v>756</v>
      </c>
      <c r="E50" s="2"/>
      <c r="F50" s="2" t="s">
        <v>3741</v>
      </c>
      <c r="G50" s="2" t="s">
        <v>3742</v>
      </c>
      <c r="H50" s="2" t="s">
        <v>3743</v>
      </c>
      <c r="I50" s="2" t="s">
        <v>759</v>
      </c>
      <c r="J50" s="2"/>
      <c r="K50" s="4" t="s">
        <v>81</v>
      </c>
    </row>
    <row r="51" spans="1:11" ht="15" customHeight="1" x14ac:dyDescent="0.3">
      <c r="A51" s="2" t="s">
        <v>69</v>
      </c>
      <c r="B51" s="2" t="s">
        <v>34312</v>
      </c>
      <c r="C51" s="3">
        <v>4</v>
      </c>
      <c r="D51" s="2" t="s">
        <v>756</v>
      </c>
      <c r="E51" s="2"/>
      <c r="F51" s="2" t="s">
        <v>3741</v>
      </c>
      <c r="G51" s="2" t="s">
        <v>3744</v>
      </c>
      <c r="H51" s="2" t="s">
        <v>3745</v>
      </c>
      <c r="I51" s="2" t="s">
        <v>1123</v>
      </c>
      <c r="J51" s="2"/>
      <c r="K51" s="4" t="s">
        <v>81</v>
      </c>
    </row>
    <row r="52" spans="1:11" ht="15" customHeight="1" x14ac:dyDescent="0.3">
      <c r="A52" s="2" t="s">
        <v>69</v>
      </c>
      <c r="B52" s="2" t="s">
        <v>34312</v>
      </c>
      <c r="C52" s="3">
        <v>4</v>
      </c>
      <c r="D52" s="2" t="s">
        <v>756</v>
      </c>
      <c r="E52" s="2"/>
      <c r="F52" s="2" t="s">
        <v>3741</v>
      </c>
      <c r="G52" s="2" t="s">
        <v>3746</v>
      </c>
      <c r="H52" s="2" t="s">
        <v>3747</v>
      </c>
      <c r="I52" s="2" t="s">
        <v>749</v>
      </c>
      <c r="J52" s="2"/>
      <c r="K52" s="4" t="s">
        <v>81</v>
      </c>
    </row>
    <row r="53" spans="1:11" ht="15" customHeight="1" x14ac:dyDescent="0.3">
      <c r="A53" s="2" t="s">
        <v>69</v>
      </c>
      <c r="B53" s="2" t="s">
        <v>34312</v>
      </c>
      <c r="C53" s="3">
        <v>4</v>
      </c>
      <c r="D53" s="2" t="s">
        <v>756</v>
      </c>
      <c r="E53" s="2"/>
      <c r="F53" s="2" t="s">
        <v>3741</v>
      </c>
      <c r="G53" s="2" t="s">
        <v>3748</v>
      </c>
      <c r="H53" s="2" t="s">
        <v>3747</v>
      </c>
      <c r="I53" s="2" t="s">
        <v>1125</v>
      </c>
      <c r="J53" s="2" t="s">
        <v>759</v>
      </c>
      <c r="K53" s="4" t="s">
        <v>81</v>
      </c>
    </row>
    <row r="54" spans="1:11" ht="15" customHeight="1" x14ac:dyDescent="0.3">
      <c r="A54" s="2" t="s">
        <v>69</v>
      </c>
      <c r="B54" s="2" t="s">
        <v>34312</v>
      </c>
      <c r="C54" s="3">
        <v>4</v>
      </c>
      <c r="D54" s="2" t="s">
        <v>756</v>
      </c>
      <c r="E54" s="2"/>
      <c r="F54" s="2" t="s">
        <v>3741</v>
      </c>
      <c r="G54" s="2" t="s">
        <v>3749</v>
      </c>
      <c r="H54" s="2" t="s">
        <v>3750</v>
      </c>
      <c r="I54" s="2" t="s">
        <v>632</v>
      </c>
      <c r="J54" s="2" t="s">
        <v>1123</v>
      </c>
      <c r="K54" s="4" t="s">
        <v>81</v>
      </c>
    </row>
    <row r="55" spans="1:11" ht="15" customHeight="1" x14ac:dyDescent="0.3">
      <c r="A55" s="2" t="s">
        <v>69</v>
      </c>
      <c r="B55" s="2" t="s">
        <v>34312</v>
      </c>
      <c r="C55" s="3">
        <v>4</v>
      </c>
      <c r="D55" s="2" t="s">
        <v>756</v>
      </c>
      <c r="E55" s="2"/>
      <c r="F55" s="2" t="s">
        <v>3741</v>
      </c>
      <c r="G55" s="2" t="s">
        <v>3751</v>
      </c>
      <c r="H55" s="2" t="s">
        <v>3752</v>
      </c>
      <c r="I55" s="2" t="s">
        <v>739</v>
      </c>
      <c r="J55" s="2" t="s">
        <v>776</v>
      </c>
      <c r="K55" s="4" t="s">
        <v>81</v>
      </c>
    </row>
    <row r="56" spans="1:11" ht="15" customHeight="1" x14ac:dyDescent="0.3">
      <c r="A56" s="2" t="s">
        <v>69</v>
      </c>
      <c r="B56" s="2" t="s">
        <v>34312</v>
      </c>
      <c r="C56" s="3">
        <v>4</v>
      </c>
      <c r="D56" s="2" t="s">
        <v>756</v>
      </c>
      <c r="E56" s="2" t="s">
        <v>3753</v>
      </c>
      <c r="F56" s="2" t="s">
        <v>3754</v>
      </c>
      <c r="G56" s="2" t="s">
        <v>3755</v>
      </c>
      <c r="H56" s="2" t="s">
        <v>210</v>
      </c>
      <c r="I56" s="2" t="s">
        <v>3756</v>
      </c>
      <c r="J56" s="2" t="s">
        <v>3757</v>
      </c>
      <c r="K56" s="4" t="s">
        <v>3758</v>
      </c>
    </row>
    <row r="57" spans="1:11" ht="15" customHeight="1" x14ac:dyDescent="0.3">
      <c r="A57" s="2" t="s">
        <v>69</v>
      </c>
      <c r="B57" s="2" t="s">
        <v>34312</v>
      </c>
      <c r="C57" s="3">
        <v>4</v>
      </c>
      <c r="D57" s="2" t="s">
        <v>756</v>
      </c>
      <c r="E57" s="2" t="s">
        <v>3759</v>
      </c>
      <c r="F57" s="2" t="s">
        <v>3754</v>
      </c>
      <c r="G57" s="2" t="s">
        <v>3760</v>
      </c>
      <c r="H57" s="2" t="s">
        <v>210</v>
      </c>
      <c r="I57" s="2" t="s">
        <v>1592</v>
      </c>
      <c r="J57" s="2" t="s">
        <v>3761</v>
      </c>
      <c r="K57" s="4" t="s">
        <v>3758</v>
      </c>
    </row>
    <row r="58" spans="1:11" ht="15" customHeight="1" x14ac:dyDescent="0.3">
      <c r="A58" s="2" t="s">
        <v>69</v>
      </c>
      <c r="B58" s="2" t="s">
        <v>34312</v>
      </c>
      <c r="C58" s="3">
        <v>4</v>
      </c>
      <c r="D58" s="2" t="s">
        <v>756</v>
      </c>
      <c r="E58" s="2" t="s">
        <v>3762</v>
      </c>
      <c r="F58" s="2" t="s">
        <v>3754</v>
      </c>
      <c r="G58" s="2" t="s">
        <v>3760</v>
      </c>
      <c r="H58" s="2" t="s">
        <v>210</v>
      </c>
      <c r="I58" s="2" t="s">
        <v>3763</v>
      </c>
      <c r="J58" s="2" t="s">
        <v>3764</v>
      </c>
      <c r="K58" s="4" t="s">
        <v>3758</v>
      </c>
    </row>
    <row r="59" spans="1:11" ht="15" customHeight="1" x14ac:dyDescent="0.3">
      <c r="A59" s="2" t="s">
        <v>69</v>
      </c>
      <c r="B59" s="2" t="s">
        <v>34312</v>
      </c>
      <c r="C59" s="3">
        <v>4</v>
      </c>
      <c r="D59" s="2" t="s">
        <v>756</v>
      </c>
      <c r="E59" s="2"/>
      <c r="F59" s="2" t="s">
        <v>3741</v>
      </c>
      <c r="G59" s="2" t="s">
        <v>3765</v>
      </c>
      <c r="H59" s="2" t="s">
        <v>210</v>
      </c>
      <c r="I59" s="2" t="s">
        <v>790</v>
      </c>
      <c r="J59" s="2" t="s">
        <v>739</v>
      </c>
      <c r="K59" s="4" t="s">
        <v>81</v>
      </c>
    </row>
    <row r="60" spans="1:11" ht="15" customHeight="1" x14ac:dyDescent="0.3">
      <c r="A60" s="2" t="s">
        <v>69</v>
      </c>
      <c r="B60" s="2" t="s">
        <v>34312</v>
      </c>
      <c r="C60" s="3">
        <v>4</v>
      </c>
      <c r="D60" s="2" t="s">
        <v>756</v>
      </c>
      <c r="E60" s="2" t="s">
        <v>3766</v>
      </c>
      <c r="F60" s="2" t="s">
        <v>3741</v>
      </c>
      <c r="G60" s="2" t="s">
        <v>3767</v>
      </c>
      <c r="H60" s="2" t="s">
        <v>210</v>
      </c>
      <c r="I60" s="2" t="s">
        <v>3768</v>
      </c>
      <c r="J60" s="2" t="s">
        <v>3769</v>
      </c>
      <c r="K60" s="4" t="s">
        <v>3758</v>
      </c>
    </row>
    <row r="61" spans="1:11" ht="15" customHeight="1" x14ac:dyDescent="0.3">
      <c r="A61" s="2" t="s">
        <v>69</v>
      </c>
      <c r="B61" s="2" t="s">
        <v>34312</v>
      </c>
      <c r="C61" s="3">
        <v>4</v>
      </c>
      <c r="D61" s="2" t="s">
        <v>756</v>
      </c>
      <c r="E61" s="2" t="s">
        <v>3770</v>
      </c>
      <c r="F61" s="2" t="s">
        <v>3754</v>
      </c>
      <c r="G61" s="2" t="s">
        <v>3771</v>
      </c>
      <c r="H61" s="2" t="s">
        <v>210</v>
      </c>
      <c r="I61" s="2" t="s">
        <v>3772</v>
      </c>
      <c r="J61" s="2" t="s">
        <v>3773</v>
      </c>
      <c r="K61" s="4" t="s">
        <v>3758</v>
      </c>
    </row>
    <row r="62" spans="1:11" ht="15" customHeight="1" x14ac:dyDescent="0.3">
      <c r="A62" s="2" t="s">
        <v>69</v>
      </c>
      <c r="B62" s="2" t="s">
        <v>34312</v>
      </c>
      <c r="C62" s="3">
        <v>4</v>
      </c>
      <c r="D62" s="2" t="s">
        <v>756</v>
      </c>
      <c r="E62" s="2" t="s">
        <v>3774</v>
      </c>
      <c r="F62" s="2" t="s">
        <v>3754</v>
      </c>
      <c r="G62" s="2" t="s">
        <v>3775</v>
      </c>
      <c r="H62" s="2" t="s">
        <v>210</v>
      </c>
      <c r="I62" s="2" t="s">
        <v>3776</v>
      </c>
      <c r="J62" s="2" t="s">
        <v>3777</v>
      </c>
      <c r="K62" s="4" t="s">
        <v>3758</v>
      </c>
    </row>
    <row r="63" spans="1:11" ht="15" customHeight="1" x14ac:dyDescent="0.3">
      <c r="A63" s="2" t="s">
        <v>69</v>
      </c>
      <c r="B63" s="2" t="s">
        <v>34312</v>
      </c>
      <c r="C63" s="3">
        <v>4</v>
      </c>
      <c r="D63" s="2" t="s">
        <v>756</v>
      </c>
      <c r="E63" s="2" t="s">
        <v>3778</v>
      </c>
      <c r="F63" s="2" t="s">
        <v>3754</v>
      </c>
      <c r="G63" s="2" t="s">
        <v>3779</v>
      </c>
      <c r="H63" s="2" t="s">
        <v>210</v>
      </c>
      <c r="I63" s="2" t="s">
        <v>3780</v>
      </c>
      <c r="J63" s="2" t="s">
        <v>3781</v>
      </c>
      <c r="K63" s="4" t="s">
        <v>3758</v>
      </c>
    </row>
    <row r="64" spans="1:11" ht="15" customHeight="1" x14ac:dyDescent="0.3">
      <c r="A64" s="2" t="s">
        <v>69</v>
      </c>
      <c r="B64" s="2" t="s">
        <v>34312</v>
      </c>
      <c r="C64" s="3">
        <v>4</v>
      </c>
      <c r="D64" s="2" t="s">
        <v>756</v>
      </c>
      <c r="E64" s="2" t="s">
        <v>3782</v>
      </c>
      <c r="F64" s="2" t="s">
        <v>3754</v>
      </c>
      <c r="G64" s="2" t="s">
        <v>3783</v>
      </c>
      <c r="H64" s="2" t="s">
        <v>210</v>
      </c>
      <c r="I64" s="2" t="s">
        <v>3784</v>
      </c>
      <c r="J64" s="2" t="s">
        <v>3785</v>
      </c>
      <c r="K64" s="4" t="s">
        <v>3758</v>
      </c>
    </row>
    <row r="65" spans="1:11" ht="15" customHeight="1" x14ac:dyDescent="0.3">
      <c r="A65" s="2" t="s">
        <v>69</v>
      </c>
      <c r="B65" s="2" t="s">
        <v>34312</v>
      </c>
      <c r="C65" s="3">
        <v>4</v>
      </c>
      <c r="D65" s="2" t="s">
        <v>756</v>
      </c>
      <c r="E65" s="2" t="s">
        <v>3786</v>
      </c>
      <c r="F65" s="2" t="s">
        <v>3754</v>
      </c>
      <c r="G65" s="2" t="s">
        <v>3787</v>
      </c>
      <c r="H65" s="2" t="s">
        <v>210</v>
      </c>
      <c r="I65" s="2" t="s">
        <v>3788</v>
      </c>
      <c r="J65" s="2" t="s">
        <v>3789</v>
      </c>
      <c r="K65" s="4" t="s">
        <v>3758</v>
      </c>
    </row>
    <row r="66" spans="1:11" ht="15" customHeight="1" x14ac:dyDescent="0.3">
      <c r="A66" s="2" t="s">
        <v>69</v>
      </c>
      <c r="B66" s="2" t="s">
        <v>34312</v>
      </c>
      <c r="C66" s="3">
        <v>4</v>
      </c>
      <c r="D66" s="2" t="s">
        <v>756</v>
      </c>
      <c r="E66" s="2" t="s">
        <v>3790</v>
      </c>
      <c r="F66" s="2" t="s">
        <v>3754</v>
      </c>
      <c r="G66" s="2" t="s">
        <v>3791</v>
      </c>
      <c r="H66" s="2" t="s">
        <v>210</v>
      </c>
      <c r="I66" s="2" t="s">
        <v>3792</v>
      </c>
      <c r="J66" s="2" t="s">
        <v>3793</v>
      </c>
      <c r="K66" s="4" t="s">
        <v>3758</v>
      </c>
    </row>
    <row r="67" spans="1:11" ht="15" customHeight="1" x14ac:dyDescent="0.3">
      <c r="A67" s="2" t="s">
        <v>94</v>
      </c>
      <c r="B67" s="2" t="s">
        <v>34314</v>
      </c>
      <c r="C67" s="3">
        <v>6</v>
      </c>
      <c r="D67" s="2" t="s">
        <v>782</v>
      </c>
      <c r="E67" s="2"/>
      <c r="F67" s="2" t="s">
        <v>708</v>
      </c>
      <c r="G67" s="2" t="s">
        <v>3794</v>
      </c>
      <c r="H67" s="2" t="s">
        <v>3795</v>
      </c>
      <c r="I67" s="2" t="s">
        <v>1123</v>
      </c>
      <c r="J67" s="2"/>
      <c r="K67" s="4" t="s">
        <v>108</v>
      </c>
    </row>
    <row r="68" spans="1:11" ht="15" customHeight="1" x14ac:dyDescent="0.3">
      <c r="A68" s="2" t="s">
        <v>94</v>
      </c>
      <c r="B68" s="2" t="s">
        <v>34314</v>
      </c>
      <c r="C68" s="3">
        <v>6</v>
      </c>
      <c r="D68" s="2" t="s">
        <v>782</v>
      </c>
      <c r="E68" s="2"/>
      <c r="F68" s="2" t="s">
        <v>708</v>
      </c>
      <c r="G68" s="2" t="s">
        <v>3796</v>
      </c>
      <c r="H68" s="2" t="s">
        <v>3795</v>
      </c>
      <c r="I68" s="2" t="s">
        <v>815</v>
      </c>
      <c r="J68" s="2"/>
      <c r="K68" s="4" t="s">
        <v>108</v>
      </c>
    </row>
    <row r="69" spans="1:11" ht="15" customHeight="1" x14ac:dyDescent="0.3">
      <c r="A69" s="2" t="s">
        <v>94</v>
      </c>
      <c r="B69" s="2" t="s">
        <v>34314</v>
      </c>
      <c r="C69" s="3">
        <v>6</v>
      </c>
      <c r="D69" s="2" t="s">
        <v>782</v>
      </c>
      <c r="E69" s="2"/>
      <c r="F69" s="2" t="s">
        <v>708</v>
      </c>
      <c r="G69" s="2" t="s">
        <v>3797</v>
      </c>
      <c r="H69" s="2" t="s">
        <v>100</v>
      </c>
      <c r="I69" s="2" t="s">
        <v>776</v>
      </c>
      <c r="J69" s="2" t="s">
        <v>864</v>
      </c>
      <c r="K69" s="4" t="s">
        <v>108</v>
      </c>
    </row>
    <row r="70" spans="1:11" ht="15" customHeight="1" x14ac:dyDescent="0.3">
      <c r="A70" s="2" t="s">
        <v>143</v>
      </c>
      <c r="B70" s="2" t="s">
        <v>34318</v>
      </c>
      <c r="C70" s="3">
        <v>10</v>
      </c>
      <c r="D70" s="2" t="s">
        <v>852</v>
      </c>
      <c r="E70" s="2" t="s">
        <v>3798</v>
      </c>
      <c r="F70" s="2" t="s">
        <v>3741</v>
      </c>
      <c r="G70" s="2" t="s">
        <v>3799</v>
      </c>
      <c r="H70" s="2" t="s">
        <v>3800</v>
      </c>
      <c r="I70" s="2"/>
      <c r="J70" s="2"/>
      <c r="K70" s="4" t="s">
        <v>3801</v>
      </c>
    </row>
    <row r="71" spans="1:11" ht="15" customHeight="1" x14ac:dyDescent="0.3">
      <c r="A71" s="2" t="s">
        <v>156</v>
      </c>
      <c r="B71" s="2" t="s">
        <v>34319</v>
      </c>
      <c r="C71" s="3">
        <v>11</v>
      </c>
      <c r="D71" s="2" t="s">
        <v>861</v>
      </c>
      <c r="E71" s="2"/>
      <c r="F71" s="2" t="s">
        <v>3802</v>
      </c>
      <c r="G71" s="2" t="s">
        <v>3803</v>
      </c>
      <c r="H71" s="2" t="s">
        <v>3804</v>
      </c>
      <c r="I71" s="2"/>
      <c r="J71" s="2" t="s">
        <v>3805</v>
      </c>
      <c r="K71" s="4" t="s">
        <v>3806</v>
      </c>
    </row>
    <row r="72" spans="1:11" ht="15" customHeight="1" x14ac:dyDescent="0.3">
      <c r="A72" s="2" t="s">
        <v>156</v>
      </c>
      <c r="B72" s="2" t="s">
        <v>34319</v>
      </c>
      <c r="C72" s="3">
        <v>11</v>
      </c>
      <c r="D72" s="2" t="s">
        <v>861</v>
      </c>
      <c r="E72" s="2"/>
      <c r="F72" s="2" t="s">
        <v>3802</v>
      </c>
      <c r="G72" s="2" t="s">
        <v>3807</v>
      </c>
      <c r="H72" s="2" t="s">
        <v>3804</v>
      </c>
      <c r="I72" s="2"/>
      <c r="J72" s="2" t="s">
        <v>3808</v>
      </c>
      <c r="K72" s="4" t="s">
        <v>3806</v>
      </c>
    </row>
    <row r="73" spans="1:11" ht="15" customHeight="1" x14ac:dyDescent="0.3">
      <c r="A73" s="2" t="s">
        <v>156</v>
      </c>
      <c r="B73" s="2" t="s">
        <v>34319</v>
      </c>
      <c r="C73" s="3">
        <v>11</v>
      </c>
      <c r="D73" s="2" t="s">
        <v>861</v>
      </c>
      <c r="E73" s="2"/>
      <c r="F73" s="2" t="s">
        <v>3802</v>
      </c>
      <c r="G73" s="2" t="s">
        <v>3809</v>
      </c>
      <c r="H73" s="2" t="s">
        <v>3804</v>
      </c>
      <c r="I73" s="2"/>
      <c r="J73" s="2" t="s">
        <v>3810</v>
      </c>
      <c r="K73" s="4" t="s">
        <v>3806</v>
      </c>
    </row>
    <row r="74" spans="1:11" ht="15" customHeight="1" x14ac:dyDescent="0.3">
      <c r="A74" s="2" t="s">
        <v>156</v>
      </c>
      <c r="B74" s="2" t="s">
        <v>34319</v>
      </c>
      <c r="C74" s="3">
        <v>11</v>
      </c>
      <c r="D74" s="2" t="s">
        <v>861</v>
      </c>
      <c r="E74" s="2"/>
      <c r="F74" s="2" t="s">
        <v>3802</v>
      </c>
      <c r="G74" s="2" t="s">
        <v>3811</v>
      </c>
      <c r="H74" s="2" t="s">
        <v>3804</v>
      </c>
      <c r="I74" s="2"/>
      <c r="J74" s="2" t="s">
        <v>3812</v>
      </c>
      <c r="K74" s="4" t="s">
        <v>3806</v>
      </c>
    </row>
    <row r="75" spans="1:11" ht="15" customHeight="1" x14ac:dyDescent="0.3">
      <c r="A75" s="2" t="s">
        <v>190</v>
      </c>
      <c r="B75" s="2" t="s">
        <v>34322</v>
      </c>
      <c r="C75" s="3">
        <v>14</v>
      </c>
      <c r="D75" s="2" t="s">
        <v>902</v>
      </c>
      <c r="E75" s="2"/>
      <c r="F75" s="2" t="s">
        <v>1058</v>
      </c>
      <c r="G75" s="2" t="s">
        <v>3813</v>
      </c>
      <c r="H75" s="2" t="s">
        <v>3814</v>
      </c>
      <c r="I75" s="2" t="s">
        <v>695</v>
      </c>
      <c r="J75" s="2" t="s">
        <v>1117</v>
      </c>
      <c r="K75" s="4" t="s">
        <v>3815</v>
      </c>
    </row>
    <row r="76" spans="1:11" ht="15" customHeight="1" x14ac:dyDescent="0.3">
      <c r="A76" s="2" t="s">
        <v>190</v>
      </c>
      <c r="B76" s="2" t="s">
        <v>34322</v>
      </c>
      <c r="C76" s="3">
        <v>14</v>
      </c>
      <c r="D76" s="2" t="s">
        <v>902</v>
      </c>
      <c r="E76" s="2"/>
      <c r="F76" s="2" t="s">
        <v>1058</v>
      </c>
      <c r="G76" s="2" t="s">
        <v>3816</v>
      </c>
      <c r="H76" s="2" t="s">
        <v>3814</v>
      </c>
      <c r="I76" s="2" t="s">
        <v>695</v>
      </c>
      <c r="J76" s="2" t="s">
        <v>1117</v>
      </c>
      <c r="K76" s="4" t="s">
        <v>3817</v>
      </c>
    </row>
    <row r="77" spans="1:11" ht="15" customHeight="1" x14ac:dyDescent="0.3">
      <c r="A77" s="2" t="s">
        <v>190</v>
      </c>
      <c r="B77" s="2" t="s">
        <v>34322</v>
      </c>
      <c r="C77" s="3">
        <v>14</v>
      </c>
      <c r="D77" s="2" t="s">
        <v>902</v>
      </c>
      <c r="E77" s="2"/>
      <c r="F77" s="2" t="s">
        <v>1058</v>
      </c>
      <c r="G77" s="2" t="s">
        <v>3818</v>
      </c>
      <c r="H77" s="2" t="s">
        <v>3814</v>
      </c>
      <c r="I77" s="2" t="s">
        <v>695</v>
      </c>
      <c r="J77" s="2" t="s">
        <v>1117</v>
      </c>
      <c r="K77" s="4" t="s">
        <v>3819</v>
      </c>
    </row>
    <row r="78" spans="1:11" ht="15" customHeight="1" x14ac:dyDescent="0.3">
      <c r="A78" s="2" t="s">
        <v>190</v>
      </c>
      <c r="B78" s="2" t="s">
        <v>34322</v>
      </c>
      <c r="C78" s="3">
        <v>14</v>
      </c>
      <c r="D78" s="2" t="s">
        <v>902</v>
      </c>
      <c r="E78" s="2"/>
      <c r="F78" s="2" t="s">
        <v>1058</v>
      </c>
      <c r="G78" s="2" t="s">
        <v>3820</v>
      </c>
      <c r="H78" s="2" t="s">
        <v>3814</v>
      </c>
      <c r="I78" s="2" t="s">
        <v>695</v>
      </c>
      <c r="J78" s="2" t="s">
        <v>1117</v>
      </c>
      <c r="K78" s="4" t="s">
        <v>3821</v>
      </c>
    </row>
    <row r="79" spans="1:11" ht="15" customHeight="1" x14ac:dyDescent="0.3">
      <c r="A79" s="2" t="s">
        <v>190</v>
      </c>
      <c r="B79" s="2" t="s">
        <v>34322</v>
      </c>
      <c r="C79" s="3">
        <v>14</v>
      </c>
      <c r="D79" s="2" t="s">
        <v>902</v>
      </c>
      <c r="E79" s="2"/>
      <c r="F79" s="2" t="s">
        <v>1058</v>
      </c>
      <c r="G79" s="2" t="s">
        <v>3820</v>
      </c>
      <c r="H79" s="2" t="s">
        <v>3814</v>
      </c>
      <c r="I79" s="2" t="s">
        <v>759</v>
      </c>
      <c r="J79" s="2" t="s">
        <v>695</v>
      </c>
      <c r="K79" s="4" t="s">
        <v>3821</v>
      </c>
    </row>
    <row r="80" spans="1:11" ht="15" customHeight="1" x14ac:dyDescent="0.3">
      <c r="A80" s="2" t="s">
        <v>190</v>
      </c>
      <c r="B80" s="2" t="s">
        <v>34322</v>
      </c>
      <c r="C80" s="3">
        <v>14</v>
      </c>
      <c r="D80" s="2" t="s">
        <v>902</v>
      </c>
      <c r="E80" s="2"/>
      <c r="F80" s="2" t="s">
        <v>1058</v>
      </c>
      <c r="G80" s="2" t="s">
        <v>3822</v>
      </c>
      <c r="H80" s="2" t="s">
        <v>3814</v>
      </c>
      <c r="I80" s="2" t="s">
        <v>759</v>
      </c>
      <c r="J80" s="2" t="s">
        <v>695</v>
      </c>
      <c r="K80" s="4" t="s">
        <v>3823</v>
      </c>
    </row>
    <row r="81" spans="1:11" ht="15" customHeight="1" x14ac:dyDescent="0.3">
      <c r="A81" s="2" t="s">
        <v>190</v>
      </c>
      <c r="B81" s="2" t="s">
        <v>34322</v>
      </c>
      <c r="C81" s="3">
        <v>14</v>
      </c>
      <c r="D81" s="2" t="s">
        <v>902</v>
      </c>
      <c r="E81" s="2"/>
      <c r="F81" s="2" t="s">
        <v>1058</v>
      </c>
      <c r="G81" s="2" t="s">
        <v>3824</v>
      </c>
      <c r="H81" s="2" t="s">
        <v>3814</v>
      </c>
      <c r="I81" s="2" t="s">
        <v>1123</v>
      </c>
      <c r="J81" s="2" t="s">
        <v>759</v>
      </c>
      <c r="K81" s="4" t="s">
        <v>3825</v>
      </c>
    </row>
    <row r="82" spans="1:11" ht="15" customHeight="1" x14ac:dyDescent="0.3">
      <c r="A82" s="2" t="s">
        <v>190</v>
      </c>
      <c r="B82" s="2" t="s">
        <v>34322</v>
      </c>
      <c r="C82" s="3">
        <v>14</v>
      </c>
      <c r="D82" s="2" t="s">
        <v>902</v>
      </c>
      <c r="E82" s="2"/>
      <c r="F82" s="2" t="s">
        <v>1058</v>
      </c>
      <c r="G82" s="2" t="s">
        <v>3813</v>
      </c>
      <c r="H82" s="2" t="s">
        <v>3814</v>
      </c>
      <c r="I82" s="2" t="s">
        <v>1125</v>
      </c>
      <c r="J82" s="2" t="s">
        <v>1123</v>
      </c>
      <c r="K82" s="4" t="s">
        <v>3815</v>
      </c>
    </row>
    <row r="83" spans="1:11" ht="15" customHeight="1" x14ac:dyDescent="0.3">
      <c r="A83" s="2" t="s">
        <v>190</v>
      </c>
      <c r="B83" s="2" t="s">
        <v>34322</v>
      </c>
      <c r="C83" s="3">
        <v>14</v>
      </c>
      <c r="D83" s="2" t="s">
        <v>902</v>
      </c>
      <c r="E83" s="2"/>
      <c r="F83" s="2" t="s">
        <v>1058</v>
      </c>
      <c r="G83" s="2" t="s">
        <v>3826</v>
      </c>
      <c r="H83" s="2" t="s">
        <v>3814</v>
      </c>
      <c r="I83" s="2" t="s">
        <v>1125</v>
      </c>
      <c r="J83" s="2" t="s">
        <v>1123</v>
      </c>
      <c r="K83" s="4" t="s">
        <v>3827</v>
      </c>
    </row>
    <row r="84" spans="1:11" ht="15" customHeight="1" x14ac:dyDescent="0.3">
      <c r="A84" s="2" t="s">
        <v>190</v>
      </c>
      <c r="B84" s="2" t="s">
        <v>34322</v>
      </c>
      <c r="C84" s="3">
        <v>14</v>
      </c>
      <c r="D84" s="2" t="s">
        <v>902</v>
      </c>
      <c r="E84" s="2" t="s">
        <v>3828</v>
      </c>
      <c r="F84" s="2" t="s">
        <v>907</v>
      </c>
      <c r="G84" s="2" t="s">
        <v>3829</v>
      </c>
      <c r="H84" s="2" t="s">
        <v>3814</v>
      </c>
      <c r="I84" s="2"/>
      <c r="J84" s="2" t="s">
        <v>1364</v>
      </c>
      <c r="K84" s="4" t="s">
        <v>3830</v>
      </c>
    </row>
    <row r="85" spans="1:11" ht="15" customHeight="1" x14ac:dyDescent="0.3">
      <c r="A85" s="2" t="s">
        <v>190</v>
      </c>
      <c r="B85" s="2" t="s">
        <v>34322</v>
      </c>
      <c r="C85" s="3">
        <v>14</v>
      </c>
      <c r="D85" s="2" t="s">
        <v>902</v>
      </c>
      <c r="E85" s="2"/>
      <c r="F85" s="2" t="s">
        <v>907</v>
      </c>
      <c r="G85" s="2" t="s">
        <v>3831</v>
      </c>
      <c r="H85" s="2" t="s">
        <v>3814</v>
      </c>
      <c r="I85" s="2" t="s">
        <v>864</v>
      </c>
      <c r="J85" s="2" t="s">
        <v>815</v>
      </c>
      <c r="K85" s="4" t="s">
        <v>3832</v>
      </c>
    </row>
    <row r="86" spans="1:11" ht="15" customHeight="1" x14ac:dyDescent="0.3">
      <c r="A86" s="2" t="s">
        <v>190</v>
      </c>
      <c r="B86" s="2" t="s">
        <v>34322</v>
      </c>
      <c r="C86" s="3">
        <v>14</v>
      </c>
      <c r="D86" s="2" t="s">
        <v>902</v>
      </c>
      <c r="E86" s="2" t="s">
        <v>3833</v>
      </c>
      <c r="F86" s="2" t="s">
        <v>907</v>
      </c>
      <c r="G86" s="2" t="s">
        <v>3831</v>
      </c>
      <c r="H86" s="2" t="s">
        <v>3814</v>
      </c>
      <c r="I86" s="2"/>
      <c r="J86" s="2" t="s">
        <v>1362</v>
      </c>
      <c r="K86" s="4" t="s">
        <v>3834</v>
      </c>
    </row>
    <row r="87" spans="1:11" ht="15" customHeight="1" x14ac:dyDescent="0.3">
      <c r="A87" s="2" t="s">
        <v>190</v>
      </c>
      <c r="B87" s="2" t="s">
        <v>34322</v>
      </c>
      <c r="C87" s="3">
        <v>14</v>
      </c>
      <c r="D87" s="2" t="s">
        <v>902</v>
      </c>
      <c r="E87" s="2"/>
      <c r="F87" s="2" t="s">
        <v>907</v>
      </c>
      <c r="G87" s="2" t="s">
        <v>3835</v>
      </c>
      <c r="H87" s="2" t="s">
        <v>3814</v>
      </c>
      <c r="I87" s="2" t="s">
        <v>736</v>
      </c>
      <c r="J87" s="2" t="s">
        <v>776</v>
      </c>
      <c r="K87" s="4" t="s">
        <v>3836</v>
      </c>
    </row>
    <row r="88" spans="1:11" ht="15" customHeight="1" x14ac:dyDescent="0.3">
      <c r="A88" s="2" t="s">
        <v>206</v>
      </c>
      <c r="B88" s="2" t="s">
        <v>34323</v>
      </c>
      <c r="C88" s="3">
        <v>15</v>
      </c>
      <c r="D88" s="2" t="s">
        <v>916</v>
      </c>
      <c r="E88" s="2" t="s">
        <v>3837</v>
      </c>
      <c r="F88" s="2" t="s">
        <v>3754</v>
      </c>
      <c r="G88" s="2" t="s">
        <v>3838</v>
      </c>
      <c r="H88" s="2" t="s">
        <v>210</v>
      </c>
      <c r="I88" s="2" t="s">
        <v>3839</v>
      </c>
      <c r="J88" s="2" t="s">
        <v>3840</v>
      </c>
      <c r="K88" s="4" t="s">
        <v>3841</v>
      </c>
    </row>
    <row r="89" spans="1:11" ht="15" customHeight="1" x14ac:dyDescent="0.3">
      <c r="A89" s="2" t="s">
        <v>206</v>
      </c>
      <c r="B89" s="2" t="s">
        <v>34323</v>
      </c>
      <c r="C89" s="3">
        <v>15</v>
      </c>
      <c r="D89" s="2" t="s">
        <v>916</v>
      </c>
      <c r="E89" s="2" t="s">
        <v>3842</v>
      </c>
      <c r="F89" s="2" t="s">
        <v>907</v>
      </c>
      <c r="G89" s="2" t="s">
        <v>3843</v>
      </c>
      <c r="H89" s="2" t="s">
        <v>210</v>
      </c>
      <c r="I89" s="2" t="s">
        <v>3526</v>
      </c>
      <c r="J89" s="2" t="s">
        <v>3527</v>
      </c>
      <c r="K89" s="4" t="s">
        <v>3844</v>
      </c>
    </row>
    <row r="90" spans="1:11" ht="15" customHeight="1" x14ac:dyDescent="0.3">
      <c r="A90" s="2" t="s">
        <v>206</v>
      </c>
      <c r="B90" s="2" t="s">
        <v>34323</v>
      </c>
      <c r="C90" s="3">
        <v>15</v>
      </c>
      <c r="D90" s="2" t="s">
        <v>916</v>
      </c>
      <c r="E90" s="2" t="s">
        <v>3845</v>
      </c>
      <c r="F90" s="2" t="s">
        <v>907</v>
      </c>
      <c r="G90" s="2" t="s">
        <v>3846</v>
      </c>
      <c r="H90" s="2" t="s">
        <v>210</v>
      </c>
      <c r="I90" s="2" t="s">
        <v>3847</v>
      </c>
      <c r="J90" s="2" t="s">
        <v>3848</v>
      </c>
      <c r="K90" s="4" t="s">
        <v>3849</v>
      </c>
    </row>
    <row r="91" spans="1:11" ht="15" customHeight="1" x14ac:dyDescent="0.3">
      <c r="A91" s="2" t="s">
        <v>206</v>
      </c>
      <c r="B91" s="2" t="s">
        <v>34323</v>
      </c>
      <c r="C91" s="3">
        <v>15</v>
      </c>
      <c r="D91" s="2" t="s">
        <v>916</v>
      </c>
      <c r="E91" s="2" t="s">
        <v>3845</v>
      </c>
      <c r="F91" s="2" t="s">
        <v>907</v>
      </c>
      <c r="G91" s="2" t="s">
        <v>3850</v>
      </c>
      <c r="H91" s="2" t="s">
        <v>210</v>
      </c>
      <c r="I91" s="2" t="s">
        <v>3847</v>
      </c>
      <c r="J91" s="2" t="s">
        <v>3848</v>
      </c>
      <c r="K91" s="4" t="s">
        <v>3851</v>
      </c>
    </row>
    <row r="92" spans="1:11" ht="15" customHeight="1" x14ac:dyDescent="0.3">
      <c r="A92" s="2" t="s">
        <v>206</v>
      </c>
      <c r="B92" s="2" t="s">
        <v>34323</v>
      </c>
      <c r="C92" s="3">
        <v>15</v>
      </c>
      <c r="D92" s="2" t="s">
        <v>916</v>
      </c>
      <c r="E92" s="2" t="s">
        <v>3852</v>
      </c>
      <c r="F92" s="2" t="s">
        <v>3754</v>
      </c>
      <c r="G92" s="2" t="s">
        <v>3853</v>
      </c>
      <c r="H92" s="2" t="s">
        <v>210</v>
      </c>
      <c r="I92" s="2" t="s">
        <v>3854</v>
      </c>
      <c r="J92" s="2" t="s">
        <v>3855</v>
      </c>
      <c r="K92" s="4" t="s">
        <v>3856</v>
      </c>
    </row>
    <row r="93" spans="1:11" ht="15" customHeight="1" x14ac:dyDescent="0.3">
      <c r="A93" s="2" t="s">
        <v>217</v>
      </c>
      <c r="B93" s="2" t="s">
        <v>34324</v>
      </c>
      <c r="C93" s="3">
        <v>16</v>
      </c>
      <c r="D93" s="2" t="s">
        <v>940</v>
      </c>
      <c r="E93" s="2" t="s">
        <v>3857</v>
      </c>
      <c r="F93" s="2" t="s">
        <v>907</v>
      </c>
      <c r="G93" s="2" t="s">
        <v>3858</v>
      </c>
      <c r="H93" s="2" t="s">
        <v>2189</v>
      </c>
      <c r="I93" s="2" t="s">
        <v>3567</v>
      </c>
      <c r="J93" s="2" t="s">
        <v>3859</v>
      </c>
      <c r="K93" s="4" t="s">
        <v>3860</v>
      </c>
    </row>
    <row r="94" spans="1:11" ht="15" customHeight="1" x14ac:dyDescent="0.3">
      <c r="A94" s="2" t="s">
        <v>217</v>
      </c>
      <c r="B94" s="2" t="s">
        <v>34324</v>
      </c>
      <c r="C94" s="3">
        <v>16</v>
      </c>
      <c r="D94" s="2" t="s">
        <v>940</v>
      </c>
      <c r="E94" s="2" t="s">
        <v>3861</v>
      </c>
      <c r="F94" s="2" t="s">
        <v>907</v>
      </c>
      <c r="G94" s="2" t="s">
        <v>3862</v>
      </c>
      <c r="H94" s="2" t="s">
        <v>2189</v>
      </c>
      <c r="I94" s="2" t="s">
        <v>1436</v>
      </c>
      <c r="J94" s="2" t="s">
        <v>3863</v>
      </c>
      <c r="K94" s="4" t="s">
        <v>3864</v>
      </c>
    </row>
    <row r="95" spans="1:11" ht="15" customHeight="1" x14ac:dyDescent="0.3">
      <c r="A95" s="2" t="s">
        <v>217</v>
      </c>
      <c r="B95" s="2" t="s">
        <v>34324</v>
      </c>
      <c r="C95" s="3">
        <v>16</v>
      </c>
      <c r="D95" s="2" t="s">
        <v>940</v>
      </c>
      <c r="E95" s="2" t="s">
        <v>3865</v>
      </c>
      <c r="F95" s="2" t="s">
        <v>3866</v>
      </c>
      <c r="G95" s="2" t="s">
        <v>3867</v>
      </c>
      <c r="H95" s="2" t="s">
        <v>2189</v>
      </c>
      <c r="I95" s="2" t="s">
        <v>3868</v>
      </c>
      <c r="J95" s="2" t="s">
        <v>3869</v>
      </c>
      <c r="K95" s="4" t="s">
        <v>3870</v>
      </c>
    </row>
    <row r="96" spans="1:11" ht="15" customHeight="1" x14ac:dyDescent="0.3">
      <c r="A96" s="2" t="s">
        <v>217</v>
      </c>
      <c r="B96" s="2" t="s">
        <v>34324</v>
      </c>
      <c r="C96" s="3">
        <v>16</v>
      </c>
      <c r="D96" s="2" t="s">
        <v>940</v>
      </c>
      <c r="E96" s="2">
        <v>26461293</v>
      </c>
      <c r="F96" s="2" t="s">
        <v>3866</v>
      </c>
      <c r="G96" s="2" t="s">
        <v>3871</v>
      </c>
      <c r="H96" s="2" t="s">
        <v>2189</v>
      </c>
      <c r="I96" s="2" t="s">
        <v>3872</v>
      </c>
      <c r="J96" s="2" t="s">
        <v>3587</v>
      </c>
      <c r="K96" s="4" t="s">
        <v>3873</v>
      </c>
    </row>
    <row r="97" spans="1:11" ht="15" customHeight="1" x14ac:dyDescent="0.3">
      <c r="A97" s="2" t="s">
        <v>217</v>
      </c>
      <c r="B97" s="2" t="s">
        <v>34324</v>
      </c>
      <c r="C97" s="3">
        <v>16</v>
      </c>
      <c r="D97" s="2" t="s">
        <v>940</v>
      </c>
      <c r="E97" s="2">
        <v>25460495</v>
      </c>
      <c r="F97" s="2" t="s">
        <v>3866</v>
      </c>
      <c r="G97" s="2" t="s">
        <v>3874</v>
      </c>
      <c r="H97" s="2" t="s">
        <v>2189</v>
      </c>
      <c r="I97" s="2" t="s">
        <v>3875</v>
      </c>
      <c r="J97" s="2" t="s">
        <v>1260</v>
      </c>
      <c r="K97" s="4" t="s">
        <v>3876</v>
      </c>
    </row>
    <row r="98" spans="1:11" ht="15" customHeight="1" x14ac:dyDescent="0.3">
      <c r="A98" s="2" t="s">
        <v>217</v>
      </c>
      <c r="B98" s="2" t="s">
        <v>34324</v>
      </c>
      <c r="C98" s="3">
        <v>16</v>
      </c>
      <c r="D98" s="2" t="s">
        <v>940</v>
      </c>
      <c r="E98" s="2">
        <v>23790444</v>
      </c>
      <c r="F98" s="2" t="s">
        <v>3866</v>
      </c>
      <c r="G98" s="2" t="s">
        <v>3877</v>
      </c>
      <c r="H98" s="2" t="s">
        <v>2189</v>
      </c>
      <c r="I98" s="2" t="s">
        <v>776</v>
      </c>
      <c r="J98" s="2" t="s">
        <v>740</v>
      </c>
      <c r="K98" s="4" t="s">
        <v>3878</v>
      </c>
    </row>
    <row r="99" spans="1:11" ht="15" customHeight="1" x14ac:dyDescent="0.3">
      <c r="A99" s="2" t="s">
        <v>217</v>
      </c>
      <c r="B99" s="2" t="s">
        <v>34324</v>
      </c>
      <c r="C99" s="3">
        <v>16</v>
      </c>
      <c r="D99" s="2" t="s">
        <v>940</v>
      </c>
      <c r="E99" s="2">
        <v>22021028</v>
      </c>
      <c r="F99" s="2" t="s">
        <v>907</v>
      </c>
      <c r="G99" s="2" t="s">
        <v>3879</v>
      </c>
      <c r="H99" s="2" t="s">
        <v>2189</v>
      </c>
      <c r="I99" s="2" t="s">
        <v>736</v>
      </c>
      <c r="J99" s="2" t="s">
        <v>776</v>
      </c>
      <c r="K99" s="4" t="s">
        <v>3880</v>
      </c>
    </row>
    <row r="100" spans="1:11" ht="15" customHeight="1" x14ac:dyDescent="0.3">
      <c r="A100" s="2" t="s">
        <v>217</v>
      </c>
      <c r="B100" s="2" t="s">
        <v>34324</v>
      </c>
      <c r="C100" s="3">
        <v>16</v>
      </c>
      <c r="D100" s="2" t="s">
        <v>940</v>
      </c>
      <c r="E100" s="2">
        <v>20390142</v>
      </c>
      <c r="F100" s="2" t="s">
        <v>907</v>
      </c>
      <c r="G100" s="2" t="s">
        <v>3881</v>
      </c>
      <c r="H100" s="2" t="s">
        <v>2189</v>
      </c>
      <c r="I100" s="2" t="s">
        <v>700</v>
      </c>
      <c r="J100" s="2" t="s">
        <v>736</v>
      </c>
      <c r="K100" s="4" t="s">
        <v>3882</v>
      </c>
    </row>
    <row r="101" spans="1:11" ht="15" customHeight="1" x14ac:dyDescent="0.3">
      <c r="A101" s="2" t="s">
        <v>217</v>
      </c>
      <c r="B101" s="2" t="s">
        <v>34324</v>
      </c>
      <c r="C101" s="3">
        <v>16</v>
      </c>
      <c r="D101" s="2" t="s">
        <v>940</v>
      </c>
      <c r="E101" s="2">
        <v>20015027</v>
      </c>
      <c r="F101" s="2" t="s">
        <v>907</v>
      </c>
      <c r="G101" s="2" t="s">
        <v>3883</v>
      </c>
      <c r="H101" s="2" t="s">
        <v>2189</v>
      </c>
      <c r="I101" s="2" t="s">
        <v>700</v>
      </c>
      <c r="J101" s="2" t="s">
        <v>739</v>
      </c>
      <c r="K101" s="4" t="s">
        <v>3884</v>
      </c>
    </row>
    <row r="102" spans="1:11" ht="15" customHeight="1" x14ac:dyDescent="0.3">
      <c r="A102" s="2" t="s">
        <v>217</v>
      </c>
      <c r="B102" s="2" t="s">
        <v>34324</v>
      </c>
      <c r="C102" s="3">
        <v>16</v>
      </c>
      <c r="D102" s="2" t="s">
        <v>940</v>
      </c>
      <c r="E102" s="2">
        <v>20057014</v>
      </c>
      <c r="F102" s="2" t="s">
        <v>907</v>
      </c>
      <c r="G102" s="2" t="s">
        <v>3885</v>
      </c>
      <c r="H102" s="2" t="s">
        <v>2189</v>
      </c>
      <c r="I102" s="2" t="s">
        <v>700</v>
      </c>
      <c r="J102" s="2" t="s">
        <v>739</v>
      </c>
      <c r="K102" s="4" t="s">
        <v>3886</v>
      </c>
    </row>
    <row r="103" spans="1:11" ht="15" customHeight="1" x14ac:dyDescent="0.3">
      <c r="A103" s="2" t="s">
        <v>217</v>
      </c>
      <c r="B103" s="2" t="s">
        <v>34324</v>
      </c>
      <c r="C103" s="3">
        <v>16</v>
      </c>
      <c r="D103" s="2" t="s">
        <v>940</v>
      </c>
      <c r="E103" s="2">
        <v>18015034</v>
      </c>
      <c r="F103" s="2" t="s">
        <v>907</v>
      </c>
      <c r="G103" s="2" t="s">
        <v>3883</v>
      </c>
      <c r="H103" s="2" t="s">
        <v>2189</v>
      </c>
      <c r="I103" s="2" t="s">
        <v>853</v>
      </c>
      <c r="J103" s="2" t="s">
        <v>790</v>
      </c>
      <c r="K103" s="4" t="s">
        <v>3887</v>
      </c>
    </row>
    <row r="104" spans="1:11" ht="15" customHeight="1" x14ac:dyDescent="0.3">
      <c r="A104" s="2" t="s">
        <v>217</v>
      </c>
      <c r="B104" s="2" t="s">
        <v>34324</v>
      </c>
      <c r="C104" s="3">
        <v>16</v>
      </c>
      <c r="D104" s="2" t="s">
        <v>940</v>
      </c>
      <c r="E104" s="2">
        <v>18060024</v>
      </c>
      <c r="F104" s="2" t="s">
        <v>907</v>
      </c>
      <c r="G104" s="2" t="s">
        <v>3888</v>
      </c>
      <c r="H104" s="2" t="s">
        <v>2189</v>
      </c>
      <c r="I104" s="2" t="s">
        <v>853</v>
      </c>
      <c r="J104" s="2" t="s">
        <v>790</v>
      </c>
      <c r="K104" s="4" t="s">
        <v>3889</v>
      </c>
    </row>
    <row r="105" spans="1:11" ht="15" customHeight="1" x14ac:dyDescent="0.3">
      <c r="A105" s="2" t="s">
        <v>217</v>
      </c>
      <c r="B105" s="2" t="s">
        <v>34324</v>
      </c>
      <c r="C105" s="3">
        <v>16</v>
      </c>
      <c r="D105" s="2" t="s">
        <v>940</v>
      </c>
      <c r="E105" s="2">
        <v>18390152</v>
      </c>
      <c r="F105" s="2" t="s">
        <v>907</v>
      </c>
      <c r="G105" s="2" t="s">
        <v>3890</v>
      </c>
      <c r="H105" s="2" t="s">
        <v>2189</v>
      </c>
      <c r="I105" s="2" t="s">
        <v>853</v>
      </c>
      <c r="J105" s="2" t="s">
        <v>790</v>
      </c>
      <c r="K105" s="4" t="s">
        <v>3891</v>
      </c>
    </row>
    <row r="106" spans="1:11" ht="15" customHeight="1" x14ac:dyDescent="0.3">
      <c r="A106" s="2" t="s">
        <v>217</v>
      </c>
      <c r="B106" s="2" t="s">
        <v>34324</v>
      </c>
      <c r="C106" s="3">
        <v>16</v>
      </c>
      <c r="D106" s="2" t="s">
        <v>940</v>
      </c>
      <c r="E106" s="2">
        <v>16689012</v>
      </c>
      <c r="F106" s="2" t="s">
        <v>907</v>
      </c>
      <c r="G106" s="2" t="s">
        <v>3892</v>
      </c>
      <c r="H106" s="2" t="s">
        <v>2189</v>
      </c>
      <c r="I106" s="2" t="s">
        <v>851</v>
      </c>
      <c r="J106" s="2" t="s">
        <v>675</v>
      </c>
      <c r="K106" s="4" t="s">
        <v>3893</v>
      </c>
    </row>
    <row r="107" spans="1:11" ht="15" customHeight="1" x14ac:dyDescent="0.3">
      <c r="A107" s="2" t="s">
        <v>217</v>
      </c>
      <c r="B107" s="2" t="s">
        <v>34324</v>
      </c>
      <c r="C107" s="3">
        <v>16</v>
      </c>
      <c r="D107" s="2" t="s">
        <v>940</v>
      </c>
      <c r="E107" s="2">
        <v>16017253</v>
      </c>
      <c r="F107" s="2" t="s">
        <v>907</v>
      </c>
      <c r="G107" s="2" t="s">
        <v>3894</v>
      </c>
      <c r="H107" s="2" t="s">
        <v>2189</v>
      </c>
      <c r="I107" s="2" t="s">
        <v>851</v>
      </c>
      <c r="J107" s="2" t="s">
        <v>675</v>
      </c>
      <c r="K107" s="4" t="s">
        <v>3895</v>
      </c>
    </row>
    <row r="108" spans="1:11" ht="15" customHeight="1" x14ac:dyDescent="0.3">
      <c r="A108" s="2" t="s">
        <v>217</v>
      </c>
      <c r="B108" s="2" t="s">
        <v>34324</v>
      </c>
      <c r="C108" s="3">
        <v>16</v>
      </c>
      <c r="D108" s="2" t="s">
        <v>940</v>
      </c>
      <c r="E108" s="2">
        <v>15019061</v>
      </c>
      <c r="F108" s="2" t="s">
        <v>907</v>
      </c>
      <c r="G108" s="2" t="s">
        <v>3896</v>
      </c>
      <c r="H108" s="2" t="s">
        <v>2189</v>
      </c>
      <c r="I108" s="2" t="s">
        <v>957</v>
      </c>
      <c r="J108" s="2" t="s">
        <v>957</v>
      </c>
      <c r="K108" s="4" t="s">
        <v>3897</v>
      </c>
    </row>
    <row r="109" spans="1:11" ht="15" customHeight="1" x14ac:dyDescent="0.3">
      <c r="A109" s="2" t="s">
        <v>217</v>
      </c>
      <c r="B109" s="2" t="s">
        <v>34324</v>
      </c>
      <c r="C109" s="3">
        <v>16</v>
      </c>
      <c r="D109" s="2" t="s">
        <v>940</v>
      </c>
      <c r="E109" s="2">
        <v>15659115</v>
      </c>
      <c r="F109" s="2" t="s">
        <v>907</v>
      </c>
      <c r="G109" s="2" t="s">
        <v>3898</v>
      </c>
      <c r="H109" s="2" t="s">
        <v>2189</v>
      </c>
      <c r="I109" s="2" t="s">
        <v>957</v>
      </c>
      <c r="J109" s="2" t="s">
        <v>957</v>
      </c>
      <c r="K109" s="4" t="s">
        <v>3899</v>
      </c>
    </row>
    <row r="110" spans="1:11" ht="15" customHeight="1" x14ac:dyDescent="0.3">
      <c r="A110" s="2" t="s">
        <v>217</v>
      </c>
      <c r="B110" s="2" t="s">
        <v>34324</v>
      </c>
      <c r="C110" s="3">
        <v>16</v>
      </c>
      <c r="D110" s="2" t="s">
        <v>940</v>
      </c>
      <c r="E110" s="2">
        <v>14570593</v>
      </c>
      <c r="F110" s="2" t="s">
        <v>3866</v>
      </c>
      <c r="G110" s="2" t="s">
        <v>3900</v>
      </c>
      <c r="H110" s="2" t="s">
        <v>2189</v>
      </c>
      <c r="I110" s="2" t="s">
        <v>639</v>
      </c>
      <c r="J110" s="2" t="s">
        <v>957</v>
      </c>
      <c r="K110" s="4" t="s">
        <v>3901</v>
      </c>
    </row>
    <row r="111" spans="1:11" ht="15" customHeight="1" x14ac:dyDescent="0.3">
      <c r="A111" s="2" t="s">
        <v>217</v>
      </c>
      <c r="B111" s="2" t="s">
        <v>34324</v>
      </c>
      <c r="C111" s="3">
        <v>16</v>
      </c>
      <c r="D111" s="2" t="s">
        <v>940</v>
      </c>
      <c r="E111" s="2">
        <v>14021070</v>
      </c>
      <c r="F111" s="2" t="s">
        <v>907</v>
      </c>
      <c r="G111" s="2" t="s">
        <v>3896</v>
      </c>
      <c r="H111" s="2" t="s">
        <v>2189</v>
      </c>
      <c r="I111" s="2" t="s">
        <v>639</v>
      </c>
      <c r="J111" s="2" t="s">
        <v>639</v>
      </c>
      <c r="K111" s="4" t="s">
        <v>3902</v>
      </c>
    </row>
    <row r="112" spans="1:11" ht="15" customHeight="1" x14ac:dyDescent="0.3">
      <c r="A112" s="2" t="s">
        <v>217</v>
      </c>
      <c r="B112" s="2" t="s">
        <v>34324</v>
      </c>
      <c r="C112" s="3">
        <v>16</v>
      </c>
      <c r="D112" s="2" t="s">
        <v>940</v>
      </c>
      <c r="E112" s="2">
        <v>13470072</v>
      </c>
      <c r="F112" s="2" t="s">
        <v>3866</v>
      </c>
      <c r="G112" s="2" t="s">
        <v>3903</v>
      </c>
      <c r="H112" s="2" t="s">
        <v>2189</v>
      </c>
      <c r="I112" s="2" t="s">
        <v>635</v>
      </c>
      <c r="J112" s="2" t="s">
        <v>639</v>
      </c>
      <c r="K112" s="4" t="s">
        <v>3904</v>
      </c>
    </row>
    <row r="113" spans="1:11" ht="15" customHeight="1" x14ac:dyDescent="0.3">
      <c r="A113" s="2" t="s">
        <v>217</v>
      </c>
      <c r="B113" s="2" t="s">
        <v>34324</v>
      </c>
      <c r="C113" s="3">
        <v>16</v>
      </c>
      <c r="D113" s="2" t="s">
        <v>940</v>
      </c>
      <c r="E113" s="2">
        <v>12051225</v>
      </c>
      <c r="F113" s="2" t="s">
        <v>3866</v>
      </c>
      <c r="G113" s="2" t="s">
        <v>3905</v>
      </c>
      <c r="H113" s="2" t="s">
        <v>2189</v>
      </c>
      <c r="I113" s="2" t="s">
        <v>743</v>
      </c>
      <c r="J113" s="2" t="s">
        <v>639</v>
      </c>
      <c r="K113" s="4" t="s">
        <v>3906</v>
      </c>
    </row>
    <row r="114" spans="1:11" ht="15" customHeight="1" x14ac:dyDescent="0.3">
      <c r="A114" s="2" t="s">
        <v>217</v>
      </c>
      <c r="B114" s="2" t="s">
        <v>34324</v>
      </c>
      <c r="C114" s="3">
        <v>16</v>
      </c>
      <c r="D114" s="2" t="s">
        <v>940</v>
      </c>
      <c r="E114" s="2">
        <v>13226075</v>
      </c>
      <c r="F114" s="2" t="s">
        <v>907</v>
      </c>
      <c r="G114" s="2" t="s">
        <v>3896</v>
      </c>
      <c r="H114" s="2" t="s">
        <v>2189</v>
      </c>
      <c r="I114" s="2" t="s">
        <v>635</v>
      </c>
      <c r="J114" s="2" t="s">
        <v>635</v>
      </c>
      <c r="K114" s="4" t="s">
        <v>3907</v>
      </c>
    </row>
    <row r="115" spans="1:11" ht="15" customHeight="1" x14ac:dyDescent="0.3">
      <c r="A115" s="2" t="s">
        <v>217</v>
      </c>
      <c r="B115" s="2" t="s">
        <v>34324</v>
      </c>
      <c r="C115" s="3">
        <v>16</v>
      </c>
      <c r="D115" s="2" t="s">
        <v>940</v>
      </c>
      <c r="E115" s="2">
        <v>10770097</v>
      </c>
      <c r="F115" s="2" t="s">
        <v>907</v>
      </c>
      <c r="G115" s="2" t="s">
        <v>3908</v>
      </c>
      <c r="H115" s="2" t="s">
        <v>2189</v>
      </c>
      <c r="I115" s="2" t="s">
        <v>746</v>
      </c>
      <c r="J115" s="2" t="s">
        <v>743</v>
      </c>
      <c r="K115" s="4" t="s">
        <v>3909</v>
      </c>
    </row>
    <row r="116" spans="1:11" ht="15" customHeight="1" x14ac:dyDescent="0.3">
      <c r="A116" s="2" t="s">
        <v>217</v>
      </c>
      <c r="B116" s="2" t="s">
        <v>34324</v>
      </c>
      <c r="C116" s="3">
        <v>16</v>
      </c>
      <c r="D116" s="2" t="s">
        <v>940</v>
      </c>
      <c r="E116" s="2">
        <v>11470087</v>
      </c>
      <c r="F116" s="2" t="s">
        <v>3866</v>
      </c>
      <c r="G116" s="2" t="s">
        <v>3910</v>
      </c>
      <c r="H116" s="2" t="s">
        <v>2189</v>
      </c>
      <c r="I116" s="2" t="s">
        <v>746</v>
      </c>
      <c r="J116" s="2" t="s">
        <v>743</v>
      </c>
      <c r="K116" s="4" t="s">
        <v>3911</v>
      </c>
    </row>
    <row r="117" spans="1:11" ht="15" customHeight="1" x14ac:dyDescent="0.3">
      <c r="A117" s="2" t="s">
        <v>217</v>
      </c>
      <c r="B117" s="2" t="s">
        <v>34324</v>
      </c>
      <c r="C117" s="3">
        <v>16</v>
      </c>
      <c r="D117" s="2" t="s">
        <v>940</v>
      </c>
      <c r="E117" s="2">
        <v>9256208</v>
      </c>
      <c r="F117" s="2" t="s">
        <v>3866</v>
      </c>
      <c r="G117" s="2" t="s">
        <v>3912</v>
      </c>
      <c r="H117" s="2" t="s">
        <v>2189</v>
      </c>
      <c r="I117" s="2" t="s">
        <v>746</v>
      </c>
      <c r="J117" s="2" t="s">
        <v>746</v>
      </c>
      <c r="K117" s="4" t="s">
        <v>3913</v>
      </c>
    </row>
    <row r="118" spans="1:11" ht="15" customHeight="1" x14ac:dyDescent="0.3">
      <c r="A118" s="2" t="s">
        <v>217</v>
      </c>
      <c r="B118" s="2" t="s">
        <v>34324</v>
      </c>
      <c r="C118" s="3">
        <v>16</v>
      </c>
      <c r="D118" s="2" t="s">
        <v>940</v>
      </c>
      <c r="E118" s="2">
        <v>9470095</v>
      </c>
      <c r="F118" s="2" t="s">
        <v>3866</v>
      </c>
      <c r="G118" s="2" t="s">
        <v>3914</v>
      </c>
      <c r="H118" s="2" t="s">
        <v>2189</v>
      </c>
      <c r="I118" s="2" t="s">
        <v>796</v>
      </c>
      <c r="J118" s="2" t="s">
        <v>768</v>
      </c>
      <c r="K118" s="4" t="s">
        <v>3915</v>
      </c>
    </row>
    <row r="119" spans="1:11" ht="15" customHeight="1" x14ac:dyDescent="0.3">
      <c r="A119" s="2" t="s">
        <v>267</v>
      </c>
      <c r="B119" s="2" t="s">
        <v>34328</v>
      </c>
      <c r="C119" s="3">
        <v>20</v>
      </c>
      <c r="D119" s="2" t="s">
        <v>1011</v>
      </c>
      <c r="E119" s="2" t="s">
        <v>3916</v>
      </c>
      <c r="F119" s="2" t="s">
        <v>907</v>
      </c>
      <c r="G119" s="2" t="s">
        <v>3917</v>
      </c>
      <c r="H119" s="2" t="s">
        <v>3918</v>
      </c>
      <c r="I119" s="2" t="s">
        <v>3919</v>
      </c>
      <c r="J119" s="2" t="s">
        <v>3920</v>
      </c>
      <c r="K119" s="4" t="s">
        <v>3921</v>
      </c>
    </row>
    <row r="120" spans="1:11" ht="15" customHeight="1" x14ac:dyDescent="0.3">
      <c r="A120" s="2" t="s">
        <v>267</v>
      </c>
      <c r="B120" s="2" t="s">
        <v>34328</v>
      </c>
      <c r="C120" s="3">
        <v>20</v>
      </c>
      <c r="D120" s="2" t="s">
        <v>1011</v>
      </c>
      <c r="E120" s="2" t="s">
        <v>3922</v>
      </c>
      <c r="F120" s="2" t="s">
        <v>907</v>
      </c>
      <c r="G120" s="2" t="s">
        <v>3923</v>
      </c>
      <c r="H120" s="2" t="s">
        <v>1566</v>
      </c>
      <c r="I120" s="2"/>
      <c r="J120" s="2"/>
      <c r="K120" s="4" t="s">
        <v>3924</v>
      </c>
    </row>
    <row r="121" spans="1:11" ht="15" customHeight="1" x14ac:dyDescent="0.3">
      <c r="A121" s="2" t="s">
        <v>267</v>
      </c>
      <c r="B121" s="2" t="s">
        <v>34328</v>
      </c>
      <c r="C121" s="3">
        <v>20</v>
      </c>
      <c r="D121" s="2" t="s">
        <v>1011</v>
      </c>
      <c r="E121" s="2" t="s">
        <v>3925</v>
      </c>
      <c r="F121" s="2" t="s">
        <v>907</v>
      </c>
      <c r="G121" s="2" t="s">
        <v>3923</v>
      </c>
      <c r="H121" s="2" t="s">
        <v>1566</v>
      </c>
      <c r="I121" s="2"/>
      <c r="J121" s="2"/>
      <c r="K121" s="4" t="s">
        <v>3926</v>
      </c>
    </row>
    <row r="122" spans="1:11" ht="15" customHeight="1" x14ac:dyDescent="0.3">
      <c r="A122" s="2" t="s">
        <v>267</v>
      </c>
      <c r="B122" s="2" t="s">
        <v>34328</v>
      </c>
      <c r="C122" s="3">
        <v>20</v>
      </c>
      <c r="D122" s="2" t="s">
        <v>1011</v>
      </c>
      <c r="E122" s="2" t="s">
        <v>3927</v>
      </c>
      <c r="F122" s="2" t="s">
        <v>907</v>
      </c>
      <c r="G122" s="2" t="s">
        <v>3923</v>
      </c>
      <c r="H122" s="2" t="s">
        <v>1566</v>
      </c>
      <c r="I122" s="2"/>
      <c r="J122" s="2"/>
      <c r="K122" s="4" t="s">
        <v>3928</v>
      </c>
    </row>
    <row r="123" spans="1:11" ht="15" customHeight="1" x14ac:dyDescent="0.3">
      <c r="A123" s="2" t="s">
        <v>267</v>
      </c>
      <c r="B123" s="2" t="s">
        <v>34328</v>
      </c>
      <c r="C123" s="3">
        <v>20</v>
      </c>
      <c r="D123" s="2" t="s">
        <v>1011</v>
      </c>
      <c r="E123" s="2" t="s">
        <v>3929</v>
      </c>
      <c r="F123" s="2" t="s">
        <v>907</v>
      </c>
      <c r="G123" s="2" t="s">
        <v>3917</v>
      </c>
      <c r="H123" s="2" t="s">
        <v>3918</v>
      </c>
      <c r="I123" s="2" t="s">
        <v>3930</v>
      </c>
      <c r="J123" s="2" t="s">
        <v>3931</v>
      </c>
      <c r="K123" s="4" t="s">
        <v>3932</v>
      </c>
    </row>
    <row r="124" spans="1:11" ht="15" customHeight="1" x14ac:dyDescent="0.3">
      <c r="A124" s="2" t="s">
        <v>267</v>
      </c>
      <c r="B124" s="2" t="s">
        <v>34328</v>
      </c>
      <c r="C124" s="3">
        <v>20</v>
      </c>
      <c r="D124" s="2" t="s">
        <v>1011</v>
      </c>
      <c r="E124" s="2" t="s">
        <v>3933</v>
      </c>
      <c r="F124" s="2" t="s">
        <v>907</v>
      </c>
      <c r="G124" s="2" t="s">
        <v>3917</v>
      </c>
      <c r="H124" s="2" t="s">
        <v>3918</v>
      </c>
      <c r="I124" s="2" t="s">
        <v>1244</v>
      </c>
      <c r="J124" s="2" t="s">
        <v>3859</v>
      </c>
      <c r="K124" s="4" t="s">
        <v>3934</v>
      </c>
    </row>
    <row r="125" spans="1:11" ht="15" customHeight="1" x14ac:dyDescent="0.3">
      <c r="A125" s="2" t="s">
        <v>267</v>
      </c>
      <c r="B125" s="2" t="s">
        <v>34328</v>
      </c>
      <c r="C125" s="3">
        <v>20</v>
      </c>
      <c r="D125" s="2" t="s">
        <v>1011</v>
      </c>
      <c r="E125" s="2" t="s">
        <v>3935</v>
      </c>
      <c r="F125" s="2" t="s">
        <v>907</v>
      </c>
      <c r="G125" s="2" t="s">
        <v>3917</v>
      </c>
      <c r="H125" s="2" t="s">
        <v>3918</v>
      </c>
      <c r="I125" s="2" t="s">
        <v>2056</v>
      </c>
      <c r="J125" s="2" t="s">
        <v>1437</v>
      </c>
      <c r="K125" s="4" t="s">
        <v>3936</v>
      </c>
    </row>
    <row r="126" spans="1:11" ht="15" customHeight="1" x14ac:dyDescent="0.3">
      <c r="A126" s="2" t="s">
        <v>267</v>
      </c>
      <c r="B126" s="2" t="s">
        <v>34328</v>
      </c>
      <c r="C126" s="3">
        <v>20</v>
      </c>
      <c r="D126" s="2" t="s">
        <v>1011</v>
      </c>
      <c r="E126" s="2" t="s">
        <v>3937</v>
      </c>
      <c r="F126" s="2" t="s">
        <v>907</v>
      </c>
      <c r="G126" s="2" t="s">
        <v>3917</v>
      </c>
      <c r="H126" s="2" t="s">
        <v>3918</v>
      </c>
      <c r="I126" s="2" t="s">
        <v>3938</v>
      </c>
      <c r="J126" s="2" t="s">
        <v>3939</v>
      </c>
      <c r="K126" s="4" t="s">
        <v>3940</v>
      </c>
    </row>
    <row r="127" spans="1:11" ht="15" customHeight="1" x14ac:dyDescent="0.3">
      <c r="A127" s="2" t="s">
        <v>267</v>
      </c>
      <c r="B127" s="2" t="s">
        <v>34328</v>
      </c>
      <c r="C127" s="3">
        <v>20</v>
      </c>
      <c r="D127" s="2" t="s">
        <v>1011</v>
      </c>
      <c r="E127" s="2" t="s">
        <v>3941</v>
      </c>
      <c r="F127" s="2" t="s">
        <v>907</v>
      </c>
      <c r="G127" s="2" t="s">
        <v>3942</v>
      </c>
      <c r="H127" s="2" t="s">
        <v>286</v>
      </c>
      <c r="I127" s="2" t="s">
        <v>3943</v>
      </c>
      <c r="J127" s="2" t="s">
        <v>3944</v>
      </c>
      <c r="K127" s="4" t="s">
        <v>3945</v>
      </c>
    </row>
    <row r="128" spans="1:11" ht="15" customHeight="1" x14ac:dyDescent="0.3">
      <c r="A128" s="2" t="s">
        <v>267</v>
      </c>
      <c r="B128" s="2" t="s">
        <v>34328</v>
      </c>
      <c r="C128" s="3">
        <v>20</v>
      </c>
      <c r="D128" s="2" t="s">
        <v>1011</v>
      </c>
      <c r="E128" s="2" t="s">
        <v>3946</v>
      </c>
      <c r="F128" s="2" t="s">
        <v>907</v>
      </c>
      <c r="G128" s="2" t="s">
        <v>3942</v>
      </c>
      <c r="H128" s="2" t="s">
        <v>286</v>
      </c>
      <c r="I128" s="2" t="s">
        <v>3947</v>
      </c>
      <c r="J128" s="2" t="s">
        <v>3948</v>
      </c>
      <c r="K128" s="4" t="s">
        <v>3949</v>
      </c>
    </row>
    <row r="129" spans="1:11" ht="15" customHeight="1" x14ac:dyDescent="0.3">
      <c r="A129" s="2" t="s">
        <v>267</v>
      </c>
      <c r="B129" s="2" t="s">
        <v>34328</v>
      </c>
      <c r="C129" s="3">
        <v>20</v>
      </c>
      <c r="D129" s="2" t="s">
        <v>1011</v>
      </c>
      <c r="E129" s="2" t="s">
        <v>3950</v>
      </c>
      <c r="F129" s="2" t="s">
        <v>907</v>
      </c>
      <c r="G129" s="2" t="s">
        <v>3951</v>
      </c>
      <c r="H129" s="2" t="s">
        <v>286</v>
      </c>
      <c r="I129" s="2" t="s">
        <v>3952</v>
      </c>
      <c r="J129" s="2" t="s">
        <v>3953</v>
      </c>
      <c r="K129" s="4" t="s">
        <v>3954</v>
      </c>
    </row>
    <row r="130" spans="1:11" ht="15" customHeight="1" x14ac:dyDescent="0.3">
      <c r="A130" s="2" t="s">
        <v>282</v>
      </c>
      <c r="B130" s="2" t="s">
        <v>34329</v>
      </c>
      <c r="C130" s="3">
        <v>21</v>
      </c>
      <c r="D130" s="2" t="s">
        <v>1024</v>
      </c>
      <c r="E130" s="2" t="s">
        <v>3955</v>
      </c>
      <c r="F130" s="2" t="s">
        <v>907</v>
      </c>
      <c r="G130" s="2" t="s">
        <v>3956</v>
      </c>
      <c r="H130" s="2" t="s">
        <v>286</v>
      </c>
      <c r="I130" s="2"/>
      <c r="J130" s="2"/>
      <c r="K130" s="4" t="s">
        <v>3957</v>
      </c>
    </row>
    <row r="131" spans="1:11" ht="15" customHeight="1" x14ac:dyDescent="0.3">
      <c r="A131" s="2" t="s">
        <v>282</v>
      </c>
      <c r="B131" s="2" t="s">
        <v>34329</v>
      </c>
      <c r="C131" s="3">
        <v>21</v>
      </c>
      <c r="D131" s="2" t="s">
        <v>1024</v>
      </c>
      <c r="E131" s="2" t="s">
        <v>3958</v>
      </c>
      <c r="F131" s="2" t="s">
        <v>907</v>
      </c>
      <c r="G131" s="2" t="s">
        <v>3959</v>
      </c>
      <c r="H131" s="2" t="s">
        <v>286</v>
      </c>
      <c r="I131" s="2"/>
      <c r="J131" s="2"/>
      <c r="K131" s="4" t="s">
        <v>3960</v>
      </c>
    </row>
    <row r="132" spans="1:11" ht="15" customHeight="1" x14ac:dyDescent="0.3">
      <c r="A132" s="2" t="s">
        <v>282</v>
      </c>
      <c r="B132" s="2" t="s">
        <v>34329</v>
      </c>
      <c r="C132" s="3">
        <v>21</v>
      </c>
      <c r="D132" s="2" t="s">
        <v>1024</v>
      </c>
      <c r="E132" s="2" t="s">
        <v>3961</v>
      </c>
      <c r="F132" s="2" t="s">
        <v>907</v>
      </c>
      <c r="G132" s="2" t="s">
        <v>3962</v>
      </c>
      <c r="H132" s="2" t="s">
        <v>286</v>
      </c>
      <c r="I132" s="2"/>
      <c r="J132" s="2"/>
      <c r="K132" s="4" t="s">
        <v>3963</v>
      </c>
    </row>
    <row r="133" spans="1:11" ht="15" customHeight="1" x14ac:dyDescent="0.3">
      <c r="A133" s="2" t="s">
        <v>282</v>
      </c>
      <c r="B133" s="2" t="s">
        <v>34329</v>
      </c>
      <c r="C133" s="3">
        <v>21</v>
      </c>
      <c r="D133" s="2" t="s">
        <v>1024</v>
      </c>
      <c r="E133" s="2" t="s">
        <v>3964</v>
      </c>
      <c r="F133" s="2" t="s">
        <v>907</v>
      </c>
      <c r="G133" s="2" t="s">
        <v>3956</v>
      </c>
      <c r="H133" s="2" t="s">
        <v>286</v>
      </c>
      <c r="I133" s="2"/>
      <c r="J133" s="2"/>
      <c r="K133" s="4" t="s">
        <v>3965</v>
      </c>
    </row>
    <row r="134" spans="1:11" ht="15" customHeight="1" x14ac:dyDescent="0.3">
      <c r="A134" s="2" t="s">
        <v>282</v>
      </c>
      <c r="B134" s="2" t="s">
        <v>34329</v>
      </c>
      <c r="C134" s="3">
        <v>21</v>
      </c>
      <c r="D134" s="2" t="s">
        <v>1024</v>
      </c>
      <c r="E134" s="2" t="s">
        <v>3966</v>
      </c>
      <c r="F134" s="2" t="s">
        <v>907</v>
      </c>
      <c r="G134" s="2" t="s">
        <v>3959</v>
      </c>
      <c r="H134" s="2" t="s">
        <v>286</v>
      </c>
      <c r="I134" s="2"/>
      <c r="J134" s="2"/>
      <c r="K134" s="4" t="s">
        <v>3967</v>
      </c>
    </row>
    <row r="135" spans="1:11" ht="15" customHeight="1" x14ac:dyDescent="0.3">
      <c r="A135" s="2" t="s">
        <v>282</v>
      </c>
      <c r="B135" s="2" t="s">
        <v>34329</v>
      </c>
      <c r="C135" s="3">
        <v>21</v>
      </c>
      <c r="D135" s="2" t="s">
        <v>1024</v>
      </c>
      <c r="E135" s="2" t="s">
        <v>3968</v>
      </c>
      <c r="F135" s="2" t="s">
        <v>907</v>
      </c>
      <c r="G135" s="2" t="s">
        <v>3962</v>
      </c>
      <c r="H135" s="2" t="s">
        <v>286</v>
      </c>
      <c r="I135" s="2"/>
      <c r="J135" s="2"/>
      <c r="K135" s="4" t="s">
        <v>3969</v>
      </c>
    </row>
    <row r="136" spans="1:11" ht="15" customHeight="1" x14ac:dyDescent="0.3">
      <c r="A136" s="2" t="s">
        <v>282</v>
      </c>
      <c r="B136" s="2" t="s">
        <v>34329</v>
      </c>
      <c r="C136" s="3">
        <v>21</v>
      </c>
      <c r="D136" s="2" t="s">
        <v>1024</v>
      </c>
      <c r="E136" s="2" t="s">
        <v>3970</v>
      </c>
      <c r="F136" s="2" t="s">
        <v>907</v>
      </c>
      <c r="G136" s="2" t="s">
        <v>3956</v>
      </c>
      <c r="H136" s="2" t="s">
        <v>286</v>
      </c>
      <c r="I136" s="2"/>
      <c r="J136" s="2"/>
      <c r="K136" s="4" t="s">
        <v>3971</v>
      </c>
    </row>
    <row r="137" spans="1:11" ht="15" customHeight="1" x14ac:dyDescent="0.3">
      <c r="A137" s="2" t="s">
        <v>282</v>
      </c>
      <c r="B137" s="2" t="s">
        <v>34329</v>
      </c>
      <c r="C137" s="3">
        <v>21</v>
      </c>
      <c r="D137" s="2" t="s">
        <v>1024</v>
      </c>
      <c r="E137" s="2" t="s">
        <v>3972</v>
      </c>
      <c r="F137" s="2" t="s">
        <v>907</v>
      </c>
      <c r="G137" s="2" t="s">
        <v>3959</v>
      </c>
      <c r="H137" s="2" t="s">
        <v>286</v>
      </c>
      <c r="I137" s="2"/>
      <c r="J137" s="2"/>
      <c r="K137" s="4" t="s">
        <v>3973</v>
      </c>
    </row>
    <row r="138" spans="1:11" ht="15" customHeight="1" x14ac:dyDescent="0.3">
      <c r="A138" s="2" t="s">
        <v>282</v>
      </c>
      <c r="B138" s="2" t="s">
        <v>34329</v>
      </c>
      <c r="C138" s="3">
        <v>21</v>
      </c>
      <c r="D138" s="2" t="s">
        <v>1024</v>
      </c>
      <c r="E138" s="2" t="s">
        <v>3974</v>
      </c>
      <c r="F138" s="2" t="s">
        <v>907</v>
      </c>
      <c r="G138" s="2" t="s">
        <v>3962</v>
      </c>
      <c r="H138" s="2" t="s">
        <v>286</v>
      </c>
      <c r="I138" s="2"/>
      <c r="J138" s="2"/>
      <c r="K138" s="4" t="s">
        <v>3975</v>
      </c>
    </row>
    <row r="139" spans="1:11" ht="15" customHeight="1" x14ac:dyDescent="0.3">
      <c r="A139" s="2" t="s">
        <v>282</v>
      </c>
      <c r="B139" s="2" t="s">
        <v>34329</v>
      </c>
      <c r="C139" s="3">
        <v>21</v>
      </c>
      <c r="D139" s="2" t="s">
        <v>1024</v>
      </c>
      <c r="E139" s="2" t="s">
        <v>3976</v>
      </c>
      <c r="F139" s="2" t="s">
        <v>907</v>
      </c>
      <c r="G139" s="2" t="s">
        <v>3956</v>
      </c>
      <c r="H139" s="2" t="s">
        <v>286</v>
      </c>
      <c r="I139" s="2"/>
      <c r="J139" s="2"/>
      <c r="K139" s="4" t="s">
        <v>3977</v>
      </c>
    </row>
    <row r="140" spans="1:11" ht="15" customHeight="1" x14ac:dyDescent="0.3">
      <c r="A140" s="2" t="s">
        <v>282</v>
      </c>
      <c r="B140" s="2" t="s">
        <v>34329</v>
      </c>
      <c r="C140" s="3">
        <v>21</v>
      </c>
      <c r="D140" s="2" t="s">
        <v>1024</v>
      </c>
      <c r="E140" s="2" t="s">
        <v>3978</v>
      </c>
      <c r="F140" s="2" t="s">
        <v>907</v>
      </c>
      <c r="G140" s="2" t="s">
        <v>3959</v>
      </c>
      <c r="H140" s="2" t="s">
        <v>286</v>
      </c>
      <c r="I140" s="2"/>
      <c r="J140" s="2"/>
      <c r="K140" s="4" t="s">
        <v>3979</v>
      </c>
    </row>
    <row r="141" spans="1:11" ht="15" customHeight="1" x14ac:dyDescent="0.3">
      <c r="A141" s="2" t="s">
        <v>282</v>
      </c>
      <c r="B141" s="2" t="s">
        <v>34329</v>
      </c>
      <c r="C141" s="3">
        <v>21</v>
      </c>
      <c r="D141" s="2" t="s">
        <v>1024</v>
      </c>
      <c r="E141" s="2" t="s">
        <v>3980</v>
      </c>
      <c r="F141" s="2" t="s">
        <v>907</v>
      </c>
      <c r="G141" s="2" t="s">
        <v>3962</v>
      </c>
      <c r="H141" s="2" t="s">
        <v>286</v>
      </c>
      <c r="I141" s="2"/>
      <c r="J141" s="2"/>
      <c r="K141" s="4" t="s">
        <v>3981</v>
      </c>
    </row>
    <row r="142" spans="1:11" ht="15" customHeight="1" x14ac:dyDescent="0.3">
      <c r="A142" s="2" t="s">
        <v>282</v>
      </c>
      <c r="B142" s="2" t="s">
        <v>34329</v>
      </c>
      <c r="C142" s="3">
        <v>21</v>
      </c>
      <c r="D142" s="2" t="s">
        <v>1024</v>
      </c>
      <c r="E142" s="2" t="s">
        <v>3982</v>
      </c>
      <c r="F142" s="2" t="s">
        <v>907</v>
      </c>
      <c r="G142" s="2" t="s">
        <v>3959</v>
      </c>
      <c r="H142" s="2" t="s">
        <v>286</v>
      </c>
      <c r="I142" s="2"/>
      <c r="J142" s="2"/>
      <c r="K142" s="4" t="s">
        <v>3983</v>
      </c>
    </row>
    <row r="143" spans="1:11" ht="15" customHeight="1" x14ac:dyDescent="0.3">
      <c r="A143" s="2" t="s">
        <v>282</v>
      </c>
      <c r="B143" s="2" t="s">
        <v>34329</v>
      </c>
      <c r="C143" s="3">
        <v>21</v>
      </c>
      <c r="D143" s="2" t="s">
        <v>1024</v>
      </c>
      <c r="E143" s="2" t="s">
        <v>3984</v>
      </c>
      <c r="F143" s="2" t="s">
        <v>907</v>
      </c>
      <c r="G143" s="2" t="s">
        <v>3962</v>
      </c>
      <c r="H143" s="2" t="s">
        <v>286</v>
      </c>
      <c r="I143" s="2"/>
      <c r="J143" s="2"/>
      <c r="K143" s="4" t="s">
        <v>3985</v>
      </c>
    </row>
    <row r="144" spans="1:11" ht="15" customHeight="1" x14ac:dyDescent="0.3">
      <c r="A144" s="2" t="s">
        <v>282</v>
      </c>
      <c r="B144" s="2" t="s">
        <v>34329</v>
      </c>
      <c r="C144" s="3">
        <v>21</v>
      </c>
      <c r="D144" s="2" t="s">
        <v>1024</v>
      </c>
      <c r="E144" s="2" t="s">
        <v>3986</v>
      </c>
      <c r="F144" s="2" t="s">
        <v>907</v>
      </c>
      <c r="G144" s="2" t="s">
        <v>3959</v>
      </c>
      <c r="H144" s="2" t="s">
        <v>286</v>
      </c>
      <c r="I144" s="2"/>
      <c r="J144" s="2"/>
      <c r="K144" s="4" t="s">
        <v>3987</v>
      </c>
    </row>
    <row r="145" spans="1:11" ht="15" customHeight="1" x14ac:dyDescent="0.3">
      <c r="A145" s="2" t="s">
        <v>282</v>
      </c>
      <c r="B145" s="2" t="s">
        <v>34329</v>
      </c>
      <c r="C145" s="3">
        <v>21</v>
      </c>
      <c r="D145" s="2" t="s">
        <v>1024</v>
      </c>
      <c r="E145" s="2" t="s">
        <v>3988</v>
      </c>
      <c r="F145" s="2" t="s">
        <v>907</v>
      </c>
      <c r="G145" s="2" t="s">
        <v>3962</v>
      </c>
      <c r="H145" s="2" t="s">
        <v>286</v>
      </c>
      <c r="I145" s="2"/>
      <c r="J145" s="2"/>
      <c r="K145" s="4" t="s">
        <v>3989</v>
      </c>
    </row>
    <row r="146" spans="1:11" ht="15" customHeight="1" x14ac:dyDescent="0.3">
      <c r="A146" s="2" t="s">
        <v>282</v>
      </c>
      <c r="B146" s="2" t="s">
        <v>34329</v>
      </c>
      <c r="C146" s="3">
        <v>21</v>
      </c>
      <c r="D146" s="2" t="s">
        <v>1024</v>
      </c>
      <c r="E146" s="2" t="s">
        <v>3990</v>
      </c>
      <c r="F146" s="2" t="s">
        <v>907</v>
      </c>
      <c r="G146" s="2" t="s">
        <v>3959</v>
      </c>
      <c r="H146" s="2" t="s">
        <v>286</v>
      </c>
      <c r="I146" s="2"/>
      <c r="J146" s="2"/>
      <c r="K146" s="4" t="s">
        <v>3991</v>
      </c>
    </row>
    <row r="147" spans="1:11" ht="15" customHeight="1" x14ac:dyDescent="0.3">
      <c r="A147" s="2" t="s">
        <v>282</v>
      </c>
      <c r="B147" s="2" t="s">
        <v>34329</v>
      </c>
      <c r="C147" s="3">
        <v>21</v>
      </c>
      <c r="D147" s="2" t="s">
        <v>1024</v>
      </c>
      <c r="E147" s="2" t="s">
        <v>3992</v>
      </c>
      <c r="F147" s="2" t="s">
        <v>907</v>
      </c>
      <c r="G147" s="2" t="s">
        <v>3962</v>
      </c>
      <c r="H147" s="2" t="s">
        <v>286</v>
      </c>
      <c r="I147" s="2"/>
      <c r="J147" s="2"/>
      <c r="K147" s="4" t="s">
        <v>3993</v>
      </c>
    </row>
    <row r="148" spans="1:11" ht="15" customHeight="1" x14ac:dyDescent="0.3">
      <c r="A148" s="2" t="s">
        <v>282</v>
      </c>
      <c r="B148" s="2" t="s">
        <v>34329</v>
      </c>
      <c r="C148" s="3">
        <v>21</v>
      </c>
      <c r="D148" s="2" t="s">
        <v>1024</v>
      </c>
      <c r="E148" s="2" t="s">
        <v>3994</v>
      </c>
      <c r="F148" s="2" t="s">
        <v>907</v>
      </c>
      <c r="G148" s="2" t="s">
        <v>3959</v>
      </c>
      <c r="H148" s="2" t="s">
        <v>286</v>
      </c>
      <c r="I148" s="2"/>
      <c r="J148" s="2"/>
      <c r="K148" s="4" t="s">
        <v>3995</v>
      </c>
    </row>
    <row r="149" spans="1:11" ht="15" customHeight="1" x14ac:dyDescent="0.3">
      <c r="A149" s="2" t="s">
        <v>282</v>
      </c>
      <c r="B149" s="2" t="s">
        <v>34329</v>
      </c>
      <c r="C149" s="3">
        <v>21</v>
      </c>
      <c r="D149" s="2" t="s">
        <v>1024</v>
      </c>
      <c r="E149" s="2" t="s">
        <v>3996</v>
      </c>
      <c r="F149" s="2" t="s">
        <v>907</v>
      </c>
      <c r="G149" s="2" t="s">
        <v>3962</v>
      </c>
      <c r="H149" s="2" t="s">
        <v>286</v>
      </c>
      <c r="I149" s="2"/>
      <c r="J149" s="2"/>
      <c r="K149" s="4" t="s">
        <v>3997</v>
      </c>
    </row>
    <row r="150" spans="1:11" ht="15" customHeight="1" x14ac:dyDescent="0.3">
      <c r="A150" s="2" t="s">
        <v>282</v>
      </c>
      <c r="B150" s="2" t="s">
        <v>34329</v>
      </c>
      <c r="C150" s="3">
        <v>21</v>
      </c>
      <c r="D150" s="2" t="s">
        <v>1024</v>
      </c>
      <c r="E150" s="2" t="s">
        <v>3998</v>
      </c>
      <c r="F150" s="2" t="s">
        <v>907</v>
      </c>
      <c r="G150" s="2" t="s">
        <v>3959</v>
      </c>
      <c r="H150" s="2" t="s">
        <v>286</v>
      </c>
      <c r="I150" s="2"/>
      <c r="J150" s="2"/>
      <c r="K150" s="4" t="s">
        <v>3999</v>
      </c>
    </row>
    <row r="151" spans="1:11" ht="15" customHeight="1" x14ac:dyDescent="0.3">
      <c r="A151" s="2" t="s">
        <v>282</v>
      </c>
      <c r="B151" s="2" t="s">
        <v>34329</v>
      </c>
      <c r="C151" s="3">
        <v>21</v>
      </c>
      <c r="D151" s="2" t="s">
        <v>1024</v>
      </c>
      <c r="E151" s="2" t="s">
        <v>4000</v>
      </c>
      <c r="F151" s="2" t="s">
        <v>907</v>
      </c>
      <c r="G151" s="2" t="s">
        <v>3962</v>
      </c>
      <c r="H151" s="2" t="s">
        <v>286</v>
      </c>
      <c r="I151" s="2"/>
      <c r="J151" s="2"/>
      <c r="K151" s="4" t="s">
        <v>4001</v>
      </c>
    </row>
    <row r="152" spans="1:11" ht="15" customHeight="1" x14ac:dyDescent="0.3">
      <c r="A152" s="2" t="s">
        <v>282</v>
      </c>
      <c r="B152" s="2" t="s">
        <v>34329</v>
      </c>
      <c r="C152" s="3">
        <v>21</v>
      </c>
      <c r="D152" s="2" t="s">
        <v>1024</v>
      </c>
      <c r="E152" s="2" t="s">
        <v>4002</v>
      </c>
      <c r="F152" s="2" t="s">
        <v>907</v>
      </c>
      <c r="G152" s="2" t="s">
        <v>3959</v>
      </c>
      <c r="H152" s="2" t="s">
        <v>286</v>
      </c>
      <c r="I152" s="2"/>
      <c r="J152" s="2"/>
      <c r="K152" s="4" t="s">
        <v>4003</v>
      </c>
    </row>
    <row r="153" spans="1:11" ht="15" customHeight="1" x14ac:dyDescent="0.3">
      <c r="A153" s="2" t="s">
        <v>282</v>
      </c>
      <c r="B153" s="2" t="s">
        <v>34329</v>
      </c>
      <c r="C153" s="3">
        <v>21</v>
      </c>
      <c r="D153" s="2" t="s">
        <v>1024</v>
      </c>
      <c r="E153" s="2" t="s">
        <v>4004</v>
      </c>
      <c r="F153" s="2" t="s">
        <v>907</v>
      </c>
      <c r="G153" s="2" t="s">
        <v>3962</v>
      </c>
      <c r="H153" s="2" t="s">
        <v>286</v>
      </c>
      <c r="I153" s="2"/>
      <c r="J153" s="2"/>
      <c r="K153" s="4" t="s">
        <v>4005</v>
      </c>
    </row>
    <row r="154" spans="1:11" ht="15" customHeight="1" x14ac:dyDescent="0.3">
      <c r="A154" s="2" t="s">
        <v>282</v>
      </c>
      <c r="B154" s="2" t="s">
        <v>34329</v>
      </c>
      <c r="C154" s="3">
        <v>21</v>
      </c>
      <c r="D154" s="2" t="s">
        <v>1024</v>
      </c>
      <c r="E154" s="2" t="s">
        <v>4006</v>
      </c>
      <c r="F154" s="2" t="s">
        <v>907</v>
      </c>
      <c r="G154" s="2" t="s">
        <v>4007</v>
      </c>
      <c r="H154" s="2" t="s">
        <v>286</v>
      </c>
      <c r="I154" s="2"/>
      <c r="J154" s="2"/>
      <c r="K154" s="4" t="s">
        <v>4008</v>
      </c>
    </row>
    <row r="155" spans="1:11" ht="15" customHeight="1" x14ac:dyDescent="0.3">
      <c r="A155" s="2" t="s">
        <v>282</v>
      </c>
      <c r="B155" s="2" t="s">
        <v>34329</v>
      </c>
      <c r="C155" s="3">
        <v>21</v>
      </c>
      <c r="D155" s="2" t="s">
        <v>1024</v>
      </c>
      <c r="E155" s="2" t="s">
        <v>4009</v>
      </c>
      <c r="F155" s="2" t="s">
        <v>907</v>
      </c>
      <c r="G155" s="2" t="s">
        <v>4007</v>
      </c>
      <c r="H155" s="2" t="s">
        <v>286</v>
      </c>
      <c r="I155" s="2"/>
      <c r="J155" s="2"/>
      <c r="K155" s="4" t="s">
        <v>4010</v>
      </c>
    </row>
    <row r="156" spans="1:11" ht="15" customHeight="1" x14ac:dyDescent="0.3">
      <c r="A156" s="2" t="s">
        <v>282</v>
      </c>
      <c r="B156" s="2" t="s">
        <v>34329</v>
      </c>
      <c r="C156" s="3">
        <v>21</v>
      </c>
      <c r="D156" s="2" t="s">
        <v>1024</v>
      </c>
      <c r="E156" s="2" t="s">
        <v>4011</v>
      </c>
      <c r="F156" s="2" t="s">
        <v>907</v>
      </c>
      <c r="G156" s="2" t="s">
        <v>4007</v>
      </c>
      <c r="H156" s="2" t="s">
        <v>286</v>
      </c>
      <c r="I156" s="2"/>
      <c r="J156" s="2"/>
      <c r="K156" s="4" t="s">
        <v>4012</v>
      </c>
    </row>
    <row r="157" spans="1:11" ht="15" customHeight="1" x14ac:dyDescent="0.3">
      <c r="A157" s="2" t="s">
        <v>282</v>
      </c>
      <c r="B157" s="2" t="s">
        <v>34329</v>
      </c>
      <c r="C157" s="3">
        <v>21</v>
      </c>
      <c r="D157" s="2" t="s">
        <v>1024</v>
      </c>
      <c r="E157" s="2" t="s">
        <v>4013</v>
      </c>
      <c r="F157" s="2" t="s">
        <v>907</v>
      </c>
      <c r="G157" s="2" t="s">
        <v>4007</v>
      </c>
      <c r="H157" s="2" t="s">
        <v>286</v>
      </c>
      <c r="I157" s="2"/>
      <c r="J157" s="2"/>
      <c r="K157" s="4" t="s">
        <v>4014</v>
      </c>
    </row>
    <row r="158" spans="1:11" ht="15" customHeight="1" x14ac:dyDescent="0.3">
      <c r="A158" s="2" t="s">
        <v>295</v>
      </c>
      <c r="B158" s="2" t="s">
        <v>34330</v>
      </c>
      <c r="C158" s="3">
        <v>22</v>
      </c>
      <c r="D158" s="2" t="s">
        <v>1029</v>
      </c>
      <c r="E158" s="2" t="s">
        <v>4015</v>
      </c>
      <c r="F158" s="2" t="s">
        <v>1058</v>
      </c>
      <c r="G158" s="2" t="s">
        <v>4016</v>
      </c>
      <c r="H158" s="2" t="s">
        <v>4017</v>
      </c>
      <c r="I158" s="2" t="s">
        <v>4018</v>
      </c>
      <c r="J158" s="2" t="s">
        <v>4019</v>
      </c>
      <c r="K158" s="4" t="s">
        <v>4020</v>
      </c>
    </row>
    <row r="159" spans="1:11" ht="15" customHeight="1" x14ac:dyDescent="0.3">
      <c r="A159" s="2" t="s">
        <v>295</v>
      </c>
      <c r="B159" s="2" t="s">
        <v>34330</v>
      </c>
      <c r="C159" s="3">
        <v>22</v>
      </c>
      <c r="D159" s="2" t="s">
        <v>1029</v>
      </c>
      <c r="E159" s="2"/>
      <c r="F159" s="2" t="s">
        <v>4021</v>
      </c>
      <c r="G159" s="2" t="s">
        <v>4022</v>
      </c>
      <c r="H159" s="2" t="s">
        <v>4023</v>
      </c>
      <c r="I159" s="2" t="s">
        <v>4024</v>
      </c>
      <c r="J159" s="2" t="s">
        <v>4025</v>
      </c>
      <c r="K159" s="4" t="s">
        <v>1044</v>
      </c>
    </row>
    <row r="160" spans="1:11" ht="15" customHeight="1" x14ac:dyDescent="0.3">
      <c r="A160" s="2" t="s">
        <v>295</v>
      </c>
      <c r="B160" s="2" t="s">
        <v>34330</v>
      </c>
      <c r="C160" s="3">
        <v>22</v>
      </c>
      <c r="D160" s="2" t="s">
        <v>1029</v>
      </c>
      <c r="E160" s="2" t="s">
        <v>4026</v>
      </c>
      <c r="F160" s="2" t="s">
        <v>1058</v>
      </c>
      <c r="G160" s="2" t="s">
        <v>4027</v>
      </c>
      <c r="H160" s="2" t="s">
        <v>4028</v>
      </c>
      <c r="I160" s="2" t="s">
        <v>4029</v>
      </c>
      <c r="J160" s="2" t="s">
        <v>4030</v>
      </c>
      <c r="K160" s="4" t="s">
        <v>4031</v>
      </c>
    </row>
    <row r="161" spans="1:11" ht="15" customHeight="1" x14ac:dyDescent="0.3">
      <c r="A161" s="2" t="s">
        <v>295</v>
      </c>
      <c r="B161" s="2" t="s">
        <v>34330</v>
      </c>
      <c r="C161" s="3">
        <v>22</v>
      </c>
      <c r="D161" s="2" t="s">
        <v>1029</v>
      </c>
      <c r="E161" s="2"/>
      <c r="F161" s="2" t="s">
        <v>4021</v>
      </c>
      <c r="G161" s="2" t="s">
        <v>4032</v>
      </c>
      <c r="H161" s="2" t="s">
        <v>4033</v>
      </c>
      <c r="I161" s="2" t="s">
        <v>948</v>
      </c>
      <c r="J161" s="2" t="s">
        <v>4030</v>
      </c>
      <c r="K161" s="4" t="s">
        <v>1044</v>
      </c>
    </row>
    <row r="162" spans="1:11" ht="15" customHeight="1" x14ac:dyDescent="0.3">
      <c r="A162" s="2" t="s">
        <v>295</v>
      </c>
      <c r="B162" s="2" t="s">
        <v>34330</v>
      </c>
      <c r="C162" s="3">
        <v>22</v>
      </c>
      <c r="D162" s="2" t="s">
        <v>1029</v>
      </c>
      <c r="E162" s="2">
        <v>1946380</v>
      </c>
      <c r="F162" s="2" t="s">
        <v>4034</v>
      </c>
      <c r="G162" s="2" t="s">
        <v>4035</v>
      </c>
      <c r="H162" s="2" t="s">
        <v>4017</v>
      </c>
      <c r="I162" s="2" t="s">
        <v>2195</v>
      </c>
      <c r="J162" s="2" t="s">
        <v>2275</v>
      </c>
      <c r="K162" s="4" t="s">
        <v>4036</v>
      </c>
    </row>
    <row r="163" spans="1:11" ht="15" customHeight="1" x14ac:dyDescent="0.3">
      <c r="A163" s="2" t="s">
        <v>295</v>
      </c>
      <c r="B163" s="2" t="s">
        <v>34330</v>
      </c>
      <c r="C163" s="3">
        <v>22</v>
      </c>
      <c r="D163" s="2" t="s">
        <v>1029</v>
      </c>
      <c r="E163" s="2"/>
      <c r="F163" s="2" t="s">
        <v>4021</v>
      </c>
      <c r="G163" s="2" t="s">
        <v>4037</v>
      </c>
      <c r="H163" s="2" t="s">
        <v>4038</v>
      </c>
      <c r="I163" s="2" t="s">
        <v>4039</v>
      </c>
      <c r="J163" s="2" t="s">
        <v>4040</v>
      </c>
      <c r="K163" s="4" t="s">
        <v>1044</v>
      </c>
    </row>
    <row r="164" spans="1:11" ht="15" customHeight="1" x14ac:dyDescent="0.3">
      <c r="A164" s="2" t="s">
        <v>295</v>
      </c>
      <c r="B164" s="2" t="s">
        <v>34330</v>
      </c>
      <c r="C164" s="3">
        <v>22</v>
      </c>
      <c r="D164" s="2" t="s">
        <v>1029</v>
      </c>
      <c r="E164" s="2"/>
      <c r="F164" s="2" t="s">
        <v>4021</v>
      </c>
      <c r="G164" s="2" t="s">
        <v>4041</v>
      </c>
      <c r="H164" s="2" t="s">
        <v>4042</v>
      </c>
      <c r="I164" s="2" t="s">
        <v>4043</v>
      </c>
      <c r="J164" s="2" t="s">
        <v>799</v>
      </c>
      <c r="K164" s="4" t="s">
        <v>1044</v>
      </c>
    </row>
    <row r="165" spans="1:11" ht="15" customHeight="1" x14ac:dyDescent="0.3">
      <c r="A165" s="2" t="s">
        <v>295</v>
      </c>
      <c r="B165" s="2" t="s">
        <v>34330</v>
      </c>
      <c r="C165" s="3">
        <v>22</v>
      </c>
      <c r="D165" s="2" t="s">
        <v>1029</v>
      </c>
      <c r="E165" s="2"/>
      <c r="F165" s="2" t="s">
        <v>4021</v>
      </c>
      <c r="G165" s="2" t="s">
        <v>4044</v>
      </c>
      <c r="H165" s="2" t="s">
        <v>4042</v>
      </c>
      <c r="I165" s="2" t="s">
        <v>1928</v>
      </c>
      <c r="J165" s="2" t="s">
        <v>1141</v>
      </c>
      <c r="K165" s="4" t="s">
        <v>1044</v>
      </c>
    </row>
    <row r="166" spans="1:11" ht="15" customHeight="1" x14ac:dyDescent="0.3">
      <c r="A166" s="2" t="s">
        <v>295</v>
      </c>
      <c r="B166" s="2" t="s">
        <v>34330</v>
      </c>
      <c r="C166" s="3">
        <v>22</v>
      </c>
      <c r="D166" s="2" t="s">
        <v>1029</v>
      </c>
      <c r="E166" s="2"/>
      <c r="F166" s="2" t="s">
        <v>4021</v>
      </c>
      <c r="G166" s="2" t="s">
        <v>4045</v>
      </c>
      <c r="H166" s="2" t="s">
        <v>4046</v>
      </c>
      <c r="I166" s="2" t="s">
        <v>3208</v>
      </c>
      <c r="J166" s="2" t="s">
        <v>1359</v>
      </c>
      <c r="K166" s="4" t="s">
        <v>1044</v>
      </c>
    </row>
    <row r="167" spans="1:11" ht="15" customHeight="1" x14ac:dyDescent="0.3">
      <c r="A167" s="2" t="s">
        <v>295</v>
      </c>
      <c r="B167" s="2" t="s">
        <v>34330</v>
      </c>
      <c r="C167" s="3">
        <v>22</v>
      </c>
      <c r="D167" s="2" t="s">
        <v>1029</v>
      </c>
      <c r="E167" s="2"/>
      <c r="F167" s="2" t="s">
        <v>4021</v>
      </c>
      <c r="G167" s="2" t="s">
        <v>4047</v>
      </c>
      <c r="H167" s="2" t="s">
        <v>4048</v>
      </c>
      <c r="I167" s="2" t="s">
        <v>4049</v>
      </c>
      <c r="J167" s="2" t="s">
        <v>1095</v>
      </c>
      <c r="K167" s="4" t="s">
        <v>1044</v>
      </c>
    </row>
    <row r="168" spans="1:11" ht="15" customHeight="1" x14ac:dyDescent="0.3">
      <c r="A168" s="2" t="s">
        <v>295</v>
      </c>
      <c r="B168" s="2" t="s">
        <v>34330</v>
      </c>
      <c r="C168" s="3">
        <v>22</v>
      </c>
      <c r="D168" s="2" t="s">
        <v>1029</v>
      </c>
      <c r="E168" s="2"/>
      <c r="F168" s="2" t="s">
        <v>4021</v>
      </c>
      <c r="G168" s="2" t="s">
        <v>4050</v>
      </c>
      <c r="H168" s="2" t="s">
        <v>4051</v>
      </c>
      <c r="I168" s="2" t="s">
        <v>918</v>
      </c>
      <c r="J168" s="2" t="s">
        <v>1363</v>
      </c>
      <c r="K168" s="4" t="s">
        <v>1044</v>
      </c>
    </row>
    <row r="169" spans="1:11" ht="15" customHeight="1" x14ac:dyDescent="0.3">
      <c r="A169" s="2" t="s">
        <v>295</v>
      </c>
      <c r="B169" s="2" t="s">
        <v>34330</v>
      </c>
      <c r="C169" s="3">
        <v>22</v>
      </c>
      <c r="D169" s="2" t="s">
        <v>1029</v>
      </c>
      <c r="E169" s="2"/>
      <c r="F169" s="2" t="s">
        <v>4021</v>
      </c>
      <c r="G169" s="2" t="s">
        <v>4052</v>
      </c>
      <c r="H169" s="2" t="s">
        <v>4038</v>
      </c>
      <c r="I169" s="2" t="s">
        <v>4053</v>
      </c>
      <c r="J169" s="2" t="s">
        <v>2195</v>
      </c>
      <c r="K169" s="4" t="s">
        <v>1044</v>
      </c>
    </row>
    <row r="170" spans="1:11" ht="15" customHeight="1" x14ac:dyDescent="0.3">
      <c r="A170" s="2" t="s">
        <v>295</v>
      </c>
      <c r="B170" s="2" t="s">
        <v>34330</v>
      </c>
      <c r="C170" s="3">
        <v>22</v>
      </c>
      <c r="D170" s="2" t="s">
        <v>1029</v>
      </c>
      <c r="E170" s="2">
        <v>240816342</v>
      </c>
      <c r="F170" s="2" t="s">
        <v>907</v>
      </c>
      <c r="G170" s="2" t="s">
        <v>4054</v>
      </c>
      <c r="H170" s="2" t="s">
        <v>4055</v>
      </c>
      <c r="I170" s="2" t="s">
        <v>3657</v>
      </c>
      <c r="J170" s="2" t="s">
        <v>4056</v>
      </c>
      <c r="K170" s="4" t="s">
        <v>4057</v>
      </c>
    </row>
    <row r="171" spans="1:11" ht="15" customHeight="1" x14ac:dyDescent="0.3">
      <c r="A171" s="2" t="s">
        <v>295</v>
      </c>
      <c r="B171" s="2" t="s">
        <v>34330</v>
      </c>
      <c r="C171" s="3">
        <v>22</v>
      </c>
      <c r="D171" s="2" t="s">
        <v>1029</v>
      </c>
      <c r="E171" s="2">
        <v>5414161</v>
      </c>
      <c r="F171" s="2" t="s">
        <v>907</v>
      </c>
      <c r="G171" s="2" t="s">
        <v>4058</v>
      </c>
      <c r="H171" s="2" t="s">
        <v>4055</v>
      </c>
      <c r="I171" s="2" t="s">
        <v>4059</v>
      </c>
      <c r="J171" s="2" t="s">
        <v>4060</v>
      </c>
      <c r="K171" s="4" t="s">
        <v>4061</v>
      </c>
    </row>
    <row r="172" spans="1:11" ht="15" customHeight="1" x14ac:dyDescent="0.3">
      <c r="A172" s="2" t="s">
        <v>310</v>
      </c>
      <c r="B172" s="2" t="s">
        <v>34331</v>
      </c>
      <c r="C172" s="3">
        <v>23</v>
      </c>
      <c r="D172" s="2" t="s">
        <v>1052</v>
      </c>
      <c r="E172" s="2" t="s">
        <v>4062</v>
      </c>
      <c r="F172" s="2" t="s">
        <v>907</v>
      </c>
      <c r="G172" s="2" t="s">
        <v>4063</v>
      </c>
      <c r="H172" s="2" t="s">
        <v>286</v>
      </c>
      <c r="I172" s="2" t="s">
        <v>4064</v>
      </c>
      <c r="J172" s="2" t="s">
        <v>4065</v>
      </c>
      <c r="K172" s="4" t="s">
        <v>323</v>
      </c>
    </row>
    <row r="173" spans="1:11" ht="15" customHeight="1" x14ac:dyDescent="0.3">
      <c r="A173" s="2" t="s">
        <v>310</v>
      </c>
      <c r="B173" s="2" t="s">
        <v>34331</v>
      </c>
      <c r="C173" s="3">
        <v>23</v>
      </c>
      <c r="D173" s="2" t="s">
        <v>1052</v>
      </c>
      <c r="E173" s="2" t="s">
        <v>4066</v>
      </c>
      <c r="F173" s="2" t="s">
        <v>3866</v>
      </c>
      <c r="G173" s="2" t="s">
        <v>4067</v>
      </c>
      <c r="H173" s="2" t="s">
        <v>286</v>
      </c>
      <c r="I173" s="2" t="s">
        <v>4068</v>
      </c>
      <c r="J173" s="2" t="s">
        <v>4069</v>
      </c>
      <c r="K173" s="4" t="s">
        <v>4070</v>
      </c>
    </row>
    <row r="174" spans="1:11" ht="15" customHeight="1" x14ac:dyDescent="0.3">
      <c r="A174" s="2" t="s">
        <v>310</v>
      </c>
      <c r="B174" s="2" t="s">
        <v>34331</v>
      </c>
      <c r="C174" s="3">
        <v>23</v>
      </c>
      <c r="D174" s="2" t="s">
        <v>1052</v>
      </c>
      <c r="E174" s="2" t="s">
        <v>4066</v>
      </c>
      <c r="F174" s="2" t="s">
        <v>907</v>
      </c>
      <c r="G174" s="2" t="s">
        <v>4071</v>
      </c>
      <c r="H174" s="2" t="s">
        <v>286</v>
      </c>
      <c r="I174" s="2" t="s">
        <v>4072</v>
      </c>
      <c r="J174" s="2" t="s">
        <v>4073</v>
      </c>
      <c r="K174" s="4" t="s">
        <v>4074</v>
      </c>
    </row>
    <row r="175" spans="1:11" ht="15" customHeight="1" x14ac:dyDescent="0.3">
      <c r="A175" s="2" t="s">
        <v>310</v>
      </c>
      <c r="B175" s="2" t="s">
        <v>34331</v>
      </c>
      <c r="C175" s="3">
        <v>23</v>
      </c>
      <c r="D175" s="2" t="s">
        <v>1052</v>
      </c>
      <c r="E175" s="2" t="s">
        <v>4075</v>
      </c>
      <c r="F175" s="2" t="s">
        <v>3866</v>
      </c>
      <c r="G175" s="2" t="s">
        <v>4067</v>
      </c>
      <c r="H175" s="2" t="s">
        <v>286</v>
      </c>
      <c r="I175" s="2" t="s">
        <v>4076</v>
      </c>
      <c r="J175" s="2" t="s">
        <v>4077</v>
      </c>
      <c r="K175" s="4" t="s">
        <v>4078</v>
      </c>
    </row>
    <row r="176" spans="1:11" ht="15" customHeight="1" x14ac:dyDescent="0.3">
      <c r="A176" s="2" t="s">
        <v>310</v>
      </c>
      <c r="B176" s="2" t="s">
        <v>34331</v>
      </c>
      <c r="C176" s="3">
        <v>23</v>
      </c>
      <c r="D176" s="2" t="s">
        <v>1052</v>
      </c>
      <c r="E176" s="2" t="s">
        <v>4079</v>
      </c>
      <c r="F176" s="2" t="s">
        <v>907</v>
      </c>
      <c r="G176" s="2" t="s">
        <v>4071</v>
      </c>
      <c r="H176" s="2" t="s">
        <v>286</v>
      </c>
      <c r="I176" s="2" t="s">
        <v>4080</v>
      </c>
      <c r="J176" s="2" t="s">
        <v>4081</v>
      </c>
      <c r="K176" s="4" t="s">
        <v>4082</v>
      </c>
    </row>
    <row r="177" spans="1:11" ht="15" customHeight="1" x14ac:dyDescent="0.3">
      <c r="A177" s="2" t="s">
        <v>310</v>
      </c>
      <c r="B177" s="2" t="s">
        <v>34331</v>
      </c>
      <c r="C177" s="3">
        <v>23</v>
      </c>
      <c r="D177" s="2" t="s">
        <v>1052</v>
      </c>
      <c r="E177" s="2" t="s">
        <v>4079</v>
      </c>
      <c r="F177" s="2" t="s">
        <v>3866</v>
      </c>
      <c r="G177" s="2" t="s">
        <v>4067</v>
      </c>
      <c r="H177" s="2" t="s">
        <v>286</v>
      </c>
      <c r="I177" s="2" t="s">
        <v>2565</v>
      </c>
      <c r="J177" s="2" t="s">
        <v>4081</v>
      </c>
      <c r="K177" s="4" t="s">
        <v>4083</v>
      </c>
    </row>
    <row r="178" spans="1:11" ht="15" customHeight="1" x14ac:dyDescent="0.3">
      <c r="A178" s="2" t="s">
        <v>310</v>
      </c>
      <c r="B178" s="2" t="s">
        <v>34331</v>
      </c>
      <c r="C178" s="3">
        <v>23</v>
      </c>
      <c r="D178" s="2" t="s">
        <v>1052</v>
      </c>
      <c r="E178" s="2" t="s">
        <v>4084</v>
      </c>
      <c r="F178" s="2" t="s">
        <v>907</v>
      </c>
      <c r="G178" s="2" t="s">
        <v>4071</v>
      </c>
      <c r="H178" s="2" t="s">
        <v>286</v>
      </c>
      <c r="I178" s="2" t="s">
        <v>1215</v>
      </c>
      <c r="J178" s="2" t="s">
        <v>4085</v>
      </c>
      <c r="K178" s="4" t="s">
        <v>4086</v>
      </c>
    </row>
    <row r="179" spans="1:11" ht="15" customHeight="1" x14ac:dyDescent="0.3">
      <c r="A179" s="2" t="s">
        <v>310</v>
      </c>
      <c r="B179" s="2" t="s">
        <v>34331</v>
      </c>
      <c r="C179" s="3">
        <v>23</v>
      </c>
      <c r="D179" s="2" t="s">
        <v>1052</v>
      </c>
      <c r="E179" s="2" t="s">
        <v>4084</v>
      </c>
      <c r="F179" s="2" t="s">
        <v>3866</v>
      </c>
      <c r="G179" s="2" t="s">
        <v>4067</v>
      </c>
      <c r="H179" s="2" t="s">
        <v>286</v>
      </c>
      <c r="I179" s="2" t="s">
        <v>4087</v>
      </c>
      <c r="J179" s="2" t="s">
        <v>4085</v>
      </c>
      <c r="K179" s="4" t="s">
        <v>4088</v>
      </c>
    </row>
    <row r="180" spans="1:11" ht="15" customHeight="1" x14ac:dyDescent="0.3">
      <c r="A180" s="2" t="s">
        <v>310</v>
      </c>
      <c r="B180" s="2" t="s">
        <v>34331</v>
      </c>
      <c r="C180" s="3">
        <v>23</v>
      </c>
      <c r="D180" s="2" t="s">
        <v>1052</v>
      </c>
      <c r="E180" s="2" t="s">
        <v>4089</v>
      </c>
      <c r="F180" s="2" t="s">
        <v>907</v>
      </c>
      <c r="G180" s="2" t="s">
        <v>4071</v>
      </c>
      <c r="H180" s="2" t="s">
        <v>286</v>
      </c>
      <c r="I180" s="2" t="s">
        <v>4090</v>
      </c>
      <c r="J180" s="2" t="s">
        <v>3555</v>
      </c>
      <c r="K180" s="4" t="s">
        <v>4091</v>
      </c>
    </row>
    <row r="181" spans="1:11" ht="15" customHeight="1" x14ac:dyDescent="0.3">
      <c r="A181" s="2" t="s">
        <v>310</v>
      </c>
      <c r="B181" s="2" t="s">
        <v>34331</v>
      </c>
      <c r="C181" s="3">
        <v>23</v>
      </c>
      <c r="D181" s="2" t="s">
        <v>1052</v>
      </c>
      <c r="E181" s="2" t="s">
        <v>4092</v>
      </c>
      <c r="F181" s="2" t="s">
        <v>907</v>
      </c>
      <c r="G181" s="2" t="s">
        <v>4093</v>
      </c>
      <c r="H181" s="2" t="s">
        <v>286</v>
      </c>
      <c r="I181" s="2" t="s">
        <v>4094</v>
      </c>
      <c r="J181" s="2" t="s">
        <v>4095</v>
      </c>
      <c r="K181" s="4" t="s">
        <v>4096</v>
      </c>
    </row>
    <row r="182" spans="1:11" ht="15" customHeight="1" x14ac:dyDescent="0.3">
      <c r="A182" s="2" t="s">
        <v>310</v>
      </c>
      <c r="B182" s="2" t="s">
        <v>34331</v>
      </c>
      <c r="C182" s="3">
        <v>23</v>
      </c>
      <c r="D182" s="2" t="s">
        <v>1052</v>
      </c>
      <c r="E182" s="2" t="s">
        <v>4097</v>
      </c>
      <c r="F182" s="2" t="s">
        <v>907</v>
      </c>
      <c r="G182" s="2" t="s">
        <v>4093</v>
      </c>
      <c r="H182" s="2" t="s">
        <v>286</v>
      </c>
      <c r="I182" s="2" t="s">
        <v>4098</v>
      </c>
      <c r="J182" s="2" t="s">
        <v>4099</v>
      </c>
      <c r="K182" s="4" t="s">
        <v>4100</v>
      </c>
    </row>
    <row r="183" spans="1:11" ht="15" customHeight="1" x14ac:dyDescent="0.3">
      <c r="A183" s="2" t="s">
        <v>310</v>
      </c>
      <c r="B183" s="2" t="s">
        <v>34331</v>
      </c>
      <c r="C183" s="3">
        <v>23</v>
      </c>
      <c r="D183" s="2" t="s">
        <v>1052</v>
      </c>
      <c r="E183" s="2" t="s">
        <v>4101</v>
      </c>
      <c r="F183" s="2" t="s">
        <v>907</v>
      </c>
      <c r="G183" s="2" t="s">
        <v>4093</v>
      </c>
      <c r="H183" s="2" t="s">
        <v>286</v>
      </c>
      <c r="I183" s="2" t="s">
        <v>4102</v>
      </c>
      <c r="J183" s="2" t="s">
        <v>3577</v>
      </c>
      <c r="K183" s="4" t="s">
        <v>4103</v>
      </c>
    </row>
    <row r="184" spans="1:11" ht="15" customHeight="1" x14ac:dyDescent="0.3">
      <c r="A184" s="2" t="s">
        <v>310</v>
      </c>
      <c r="B184" s="2" t="s">
        <v>34331</v>
      </c>
      <c r="C184" s="3">
        <v>23</v>
      </c>
      <c r="D184" s="2" t="s">
        <v>1052</v>
      </c>
      <c r="E184" s="2" t="s">
        <v>4104</v>
      </c>
      <c r="F184" s="2" t="s">
        <v>907</v>
      </c>
      <c r="G184" s="2" t="s">
        <v>4093</v>
      </c>
      <c r="H184" s="2" t="s">
        <v>286</v>
      </c>
      <c r="I184" s="2" t="s">
        <v>4105</v>
      </c>
      <c r="J184" s="2" t="s">
        <v>4106</v>
      </c>
      <c r="K184" s="4" t="s">
        <v>4107</v>
      </c>
    </row>
    <row r="185" spans="1:11" ht="15" customHeight="1" x14ac:dyDescent="0.3">
      <c r="A185" s="2" t="s">
        <v>310</v>
      </c>
      <c r="B185" s="2" t="s">
        <v>34331</v>
      </c>
      <c r="C185" s="3">
        <v>23</v>
      </c>
      <c r="D185" s="2" t="s">
        <v>1052</v>
      </c>
      <c r="E185" s="2" t="s">
        <v>4108</v>
      </c>
      <c r="F185" s="2" t="s">
        <v>907</v>
      </c>
      <c r="G185" s="2" t="s">
        <v>4093</v>
      </c>
      <c r="H185" s="2" t="s">
        <v>286</v>
      </c>
      <c r="I185" s="2" t="s">
        <v>4109</v>
      </c>
      <c r="J185" s="2" t="s">
        <v>1586</v>
      </c>
      <c r="K185" s="4" t="s">
        <v>4110</v>
      </c>
    </row>
    <row r="186" spans="1:11" ht="15" customHeight="1" x14ac:dyDescent="0.3">
      <c r="A186" s="2" t="s">
        <v>348</v>
      </c>
      <c r="B186" s="2" t="s">
        <v>34333</v>
      </c>
      <c r="C186" s="3">
        <v>26</v>
      </c>
      <c r="D186" s="2" t="s">
        <v>1099</v>
      </c>
      <c r="E186" s="2"/>
      <c r="F186" s="2" t="s">
        <v>907</v>
      </c>
      <c r="G186" s="2" t="s">
        <v>4111</v>
      </c>
      <c r="H186" s="2" t="s">
        <v>4112</v>
      </c>
      <c r="I186" s="2" t="s">
        <v>2263</v>
      </c>
      <c r="J186" s="2" t="s">
        <v>4113</v>
      </c>
      <c r="K186" s="4" t="s">
        <v>4114</v>
      </c>
    </row>
    <row r="187" spans="1:11" ht="15" customHeight="1" x14ac:dyDescent="0.3">
      <c r="A187" s="2" t="s">
        <v>348</v>
      </c>
      <c r="B187" s="2" t="s">
        <v>34333</v>
      </c>
      <c r="C187" s="3">
        <v>26</v>
      </c>
      <c r="D187" s="2" t="s">
        <v>1099</v>
      </c>
      <c r="E187" s="2" t="s">
        <v>4115</v>
      </c>
      <c r="F187" s="2" t="s">
        <v>907</v>
      </c>
      <c r="G187" s="2" t="s">
        <v>4116</v>
      </c>
      <c r="H187" s="2" t="s">
        <v>286</v>
      </c>
      <c r="I187" s="2"/>
      <c r="J187" s="2"/>
      <c r="K187" s="4" t="s">
        <v>4117</v>
      </c>
    </row>
    <row r="188" spans="1:11" ht="15" customHeight="1" x14ac:dyDescent="0.3">
      <c r="A188" s="2" t="s">
        <v>348</v>
      </c>
      <c r="B188" s="2" t="s">
        <v>34333</v>
      </c>
      <c r="C188" s="3">
        <v>26</v>
      </c>
      <c r="D188" s="2" t="s">
        <v>1099</v>
      </c>
      <c r="E188" s="2" t="s">
        <v>4118</v>
      </c>
      <c r="F188" s="2" t="s">
        <v>907</v>
      </c>
      <c r="G188" s="2" t="s">
        <v>4116</v>
      </c>
      <c r="H188" s="2" t="s">
        <v>286</v>
      </c>
      <c r="I188" s="2"/>
      <c r="J188" s="2"/>
      <c r="K188" s="4" t="s">
        <v>4119</v>
      </c>
    </row>
    <row r="189" spans="1:11" ht="15" customHeight="1" x14ac:dyDescent="0.3">
      <c r="A189" s="2" t="s">
        <v>348</v>
      </c>
      <c r="B189" s="2" t="s">
        <v>34333</v>
      </c>
      <c r="C189" s="3">
        <v>26</v>
      </c>
      <c r="D189" s="2" t="s">
        <v>1099</v>
      </c>
      <c r="E189" s="2" t="s">
        <v>4120</v>
      </c>
      <c r="F189" s="2" t="s">
        <v>907</v>
      </c>
      <c r="G189" s="2" t="s">
        <v>4116</v>
      </c>
      <c r="H189" s="2" t="s">
        <v>286</v>
      </c>
      <c r="I189" s="2"/>
      <c r="J189" s="2"/>
      <c r="K189" s="4" t="s">
        <v>4121</v>
      </c>
    </row>
    <row r="190" spans="1:11" ht="15" customHeight="1" x14ac:dyDescent="0.3">
      <c r="A190" s="2" t="s">
        <v>348</v>
      </c>
      <c r="B190" s="2" t="s">
        <v>34333</v>
      </c>
      <c r="C190" s="3">
        <v>26</v>
      </c>
      <c r="D190" s="2" t="s">
        <v>1099</v>
      </c>
      <c r="E190" s="2" t="s">
        <v>4122</v>
      </c>
      <c r="F190" s="2" t="s">
        <v>907</v>
      </c>
      <c r="G190" s="2" t="s">
        <v>4116</v>
      </c>
      <c r="H190" s="2" t="s">
        <v>286</v>
      </c>
      <c r="I190" s="2"/>
      <c r="J190" s="2"/>
      <c r="K190" s="4" t="s">
        <v>4123</v>
      </c>
    </row>
    <row r="191" spans="1:11" ht="15" customHeight="1" x14ac:dyDescent="0.3">
      <c r="A191" s="2" t="s">
        <v>348</v>
      </c>
      <c r="B191" s="2" t="s">
        <v>34333</v>
      </c>
      <c r="C191" s="3">
        <v>26</v>
      </c>
      <c r="D191" s="2" t="s">
        <v>1099</v>
      </c>
      <c r="E191" s="2" t="s">
        <v>4124</v>
      </c>
      <c r="F191" s="2" t="s">
        <v>907</v>
      </c>
      <c r="G191" s="2" t="s">
        <v>4116</v>
      </c>
      <c r="H191" s="2" t="s">
        <v>286</v>
      </c>
      <c r="I191" s="2"/>
      <c r="J191" s="2"/>
      <c r="K191" s="4" t="s">
        <v>4125</v>
      </c>
    </row>
    <row r="192" spans="1:11" ht="15" customHeight="1" x14ac:dyDescent="0.3">
      <c r="A192" s="2" t="s">
        <v>348</v>
      </c>
      <c r="B192" s="2" t="s">
        <v>34333</v>
      </c>
      <c r="C192" s="3">
        <v>26</v>
      </c>
      <c r="D192" s="2" t="s">
        <v>1099</v>
      </c>
      <c r="E192" s="2"/>
      <c r="F192" s="2" t="s">
        <v>907</v>
      </c>
      <c r="G192" s="2" t="s">
        <v>4126</v>
      </c>
      <c r="H192" s="2" t="s">
        <v>4127</v>
      </c>
      <c r="I192" s="2" t="s">
        <v>4128</v>
      </c>
      <c r="J192" s="2" t="s">
        <v>3170</v>
      </c>
      <c r="K192" s="4" t="s">
        <v>4114</v>
      </c>
    </row>
    <row r="193" spans="1:11" ht="15" customHeight="1" x14ac:dyDescent="0.3">
      <c r="A193" s="2" t="s">
        <v>348</v>
      </c>
      <c r="B193" s="2" t="s">
        <v>34333</v>
      </c>
      <c r="C193" s="3">
        <v>26</v>
      </c>
      <c r="D193" s="2" t="s">
        <v>1099</v>
      </c>
      <c r="E193" s="2"/>
      <c r="F193" s="2" t="s">
        <v>907</v>
      </c>
      <c r="G193" s="2" t="s">
        <v>4129</v>
      </c>
      <c r="H193" s="2" t="s">
        <v>4127</v>
      </c>
      <c r="I193" s="2" t="s">
        <v>3554</v>
      </c>
      <c r="J193" s="2" t="s">
        <v>2263</v>
      </c>
      <c r="K193" s="4" t="s">
        <v>4114</v>
      </c>
    </row>
    <row r="194" spans="1:11" ht="15" customHeight="1" x14ac:dyDescent="0.3">
      <c r="A194" s="2" t="s">
        <v>348</v>
      </c>
      <c r="B194" s="2" t="s">
        <v>34333</v>
      </c>
      <c r="C194" s="3">
        <v>26</v>
      </c>
      <c r="D194" s="2" t="s">
        <v>1099</v>
      </c>
      <c r="E194" s="2"/>
      <c r="F194" s="2" t="s">
        <v>907</v>
      </c>
      <c r="G194" s="2" t="s">
        <v>4130</v>
      </c>
      <c r="H194" s="2" t="s">
        <v>4131</v>
      </c>
      <c r="I194" s="2" t="s">
        <v>4132</v>
      </c>
      <c r="J194" s="2" t="s">
        <v>4133</v>
      </c>
      <c r="K194" s="4" t="s">
        <v>4114</v>
      </c>
    </row>
    <row r="195" spans="1:11" ht="15" customHeight="1" x14ac:dyDescent="0.3">
      <c r="A195" s="2" t="s">
        <v>348</v>
      </c>
      <c r="B195" s="2" t="s">
        <v>34333</v>
      </c>
      <c r="C195" s="3">
        <v>26</v>
      </c>
      <c r="D195" s="2" t="s">
        <v>1099</v>
      </c>
      <c r="E195" s="2"/>
      <c r="F195" s="2" t="s">
        <v>4134</v>
      </c>
      <c r="G195" s="2" t="s">
        <v>4135</v>
      </c>
      <c r="H195" s="2" t="s">
        <v>1564</v>
      </c>
      <c r="I195" s="2" t="s">
        <v>4136</v>
      </c>
      <c r="J195" s="2" t="s">
        <v>3577</v>
      </c>
      <c r="K195" s="4" t="s">
        <v>4114</v>
      </c>
    </row>
    <row r="196" spans="1:11" ht="15" customHeight="1" x14ac:dyDescent="0.3">
      <c r="A196" s="2" t="s">
        <v>348</v>
      </c>
      <c r="B196" s="2" t="s">
        <v>34333</v>
      </c>
      <c r="C196" s="3">
        <v>26</v>
      </c>
      <c r="D196" s="2" t="s">
        <v>1099</v>
      </c>
      <c r="E196" s="2" t="s">
        <v>4137</v>
      </c>
      <c r="F196" s="2" t="s">
        <v>907</v>
      </c>
      <c r="G196" s="2" t="s">
        <v>4138</v>
      </c>
      <c r="H196" s="2" t="s">
        <v>2744</v>
      </c>
      <c r="I196" s="2" t="s">
        <v>4139</v>
      </c>
      <c r="J196" s="2" t="s">
        <v>4140</v>
      </c>
      <c r="K196" s="4" t="s">
        <v>4141</v>
      </c>
    </row>
    <row r="197" spans="1:11" ht="15" customHeight="1" x14ac:dyDescent="0.3">
      <c r="A197" s="2" t="s">
        <v>348</v>
      </c>
      <c r="B197" s="2" t="s">
        <v>34333</v>
      </c>
      <c r="C197" s="3">
        <v>26</v>
      </c>
      <c r="D197" s="2" t="s">
        <v>1099</v>
      </c>
      <c r="E197" s="2"/>
      <c r="F197" s="2" t="s">
        <v>907</v>
      </c>
      <c r="G197" s="2" t="s">
        <v>4142</v>
      </c>
      <c r="H197" s="2" t="s">
        <v>2744</v>
      </c>
      <c r="I197" s="2" t="s">
        <v>4143</v>
      </c>
      <c r="J197" s="2" t="s">
        <v>4140</v>
      </c>
      <c r="K197" s="4" t="s">
        <v>4144</v>
      </c>
    </row>
    <row r="198" spans="1:11" ht="15" customHeight="1" x14ac:dyDescent="0.3">
      <c r="A198" s="2" t="s">
        <v>348</v>
      </c>
      <c r="B198" s="2" t="s">
        <v>34333</v>
      </c>
      <c r="C198" s="3">
        <v>26</v>
      </c>
      <c r="D198" s="2" t="s">
        <v>1099</v>
      </c>
      <c r="E198" s="2" t="s">
        <v>4145</v>
      </c>
      <c r="F198" s="2" t="s">
        <v>907</v>
      </c>
      <c r="G198" s="2" t="s">
        <v>4146</v>
      </c>
      <c r="H198" s="2" t="s">
        <v>3050</v>
      </c>
      <c r="I198" s="2" t="s">
        <v>4147</v>
      </c>
      <c r="J198" s="2" t="s">
        <v>4148</v>
      </c>
      <c r="K198" s="4" t="s">
        <v>4149</v>
      </c>
    </row>
    <row r="199" spans="1:11" ht="15" customHeight="1" x14ac:dyDescent="0.3">
      <c r="A199" s="2" t="s">
        <v>348</v>
      </c>
      <c r="B199" s="2" t="s">
        <v>34333</v>
      </c>
      <c r="C199" s="3">
        <v>26</v>
      </c>
      <c r="D199" s="2" t="s">
        <v>1099</v>
      </c>
      <c r="E199" s="2" t="s">
        <v>4150</v>
      </c>
      <c r="F199" s="2" t="s">
        <v>907</v>
      </c>
      <c r="G199" s="2" t="s">
        <v>4138</v>
      </c>
      <c r="H199" s="2" t="s">
        <v>2744</v>
      </c>
      <c r="I199" s="2" t="s">
        <v>4151</v>
      </c>
      <c r="J199" s="2" t="s">
        <v>4152</v>
      </c>
      <c r="K199" s="4" t="s">
        <v>4153</v>
      </c>
    </row>
    <row r="200" spans="1:11" ht="15" customHeight="1" x14ac:dyDescent="0.3">
      <c r="A200" s="2" t="s">
        <v>348</v>
      </c>
      <c r="B200" s="2" t="s">
        <v>34333</v>
      </c>
      <c r="C200" s="3">
        <v>26</v>
      </c>
      <c r="D200" s="2" t="s">
        <v>1099</v>
      </c>
      <c r="E200" s="2" t="s">
        <v>4154</v>
      </c>
      <c r="F200" s="2" t="s">
        <v>907</v>
      </c>
      <c r="G200" s="2" t="s">
        <v>4146</v>
      </c>
      <c r="H200" s="2" t="s">
        <v>3050</v>
      </c>
      <c r="I200" s="2" t="s">
        <v>4155</v>
      </c>
      <c r="J200" s="2" t="s">
        <v>4156</v>
      </c>
      <c r="K200" s="4" t="s">
        <v>4157</v>
      </c>
    </row>
    <row r="201" spans="1:11" ht="15" customHeight="1" x14ac:dyDescent="0.3">
      <c r="A201" s="2" t="s">
        <v>348</v>
      </c>
      <c r="B201" s="2" t="s">
        <v>34333</v>
      </c>
      <c r="C201" s="3">
        <v>26</v>
      </c>
      <c r="D201" s="2" t="s">
        <v>1099</v>
      </c>
      <c r="E201" s="2" t="s">
        <v>4158</v>
      </c>
      <c r="F201" s="2" t="s">
        <v>907</v>
      </c>
      <c r="G201" s="2" t="s">
        <v>4138</v>
      </c>
      <c r="H201" s="2" t="s">
        <v>2744</v>
      </c>
      <c r="I201" s="2" t="s">
        <v>4143</v>
      </c>
      <c r="J201" s="2" t="s">
        <v>4159</v>
      </c>
      <c r="K201" s="4" t="s">
        <v>4160</v>
      </c>
    </row>
    <row r="202" spans="1:11" ht="15" customHeight="1" x14ac:dyDescent="0.3">
      <c r="A202" s="2" t="s">
        <v>348</v>
      </c>
      <c r="B202" s="2" t="s">
        <v>34333</v>
      </c>
      <c r="C202" s="3">
        <v>26</v>
      </c>
      <c r="D202" s="2" t="s">
        <v>1099</v>
      </c>
      <c r="E202" s="2" t="s">
        <v>4161</v>
      </c>
      <c r="F202" s="2" t="s">
        <v>907</v>
      </c>
      <c r="G202" s="2" t="s">
        <v>4146</v>
      </c>
      <c r="H202" s="2" t="s">
        <v>3050</v>
      </c>
      <c r="I202" s="2" t="s">
        <v>4162</v>
      </c>
      <c r="J202" s="2" t="s">
        <v>4163</v>
      </c>
      <c r="K202" s="4" t="s">
        <v>4164</v>
      </c>
    </row>
    <row r="203" spans="1:11" ht="15" customHeight="1" x14ac:dyDescent="0.3">
      <c r="A203" s="2" t="s">
        <v>348</v>
      </c>
      <c r="B203" s="2" t="s">
        <v>34333</v>
      </c>
      <c r="C203" s="3">
        <v>26</v>
      </c>
      <c r="D203" s="2" t="s">
        <v>1099</v>
      </c>
      <c r="E203" s="2" t="s">
        <v>4165</v>
      </c>
      <c r="F203" s="2" t="s">
        <v>907</v>
      </c>
      <c r="G203" s="2" t="s">
        <v>4146</v>
      </c>
      <c r="H203" s="2" t="s">
        <v>3050</v>
      </c>
      <c r="I203" s="2" t="s">
        <v>4166</v>
      </c>
      <c r="J203" s="2" t="s">
        <v>4167</v>
      </c>
      <c r="K203" s="4" t="s">
        <v>4168</v>
      </c>
    </row>
    <row r="204" spans="1:11" ht="15" customHeight="1" x14ac:dyDescent="0.3">
      <c r="A204" s="2" t="s">
        <v>348</v>
      </c>
      <c r="B204" s="2" t="s">
        <v>34333</v>
      </c>
      <c r="C204" s="3">
        <v>26</v>
      </c>
      <c r="D204" s="2" t="s">
        <v>1099</v>
      </c>
      <c r="E204" s="2" t="s">
        <v>4169</v>
      </c>
      <c r="F204" s="2" t="s">
        <v>907</v>
      </c>
      <c r="G204" s="2" t="s">
        <v>4170</v>
      </c>
      <c r="H204" s="2" t="s">
        <v>3050</v>
      </c>
      <c r="I204" s="2" t="s">
        <v>4171</v>
      </c>
      <c r="J204" s="2" t="s">
        <v>4172</v>
      </c>
      <c r="K204" s="4" t="s">
        <v>4173</v>
      </c>
    </row>
    <row r="205" spans="1:11" ht="15" customHeight="1" x14ac:dyDescent="0.3">
      <c r="A205" s="2" t="s">
        <v>348</v>
      </c>
      <c r="B205" s="2" t="s">
        <v>34333</v>
      </c>
      <c r="C205" s="3">
        <v>26</v>
      </c>
      <c r="D205" s="2" t="s">
        <v>1099</v>
      </c>
      <c r="E205" s="2"/>
      <c r="F205" s="2" t="s">
        <v>1058</v>
      </c>
      <c r="G205" s="2" t="s">
        <v>4174</v>
      </c>
      <c r="H205" s="2" t="s">
        <v>1564</v>
      </c>
      <c r="I205" s="2" t="s">
        <v>3930</v>
      </c>
      <c r="J205" s="2" t="s">
        <v>4175</v>
      </c>
      <c r="K205" s="4" t="s">
        <v>4114</v>
      </c>
    </row>
    <row r="206" spans="1:11" ht="15" customHeight="1" x14ac:dyDescent="0.3">
      <c r="A206" s="2" t="s">
        <v>348</v>
      </c>
      <c r="B206" s="2" t="s">
        <v>34333</v>
      </c>
      <c r="C206" s="3">
        <v>26</v>
      </c>
      <c r="D206" s="2" t="s">
        <v>1099</v>
      </c>
      <c r="E206" s="2" t="s">
        <v>4176</v>
      </c>
      <c r="F206" s="2" t="s">
        <v>907</v>
      </c>
      <c r="G206" s="2" t="s">
        <v>4170</v>
      </c>
      <c r="H206" s="2" t="s">
        <v>3050</v>
      </c>
      <c r="I206" s="2" t="s">
        <v>4177</v>
      </c>
      <c r="J206" s="2" t="s">
        <v>4178</v>
      </c>
      <c r="K206" s="4" t="s">
        <v>4179</v>
      </c>
    </row>
    <row r="207" spans="1:11" ht="15" customHeight="1" x14ac:dyDescent="0.3">
      <c r="A207" s="2" t="s">
        <v>348</v>
      </c>
      <c r="B207" s="2" t="s">
        <v>34333</v>
      </c>
      <c r="C207" s="3">
        <v>26</v>
      </c>
      <c r="D207" s="2" t="s">
        <v>1099</v>
      </c>
      <c r="E207" s="2" t="s">
        <v>4180</v>
      </c>
      <c r="F207" s="2" t="s">
        <v>907</v>
      </c>
      <c r="G207" s="2" t="s">
        <v>4170</v>
      </c>
      <c r="H207" s="2" t="s">
        <v>3050</v>
      </c>
      <c r="I207" s="2" t="s">
        <v>1733</v>
      </c>
      <c r="J207" s="2" t="s">
        <v>4181</v>
      </c>
      <c r="K207" s="4" t="s">
        <v>4182</v>
      </c>
    </row>
    <row r="208" spans="1:11" ht="15" customHeight="1" x14ac:dyDescent="0.3">
      <c r="A208" s="2" t="s">
        <v>348</v>
      </c>
      <c r="B208" s="2" t="s">
        <v>34333</v>
      </c>
      <c r="C208" s="3">
        <v>26</v>
      </c>
      <c r="D208" s="2" t="s">
        <v>1099</v>
      </c>
      <c r="E208" s="2" t="s">
        <v>4183</v>
      </c>
      <c r="F208" s="2" t="s">
        <v>907</v>
      </c>
      <c r="G208" s="2" t="s">
        <v>4170</v>
      </c>
      <c r="H208" s="2" t="s">
        <v>3050</v>
      </c>
      <c r="I208" s="2" t="s">
        <v>4184</v>
      </c>
      <c r="J208" s="2" t="s">
        <v>4185</v>
      </c>
      <c r="K208" s="4" t="s">
        <v>4186</v>
      </c>
    </row>
    <row r="209" spans="1:11" ht="15" customHeight="1" x14ac:dyDescent="0.3">
      <c r="A209" s="2" t="s">
        <v>348</v>
      </c>
      <c r="B209" s="2" t="s">
        <v>34333</v>
      </c>
      <c r="C209" s="3">
        <v>26</v>
      </c>
      <c r="D209" s="2" t="s">
        <v>1099</v>
      </c>
      <c r="E209" s="2" t="s">
        <v>4187</v>
      </c>
      <c r="F209" s="2" t="s">
        <v>907</v>
      </c>
      <c r="G209" s="2" t="s">
        <v>4188</v>
      </c>
      <c r="H209" s="2" t="s">
        <v>3050</v>
      </c>
      <c r="I209" s="2" t="s">
        <v>4189</v>
      </c>
      <c r="J209" s="2" t="s">
        <v>4190</v>
      </c>
      <c r="K209" s="4" t="s">
        <v>4191</v>
      </c>
    </row>
    <row r="210" spans="1:11" ht="15" customHeight="1" x14ac:dyDescent="0.3">
      <c r="A210" s="2" t="s">
        <v>348</v>
      </c>
      <c r="B210" s="2" t="s">
        <v>34333</v>
      </c>
      <c r="C210" s="3">
        <v>26</v>
      </c>
      <c r="D210" s="2" t="s">
        <v>1099</v>
      </c>
      <c r="E210" s="2" t="s">
        <v>4192</v>
      </c>
      <c r="F210" s="2" t="s">
        <v>907</v>
      </c>
      <c r="G210" s="2" t="s">
        <v>4170</v>
      </c>
      <c r="H210" s="2" t="s">
        <v>3050</v>
      </c>
      <c r="I210" s="2" t="s">
        <v>4193</v>
      </c>
      <c r="J210" s="2" t="s">
        <v>4194</v>
      </c>
      <c r="K210" s="4" t="s">
        <v>4195</v>
      </c>
    </row>
    <row r="211" spans="1:11" ht="15" customHeight="1" x14ac:dyDescent="0.3">
      <c r="A211" s="2" t="s">
        <v>348</v>
      </c>
      <c r="B211" s="2" t="s">
        <v>34333</v>
      </c>
      <c r="C211" s="3">
        <v>26</v>
      </c>
      <c r="D211" s="2" t="s">
        <v>1099</v>
      </c>
      <c r="E211" s="2" t="s">
        <v>4196</v>
      </c>
      <c r="F211" s="2" t="s">
        <v>907</v>
      </c>
      <c r="G211" s="2" t="s">
        <v>4188</v>
      </c>
      <c r="H211" s="2" t="s">
        <v>3050</v>
      </c>
      <c r="I211" s="2" t="s">
        <v>4197</v>
      </c>
      <c r="J211" s="2" t="s">
        <v>4198</v>
      </c>
      <c r="K211" s="4" t="s">
        <v>4199</v>
      </c>
    </row>
    <row r="212" spans="1:11" ht="15" customHeight="1" x14ac:dyDescent="0.3">
      <c r="A212" s="2" t="s">
        <v>348</v>
      </c>
      <c r="B212" s="2" t="s">
        <v>34333</v>
      </c>
      <c r="C212" s="3">
        <v>26</v>
      </c>
      <c r="D212" s="2" t="s">
        <v>1099</v>
      </c>
      <c r="E212" s="2" t="s">
        <v>4200</v>
      </c>
      <c r="F212" s="2" t="s">
        <v>907</v>
      </c>
      <c r="G212" s="2" t="s">
        <v>4188</v>
      </c>
      <c r="H212" s="2" t="s">
        <v>3050</v>
      </c>
      <c r="I212" s="2" t="s">
        <v>4197</v>
      </c>
      <c r="J212" s="2" t="s">
        <v>4198</v>
      </c>
      <c r="K212" s="4" t="s">
        <v>4201</v>
      </c>
    </row>
    <row r="213" spans="1:11" ht="15" customHeight="1" x14ac:dyDescent="0.3">
      <c r="A213" s="2" t="s">
        <v>348</v>
      </c>
      <c r="B213" s="2" t="s">
        <v>34333</v>
      </c>
      <c r="C213" s="3">
        <v>26</v>
      </c>
      <c r="D213" s="2" t="s">
        <v>1099</v>
      </c>
      <c r="E213" s="2" t="s">
        <v>4202</v>
      </c>
      <c r="F213" s="2" t="s">
        <v>907</v>
      </c>
      <c r="G213" s="2" t="s">
        <v>4170</v>
      </c>
      <c r="H213" s="2" t="s">
        <v>3050</v>
      </c>
      <c r="I213" s="2" t="s">
        <v>4203</v>
      </c>
      <c r="J213" s="2" t="s">
        <v>4204</v>
      </c>
      <c r="K213" s="4" t="s">
        <v>4205</v>
      </c>
    </row>
    <row r="214" spans="1:11" ht="15" customHeight="1" x14ac:dyDescent="0.3">
      <c r="A214" s="2" t="s">
        <v>348</v>
      </c>
      <c r="B214" s="2" t="s">
        <v>34333</v>
      </c>
      <c r="C214" s="3">
        <v>26</v>
      </c>
      <c r="D214" s="2" t="s">
        <v>1099</v>
      </c>
      <c r="E214" s="2" t="s">
        <v>4206</v>
      </c>
      <c r="F214" s="2" t="s">
        <v>907</v>
      </c>
      <c r="G214" s="2" t="s">
        <v>4170</v>
      </c>
      <c r="H214" s="2" t="s">
        <v>3050</v>
      </c>
      <c r="I214" s="2" t="s">
        <v>4207</v>
      </c>
      <c r="J214" s="2" t="s">
        <v>4208</v>
      </c>
      <c r="K214" s="4" t="s">
        <v>4209</v>
      </c>
    </row>
    <row r="215" spans="1:11" ht="15" customHeight="1" x14ac:dyDescent="0.3">
      <c r="A215" s="2" t="s">
        <v>348</v>
      </c>
      <c r="B215" s="2" t="s">
        <v>34333</v>
      </c>
      <c r="C215" s="3">
        <v>26</v>
      </c>
      <c r="D215" s="2" t="s">
        <v>1099</v>
      </c>
      <c r="E215" s="2" t="s">
        <v>4210</v>
      </c>
      <c r="F215" s="2" t="s">
        <v>907</v>
      </c>
      <c r="G215" s="2" t="s">
        <v>4188</v>
      </c>
      <c r="H215" s="2" t="s">
        <v>3050</v>
      </c>
      <c r="I215" s="2" t="s">
        <v>4211</v>
      </c>
      <c r="J215" s="2" t="s">
        <v>4212</v>
      </c>
      <c r="K215" s="4" t="s">
        <v>4213</v>
      </c>
    </row>
    <row r="216" spans="1:11" ht="15" customHeight="1" x14ac:dyDescent="0.3">
      <c r="A216" s="2" t="s">
        <v>348</v>
      </c>
      <c r="B216" s="2" t="s">
        <v>34333</v>
      </c>
      <c r="C216" s="3">
        <v>26</v>
      </c>
      <c r="D216" s="2" t="s">
        <v>1099</v>
      </c>
      <c r="E216" s="2" t="s">
        <v>4214</v>
      </c>
      <c r="F216" s="2" t="s">
        <v>907</v>
      </c>
      <c r="G216" s="2" t="s">
        <v>4170</v>
      </c>
      <c r="H216" s="2" t="s">
        <v>3050</v>
      </c>
      <c r="I216" s="2" t="s">
        <v>4215</v>
      </c>
      <c r="J216" s="2" t="s">
        <v>4216</v>
      </c>
      <c r="K216" s="4" t="s">
        <v>4217</v>
      </c>
    </row>
    <row r="217" spans="1:11" ht="15" customHeight="1" x14ac:dyDescent="0.3">
      <c r="A217" s="2" t="s">
        <v>348</v>
      </c>
      <c r="B217" s="2" t="s">
        <v>34333</v>
      </c>
      <c r="C217" s="3">
        <v>26</v>
      </c>
      <c r="D217" s="2" t="s">
        <v>1099</v>
      </c>
      <c r="E217" s="2" t="s">
        <v>4218</v>
      </c>
      <c r="F217" s="2" t="s">
        <v>907</v>
      </c>
      <c r="G217" s="2" t="s">
        <v>4219</v>
      </c>
      <c r="H217" s="2" t="s">
        <v>3050</v>
      </c>
      <c r="I217" s="2" t="s">
        <v>4220</v>
      </c>
      <c r="J217" s="2" t="s">
        <v>4221</v>
      </c>
      <c r="K217" s="4" t="s">
        <v>4222</v>
      </c>
    </row>
    <row r="218" spans="1:11" ht="15" customHeight="1" x14ac:dyDescent="0.3">
      <c r="A218" s="2" t="s">
        <v>348</v>
      </c>
      <c r="B218" s="2" t="s">
        <v>34333</v>
      </c>
      <c r="C218" s="3">
        <v>26</v>
      </c>
      <c r="D218" s="2" t="s">
        <v>1099</v>
      </c>
      <c r="E218" s="2" t="s">
        <v>4223</v>
      </c>
      <c r="F218" s="2" t="s">
        <v>907</v>
      </c>
      <c r="G218" s="2" t="s">
        <v>4224</v>
      </c>
      <c r="H218" s="2" t="s">
        <v>3050</v>
      </c>
      <c r="I218" s="2" t="s">
        <v>4225</v>
      </c>
      <c r="J218" s="2" t="s">
        <v>4226</v>
      </c>
      <c r="K218" s="4" t="s">
        <v>4227</v>
      </c>
    </row>
    <row r="219" spans="1:11" ht="15" customHeight="1" x14ac:dyDescent="0.3">
      <c r="A219" s="2" t="s">
        <v>348</v>
      </c>
      <c r="B219" s="2" t="s">
        <v>34333</v>
      </c>
      <c r="C219" s="3">
        <v>26</v>
      </c>
      <c r="D219" s="2" t="s">
        <v>1099</v>
      </c>
      <c r="E219" s="2" t="s">
        <v>4228</v>
      </c>
      <c r="F219" s="2" t="s">
        <v>907</v>
      </c>
      <c r="G219" s="2" t="s">
        <v>4219</v>
      </c>
      <c r="H219" s="2" t="s">
        <v>3050</v>
      </c>
      <c r="I219" s="2" t="s">
        <v>4229</v>
      </c>
      <c r="J219" s="2" t="s">
        <v>1691</v>
      </c>
      <c r="K219" s="4" t="s">
        <v>4230</v>
      </c>
    </row>
    <row r="220" spans="1:11" ht="15" customHeight="1" x14ac:dyDescent="0.3">
      <c r="A220" s="2" t="s">
        <v>348</v>
      </c>
      <c r="B220" s="2" t="s">
        <v>34333</v>
      </c>
      <c r="C220" s="3">
        <v>26</v>
      </c>
      <c r="D220" s="2" t="s">
        <v>1099</v>
      </c>
      <c r="E220" s="2" t="s">
        <v>4231</v>
      </c>
      <c r="F220" s="2" t="s">
        <v>907</v>
      </c>
      <c r="G220" s="2" t="s">
        <v>4146</v>
      </c>
      <c r="H220" s="2" t="s">
        <v>3050</v>
      </c>
      <c r="I220" s="2" t="s">
        <v>4232</v>
      </c>
      <c r="J220" s="2" t="s">
        <v>4233</v>
      </c>
      <c r="K220" s="4" t="s">
        <v>4234</v>
      </c>
    </row>
    <row r="221" spans="1:11" ht="15" customHeight="1" x14ac:dyDescent="0.3">
      <c r="A221" s="2" t="s">
        <v>348</v>
      </c>
      <c r="B221" s="2" t="s">
        <v>34333</v>
      </c>
      <c r="C221" s="3">
        <v>26</v>
      </c>
      <c r="D221" s="2" t="s">
        <v>1099</v>
      </c>
      <c r="E221" s="2" t="s">
        <v>4235</v>
      </c>
      <c r="F221" s="2" t="s">
        <v>907</v>
      </c>
      <c r="G221" s="2" t="s">
        <v>4146</v>
      </c>
      <c r="H221" s="2" t="s">
        <v>3050</v>
      </c>
      <c r="I221" s="2" t="s">
        <v>4236</v>
      </c>
      <c r="J221" s="2" t="s">
        <v>4237</v>
      </c>
      <c r="K221" s="4" t="s">
        <v>4238</v>
      </c>
    </row>
    <row r="222" spans="1:11" ht="15" customHeight="1" x14ac:dyDescent="0.3">
      <c r="A222" s="2" t="s">
        <v>348</v>
      </c>
      <c r="B222" s="2" t="s">
        <v>34333</v>
      </c>
      <c r="C222" s="3">
        <v>26</v>
      </c>
      <c r="D222" s="2" t="s">
        <v>1099</v>
      </c>
      <c r="E222" s="2" t="s">
        <v>4239</v>
      </c>
      <c r="F222" s="2" t="s">
        <v>907</v>
      </c>
      <c r="G222" s="2" t="s">
        <v>4146</v>
      </c>
      <c r="H222" s="2" t="s">
        <v>3050</v>
      </c>
      <c r="I222" s="2" t="s">
        <v>4240</v>
      </c>
      <c r="J222" s="2" t="s">
        <v>4241</v>
      </c>
      <c r="K222" s="4" t="s">
        <v>4242</v>
      </c>
    </row>
    <row r="223" spans="1:11" ht="15" customHeight="1" x14ac:dyDescent="0.3">
      <c r="A223" s="2" t="s">
        <v>348</v>
      </c>
      <c r="B223" s="2" t="s">
        <v>34333</v>
      </c>
      <c r="C223" s="3">
        <v>26</v>
      </c>
      <c r="D223" s="2" t="s">
        <v>1099</v>
      </c>
      <c r="E223" s="2" t="s">
        <v>4243</v>
      </c>
      <c r="F223" s="2" t="s">
        <v>907</v>
      </c>
      <c r="G223" s="2" t="s">
        <v>4146</v>
      </c>
      <c r="H223" s="2" t="s">
        <v>3050</v>
      </c>
      <c r="I223" s="2" t="s">
        <v>4244</v>
      </c>
      <c r="J223" s="2" t="s">
        <v>4245</v>
      </c>
      <c r="K223" s="4" t="s">
        <v>4246</v>
      </c>
    </row>
    <row r="224" spans="1:11" ht="15" customHeight="1" x14ac:dyDescent="0.3">
      <c r="A224" s="2" t="s">
        <v>348</v>
      </c>
      <c r="B224" s="2" t="s">
        <v>34333</v>
      </c>
      <c r="C224" s="3">
        <v>26</v>
      </c>
      <c r="D224" s="2" t="s">
        <v>1099</v>
      </c>
      <c r="E224" s="2" t="s">
        <v>4247</v>
      </c>
      <c r="F224" s="2" t="s">
        <v>907</v>
      </c>
      <c r="G224" s="2" t="s">
        <v>4146</v>
      </c>
      <c r="H224" s="2" t="s">
        <v>3050</v>
      </c>
      <c r="I224" s="2" t="s">
        <v>4248</v>
      </c>
      <c r="J224" s="2" t="s">
        <v>4249</v>
      </c>
      <c r="K224" s="4" t="s">
        <v>4250</v>
      </c>
    </row>
    <row r="225" spans="1:11" ht="15" customHeight="1" x14ac:dyDescent="0.3">
      <c r="A225" s="2" t="s">
        <v>348</v>
      </c>
      <c r="B225" s="2" t="s">
        <v>34333</v>
      </c>
      <c r="C225" s="3">
        <v>26</v>
      </c>
      <c r="D225" s="2" t="s">
        <v>1099</v>
      </c>
      <c r="E225" s="2" t="s">
        <v>4251</v>
      </c>
      <c r="F225" s="2" t="s">
        <v>907</v>
      </c>
      <c r="G225" s="2" t="s">
        <v>4146</v>
      </c>
      <c r="H225" s="2" t="s">
        <v>3050</v>
      </c>
      <c r="I225" s="2" t="s">
        <v>4252</v>
      </c>
      <c r="J225" s="2" t="s">
        <v>4253</v>
      </c>
      <c r="K225" s="4" t="s">
        <v>4254</v>
      </c>
    </row>
    <row r="226" spans="1:11" ht="15" customHeight="1" x14ac:dyDescent="0.3">
      <c r="A226" s="2" t="s">
        <v>361</v>
      </c>
      <c r="B226" s="2" t="s">
        <v>34334</v>
      </c>
      <c r="C226" s="3">
        <v>27</v>
      </c>
      <c r="D226" s="2" t="s">
        <v>1105</v>
      </c>
      <c r="E226" s="2" t="s">
        <v>4255</v>
      </c>
      <c r="F226" s="2" t="s">
        <v>907</v>
      </c>
      <c r="G226" s="2" t="s">
        <v>4256</v>
      </c>
      <c r="H226" s="2" t="s">
        <v>286</v>
      </c>
      <c r="I226" s="2" t="s">
        <v>4257</v>
      </c>
      <c r="J226" s="2" t="s">
        <v>4258</v>
      </c>
      <c r="K226" s="4" t="s">
        <v>369</v>
      </c>
    </row>
    <row r="227" spans="1:11" ht="15" customHeight="1" x14ac:dyDescent="0.3">
      <c r="A227" s="2" t="s">
        <v>361</v>
      </c>
      <c r="B227" s="2" t="s">
        <v>34334</v>
      </c>
      <c r="C227" s="3">
        <v>27</v>
      </c>
      <c r="D227" s="2" t="s">
        <v>1105</v>
      </c>
      <c r="E227" s="2" t="s">
        <v>4259</v>
      </c>
      <c r="F227" s="2" t="s">
        <v>907</v>
      </c>
      <c r="G227" s="2" t="s">
        <v>4260</v>
      </c>
      <c r="H227" s="2" t="s">
        <v>286</v>
      </c>
      <c r="I227" s="2" t="s">
        <v>3947</v>
      </c>
      <c r="J227" s="2" t="s">
        <v>4261</v>
      </c>
      <c r="K227" s="4" t="s">
        <v>369</v>
      </c>
    </row>
    <row r="228" spans="1:11" ht="15" customHeight="1" x14ac:dyDescent="0.3">
      <c r="A228" s="2" t="s">
        <v>361</v>
      </c>
      <c r="B228" s="2" t="s">
        <v>34334</v>
      </c>
      <c r="C228" s="3">
        <v>27</v>
      </c>
      <c r="D228" s="2" t="s">
        <v>1105</v>
      </c>
      <c r="E228" s="2" t="s">
        <v>4262</v>
      </c>
      <c r="F228" s="2" t="s">
        <v>907</v>
      </c>
      <c r="G228" s="2" t="s">
        <v>4263</v>
      </c>
      <c r="H228" s="2" t="s">
        <v>286</v>
      </c>
      <c r="I228" s="2" t="s">
        <v>4264</v>
      </c>
      <c r="J228" s="2" t="s">
        <v>4265</v>
      </c>
      <c r="K228" s="4" t="s">
        <v>369</v>
      </c>
    </row>
    <row r="229" spans="1:11" ht="15" customHeight="1" x14ac:dyDescent="0.3">
      <c r="A229" s="2" t="s">
        <v>361</v>
      </c>
      <c r="B229" s="2" t="s">
        <v>34334</v>
      </c>
      <c r="C229" s="3">
        <v>27</v>
      </c>
      <c r="D229" s="2" t="s">
        <v>1105</v>
      </c>
      <c r="E229" s="2" t="s">
        <v>4266</v>
      </c>
      <c r="F229" s="2" t="s">
        <v>907</v>
      </c>
      <c r="G229" s="2" t="s">
        <v>4267</v>
      </c>
      <c r="H229" s="2" t="s">
        <v>286</v>
      </c>
      <c r="I229" s="2" t="s">
        <v>4268</v>
      </c>
      <c r="J229" s="2" t="s">
        <v>4269</v>
      </c>
      <c r="K229" s="4" t="s">
        <v>369</v>
      </c>
    </row>
    <row r="230" spans="1:11" ht="15" customHeight="1" x14ac:dyDescent="0.3">
      <c r="A230" s="2" t="s">
        <v>361</v>
      </c>
      <c r="B230" s="2" t="s">
        <v>34334</v>
      </c>
      <c r="C230" s="3">
        <v>27</v>
      </c>
      <c r="D230" s="2" t="s">
        <v>1105</v>
      </c>
      <c r="E230" s="2" t="s">
        <v>4270</v>
      </c>
      <c r="F230" s="2" t="s">
        <v>907</v>
      </c>
      <c r="G230" s="2" t="s">
        <v>4256</v>
      </c>
      <c r="H230" s="2" t="s">
        <v>286</v>
      </c>
      <c r="I230" s="2" t="s">
        <v>4271</v>
      </c>
      <c r="J230" s="2" t="s">
        <v>3840</v>
      </c>
      <c r="K230" s="4" t="s">
        <v>4272</v>
      </c>
    </row>
    <row r="231" spans="1:11" ht="15" customHeight="1" x14ac:dyDescent="0.3">
      <c r="A231" s="2" t="s">
        <v>361</v>
      </c>
      <c r="B231" s="2" t="s">
        <v>34334</v>
      </c>
      <c r="C231" s="3">
        <v>27</v>
      </c>
      <c r="D231" s="2" t="s">
        <v>1105</v>
      </c>
      <c r="E231" s="2" t="s">
        <v>4273</v>
      </c>
      <c r="F231" s="2" t="s">
        <v>907</v>
      </c>
      <c r="G231" s="2" t="s">
        <v>4263</v>
      </c>
      <c r="H231" s="2" t="s">
        <v>286</v>
      </c>
      <c r="I231" s="2" t="s">
        <v>4274</v>
      </c>
      <c r="J231" s="2" t="s">
        <v>4113</v>
      </c>
      <c r="K231" s="4" t="s">
        <v>4275</v>
      </c>
    </row>
    <row r="232" spans="1:11" ht="15" customHeight="1" x14ac:dyDescent="0.3">
      <c r="A232" s="2" t="s">
        <v>361</v>
      </c>
      <c r="B232" s="2" t="s">
        <v>34334</v>
      </c>
      <c r="C232" s="3">
        <v>27</v>
      </c>
      <c r="D232" s="2" t="s">
        <v>1105</v>
      </c>
      <c r="E232" s="2" t="s">
        <v>4276</v>
      </c>
      <c r="F232" s="2" t="s">
        <v>907</v>
      </c>
      <c r="G232" s="2" t="s">
        <v>4267</v>
      </c>
      <c r="H232" s="2" t="s">
        <v>286</v>
      </c>
      <c r="I232" s="2" t="s">
        <v>4277</v>
      </c>
      <c r="J232" s="2" t="s">
        <v>4278</v>
      </c>
      <c r="K232" s="4" t="s">
        <v>4279</v>
      </c>
    </row>
    <row r="233" spans="1:11" ht="15" customHeight="1" x14ac:dyDescent="0.3">
      <c r="A233" s="2" t="s">
        <v>361</v>
      </c>
      <c r="B233" s="2" t="s">
        <v>34334</v>
      </c>
      <c r="C233" s="3">
        <v>27</v>
      </c>
      <c r="D233" s="2" t="s">
        <v>1105</v>
      </c>
      <c r="E233" s="2" t="s">
        <v>4280</v>
      </c>
      <c r="F233" s="2" t="s">
        <v>3866</v>
      </c>
      <c r="G233" s="2" t="s">
        <v>4260</v>
      </c>
      <c r="H233" s="2" t="s">
        <v>286</v>
      </c>
      <c r="I233" s="2" t="s">
        <v>4281</v>
      </c>
      <c r="J233" s="2" t="s">
        <v>4282</v>
      </c>
      <c r="K233" s="4" t="s">
        <v>4283</v>
      </c>
    </row>
    <row r="234" spans="1:11" ht="15" customHeight="1" x14ac:dyDescent="0.3">
      <c r="A234" s="2" t="s">
        <v>361</v>
      </c>
      <c r="B234" s="2" t="s">
        <v>34334</v>
      </c>
      <c r="C234" s="3">
        <v>27</v>
      </c>
      <c r="D234" s="2" t="s">
        <v>1105</v>
      </c>
      <c r="E234" s="2" t="s">
        <v>4284</v>
      </c>
      <c r="F234" s="2" t="s">
        <v>907</v>
      </c>
      <c r="G234" s="2" t="s">
        <v>4263</v>
      </c>
      <c r="H234" s="2" t="s">
        <v>286</v>
      </c>
      <c r="I234" s="2" t="s">
        <v>4285</v>
      </c>
      <c r="J234" s="2" t="s">
        <v>4286</v>
      </c>
      <c r="K234" s="4" t="s">
        <v>4287</v>
      </c>
    </row>
    <row r="235" spans="1:11" ht="15" customHeight="1" x14ac:dyDescent="0.3">
      <c r="A235" s="2" t="s">
        <v>361</v>
      </c>
      <c r="B235" s="2" t="s">
        <v>34334</v>
      </c>
      <c r="C235" s="3">
        <v>27</v>
      </c>
      <c r="D235" s="2" t="s">
        <v>1105</v>
      </c>
      <c r="E235" s="2" t="s">
        <v>4288</v>
      </c>
      <c r="F235" s="2" t="s">
        <v>907</v>
      </c>
      <c r="G235" s="2" t="s">
        <v>4267</v>
      </c>
      <c r="H235" s="2" t="s">
        <v>286</v>
      </c>
      <c r="I235" s="2" t="s">
        <v>4289</v>
      </c>
      <c r="J235" s="2" t="s">
        <v>4290</v>
      </c>
      <c r="K235" s="4" t="s">
        <v>4291</v>
      </c>
    </row>
    <row r="236" spans="1:11" ht="15" customHeight="1" x14ac:dyDescent="0.3">
      <c r="A236" s="2" t="s">
        <v>361</v>
      </c>
      <c r="B236" s="2" t="s">
        <v>34334</v>
      </c>
      <c r="C236" s="3">
        <v>27</v>
      </c>
      <c r="D236" s="2" t="s">
        <v>1105</v>
      </c>
      <c r="E236" s="2" t="s">
        <v>4292</v>
      </c>
      <c r="F236" s="2" t="s">
        <v>3866</v>
      </c>
      <c r="G236" s="2" t="s">
        <v>4260</v>
      </c>
      <c r="H236" s="2" t="s">
        <v>286</v>
      </c>
      <c r="I236" s="2" t="s">
        <v>2085</v>
      </c>
      <c r="J236" s="2" t="s">
        <v>4293</v>
      </c>
      <c r="K236" s="4" t="s">
        <v>4294</v>
      </c>
    </row>
    <row r="237" spans="1:11" ht="15" customHeight="1" x14ac:dyDescent="0.3">
      <c r="A237" s="2" t="s">
        <v>361</v>
      </c>
      <c r="B237" s="2" t="s">
        <v>34334</v>
      </c>
      <c r="C237" s="3">
        <v>27</v>
      </c>
      <c r="D237" s="2" t="s">
        <v>1105</v>
      </c>
      <c r="E237" s="2" t="s">
        <v>4295</v>
      </c>
      <c r="F237" s="2" t="s">
        <v>907</v>
      </c>
      <c r="G237" s="2" t="s">
        <v>4263</v>
      </c>
      <c r="H237" s="2" t="s">
        <v>286</v>
      </c>
      <c r="I237" s="2" t="s">
        <v>3532</v>
      </c>
      <c r="J237" s="2" t="s">
        <v>3170</v>
      </c>
      <c r="K237" s="4" t="s">
        <v>4296</v>
      </c>
    </row>
    <row r="238" spans="1:11" ht="15" customHeight="1" x14ac:dyDescent="0.3">
      <c r="A238" s="2" t="s">
        <v>361</v>
      </c>
      <c r="B238" s="2" t="s">
        <v>34334</v>
      </c>
      <c r="C238" s="3">
        <v>27</v>
      </c>
      <c r="D238" s="2" t="s">
        <v>1105</v>
      </c>
      <c r="E238" s="2" t="s">
        <v>4297</v>
      </c>
      <c r="F238" s="2" t="s">
        <v>907</v>
      </c>
      <c r="G238" s="2" t="s">
        <v>4267</v>
      </c>
      <c r="H238" s="2" t="s">
        <v>286</v>
      </c>
      <c r="I238" s="2" t="s">
        <v>4298</v>
      </c>
      <c r="J238" s="2" t="s">
        <v>4299</v>
      </c>
      <c r="K238" s="4" t="s">
        <v>4300</v>
      </c>
    </row>
    <row r="239" spans="1:11" ht="15" customHeight="1" x14ac:dyDescent="0.3">
      <c r="A239" s="2" t="s">
        <v>361</v>
      </c>
      <c r="B239" s="2" t="s">
        <v>34334</v>
      </c>
      <c r="C239" s="3">
        <v>27</v>
      </c>
      <c r="D239" s="2" t="s">
        <v>1105</v>
      </c>
      <c r="E239" s="2" t="s">
        <v>4301</v>
      </c>
      <c r="F239" s="2" t="s">
        <v>3866</v>
      </c>
      <c r="G239" s="2" t="s">
        <v>4260</v>
      </c>
      <c r="H239" s="2" t="s">
        <v>286</v>
      </c>
      <c r="I239" s="2" t="s">
        <v>4302</v>
      </c>
      <c r="J239" s="2" t="s">
        <v>4303</v>
      </c>
      <c r="K239" s="4" t="s">
        <v>4304</v>
      </c>
    </row>
    <row r="240" spans="1:11" ht="15" customHeight="1" x14ac:dyDescent="0.3">
      <c r="A240" s="2" t="s">
        <v>361</v>
      </c>
      <c r="B240" s="2" t="s">
        <v>34334</v>
      </c>
      <c r="C240" s="3">
        <v>27</v>
      </c>
      <c r="D240" s="2" t="s">
        <v>1105</v>
      </c>
      <c r="E240" s="2" t="s">
        <v>4305</v>
      </c>
      <c r="F240" s="2" t="s">
        <v>3866</v>
      </c>
      <c r="G240" s="2" t="s">
        <v>4306</v>
      </c>
      <c r="H240" s="2" t="s">
        <v>4307</v>
      </c>
      <c r="I240" s="2" t="s">
        <v>4308</v>
      </c>
      <c r="J240" s="2" t="s">
        <v>3099</v>
      </c>
      <c r="K240" s="4" t="s">
        <v>4309</v>
      </c>
    </row>
    <row r="241" spans="1:11" ht="15" customHeight="1" x14ac:dyDescent="0.3">
      <c r="A241" s="2" t="s">
        <v>361</v>
      </c>
      <c r="B241" s="2" t="s">
        <v>34334</v>
      </c>
      <c r="C241" s="3">
        <v>27</v>
      </c>
      <c r="D241" s="2" t="s">
        <v>1105</v>
      </c>
      <c r="E241" s="2" t="s">
        <v>4310</v>
      </c>
      <c r="F241" s="2" t="s">
        <v>3866</v>
      </c>
      <c r="G241" s="2" t="s">
        <v>4306</v>
      </c>
      <c r="H241" s="2" t="s">
        <v>4307</v>
      </c>
      <c r="I241" s="2" t="s">
        <v>4311</v>
      </c>
      <c r="J241" s="2" t="s">
        <v>3099</v>
      </c>
      <c r="K241" s="4" t="s">
        <v>369</v>
      </c>
    </row>
    <row r="242" spans="1:11" ht="15" customHeight="1" x14ac:dyDescent="0.3">
      <c r="A242" s="2" t="s">
        <v>361</v>
      </c>
      <c r="B242" s="2" t="s">
        <v>34334</v>
      </c>
      <c r="C242" s="3">
        <v>27</v>
      </c>
      <c r="D242" s="2" t="s">
        <v>1105</v>
      </c>
      <c r="E242" s="2" t="s">
        <v>4312</v>
      </c>
      <c r="F242" s="2" t="s">
        <v>907</v>
      </c>
      <c r="G242" s="2" t="s">
        <v>4260</v>
      </c>
      <c r="H242" s="2" t="s">
        <v>286</v>
      </c>
      <c r="I242" s="2" t="s">
        <v>4313</v>
      </c>
      <c r="J242" s="2" t="s">
        <v>4314</v>
      </c>
      <c r="K242" s="4" t="s">
        <v>4315</v>
      </c>
    </row>
    <row r="243" spans="1:11" ht="15" customHeight="1" x14ac:dyDescent="0.3">
      <c r="A243" s="2" t="s">
        <v>361</v>
      </c>
      <c r="B243" s="2" t="s">
        <v>34334</v>
      </c>
      <c r="C243" s="3">
        <v>27</v>
      </c>
      <c r="D243" s="2" t="s">
        <v>1105</v>
      </c>
      <c r="E243" s="2" t="s">
        <v>4316</v>
      </c>
      <c r="F243" s="2" t="s">
        <v>907</v>
      </c>
      <c r="G243" s="2" t="s">
        <v>4317</v>
      </c>
      <c r="H243" s="2" t="s">
        <v>286</v>
      </c>
      <c r="I243" s="2" t="s">
        <v>4318</v>
      </c>
      <c r="J243" s="2" t="s">
        <v>4314</v>
      </c>
      <c r="K243" s="4" t="s">
        <v>4319</v>
      </c>
    </row>
    <row r="244" spans="1:11" ht="15" customHeight="1" x14ac:dyDescent="0.3">
      <c r="A244" s="2" t="s">
        <v>361</v>
      </c>
      <c r="B244" s="2" t="s">
        <v>34334</v>
      </c>
      <c r="C244" s="3">
        <v>27</v>
      </c>
      <c r="D244" s="2" t="s">
        <v>1105</v>
      </c>
      <c r="E244" s="2" t="s">
        <v>4320</v>
      </c>
      <c r="F244" s="2" t="s">
        <v>3866</v>
      </c>
      <c r="G244" s="2" t="s">
        <v>4306</v>
      </c>
      <c r="H244" s="2" t="s">
        <v>4307</v>
      </c>
      <c r="I244" s="2" t="s">
        <v>4321</v>
      </c>
      <c r="J244" s="2" t="s">
        <v>2559</v>
      </c>
      <c r="K244" s="4" t="s">
        <v>4322</v>
      </c>
    </row>
    <row r="245" spans="1:11" ht="15" customHeight="1" x14ac:dyDescent="0.3">
      <c r="A245" s="2" t="s">
        <v>361</v>
      </c>
      <c r="B245" s="2" t="s">
        <v>34334</v>
      </c>
      <c r="C245" s="3">
        <v>27</v>
      </c>
      <c r="D245" s="2" t="s">
        <v>1105</v>
      </c>
      <c r="E245" s="2" t="s">
        <v>4323</v>
      </c>
      <c r="F245" s="2" t="s">
        <v>907</v>
      </c>
      <c r="G245" s="2" t="s">
        <v>4260</v>
      </c>
      <c r="H245" s="2" t="s">
        <v>286</v>
      </c>
      <c r="I245" s="2" t="s">
        <v>4324</v>
      </c>
      <c r="J245" s="2" t="s">
        <v>4325</v>
      </c>
      <c r="K245" s="4" t="s">
        <v>4326</v>
      </c>
    </row>
    <row r="246" spans="1:11" ht="15" customHeight="1" x14ac:dyDescent="0.3">
      <c r="A246" s="2" t="s">
        <v>361</v>
      </c>
      <c r="B246" s="2" t="s">
        <v>34334</v>
      </c>
      <c r="C246" s="3">
        <v>27</v>
      </c>
      <c r="D246" s="2" t="s">
        <v>1105</v>
      </c>
      <c r="E246" s="2" t="s">
        <v>4327</v>
      </c>
      <c r="F246" s="2" t="s">
        <v>907</v>
      </c>
      <c r="G246" s="2" t="s">
        <v>4328</v>
      </c>
      <c r="H246" s="2" t="s">
        <v>4307</v>
      </c>
      <c r="I246" s="2" t="s">
        <v>3554</v>
      </c>
      <c r="J246" s="2" t="s">
        <v>4329</v>
      </c>
      <c r="K246" s="4" t="s">
        <v>4330</v>
      </c>
    </row>
    <row r="247" spans="1:11" ht="15" customHeight="1" x14ac:dyDescent="0.3">
      <c r="A247" s="2" t="s">
        <v>361</v>
      </c>
      <c r="B247" s="2" t="s">
        <v>34334</v>
      </c>
      <c r="C247" s="3">
        <v>27</v>
      </c>
      <c r="D247" s="2" t="s">
        <v>1105</v>
      </c>
      <c r="E247" s="2" t="s">
        <v>4331</v>
      </c>
      <c r="F247" s="2" t="s">
        <v>3866</v>
      </c>
      <c r="G247" s="2" t="s">
        <v>4306</v>
      </c>
      <c r="H247" s="2" t="s">
        <v>4307</v>
      </c>
      <c r="I247" s="2" t="s">
        <v>4332</v>
      </c>
      <c r="J247" s="2" t="s">
        <v>4333</v>
      </c>
      <c r="K247" s="4" t="s">
        <v>4334</v>
      </c>
    </row>
    <row r="248" spans="1:11" ht="15" customHeight="1" x14ac:dyDescent="0.3">
      <c r="A248" s="2" t="s">
        <v>361</v>
      </c>
      <c r="B248" s="2" t="s">
        <v>34334</v>
      </c>
      <c r="C248" s="3">
        <v>27</v>
      </c>
      <c r="D248" s="2" t="s">
        <v>1105</v>
      </c>
      <c r="E248" s="2" t="s">
        <v>4335</v>
      </c>
      <c r="F248" s="2" t="s">
        <v>907</v>
      </c>
      <c r="G248" s="2" t="s">
        <v>4260</v>
      </c>
      <c r="H248" s="2" t="s">
        <v>286</v>
      </c>
      <c r="I248" s="2" t="s">
        <v>3559</v>
      </c>
      <c r="J248" s="2" t="s">
        <v>4336</v>
      </c>
      <c r="K248" s="4" t="s">
        <v>4337</v>
      </c>
    </row>
    <row r="249" spans="1:11" ht="15" customHeight="1" x14ac:dyDescent="0.3">
      <c r="A249" s="2" t="s">
        <v>361</v>
      </c>
      <c r="B249" s="2" t="s">
        <v>34334</v>
      </c>
      <c r="C249" s="3">
        <v>27</v>
      </c>
      <c r="D249" s="2" t="s">
        <v>1105</v>
      </c>
      <c r="E249" s="2" t="s">
        <v>4338</v>
      </c>
      <c r="F249" s="2" t="s">
        <v>907</v>
      </c>
      <c r="G249" s="2" t="s">
        <v>4328</v>
      </c>
      <c r="H249" s="2" t="s">
        <v>4307</v>
      </c>
      <c r="I249" s="2" t="s">
        <v>4128</v>
      </c>
      <c r="J249" s="2" t="s">
        <v>4339</v>
      </c>
      <c r="K249" s="4" t="s">
        <v>4340</v>
      </c>
    </row>
    <row r="250" spans="1:11" ht="15" customHeight="1" x14ac:dyDescent="0.3">
      <c r="A250" s="2" t="s">
        <v>361</v>
      </c>
      <c r="B250" s="2" t="s">
        <v>34334</v>
      </c>
      <c r="C250" s="3">
        <v>27</v>
      </c>
      <c r="D250" s="2" t="s">
        <v>1105</v>
      </c>
      <c r="E250" s="2" t="s">
        <v>4341</v>
      </c>
      <c r="F250" s="2" t="s">
        <v>3866</v>
      </c>
      <c r="G250" s="2" t="s">
        <v>4306</v>
      </c>
      <c r="H250" s="2" t="s">
        <v>4307</v>
      </c>
      <c r="I250" s="2" t="s">
        <v>4342</v>
      </c>
      <c r="J250" s="2" t="s">
        <v>4343</v>
      </c>
      <c r="K250" s="4" t="s">
        <v>4344</v>
      </c>
    </row>
    <row r="251" spans="1:11" ht="15" customHeight="1" x14ac:dyDescent="0.3">
      <c r="A251" s="2" t="s">
        <v>361</v>
      </c>
      <c r="B251" s="2" t="s">
        <v>34334</v>
      </c>
      <c r="C251" s="3">
        <v>27</v>
      </c>
      <c r="D251" s="2" t="s">
        <v>1105</v>
      </c>
      <c r="E251" s="2" t="s">
        <v>4345</v>
      </c>
      <c r="F251" s="2" t="s">
        <v>3866</v>
      </c>
      <c r="G251" s="2" t="s">
        <v>4346</v>
      </c>
      <c r="H251" s="2" t="s">
        <v>4347</v>
      </c>
      <c r="I251" s="2" t="s">
        <v>4342</v>
      </c>
      <c r="J251" s="2" t="s">
        <v>4343</v>
      </c>
      <c r="K251" s="4" t="s">
        <v>4348</v>
      </c>
    </row>
    <row r="252" spans="1:11" ht="15" customHeight="1" x14ac:dyDescent="0.3">
      <c r="A252" s="2" t="s">
        <v>361</v>
      </c>
      <c r="B252" s="2" t="s">
        <v>34334</v>
      </c>
      <c r="C252" s="3">
        <v>27</v>
      </c>
      <c r="D252" s="2" t="s">
        <v>1105</v>
      </c>
      <c r="E252" s="2" t="s">
        <v>4349</v>
      </c>
      <c r="F252" s="2" t="s">
        <v>907</v>
      </c>
      <c r="G252" s="2" t="s">
        <v>4260</v>
      </c>
      <c r="H252" s="2" t="s">
        <v>286</v>
      </c>
      <c r="I252" s="2" t="s">
        <v>3943</v>
      </c>
      <c r="J252" s="2" t="s">
        <v>3944</v>
      </c>
      <c r="K252" s="4" t="s">
        <v>4350</v>
      </c>
    </row>
    <row r="253" spans="1:11" ht="15" customHeight="1" x14ac:dyDescent="0.3">
      <c r="A253" s="2" t="s">
        <v>361</v>
      </c>
      <c r="B253" s="2" t="s">
        <v>34334</v>
      </c>
      <c r="C253" s="3">
        <v>27</v>
      </c>
      <c r="D253" s="2" t="s">
        <v>1105</v>
      </c>
      <c r="E253" s="2" t="s">
        <v>4351</v>
      </c>
      <c r="F253" s="2" t="s">
        <v>3866</v>
      </c>
      <c r="G253" s="2" t="s">
        <v>4352</v>
      </c>
      <c r="H253" s="2" t="s">
        <v>4353</v>
      </c>
      <c r="I253" s="2" t="s">
        <v>4354</v>
      </c>
      <c r="J253" s="2" t="s">
        <v>3944</v>
      </c>
      <c r="K253" s="4" t="s">
        <v>4355</v>
      </c>
    </row>
    <row r="254" spans="1:11" ht="15" customHeight="1" x14ac:dyDescent="0.3">
      <c r="A254" s="2" t="s">
        <v>361</v>
      </c>
      <c r="B254" s="2" t="s">
        <v>34334</v>
      </c>
      <c r="C254" s="3">
        <v>27</v>
      </c>
      <c r="D254" s="2" t="s">
        <v>1105</v>
      </c>
      <c r="E254" s="2" t="s">
        <v>4356</v>
      </c>
      <c r="F254" s="2" t="s">
        <v>3866</v>
      </c>
      <c r="G254" s="2" t="s">
        <v>4352</v>
      </c>
      <c r="H254" s="2" t="s">
        <v>4353</v>
      </c>
      <c r="I254" s="2" t="s">
        <v>3872</v>
      </c>
      <c r="J254" s="2" t="s">
        <v>3944</v>
      </c>
      <c r="K254" s="4" t="s">
        <v>369</v>
      </c>
    </row>
    <row r="255" spans="1:11" ht="15" customHeight="1" x14ac:dyDescent="0.3">
      <c r="A255" s="2" t="s">
        <v>361</v>
      </c>
      <c r="B255" s="2" t="s">
        <v>34334</v>
      </c>
      <c r="C255" s="3">
        <v>27</v>
      </c>
      <c r="D255" s="2" t="s">
        <v>1105</v>
      </c>
      <c r="E255" s="2" t="s">
        <v>4357</v>
      </c>
      <c r="F255" s="2" t="s">
        <v>907</v>
      </c>
      <c r="G255" s="2" t="s">
        <v>4328</v>
      </c>
      <c r="H255" s="2" t="s">
        <v>4307</v>
      </c>
      <c r="I255" s="2" t="s">
        <v>3526</v>
      </c>
      <c r="J255" s="2" t="s">
        <v>4358</v>
      </c>
      <c r="K255" s="4" t="s">
        <v>4359</v>
      </c>
    </row>
    <row r="256" spans="1:11" ht="15" customHeight="1" x14ac:dyDescent="0.3">
      <c r="A256" s="2" t="s">
        <v>361</v>
      </c>
      <c r="B256" s="2" t="s">
        <v>34334</v>
      </c>
      <c r="C256" s="3">
        <v>27</v>
      </c>
      <c r="D256" s="2" t="s">
        <v>1105</v>
      </c>
      <c r="E256" s="2" t="s">
        <v>4360</v>
      </c>
      <c r="F256" s="2" t="s">
        <v>907</v>
      </c>
      <c r="G256" s="2" t="s">
        <v>4328</v>
      </c>
      <c r="H256" s="2" t="s">
        <v>4307</v>
      </c>
      <c r="I256" s="2" t="s">
        <v>4361</v>
      </c>
      <c r="J256" s="2" t="s">
        <v>3582</v>
      </c>
      <c r="K256" s="4" t="s">
        <v>4362</v>
      </c>
    </row>
    <row r="257" spans="1:11" ht="15" customHeight="1" x14ac:dyDescent="0.3">
      <c r="A257" s="2" t="s">
        <v>361</v>
      </c>
      <c r="B257" s="2" t="s">
        <v>34334</v>
      </c>
      <c r="C257" s="3">
        <v>27</v>
      </c>
      <c r="D257" s="2" t="s">
        <v>1105</v>
      </c>
      <c r="E257" s="2" t="s">
        <v>4363</v>
      </c>
      <c r="F257" s="2" t="s">
        <v>907</v>
      </c>
      <c r="G257" s="2" t="s">
        <v>4364</v>
      </c>
      <c r="H257" s="2" t="s">
        <v>4365</v>
      </c>
      <c r="I257" s="2" t="s">
        <v>4366</v>
      </c>
      <c r="J257" s="2" t="s">
        <v>4367</v>
      </c>
      <c r="K257" s="4" t="s">
        <v>4368</v>
      </c>
    </row>
    <row r="258" spans="1:11" ht="15" customHeight="1" x14ac:dyDescent="0.3">
      <c r="A258" s="2" t="s">
        <v>361</v>
      </c>
      <c r="B258" s="2" t="s">
        <v>34334</v>
      </c>
      <c r="C258" s="3">
        <v>27</v>
      </c>
      <c r="D258" s="2" t="s">
        <v>1105</v>
      </c>
      <c r="E258" s="2" t="s">
        <v>4369</v>
      </c>
      <c r="F258" s="2" t="s">
        <v>907</v>
      </c>
      <c r="G258" s="2" t="s">
        <v>4364</v>
      </c>
      <c r="H258" s="2" t="s">
        <v>4365</v>
      </c>
      <c r="I258" s="2" t="s">
        <v>4370</v>
      </c>
      <c r="J258" s="2" t="s">
        <v>4367</v>
      </c>
      <c r="K258" s="4" t="s">
        <v>369</v>
      </c>
    </row>
    <row r="259" spans="1:11" ht="15" customHeight="1" x14ac:dyDescent="0.3">
      <c r="A259" s="2" t="s">
        <v>361</v>
      </c>
      <c r="B259" s="2" t="s">
        <v>34334</v>
      </c>
      <c r="C259" s="3">
        <v>27</v>
      </c>
      <c r="D259" s="2" t="s">
        <v>1105</v>
      </c>
      <c r="E259" s="2" t="s">
        <v>4371</v>
      </c>
      <c r="F259" s="2" t="s">
        <v>907</v>
      </c>
      <c r="G259" s="2" t="s">
        <v>4328</v>
      </c>
      <c r="H259" s="2" t="s">
        <v>4307</v>
      </c>
      <c r="I259" s="2" t="s">
        <v>4366</v>
      </c>
      <c r="J259" s="2" t="s">
        <v>4372</v>
      </c>
      <c r="K259" s="4" t="s">
        <v>4373</v>
      </c>
    </row>
    <row r="260" spans="1:11" ht="15" customHeight="1" x14ac:dyDescent="0.3">
      <c r="A260" s="2" t="s">
        <v>361</v>
      </c>
      <c r="B260" s="2" t="s">
        <v>34334</v>
      </c>
      <c r="C260" s="3">
        <v>27</v>
      </c>
      <c r="D260" s="2" t="s">
        <v>1105</v>
      </c>
      <c r="E260" s="2" t="s">
        <v>4374</v>
      </c>
      <c r="F260" s="2" t="s">
        <v>3866</v>
      </c>
      <c r="G260" s="2" t="s">
        <v>4352</v>
      </c>
      <c r="H260" s="2" t="s">
        <v>4353</v>
      </c>
      <c r="I260" s="2" t="s">
        <v>1723</v>
      </c>
      <c r="J260" s="2" t="s">
        <v>4375</v>
      </c>
      <c r="K260" s="4" t="s">
        <v>4376</v>
      </c>
    </row>
    <row r="261" spans="1:11" ht="15" customHeight="1" x14ac:dyDescent="0.3">
      <c r="A261" s="2" t="s">
        <v>370</v>
      </c>
      <c r="B261" s="2" t="s">
        <v>34335</v>
      </c>
      <c r="C261" s="3">
        <v>28</v>
      </c>
      <c r="D261" s="2" t="s">
        <v>1126</v>
      </c>
      <c r="E261" s="2" t="s">
        <v>4377</v>
      </c>
      <c r="F261" s="2" t="s">
        <v>1041</v>
      </c>
      <c r="G261" s="2" t="s">
        <v>4378</v>
      </c>
      <c r="H261" s="2" t="s">
        <v>3814</v>
      </c>
      <c r="I261" s="2"/>
      <c r="J261" s="2" t="s">
        <v>850</v>
      </c>
      <c r="K261" s="4" t="s">
        <v>4379</v>
      </c>
    </row>
    <row r="262" spans="1:11" ht="15" customHeight="1" x14ac:dyDescent="0.3">
      <c r="A262" s="2" t="s">
        <v>370</v>
      </c>
      <c r="B262" s="2" t="s">
        <v>34335</v>
      </c>
      <c r="C262" s="3">
        <v>28</v>
      </c>
      <c r="D262" s="2" t="s">
        <v>1126</v>
      </c>
      <c r="E262" s="2" t="s">
        <v>4380</v>
      </c>
      <c r="F262" s="2" t="s">
        <v>1041</v>
      </c>
      <c r="G262" s="2" t="s">
        <v>4381</v>
      </c>
      <c r="H262" s="2" t="s">
        <v>3814</v>
      </c>
      <c r="I262" s="2"/>
      <c r="J262" s="2" t="s">
        <v>4382</v>
      </c>
      <c r="K262" s="4" t="s">
        <v>4383</v>
      </c>
    </row>
    <row r="263" spans="1:11" ht="15" customHeight="1" x14ac:dyDescent="0.3">
      <c r="A263" s="2" t="s">
        <v>370</v>
      </c>
      <c r="B263" s="2" t="s">
        <v>34335</v>
      </c>
      <c r="C263" s="3">
        <v>28</v>
      </c>
      <c r="D263" s="2" t="s">
        <v>1126</v>
      </c>
      <c r="E263" s="2" t="s">
        <v>4384</v>
      </c>
      <c r="F263" s="2" t="s">
        <v>1041</v>
      </c>
      <c r="G263" s="2" t="s">
        <v>4385</v>
      </c>
      <c r="H263" s="2" t="s">
        <v>3814</v>
      </c>
      <c r="I263" s="2"/>
      <c r="J263" s="2" t="s">
        <v>4030</v>
      </c>
      <c r="K263" s="4" t="s">
        <v>4386</v>
      </c>
    </row>
    <row r="264" spans="1:11" ht="15" customHeight="1" x14ac:dyDescent="0.3">
      <c r="A264" s="2" t="s">
        <v>370</v>
      </c>
      <c r="B264" s="2" t="s">
        <v>34335</v>
      </c>
      <c r="C264" s="3">
        <v>28</v>
      </c>
      <c r="D264" s="2" t="s">
        <v>1126</v>
      </c>
      <c r="E264" s="2" t="s">
        <v>4387</v>
      </c>
      <c r="F264" s="2" t="s">
        <v>1041</v>
      </c>
      <c r="G264" s="2" t="s">
        <v>4388</v>
      </c>
      <c r="H264" s="2" t="s">
        <v>3814</v>
      </c>
      <c r="I264" s="2"/>
      <c r="J264" s="2" t="s">
        <v>4389</v>
      </c>
      <c r="K264" s="4" t="s">
        <v>4390</v>
      </c>
    </row>
    <row r="265" spans="1:11" ht="15" customHeight="1" x14ac:dyDescent="0.3">
      <c r="A265" s="2" t="s">
        <v>370</v>
      </c>
      <c r="B265" s="2" t="s">
        <v>34335</v>
      </c>
      <c r="C265" s="3">
        <v>28</v>
      </c>
      <c r="D265" s="2" t="s">
        <v>1126</v>
      </c>
      <c r="E265" s="2" t="s">
        <v>4391</v>
      </c>
      <c r="F265" s="2" t="s">
        <v>1041</v>
      </c>
      <c r="G265" s="2" t="s">
        <v>4392</v>
      </c>
      <c r="H265" s="2" t="s">
        <v>3814</v>
      </c>
      <c r="I265" s="2"/>
      <c r="J265" s="2" t="s">
        <v>4393</v>
      </c>
      <c r="K265" s="4" t="s">
        <v>4394</v>
      </c>
    </row>
    <row r="266" spans="1:11" ht="15" customHeight="1" x14ac:dyDescent="0.3">
      <c r="A266" s="2" t="s">
        <v>370</v>
      </c>
      <c r="B266" s="2" t="s">
        <v>34335</v>
      </c>
      <c r="C266" s="3">
        <v>28</v>
      </c>
      <c r="D266" s="2" t="s">
        <v>1126</v>
      </c>
      <c r="E266" s="2" t="s">
        <v>4395</v>
      </c>
      <c r="F266" s="2" t="s">
        <v>1041</v>
      </c>
      <c r="G266" s="2" t="s">
        <v>4396</v>
      </c>
      <c r="H266" s="2" t="s">
        <v>3814</v>
      </c>
      <c r="I266" s="2"/>
      <c r="J266" s="2" t="s">
        <v>1141</v>
      </c>
      <c r="K266" s="4" t="s">
        <v>4397</v>
      </c>
    </row>
    <row r="267" spans="1:11" ht="15" customHeight="1" x14ac:dyDescent="0.3">
      <c r="A267" s="2" t="s">
        <v>370</v>
      </c>
      <c r="B267" s="2" t="s">
        <v>34335</v>
      </c>
      <c r="C267" s="3">
        <v>28</v>
      </c>
      <c r="D267" s="2" t="s">
        <v>1126</v>
      </c>
      <c r="E267" s="2" t="s">
        <v>3828</v>
      </c>
      <c r="F267" s="2" t="s">
        <v>1041</v>
      </c>
      <c r="G267" s="2" t="s">
        <v>4398</v>
      </c>
      <c r="H267" s="2" t="s">
        <v>3814</v>
      </c>
      <c r="I267" s="2"/>
      <c r="J267" s="2" t="s">
        <v>1364</v>
      </c>
      <c r="K267" s="4" t="s">
        <v>4399</v>
      </c>
    </row>
    <row r="268" spans="1:11" ht="15" customHeight="1" x14ac:dyDescent="0.3">
      <c r="A268" s="2" t="s">
        <v>370</v>
      </c>
      <c r="B268" s="2" t="s">
        <v>34335</v>
      </c>
      <c r="C268" s="3">
        <v>28</v>
      </c>
      <c r="D268" s="2" t="s">
        <v>1126</v>
      </c>
      <c r="E268" s="2" t="s">
        <v>4400</v>
      </c>
      <c r="F268" s="2" t="s">
        <v>1041</v>
      </c>
      <c r="G268" s="2" t="s">
        <v>4401</v>
      </c>
      <c r="H268" s="2" t="s">
        <v>3814</v>
      </c>
      <c r="I268" s="2"/>
      <c r="J268" s="2" t="s">
        <v>1363</v>
      </c>
      <c r="K268" s="4" t="s">
        <v>4402</v>
      </c>
    </row>
    <row r="269" spans="1:11" ht="15" customHeight="1" x14ac:dyDescent="0.3">
      <c r="A269" s="2" t="s">
        <v>370</v>
      </c>
      <c r="B269" s="2" t="s">
        <v>34335</v>
      </c>
      <c r="C269" s="3">
        <v>28</v>
      </c>
      <c r="D269" s="2" t="s">
        <v>1126</v>
      </c>
      <c r="E269" s="2" t="s">
        <v>4403</v>
      </c>
      <c r="F269" s="2" t="s">
        <v>1041</v>
      </c>
      <c r="G269" s="2" t="s">
        <v>4404</v>
      </c>
      <c r="H269" s="2" t="s">
        <v>3814</v>
      </c>
      <c r="I269" s="2"/>
      <c r="J269" s="2" t="s">
        <v>1366</v>
      </c>
      <c r="K269" s="4" t="s">
        <v>4405</v>
      </c>
    </row>
    <row r="270" spans="1:11" ht="15" customHeight="1" x14ac:dyDescent="0.3">
      <c r="A270" s="2" t="s">
        <v>370</v>
      </c>
      <c r="B270" s="2" t="s">
        <v>34335</v>
      </c>
      <c r="C270" s="3">
        <v>28</v>
      </c>
      <c r="D270" s="2" t="s">
        <v>1126</v>
      </c>
      <c r="E270" s="2" t="s">
        <v>4406</v>
      </c>
      <c r="F270" s="2" t="s">
        <v>1041</v>
      </c>
      <c r="G270" s="2" t="s">
        <v>4407</v>
      </c>
      <c r="H270" s="2" t="s">
        <v>3814</v>
      </c>
      <c r="I270" s="2"/>
      <c r="J270" s="2" t="s">
        <v>4053</v>
      </c>
      <c r="K270" s="4" t="s">
        <v>4408</v>
      </c>
    </row>
    <row r="271" spans="1:11" ht="15" customHeight="1" x14ac:dyDescent="0.3">
      <c r="A271" s="2" t="s">
        <v>370</v>
      </c>
      <c r="B271" s="2" t="s">
        <v>34335</v>
      </c>
      <c r="C271" s="3">
        <v>28</v>
      </c>
      <c r="D271" s="2" t="s">
        <v>1126</v>
      </c>
      <c r="E271" s="2" t="s">
        <v>4409</v>
      </c>
      <c r="F271" s="2" t="s">
        <v>1041</v>
      </c>
      <c r="G271" s="2" t="s">
        <v>4410</v>
      </c>
      <c r="H271" s="2" t="s">
        <v>3814</v>
      </c>
      <c r="I271" s="2"/>
      <c r="J271" s="2" t="s">
        <v>4053</v>
      </c>
      <c r="K271" s="4" t="s">
        <v>4411</v>
      </c>
    </row>
    <row r="272" spans="1:11" ht="15" customHeight="1" x14ac:dyDescent="0.3">
      <c r="A272" s="2" t="s">
        <v>370</v>
      </c>
      <c r="B272" s="2" t="s">
        <v>34335</v>
      </c>
      <c r="C272" s="3">
        <v>28</v>
      </c>
      <c r="D272" s="2" t="s">
        <v>1126</v>
      </c>
      <c r="E272" s="2" t="s">
        <v>4412</v>
      </c>
      <c r="F272" s="2" t="s">
        <v>1041</v>
      </c>
      <c r="G272" s="2" t="s">
        <v>4413</v>
      </c>
      <c r="H272" s="2" t="s">
        <v>3814</v>
      </c>
      <c r="I272" s="2"/>
      <c r="J272" s="2" t="s">
        <v>1171</v>
      </c>
      <c r="K272" s="4" t="s">
        <v>4394</v>
      </c>
    </row>
    <row r="273" spans="1:11" ht="15" customHeight="1" x14ac:dyDescent="0.3">
      <c r="A273" s="2" t="s">
        <v>370</v>
      </c>
      <c r="B273" s="2" t="s">
        <v>34335</v>
      </c>
      <c r="C273" s="3">
        <v>28</v>
      </c>
      <c r="D273" s="2" t="s">
        <v>1126</v>
      </c>
      <c r="E273" s="2" t="s">
        <v>4414</v>
      </c>
      <c r="F273" s="2" t="s">
        <v>1041</v>
      </c>
      <c r="G273" s="2" t="s">
        <v>4415</v>
      </c>
      <c r="H273" s="2" t="s">
        <v>3814</v>
      </c>
      <c r="I273" s="2"/>
      <c r="J273" s="2" t="s">
        <v>819</v>
      </c>
      <c r="K273" s="4" t="s">
        <v>4416</v>
      </c>
    </row>
    <row r="274" spans="1:11" ht="15" customHeight="1" x14ac:dyDescent="0.3">
      <c r="A274" s="2" t="s">
        <v>370</v>
      </c>
      <c r="B274" s="2" t="s">
        <v>34335</v>
      </c>
      <c r="C274" s="3">
        <v>28</v>
      </c>
      <c r="D274" s="2" t="s">
        <v>1126</v>
      </c>
      <c r="E274" s="2" t="s">
        <v>4417</v>
      </c>
      <c r="F274" s="2" t="s">
        <v>1041</v>
      </c>
      <c r="G274" s="2" t="s">
        <v>4418</v>
      </c>
      <c r="H274" s="2" t="s">
        <v>3814</v>
      </c>
      <c r="I274" s="2"/>
      <c r="J274" s="2" t="s">
        <v>905</v>
      </c>
      <c r="K274" s="4" t="s">
        <v>4419</v>
      </c>
    </row>
    <row r="275" spans="1:11" ht="15" customHeight="1" x14ac:dyDescent="0.3">
      <c r="A275" s="2" t="s">
        <v>370</v>
      </c>
      <c r="B275" s="2" t="s">
        <v>34335</v>
      </c>
      <c r="C275" s="3">
        <v>28</v>
      </c>
      <c r="D275" s="2" t="s">
        <v>1126</v>
      </c>
      <c r="E275" s="2" t="s">
        <v>4420</v>
      </c>
      <c r="F275" s="2" t="s">
        <v>1041</v>
      </c>
      <c r="G275" s="2" t="s">
        <v>4421</v>
      </c>
      <c r="H275" s="2" t="s">
        <v>3814</v>
      </c>
      <c r="I275" s="2"/>
      <c r="J275" s="2" t="s">
        <v>838</v>
      </c>
      <c r="K275" s="4" t="s">
        <v>4422</v>
      </c>
    </row>
    <row r="276" spans="1:11" ht="15" customHeight="1" x14ac:dyDescent="0.3">
      <c r="A276" s="2" t="s">
        <v>370</v>
      </c>
      <c r="B276" s="2" t="s">
        <v>34335</v>
      </c>
      <c r="C276" s="3">
        <v>28</v>
      </c>
      <c r="D276" s="2" t="s">
        <v>1126</v>
      </c>
      <c r="E276" s="2" t="s">
        <v>4420</v>
      </c>
      <c r="F276" s="2" t="s">
        <v>1041</v>
      </c>
      <c r="G276" s="2" t="s">
        <v>4423</v>
      </c>
      <c r="H276" s="2" t="s">
        <v>3814</v>
      </c>
      <c r="I276" s="2"/>
      <c r="J276" s="2" t="s">
        <v>838</v>
      </c>
      <c r="K276" s="4" t="s">
        <v>4424</v>
      </c>
    </row>
    <row r="277" spans="1:11" ht="15" customHeight="1" x14ac:dyDescent="0.3">
      <c r="A277" s="2" t="s">
        <v>370</v>
      </c>
      <c r="B277" s="2" t="s">
        <v>34335</v>
      </c>
      <c r="C277" s="3">
        <v>28</v>
      </c>
      <c r="D277" s="2" t="s">
        <v>1126</v>
      </c>
      <c r="E277" s="2" t="s">
        <v>4425</v>
      </c>
      <c r="F277" s="2" t="s">
        <v>1041</v>
      </c>
      <c r="G277" s="2" t="s">
        <v>4426</v>
      </c>
      <c r="H277" s="2" t="s">
        <v>3814</v>
      </c>
      <c r="I277" s="2"/>
      <c r="J277" s="2" t="s">
        <v>849</v>
      </c>
      <c r="K277" s="4" t="s">
        <v>4427</v>
      </c>
    </row>
    <row r="278" spans="1:11" ht="15" customHeight="1" x14ac:dyDescent="0.3">
      <c r="A278" s="2" t="s">
        <v>370</v>
      </c>
      <c r="B278" s="2" t="s">
        <v>34335</v>
      </c>
      <c r="C278" s="3">
        <v>28</v>
      </c>
      <c r="D278" s="2" t="s">
        <v>1126</v>
      </c>
      <c r="E278" s="2" t="s">
        <v>4428</v>
      </c>
      <c r="F278" s="2" t="s">
        <v>1041</v>
      </c>
      <c r="G278" s="2" t="s">
        <v>4429</v>
      </c>
      <c r="H278" s="2" t="s">
        <v>3814</v>
      </c>
      <c r="I278" s="2"/>
      <c r="J278" s="2" t="s">
        <v>977</v>
      </c>
      <c r="K278" s="4" t="s">
        <v>4430</v>
      </c>
    </row>
    <row r="279" spans="1:11" ht="15" customHeight="1" x14ac:dyDescent="0.3">
      <c r="A279" s="2" t="s">
        <v>370</v>
      </c>
      <c r="B279" s="2" t="s">
        <v>34335</v>
      </c>
      <c r="C279" s="3">
        <v>28</v>
      </c>
      <c r="D279" s="2" t="s">
        <v>1126</v>
      </c>
      <c r="E279" s="2" t="s">
        <v>4431</v>
      </c>
      <c r="F279" s="2" t="s">
        <v>1041</v>
      </c>
      <c r="G279" s="2" t="s">
        <v>4432</v>
      </c>
      <c r="H279" s="2" t="s">
        <v>3814</v>
      </c>
      <c r="I279" s="2"/>
      <c r="J279" s="2" t="s">
        <v>4433</v>
      </c>
      <c r="K279" s="4" t="s">
        <v>4434</v>
      </c>
    </row>
    <row r="280" spans="1:11" ht="15" customHeight="1" x14ac:dyDescent="0.3">
      <c r="A280" s="2" t="s">
        <v>370</v>
      </c>
      <c r="B280" s="2" t="s">
        <v>34335</v>
      </c>
      <c r="C280" s="3">
        <v>28</v>
      </c>
      <c r="D280" s="2" t="s">
        <v>1126</v>
      </c>
      <c r="E280" s="2" t="s">
        <v>4435</v>
      </c>
      <c r="F280" s="2" t="s">
        <v>1041</v>
      </c>
      <c r="G280" s="2" t="s">
        <v>4436</v>
      </c>
      <c r="H280" s="2" t="s">
        <v>3814</v>
      </c>
      <c r="I280" s="2"/>
      <c r="J280" s="2" t="s">
        <v>2703</v>
      </c>
      <c r="K280" s="4" t="s">
        <v>4437</v>
      </c>
    </row>
    <row r="281" spans="1:11" ht="15" customHeight="1" x14ac:dyDescent="0.3">
      <c r="A281" s="2" t="s">
        <v>370</v>
      </c>
      <c r="B281" s="2" t="s">
        <v>34335</v>
      </c>
      <c r="C281" s="3">
        <v>28</v>
      </c>
      <c r="D281" s="2" t="s">
        <v>1126</v>
      </c>
      <c r="E281" s="2" t="s">
        <v>4438</v>
      </c>
      <c r="F281" s="2" t="s">
        <v>1041</v>
      </c>
      <c r="G281" s="2" t="s">
        <v>4439</v>
      </c>
      <c r="H281" s="2" t="s">
        <v>3814</v>
      </c>
      <c r="I281" s="2"/>
      <c r="J281" s="2" t="s">
        <v>826</v>
      </c>
      <c r="K281" s="4" t="s">
        <v>4440</v>
      </c>
    </row>
    <row r="282" spans="1:11" ht="15" customHeight="1" x14ac:dyDescent="0.3">
      <c r="A282" s="2" t="s">
        <v>370</v>
      </c>
      <c r="B282" s="2" t="s">
        <v>34335</v>
      </c>
      <c r="C282" s="3">
        <v>28</v>
      </c>
      <c r="D282" s="2" t="s">
        <v>1126</v>
      </c>
      <c r="E282" s="2" t="s">
        <v>4438</v>
      </c>
      <c r="F282" s="2" t="s">
        <v>1041</v>
      </c>
      <c r="G282" s="2" t="s">
        <v>4441</v>
      </c>
      <c r="H282" s="2" t="s">
        <v>3814</v>
      </c>
      <c r="I282" s="2"/>
      <c r="J282" s="2" t="s">
        <v>826</v>
      </c>
      <c r="K282" s="4" t="s">
        <v>4442</v>
      </c>
    </row>
    <row r="283" spans="1:11" ht="15" customHeight="1" x14ac:dyDescent="0.3">
      <c r="A283" s="2" t="s">
        <v>386</v>
      </c>
      <c r="B283" s="2" t="s">
        <v>34336</v>
      </c>
      <c r="C283" s="3">
        <v>29</v>
      </c>
      <c r="D283" s="2" t="s">
        <v>1139</v>
      </c>
      <c r="E283" s="2" t="s">
        <v>4443</v>
      </c>
      <c r="F283" s="2" t="s">
        <v>3866</v>
      </c>
      <c r="G283" s="2" t="s">
        <v>4444</v>
      </c>
      <c r="H283" s="2" t="s">
        <v>4445</v>
      </c>
      <c r="I283" s="2" t="s">
        <v>4446</v>
      </c>
      <c r="J283" s="2" t="s">
        <v>3840</v>
      </c>
      <c r="K283" s="4" t="s">
        <v>4447</v>
      </c>
    </row>
    <row r="284" spans="1:11" ht="15" customHeight="1" x14ac:dyDescent="0.3">
      <c r="A284" s="2" t="s">
        <v>386</v>
      </c>
      <c r="B284" s="2" t="s">
        <v>34336</v>
      </c>
      <c r="C284" s="3">
        <v>29</v>
      </c>
      <c r="D284" s="2" t="s">
        <v>1139</v>
      </c>
      <c r="E284" s="2" t="s">
        <v>4448</v>
      </c>
      <c r="F284" s="2" t="s">
        <v>907</v>
      </c>
      <c r="G284" s="2" t="s">
        <v>4449</v>
      </c>
      <c r="H284" s="2" t="s">
        <v>286</v>
      </c>
      <c r="I284" s="2" t="s">
        <v>4450</v>
      </c>
      <c r="J284" s="2" t="s">
        <v>3840</v>
      </c>
      <c r="K284" s="4" t="s">
        <v>4451</v>
      </c>
    </row>
    <row r="285" spans="1:11" ht="15" customHeight="1" x14ac:dyDescent="0.3">
      <c r="A285" s="2" t="s">
        <v>386</v>
      </c>
      <c r="B285" s="2" t="s">
        <v>34336</v>
      </c>
      <c r="C285" s="3">
        <v>29</v>
      </c>
      <c r="D285" s="2" t="s">
        <v>1139</v>
      </c>
      <c r="E285" s="2" t="s">
        <v>4452</v>
      </c>
      <c r="F285" s="2" t="s">
        <v>907</v>
      </c>
      <c r="G285" s="2" t="s">
        <v>1153</v>
      </c>
      <c r="H285" s="2" t="s">
        <v>286</v>
      </c>
      <c r="I285" s="2" t="s">
        <v>4450</v>
      </c>
      <c r="J285" s="2" t="s">
        <v>3840</v>
      </c>
      <c r="K285" s="4" t="s">
        <v>4453</v>
      </c>
    </row>
    <row r="286" spans="1:11" ht="15" customHeight="1" x14ac:dyDescent="0.3">
      <c r="A286" s="2" t="s">
        <v>386</v>
      </c>
      <c r="B286" s="2" t="s">
        <v>34336</v>
      </c>
      <c r="C286" s="3">
        <v>29</v>
      </c>
      <c r="D286" s="2" t="s">
        <v>1139</v>
      </c>
      <c r="E286" s="2" t="s">
        <v>4454</v>
      </c>
      <c r="F286" s="2" t="s">
        <v>3866</v>
      </c>
      <c r="G286" s="2" t="s">
        <v>4455</v>
      </c>
      <c r="H286" s="2" t="s">
        <v>286</v>
      </c>
      <c r="I286" s="2" t="s">
        <v>2263</v>
      </c>
      <c r="J286" s="2" t="s">
        <v>3840</v>
      </c>
      <c r="K286" s="4" t="s">
        <v>4456</v>
      </c>
    </row>
    <row r="287" spans="1:11" ht="15" customHeight="1" x14ac:dyDescent="0.3">
      <c r="A287" s="2" t="s">
        <v>386</v>
      </c>
      <c r="B287" s="2" t="s">
        <v>34336</v>
      </c>
      <c r="C287" s="3">
        <v>29</v>
      </c>
      <c r="D287" s="2" t="s">
        <v>1139</v>
      </c>
      <c r="E287" s="2" t="s">
        <v>4457</v>
      </c>
      <c r="F287" s="2" t="s">
        <v>907</v>
      </c>
      <c r="G287" s="2" t="s">
        <v>4458</v>
      </c>
      <c r="H287" s="2" t="s">
        <v>286</v>
      </c>
      <c r="I287" s="2" t="s">
        <v>4459</v>
      </c>
      <c r="J287" s="2" t="s">
        <v>3920</v>
      </c>
      <c r="K287" s="4" t="s">
        <v>4460</v>
      </c>
    </row>
    <row r="288" spans="1:11" ht="15" customHeight="1" x14ac:dyDescent="0.3">
      <c r="A288" s="2" t="s">
        <v>386</v>
      </c>
      <c r="B288" s="2" t="s">
        <v>34336</v>
      </c>
      <c r="C288" s="3">
        <v>29</v>
      </c>
      <c r="D288" s="2" t="s">
        <v>1139</v>
      </c>
      <c r="E288" s="2" t="s">
        <v>4461</v>
      </c>
      <c r="F288" s="2" t="s">
        <v>907</v>
      </c>
      <c r="G288" s="2" t="s">
        <v>4462</v>
      </c>
      <c r="H288" s="2" t="s">
        <v>286</v>
      </c>
      <c r="I288" s="2" t="s">
        <v>4281</v>
      </c>
      <c r="J288" s="2" t="s">
        <v>4282</v>
      </c>
      <c r="K288" s="4" t="s">
        <v>4463</v>
      </c>
    </row>
    <row r="289" spans="1:11" ht="15" customHeight="1" x14ac:dyDescent="0.3">
      <c r="A289" s="2" t="s">
        <v>386</v>
      </c>
      <c r="B289" s="2" t="s">
        <v>34336</v>
      </c>
      <c r="C289" s="3">
        <v>29</v>
      </c>
      <c r="D289" s="2" t="s">
        <v>1139</v>
      </c>
      <c r="E289" s="2" t="s">
        <v>4464</v>
      </c>
      <c r="F289" s="2" t="s">
        <v>907</v>
      </c>
      <c r="G289" s="2" t="s">
        <v>4462</v>
      </c>
      <c r="H289" s="2" t="s">
        <v>286</v>
      </c>
      <c r="I289" s="2" t="s">
        <v>4281</v>
      </c>
      <c r="J289" s="2" t="s">
        <v>4282</v>
      </c>
      <c r="K289" s="4" t="s">
        <v>4465</v>
      </c>
    </row>
    <row r="290" spans="1:11" ht="15" customHeight="1" x14ac:dyDescent="0.3">
      <c r="A290" s="2" t="s">
        <v>386</v>
      </c>
      <c r="B290" s="2" t="s">
        <v>34336</v>
      </c>
      <c r="C290" s="3">
        <v>29</v>
      </c>
      <c r="D290" s="2" t="s">
        <v>1139</v>
      </c>
      <c r="E290" s="2" t="s">
        <v>4466</v>
      </c>
      <c r="F290" s="2" t="s">
        <v>907</v>
      </c>
      <c r="G290" s="2" t="s">
        <v>4467</v>
      </c>
      <c r="H290" s="2" t="s">
        <v>286</v>
      </c>
      <c r="I290" s="2" t="s">
        <v>4468</v>
      </c>
      <c r="J290" s="2" t="s">
        <v>3527</v>
      </c>
      <c r="K290" s="4" t="s">
        <v>4469</v>
      </c>
    </row>
    <row r="291" spans="1:11" ht="15" customHeight="1" x14ac:dyDescent="0.3">
      <c r="A291" s="2" t="s">
        <v>386</v>
      </c>
      <c r="B291" s="2" t="s">
        <v>34336</v>
      </c>
      <c r="C291" s="3">
        <v>29</v>
      </c>
      <c r="D291" s="2" t="s">
        <v>1139</v>
      </c>
      <c r="E291" s="2" t="s">
        <v>4470</v>
      </c>
      <c r="F291" s="2" t="s">
        <v>3866</v>
      </c>
      <c r="G291" s="2" t="s">
        <v>4444</v>
      </c>
      <c r="H291" s="2" t="s">
        <v>4445</v>
      </c>
      <c r="I291" s="2" t="s">
        <v>3839</v>
      </c>
      <c r="J291" s="2" t="s">
        <v>4471</v>
      </c>
      <c r="K291" s="4" t="s">
        <v>4472</v>
      </c>
    </row>
    <row r="292" spans="1:11" ht="15" customHeight="1" x14ac:dyDescent="0.3">
      <c r="A292" s="2" t="s">
        <v>386</v>
      </c>
      <c r="B292" s="2" t="s">
        <v>34336</v>
      </c>
      <c r="C292" s="3">
        <v>29</v>
      </c>
      <c r="D292" s="2" t="s">
        <v>1139</v>
      </c>
      <c r="E292" s="2" t="s">
        <v>4473</v>
      </c>
      <c r="F292" s="2" t="s">
        <v>907</v>
      </c>
      <c r="G292" s="2" t="s">
        <v>4449</v>
      </c>
      <c r="H292" s="2" t="s">
        <v>286</v>
      </c>
      <c r="I292" s="2" t="s">
        <v>4271</v>
      </c>
      <c r="J292" s="2" t="s">
        <v>1084</v>
      </c>
      <c r="K292" s="4" t="s">
        <v>4474</v>
      </c>
    </row>
    <row r="293" spans="1:11" ht="15" customHeight="1" x14ac:dyDescent="0.3">
      <c r="A293" s="2" t="s">
        <v>386</v>
      </c>
      <c r="B293" s="2" t="s">
        <v>34336</v>
      </c>
      <c r="C293" s="3">
        <v>29</v>
      </c>
      <c r="D293" s="2" t="s">
        <v>1139</v>
      </c>
      <c r="E293" s="2" t="s">
        <v>4475</v>
      </c>
      <c r="F293" s="2" t="s">
        <v>907</v>
      </c>
      <c r="G293" s="2" t="s">
        <v>1153</v>
      </c>
      <c r="H293" s="2" t="s">
        <v>286</v>
      </c>
      <c r="I293" s="2" t="s">
        <v>4271</v>
      </c>
      <c r="J293" s="2" t="s">
        <v>1084</v>
      </c>
      <c r="K293" s="4" t="s">
        <v>4476</v>
      </c>
    </row>
    <row r="294" spans="1:11" ht="15" customHeight="1" x14ac:dyDescent="0.3">
      <c r="A294" s="2" t="s">
        <v>386</v>
      </c>
      <c r="B294" s="2" t="s">
        <v>34336</v>
      </c>
      <c r="C294" s="3">
        <v>29</v>
      </c>
      <c r="D294" s="2" t="s">
        <v>1139</v>
      </c>
      <c r="E294" s="2" t="s">
        <v>4477</v>
      </c>
      <c r="F294" s="2" t="s">
        <v>907</v>
      </c>
      <c r="G294" s="2" t="s">
        <v>4458</v>
      </c>
      <c r="H294" s="2" t="s">
        <v>286</v>
      </c>
      <c r="I294" s="2" t="s">
        <v>3919</v>
      </c>
      <c r="J294" s="2" t="s">
        <v>4478</v>
      </c>
      <c r="K294" s="4" t="s">
        <v>4479</v>
      </c>
    </row>
    <row r="295" spans="1:11" ht="15" customHeight="1" x14ac:dyDescent="0.3">
      <c r="A295" s="2" t="s">
        <v>386</v>
      </c>
      <c r="B295" s="2" t="s">
        <v>34336</v>
      </c>
      <c r="C295" s="3">
        <v>29</v>
      </c>
      <c r="D295" s="2" t="s">
        <v>1139</v>
      </c>
      <c r="E295" s="2" t="s">
        <v>4480</v>
      </c>
      <c r="F295" s="2" t="s">
        <v>907</v>
      </c>
      <c r="G295" s="2" t="s">
        <v>4462</v>
      </c>
      <c r="H295" s="2" t="s">
        <v>286</v>
      </c>
      <c r="I295" s="2" t="s">
        <v>2085</v>
      </c>
      <c r="J295" s="2" t="s">
        <v>4293</v>
      </c>
      <c r="K295" s="4" t="s">
        <v>4481</v>
      </c>
    </row>
    <row r="296" spans="1:11" ht="15" customHeight="1" x14ac:dyDescent="0.3">
      <c r="A296" s="2" t="s">
        <v>386</v>
      </c>
      <c r="B296" s="2" t="s">
        <v>34336</v>
      </c>
      <c r="C296" s="3">
        <v>29</v>
      </c>
      <c r="D296" s="2" t="s">
        <v>1139</v>
      </c>
      <c r="E296" s="2" t="s">
        <v>4482</v>
      </c>
      <c r="F296" s="2" t="s">
        <v>907</v>
      </c>
      <c r="G296" s="2" t="s">
        <v>4462</v>
      </c>
      <c r="H296" s="2" t="s">
        <v>286</v>
      </c>
      <c r="I296" s="2" t="s">
        <v>2085</v>
      </c>
      <c r="J296" s="2" t="s">
        <v>4293</v>
      </c>
      <c r="K296" s="4" t="s">
        <v>4483</v>
      </c>
    </row>
    <row r="297" spans="1:11" ht="15" customHeight="1" x14ac:dyDescent="0.3">
      <c r="A297" s="2" t="s">
        <v>386</v>
      </c>
      <c r="B297" s="2" t="s">
        <v>34336</v>
      </c>
      <c r="C297" s="3">
        <v>29</v>
      </c>
      <c r="D297" s="2" t="s">
        <v>1139</v>
      </c>
      <c r="E297" s="2" t="s">
        <v>4484</v>
      </c>
      <c r="F297" s="2" t="s">
        <v>907</v>
      </c>
      <c r="G297" s="2" t="s">
        <v>4467</v>
      </c>
      <c r="H297" s="2" t="s">
        <v>286</v>
      </c>
      <c r="I297" s="2" t="s">
        <v>4068</v>
      </c>
      <c r="J297" s="2" t="s">
        <v>3533</v>
      </c>
      <c r="K297" s="4" t="s">
        <v>4485</v>
      </c>
    </row>
    <row r="298" spans="1:11" ht="15" customHeight="1" x14ac:dyDescent="0.3">
      <c r="A298" s="2" t="s">
        <v>386</v>
      </c>
      <c r="B298" s="2" t="s">
        <v>34336</v>
      </c>
      <c r="C298" s="3">
        <v>29</v>
      </c>
      <c r="D298" s="2" t="s">
        <v>1139</v>
      </c>
      <c r="E298" s="2" t="s">
        <v>4486</v>
      </c>
      <c r="F298" s="2" t="s">
        <v>907</v>
      </c>
      <c r="G298" s="2" t="s">
        <v>4449</v>
      </c>
      <c r="H298" s="2" t="s">
        <v>286</v>
      </c>
      <c r="I298" s="2" t="s">
        <v>2263</v>
      </c>
      <c r="J298" s="2" t="s">
        <v>4487</v>
      </c>
      <c r="K298" s="4" t="s">
        <v>4488</v>
      </c>
    </row>
    <row r="299" spans="1:11" ht="15" customHeight="1" x14ac:dyDescent="0.3">
      <c r="A299" s="2" t="s">
        <v>386</v>
      </c>
      <c r="B299" s="2" t="s">
        <v>34336</v>
      </c>
      <c r="C299" s="3">
        <v>29</v>
      </c>
      <c r="D299" s="2" t="s">
        <v>1139</v>
      </c>
      <c r="E299" s="2" t="s">
        <v>4489</v>
      </c>
      <c r="F299" s="2" t="s">
        <v>907</v>
      </c>
      <c r="G299" s="2" t="s">
        <v>1153</v>
      </c>
      <c r="H299" s="2" t="s">
        <v>286</v>
      </c>
      <c r="I299" s="2" t="s">
        <v>2263</v>
      </c>
      <c r="J299" s="2" t="s">
        <v>4487</v>
      </c>
      <c r="K299" s="4" t="s">
        <v>4490</v>
      </c>
    </row>
    <row r="300" spans="1:11" ht="15" customHeight="1" x14ac:dyDescent="0.3">
      <c r="A300" s="2" t="s">
        <v>386</v>
      </c>
      <c r="B300" s="2" t="s">
        <v>34336</v>
      </c>
      <c r="C300" s="3">
        <v>29</v>
      </c>
      <c r="D300" s="2" t="s">
        <v>1139</v>
      </c>
      <c r="E300" s="2" t="s">
        <v>4491</v>
      </c>
      <c r="F300" s="2" t="s">
        <v>3866</v>
      </c>
      <c r="G300" s="2" t="s">
        <v>4492</v>
      </c>
      <c r="H300" s="2" t="s">
        <v>4353</v>
      </c>
      <c r="I300" s="2" t="s">
        <v>4493</v>
      </c>
      <c r="J300" s="2" t="s">
        <v>3170</v>
      </c>
      <c r="K300" s="4" t="s">
        <v>4494</v>
      </c>
    </row>
    <row r="301" spans="1:11" ht="15" customHeight="1" x14ac:dyDescent="0.3">
      <c r="A301" s="2" t="s">
        <v>386</v>
      </c>
      <c r="B301" s="2" t="s">
        <v>34336</v>
      </c>
      <c r="C301" s="3">
        <v>29</v>
      </c>
      <c r="D301" s="2" t="s">
        <v>1139</v>
      </c>
      <c r="E301" s="2" t="s">
        <v>4495</v>
      </c>
      <c r="F301" s="2" t="s">
        <v>907</v>
      </c>
      <c r="G301" s="2" t="s">
        <v>4462</v>
      </c>
      <c r="H301" s="2" t="s">
        <v>286</v>
      </c>
      <c r="I301" s="2" t="s">
        <v>4302</v>
      </c>
      <c r="J301" s="2" t="s">
        <v>4303</v>
      </c>
      <c r="K301" s="4" t="s">
        <v>4496</v>
      </c>
    </row>
    <row r="302" spans="1:11" ht="15" customHeight="1" x14ac:dyDescent="0.3">
      <c r="A302" s="2" t="s">
        <v>386</v>
      </c>
      <c r="B302" s="2" t="s">
        <v>34336</v>
      </c>
      <c r="C302" s="3">
        <v>29</v>
      </c>
      <c r="D302" s="2" t="s">
        <v>1139</v>
      </c>
      <c r="E302" s="2" t="s">
        <v>4497</v>
      </c>
      <c r="F302" s="2" t="s">
        <v>907</v>
      </c>
      <c r="G302" s="2" t="s">
        <v>4462</v>
      </c>
      <c r="H302" s="2" t="s">
        <v>286</v>
      </c>
      <c r="I302" s="2" t="s">
        <v>4302</v>
      </c>
      <c r="J302" s="2" t="s">
        <v>4303</v>
      </c>
      <c r="K302" s="4" t="s">
        <v>4498</v>
      </c>
    </row>
    <row r="303" spans="1:11" ht="15" customHeight="1" x14ac:dyDescent="0.3">
      <c r="A303" s="2" t="s">
        <v>386</v>
      </c>
      <c r="B303" s="2" t="s">
        <v>34336</v>
      </c>
      <c r="C303" s="3">
        <v>29</v>
      </c>
      <c r="D303" s="2" t="s">
        <v>1139</v>
      </c>
      <c r="E303" s="2" t="s">
        <v>4499</v>
      </c>
      <c r="F303" s="2" t="s">
        <v>3866</v>
      </c>
      <c r="G303" s="2" t="s">
        <v>4444</v>
      </c>
      <c r="H303" s="2" t="s">
        <v>4445</v>
      </c>
      <c r="I303" s="2" t="s">
        <v>2816</v>
      </c>
      <c r="J303" s="2" t="s">
        <v>3542</v>
      </c>
      <c r="K303" s="4" t="s">
        <v>4500</v>
      </c>
    </row>
    <row r="304" spans="1:11" ht="15" customHeight="1" x14ac:dyDescent="0.3">
      <c r="A304" s="2" t="s">
        <v>386</v>
      </c>
      <c r="B304" s="2" t="s">
        <v>34336</v>
      </c>
      <c r="C304" s="3">
        <v>29</v>
      </c>
      <c r="D304" s="2" t="s">
        <v>1139</v>
      </c>
      <c r="E304" s="2" t="s">
        <v>4501</v>
      </c>
      <c r="F304" s="2" t="s">
        <v>907</v>
      </c>
      <c r="G304" s="2" t="s">
        <v>4467</v>
      </c>
      <c r="H304" s="2" t="s">
        <v>286</v>
      </c>
      <c r="I304" s="2" t="s">
        <v>4076</v>
      </c>
      <c r="J304" s="2" t="s">
        <v>4502</v>
      </c>
      <c r="K304" s="4" t="s">
        <v>4503</v>
      </c>
    </row>
    <row r="305" spans="1:11" ht="15" customHeight="1" x14ac:dyDescent="0.3">
      <c r="A305" s="2" t="s">
        <v>386</v>
      </c>
      <c r="B305" s="2" t="s">
        <v>34336</v>
      </c>
      <c r="C305" s="3">
        <v>29</v>
      </c>
      <c r="D305" s="2" t="s">
        <v>1139</v>
      </c>
      <c r="E305" s="2" t="s">
        <v>4504</v>
      </c>
      <c r="F305" s="2" t="s">
        <v>907</v>
      </c>
      <c r="G305" s="2" t="s">
        <v>4505</v>
      </c>
      <c r="H305" s="2" t="s">
        <v>286</v>
      </c>
      <c r="I305" s="2" t="s">
        <v>1215</v>
      </c>
      <c r="J305" s="2" t="s">
        <v>4081</v>
      </c>
      <c r="K305" s="4" t="s">
        <v>4506</v>
      </c>
    </row>
    <row r="306" spans="1:11" ht="15" customHeight="1" x14ac:dyDescent="0.3">
      <c r="A306" s="2" t="s">
        <v>386</v>
      </c>
      <c r="B306" s="2" t="s">
        <v>34336</v>
      </c>
      <c r="C306" s="3">
        <v>29</v>
      </c>
      <c r="D306" s="2" t="s">
        <v>1139</v>
      </c>
      <c r="E306" s="2" t="s">
        <v>4507</v>
      </c>
      <c r="F306" s="2" t="s">
        <v>907</v>
      </c>
      <c r="G306" s="2" t="s">
        <v>1153</v>
      </c>
      <c r="H306" s="2" t="s">
        <v>286</v>
      </c>
      <c r="I306" s="2" t="s">
        <v>4508</v>
      </c>
      <c r="J306" s="2" t="s">
        <v>4509</v>
      </c>
      <c r="K306" s="4" t="s">
        <v>4510</v>
      </c>
    </row>
    <row r="307" spans="1:11" ht="15" customHeight="1" x14ac:dyDescent="0.3">
      <c r="A307" s="2" t="s">
        <v>386</v>
      </c>
      <c r="B307" s="2" t="s">
        <v>34336</v>
      </c>
      <c r="C307" s="3">
        <v>29</v>
      </c>
      <c r="D307" s="2" t="s">
        <v>1139</v>
      </c>
      <c r="E307" s="2" t="s">
        <v>4511</v>
      </c>
      <c r="F307" s="2" t="s">
        <v>3866</v>
      </c>
      <c r="G307" s="2" t="s">
        <v>4455</v>
      </c>
      <c r="H307" s="2" t="s">
        <v>286</v>
      </c>
      <c r="I307" s="2" t="s">
        <v>4508</v>
      </c>
      <c r="J307" s="2" t="s">
        <v>4509</v>
      </c>
      <c r="K307" s="4" t="s">
        <v>4512</v>
      </c>
    </row>
    <row r="308" spans="1:11" ht="15" customHeight="1" x14ac:dyDescent="0.3">
      <c r="A308" s="2" t="s">
        <v>386</v>
      </c>
      <c r="B308" s="2" t="s">
        <v>34336</v>
      </c>
      <c r="C308" s="3">
        <v>29</v>
      </c>
      <c r="D308" s="2" t="s">
        <v>1139</v>
      </c>
      <c r="E308" s="2" t="s">
        <v>4513</v>
      </c>
      <c r="F308" s="2" t="s">
        <v>907</v>
      </c>
      <c r="G308" s="2" t="s">
        <v>4462</v>
      </c>
      <c r="H308" s="2" t="s">
        <v>286</v>
      </c>
      <c r="I308" s="2" t="s">
        <v>4313</v>
      </c>
      <c r="J308" s="2" t="s">
        <v>4314</v>
      </c>
      <c r="K308" s="4" t="s">
        <v>4514</v>
      </c>
    </row>
    <row r="309" spans="1:11" ht="15" customHeight="1" x14ac:dyDescent="0.3">
      <c r="A309" s="2" t="s">
        <v>386</v>
      </c>
      <c r="B309" s="2" t="s">
        <v>34336</v>
      </c>
      <c r="C309" s="3">
        <v>29</v>
      </c>
      <c r="D309" s="2" t="s">
        <v>1139</v>
      </c>
      <c r="E309" s="2" t="s">
        <v>4515</v>
      </c>
      <c r="F309" s="2" t="s">
        <v>3866</v>
      </c>
      <c r="G309" s="2" t="s">
        <v>4444</v>
      </c>
      <c r="H309" s="2" t="s">
        <v>4445</v>
      </c>
      <c r="I309" s="2" t="s">
        <v>2049</v>
      </c>
      <c r="J309" s="2" t="s">
        <v>4516</v>
      </c>
      <c r="K309" s="4" t="s">
        <v>4517</v>
      </c>
    </row>
    <row r="310" spans="1:11" ht="15" customHeight="1" x14ac:dyDescent="0.3">
      <c r="A310" s="2" t="s">
        <v>386</v>
      </c>
      <c r="B310" s="2" t="s">
        <v>34336</v>
      </c>
      <c r="C310" s="3">
        <v>29</v>
      </c>
      <c r="D310" s="2" t="s">
        <v>1139</v>
      </c>
      <c r="E310" s="2" t="s">
        <v>4518</v>
      </c>
      <c r="F310" s="2" t="s">
        <v>907</v>
      </c>
      <c r="G310" s="2" t="s">
        <v>4467</v>
      </c>
      <c r="H310" s="2" t="s">
        <v>286</v>
      </c>
      <c r="I310" s="2" t="s">
        <v>2565</v>
      </c>
      <c r="J310" s="2" t="s">
        <v>4519</v>
      </c>
      <c r="K310" s="4" t="s">
        <v>4520</v>
      </c>
    </row>
    <row r="311" spans="1:11" ht="15" customHeight="1" x14ac:dyDescent="0.3">
      <c r="A311" s="2" t="s">
        <v>386</v>
      </c>
      <c r="B311" s="2" t="s">
        <v>34336</v>
      </c>
      <c r="C311" s="3">
        <v>29</v>
      </c>
      <c r="D311" s="2" t="s">
        <v>1139</v>
      </c>
      <c r="E311" s="2" t="s">
        <v>4521</v>
      </c>
      <c r="F311" s="2" t="s">
        <v>907</v>
      </c>
      <c r="G311" s="2" t="s">
        <v>4449</v>
      </c>
      <c r="H311" s="2" t="s">
        <v>286</v>
      </c>
      <c r="I311" s="2" t="s">
        <v>4522</v>
      </c>
      <c r="J311" s="2" t="s">
        <v>4523</v>
      </c>
      <c r="K311" s="4" t="s">
        <v>4524</v>
      </c>
    </row>
    <row r="312" spans="1:11" ht="15" customHeight="1" x14ac:dyDescent="0.3">
      <c r="A312" s="2" t="s">
        <v>386</v>
      </c>
      <c r="B312" s="2" t="s">
        <v>34336</v>
      </c>
      <c r="C312" s="3">
        <v>29</v>
      </c>
      <c r="D312" s="2" t="s">
        <v>1139</v>
      </c>
      <c r="E312" s="2" t="s">
        <v>4525</v>
      </c>
      <c r="F312" s="2" t="s">
        <v>907</v>
      </c>
      <c r="G312" s="2" t="s">
        <v>4526</v>
      </c>
      <c r="H312" s="2" t="s">
        <v>286</v>
      </c>
      <c r="I312" s="2" t="s">
        <v>4527</v>
      </c>
      <c r="J312" s="2" t="s">
        <v>4528</v>
      </c>
      <c r="K312" s="4" t="s">
        <v>4529</v>
      </c>
    </row>
    <row r="313" spans="1:11" ht="15" customHeight="1" x14ac:dyDescent="0.3">
      <c r="A313" s="2" t="s">
        <v>386</v>
      </c>
      <c r="B313" s="2" t="s">
        <v>34336</v>
      </c>
      <c r="C313" s="3">
        <v>29</v>
      </c>
      <c r="D313" s="2" t="s">
        <v>1139</v>
      </c>
      <c r="E313" s="2" t="s">
        <v>4530</v>
      </c>
      <c r="F313" s="2" t="s">
        <v>907</v>
      </c>
      <c r="G313" s="2" t="s">
        <v>1153</v>
      </c>
      <c r="H313" s="2" t="s">
        <v>286</v>
      </c>
      <c r="I313" s="2" t="s">
        <v>4527</v>
      </c>
      <c r="J313" s="2" t="s">
        <v>4528</v>
      </c>
      <c r="K313" s="4" t="s">
        <v>4531</v>
      </c>
    </row>
    <row r="314" spans="1:11" ht="15" customHeight="1" x14ac:dyDescent="0.3">
      <c r="A314" s="2" t="s">
        <v>386</v>
      </c>
      <c r="B314" s="2" t="s">
        <v>34336</v>
      </c>
      <c r="C314" s="3">
        <v>29</v>
      </c>
      <c r="D314" s="2" t="s">
        <v>1139</v>
      </c>
      <c r="E314" s="2" t="s">
        <v>4532</v>
      </c>
      <c r="F314" s="2" t="s">
        <v>3866</v>
      </c>
      <c r="G314" s="2" t="s">
        <v>4455</v>
      </c>
      <c r="H314" s="2" t="s">
        <v>286</v>
      </c>
      <c r="I314" s="2" t="s">
        <v>4527</v>
      </c>
      <c r="J314" s="2" t="s">
        <v>4528</v>
      </c>
      <c r="K314" s="4" t="s">
        <v>4533</v>
      </c>
    </row>
    <row r="315" spans="1:11" ht="15" customHeight="1" x14ac:dyDescent="0.3">
      <c r="A315" s="2" t="s">
        <v>386</v>
      </c>
      <c r="B315" s="2" t="s">
        <v>34336</v>
      </c>
      <c r="C315" s="3">
        <v>29</v>
      </c>
      <c r="D315" s="2" t="s">
        <v>1139</v>
      </c>
      <c r="E315" s="2" t="s">
        <v>4534</v>
      </c>
      <c r="F315" s="2" t="s">
        <v>3866</v>
      </c>
      <c r="G315" s="2" t="s">
        <v>4492</v>
      </c>
      <c r="H315" s="2" t="s">
        <v>4353</v>
      </c>
      <c r="I315" s="2" t="s">
        <v>4535</v>
      </c>
      <c r="J315" s="2" t="s">
        <v>4536</v>
      </c>
      <c r="K315" s="4" t="s">
        <v>4537</v>
      </c>
    </row>
    <row r="316" spans="1:11" ht="15" customHeight="1" x14ac:dyDescent="0.3">
      <c r="A316" s="2" t="s">
        <v>386</v>
      </c>
      <c r="B316" s="2" t="s">
        <v>34336</v>
      </c>
      <c r="C316" s="3">
        <v>29</v>
      </c>
      <c r="D316" s="2" t="s">
        <v>1139</v>
      </c>
      <c r="E316" s="2" t="s">
        <v>4538</v>
      </c>
      <c r="F316" s="2" t="s">
        <v>907</v>
      </c>
      <c r="G316" s="2" t="s">
        <v>4462</v>
      </c>
      <c r="H316" s="2" t="s">
        <v>286</v>
      </c>
      <c r="I316" s="2" t="s">
        <v>4539</v>
      </c>
      <c r="J316" s="2" t="s">
        <v>4325</v>
      </c>
      <c r="K316" s="4" t="s">
        <v>4540</v>
      </c>
    </row>
    <row r="317" spans="1:11" ht="15" customHeight="1" x14ac:dyDescent="0.3">
      <c r="A317" s="2" t="s">
        <v>386</v>
      </c>
      <c r="B317" s="2" t="s">
        <v>34336</v>
      </c>
      <c r="C317" s="3">
        <v>29</v>
      </c>
      <c r="D317" s="2" t="s">
        <v>1139</v>
      </c>
      <c r="E317" s="2" t="s">
        <v>4541</v>
      </c>
      <c r="F317" s="2" t="s">
        <v>3866</v>
      </c>
      <c r="G317" s="2" t="s">
        <v>4444</v>
      </c>
      <c r="H317" s="2" t="s">
        <v>4445</v>
      </c>
      <c r="I317" s="2" t="s">
        <v>3541</v>
      </c>
      <c r="J317" s="2" t="s">
        <v>4542</v>
      </c>
      <c r="K317" s="4" t="s">
        <v>4543</v>
      </c>
    </row>
    <row r="318" spans="1:11" ht="15" customHeight="1" x14ac:dyDescent="0.3">
      <c r="A318" s="2" t="s">
        <v>386</v>
      </c>
      <c r="B318" s="2" t="s">
        <v>34336</v>
      </c>
      <c r="C318" s="3">
        <v>29</v>
      </c>
      <c r="D318" s="2" t="s">
        <v>1139</v>
      </c>
      <c r="E318" s="2" t="s">
        <v>4544</v>
      </c>
      <c r="F318" s="2" t="s">
        <v>907</v>
      </c>
      <c r="G318" s="2" t="s">
        <v>4467</v>
      </c>
      <c r="H318" s="2" t="s">
        <v>286</v>
      </c>
      <c r="I318" s="2" t="s">
        <v>4545</v>
      </c>
      <c r="J318" s="2" t="s">
        <v>4546</v>
      </c>
      <c r="K318" s="4" t="s">
        <v>4547</v>
      </c>
    </row>
    <row r="319" spans="1:11" ht="15" customHeight="1" x14ac:dyDescent="0.3">
      <c r="A319" s="2" t="s">
        <v>386</v>
      </c>
      <c r="B319" s="2" t="s">
        <v>34336</v>
      </c>
      <c r="C319" s="3">
        <v>29</v>
      </c>
      <c r="D319" s="2" t="s">
        <v>1139</v>
      </c>
      <c r="E319" s="2" t="s">
        <v>4548</v>
      </c>
      <c r="F319" s="2" t="s">
        <v>907</v>
      </c>
      <c r="G319" s="2" t="s">
        <v>4449</v>
      </c>
      <c r="H319" s="2" t="s">
        <v>286</v>
      </c>
      <c r="I319" s="2" t="s">
        <v>4549</v>
      </c>
      <c r="J319" s="2" t="s">
        <v>4550</v>
      </c>
      <c r="K319" s="4" t="s">
        <v>4551</v>
      </c>
    </row>
    <row r="320" spans="1:11" ht="15" customHeight="1" x14ac:dyDescent="0.3">
      <c r="A320" s="2" t="s">
        <v>386</v>
      </c>
      <c r="B320" s="2" t="s">
        <v>34336</v>
      </c>
      <c r="C320" s="3">
        <v>29</v>
      </c>
      <c r="D320" s="2" t="s">
        <v>1139</v>
      </c>
      <c r="E320" s="2" t="s">
        <v>4552</v>
      </c>
      <c r="F320" s="2" t="s">
        <v>907</v>
      </c>
      <c r="G320" s="2" t="s">
        <v>4526</v>
      </c>
      <c r="H320" s="2" t="s">
        <v>286</v>
      </c>
      <c r="I320" s="2" t="s">
        <v>4553</v>
      </c>
      <c r="J320" s="2" t="s">
        <v>4554</v>
      </c>
      <c r="K320" s="4" t="s">
        <v>4555</v>
      </c>
    </row>
    <row r="321" spans="1:11" ht="15" customHeight="1" x14ac:dyDescent="0.3">
      <c r="A321" s="2" t="s">
        <v>386</v>
      </c>
      <c r="B321" s="2" t="s">
        <v>34336</v>
      </c>
      <c r="C321" s="3">
        <v>29</v>
      </c>
      <c r="D321" s="2" t="s">
        <v>1139</v>
      </c>
      <c r="E321" s="2" t="s">
        <v>4556</v>
      </c>
      <c r="F321" s="2" t="s">
        <v>907</v>
      </c>
      <c r="G321" s="2" t="s">
        <v>1153</v>
      </c>
      <c r="H321" s="2" t="s">
        <v>286</v>
      </c>
      <c r="I321" s="2" t="s">
        <v>4553</v>
      </c>
      <c r="J321" s="2" t="s">
        <v>4554</v>
      </c>
      <c r="K321" s="4" t="s">
        <v>4557</v>
      </c>
    </row>
    <row r="322" spans="1:11" ht="15" customHeight="1" x14ac:dyDescent="0.3">
      <c r="A322" s="2" t="s">
        <v>386</v>
      </c>
      <c r="B322" s="2" t="s">
        <v>34336</v>
      </c>
      <c r="C322" s="3">
        <v>29</v>
      </c>
      <c r="D322" s="2" t="s">
        <v>1139</v>
      </c>
      <c r="E322" s="2" t="s">
        <v>4558</v>
      </c>
      <c r="F322" s="2" t="s">
        <v>3866</v>
      </c>
      <c r="G322" s="2" t="s">
        <v>4455</v>
      </c>
      <c r="H322" s="2" t="s">
        <v>286</v>
      </c>
      <c r="I322" s="2" t="s">
        <v>4553</v>
      </c>
      <c r="J322" s="2" t="s">
        <v>4554</v>
      </c>
      <c r="K322" s="4" t="s">
        <v>4559</v>
      </c>
    </row>
    <row r="323" spans="1:11" ht="15" customHeight="1" x14ac:dyDescent="0.3">
      <c r="A323" s="2" t="s">
        <v>386</v>
      </c>
      <c r="B323" s="2" t="s">
        <v>34336</v>
      </c>
      <c r="C323" s="3">
        <v>29</v>
      </c>
      <c r="D323" s="2" t="s">
        <v>1139</v>
      </c>
      <c r="E323" s="2" t="s">
        <v>4560</v>
      </c>
      <c r="F323" s="2" t="s">
        <v>3866</v>
      </c>
      <c r="G323" s="2" t="s">
        <v>4492</v>
      </c>
      <c r="H323" s="2" t="s">
        <v>4353</v>
      </c>
      <c r="I323" s="2" t="s">
        <v>3554</v>
      </c>
      <c r="J323" s="2" t="s">
        <v>4329</v>
      </c>
      <c r="K323" s="4" t="s">
        <v>4561</v>
      </c>
    </row>
    <row r="324" spans="1:11" ht="15" customHeight="1" x14ac:dyDescent="0.3">
      <c r="A324" s="2" t="s">
        <v>386</v>
      </c>
      <c r="B324" s="2" t="s">
        <v>34336</v>
      </c>
      <c r="C324" s="3">
        <v>29</v>
      </c>
      <c r="D324" s="2" t="s">
        <v>1139</v>
      </c>
      <c r="E324" s="2" t="s">
        <v>4562</v>
      </c>
      <c r="F324" s="2" t="s">
        <v>3866</v>
      </c>
      <c r="G324" s="2" t="s">
        <v>4444</v>
      </c>
      <c r="H324" s="2" t="s">
        <v>4445</v>
      </c>
      <c r="I324" s="2" t="s">
        <v>4563</v>
      </c>
      <c r="J324" s="2" t="s">
        <v>4564</v>
      </c>
      <c r="K324" s="4" t="s">
        <v>4565</v>
      </c>
    </row>
    <row r="325" spans="1:11" ht="15" customHeight="1" x14ac:dyDescent="0.3">
      <c r="A325" s="2" t="s">
        <v>386</v>
      </c>
      <c r="B325" s="2" t="s">
        <v>34336</v>
      </c>
      <c r="C325" s="3">
        <v>29</v>
      </c>
      <c r="D325" s="2" t="s">
        <v>1139</v>
      </c>
      <c r="E325" s="2" t="s">
        <v>4566</v>
      </c>
      <c r="F325" s="2" t="s">
        <v>907</v>
      </c>
      <c r="G325" s="2" t="s">
        <v>4567</v>
      </c>
      <c r="H325" s="2" t="s">
        <v>4353</v>
      </c>
      <c r="I325" s="2" t="s">
        <v>4342</v>
      </c>
      <c r="J325" s="2" t="s">
        <v>4568</v>
      </c>
      <c r="K325" s="4" t="s">
        <v>4569</v>
      </c>
    </row>
    <row r="326" spans="1:11" ht="15" customHeight="1" x14ac:dyDescent="0.3">
      <c r="A326" s="2" t="s">
        <v>386</v>
      </c>
      <c r="B326" s="2" t="s">
        <v>34336</v>
      </c>
      <c r="C326" s="3">
        <v>29</v>
      </c>
      <c r="D326" s="2" t="s">
        <v>1139</v>
      </c>
      <c r="E326" s="2" t="s">
        <v>4570</v>
      </c>
      <c r="F326" s="2" t="s">
        <v>907</v>
      </c>
      <c r="G326" s="2" t="s">
        <v>4449</v>
      </c>
      <c r="H326" s="2" t="s">
        <v>286</v>
      </c>
      <c r="I326" s="2" t="s">
        <v>4571</v>
      </c>
      <c r="J326" s="2" t="s">
        <v>4572</v>
      </c>
      <c r="K326" s="4" t="s">
        <v>4573</v>
      </c>
    </row>
    <row r="327" spans="1:11" ht="15" customHeight="1" x14ac:dyDescent="0.3">
      <c r="A327" s="2" t="s">
        <v>386</v>
      </c>
      <c r="B327" s="2" t="s">
        <v>34336</v>
      </c>
      <c r="C327" s="3">
        <v>29</v>
      </c>
      <c r="D327" s="2" t="s">
        <v>1139</v>
      </c>
      <c r="E327" s="2" t="s">
        <v>4574</v>
      </c>
      <c r="F327" s="2" t="s">
        <v>907</v>
      </c>
      <c r="G327" s="2" t="s">
        <v>1153</v>
      </c>
      <c r="H327" s="2" t="s">
        <v>286</v>
      </c>
      <c r="I327" s="2" t="s">
        <v>4575</v>
      </c>
      <c r="J327" s="2" t="s">
        <v>4576</v>
      </c>
      <c r="K327" s="4" t="s">
        <v>4577</v>
      </c>
    </row>
    <row r="328" spans="1:11" ht="15" customHeight="1" x14ac:dyDescent="0.3">
      <c r="A328" s="2" t="s">
        <v>386</v>
      </c>
      <c r="B328" s="2" t="s">
        <v>34336</v>
      </c>
      <c r="C328" s="3">
        <v>29</v>
      </c>
      <c r="D328" s="2" t="s">
        <v>1139</v>
      </c>
      <c r="E328" s="2" t="s">
        <v>4578</v>
      </c>
      <c r="F328" s="2" t="s">
        <v>907</v>
      </c>
      <c r="G328" s="2" t="s">
        <v>4526</v>
      </c>
      <c r="H328" s="2" t="s">
        <v>286</v>
      </c>
      <c r="I328" s="2" t="s">
        <v>4575</v>
      </c>
      <c r="J328" s="2" t="s">
        <v>4576</v>
      </c>
      <c r="K328" s="4" t="s">
        <v>4579</v>
      </c>
    </row>
    <row r="329" spans="1:11" ht="15" customHeight="1" x14ac:dyDescent="0.3">
      <c r="A329" s="2" t="s">
        <v>386</v>
      </c>
      <c r="B329" s="2" t="s">
        <v>34336</v>
      </c>
      <c r="C329" s="3">
        <v>29</v>
      </c>
      <c r="D329" s="2" t="s">
        <v>1139</v>
      </c>
      <c r="E329" s="2" t="s">
        <v>4580</v>
      </c>
      <c r="F329" s="2" t="s">
        <v>3866</v>
      </c>
      <c r="G329" s="2" t="s">
        <v>4455</v>
      </c>
      <c r="H329" s="2" t="s">
        <v>286</v>
      </c>
      <c r="I329" s="2" t="s">
        <v>4575</v>
      </c>
      <c r="J329" s="2" t="s">
        <v>4576</v>
      </c>
      <c r="K329" s="4" t="s">
        <v>4581</v>
      </c>
    </row>
    <row r="330" spans="1:11" ht="15" customHeight="1" x14ac:dyDescent="0.3">
      <c r="A330" s="2" t="s">
        <v>386</v>
      </c>
      <c r="B330" s="2" t="s">
        <v>34336</v>
      </c>
      <c r="C330" s="3">
        <v>29</v>
      </c>
      <c r="D330" s="2" t="s">
        <v>1139</v>
      </c>
      <c r="E330" s="2" t="s">
        <v>4582</v>
      </c>
      <c r="F330" s="2" t="s">
        <v>3866</v>
      </c>
      <c r="G330" s="2" t="s">
        <v>4492</v>
      </c>
      <c r="H330" s="2" t="s">
        <v>4353</v>
      </c>
      <c r="I330" s="2" t="s">
        <v>4583</v>
      </c>
      <c r="J330" s="2" t="s">
        <v>4339</v>
      </c>
      <c r="K330" s="4" t="s">
        <v>4584</v>
      </c>
    </row>
    <row r="331" spans="1:11" ht="15" customHeight="1" x14ac:dyDescent="0.3">
      <c r="A331" s="2" t="s">
        <v>386</v>
      </c>
      <c r="B331" s="2" t="s">
        <v>34336</v>
      </c>
      <c r="C331" s="3">
        <v>29</v>
      </c>
      <c r="D331" s="2" t="s">
        <v>1139</v>
      </c>
      <c r="E331" s="2" t="s">
        <v>4585</v>
      </c>
      <c r="F331" s="2" t="s">
        <v>907</v>
      </c>
      <c r="G331" s="2" t="s">
        <v>4586</v>
      </c>
      <c r="H331" s="2" t="s">
        <v>286</v>
      </c>
      <c r="I331" s="2" t="s">
        <v>2745</v>
      </c>
      <c r="J331" s="2" t="s">
        <v>4343</v>
      </c>
      <c r="K331" s="4" t="s">
        <v>4587</v>
      </c>
    </row>
    <row r="332" spans="1:11" ht="15" customHeight="1" x14ac:dyDescent="0.3">
      <c r="A332" s="2" t="s">
        <v>386</v>
      </c>
      <c r="B332" s="2" t="s">
        <v>34336</v>
      </c>
      <c r="C332" s="3">
        <v>29</v>
      </c>
      <c r="D332" s="2" t="s">
        <v>1139</v>
      </c>
      <c r="E332" s="2" t="s">
        <v>4588</v>
      </c>
      <c r="F332" s="2" t="s">
        <v>3866</v>
      </c>
      <c r="G332" s="2" t="s">
        <v>4444</v>
      </c>
      <c r="H332" s="2" t="s">
        <v>4353</v>
      </c>
      <c r="I332" s="2" t="s">
        <v>4589</v>
      </c>
      <c r="J332" s="2" t="s">
        <v>3863</v>
      </c>
      <c r="K332" s="4" t="s">
        <v>4590</v>
      </c>
    </row>
    <row r="333" spans="1:11" ht="15" customHeight="1" x14ac:dyDescent="0.3">
      <c r="A333" s="2" t="s">
        <v>386</v>
      </c>
      <c r="B333" s="2" t="s">
        <v>34336</v>
      </c>
      <c r="C333" s="3">
        <v>29</v>
      </c>
      <c r="D333" s="2" t="s">
        <v>1139</v>
      </c>
      <c r="E333" s="2" t="s">
        <v>4591</v>
      </c>
      <c r="F333" s="2" t="s">
        <v>907</v>
      </c>
      <c r="G333" s="2" t="s">
        <v>4449</v>
      </c>
      <c r="H333" s="2" t="s">
        <v>286</v>
      </c>
      <c r="I333" s="2" t="s">
        <v>4592</v>
      </c>
      <c r="J333" s="2" t="s">
        <v>4593</v>
      </c>
      <c r="K333" s="4" t="s">
        <v>4594</v>
      </c>
    </row>
    <row r="334" spans="1:11" ht="15" customHeight="1" x14ac:dyDescent="0.3">
      <c r="A334" s="2" t="s">
        <v>386</v>
      </c>
      <c r="B334" s="2" t="s">
        <v>34336</v>
      </c>
      <c r="C334" s="3">
        <v>29</v>
      </c>
      <c r="D334" s="2" t="s">
        <v>1139</v>
      </c>
      <c r="E334" s="2" t="s">
        <v>4595</v>
      </c>
      <c r="F334" s="2" t="s">
        <v>907</v>
      </c>
      <c r="G334" s="2" t="s">
        <v>1153</v>
      </c>
      <c r="H334" s="2" t="s">
        <v>286</v>
      </c>
      <c r="I334" s="2" t="s">
        <v>4596</v>
      </c>
      <c r="J334" s="2" t="s">
        <v>4597</v>
      </c>
      <c r="K334" s="4" t="s">
        <v>4598</v>
      </c>
    </row>
    <row r="335" spans="1:11" ht="15" customHeight="1" x14ac:dyDescent="0.3">
      <c r="A335" s="2" t="s">
        <v>386</v>
      </c>
      <c r="B335" s="2" t="s">
        <v>34336</v>
      </c>
      <c r="C335" s="3">
        <v>29</v>
      </c>
      <c r="D335" s="2" t="s">
        <v>1139</v>
      </c>
      <c r="E335" s="2" t="s">
        <v>4599</v>
      </c>
      <c r="F335" s="2" t="s">
        <v>907</v>
      </c>
      <c r="G335" s="2" t="s">
        <v>4526</v>
      </c>
      <c r="H335" s="2" t="s">
        <v>286</v>
      </c>
      <c r="I335" s="2" t="s">
        <v>1426</v>
      </c>
      <c r="J335" s="2" t="s">
        <v>4597</v>
      </c>
      <c r="K335" s="4" t="s">
        <v>4600</v>
      </c>
    </row>
    <row r="336" spans="1:11" ht="15" customHeight="1" x14ac:dyDescent="0.3">
      <c r="A336" s="2" t="s">
        <v>386</v>
      </c>
      <c r="B336" s="2" t="s">
        <v>34336</v>
      </c>
      <c r="C336" s="3">
        <v>29</v>
      </c>
      <c r="D336" s="2" t="s">
        <v>1139</v>
      </c>
      <c r="E336" s="2" t="s">
        <v>4601</v>
      </c>
      <c r="F336" s="2" t="s">
        <v>907</v>
      </c>
      <c r="G336" s="2" t="s">
        <v>4567</v>
      </c>
      <c r="H336" s="2" t="s">
        <v>4353</v>
      </c>
      <c r="I336" s="2" t="s">
        <v>2745</v>
      </c>
      <c r="J336" s="2" t="s">
        <v>4602</v>
      </c>
      <c r="K336" s="4" t="s">
        <v>4603</v>
      </c>
    </row>
    <row r="337" spans="1:11" ht="15" customHeight="1" x14ac:dyDescent="0.3">
      <c r="A337" s="2" t="s">
        <v>386</v>
      </c>
      <c r="B337" s="2" t="s">
        <v>34336</v>
      </c>
      <c r="C337" s="3">
        <v>29</v>
      </c>
      <c r="D337" s="2" t="s">
        <v>1139</v>
      </c>
      <c r="E337" s="2" t="s">
        <v>4604</v>
      </c>
      <c r="F337" s="2" t="s">
        <v>3866</v>
      </c>
      <c r="G337" s="2" t="s">
        <v>4605</v>
      </c>
      <c r="H337" s="2" t="s">
        <v>4353</v>
      </c>
      <c r="I337" s="2" t="s">
        <v>1254</v>
      </c>
      <c r="J337" s="2" t="s">
        <v>3869</v>
      </c>
      <c r="K337" s="4" t="s">
        <v>4606</v>
      </c>
    </row>
    <row r="338" spans="1:11" ht="15" customHeight="1" x14ac:dyDescent="0.3">
      <c r="A338" s="2" t="s">
        <v>386</v>
      </c>
      <c r="B338" s="2" t="s">
        <v>34336</v>
      </c>
      <c r="C338" s="3">
        <v>29</v>
      </c>
      <c r="D338" s="2" t="s">
        <v>1139</v>
      </c>
      <c r="E338" s="2" t="s">
        <v>4607</v>
      </c>
      <c r="F338" s="2" t="s">
        <v>907</v>
      </c>
      <c r="G338" s="2" t="s">
        <v>4449</v>
      </c>
      <c r="H338" s="2" t="s">
        <v>286</v>
      </c>
      <c r="I338" s="2" t="s">
        <v>4608</v>
      </c>
      <c r="J338" s="2" t="s">
        <v>4609</v>
      </c>
      <c r="K338" s="4" t="s">
        <v>4610</v>
      </c>
    </row>
    <row r="339" spans="1:11" ht="15" customHeight="1" x14ac:dyDescent="0.3">
      <c r="A339" s="2" t="s">
        <v>386</v>
      </c>
      <c r="B339" s="2" t="s">
        <v>34336</v>
      </c>
      <c r="C339" s="3">
        <v>29</v>
      </c>
      <c r="D339" s="2" t="s">
        <v>1139</v>
      </c>
      <c r="E339" s="2" t="s">
        <v>4611</v>
      </c>
      <c r="F339" s="2" t="s">
        <v>907</v>
      </c>
      <c r="G339" s="2" t="s">
        <v>1153</v>
      </c>
      <c r="H339" s="2" t="s">
        <v>286</v>
      </c>
      <c r="I339" s="2" t="s">
        <v>4361</v>
      </c>
      <c r="J339" s="2" t="s">
        <v>4612</v>
      </c>
      <c r="K339" s="4" t="s">
        <v>4613</v>
      </c>
    </row>
    <row r="340" spans="1:11" ht="15" customHeight="1" x14ac:dyDescent="0.3">
      <c r="A340" s="2" t="s">
        <v>386</v>
      </c>
      <c r="B340" s="2" t="s">
        <v>34336</v>
      </c>
      <c r="C340" s="3">
        <v>29</v>
      </c>
      <c r="D340" s="2" t="s">
        <v>1139</v>
      </c>
      <c r="E340" s="2" t="s">
        <v>4614</v>
      </c>
      <c r="F340" s="2" t="s">
        <v>907</v>
      </c>
      <c r="G340" s="2" t="s">
        <v>4586</v>
      </c>
      <c r="H340" s="2" t="s">
        <v>286</v>
      </c>
      <c r="I340" s="2" t="s">
        <v>4615</v>
      </c>
      <c r="J340" s="2" t="s">
        <v>4616</v>
      </c>
      <c r="K340" s="4" t="s">
        <v>4617</v>
      </c>
    </row>
    <row r="341" spans="1:11" ht="15" customHeight="1" x14ac:dyDescent="0.3">
      <c r="A341" s="2" t="s">
        <v>386</v>
      </c>
      <c r="B341" s="2" t="s">
        <v>34336</v>
      </c>
      <c r="C341" s="3">
        <v>29</v>
      </c>
      <c r="D341" s="2" t="s">
        <v>1139</v>
      </c>
      <c r="E341" s="2" t="s">
        <v>4618</v>
      </c>
      <c r="F341" s="2" t="s">
        <v>907</v>
      </c>
      <c r="G341" s="2" t="s">
        <v>4567</v>
      </c>
      <c r="H341" s="2" t="s">
        <v>4353</v>
      </c>
      <c r="I341" s="2" t="s">
        <v>4615</v>
      </c>
      <c r="J341" s="2" t="s">
        <v>4616</v>
      </c>
      <c r="K341" s="4" t="s">
        <v>4619</v>
      </c>
    </row>
    <row r="342" spans="1:11" ht="15" customHeight="1" x14ac:dyDescent="0.3">
      <c r="A342" s="2" t="s">
        <v>386</v>
      </c>
      <c r="B342" s="2" t="s">
        <v>34336</v>
      </c>
      <c r="C342" s="3">
        <v>29</v>
      </c>
      <c r="D342" s="2" t="s">
        <v>1139</v>
      </c>
      <c r="E342" s="2" t="s">
        <v>4620</v>
      </c>
      <c r="F342" s="2" t="s">
        <v>3866</v>
      </c>
      <c r="G342" s="2" t="s">
        <v>4444</v>
      </c>
      <c r="H342" s="2" t="s">
        <v>4353</v>
      </c>
      <c r="I342" s="2" t="s">
        <v>1254</v>
      </c>
      <c r="J342" s="2" t="s">
        <v>3587</v>
      </c>
      <c r="K342" s="4" t="s">
        <v>4621</v>
      </c>
    </row>
    <row r="343" spans="1:11" ht="15" customHeight="1" x14ac:dyDescent="0.3">
      <c r="A343" s="2" t="s">
        <v>386</v>
      </c>
      <c r="B343" s="2" t="s">
        <v>34336</v>
      </c>
      <c r="C343" s="3">
        <v>29</v>
      </c>
      <c r="D343" s="2" t="s">
        <v>1139</v>
      </c>
      <c r="E343" s="2" t="s">
        <v>4622</v>
      </c>
      <c r="F343" s="2" t="s">
        <v>907</v>
      </c>
      <c r="G343" s="2" t="s">
        <v>1153</v>
      </c>
      <c r="H343" s="2" t="s">
        <v>286</v>
      </c>
      <c r="I343" s="2" t="s">
        <v>4623</v>
      </c>
      <c r="J343" s="2" t="s">
        <v>4624</v>
      </c>
      <c r="K343" s="4" t="s">
        <v>4625</v>
      </c>
    </row>
    <row r="344" spans="1:11" ht="15" customHeight="1" x14ac:dyDescent="0.3">
      <c r="A344" s="2" t="s">
        <v>386</v>
      </c>
      <c r="B344" s="2" t="s">
        <v>34336</v>
      </c>
      <c r="C344" s="3">
        <v>29</v>
      </c>
      <c r="D344" s="2" t="s">
        <v>1139</v>
      </c>
      <c r="E344" s="2" t="s">
        <v>4626</v>
      </c>
      <c r="F344" s="2" t="s">
        <v>907</v>
      </c>
      <c r="G344" s="2" t="s">
        <v>4567</v>
      </c>
      <c r="H344" s="2" t="s">
        <v>4353</v>
      </c>
      <c r="I344" s="2" t="s">
        <v>4627</v>
      </c>
      <c r="J344" s="2" t="s">
        <v>4628</v>
      </c>
      <c r="K344" s="4" t="s">
        <v>4629</v>
      </c>
    </row>
    <row r="345" spans="1:11" ht="15" customHeight="1" x14ac:dyDescent="0.3">
      <c r="A345" s="2" t="s">
        <v>386</v>
      </c>
      <c r="B345" s="2" t="s">
        <v>34336</v>
      </c>
      <c r="C345" s="3">
        <v>29</v>
      </c>
      <c r="D345" s="2" t="s">
        <v>1139</v>
      </c>
      <c r="E345" s="2" t="s">
        <v>4630</v>
      </c>
      <c r="F345" s="2" t="s">
        <v>907</v>
      </c>
      <c r="G345" s="2" t="s">
        <v>4586</v>
      </c>
      <c r="H345" s="2" t="s">
        <v>286</v>
      </c>
      <c r="I345" s="2" t="s">
        <v>4631</v>
      </c>
      <c r="J345" s="2" t="s">
        <v>4628</v>
      </c>
      <c r="K345" s="4" t="s">
        <v>4632</v>
      </c>
    </row>
    <row r="346" spans="1:11" ht="15" customHeight="1" x14ac:dyDescent="0.3">
      <c r="A346" s="2" t="s">
        <v>386</v>
      </c>
      <c r="B346" s="2" t="s">
        <v>34336</v>
      </c>
      <c r="C346" s="3">
        <v>29</v>
      </c>
      <c r="D346" s="2" t="s">
        <v>1139</v>
      </c>
      <c r="E346" s="2" t="s">
        <v>4633</v>
      </c>
      <c r="F346" s="2" t="s">
        <v>3866</v>
      </c>
      <c r="G346" s="2" t="s">
        <v>4444</v>
      </c>
      <c r="H346" s="2" t="s">
        <v>4353</v>
      </c>
      <c r="I346" s="2" t="s">
        <v>3868</v>
      </c>
      <c r="J346" s="2" t="s">
        <v>1260</v>
      </c>
      <c r="K346" s="4" t="s">
        <v>4634</v>
      </c>
    </row>
    <row r="347" spans="1:11" ht="15" customHeight="1" x14ac:dyDescent="0.3">
      <c r="A347" s="2" t="s">
        <v>386</v>
      </c>
      <c r="B347" s="2" t="s">
        <v>34336</v>
      </c>
      <c r="C347" s="3">
        <v>29</v>
      </c>
      <c r="D347" s="2" t="s">
        <v>1139</v>
      </c>
      <c r="E347" s="2" t="s">
        <v>4635</v>
      </c>
      <c r="F347" s="2" t="s">
        <v>3866</v>
      </c>
      <c r="G347" s="2" t="s">
        <v>4605</v>
      </c>
      <c r="H347" s="2" t="s">
        <v>4353</v>
      </c>
      <c r="I347" s="2" t="s">
        <v>3868</v>
      </c>
      <c r="J347" s="2" t="s">
        <v>1260</v>
      </c>
      <c r="K347" s="4" t="s">
        <v>4636</v>
      </c>
    </row>
    <row r="348" spans="1:11" ht="15" customHeight="1" x14ac:dyDescent="0.3">
      <c r="A348" s="2" t="s">
        <v>386</v>
      </c>
      <c r="B348" s="2" t="s">
        <v>34336</v>
      </c>
      <c r="C348" s="3">
        <v>29</v>
      </c>
      <c r="D348" s="2" t="s">
        <v>1139</v>
      </c>
      <c r="E348" s="2" t="s">
        <v>4637</v>
      </c>
      <c r="F348" s="2" t="s">
        <v>907</v>
      </c>
      <c r="G348" s="2" t="s">
        <v>1153</v>
      </c>
      <c r="H348" s="2" t="s">
        <v>286</v>
      </c>
      <c r="I348" s="2" t="s">
        <v>4638</v>
      </c>
      <c r="J348" s="2" t="s">
        <v>4639</v>
      </c>
      <c r="K348" s="4" t="s">
        <v>4640</v>
      </c>
    </row>
    <row r="349" spans="1:11" ht="15" customHeight="1" x14ac:dyDescent="0.3">
      <c r="A349" s="2" t="s">
        <v>386</v>
      </c>
      <c r="B349" s="2" t="s">
        <v>34336</v>
      </c>
      <c r="C349" s="3">
        <v>29</v>
      </c>
      <c r="D349" s="2" t="s">
        <v>1139</v>
      </c>
      <c r="E349" s="2" t="s">
        <v>4641</v>
      </c>
      <c r="F349" s="2" t="s">
        <v>907</v>
      </c>
      <c r="G349" s="2" t="s">
        <v>4586</v>
      </c>
      <c r="H349" s="2" t="s">
        <v>286</v>
      </c>
      <c r="I349" s="2" t="s">
        <v>3635</v>
      </c>
      <c r="J349" s="2" t="s">
        <v>3636</v>
      </c>
      <c r="K349" s="4" t="s">
        <v>4642</v>
      </c>
    </row>
    <row r="350" spans="1:11" ht="15" customHeight="1" x14ac:dyDescent="0.3">
      <c r="A350" s="2" t="s">
        <v>386</v>
      </c>
      <c r="B350" s="2" t="s">
        <v>34336</v>
      </c>
      <c r="C350" s="3">
        <v>29</v>
      </c>
      <c r="D350" s="2" t="s">
        <v>1139</v>
      </c>
      <c r="E350" s="2" t="s">
        <v>4643</v>
      </c>
      <c r="F350" s="2" t="s">
        <v>907</v>
      </c>
      <c r="G350" s="2" t="s">
        <v>4586</v>
      </c>
      <c r="H350" s="2" t="s">
        <v>286</v>
      </c>
      <c r="I350" s="2" t="s">
        <v>3635</v>
      </c>
      <c r="J350" s="2" t="s">
        <v>3636</v>
      </c>
      <c r="K350" s="4" t="s">
        <v>4644</v>
      </c>
    </row>
    <row r="351" spans="1:11" ht="15" customHeight="1" x14ac:dyDescent="0.3">
      <c r="A351" s="2" t="s">
        <v>386</v>
      </c>
      <c r="B351" s="2" t="s">
        <v>34336</v>
      </c>
      <c r="C351" s="3">
        <v>29</v>
      </c>
      <c r="D351" s="2" t="s">
        <v>1139</v>
      </c>
      <c r="E351" s="2" t="s">
        <v>4645</v>
      </c>
      <c r="F351" s="2" t="s">
        <v>3866</v>
      </c>
      <c r="G351" s="2" t="s">
        <v>4444</v>
      </c>
      <c r="H351" s="2" t="s">
        <v>4353</v>
      </c>
      <c r="I351" s="2" t="s">
        <v>4638</v>
      </c>
      <c r="J351" s="2" t="s">
        <v>4646</v>
      </c>
      <c r="K351" s="4" t="s">
        <v>4647</v>
      </c>
    </row>
    <row r="352" spans="1:11" ht="15" customHeight="1" x14ac:dyDescent="0.3">
      <c r="A352" s="2" t="s">
        <v>386</v>
      </c>
      <c r="B352" s="2" t="s">
        <v>34336</v>
      </c>
      <c r="C352" s="3">
        <v>29</v>
      </c>
      <c r="D352" s="2" t="s">
        <v>1139</v>
      </c>
      <c r="E352" s="2" t="s">
        <v>4648</v>
      </c>
      <c r="F352" s="2" t="s">
        <v>3866</v>
      </c>
      <c r="G352" s="2" t="s">
        <v>4605</v>
      </c>
      <c r="H352" s="2" t="s">
        <v>4353</v>
      </c>
      <c r="I352" s="2" t="s">
        <v>3872</v>
      </c>
      <c r="J352" s="2" t="s">
        <v>4646</v>
      </c>
      <c r="K352" s="4" t="s">
        <v>4649</v>
      </c>
    </row>
    <row r="353" spans="1:11" ht="15" customHeight="1" x14ac:dyDescent="0.3">
      <c r="A353" s="2" t="s">
        <v>386</v>
      </c>
      <c r="B353" s="2" t="s">
        <v>34336</v>
      </c>
      <c r="C353" s="3">
        <v>29</v>
      </c>
      <c r="D353" s="2" t="s">
        <v>1139</v>
      </c>
      <c r="E353" s="2" t="s">
        <v>4650</v>
      </c>
      <c r="F353" s="2" t="s">
        <v>907</v>
      </c>
      <c r="G353" s="2" t="s">
        <v>4651</v>
      </c>
      <c r="H353" s="2" t="s">
        <v>286</v>
      </c>
      <c r="I353" s="2" t="s">
        <v>4652</v>
      </c>
      <c r="J353" s="2" t="s">
        <v>4653</v>
      </c>
      <c r="K353" s="4" t="s">
        <v>4654</v>
      </c>
    </row>
    <row r="354" spans="1:11" ht="15" customHeight="1" x14ac:dyDescent="0.3">
      <c r="A354" s="2" t="s">
        <v>386</v>
      </c>
      <c r="B354" s="2" t="s">
        <v>34336</v>
      </c>
      <c r="C354" s="3">
        <v>29</v>
      </c>
      <c r="D354" s="2" t="s">
        <v>1139</v>
      </c>
      <c r="E354" s="2" t="s">
        <v>4655</v>
      </c>
      <c r="F354" s="2" t="s">
        <v>907</v>
      </c>
      <c r="G354" s="2" t="s">
        <v>4586</v>
      </c>
      <c r="H354" s="2" t="s">
        <v>286</v>
      </c>
      <c r="I354" s="2" t="s">
        <v>4656</v>
      </c>
      <c r="J354" s="2" t="s">
        <v>4657</v>
      </c>
      <c r="K354" s="4" t="s">
        <v>4658</v>
      </c>
    </row>
    <row r="355" spans="1:11" ht="15" customHeight="1" x14ac:dyDescent="0.3">
      <c r="A355" s="2" t="s">
        <v>386</v>
      </c>
      <c r="B355" s="2" t="s">
        <v>34336</v>
      </c>
      <c r="C355" s="3">
        <v>29</v>
      </c>
      <c r="D355" s="2" t="s">
        <v>1139</v>
      </c>
      <c r="E355" s="2" t="s">
        <v>4659</v>
      </c>
      <c r="F355" s="2" t="s">
        <v>3866</v>
      </c>
      <c r="G355" s="2" t="s">
        <v>4605</v>
      </c>
      <c r="H355" s="2" t="s">
        <v>4353</v>
      </c>
      <c r="I355" s="2" t="s">
        <v>4660</v>
      </c>
      <c r="J355" s="2" t="s">
        <v>4661</v>
      </c>
      <c r="K355" s="4" t="s">
        <v>4662</v>
      </c>
    </row>
    <row r="356" spans="1:11" ht="15" customHeight="1" x14ac:dyDescent="0.3">
      <c r="A356" s="2" t="s">
        <v>386</v>
      </c>
      <c r="B356" s="2" t="s">
        <v>34336</v>
      </c>
      <c r="C356" s="3">
        <v>29</v>
      </c>
      <c r="D356" s="2" t="s">
        <v>1139</v>
      </c>
      <c r="E356" s="2" t="s">
        <v>4663</v>
      </c>
      <c r="F356" s="2" t="s">
        <v>907</v>
      </c>
      <c r="G356" s="2" t="s">
        <v>4651</v>
      </c>
      <c r="H356" s="2" t="s">
        <v>286</v>
      </c>
      <c r="I356" s="2" t="s">
        <v>4664</v>
      </c>
      <c r="J356" s="2" t="s">
        <v>1540</v>
      </c>
      <c r="K356" s="4" t="s">
        <v>4665</v>
      </c>
    </row>
    <row r="357" spans="1:11" ht="15" customHeight="1" x14ac:dyDescent="0.3">
      <c r="A357" s="2" t="s">
        <v>386</v>
      </c>
      <c r="B357" s="2" t="s">
        <v>34336</v>
      </c>
      <c r="C357" s="3">
        <v>29</v>
      </c>
      <c r="D357" s="2" t="s">
        <v>1139</v>
      </c>
      <c r="E357" s="2" t="s">
        <v>4666</v>
      </c>
      <c r="F357" s="2" t="s">
        <v>907</v>
      </c>
      <c r="G357" s="2" t="s">
        <v>4651</v>
      </c>
      <c r="H357" s="2" t="s">
        <v>286</v>
      </c>
      <c r="I357" s="2" t="s">
        <v>4667</v>
      </c>
      <c r="J357" s="2" t="s">
        <v>4668</v>
      </c>
      <c r="K357" s="4" t="s">
        <v>4669</v>
      </c>
    </row>
    <row r="358" spans="1:11" ht="15" customHeight="1" x14ac:dyDescent="0.3">
      <c r="A358" s="2" t="s">
        <v>386</v>
      </c>
      <c r="B358" s="2" t="s">
        <v>34336</v>
      </c>
      <c r="C358" s="3">
        <v>29</v>
      </c>
      <c r="D358" s="2" t="s">
        <v>1139</v>
      </c>
      <c r="E358" s="2" t="s">
        <v>4670</v>
      </c>
      <c r="F358" s="2" t="s">
        <v>907</v>
      </c>
      <c r="G358" s="2" t="s">
        <v>4671</v>
      </c>
      <c r="H358" s="2" t="s">
        <v>286</v>
      </c>
      <c r="I358" s="2" t="s">
        <v>4672</v>
      </c>
      <c r="J358" s="2" t="s">
        <v>4673</v>
      </c>
      <c r="K358" s="4" t="s">
        <v>4674</v>
      </c>
    </row>
    <row r="359" spans="1:11" ht="15" customHeight="1" x14ac:dyDescent="0.3">
      <c r="A359" s="2" t="s">
        <v>386</v>
      </c>
      <c r="B359" s="2" t="s">
        <v>34336</v>
      </c>
      <c r="C359" s="3">
        <v>29</v>
      </c>
      <c r="D359" s="2" t="s">
        <v>1139</v>
      </c>
      <c r="E359" s="2" t="s">
        <v>4675</v>
      </c>
      <c r="F359" s="2" t="s">
        <v>907</v>
      </c>
      <c r="G359" s="2" t="s">
        <v>4651</v>
      </c>
      <c r="H359" s="2" t="s">
        <v>286</v>
      </c>
      <c r="I359" s="2" t="s">
        <v>4676</v>
      </c>
      <c r="J359" s="2" t="s">
        <v>4677</v>
      </c>
      <c r="K359" s="4" t="s">
        <v>4678</v>
      </c>
    </row>
    <row r="360" spans="1:11" ht="15" customHeight="1" x14ac:dyDescent="0.3">
      <c r="A360" s="2" t="s">
        <v>386</v>
      </c>
      <c r="B360" s="2" t="s">
        <v>34336</v>
      </c>
      <c r="C360" s="3">
        <v>29</v>
      </c>
      <c r="D360" s="2" t="s">
        <v>1139</v>
      </c>
      <c r="E360" s="2" t="s">
        <v>4679</v>
      </c>
      <c r="F360" s="2" t="s">
        <v>907</v>
      </c>
      <c r="G360" s="2" t="s">
        <v>4680</v>
      </c>
      <c r="H360" s="2" t="s">
        <v>286</v>
      </c>
      <c r="I360" s="2" t="s">
        <v>4681</v>
      </c>
      <c r="J360" s="2" t="s">
        <v>3701</v>
      </c>
      <c r="K360" s="4" t="s">
        <v>4682</v>
      </c>
    </row>
    <row r="361" spans="1:11" ht="15" customHeight="1" x14ac:dyDescent="0.3">
      <c r="A361" s="2" t="s">
        <v>386</v>
      </c>
      <c r="B361" s="2" t="s">
        <v>34336</v>
      </c>
      <c r="C361" s="3">
        <v>29</v>
      </c>
      <c r="D361" s="2" t="s">
        <v>1139</v>
      </c>
      <c r="E361" s="2" t="s">
        <v>4683</v>
      </c>
      <c r="F361" s="2" t="s">
        <v>907</v>
      </c>
      <c r="G361" s="2" t="s">
        <v>4651</v>
      </c>
      <c r="H361" s="2" t="s">
        <v>286</v>
      </c>
      <c r="I361" s="2" t="s">
        <v>4684</v>
      </c>
      <c r="J361" s="2" t="s">
        <v>4685</v>
      </c>
      <c r="K361" s="4" t="s">
        <v>4686</v>
      </c>
    </row>
    <row r="362" spans="1:11" ht="15" customHeight="1" x14ac:dyDescent="0.3">
      <c r="A362" s="2" t="s">
        <v>386</v>
      </c>
      <c r="B362" s="2" t="s">
        <v>34336</v>
      </c>
      <c r="C362" s="3">
        <v>29</v>
      </c>
      <c r="D362" s="2" t="s">
        <v>1139</v>
      </c>
      <c r="E362" s="2" t="s">
        <v>4687</v>
      </c>
      <c r="F362" s="2" t="s">
        <v>907</v>
      </c>
      <c r="G362" s="2" t="s">
        <v>4671</v>
      </c>
      <c r="H362" s="2" t="s">
        <v>286</v>
      </c>
      <c r="I362" s="2" t="s">
        <v>4688</v>
      </c>
      <c r="J362" s="2" t="s">
        <v>4689</v>
      </c>
      <c r="K362" s="4" t="s">
        <v>4690</v>
      </c>
    </row>
    <row r="363" spans="1:11" ht="15" customHeight="1" x14ac:dyDescent="0.3">
      <c r="A363" s="2" t="s">
        <v>386</v>
      </c>
      <c r="B363" s="2" t="s">
        <v>34336</v>
      </c>
      <c r="C363" s="3">
        <v>29</v>
      </c>
      <c r="D363" s="2" t="s">
        <v>1139</v>
      </c>
      <c r="E363" s="2" t="s">
        <v>4691</v>
      </c>
      <c r="F363" s="2" t="s">
        <v>907</v>
      </c>
      <c r="G363" s="2" t="s">
        <v>4692</v>
      </c>
      <c r="H363" s="2" t="s">
        <v>286</v>
      </c>
      <c r="I363" s="2" t="s">
        <v>4693</v>
      </c>
      <c r="J363" s="2" t="s">
        <v>3769</v>
      </c>
      <c r="K363" s="4" t="s">
        <v>4694</v>
      </c>
    </row>
    <row r="364" spans="1:11" ht="15" customHeight="1" x14ac:dyDescent="0.3">
      <c r="A364" s="2" t="s">
        <v>386</v>
      </c>
      <c r="B364" s="2" t="s">
        <v>34336</v>
      </c>
      <c r="C364" s="3">
        <v>29</v>
      </c>
      <c r="D364" s="2" t="s">
        <v>1139</v>
      </c>
      <c r="E364" s="2" t="s">
        <v>4695</v>
      </c>
      <c r="F364" s="2" t="s">
        <v>907</v>
      </c>
      <c r="G364" s="2" t="s">
        <v>4692</v>
      </c>
      <c r="H364" s="2" t="s">
        <v>286</v>
      </c>
      <c r="I364" s="2" t="s">
        <v>4696</v>
      </c>
      <c r="J364" s="2" t="s">
        <v>4697</v>
      </c>
      <c r="K364" s="4" t="s">
        <v>4698</v>
      </c>
    </row>
    <row r="365" spans="1:11" ht="15" customHeight="1" x14ac:dyDescent="0.3">
      <c r="A365" s="2" t="s">
        <v>420</v>
      </c>
      <c r="B365" s="2" t="s">
        <v>34339</v>
      </c>
      <c r="C365" s="3">
        <v>32</v>
      </c>
      <c r="D365" s="2" t="s">
        <v>1183</v>
      </c>
      <c r="E365" s="2"/>
      <c r="F365" s="2" t="s">
        <v>863</v>
      </c>
      <c r="G365" s="2" t="s">
        <v>4699</v>
      </c>
      <c r="H365" s="2" t="s">
        <v>4700</v>
      </c>
      <c r="I365" s="2" t="s">
        <v>4450</v>
      </c>
      <c r="J365" s="2" t="s">
        <v>4701</v>
      </c>
      <c r="K365" s="4" t="s">
        <v>4702</v>
      </c>
    </row>
    <row r="366" spans="1:11" ht="15" customHeight="1" x14ac:dyDescent="0.3">
      <c r="A366" s="2" t="s">
        <v>420</v>
      </c>
      <c r="B366" s="2" t="s">
        <v>34339</v>
      </c>
      <c r="C366" s="3">
        <v>32</v>
      </c>
      <c r="D366" s="2" t="s">
        <v>1183</v>
      </c>
      <c r="E366" s="2"/>
      <c r="F366" s="2" t="s">
        <v>907</v>
      </c>
      <c r="G366" s="2" t="s">
        <v>4067</v>
      </c>
      <c r="H366" s="2" t="s">
        <v>4703</v>
      </c>
      <c r="I366" s="2" t="s">
        <v>4109</v>
      </c>
      <c r="J366" s="2" t="s">
        <v>4282</v>
      </c>
      <c r="K366" s="4" t="s">
        <v>4704</v>
      </c>
    </row>
    <row r="367" spans="1:11" ht="15" customHeight="1" x14ac:dyDescent="0.3">
      <c r="A367" s="2" t="s">
        <v>420</v>
      </c>
      <c r="B367" s="2" t="s">
        <v>34339</v>
      </c>
      <c r="C367" s="3">
        <v>32</v>
      </c>
      <c r="D367" s="2" t="s">
        <v>1183</v>
      </c>
      <c r="E367" s="2"/>
      <c r="F367" s="2" t="s">
        <v>907</v>
      </c>
      <c r="G367" s="2" t="s">
        <v>4705</v>
      </c>
      <c r="H367" s="2" t="s">
        <v>4703</v>
      </c>
      <c r="I367" s="2" t="s">
        <v>4289</v>
      </c>
      <c r="J367" s="2" t="s">
        <v>4487</v>
      </c>
      <c r="K367" s="4" t="s">
        <v>4706</v>
      </c>
    </row>
    <row r="368" spans="1:11" ht="15" customHeight="1" x14ac:dyDescent="0.3">
      <c r="A368" s="2" t="s">
        <v>420</v>
      </c>
      <c r="B368" s="2" t="s">
        <v>34339</v>
      </c>
      <c r="C368" s="3">
        <v>32</v>
      </c>
      <c r="D368" s="2" t="s">
        <v>1183</v>
      </c>
      <c r="E368" s="2"/>
      <c r="F368" s="2" t="s">
        <v>907</v>
      </c>
      <c r="G368" s="2" t="s">
        <v>4707</v>
      </c>
      <c r="H368" s="2" t="s">
        <v>4127</v>
      </c>
      <c r="I368" s="2" t="s">
        <v>4708</v>
      </c>
      <c r="J368" s="2" t="s">
        <v>3170</v>
      </c>
      <c r="K368" s="4" t="s">
        <v>4709</v>
      </c>
    </row>
    <row r="369" spans="1:11" ht="15" customHeight="1" x14ac:dyDescent="0.3">
      <c r="A369" s="2" t="s">
        <v>420</v>
      </c>
      <c r="B369" s="2" t="s">
        <v>34339</v>
      </c>
      <c r="C369" s="3">
        <v>32</v>
      </c>
      <c r="D369" s="2" t="s">
        <v>1183</v>
      </c>
      <c r="E369" s="2"/>
      <c r="F369" s="2" t="s">
        <v>3741</v>
      </c>
      <c r="G369" s="2" t="s">
        <v>4710</v>
      </c>
      <c r="H369" s="2" t="s">
        <v>1564</v>
      </c>
      <c r="I369" s="2" t="s">
        <v>4711</v>
      </c>
      <c r="J369" s="2" t="s">
        <v>4712</v>
      </c>
      <c r="K369" s="4" t="s">
        <v>4713</v>
      </c>
    </row>
    <row r="370" spans="1:11" ht="15" customHeight="1" x14ac:dyDescent="0.3">
      <c r="A370" s="2" t="s">
        <v>484</v>
      </c>
      <c r="B370" s="2" t="s">
        <v>34345</v>
      </c>
      <c r="C370" s="3">
        <v>38</v>
      </c>
      <c r="D370" s="2" t="s">
        <v>1238</v>
      </c>
      <c r="E370" s="2" t="s">
        <v>4714</v>
      </c>
      <c r="F370" s="2" t="s">
        <v>1058</v>
      </c>
      <c r="G370" s="2" t="s">
        <v>4715</v>
      </c>
      <c r="H370" s="2" t="s">
        <v>2189</v>
      </c>
      <c r="I370" s="2" t="s">
        <v>4459</v>
      </c>
      <c r="J370" s="2" t="s">
        <v>4716</v>
      </c>
      <c r="K370" s="4" t="s">
        <v>4717</v>
      </c>
    </row>
    <row r="371" spans="1:11" ht="15" customHeight="1" x14ac:dyDescent="0.3">
      <c r="A371" s="2" t="s">
        <v>484</v>
      </c>
      <c r="B371" s="2" t="s">
        <v>34345</v>
      </c>
      <c r="C371" s="3">
        <v>38</v>
      </c>
      <c r="D371" s="2" t="s">
        <v>1238</v>
      </c>
      <c r="E371" s="2" t="s">
        <v>4718</v>
      </c>
      <c r="F371" s="2" t="s">
        <v>1058</v>
      </c>
      <c r="G371" s="2" t="s">
        <v>4719</v>
      </c>
      <c r="H371" s="2" t="s">
        <v>2189</v>
      </c>
      <c r="I371" s="2" t="s">
        <v>3919</v>
      </c>
      <c r="J371" s="2" t="s">
        <v>4720</v>
      </c>
      <c r="K371" s="4" t="s">
        <v>4717</v>
      </c>
    </row>
    <row r="372" spans="1:11" ht="15" customHeight="1" x14ac:dyDescent="0.3">
      <c r="A372" s="2" t="s">
        <v>484</v>
      </c>
      <c r="B372" s="2" t="s">
        <v>34345</v>
      </c>
      <c r="C372" s="3">
        <v>38</v>
      </c>
      <c r="D372" s="2" t="s">
        <v>1238</v>
      </c>
      <c r="E372" s="2" t="s">
        <v>4721</v>
      </c>
      <c r="F372" s="2" t="s">
        <v>1058</v>
      </c>
      <c r="G372" s="2" t="s">
        <v>4722</v>
      </c>
      <c r="H372" s="2" t="s">
        <v>2189</v>
      </c>
      <c r="I372" s="2" t="s">
        <v>3919</v>
      </c>
      <c r="J372" s="2" t="s">
        <v>4720</v>
      </c>
      <c r="K372" s="4" t="s">
        <v>4717</v>
      </c>
    </row>
    <row r="373" spans="1:11" ht="15" customHeight="1" x14ac:dyDescent="0.3">
      <c r="A373" s="2" t="s">
        <v>484</v>
      </c>
      <c r="B373" s="2" t="s">
        <v>34345</v>
      </c>
      <c r="C373" s="3">
        <v>38</v>
      </c>
      <c r="D373" s="2" t="s">
        <v>1238</v>
      </c>
      <c r="E373" s="2" t="s">
        <v>4723</v>
      </c>
      <c r="F373" s="2" t="s">
        <v>907</v>
      </c>
      <c r="G373" s="2" t="s">
        <v>4724</v>
      </c>
      <c r="H373" s="2" t="s">
        <v>2189</v>
      </c>
      <c r="I373" s="2" t="s">
        <v>3930</v>
      </c>
      <c r="J373" s="2" t="s">
        <v>3920</v>
      </c>
      <c r="K373" s="4" t="s">
        <v>4717</v>
      </c>
    </row>
    <row r="374" spans="1:11" ht="15" customHeight="1" x14ac:dyDescent="0.3">
      <c r="A374" s="2" t="s">
        <v>484</v>
      </c>
      <c r="B374" s="2" t="s">
        <v>34345</v>
      </c>
      <c r="C374" s="3">
        <v>38</v>
      </c>
      <c r="D374" s="2" t="s">
        <v>1238</v>
      </c>
      <c r="E374" s="2" t="s">
        <v>4725</v>
      </c>
      <c r="F374" s="2" t="s">
        <v>907</v>
      </c>
      <c r="G374" s="2" t="s">
        <v>4726</v>
      </c>
      <c r="H374" s="2" t="s">
        <v>2189</v>
      </c>
      <c r="I374" s="2" t="s">
        <v>4727</v>
      </c>
      <c r="J374" s="2" t="s">
        <v>3931</v>
      </c>
      <c r="K374" s="4" t="s">
        <v>4717</v>
      </c>
    </row>
    <row r="375" spans="1:11" ht="15" customHeight="1" x14ac:dyDescent="0.3">
      <c r="A375" s="2" t="s">
        <v>484</v>
      </c>
      <c r="B375" s="2" t="s">
        <v>34345</v>
      </c>
      <c r="C375" s="3">
        <v>38</v>
      </c>
      <c r="D375" s="2" t="s">
        <v>1238</v>
      </c>
      <c r="E375" s="2"/>
      <c r="F375" s="2" t="s">
        <v>4021</v>
      </c>
      <c r="G375" s="2" t="s">
        <v>4728</v>
      </c>
      <c r="H375" s="2" t="s">
        <v>4729</v>
      </c>
      <c r="I375" s="2" t="s">
        <v>876</v>
      </c>
      <c r="J375" s="2" t="s">
        <v>4043</v>
      </c>
      <c r="K375" s="4" t="s">
        <v>1247</v>
      </c>
    </row>
    <row r="376" spans="1:11" ht="15" customHeight="1" x14ac:dyDescent="0.3">
      <c r="A376" s="2" t="s">
        <v>497</v>
      </c>
      <c r="B376" s="2" t="s">
        <v>34346</v>
      </c>
      <c r="C376" s="3">
        <v>39</v>
      </c>
      <c r="D376" s="2" t="s">
        <v>1266</v>
      </c>
      <c r="E376" s="2" t="s">
        <v>4730</v>
      </c>
      <c r="F376" s="2" t="s">
        <v>4731</v>
      </c>
      <c r="G376" s="2" t="s">
        <v>4732</v>
      </c>
      <c r="H376" s="2" t="s">
        <v>4028</v>
      </c>
      <c r="I376" s="2" t="s">
        <v>2446</v>
      </c>
      <c r="J376" s="2" t="s">
        <v>4389</v>
      </c>
      <c r="K376" s="4" t="s">
        <v>4733</v>
      </c>
    </row>
    <row r="377" spans="1:11" ht="15" customHeight="1" x14ac:dyDescent="0.3">
      <c r="A377" s="2" t="s">
        <v>497</v>
      </c>
      <c r="B377" s="2" t="s">
        <v>34346</v>
      </c>
      <c r="C377" s="3">
        <v>39</v>
      </c>
      <c r="D377" s="2" t="s">
        <v>1266</v>
      </c>
      <c r="E377" s="2" t="s">
        <v>4734</v>
      </c>
      <c r="F377" s="2" t="s">
        <v>4731</v>
      </c>
      <c r="G377" s="2" t="s">
        <v>4735</v>
      </c>
      <c r="H377" s="2" t="s">
        <v>4017</v>
      </c>
      <c r="I377" s="2" t="s">
        <v>2437</v>
      </c>
      <c r="J377" s="2" t="s">
        <v>1357</v>
      </c>
      <c r="K377" s="4" t="s">
        <v>4736</v>
      </c>
    </row>
    <row r="378" spans="1:11" ht="15" customHeight="1" x14ac:dyDescent="0.3">
      <c r="A378" s="2" t="s">
        <v>497</v>
      </c>
      <c r="B378" s="2" t="s">
        <v>34346</v>
      </c>
      <c r="C378" s="3">
        <v>39</v>
      </c>
      <c r="D378" s="2" t="s">
        <v>1266</v>
      </c>
      <c r="E378" s="2">
        <v>1541242</v>
      </c>
      <c r="F378" s="2" t="s">
        <v>3802</v>
      </c>
      <c r="G378" s="2" t="s">
        <v>4737</v>
      </c>
      <c r="H378" s="2" t="s">
        <v>4738</v>
      </c>
      <c r="I378" s="2" t="s">
        <v>4739</v>
      </c>
      <c r="J378" s="2" t="s">
        <v>4740</v>
      </c>
      <c r="K378" s="4" t="s">
        <v>4741</v>
      </c>
    </row>
    <row r="379" spans="1:11" ht="15" customHeight="1" x14ac:dyDescent="0.3">
      <c r="A379" s="2" t="s">
        <v>497</v>
      </c>
      <c r="B379" s="2" t="s">
        <v>34346</v>
      </c>
      <c r="C379" s="3">
        <v>39</v>
      </c>
      <c r="D379" s="2" t="s">
        <v>1266</v>
      </c>
      <c r="E379" s="2" t="s">
        <v>4742</v>
      </c>
      <c r="F379" s="2" t="s">
        <v>4731</v>
      </c>
      <c r="G379" s="2" t="s">
        <v>4743</v>
      </c>
      <c r="H379" s="2" t="s">
        <v>4744</v>
      </c>
      <c r="I379" s="2" t="s">
        <v>3121</v>
      </c>
      <c r="J379" s="2" t="s">
        <v>4024</v>
      </c>
      <c r="K379" s="4" t="s">
        <v>4745</v>
      </c>
    </row>
    <row r="380" spans="1:11" ht="15" customHeight="1" x14ac:dyDescent="0.3">
      <c r="A380" s="2" t="s">
        <v>497</v>
      </c>
      <c r="B380" s="2" t="s">
        <v>34346</v>
      </c>
      <c r="C380" s="3">
        <v>39</v>
      </c>
      <c r="D380" s="2" t="s">
        <v>1266</v>
      </c>
      <c r="E380" s="2" t="s">
        <v>4746</v>
      </c>
      <c r="F380" s="2" t="s">
        <v>4731</v>
      </c>
      <c r="G380" s="2" t="s">
        <v>4747</v>
      </c>
      <c r="H380" s="2" t="s">
        <v>2248</v>
      </c>
      <c r="I380" s="2" t="s">
        <v>838</v>
      </c>
      <c r="J380" s="2" t="s">
        <v>1974</v>
      </c>
      <c r="K380" s="4" t="s">
        <v>4748</v>
      </c>
    </row>
    <row r="381" spans="1:11" ht="15" customHeight="1" x14ac:dyDescent="0.3">
      <c r="A381" s="2" t="s">
        <v>510</v>
      </c>
      <c r="B381" s="2" t="s">
        <v>25</v>
      </c>
      <c r="C381" s="3">
        <v>40</v>
      </c>
      <c r="D381" s="2" t="s">
        <v>1286</v>
      </c>
      <c r="E381" s="2" t="s">
        <v>4749</v>
      </c>
      <c r="F381" s="2" t="s">
        <v>4750</v>
      </c>
      <c r="G381" s="2" t="s">
        <v>4751</v>
      </c>
      <c r="H381" s="2" t="s">
        <v>2189</v>
      </c>
      <c r="I381" s="2" t="s">
        <v>4459</v>
      </c>
      <c r="J381" s="2" t="s">
        <v>4752</v>
      </c>
      <c r="K381" s="4" t="s">
        <v>4753</v>
      </c>
    </row>
    <row r="382" spans="1:11" ht="15" customHeight="1" x14ac:dyDescent="0.3">
      <c r="A382" s="2" t="s">
        <v>510</v>
      </c>
      <c r="B382" s="2" t="s">
        <v>25</v>
      </c>
      <c r="C382" s="3">
        <v>40</v>
      </c>
      <c r="D382" s="2" t="s">
        <v>1286</v>
      </c>
      <c r="E382" s="2" t="s">
        <v>4754</v>
      </c>
      <c r="F382" s="2" t="s">
        <v>4731</v>
      </c>
      <c r="G382" s="2" t="s">
        <v>4755</v>
      </c>
      <c r="H382" s="2" t="s">
        <v>2189</v>
      </c>
      <c r="I382" s="2" t="s">
        <v>4459</v>
      </c>
      <c r="J382" s="2" t="s">
        <v>4752</v>
      </c>
      <c r="K382" s="4" t="s">
        <v>4753</v>
      </c>
    </row>
    <row r="383" spans="1:11" ht="15" customHeight="1" x14ac:dyDescent="0.3">
      <c r="A383" s="2" t="s">
        <v>510</v>
      </c>
      <c r="B383" s="2" t="s">
        <v>25</v>
      </c>
      <c r="C383" s="3">
        <v>40</v>
      </c>
      <c r="D383" s="2" t="s">
        <v>1286</v>
      </c>
      <c r="E383" s="2" t="s">
        <v>4756</v>
      </c>
      <c r="F383" s="2" t="s">
        <v>907</v>
      </c>
      <c r="G383" s="2" t="s">
        <v>4757</v>
      </c>
      <c r="H383" s="2" t="s">
        <v>2189</v>
      </c>
      <c r="I383" s="2" t="s">
        <v>3930</v>
      </c>
      <c r="J383" s="2" t="s">
        <v>4720</v>
      </c>
      <c r="K383" s="4" t="s">
        <v>4753</v>
      </c>
    </row>
    <row r="384" spans="1:11" ht="15" customHeight="1" x14ac:dyDescent="0.3">
      <c r="A384" s="2" t="s">
        <v>510</v>
      </c>
      <c r="B384" s="2" t="s">
        <v>25</v>
      </c>
      <c r="C384" s="3">
        <v>40</v>
      </c>
      <c r="D384" s="2" t="s">
        <v>1286</v>
      </c>
      <c r="E384" s="2" t="s">
        <v>4758</v>
      </c>
      <c r="F384" s="2" t="s">
        <v>3741</v>
      </c>
      <c r="G384" s="2" t="s">
        <v>4759</v>
      </c>
      <c r="H384" s="2" t="s">
        <v>2189</v>
      </c>
      <c r="I384" s="2" t="s">
        <v>1289</v>
      </c>
      <c r="J384" s="2" t="s">
        <v>4760</v>
      </c>
      <c r="K384" s="4" t="s">
        <v>4761</v>
      </c>
    </row>
    <row r="385" spans="1:11" ht="15" customHeight="1" x14ac:dyDescent="0.3">
      <c r="A385" s="2" t="s">
        <v>510</v>
      </c>
      <c r="B385" s="2" t="s">
        <v>25</v>
      </c>
      <c r="C385" s="3">
        <v>40</v>
      </c>
      <c r="D385" s="2" t="s">
        <v>1286</v>
      </c>
      <c r="E385" s="2" t="s">
        <v>4762</v>
      </c>
      <c r="F385" s="2" t="s">
        <v>4750</v>
      </c>
      <c r="G385" s="2" t="s">
        <v>4763</v>
      </c>
      <c r="H385" s="2" t="s">
        <v>2189</v>
      </c>
      <c r="I385" s="2" t="s">
        <v>4589</v>
      </c>
      <c r="J385" s="2" t="s">
        <v>3939</v>
      </c>
      <c r="K385" s="4" t="s">
        <v>4753</v>
      </c>
    </row>
    <row r="386" spans="1:11" ht="15" customHeight="1" x14ac:dyDescent="0.3">
      <c r="A386" s="2" t="s">
        <v>510</v>
      </c>
      <c r="B386" s="2" t="s">
        <v>25</v>
      </c>
      <c r="C386" s="3">
        <v>40</v>
      </c>
      <c r="D386" s="2" t="s">
        <v>1286</v>
      </c>
      <c r="E386" s="2" t="s">
        <v>4764</v>
      </c>
      <c r="F386" s="2" t="s">
        <v>907</v>
      </c>
      <c r="G386" s="2" t="s">
        <v>4765</v>
      </c>
      <c r="H386" s="2" t="s">
        <v>2189</v>
      </c>
      <c r="I386" s="2" t="s">
        <v>1254</v>
      </c>
      <c r="J386" s="2" t="s">
        <v>3863</v>
      </c>
      <c r="K386" s="4" t="s">
        <v>4753</v>
      </c>
    </row>
    <row r="387" spans="1:11" ht="15" customHeight="1" x14ac:dyDescent="0.3">
      <c r="A387" s="2" t="s">
        <v>510</v>
      </c>
      <c r="B387" s="2" t="s">
        <v>25</v>
      </c>
      <c r="C387" s="3">
        <v>40</v>
      </c>
      <c r="D387" s="2" t="s">
        <v>1286</v>
      </c>
      <c r="E387" s="2">
        <v>25460960</v>
      </c>
      <c r="F387" s="2" t="s">
        <v>907</v>
      </c>
      <c r="G387" s="2" t="s">
        <v>4766</v>
      </c>
      <c r="H387" s="2" t="s">
        <v>2189</v>
      </c>
      <c r="I387" s="2" t="s">
        <v>3875</v>
      </c>
      <c r="J387" s="2" t="s">
        <v>1260</v>
      </c>
      <c r="K387" s="4" t="s">
        <v>4753</v>
      </c>
    </row>
    <row r="388" spans="1:11" ht="15" customHeight="1" x14ac:dyDescent="0.3">
      <c r="A388" s="2" t="s">
        <v>510</v>
      </c>
      <c r="B388" s="2" t="s">
        <v>25</v>
      </c>
      <c r="C388" s="3">
        <v>40</v>
      </c>
      <c r="D388" s="2" t="s">
        <v>1286</v>
      </c>
      <c r="E388" s="2">
        <v>23240061</v>
      </c>
      <c r="F388" s="2" t="s">
        <v>3741</v>
      </c>
      <c r="G388" s="2" t="s">
        <v>4767</v>
      </c>
      <c r="H388" s="2" t="s">
        <v>2189</v>
      </c>
      <c r="I388" s="2" t="s">
        <v>1376</v>
      </c>
      <c r="J388" s="2" t="s">
        <v>2908</v>
      </c>
      <c r="K388" s="4" t="s">
        <v>4768</v>
      </c>
    </row>
    <row r="389" spans="1:11" ht="15" customHeight="1" x14ac:dyDescent="0.3">
      <c r="A389" s="2" t="s">
        <v>510</v>
      </c>
      <c r="B389" s="2" t="s">
        <v>25</v>
      </c>
      <c r="C389" s="3">
        <v>40</v>
      </c>
      <c r="D389" s="2" t="s">
        <v>1286</v>
      </c>
      <c r="E389" s="2">
        <v>21590821</v>
      </c>
      <c r="F389" s="2" t="s">
        <v>3741</v>
      </c>
      <c r="G389" s="2" t="s">
        <v>4769</v>
      </c>
      <c r="H389" s="2" t="s">
        <v>2189</v>
      </c>
      <c r="I389" s="2" t="s">
        <v>739</v>
      </c>
      <c r="J389" s="2" t="s">
        <v>736</v>
      </c>
      <c r="K389" s="4" t="s">
        <v>4770</v>
      </c>
    </row>
    <row r="390" spans="1:11" ht="15" customHeight="1" x14ac:dyDescent="0.3">
      <c r="A390" s="2" t="s">
        <v>532</v>
      </c>
      <c r="B390" s="2" t="s">
        <v>34348</v>
      </c>
      <c r="C390" s="3">
        <v>42</v>
      </c>
      <c r="D390" s="2" t="s">
        <v>1309</v>
      </c>
      <c r="E390" s="2" t="s">
        <v>4771</v>
      </c>
      <c r="F390" s="2" t="s">
        <v>1058</v>
      </c>
      <c r="G390" s="2" t="s">
        <v>4772</v>
      </c>
      <c r="H390" s="2" t="s">
        <v>2189</v>
      </c>
      <c r="I390" s="2" t="s">
        <v>3919</v>
      </c>
      <c r="J390" s="2" t="s">
        <v>4752</v>
      </c>
      <c r="K390" s="4" t="s">
        <v>1315</v>
      </c>
    </row>
    <row r="391" spans="1:11" ht="15" customHeight="1" x14ac:dyDescent="0.3">
      <c r="A391" s="2" t="s">
        <v>532</v>
      </c>
      <c r="B391" s="2" t="s">
        <v>34348</v>
      </c>
      <c r="C391" s="3">
        <v>42</v>
      </c>
      <c r="D391" s="2" t="s">
        <v>1309</v>
      </c>
      <c r="E391" s="2" t="s">
        <v>4773</v>
      </c>
      <c r="F391" s="2" t="s">
        <v>907</v>
      </c>
      <c r="G391" s="2" t="s">
        <v>4774</v>
      </c>
      <c r="H391" s="2" t="s">
        <v>2189</v>
      </c>
      <c r="I391" s="2" t="s">
        <v>948</v>
      </c>
      <c r="J391" s="2" t="s">
        <v>4030</v>
      </c>
      <c r="K391" s="4" t="s">
        <v>1315</v>
      </c>
    </row>
    <row r="392" spans="1:11" ht="15" customHeight="1" x14ac:dyDescent="0.3">
      <c r="A392" s="2" t="s">
        <v>532</v>
      </c>
      <c r="B392" s="2" t="s">
        <v>34348</v>
      </c>
      <c r="C392" s="3">
        <v>42</v>
      </c>
      <c r="D392" s="2" t="s">
        <v>1309</v>
      </c>
      <c r="E392" s="2" t="s">
        <v>4775</v>
      </c>
      <c r="F392" s="2" t="s">
        <v>4776</v>
      </c>
      <c r="G392" s="2" t="s">
        <v>4777</v>
      </c>
      <c r="H392" s="2" t="s">
        <v>2189</v>
      </c>
      <c r="I392" s="2" t="s">
        <v>1254</v>
      </c>
      <c r="J392" s="2" t="s">
        <v>3863</v>
      </c>
      <c r="K392" s="4" t="s">
        <v>1315</v>
      </c>
    </row>
    <row r="393" spans="1:11" ht="15" customHeight="1" x14ac:dyDescent="0.3">
      <c r="A393" s="2" t="s">
        <v>532</v>
      </c>
      <c r="B393" s="2" t="s">
        <v>34348</v>
      </c>
      <c r="C393" s="3">
        <v>42</v>
      </c>
      <c r="D393" s="2" t="s">
        <v>1309</v>
      </c>
      <c r="E393" s="2" t="s">
        <v>4778</v>
      </c>
      <c r="F393" s="2" t="s">
        <v>907</v>
      </c>
      <c r="G393" s="2" t="s">
        <v>4779</v>
      </c>
      <c r="H393" s="2" t="s">
        <v>2189</v>
      </c>
      <c r="I393" s="2" t="s">
        <v>1362</v>
      </c>
      <c r="J393" s="2" t="s">
        <v>2987</v>
      </c>
      <c r="K393" s="4" t="s">
        <v>1315</v>
      </c>
    </row>
    <row r="394" spans="1:11" ht="15" customHeight="1" x14ac:dyDescent="0.3">
      <c r="A394" s="2" t="s">
        <v>532</v>
      </c>
      <c r="B394" s="2" t="s">
        <v>34348</v>
      </c>
      <c r="C394" s="3">
        <v>42</v>
      </c>
      <c r="D394" s="2" t="s">
        <v>1309</v>
      </c>
      <c r="E394" s="2">
        <v>26461500</v>
      </c>
      <c r="F394" s="2" t="s">
        <v>4776</v>
      </c>
      <c r="G394" s="2" t="s">
        <v>4780</v>
      </c>
      <c r="H394" s="2" t="s">
        <v>2189</v>
      </c>
      <c r="I394" s="2" t="s">
        <v>3872</v>
      </c>
      <c r="J394" s="2" t="s">
        <v>3587</v>
      </c>
      <c r="K394" s="4" t="s">
        <v>1315</v>
      </c>
    </row>
    <row r="395" spans="1:11" ht="15" customHeight="1" x14ac:dyDescent="0.3">
      <c r="A395" s="2" t="s">
        <v>532</v>
      </c>
      <c r="B395" s="2" t="s">
        <v>34348</v>
      </c>
      <c r="C395" s="3">
        <v>42</v>
      </c>
      <c r="D395" s="2" t="s">
        <v>1309</v>
      </c>
      <c r="E395" s="2">
        <v>24591478</v>
      </c>
      <c r="F395" s="2" t="s">
        <v>907</v>
      </c>
      <c r="G395" s="2" t="s">
        <v>4781</v>
      </c>
      <c r="H395" s="2" t="s">
        <v>2189</v>
      </c>
      <c r="I395" s="2" t="s">
        <v>4782</v>
      </c>
      <c r="J395" s="2" t="s">
        <v>4783</v>
      </c>
      <c r="K395" s="4" t="s">
        <v>1315</v>
      </c>
    </row>
    <row r="396" spans="1:11" ht="15" customHeight="1" x14ac:dyDescent="0.3">
      <c r="A396" s="2" t="s">
        <v>532</v>
      </c>
      <c r="B396" s="2" t="s">
        <v>34348</v>
      </c>
      <c r="C396" s="3">
        <v>42</v>
      </c>
      <c r="D396" s="2" t="s">
        <v>1309</v>
      </c>
      <c r="E396" s="2">
        <v>21591292</v>
      </c>
      <c r="F396" s="2" t="s">
        <v>907</v>
      </c>
      <c r="G396" s="2" t="s">
        <v>4784</v>
      </c>
      <c r="H396" s="2" t="s">
        <v>2189</v>
      </c>
      <c r="I396" s="2" t="s">
        <v>739</v>
      </c>
      <c r="J396" s="2" t="s">
        <v>776</v>
      </c>
      <c r="K396" s="4" t="s">
        <v>1315</v>
      </c>
    </row>
    <row r="397" spans="1:11" ht="15" customHeight="1" x14ac:dyDescent="0.3">
      <c r="A397" s="2" t="s">
        <v>532</v>
      </c>
      <c r="B397" s="2" t="s">
        <v>34348</v>
      </c>
      <c r="C397" s="3">
        <v>42</v>
      </c>
      <c r="D397" s="2" t="s">
        <v>1309</v>
      </c>
      <c r="E397" s="2">
        <v>19406008</v>
      </c>
      <c r="F397" s="2" t="s">
        <v>4776</v>
      </c>
      <c r="G397" s="2" t="s">
        <v>4785</v>
      </c>
      <c r="H397" s="2" t="s">
        <v>2189</v>
      </c>
      <c r="I397" s="2" t="s">
        <v>790</v>
      </c>
      <c r="J397" s="2" t="s">
        <v>739</v>
      </c>
      <c r="K397" s="4" t="s">
        <v>1315</v>
      </c>
    </row>
    <row r="398" spans="1:11" ht="15" customHeight="1" x14ac:dyDescent="0.3">
      <c r="A398" s="2" t="s">
        <v>532</v>
      </c>
      <c r="B398" s="2" t="s">
        <v>34348</v>
      </c>
      <c r="C398" s="3">
        <v>42</v>
      </c>
      <c r="D398" s="2" t="s">
        <v>1309</v>
      </c>
      <c r="E398" s="2">
        <v>16406008</v>
      </c>
      <c r="F398" s="2" t="s">
        <v>4776</v>
      </c>
      <c r="G398" s="2" t="s">
        <v>4786</v>
      </c>
      <c r="H398" s="2" t="s">
        <v>2189</v>
      </c>
      <c r="I398" s="2" t="s">
        <v>851</v>
      </c>
      <c r="J398" s="2" t="s">
        <v>853</v>
      </c>
      <c r="K398" s="4" t="s">
        <v>1315</v>
      </c>
    </row>
    <row r="399" spans="1:11" ht="15" customHeight="1" x14ac:dyDescent="0.3">
      <c r="A399" s="2" t="s">
        <v>532</v>
      </c>
      <c r="B399" s="2" t="s">
        <v>34348</v>
      </c>
      <c r="C399" s="3">
        <v>42</v>
      </c>
      <c r="D399" s="2" t="s">
        <v>1309</v>
      </c>
      <c r="E399" s="2">
        <v>16590355</v>
      </c>
      <c r="F399" s="2" t="s">
        <v>4776</v>
      </c>
      <c r="G399" s="2" t="s">
        <v>4787</v>
      </c>
      <c r="H399" s="2" t="s">
        <v>2189</v>
      </c>
      <c r="I399" s="2" t="s">
        <v>851</v>
      </c>
      <c r="J399" s="2" t="s">
        <v>675</v>
      </c>
      <c r="K399" s="4" t="s">
        <v>1315</v>
      </c>
    </row>
    <row r="400" spans="1:11" ht="15" customHeight="1" x14ac:dyDescent="0.3">
      <c r="A400" s="2" t="s">
        <v>532</v>
      </c>
      <c r="B400" s="2" t="s">
        <v>34348</v>
      </c>
      <c r="C400" s="3">
        <v>42</v>
      </c>
      <c r="D400" s="2" t="s">
        <v>1309</v>
      </c>
      <c r="E400" s="2">
        <v>13576005</v>
      </c>
      <c r="F400" s="2" t="s">
        <v>4776</v>
      </c>
      <c r="G400" s="2" t="s">
        <v>4788</v>
      </c>
      <c r="H400" s="2" t="s">
        <v>2189</v>
      </c>
      <c r="I400" s="2" t="s">
        <v>635</v>
      </c>
      <c r="J400" s="2" t="s">
        <v>957</v>
      </c>
      <c r="K400" s="4" t="s">
        <v>1315</v>
      </c>
    </row>
    <row r="401" spans="1:11" ht="15" customHeight="1" x14ac:dyDescent="0.3">
      <c r="A401" s="2" t="s">
        <v>532</v>
      </c>
      <c r="B401" s="2" t="s">
        <v>34348</v>
      </c>
      <c r="C401" s="3">
        <v>42</v>
      </c>
      <c r="D401" s="2" t="s">
        <v>1309</v>
      </c>
      <c r="E401" s="2">
        <v>13670266</v>
      </c>
      <c r="F401" s="2" t="s">
        <v>4776</v>
      </c>
      <c r="G401" s="2" t="s">
        <v>4789</v>
      </c>
      <c r="H401" s="2" t="s">
        <v>2189</v>
      </c>
      <c r="I401" s="2" t="s">
        <v>635</v>
      </c>
      <c r="J401" s="2" t="s">
        <v>957</v>
      </c>
      <c r="K401" s="4" t="s">
        <v>1315</v>
      </c>
    </row>
    <row r="402" spans="1:11" ht="15" customHeight="1" x14ac:dyDescent="0.3">
      <c r="A402" s="2" t="s">
        <v>543</v>
      </c>
      <c r="B402" s="2" t="s">
        <v>34349</v>
      </c>
      <c r="C402" s="3">
        <v>43</v>
      </c>
      <c r="D402" s="2" t="s">
        <v>1326</v>
      </c>
      <c r="E402" s="2" t="s">
        <v>4790</v>
      </c>
      <c r="F402" s="2" t="s">
        <v>907</v>
      </c>
      <c r="G402" s="2" t="s">
        <v>4791</v>
      </c>
      <c r="H402" s="2" t="s">
        <v>4017</v>
      </c>
      <c r="I402" s="2" t="s">
        <v>813</v>
      </c>
      <c r="J402" s="2" t="s">
        <v>4025</v>
      </c>
      <c r="K402" s="4" t="s">
        <v>4792</v>
      </c>
    </row>
    <row r="403" spans="1:11" ht="15" customHeight="1" x14ac:dyDescent="0.3">
      <c r="A403" s="2" t="s">
        <v>588</v>
      </c>
      <c r="B403" s="2" t="s">
        <v>34353</v>
      </c>
      <c r="C403" s="3">
        <v>47</v>
      </c>
      <c r="D403" s="2" t="s">
        <v>1403</v>
      </c>
      <c r="E403" s="2" t="s">
        <v>4793</v>
      </c>
      <c r="F403" s="2" t="s">
        <v>907</v>
      </c>
      <c r="G403" s="2" t="s">
        <v>4794</v>
      </c>
      <c r="H403" s="2" t="s">
        <v>1948</v>
      </c>
      <c r="I403" s="2" t="s">
        <v>4313</v>
      </c>
      <c r="J403" s="2" t="s">
        <v>4795</v>
      </c>
      <c r="K403" s="4" t="s">
        <v>4796</v>
      </c>
    </row>
    <row r="404" spans="1:11" ht="15" customHeight="1" x14ac:dyDescent="0.3">
      <c r="A404" s="2" t="s">
        <v>588</v>
      </c>
      <c r="B404" s="2" t="s">
        <v>34353</v>
      </c>
      <c r="C404" s="3">
        <v>47</v>
      </c>
      <c r="D404" s="2" t="s">
        <v>1403</v>
      </c>
      <c r="E404" s="2" t="s">
        <v>4797</v>
      </c>
      <c r="F404" s="2" t="s">
        <v>863</v>
      </c>
      <c r="G404" s="2" t="s">
        <v>4798</v>
      </c>
      <c r="H404" s="2" t="s">
        <v>4799</v>
      </c>
      <c r="I404" s="2" t="s">
        <v>4068</v>
      </c>
      <c r="J404" s="2" t="s">
        <v>4800</v>
      </c>
      <c r="K404" s="4" t="s">
        <v>4796</v>
      </c>
    </row>
    <row r="405" spans="1:11" ht="15" customHeight="1" x14ac:dyDescent="0.3">
      <c r="A405" s="2" t="s">
        <v>588</v>
      </c>
      <c r="B405" s="2" t="s">
        <v>34353</v>
      </c>
      <c r="C405" s="3">
        <v>47</v>
      </c>
      <c r="D405" s="2" t="s">
        <v>1403</v>
      </c>
      <c r="E405" s="2" t="s">
        <v>4801</v>
      </c>
      <c r="F405" s="2" t="s">
        <v>863</v>
      </c>
      <c r="G405" s="2" t="s">
        <v>4802</v>
      </c>
      <c r="H405" s="2" t="s">
        <v>4803</v>
      </c>
      <c r="I405" s="2" t="s">
        <v>4076</v>
      </c>
      <c r="J405" s="2" t="s">
        <v>4113</v>
      </c>
      <c r="K405" s="4" t="s">
        <v>4796</v>
      </c>
    </row>
    <row r="406" spans="1:11" ht="15" customHeight="1" x14ac:dyDescent="0.3">
      <c r="A406" s="2" t="s">
        <v>588</v>
      </c>
      <c r="B406" s="2" t="s">
        <v>34353</v>
      </c>
      <c r="C406" s="3">
        <v>47</v>
      </c>
      <c r="D406" s="2" t="s">
        <v>1403</v>
      </c>
      <c r="E406" s="2"/>
      <c r="F406" s="2" t="s">
        <v>4804</v>
      </c>
      <c r="G406" s="2" t="s">
        <v>4805</v>
      </c>
      <c r="H406" s="2" t="s">
        <v>4806</v>
      </c>
      <c r="I406" s="2"/>
      <c r="J406" s="2"/>
      <c r="K406" s="4" t="s">
        <v>1415</v>
      </c>
    </row>
    <row r="407" spans="1:11" ht="15" customHeight="1" x14ac:dyDescent="0.3">
      <c r="A407" s="2" t="s">
        <v>588</v>
      </c>
      <c r="B407" s="2" t="s">
        <v>34353</v>
      </c>
      <c r="C407" s="3">
        <v>47</v>
      </c>
      <c r="D407" s="2" t="s">
        <v>1403</v>
      </c>
      <c r="E407" s="2"/>
      <c r="F407" s="2" t="s">
        <v>4804</v>
      </c>
      <c r="G407" s="2" t="s">
        <v>4807</v>
      </c>
      <c r="H407" s="2" t="s">
        <v>4806</v>
      </c>
      <c r="I407" s="2"/>
      <c r="J407" s="2"/>
      <c r="K407" s="4" t="s">
        <v>1415</v>
      </c>
    </row>
    <row r="408" spans="1:11" ht="15" customHeight="1" x14ac:dyDescent="0.3">
      <c r="A408" s="2" t="s">
        <v>588</v>
      </c>
      <c r="B408" s="2" t="s">
        <v>34353</v>
      </c>
      <c r="C408" s="3">
        <v>47</v>
      </c>
      <c r="D408" s="2" t="s">
        <v>1403</v>
      </c>
      <c r="E408" s="2"/>
      <c r="F408" s="2" t="s">
        <v>4804</v>
      </c>
      <c r="G408" s="2" t="s">
        <v>4808</v>
      </c>
      <c r="H408" s="2" t="s">
        <v>4806</v>
      </c>
      <c r="I408" s="2"/>
      <c r="J408" s="2"/>
      <c r="K408" s="4" t="s">
        <v>1415</v>
      </c>
    </row>
    <row r="409" spans="1:11" ht="15" customHeight="1" x14ac:dyDescent="0.3">
      <c r="A409" s="2" t="s">
        <v>588</v>
      </c>
      <c r="B409" s="2" t="s">
        <v>34353</v>
      </c>
      <c r="C409" s="3">
        <v>47</v>
      </c>
      <c r="D409" s="2" t="s">
        <v>1403</v>
      </c>
      <c r="E409" s="2" t="s">
        <v>4809</v>
      </c>
      <c r="F409" s="2" t="s">
        <v>907</v>
      </c>
      <c r="G409" s="2" t="s">
        <v>4810</v>
      </c>
      <c r="H409" s="2" t="s">
        <v>4806</v>
      </c>
      <c r="I409" s="2" t="s">
        <v>4811</v>
      </c>
      <c r="J409" s="2" t="s">
        <v>4812</v>
      </c>
      <c r="K409" s="4" t="s">
        <v>4796</v>
      </c>
    </row>
    <row r="410" spans="1:11" ht="15" customHeight="1" x14ac:dyDescent="0.3">
      <c r="A410" s="2" t="s">
        <v>588</v>
      </c>
      <c r="B410" s="2" t="s">
        <v>34353</v>
      </c>
      <c r="C410" s="3">
        <v>47</v>
      </c>
      <c r="D410" s="2" t="s">
        <v>1403</v>
      </c>
      <c r="E410" s="2" t="s">
        <v>4813</v>
      </c>
      <c r="F410" s="2" t="s">
        <v>907</v>
      </c>
      <c r="G410" s="2" t="s">
        <v>4814</v>
      </c>
      <c r="H410" s="2" t="s">
        <v>4806</v>
      </c>
      <c r="I410" s="2" t="s">
        <v>4815</v>
      </c>
      <c r="J410" s="2" t="s">
        <v>3170</v>
      </c>
      <c r="K410" s="4" t="s">
        <v>4796</v>
      </c>
    </row>
    <row r="411" spans="1:11" ht="15" customHeight="1" x14ac:dyDescent="0.3">
      <c r="A411" s="2" t="s">
        <v>588</v>
      </c>
      <c r="B411" s="2" t="s">
        <v>34353</v>
      </c>
      <c r="C411" s="3">
        <v>47</v>
      </c>
      <c r="D411" s="2" t="s">
        <v>1403</v>
      </c>
      <c r="E411" s="2" t="s">
        <v>4816</v>
      </c>
      <c r="F411" s="2" t="s">
        <v>863</v>
      </c>
      <c r="G411" s="2" t="s">
        <v>4817</v>
      </c>
      <c r="H411" s="2" t="s">
        <v>4799</v>
      </c>
      <c r="I411" s="2" t="s">
        <v>4818</v>
      </c>
      <c r="J411" s="2" t="s">
        <v>4819</v>
      </c>
      <c r="K411" s="4" t="s">
        <v>4796</v>
      </c>
    </row>
    <row r="412" spans="1:11" ht="15" customHeight="1" x14ac:dyDescent="0.3">
      <c r="A412" s="2" t="s">
        <v>588</v>
      </c>
      <c r="B412" s="2" t="s">
        <v>34353</v>
      </c>
      <c r="C412" s="3">
        <v>47</v>
      </c>
      <c r="D412" s="2" t="s">
        <v>1403</v>
      </c>
      <c r="E412" s="2" t="s">
        <v>4820</v>
      </c>
      <c r="F412" s="2" t="s">
        <v>863</v>
      </c>
      <c r="G412" s="2" t="s">
        <v>4802</v>
      </c>
      <c r="H412" s="2" t="s">
        <v>4803</v>
      </c>
      <c r="I412" s="2" t="s">
        <v>4815</v>
      </c>
      <c r="J412" s="2" t="s">
        <v>2548</v>
      </c>
      <c r="K412" s="4" t="s">
        <v>4796</v>
      </c>
    </row>
    <row r="413" spans="1:11" ht="15" customHeight="1" x14ac:dyDescent="0.3">
      <c r="A413" s="2" t="s">
        <v>588</v>
      </c>
      <c r="B413" s="2" t="s">
        <v>34353</v>
      </c>
      <c r="C413" s="3">
        <v>47</v>
      </c>
      <c r="D413" s="2" t="s">
        <v>1403</v>
      </c>
      <c r="E413" s="2" t="s">
        <v>4821</v>
      </c>
      <c r="F413" s="2" t="s">
        <v>907</v>
      </c>
      <c r="G413" s="2" t="s">
        <v>4822</v>
      </c>
      <c r="H413" s="2" t="s">
        <v>4823</v>
      </c>
      <c r="I413" s="2" t="s">
        <v>4824</v>
      </c>
      <c r="J413" s="2" t="s">
        <v>4825</v>
      </c>
      <c r="K413" s="4" t="s">
        <v>4796</v>
      </c>
    </row>
    <row r="414" spans="1:11" ht="15" customHeight="1" x14ac:dyDescent="0.3">
      <c r="A414" s="2" t="s">
        <v>611</v>
      </c>
      <c r="B414" s="2" t="s">
        <v>34355</v>
      </c>
      <c r="C414" s="3">
        <v>49</v>
      </c>
      <c r="D414" s="2" t="s">
        <v>1444</v>
      </c>
      <c r="E414" s="2">
        <v>20590357</v>
      </c>
      <c r="F414" s="2" t="s">
        <v>1058</v>
      </c>
      <c r="G414" s="2" t="s">
        <v>4826</v>
      </c>
      <c r="H414" s="2" t="s">
        <v>2189</v>
      </c>
      <c r="I414" s="2" t="s">
        <v>700</v>
      </c>
      <c r="J414" s="2" t="s">
        <v>736</v>
      </c>
      <c r="K414" s="4" t="s">
        <v>4827</v>
      </c>
    </row>
    <row r="415" spans="1:11" ht="15" customHeight="1" x14ac:dyDescent="0.3">
      <c r="A415" s="2" t="s">
        <v>611</v>
      </c>
      <c r="B415" s="2" t="s">
        <v>34355</v>
      </c>
      <c r="C415" s="3">
        <v>49</v>
      </c>
      <c r="D415" s="2" t="s">
        <v>1444</v>
      </c>
      <c r="E415" s="2">
        <v>14370311</v>
      </c>
      <c r="F415" s="2" t="s">
        <v>1058</v>
      </c>
      <c r="G415" s="2" t="s">
        <v>4828</v>
      </c>
      <c r="H415" s="2" t="s">
        <v>2189</v>
      </c>
      <c r="I415" s="2" t="s">
        <v>639</v>
      </c>
      <c r="J415" s="2" t="s">
        <v>851</v>
      </c>
      <c r="K415" s="4" t="s">
        <v>4827</v>
      </c>
    </row>
    <row r="416" spans="1:11" ht="15" customHeight="1" x14ac:dyDescent="0.3">
      <c r="A416" s="2" t="s">
        <v>611</v>
      </c>
      <c r="B416" s="2" t="s">
        <v>34355</v>
      </c>
      <c r="C416" s="3">
        <v>49</v>
      </c>
      <c r="D416" s="2" t="s">
        <v>1444</v>
      </c>
      <c r="E416" s="2">
        <v>12671014</v>
      </c>
      <c r="F416" s="2" t="s">
        <v>907</v>
      </c>
      <c r="G416" s="2" t="s">
        <v>4829</v>
      </c>
      <c r="H416" s="2" t="s">
        <v>2189</v>
      </c>
      <c r="I416" s="2" t="s">
        <v>743</v>
      </c>
      <c r="J416" s="2" t="s">
        <v>639</v>
      </c>
      <c r="K416" s="4" t="s">
        <v>4827</v>
      </c>
    </row>
    <row r="417" spans="1:11" ht="15" customHeight="1" x14ac:dyDescent="0.3">
      <c r="A417" s="2" t="s">
        <v>611</v>
      </c>
      <c r="B417" s="2" t="s">
        <v>34355</v>
      </c>
      <c r="C417" s="3">
        <v>49</v>
      </c>
      <c r="D417" s="2" t="s">
        <v>1444</v>
      </c>
      <c r="E417" s="2">
        <v>12470206</v>
      </c>
      <c r="F417" s="2" t="s">
        <v>1058</v>
      </c>
      <c r="G417" s="2" t="s">
        <v>4830</v>
      </c>
      <c r="H417" s="2" t="s">
        <v>2189</v>
      </c>
      <c r="I417" s="2" t="s">
        <v>743</v>
      </c>
      <c r="J417" s="2" t="s">
        <v>635</v>
      </c>
      <c r="K417" s="4" t="s">
        <v>4827</v>
      </c>
    </row>
    <row r="418" spans="1:11" ht="15" customHeight="1" x14ac:dyDescent="0.3">
      <c r="A418" s="2" t="s">
        <v>611</v>
      </c>
      <c r="B418" s="2" t="s">
        <v>34355</v>
      </c>
      <c r="C418" s="3">
        <v>49</v>
      </c>
      <c r="D418" s="2" t="s">
        <v>1444</v>
      </c>
      <c r="E418" s="2">
        <v>11670151</v>
      </c>
      <c r="F418" s="2" t="s">
        <v>1058</v>
      </c>
      <c r="G418" s="2" t="s">
        <v>4831</v>
      </c>
      <c r="H418" s="2" t="s">
        <v>2189</v>
      </c>
      <c r="I418" s="2" t="s">
        <v>746</v>
      </c>
      <c r="J418" s="2" t="s">
        <v>743</v>
      </c>
      <c r="K418" s="4" t="s">
        <v>4827</v>
      </c>
    </row>
    <row r="419" spans="1:11" ht="15" customHeight="1" x14ac:dyDescent="0.3">
      <c r="A419" s="2" t="s">
        <v>611</v>
      </c>
      <c r="B419" s="2" t="s">
        <v>34355</v>
      </c>
      <c r="C419" s="3">
        <v>49</v>
      </c>
      <c r="D419" s="2" t="s">
        <v>1444</v>
      </c>
      <c r="E419" s="2">
        <v>10044329</v>
      </c>
      <c r="F419" s="2" t="s">
        <v>1058</v>
      </c>
      <c r="G419" s="2" t="s">
        <v>4832</v>
      </c>
      <c r="H419" s="2" t="s">
        <v>2189</v>
      </c>
      <c r="I419" s="2" t="s">
        <v>768</v>
      </c>
      <c r="J419" s="2" t="s">
        <v>746</v>
      </c>
      <c r="K419" s="4" t="s">
        <v>4827</v>
      </c>
    </row>
    <row r="420" spans="1:11" ht="15" customHeight="1" x14ac:dyDescent="0.3">
      <c r="A420" s="2" t="s">
        <v>611</v>
      </c>
      <c r="B420" s="2" t="s">
        <v>34355</v>
      </c>
      <c r="C420" s="3">
        <v>49</v>
      </c>
      <c r="D420" s="2" t="s">
        <v>1444</v>
      </c>
      <c r="E420" s="2" t="s">
        <v>4833</v>
      </c>
      <c r="F420" s="2" t="s">
        <v>1058</v>
      </c>
      <c r="G420" s="2" t="s">
        <v>4834</v>
      </c>
      <c r="H420" s="2" t="s">
        <v>2189</v>
      </c>
      <c r="I420" s="2" t="s">
        <v>796</v>
      </c>
      <c r="J420" s="2" t="s">
        <v>746</v>
      </c>
      <c r="K420" s="4" t="s">
        <v>4827</v>
      </c>
    </row>
    <row r="421" spans="1:11" ht="15" customHeight="1" x14ac:dyDescent="0.3">
      <c r="A421" s="2" t="s">
        <v>611</v>
      </c>
      <c r="B421" s="2" t="s">
        <v>34355</v>
      </c>
      <c r="C421" s="3">
        <v>49</v>
      </c>
      <c r="D421" s="2" t="s">
        <v>1444</v>
      </c>
      <c r="E421" s="2" t="s">
        <v>4835</v>
      </c>
      <c r="F421" s="2" t="s">
        <v>1058</v>
      </c>
      <c r="G421" s="2" t="s">
        <v>4836</v>
      </c>
      <c r="H421" s="2" t="s">
        <v>2189</v>
      </c>
      <c r="I421" s="2" t="s">
        <v>796</v>
      </c>
      <c r="J421" s="2" t="s">
        <v>768</v>
      </c>
      <c r="K421" s="4" t="s">
        <v>4827</v>
      </c>
    </row>
    <row r="422" spans="1:11" ht="15" customHeight="1" x14ac:dyDescent="0.3">
      <c r="A422" s="2" t="s">
        <v>611</v>
      </c>
      <c r="B422" s="2" t="s">
        <v>34355</v>
      </c>
      <c r="C422" s="3">
        <v>49</v>
      </c>
      <c r="D422" s="2" t="s">
        <v>1444</v>
      </c>
      <c r="E422" s="2" t="s">
        <v>4837</v>
      </c>
      <c r="F422" s="2" t="s">
        <v>1058</v>
      </c>
      <c r="G422" s="2" t="s">
        <v>4838</v>
      </c>
      <c r="H422" s="2" t="s">
        <v>2189</v>
      </c>
      <c r="I422" s="2" t="s">
        <v>796</v>
      </c>
      <c r="J422" s="2" t="s">
        <v>796</v>
      </c>
      <c r="K422" s="4" t="s">
        <v>4827</v>
      </c>
    </row>
    <row r="423" spans="1:11" ht="15" customHeight="1" x14ac:dyDescent="0.3">
      <c r="A423" s="2" t="s">
        <v>611</v>
      </c>
      <c r="B423" s="2" t="s">
        <v>34355</v>
      </c>
      <c r="C423" s="3">
        <v>49</v>
      </c>
      <c r="D423" s="2" t="s">
        <v>1444</v>
      </c>
      <c r="E423" s="2" t="s">
        <v>4839</v>
      </c>
      <c r="F423" s="2" t="s">
        <v>1058</v>
      </c>
      <c r="G423" s="2" t="s">
        <v>4840</v>
      </c>
      <c r="H423" s="2" t="s">
        <v>2189</v>
      </c>
      <c r="I423" s="2" t="s">
        <v>858</v>
      </c>
      <c r="J423" s="2" t="s">
        <v>796</v>
      </c>
      <c r="K423" s="4" t="s">
        <v>4827</v>
      </c>
    </row>
    <row r="424" spans="1:11" ht="15" customHeight="1" x14ac:dyDescent="0.3">
      <c r="A424" s="2" t="s">
        <v>611</v>
      </c>
      <c r="B424" s="2" t="s">
        <v>34355</v>
      </c>
      <c r="C424" s="3">
        <v>49</v>
      </c>
      <c r="D424" s="2" t="s">
        <v>1444</v>
      </c>
      <c r="E424" s="2" t="s">
        <v>4841</v>
      </c>
      <c r="F424" s="2" t="s">
        <v>1058</v>
      </c>
      <c r="G424" s="2" t="s">
        <v>4842</v>
      </c>
      <c r="H424" s="2" t="s">
        <v>2189</v>
      </c>
      <c r="I424" s="2" t="s">
        <v>929</v>
      </c>
      <c r="J424" s="2" t="s">
        <v>929</v>
      </c>
      <c r="K424" s="4" t="s">
        <v>4827</v>
      </c>
    </row>
    <row r="425" spans="1:11" ht="15" customHeight="1" x14ac:dyDescent="0.3">
      <c r="A425" s="2" t="s">
        <v>611</v>
      </c>
      <c r="B425" s="2" t="s">
        <v>34355</v>
      </c>
      <c r="C425" s="3">
        <v>49</v>
      </c>
      <c r="D425" s="2" t="s">
        <v>1444</v>
      </c>
      <c r="E425" s="2" t="s">
        <v>4843</v>
      </c>
      <c r="F425" s="2" t="s">
        <v>1058</v>
      </c>
      <c r="G425" s="2" t="s">
        <v>4844</v>
      </c>
      <c r="H425" s="2" t="s">
        <v>2189</v>
      </c>
      <c r="I425" s="2" t="s">
        <v>858</v>
      </c>
      <c r="J425" s="2" t="s">
        <v>929</v>
      </c>
      <c r="K425" s="4" t="s">
        <v>4827</v>
      </c>
    </row>
    <row r="426" spans="1:11" ht="15" customHeight="1" x14ac:dyDescent="0.3">
      <c r="A426" s="2" t="s">
        <v>611</v>
      </c>
      <c r="B426" s="2" t="s">
        <v>34355</v>
      </c>
      <c r="C426" s="3">
        <v>49</v>
      </c>
      <c r="D426" s="2" t="s">
        <v>1444</v>
      </c>
      <c r="E426" s="2" t="s">
        <v>4845</v>
      </c>
      <c r="F426" s="2" t="s">
        <v>1058</v>
      </c>
      <c r="G426" s="2" t="s">
        <v>4846</v>
      </c>
      <c r="H426" s="2" t="s">
        <v>2189</v>
      </c>
      <c r="I426" s="2" t="s">
        <v>858</v>
      </c>
      <c r="J426" s="2" t="s">
        <v>929</v>
      </c>
      <c r="K426" s="4" t="s">
        <v>4827</v>
      </c>
    </row>
    <row r="427" spans="1:11" ht="15" customHeight="1" x14ac:dyDescent="0.3">
      <c r="A427" s="2" t="s">
        <v>611</v>
      </c>
      <c r="B427" s="2" t="s">
        <v>34355</v>
      </c>
      <c r="C427" s="3">
        <v>49</v>
      </c>
      <c r="D427" s="2" t="s">
        <v>1444</v>
      </c>
      <c r="E427" s="2" t="s">
        <v>4847</v>
      </c>
      <c r="F427" s="2" t="s">
        <v>907</v>
      </c>
      <c r="G427" s="2" t="s">
        <v>4848</v>
      </c>
      <c r="H427" s="2" t="s">
        <v>2189</v>
      </c>
      <c r="I427" s="2" t="s">
        <v>858</v>
      </c>
      <c r="J427" s="2" t="s">
        <v>858</v>
      </c>
      <c r="K427" s="4" t="s">
        <v>4827</v>
      </c>
    </row>
    <row r="428" spans="1:11" ht="15" customHeight="1" x14ac:dyDescent="0.3">
      <c r="A428" s="2" t="s">
        <v>611</v>
      </c>
      <c r="B428" s="2" t="s">
        <v>34355</v>
      </c>
      <c r="C428" s="3">
        <v>49</v>
      </c>
      <c r="D428" s="2" t="s">
        <v>1444</v>
      </c>
      <c r="E428" s="2" t="s">
        <v>4849</v>
      </c>
      <c r="F428" s="2" t="s">
        <v>1058</v>
      </c>
      <c r="G428" s="2" t="s">
        <v>4842</v>
      </c>
      <c r="H428" s="2" t="s">
        <v>2189</v>
      </c>
      <c r="I428" s="2" t="s">
        <v>647</v>
      </c>
      <c r="J428" s="2" t="s">
        <v>858</v>
      </c>
      <c r="K428" s="4" t="s">
        <v>4827</v>
      </c>
    </row>
    <row r="429" spans="1:11" ht="15" customHeight="1" x14ac:dyDescent="0.3">
      <c r="A429" s="2" t="s">
        <v>611</v>
      </c>
      <c r="B429" s="2" t="s">
        <v>34355</v>
      </c>
      <c r="C429" s="3">
        <v>49</v>
      </c>
      <c r="D429" s="2" t="s">
        <v>1444</v>
      </c>
      <c r="E429" s="2" t="s">
        <v>4850</v>
      </c>
      <c r="F429" s="2" t="s">
        <v>1058</v>
      </c>
      <c r="G429" s="2" t="s">
        <v>4851</v>
      </c>
      <c r="H429" s="2" t="s">
        <v>2189</v>
      </c>
      <c r="I429" s="2" t="s">
        <v>647</v>
      </c>
      <c r="J429" s="2" t="s">
        <v>647</v>
      </c>
      <c r="K429" s="4" t="s">
        <v>4827</v>
      </c>
    </row>
    <row r="430" spans="1:11" ht="15" customHeight="1" x14ac:dyDescent="0.3">
      <c r="A430" s="2" t="s">
        <v>611</v>
      </c>
      <c r="B430" s="2" t="s">
        <v>34355</v>
      </c>
      <c r="C430" s="3">
        <v>49</v>
      </c>
      <c r="D430" s="2" t="s">
        <v>1444</v>
      </c>
      <c r="E430" s="2" t="s">
        <v>4852</v>
      </c>
      <c r="F430" s="2" t="s">
        <v>1058</v>
      </c>
      <c r="G430" s="2" t="s">
        <v>4853</v>
      </c>
      <c r="H430" s="2" t="s">
        <v>2189</v>
      </c>
      <c r="I430" s="2" t="s">
        <v>860</v>
      </c>
      <c r="J430" s="2" t="s">
        <v>860</v>
      </c>
      <c r="K430" s="4" t="s">
        <v>4827</v>
      </c>
    </row>
    <row r="431" spans="1:11" ht="15" customHeight="1" x14ac:dyDescent="0.3">
      <c r="A431" s="2" t="s">
        <v>611</v>
      </c>
      <c r="B431" s="2" t="s">
        <v>34355</v>
      </c>
      <c r="C431" s="3">
        <v>49</v>
      </c>
      <c r="D431" s="2" t="s">
        <v>1444</v>
      </c>
      <c r="E431" s="2"/>
      <c r="F431" s="2" t="s">
        <v>3741</v>
      </c>
      <c r="G431" s="2" t="s">
        <v>4854</v>
      </c>
      <c r="H431" s="2" t="s">
        <v>2189</v>
      </c>
      <c r="I431" s="2"/>
      <c r="J431" s="2" t="s">
        <v>4855</v>
      </c>
      <c r="K431" s="4" t="s">
        <v>4856</v>
      </c>
    </row>
    <row r="432" spans="1:11" ht="15" customHeight="1" x14ac:dyDescent="0.3">
      <c r="A432" s="2" t="s">
        <v>611</v>
      </c>
      <c r="B432" s="2" t="s">
        <v>34355</v>
      </c>
      <c r="C432" s="3">
        <v>49</v>
      </c>
      <c r="D432" s="2" t="s">
        <v>1444</v>
      </c>
      <c r="E432" s="2">
        <v>62570555</v>
      </c>
      <c r="F432" s="2" t="s">
        <v>1058</v>
      </c>
      <c r="G432" s="2" t="s">
        <v>4857</v>
      </c>
      <c r="H432" s="2" t="s">
        <v>2189</v>
      </c>
      <c r="I432" s="2" t="s">
        <v>755</v>
      </c>
      <c r="J432" s="2" t="s">
        <v>751</v>
      </c>
      <c r="K432" s="4" t="s">
        <v>4827</v>
      </c>
    </row>
  </sheetData>
  <autoFilter ref="A2:K432" xr:uid="{00000000-0009-0000-0000-000006000000}"/>
  <mergeCells count="1">
    <mergeCell ref="A1:K1"/>
  </mergeCells>
  <hyperlinks>
    <hyperlink ref="K3" r:id="rId1" xr:uid="{00000000-0004-0000-0600-000000000000}"/>
    <hyperlink ref="K4" r:id="rId2" xr:uid="{00000000-0004-0000-0600-000001000000}"/>
    <hyperlink ref="K5" r:id="rId3" xr:uid="{00000000-0004-0000-0600-000002000000}"/>
    <hyperlink ref="K6" r:id="rId4" xr:uid="{00000000-0004-0000-0600-000003000000}"/>
    <hyperlink ref="K7" r:id="rId5" xr:uid="{00000000-0004-0000-0600-000004000000}"/>
    <hyperlink ref="K8" r:id="rId6" xr:uid="{00000000-0004-0000-0600-000005000000}"/>
    <hyperlink ref="K9" r:id="rId7" xr:uid="{00000000-0004-0000-0600-000006000000}"/>
    <hyperlink ref="K10" r:id="rId8" xr:uid="{00000000-0004-0000-0600-000007000000}"/>
    <hyperlink ref="K11" r:id="rId9" xr:uid="{00000000-0004-0000-0600-000008000000}"/>
    <hyperlink ref="K12" r:id="rId10" xr:uid="{00000000-0004-0000-0600-000009000000}"/>
    <hyperlink ref="K13" r:id="rId11" xr:uid="{00000000-0004-0000-0600-00000A000000}"/>
    <hyperlink ref="K14" r:id="rId12" xr:uid="{00000000-0004-0000-0600-00000B000000}"/>
    <hyperlink ref="K15" r:id="rId13" xr:uid="{00000000-0004-0000-0600-00000C000000}"/>
    <hyperlink ref="K16" r:id="rId14" xr:uid="{00000000-0004-0000-0600-00000D000000}"/>
    <hyperlink ref="K17" r:id="rId15" xr:uid="{00000000-0004-0000-0600-00000E000000}"/>
    <hyperlink ref="K18" r:id="rId16" xr:uid="{00000000-0004-0000-0600-00000F000000}"/>
    <hyperlink ref="K19" r:id="rId17" xr:uid="{00000000-0004-0000-0600-000010000000}"/>
    <hyperlink ref="K20" r:id="rId18" xr:uid="{00000000-0004-0000-0600-000011000000}"/>
    <hyperlink ref="K21" r:id="rId19" xr:uid="{00000000-0004-0000-0600-000012000000}"/>
    <hyperlink ref="K22" r:id="rId20" xr:uid="{00000000-0004-0000-0600-000013000000}"/>
    <hyperlink ref="K23" r:id="rId21" xr:uid="{00000000-0004-0000-0600-000014000000}"/>
    <hyperlink ref="K24" r:id="rId22" xr:uid="{00000000-0004-0000-0600-000015000000}"/>
    <hyperlink ref="K25" r:id="rId23" xr:uid="{00000000-0004-0000-0600-000016000000}"/>
    <hyperlink ref="K26" r:id="rId24" xr:uid="{00000000-0004-0000-0600-000017000000}"/>
    <hyperlink ref="K27" r:id="rId25" xr:uid="{00000000-0004-0000-0600-000018000000}"/>
    <hyperlink ref="K28" r:id="rId26" xr:uid="{00000000-0004-0000-0600-000019000000}"/>
    <hyperlink ref="K29" r:id="rId27" xr:uid="{00000000-0004-0000-0600-00001A000000}"/>
    <hyperlink ref="K30" r:id="rId28" xr:uid="{00000000-0004-0000-0600-00001B000000}"/>
    <hyperlink ref="K31" r:id="rId29" xr:uid="{00000000-0004-0000-0600-00001C000000}"/>
    <hyperlink ref="K32" r:id="rId30" xr:uid="{00000000-0004-0000-0600-00001D000000}"/>
    <hyperlink ref="K33" r:id="rId31" xr:uid="{00000000-0004-0000-0600-00001E000000}"/>
    <hyperlink ref="K34" r:id="rId32" xr:uid="{00000000-0004-0000-0600-00001F000000}"/>
    <hyperlink ref="K35" r:id="rId33" xr:uid="{00000000-0004-0000-0600-000020000000}"/>
    <hyperlink ref="K36" r:id="rId34" xr:uid="{00000000-0004-0000-0600-000021000000}"/>
    <hyperlink ref="K37" r:id="rId35" xr:uid="{00000000-0004-0000-0600-000022000000}"/>
    <hyperlink ref="K38" r:id="rId36" xr:uid="{00000000-0004-0000-0600-000023000000}"/>
    <hyperlink ref="K39" r:id="rId37" xr:uid="{00000000-0004-0000-0600-000024000000}"/>
    <hyperlink ref="K40" r:id="rId38" xr:uid="{00000000-0004-0000-0600-000025000000}"/>
    <hyperlink ref="K41" r:id="rId39" xr:uid="{00000000-0004-0000-0600-000026000000}"/>
    <hyperlink ref="K42" r:id="rId40" xr:uid="{00000000-0004-0000-0600-000027000000}"/>
    <hyperlink ref="K43" r:id="rId41" xr:uid="{00000000-0004-0000-0600-000028000000}"/>
    <hyperlink ref="K44" r:id="rId42" xr:uid="{00000000-0004-0000-0600-000029000000}"/>
    <hyperlink ref="K45" r:id="rId43" xr:uid="{00000000-0004-0000-0600-00002A000000}"/>
    <hyperlink ref="K46" r:id="rId44" xr:uid="{00000000-0004-0000-0600-00002B000000}"/>
    <hyperlink ref="K47" r:id="rId45" xr:uid="{00000000-0004-0000-0600-00002C000000}"/>
    <hyperlink ref="K48" r:id="rId46" xr:uid="{00000000-0004-0000-0600-00002D000000}"/>
    <hyperlink ref="K49" r:id="rId47" xr:uid="{00000000-0004-0000-0600-00002E000000}"/>
    <hyperlink ref="K50" r:id="rId48" xr:uid="{00000000-0004-0000-0600-00002F000000}"/>
    <hyperlink ref="K51" r:id="rId49" xr:uid="{00000000-0004-0000-0600-000030000000}"/>
    <hyperlink ref="K52" r:id="rId50" xr:uid="{00000000-0004-0000-0600-000031000000}"/>
    <hyperlink ref="K53" r:id="rId51" xr:uid="{00000000-0004-0000-0600-000032000000}"/>
    <hyperlink ref="K54" r:id="rId52" xr:uid="{00000000-0004-0000-0600-000033000000}"/>
    <hyperlink ref="K55" r:id="rId53" xr:uid="{00000000-0004-0000-0600-000034000000}"/>
    <hyperlink ref="K56" r:id="rId54" xr:uid="{00000000-0004-0000-0600-000035000000}"/>
    <hyperlink ref="K57" r:id="rId55" xr:uid="{00000000-0004-0000-0600-000036000000}"/>
    <hyperlink ref="K58" r:id="rId56" xr:uid="{00000000-0004-0000-0600-000037000000}"/>
    <hyperlink ref="K59" r:id="rId57" xr:uid="{00000000-0004-0000-0600-000038000000}"/>
    <hyperlink ref="K60" r:id="rId58" xr:uid="{00000000-0004-0000-0600-000039000000}"/>
    <hyperlink ref="K61" r:id="rId59" xr:uid="{00000000-0004-0000-0600-00003A000000}"/>
    <hyperlink ref="K62" r:id="rId60" xr:uid="{00000000-0004-0000-0600-00003B000000}"/>
    <hyperlink ref="K63" r:id="rId61" xr:uid="{00000000-0004-0000-0600-00003C000000}"/>
    <hyperlink ref="K64" r:id="rId62" xr:uid="{00000000-0004-0000-0600-00003D000000}"/>
    <hyperlink ref="K65" r:id="rId63" xr:uid="{00000000-0004-0000-0600-00003E000000}"/>
    <hyperlink ref="K66" r:id="rId64" xr:uid="{00000000-0004-0000-0600-00003F000000}"/>
    <hyperlink ref="K67" r:id="rId65" xr:uid="{00000000-0004-0000-0600-000040000000}"/>
    <hyperlink ref="K68" r:id="rId66" xr:uid="{00000000-0004-0000-0600-000041000000}"/>
    <hyperlink ref="K69" r:id="rId67" xr:uid="{00000000-0004-0000-0600-000042000000}"/>
    <hyperlink ref="K70" r:id="rId68" xr:uid="{00000000-0004-0000-0600-000043000000}"/>
    <hyperlink ref="K71" r:id="rId69" xr:uid="{00000000-0004-0000-0600-000044000000}"/>
    <hyperlink ref="K72" r:id="rId70" xr:uid="{00000000-0004-0000-0600-000045000000}"/>
    <hyperlink ref="K73" r:id="rId71" xr:uid="{00000000-0004-0000-0600-000046000000}"/>
    <hyperlink ref="K74" r:id="rId72" xr:uid="{00000000-0004-0000-0600-000047000000}"/>
    <hyperlink ref="K75" r:id="rId73" xr:uid="{00000000-0004-0000-0600-000048000000}"/>
    <hyperlink ref="K76" r:id="rId74" xr:uid="{00000000-0004-0000-0600-000049000000}"/>
    <hyperlink ref="K77" r:id="rId75" xr:uid="{00000000-0004-0000-0600-00004A000000}"/>
    <hyperlink ref="K78" r:id="rId76" xr:uid="{00000000-0004-0000-0600-00004B000000}"/>
    <hyperlink ref="K79" r:id="rId77" xr:uid="{00000000-0004-0000-0600-00004C000000}"/>
    <hyperlink ref="K80" r:id="rId78" xr:uid="{00000000-0004-0000-0600-00004D000000}"/>
    <hyperlink ref="K81" r:id="rId79" xr:uid="{00000000-0004-0000-0600-00004E000000}"/>
    <hyperlink ref="K82" r:id="rId80" xr:uid="{00000000-0004-0000-0600-00004F000000}"/>
    <hyperlink ref="K83" r:id="rId81" xr:uid="{00000000-0004-0000-0600-000050000000}"/>
    <hyperlink ref="K84" r:id="rId82" xr:uid="{00000000-0004-0000-0600-000051000000}"/>
    <hyperlink ref="K85" r:id="rId83" xr:uid="{00000000-0004-0000-0600-000052000000}"/>
    <hyperlink ref="K86" r:id="rId84" xr:uid="{00000000-0004-0000-0600-000053000000}"/>
    <hyperlink ref="K87" r:id="rId85" xr:uid="{00000000-0004-0000-0600-000054000000}"/>
    <hyperlink ref="K88" r:id="rId86" xr:uid="{00000000-0004-0000-0600-000055000000}"/>
    <hyperlink ref="K89" r:id="rId87" xr:uid="{00000000-0004-0000-0600-000056000000}"/>
    <hyperlink ref="K90" r:id="rId88" xr:uid="{00000000-0004-0000-0600-000057000000}"/>
    <hyperlink ref="K91" r:id="rId89" xr:uid="{00000000-0004-0000-0600-000058000000}"/>
    <hyperlink ref="K92" r:id="rId90" xr:uid="{00000000-0004-0000-0600-000059000000}"/>
    <hyperlink ref="K93" r:id="rId91" xr:uid="{00000000-0004-0000-0600-00005A000000}"/>
    <hyperlink ref="K94" r:id="rId92" xr:uid="{00000000-0004-0000-0600-00005B000000}"/>
    <hyperlink ref="K95" r:id="rId93" xr:uid="{00000000-0004-0000-0600-00005C000000}"/>
    <hyperlink ref="K96" r:id="rId94" xr:uid="{00000000-0004-0000-0600-00005D000000}"/>
    <hyperlink ref="K97" r:id="rId95" xr:uid="{00000000-0004-0000-0600-00005E000000}"/>
    <hyperlink ref="K98" r:id="rId96" xr:uid="{00000000-0004-0000-0600-00005F000000}"/>
    <hyperlink ref="K99" r:id="rId97" xr:uid="{00000000-0004-0000-0600-000060000000}"/>
    <hyperlink ref="K100" r:id="rId98" xr:uid="{00000000-0004-0000-0600-000061000000}"/>
    <hyperlink ref="K101" r:id="rId99" xr:uid="{00000000-0004-0000-0600-000062000000}"/>
    <hyperlink ref="K102" r:id="rId100" xr:uid="{00000000-0004-0000-0600-000063000000}"/>
    <hyperlink ref="K103" r:id="rId101" xr:uid="{00000000-0004-0000-0600-000064000000}"/>
    <hyperlink ref="K104" r:id="rId102" xr:uid="{00000000-0004-0000-0600-000065000000}"/>
    <hyperlink ref="K105" r:id="rId103" xr:uid="{00000000-0004-0000-0600-000066000000}"/>
    <hyperlink ref="K106" r:id="rId104" xr:uid="{00000000-0004-0000-0600-000067000000}"/>
    <hyperlink ref="K107" r:id="rId105" xr:uid="{00000000-0004-0000-0600-000068000000}"/>
    <hyperlink ref="K108" r:id="rId106" xr:uid="{00000000-0004-0000-0600-000069000000}"/>
    <hyperlink ref="K109" r:id="rId107" xr:uid="{00000000-0004-0000-0600-00006A000000}"/>
    <hyperlink ref="K110" r:id="rId108" xr:uid="{00000000-0004-0000-0600-00006B000000}"/>
    <hyperlink ref="K111" r:id="rId109" xr:uid="{00000000-0004-0000-0600-00006C000000}"/>
    <hyperlink ref="K112" r:id="rId110" xr:uid="{00000000-0004-0000-0600-00006D000000}"/>
    <hyperlink ref="K113" r:id="rId111" xr:uid="{00000000-0004-0000-0600-00006E000000}"/>
    <hyperlink ref="K114" r:id="rId112" xr:uid="{00000000-0004-0000-0600-00006F000000}"/>
    <hyperlink ref="K115" r:id="rId113" xr:uid="{00000000-0004-0000-0600-000070000000}"/>
    <hyperlink ref="K116" r:id="rId114" xr:uid="{00000000-0004-0000-0600-000071000000}"/>
    <hyperlink ref="K117" r:id="rId115" xr:uid="{00000000-0004-0000-0600-000072000000}"/>
    <hyperlink ref="K118" r:id="rId116" xr:uid="{00000000-0004-0000-0600-000073000000}"/>
    <hyperlink ref="K119" r:id="rId117" xr:uid="{00000000-0004-0000-0600-000074000000}"/>
    <hyperlink ref="K120" r:id="rId118" xr:uid="{00000000-0004-0000-0600-000075000000}"/>
    <hyperlink ref="K121" r:id="rId119" xr:uid="{00000000-0004-0000-0600-000076000000}"/>
    <hyperlink ref="K122" r:id="rId120" xr:uid="{00000000-0004-0000-0600-000077000000}"/>
    <hyperlink ref="K123" r:id="rId121" xr:uid="{00000000-0004-0000-0600-000078000000}"/>
    <hyperlink ref="K124" r:id="rId122" xr:uid="{00000000-0004-0000-0600-000079000000}"/>
    <hyperlink ref="K125" r:id="rId123" xr:uid="{00000000-0004-0000-0600-00007A000000}"/>
    <hyperlink ref="K126" r:id="rId124" xr:uid="{00000000-0004-0000-0600-00007B000000}"/>
    <hyperlink ref="K127" r:id="rId125" xr:uid="{00000000-0004-0000-0600-00007C000000}"/>
    <hyperlink ref="K128" r:id="rId126" xr:uid="{00000000-0004-0000-0600-00007D000000}"/>
    <hyperlink ref="K129" r:id="rId127" xr:uid="{00000000-0004-0000-0600-00007E000000}"/>
    <hyperlink ref="K130" r:id="rId128" xr:uid="{00000000-0004-0000-0600-00007F000000}"/>
    <hyperlink ref="K131" r:id="rId129" xr:uid="{00000000-0004-0000-0600-000080000000}"/>
    <hyperlink ref="K132" r:id="rId130" xr:uid="{00000000-0004-0000-0600-000081000000}"/>
    <hyperlink ref="K133" r:id="rId131" xr:uid="{00000000-0004-0000-0600-000082000000}"/>
    <hyperlink ref="K134" r:id="rId132" xr:uid="{00000000-0004-0000-0600-000083000000}"/>
    <hyperlink ref="K135" r:id="rId133" xr:uid="{00000000-0004-0000-0600-000084000000}"/>
    <hyperlink ref="K136" r:id="rId134" xr:uid="{00000000-0004-0000-0600-000085000000}"/>
    <hyperlink ref="K137" r:id="rId135" xr:uid="{00000000-0004-0000-0600-000086000000}"/>
    <hyperlink ref="K138" r:id="rId136" xr:uid="{00000000-0004-0000-0600-000087000000}"/>
    <hyperlink ref="K139" r:id="rId137" xr:uid="{00000000-0004-0000-0600-000088000000}"/>
    <hyperlink ref="K140" r:id="rId138" xr:uid="{00000000-0004-0000-0600-000089000000}"/>
    <hyperlink ref="K141" r:id="rId139" xr:uid="{00000000-0004-0000-0600-00008A000000}"/>
    <hyperlink ref="K142" r:id="rId140" xr:uid="{00000000-0004-0000-0600-00008B000000}"/>
    <hyperlink ref="K143" r:id="rId141" xr:uid="{00000000-0004-0000-0600-00008C000000}"/>
    <hyperlink ref="K144" r:id="rId142" xr:uid="{00000000-0004-0000-0600-00008D000000}"/>
    <hyperlink ref="K145" r:id="rId143" xr:uid="{00000000-0004-0000-0600-00008E000000}"/>
    <hyperlink ref="K146" r:id="rId144" xr:uid="{00000000-0004-0000-0600-00008F000000}"/>
    <hyperlink ref="K147" r:id="rId145" xr:uid="{00000000-0004-0000-0600-000090000000}"/>
    <hyperlink ref="K148" r:id="rId146" xr:uid="{00000000-0004-0000-0600-000091000000}"/>
    <hyperlink ref="K149" r:id="rId147" xr:uid="{00000000-0004-0000-0600-000092000000}"/>
    <hyperlink ref="K150" r:id="rId148" xr:uid="{00000000-0004-0000-0600-000093000000}"/>
    <hyperlink ref="K151" r:id="rId149" xr:uid="{00000000-0004-0000-0600-000094000000}"/>
    <hyperlink ref="K152" r:id="rId150" xr:uid="{00000000-0004-0000-0600-000095000000}"/>
    <hyperlink ref="K153" r:id="rId151" xr:uid="{00000000-0004-0000-0600-000096000000}"/>
    <hyperlink ref="K154" r:id="rId152" xr:uid="{00000000-0004-0000-0600-000097000000}"/>
    <hyperlink ref="K155" r:id="rId153" xr:uid="{00000000-0004-0000-0600-000098000000}"/>
    <hyperlink ref="K156" r:id="rId154" xr:uid="{00000000-0004-0000-0600-000099000000}"/>
    <hyperlink ref="K157" r:id="rId155" xr:uid="{00000000-0004-0000-0600-00009A000000}"/>
    <hyperlink ref="K158" r:id="rId156" xr:uid="{00000000-0004-0000-0600-00009B000000}"/>
    <hyperlink ref="K159" r:id="rId157" xr:uid="{00000000-0004-0000-0600-00009C000000}"/>
    <hyperlink ref="K160" r:id="rId158" location="/tabOverview" xr:uid="{00000000-0004-0000-0600-00009D000000}"/>
    <hyperlink ref="K161" r:id="rId159" xr:uid="{00000000-0004-0000-0600-00009E000000}"/>
    <hyperlink ref="K162" r:id="rId160" xr:uid="{00000000-0004-0000-0600-00009F000000}"/>
    <hyperlink ref="K163" r:id="rId161" xr:uid="{00000000-0004-0000-0600-0000A0000000}"/>
    <hyperlink ref="K164" r:id="rId162" xr:uid="{00000000-0004-0000-0600-0000A1000000}"/>
    <hyperlink ref="K165" r:id="rId163" xr:uid="{00000000-0004-0000-0600-0000A2000000}"/>
    <hyperlink ref="K166" r:id="rId164" xr:uid="{00000000-0004-0000-0600-0000A3000000}"/>
    <hyperlink ref="K167" r:id="rId165" xr:uid="{00000000-0004-0000-0600-0000A4000000}"/>
    <hyperlink ref="K168" r:id="rId166" xr:uid="{00000000-0004-0000-0600-0000A5000000}"/>
    <hyperlink ref="K169" r:id="rId167" xr:uid="{00000000-0004-0000-0600-0000A6000000}"/>
    <hyperlink ref="K170" r:id="rId168" xr:uid="{00000000-0004-0000-0600-0000A7000000}"/>
    <hyperlink ref="K171" r:id="rId169" xr:uid="{00000000-0004-0000-0600-0000A8000000}"/>
    <hyperlink ref="K172" r:id="rId170" xr:uid="{00000000-0004-0000-0600-0000A9000000}"/>
    <hyperlink ref="K173" r:id="rId171" xr:uid="{00000000-0004-0000-0600-0000AA000000}"/>
    <hyperlink ref="K174" r:id="rId172" xr:uid="{00000000-0004-0000-0600-0000AB000000}"/>
    <hyperlink ref="K175" r:id="rId173" xr:uid="{00000000-0004-0000-0600-0000AC000000}"/>
    <hyperlink ref="K176" r:id="rId174" xr:uid="{00000000-0004-0000-0600-0000AD000000}"/>
    <hyperlink ref="K177" r:id="rId175" xr:uid="{00000000-0004-0000-0600-0000AE000000}"/>
    <hyperlink ref="K178" r:id="rId176" xr:uid="{00000000-0004-0000-0600-0000AF000000}"/>
    <hyperlink ref="K179" r:id="rId177" xr:uid="{00000000-0004-0000-0600-0000B0000000}"/>
    <hyperlink ref="K180" r:id="rId178" xr:uid="{00000000-0004-0000-0600-0000B1000000}"/>
    <hyperlink ref="K181" r:id="rId179" xr:uid="{00000000-0004-0000-0600-0000B2000000}"/>
    <hyperlink ref="K182" r:id="rId180" xr:uid="{00000000-0004-0000-0600-0000B3000000}"/>
    <hyperlink ref="K183" r:id="rId181" xr:uid="{00000000-0004-0000-0600-0000B4000000}"/>
    <hyperlink ref="K184" r:id="rId182" xr:uid="{00000000-0004-0000-0600-0000B5000000}"/>
    <hyperlink ref="K185" r:id="rId183" xr:uid="{00000000-0004-0000-0600-0000B6000000}"/>
    <hyperlink ref="K186" r:id="rId184" location="grants" xr:uid="{00000000-0004-0000-0600-0000B7000000}"/>
    <hyperlink ref="K187" r:id="rId185" xr:uid="{00000000-0004-0000-0600-0000B8000000}"/>
    <hyperlink ref="K188" r:id="rId186" xr:uid="{00000000-0004-0000-0600-0000B9000000}"/>
    <hyperlink ref="K189" r:id="rId187" xr:uid="{00000000-0004-0000-0600-0000BA000000}"/>
    <hyperlink ref="K190" r:id="rId188" xr:uid="{00000000-0004-0000-0600-0000BB000000}"/>
    <hyperlink ref="K191" r:id="rId189" xr:uid="{00000000-0004-0000-0600-0000BC000000}"/>
    <hyperlink ref="K192" r:id="rId190" location="grants" xr:uid="{00000000-0004-0000-0600-0000BD000000}"/>
    <hyperlink ref="K193" r:id="rId191" location="grants" xr:uid="{00000000-0004-0000-0600-0000BE000000}"/>
    <hyperlink ref="K194" r:id="rId192" location="grants" xr:uid="{00000000-0004-0000-0600-0000BF000000}"/>
    <hyperlink ref="K195" r:id="rId193" location="grants" xr:uid="{00000000-0004-0000-0600-0000C0000000}"/>
    <hyperlink ref="K196" r:id="rId194" xr:uid="{00000000-0004-0000-0600-0000C1000000}"/>
    <hyperlink ref="K197" r:id="rId195" xr:uid="{00000000-0004-0000-0600-0000C2000000}"/>
    <hyperlink ref="K198" r:id="rId196" xr:uid="{00000000-0004-0000-0600-0000C3000000}"/>
    <hyperlink ref="K199" r:id="rId197" xr:uid="{00000000-0004-0000-0600-0000C4000000}"/>
    <hyperlink ref="K200" r:id="rId198" xr:uid="{00000000-0004-0000-0600-0000C5000000}"/>
    <hyperlink ref="K201" r:id="rId199" xr:uid="{00000000-0004-0000-0600-0000C6000000}"/>
    <hyperlink ref="K202" r:id="rId200" xr:uid="{00000000-0004-0000-0600-0000C7000000}"/>
    <hyperlink ref="K203" r:id="rId201" xr:uid="{00000000-0004-0000-0600-0000C8000000}"/>
    <hyperlink ref="K204" r:id="rId202" xr:uid="{00000000-0004-0000-0600-0000C9000000}"/>
    <hyperlink ref="K205" r:id="rId203" location="grants" xr:uid="{00000000-0004-0000-0600-0000CA000000}"/>
    <hyperlink ref="K206" r:id="rId204" xr:uid="{00000000-0004-0000-0600-0000CB000000}"/>
    <hyperlink ref="K207" r:id="rId205" xr:uid="{00000000-0004-0000-0600-0000CC000000}"/>
    <hyperlink ref="K208" r:id="rId206" xr:uid="{00000000-0004-0000-0600-0000CD000000}"/>
    <hyperlink ref="K209" r:id="rId207" xr:uid="{00000000-0004-0000-0600-0000CE000000}"/>
    <hyperlink ref="K210" r:id="rId208" xr:uid="{00000000-0004-0000-0600-0000CF000000}"/>
    <hyperlink ref="K211" r:id="rId209" xr:uid="{00000000-0004-0000-0600-0000D0000000}"/>
    <hyperlink ref="K212" r:id="rId210" xr:uid="{00000000-0004-0000-0600-0000D1000000}"/>
    <hyperlink ref="K213" r:id="rId211" xr:uid="{00000000-0004-0000-0600-0000D2000000}"/>
    <hyperlink ref="K214" r:id="rId212" xr:uid="{00000000-0004-0000-0600-0000D3000000}"/>
    <hyperlink ref="K215" r:id="rId213" xr:uid="{00000000-0004-0000-0600-0000D4000000}"/>
    <hyperlink ref="K216" r:id="rId214" xr:uid="{00000000-0004-0000-0600-0000D5000000}"/>
    <hyperlink ref="K217" r:id="rId215" xr:uid="{00000000-0004-0000-0600-0000D6000000}"/>
    <hyperlink ref="K218" r:id="rId216" xr:uid="{00000000-0004-0000-0600-0000D7000000}"/>
    <hyperlink ref="K219" r:id="rId217" xr:uid="{00000000-0004-0000-0600-0000D8000000}"/>
    <hyperlink ref="K220" r:id="rId218" xr:uid="{00000000-0004-0000-0600-0000D9000000}"/>
    <hyperlink ref="K221" r:id="rId219" xr:uid="{00000000-0004-0000-0600-0000DA000000}"/>
    <hyperlink ref="K222" r:id="rId220" xr:uid="{00000000-0004-0000-0600-0000DB000000}"/>
    <hyperlink ref="K223" r:id="rId221" xr:uid="{00000000-0004-0000-0600-0000DC000000}"/>
    <hyperlink ref="K224" r:id="rId222" xr:uid="{00000000-0004-0000-0600-0000DD000000}"/>
    <hyperlink ref="K225" r:id="rId223" xr:uid="{00000000-0004-0000-0600-0000DE000000}"/>
    <hyperlink ref="K226" r:id="rId224" xr:uid="{00000000-0004-0000-0600-0000DF000000}"/>
    <hyperlink ref="K227" r:id="rId225" xr:uid="{00000000-0004-0000-0600-0000E0000000}"/>
    <hyperlink ref="K228" r:id="rId226" xr:uid="{00000000-0004-0000-0600-0000E1000000}"/>
    <hyperlink ref="K229" r:id="rId227" xr:uid="{00000000-0004-0000-0600-0000E2000000}"/>
    <hyperlink ref="K230" r:id="rId228" xr:uid="{00000000-0004-0000-0600-0000E3000000}"/>
    <hyperlink ref="K231" r:id="rId229" xr:uid="{00000000-0004-0000-0600-0000E4000000}"/>
    <hyperlink ref="K232" r:id="rId230" xr:uid="{00000000-0004-0000-0600-0000E5000000}"/>
    <hyperlink ref="K233" r:id="rId231" xr:uid="{00000000-0004-0000-0600-0000E6000000}"/>
    <hyperlink ref="K234" r:id="rId232" xr:uid="{00000000-0004-0000-0600-0000E7000000}"/>
    <hyperlink ref="K235" r:id="rId233" xr:uid="{00000000-0004-0000-0600-0000E8000000}"/>
    <hyperlink ref="K236" r:id="rId234" xr:uid="{00000000-0004-0000-0600-0000E9000000}"/>
    <hyperlink ref="K237" r:id="rId235" xr:uid="{00000000-0004-0000-0600-0000EA000000}"/>
    <hyperlink ref="K238" r:id="rId236" xr:uid="{00000000-0004-0000-0600-0000EB000000}"/>
    <hyperlink ref="K239" r:id="rId237" xr:uid="{00000000-0004-0000-0600-0000EC000000}"/>
    <hyperlink ref="K240" r:id="rId238" xr:uid="{00000000-0004-0000-0600-0000ED000000}"/>
    <hyperlink ref="K241" r:id="rId239" xr:uid="{00000000-0004-0000-0600-0000EE000000}"/>
    <hyperlink ref="K242" r:id="rId240" xr:uid="{00000000-0004-0000-0600-0000EF000000}"/>
    <hyperlink ref="K243" r:id="rId241" xr:uid="{00000000-0004-0000-0600-0000F0000000}"/>
    <hyperlink ref="K244" r:id="rId242" xr:uid="{00000000-0004-0000-0600-0000F1000000}"/>
    <hyperlink ref="K245" r:id="rId243" xr:uid="{00000000-0004-0000-0600-0000F2000000}"/>
    <hyperlink ref="K246" r:id="rId244" xr:uid="{00000000-0004-0000-0600-0000F3000000}"/>
    <hyperlink ref="K247" r:id="rId245" xr:uid="{00000000-0004-0000-0600-0000F4000000}"/>
    <hyperlink ref="K248" r:id="rId246" xr:uid="{00000000-0004-0000-0600-0000F5000000}"/>
    <hyperlink ref="K249" r:id="rId247" xr:uid="{00000000-0004-0000-0600-0000F6000000}"/>
    <hyperlink ref="K250" r:id="rId248" xr:uid="{00000000-0004-0000-0600-0000F7000000}"/>
    <hyperlink ref="K251" r:id="rId249" xr:uid="{00000000-0004-0000-0600-0000F8000000}"/>
    <hyperlink ref="K252" r:id="rId250" xr:uid="{00000000-0004-0000-0600-0000F9000000}"/>
    <hyperlink ref="K253" r:id="rId251" xr:uid="{00000000-0004-0000-0600-0000FA000000}"/>
    <hyperlink ref="K254" r:id="rId252" xr:uid="{00000000-0004-0000-0600-0000FB000000}"/>
    <hyperlink ref="K255" r:id="rId253" xr:uid="{00000000-0004-0000-0600-0000FC000000}"/>
    <hyperlink ref="K256" r:id="rId254" xr:uid="{00000000-0004-0000-0600-0000FD000000}"/>
    <hyperlink ref="K257" r:id="rId255" xr:uid="{00000000-0004-0000-0600-0000FE000000}"/>
    <hyperlink ref="K258" r:id="rId256" xr:uid="{00000000-0004-0000-0600-0000FF000000}"/>
    <hyperlink ref="K259" r:id="rId257" xr:uid="{00000000-0004-0000-0600-000000010000}"/>
    <hyperlink ref="K260" r:id="rId258" xr:uid="{00000000-0004-0000-0600-000001010000}"/>
    <hyperlink ref="K261" r:id="rId259" xr:uid="{00000000-0004-0000-0600-000002010000}"/>
    <hyperlink ref="K262" r:id="rId260" xr:uid="{00000000-0004-0000-0600-000003010000}"/>
    <hyperlink ref="K263" r:id="rId261" xr:uid="{00000000-0004-0000-0600-000004010000}"/>
    <hyperlink ref="K264" r:id="rId262" xr:uid="{00000000-0004-0000-0600-000005010000}"/>
    <hyperlink ref="K265" r:id="rId263" xr:uid="{00000000-0004-0000-0600-000006010000}"/>
    <hyperlink ref="K266" r:id="rId264" xr:uid="{00000000-0004-0000-0600-000007010000}"/>
    <hyperlink ref="K267" r:id="rId265" xr:uid="{00000000-0004-0000-0600-000008010000}"/>
    <hyperlink ref="K268" r:id="rId266" xr:uid="{00000000-0004-0000-0600-000009010000}"/>
    <hyperlink ref="K269" r:id="rId267" xr:uid="{00000000-0004-0000-0600-00000A010000}"/>
    <hyperlink ref="K270" r:id="rId268" xr:uid="{00000000-0004-0000-0600-00000B010000}"/>
    <hyperlink ref="K271" r:id="rId269" xr:uid="{00000000-0004-0000-0600-00000C010000}"/>
    <hyperlink ref="K272" r:id="rId270" xr:uid="{00000000-0004-0000-0600-00000D010000}"/>
    <hyperlink ref="K273" r:id="rId271" xr:uid="{00000000-0004-0000-0600-00000E010000}"/>
    <hyperlink ref="K274" r:id="rId272" xr:uid="{00000000-0004-0000-0600-00000F010000}"/>
    <hyperlink ref="K275" r:id="rId273" xr:uid="{00000000-0004-0000-0600-000010010000}"/>
    <hyperlink ref="K276" r:id="rId274" xr:uid="{00000000-0004-0000-0600-000011010000}"/>
    <hyperlink ref="K277" r:id="rId275" xr:uid="{00000000-0004-0000-0600-000012010000}"/>
    <hyperlink ref="K278" r:id="rId276" xr:uid="{00000000-0004-0000-0600-000013010000}"/>
    <hyperlink ref="K279" r:id="rId277" xr:uid="{00000000-0004-0000-0600-000014010000}"/>
    <hyperlink ref="K280" r:id="rId278" xr:uid="{00000000-0004-0000-0600-000015010000}"/>
    <hyperlink ref="K281" r:id="rId279" xr:uid="{00000000-0004-0000-0600-000016010000}"/>
    <hyperlink ref="K282" r:id="rId280" xr:uid="{00000000-0004-0000-0600-000017010000}"/>
    <hyperlink ref="K283" r:id="rId281" xr:uid="{00000000-0004-0000-0600-000018010000}"/>
    <hyperlink ref="K284" r:id="rId282" xr:uid="{00000000-0004-0000-0600-000019010000}"/>
    <hyperlink ref="K285" r:id="rId283" xr:uid="{00000000-0004-0000-0600-00001A010000}"/>
    <hyperlink ref="K286" r:id="rId284" xr:uid="{00000000-0004-0000-0600-00001B010000}"/>
    <hyperlink ref="K287" r:id="rId285" xr:uid="{00000000-0004-0000-0600-00001C010000}"/>
    <hyperlink ref="K288" r:id="rId286" xr:uid="{00000000-0004-0000-0600-00001D010000}"/>
    <hyperlink ref="K289" r:id="rId287" xr:uid="{00000000-0004-0000-0600-00001E010000}"/>
    <hyperlink ref="K290" r:id="rId288" xr:uid="{00000000-0004-0000-0600-00001F010000}"/>
    <hyperlink ref="K291" r:id="rId289" xr:uid="{00000000-0004-0000-0600-000020010000}"/>
    <hyperlink ref="K292" r:id="rId290" xr:uid="{00000000-0004-0000-0600-000021010000}"/>
    <hyperlink ref="K293" r:id="rId291" xr:uid="{00000000-0004-0000-0600-000022010000}"/>
    <hyperlink ref="K294" r:id="rId292" xr:uid="{00000000-0004-0000-0600-000023010000}"/>
    <hyperlink ref="K295" r:id="rId293" xr:uid="{00000000-0004-0000-0600-000024010000}"/>
    <hyperlink ref="K296" r:id="rId294" xr:uid="{00000000-0004-0000-0600-000025010000}"/>
    <hyperlink ref="K297" r:id="rId295" xr:uid="{00000000-0004-0000-0600-000026010000}"/>
    <hyperlink ref="K298" r:id="rId296" xr:uid="{00000000-0004-0000-0600-000027010000}"/>
    <hyperlink ref="K299" r:id="rId297" xr:uid="{00000000-0004-0000-0600-000028010000}"/>
    <hyperlink ref="K300" r:id="rId298" xr:uid="{00000000-0004-0000-0600-000029010000}"/>
    <hyperlink ref="K301" r:id="rId299" xr:uid="{00000000-0004-0000-0600-00002A010000}"/>
    <hyperlink ref="K302" r:id="rId300" xr:uid="{00000000-0004-0000-0600-00002B010000}"/>
    <hyperlink ref="K303" r:id="rId301" xr:uid="{00000000-0004-0000-0600-00002C010000}"/>
    <hyperlink ref="K304" r:id="rId302" xr:uid="{00000000-0004-0000-0600-00002D010000}"/>
    <hyperlink ref="K305" r:id="rId303" xr:uid="{00000000-0004-0000-0600-00002E010000}"/>
    <hyperlink ref="K306" r:id="rId304" xr:uid="{00000000-0004-0000-0600-00002F010000}"/>
    <hyperlink ref="K307" r:id="rId305" xr:uid="{00000000-0004-0000-0600-000030010000}"/>
    <hyperlink ref="K308" r:id="rId306" xr:uid="{00000000-0004-0000-0600-000031010000}"/>
    <hyperlink ref="K309" r:id="rId307" xr:uid="{00000000-0004-0000-0600-000032010000}"/>
    <hyperlink ref="K310" r:id="rId308" xr:uid="{00000000-0004-0000-0600-000033010000}"/>
    <hyperlink ref="K311" r:id="rId309" xr:uid="{00000000-0004-0000-0600-000034010000}"/>
    <hyperlink ref="K312" r:id="rId310" xr:uid="{00000000-0004-0000-0600-000035010000}"/>
    <hyperlink ref="K313" r:id="rId311" xr:uid="{00000000-0004-0000-0600-000036010000}"/>
    <hyperlink ref="K314" r:id="rId312" xr:uid="{00000000-0004-0000-0600-000037010000}"/>
    <hyperlink ref="K315" r:id="rId313" xr:uid="{00000000-0004-0000-0600-000038010000}"/>
    <hyperlink ref="K316" r:id="rId314" xr:uid="{00000000-0004-0000-0600-000039010000}"/>
    <hyperlink ref="K317" r:id="rId315" xr:uid="{00000000-0004-0000-0600-00003A010000}"/>
    <hyperlink ref="K318" r:id="rId316" xr:uid="{00000000-0004-0000-0600-00003B010000}"/>
    <hyperlink ref="K319" r:id="rId317" xr:uid="{00000000-0004-0000-0600-00003C010000}"/>
    <hyperlink ref="K320" r:id="rId318" xr:uid="{00000000-0004-0000-0600-00003D010000}"/>
    <hyperlink ref="K321" r:id="rId319" xr:uid="{00000000-0004-0000-0600-00003E010000}"/>
    <hyperlink ref="K322" r:id="rId320" xr:uid="{00000000-0004-0000-0600-00003F010000}"/>
    <hyperlink ref="K323" r:id="rId321" xr:uid="{00000000-0004-0000-0600-000040010000}"/>
    <hyperlink ref="K324" r:id="rId322" xr:uid="{00000000-0004-0000-0600-000041010000}"/>
    <hyperlink ref="K325" r:id="rId323" xr:uid="{00000000-0004-0000-0600-000042010000}"/>
    <hyperlink ref="K326" r:id="rId324" xr:uid="{00000000-0004-0000-0600-000043010000}"/>
    <hyperlink ref="K327" r:id="rId325" xr:uid="{00000000-0004-0000-0600-000044010000}"/>
    <hyperlink ref="K328" r:id="rId326" xr:uid="{00000000-0004-0000-0600-000045010000}"/>
    <hyperlink ref="K329" r:id="rId327" xr:uid="{00000000-0004-0000-0600-000046010000}"/>
    <hyperlink ref="K330" r:id="rId328" xr:uid="{00000000-0004-0000-0600-000047010000}"/>
    <hyperlink ref="K331" r:id="rId329" xr:uid="{00000000-0004-0000-0600-000048010000}"/>
    <hyperlink ref="K332" r:id="rId330" xr:uid="{00000000-0004-0000-0600-000049010000}"/>
    <hyperlink ref="K333" r:id="rId331" xr:uid="{00000000-0004-0000-0600-00004A010000}"/>
    <hyperlink ref="K334" r:id="rId332" xr:uid="{00000000-0004-0000-0600-00004B010000}"/>
    <hyperlink ref="K335" r:id="rId333" xr:uid="{00000000-0004-0000-0600-00004C010000}"/>
    <hyperlink ref="K336" r:id="rId334" xr:uid="{00000000-0004-0000-0600-00004D010000}"/>
    <hyperlink ref="K337" r:id="rId335" xr:uid="{00000000-0004-0000-0600-00004E010000}"/>
    <hyperlink ref="K338" r:id="rId336" xr:uid="{00000000-0004-0000-0600-00004F010000}"/>
    <hyperlink ref="K339" r:id="rId337" xr:uid="{00000000-0004-0000-0600-000050010000}"/>
    <hyperlink ref="K340" r:id="rId338" xr:uid="{00000000-0004-0000-0600-000051010000}"/>
    <hyperlink ref="K341" r:id="rId339" xr:uid="{00000000-0004-0000-0600-000052010000}"/>
    <hyperlink ref="K342" r:id="rId340" xr:uid="{00000000-0004-0000-0600-000053010000}"/>
    <hyperlink ref="K343" r:id="rId341" xr:uid="{00000000-0004-0000-0600-000054010000}"/>
    <hyperlink ref="K344" r:id="rId342" xr:uid="{00000000-0004-0000-0600-000055010000}"/>
    <hyperlink ref="K345" r:id="rId343" xr:uid="{00000000-0004-0000-0600-000056010000}"/>
    <hyperlink ref="K346" r:id="rId344" xr:uid="{00000000-0004-0000-0600-000057010000}"/>
    <hyperlink ref="K347" r:id="rId345" xr:uid="{00000000-0004-0000-0600-000058010000}"/>
    <hyperlink ref="K348" r:id="rId346" xr:uid="{00000000-0004-0000-0600-000059010000}"/>
    <hyperlink ref="K349" r:id="rId347" xr:uid="{00000000-0004-0000-0600-00005A010000}"/>
    <hyperlink ref="K350" r:id="rId348" xr:uid="{00000000-0004-0000-0600-00005B010000}"/>
    <hyperlink ref="K351" r:id="rId349" xr:uid="{00000000-0004-0000-0600-00005C010000}"/>
    <hyperlink ref="K352" r:id="rId350" xr:uid="{00000000-0004-0000-0600-00005D010000}"/>
    <hyperlink ref="K353" r:id="rId351" xr:uid="{00000000-0004-0000-0600-00005E010000}"/>
    <hyperlink ref="K354" r:id="rId352" xr:uid="{00000000-0004-0000-0600-00005F010000}"/>
    <hyperlink ref="K355" r:id="rId353" xr:uid="{00000000-0004-0000-0600-000060010000}"/>
    <hyperlink ref="K356" r:id="rId354" xr:uid="{00000000-0004-0000-0600-000061010000}"/>
    <hyperlink ref="K357" r:id="rId355" xr:uid="{00000000-0004-0000-0600-000062010000}"/>
    <hyperlink ref="K358" r:id="rId356" xr:uid="{00000000-0004-0000-0600-000063010000}"/>
    <hyperlink ref="K359" r:id="rId357" xr:uid="{00000000-0004-0000-0600-000064010000}"/>
    <hyperlink ref="K360" r:id="rId358" xr:uid="{00000000-0004-0000-0600-000065010000}"/>
    <hyperlink ref="K361" r:id="rId359" xr:uid="{00000000-0004-0000-0600-000066010000}"/>
    <hyperlink ref="K362" r:id="rId360" xr:uid="{00000000-0004-0000-0600-000067010000}"/>
    <hyperlink ref="K363" r:id="rId361" xr:uid="{00000000-0004-0000-0600-000068010000}"/>
    <hyperlink ref="K364" r:id="rId362" xr:uid="{00000000-0004-0000-0600-000069010000}"/>
    <hyperlink ref="K365" r:id="rId363" xr:uid="{00000000-0004-0000-0600-00006A010000}"/>
    <hyperlink ref="K366" r:id="rId364" xr:uid="{00000000-0004-0000-0600-00006B010000}"/>
    <hyperlink ref="K367" r:id="rId365" xr:uid="{00000000-0004-0000-0600-00006C010000}"/>
    <hyperlink ref="K368" r:id="rId366" xr:uid="{00000000-0004-0000-0600-00006D010000}"/>
    <hyperlink ref="K369" r:id="rId367" xr:uid="{00000000-0004-0000-0600-00006E010000}"/>
    <hyperlink ref="K370" r:id="rId368" xr:uid="{00000000-0004-0000-0600-00006F010000}"/>
    <hyperlink ref="K371" r:id="rId369" xr:uid="{00000000-0004-0000-0600-000070010000}"/>
    <hyperlink ref="K372" r:id="rId370" xr:uid="{00000000-0004-0000-0600-000071010000}"/>
    <hyperlink ref="K373" r:id="rId371" xr:uid="{00000000-0004-0000-0600-000072010000}"/>
    <hyperlink ref="K374" r:id="rId372" xr:uid="{00000000-0004-0000-0600-000073010000}"/>
    <hyperlink ref="K375" r:id="rId373" xr:uid="{00000000-0004-0000-0600-000074010000}"/>
    <hyperlink ref="K376" r:id="rId374" location="/tabOverview" xr:uid="{00000000-0004-0000-0600-000075010000}"/>
    <hyperlink ref="K377" r:id="rId375" location="/tabOverview" xr:uid="{00000000-0004-0000-0600-000076010000}"/>
    <hyperlink ref="K378" r:id="rId376" xr:uid="{00000000-0004-0000-0600-000077010000}"/>
    <hyperlink ref="K379" r:id="rId377" location="/tabOverview" xr:uid="{00000000-0004-0000-0600-000078010000}"/>
    <hyperlink ref="K380" r:id="rId378" xr:uid="{00000000-0004-0000-0600-000079010000}"/>
    <hyperlink ref="K381" r:id="rId379" xr:uid="{00000000-0004-0000-0600-00007A010000}"/>
    <hyperlink ref="K382" r:id="rId380" xr:uid="{00000000-0004-0000-0600-00007B010000}"/>
    <hyperlink ref="K383" r:id="rId381" xr:uid="{00000000-0004-0000-0600-00007C010000}"/>
    <hyperlink ref="K384" r:id="rId382" xr:uid="{00000000-0004-0000-0600-00007D010000}"/>
    <hyperlink ref="K385" r:id="rId383" xr:uid="{00000000-0004-0000-0600-00007E010000}"/>
    <hyperlink ref="K386" r:id="rId384" xr:uid="{00000000-0004-0000-0600-00007F010000}"/>
    <hyperlink ref="K387" r:id="rId385" xr:uid="{00000000-0004-0000-0600-000080010000}"/>
    <hyperlink ref="K388" r:id="rId386" xr:uid="{00000000-0004-0000-0600-000081010000}"/>
    <hyperlink ref="K389" r:id="rId387" xr:uid="{00000000-0004-0000-0600-000082010000}"/>
    <hyperlink ref="K390" r:id="rId388" xr:uid="{00000000-0004-0000-0600-000083010000}"/>
    <hyperlink ref="K391" r:id="rId389" xr:uid="{00000000-0004-0000-0600-000084010000}"/>
    <hyperlink ref="K392" r:id="rId390" xr:uid="{00000000-0004-0000-0600-000085010000}"/>
    <hyperlink ref="K393" r:id="rId391" xr:uid="{00000000-0004-0000-0600-000086010000}"/>
    <hyperlink ref="K394" r:id="rId392" xr:uid="{00000000-0004-0000-0600-000087010000}"/>
    <hyperlink ref="K395" r:id="rId393" xr:uid="{00000000-0004-0000-0600-000088010000}"/>
    <hyperlink ref="K396" r:id="rId394" xr:uid="{00000000-0004-0000-0600-000089010000}"/>
    <hyperlink ref="K397" r:id="rId395" xr:uid="{00000000-0004-0000-0600-00008A010000}"/>
    <hyperlink ref="K398" r:id="rId396" xr:uid="{00000000-0004-0000-0600-00008B010000}"/>
    <hyperlink ref="K399" r:id="rId397" xr:uid="{00000000-0004-0000-0600-00008C010000}"/>
    <hyperlink ref="K400" r:id="rId398" xr:uid="{00000000-0004-0000-0600-00008D010000}"/>
    <hyperlink ref="K401" r:id="rId399" xr:uid="{00000000-0004-0000-0600-00008E010000}"/>
    <hyperlink ref="K402" r:id="rId400" xr:uid="{00000000-0004-0000-0600-00008F010000}"/>
    <hyperlink ref="K403" r:id="rId401" xr:uid="{00000000-0004-0000-0600-000090010000}"/>
    <hyperlink ref="K404" r:id="rId402" xr:uid="{00000000-0004-0000-0600-000091010000}"/>
    <hyperlink ref="K405" r:id="rId403" xr:uid="{00000000-0004-0000-0600-000092010000}"/>
    <hyperlink ref="K406" r:id="rId404" xr:uid="{00000000-0004-0000-0600-000093010000}"/>
    <hyperlink ref="K407" r:id="rId405" xr:uid="{00000000-0004-0000-0600-000094010000}"/>
    <hyperlink ref="K408" r:id="rId406" xr:uid="{00000000-0004-0000-0600-000095010000}"/>
    <hyperlink ref="K409" r:id="rId407" xr:uid="{00000000-0004-0000-0600-000096010000}"/>
    <hyperlink ref="K410" r:id="rId408" xr:uid="{00000000-0004-0000-0600-000097010000}"/>
    <hyperlink ref="K411" r:id="rId409" xr:uid="{00000000-0004-0000-0600-000098010000}"/>
    <hyperlink ref="K412" r:id="rId410" xr:uid="{00000000-0004-0000-0600-000099010000}"/>
    <hyperlink ref="K413" r:id="rId411" xr:uid="{00000000-0004-0000-0600-00009A010000}"/>
    <hyperlink ref="K414" r:id="rId412" xr:uid="{00000000-0004-0000-0600-00009B010000}"/>
    <hyperlink ref="K415" r:id="rId413" xr:uid="{00000000-0004-0000-0600-00009C010000}"/>
    <hyperlink ref="K416" r:id="rId414" xr:uid="{00000000-0004-0000-0600-00009D010000}"/>
    <hyperlink ref="K417" r:id="rId415" xr:uid="{00000000-0004-0000-0600-00009E010000}"/>
    <hyperlink ref="K418" r:id="rId416" xr:uid="{00000000-0004-0000-0600-00009F010000}"/>
    <hyperlink ref="K419" r:id="rId417" xr:uid="{00000000-0004-0000-0600-0000A0010000}"/>
    <hyperlink ref="K420" r:id="rId418" xr:uid="{00000000-0004-0000-0600-0000A1010000}"/>
    <hyperlink ref="K421" r:id="rId419" xr:uid="{00000000-0004-0000-0600-0000A2010000}"/>
    <hyperlink ref="K422" r:id="rId420" xr:uid="{00000000-0004-0000-0600-0000A3010000}"/>
    <hyperlink ref="K423" r:id="rId421" xr:uid="{00000000-0004-0000-0600-0000A4010000}"/>
    <hyperlink ref="K424" r:id="rId422" xr:uid="{00000000-0004-0000-0600-0000A5010000}"/>
    <hyperlink ref="K425" r:id="rId423" xr:uid="{00000000-0004-0000-0600-0000A6010000}"/>
    <hyperlink ref="K426" r:id="rId424" xr:uid="{00000000-0004-0000-0600-0000A7010000}"/>
    <hyperlink ref="K427" r:id="rId425" xr:uid="{00000000-0004-0000-0600-0000A8010000}"/>
    <hyperlink ref="K428" r:id="rId426" xr:uid="{00000000-0004-0000-0600-0000A9010000}"/>
    <hyperlink ref="K429" r:id="rId427" xr:uid="{00000000-0004-0000-0600-0000AA010000}"/>
    <hyperlink ref="K430" r:id="rId428" xr:uid="{00000000-0004-0000-0600-0000AB010000}"/>
    <hyperlink ref="K431" r:id="rId429" xr:uid="{00000000-0004-0000-0600-0000AC010000}"/>
    <hyperlink ref="K432" r:id="rId430" xr:uid="{00000000-0004-0000-0600-0000AD010000}"/>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93"/>
  <sheetViews>
    <sheetView showGridLines="0" workbookViewId="0">
      <pane xSplit="4" ySplit="2" topLeftCell="E34" activePane="bottomRight" state="frozen"/>
      <selection pane="topRight"/>
      <selection pane="bottomLeft"/>
      <selection pane="bottomRight" activeCell="I3" sqref="I3"/>
    </sheetView>
  </sheetViews>
  <sheetFormatPr defaultRowHeight="14.4" x14ac:dyDescent="0.3"/>
  <cols>
    <col min="1" max="1" width="12.6640625" customWidth="1"/>
    <col min="2" max="2" width="15.6640625" hidden="1" customWidth="1"/>
    <col min="3" max="3" width="12.6640625" hidden="1" customWidth="1"/>
    <col min="4" max="4" width="25.6640625" customWidth="1"/>
    <col min="5" max="5" width="15.6640625" customWidth="1"/>
    <col min="6" max="6" width="17.6640625" customWidth="1"/>
    <col min="7" max="7" width="15.6640625" customWidth="1"/>
    <col min="8" max="8" width="30.6640625" customWidth="1"/>
    <col min="9" max="9" width="19.88671875" bestFit="1" customWidth="1"/>
    <col min="10" max="10" width="18.6640625" customWidth="1"/>
  </cols>
  <sheetData>
    <row r="1" spans="1:10" ht="27" x14ac:dyDescent="0.3">
      <c r="A1" s="9" t="s">
        <v>4858</v>
      </c>
      <c r="B1" s="10"/>
      <c r="C1" s="10"/>
      <c r="D1" s="10"/>
      <c r="E1" s="10"/>
      <c r="F1" s="10"/>
      <c r="G1" s="10"/>
      <c r="H1" s="10"/>
      <c r="I1" s="10"/>
      <c r="J1" s="10"/>
    </row>
    <row r="2" spans="1:10" ht="24.9" customHeight="1" x14ac:dyDescent="0.3">
      <c r="A2" s="1" t="s">
        <v>1</v>
      </c>
      <c r="B2" s="1" t="s">
        <v>2</v>
      </c>
      <c r="C2" s="1" t="s">
        <v>3</v>
      </c>
      <c r="D2" s="1" t="s">
        <v>6</v>
      </c>
      <c r="E2" s="1" t="s">
        <v>626</v>
      </c>
      <c r="F2" s="1" t="s">
        <v>4859</v>
      </c>
      <c r="G2" s="1" t="s">
        <v>4860</v>
      </c>
      <c r="H2" s="1" t="s">
        <v>4861</v>
      </c>
      <c r="I2" s="1" t="s">
        <v>4862</v>
      </c>
      <c r="J2" s="1" t="s">
        <v>23</v>
      </c>
    </row>
    <row r="3" spans="1:10" ht="15" customHeight="1" x14ac:dyDescent="0.3">
      <c r="A3" s="2" t="s">
        <v>24</v>
      </c>
      <c r="B3" s="2" t="s">
        <v>34309</v>
      </c>
      <c r="C3" s="3">
        <v>1</v>
      </c>
      <c r="D3" s="2" t="s">
        <v>629</v>
      </c>
      <c r="E3" s="2" t="s">
        <v>4863</v>
      </c>
      <c r="F3" s="2"/>
      <c r="G3" s="2" t="s">
        <v>4864</v>
      </c>
      <c r="H3" s="2" t="s">
        <v>4865</v>
      </c>
      <c r="I3" s="2" t="s">
        <v>3223</v>
      </c>
      <c r="J3" s="4" t="s">
        <v>4866</v>
      </c>
    </row>
    <row r="4" spans="1:10" ht="15" customHeight="1" x14ac:dyDescent="0.3">
      <c r="A4" s="2" t="s">
        <v>40</v>
      </c>
      <c r="B4" s="2" t="s">
        <v>34310</v>
      </c>
      <c r="C4" s="3">
        <v>2</v>
      </c>
      <c r="D4" s="2" t="s">
        <v>653</v>
      </c>
      <c r="E4" s="2" t="s">
        <v>4863</v>
      </c>
      <c r="F4" s="2"/>
      <c r="G4" s="2" t="s">
        <v>4867</v>
      </c>
      <c r="H4" s="2" t="s">
        <v>4868</v>
      </c>
      <c r="I4" s="2" t="s">
        <v>4869</v>
      </c>
      <c r="J4" s="4" t="s">
        <v>4870</v>
      </c>
    </row>
    <row r="5" spans="1:10" ht="15" customHeight="1" x14ac:dyDescent="0.3">
      <c r="A5" s="2" t="s">
        <v>40</v>
      </c>
      <c r="B5" s="2" t="s">
        <v>34310</v>
      </c>
      <c r="C5" s="3">
        <v>2</v>
      </c>
      <c r="D5" s="2" t="s">
        <v>653</v>
      </c>
      <c r="E5" s="2" t="s">
        <v>4863</v>
      </c>
      <c r="F5" s="2"/>
      <c r="G5" s="2" t="s">
        <v>4871</v>
      </c>
      <c r="H5" s="2" t="s">
        <v>4872</v>
      </c>
      <c r="I5" s="2" t="s">
        <v>4873</v>
      </c>
      <c r="J5" s="4" t="s">
        <v>4874</v>
      </c>
    </row>
    <row r="6" spans="1:10" ht="15" customHeight="1" x14ac:dyDescent="0.3">
      <c r="A6" s="2" t="s">
        <v>40</v>
      </c>
      <c r="B6" s="2" t="s">
        <v>34310</v>
      </c>
      <c r="C6" s="3">
        <v>2</v>
      </c>
      <c r="D6" s="2" t="s">
        <v>653</v>
      </c>
      <c r="E6" s="2" t="s">
        <v>4863</v>
      </c>
      <c r="F6" s="2"/>
      <c r="G6" s="2" t="s">
        <v>4875</v>
      </c>
      <c r="H6" s="2" t="s">
        <v>4876</v>
      </c>
      <c r="I6" s="2" t="s">
        <v>4877</v>
      </c>
      <c r="J6" s="4" t="s">
        <v>4878</v>
      </c>
    </row>
    <row r="7" spans="1:10" ht="15" customHeight="1" x14ac:dyDescent="0.3">
      <c r="A7" s="2" t="s">
        <v>40</v>
      </c>
      <c r="B7" s="2" t="s">
        <v>34310</v>
      </c>
      <c r="C7" s="3">
        <v>2</v>
      </c>
      <c r="D7" s="2" t="s">
        <v>653</v>
      </c>
      <c r="E7" s="2" t="s">
        <v>4863</v>
      </c>
      <c r="F7" s="2"/>
      <c r="G7" s="2" t="s">
        <v>4879</v>
      </c>
      <c r="H7" s="2" t="s">
        <v>4880</v>
      </c>
      <c r="I7" s="2" t="s">
        <v>4881</v>
      </c>
      <c r="J7" s="4" t="s">
        <v>4882</v>
      </c>
    </row>
    <row r="8" spans="1:10" ht="15" customHeight="1" x14ac:dyDescent="0.3">
      <c r="A8" s="2" t="s">
        <v>40</v>
      </c>
      <c r="B8" s="2" t="s">
        <v>34310</v>
      </c>
      <c r="C8" s="3">
        <v>2</v>
      </c>
      <c r="D8" s="2" t="s">
        <v>653</v>
      </c>
      <c r="E8" s="2" t="s">
        <v>4863</v>
      </c>
      <c r="F8" s="2"/>
      <c r="G8" s="2" t="s">
        <v>4883</v>
      </c>
      <c r="H8" s="2" t="s">
        <v>4880</v>
      </c>
      <c r="I8" s="2" t="s">
        <v>2335</v>
      </c>
      <c r="J8" s="4" t="s">
        <v>4884</v>
      </c>
    </row>
    <row r="9" spans="1:10" ht="15" customHeight="1" x14ac:dyDescent="0.3">
      <c r="A9" s="2" t="s">
        <v>69</v>
      </c>
      <c r="B9" s="2" t="s">
        <v>34312</v>
      </c>
      <c r="C9" s="3">
        <v>4</v>
      </c>
      <c r="D9" s="2" t="s">
        <v>756</v>
      </c>
      <c r="E9" s="2" t="s">
        <v>4863</v>
      </c>
      <c r="F9" s="2"/>
      <c r="G9" s="2" t="s">
        <v>4885</v>
      </c>
      <c r="H9" s="2" t="s">
        <v>4886</v>
      </c>
      <c r="I9" s="2" t="s">
        <v>1475</v>
      </c>
      <c r="J9" s="4" t="s">
        <v>4887</v>
      </c>
    </row>
    <row r="10" spans="1:10" ht="15" customHeight="1" x14ac:dyDescent="0.3">
      <c r="A10" s="2" t="s">
        <v>69</v>
      </c>
      <c r="B10" s="2" t="s">
        <v>34312</v>
      </c>
      <c r="C10" s="3">
        <v>4</v>
      </c>
      <c r="D10" s="2" t="s">
        <v>756</v>
      </c>
      <c r="E10" s="2" t="s">
        <v>4863</v>
      </c>
      <c r="F10" s="2"/>
      <c r="G10" s="2" t="s">
        <v>4888</v>
      </c>
      <c r="H10" s="2" t="s">
        <v>4889</v>
      </c>
      <c r="I10" s="2" t="s">
        <v>1347</v>
      </c>
      <c r="J10" s="4" t="s">
        <v>4890</v>
      </c>
    </row>
    <row r="11" spans="1:10" ht="15" customHeight="1" x14ac:dyDescent="0.3">
      <c r="A11" s="2" t="s">
        <v>69</v>
      </c>
      <c r="B11" s="2" t="s">
        <v>34312</v>
      </c>
      <c r="C11" s="3">
        <v>4</v>
      </c>
      <c r="D11" s="2" t="s">
        <v>756</v>
      </c>
      <c r="E11" s="2" t="s">
        <v>4863</v>
      </c>
      <c r="F11" s="2"/>
      <c r="G11" s="2" t="s">
        <v>4867</v>
      </c>
      <c r="H11" s="2" t="s">
        <v>4868</v>
      </c>
      <c r="I11" s="2" t="s">
        <v>4869</v>
      </c>
      <c r="J11" s="4" t="s">
        <v>4870</v>
      </c>
    </row>
    <row r="12" spans="1:10" ht="15" customHeight="1" x14ac:dyDescent="0.3">
      <c r="A12" s="2" t="s">
        <v>69</v>
      </c>
      <c r="B12" s="2" t="s">
        <v>34312</v>
      </c>
      <c r="C12" s="3">
        <v>4</v>
      </c>
      <c r="D12" s="2" t="s">
        <v>756</v>
      </c>
      <c r="E12" s="2" t="s">
        <v>4863</v>
      </c>
      <c r="F12" s="2"/>
      <c r="G12" s="2" t="s">
        <v>4891</v>
      </c>
      <c r="H12" s="2" t="s">
        <v>4872</v>
      </c>
      <c r="I12" s="2" t="s">
        <v>4892</v>
      </c>
      <c r="J12" s="4" t="s">
        <v>4893</v>
      </c>
    </row>
    <row r="13" spans="1:10" ht="15" customHeight="1" x14ac:dyDescent="0.3">
      <c r="A13" s="2" t="s">
        <v>69</v>
      </c>
      <c r="B13" s="2" t="s">
        <v>34312</v>
      </c>
      <c r="C13" s="3">
        <v>4</v>
      </c>
      <c r="D13" s="2" t="s">
        <v>756</v>
      </c>
      <c r="E13" s="2" t="s">
        <v>4863</v>
      </c>
      <c r="F13" s="2"/>
      <c r="G13" s="2" t="s">
        <v>4894</v>
      </c>
      <c r="H13" s="2"/>
      <c r="I13" s="2" t="s">
        <v>2663</v>
      </c>
      <c r="J13" s="4" t="s">
        <v>3284</v>
      </c>
    </row>
    <row r="14" spans="1:10" ht="15" customHeight="1" x14ac:dyDescent="0.3">
      <c r="A14" s="2" t="s">
        <v>69</v>
      </c>
      <c r="B14" s="2" t="s">
        <v>34312</v>
      </c>
      <c r="C14" s="3">
        <v>4</v>
      </c>
      <c r="D14" s="2" t="s">
        <v>756</v>
      </c>
      <c r="E14" s="2" t="s">
        <v>4863</v>
      </c>
      <c r="F14" s="2"/>
      <c r="G14" s="2" t="s">
        <v>4871</v>
      </c>
      <c r="H14" s="2" t="s">
        <v>4872</v>
      </c>
      <c r="I14" s="2" t="s">
        <v>4873</v>
      </c>
      <c r="J14" s="4" t="s">
        <v>4874</v>
      </c>
    </row>
    <row r="15" spans="1:10" ht="15" customHeight="1" x14ac:dyDescent="0.3">
      <c r="A15" s="2" t="s">
        <v>69</v>
      </c>
      <c r="B15" s="2" t="s">
        <v>34312</v>
      </c>
      <c r="C15" s="3">
        <v>4</v>
      </c>
      <c r="D15" s="2" t="s">
        <v>756</v>
      </c>
      <c r="E15" s="2" t="s">
        <v>4863</v>
      </c>
      <c r="F15" s="2"/>
      <c r="G15" s="2" t="s">
        <v>4895</v>
      </c>
      <c r="H15" s="2" t="s">
        <v>4896</v>
      </c>
      <c r="I15" s="2" t="s">
        <v>1928</v>
      </c>
      <c r="J15" s="4" t="s">
        <v>4897</v>
      </c>
    </row>
    <row r="16" spans="1:10" ht="15" customHeight="1" x14ac:dyDescent="0.3">
      <c r="A16" s="2" t="s">
        <v>69</v>
      </c>
      <c r="B16" s="2" t="s">
        <v>34312</v>
      </c>
      <c r="C16" s="3">
        <v>4</v>
      </c>
      <c r="D16" s="2" t="s">
        <v>756</v>
      </c>
      <c r="E16" s="2" t="s">
        <v>4863</v>
      </c>
      <c r="F16" s="2"/>
      <c r="G16" s="2" t="s">
        <v>4875</v>
      </c>
      <c r="H16" s="2" t="s">
        <v>4876</v>
      </c>
      <c r="I16" s="2" t="s">
        <v>4877</v>
      </c>
      <c r="J16" s="4" t="s">
        <v>4878</v>
      </c>
    </row>
    <row r="17" spans="1:10" ht="15" customHeight="1" x14ac:dyDescent="0.3">
      <c r="A17" s="2" t="s">
        <v>69</v>
      </c>
      <c r="B17" s="2" t="s">
        <v>34312</v>
      </c>
      <c r="C17" s="3">
        <v>4</v>
      </c>
      <c r="D17" s="2" t="s">
        <v>756</v>
      </c>
      <c r="E17" s="2" t="s">
        <v>4863</v>
      </c>
      <c r="F17" s="2"/>
      <c r="G17" s="2" t="s">
        <v>4898</v>
      </c>
      <c r="H17" s="2" t="s">
        <v>4899</v>
      </c>
      <c r="I17" s="2" t="s">
        <v>3121</v>
      </c>
      <c r="J17" s="4" t="s">
        <v>4900</v>
      </c>
    </row>
    <row r="18" spans="1:10" ht="15" customHeight="1" x14ac:dyDescent="0.3">
      <c r="A18" s="2" t="s">
        <v>69</v>
      </c>
      <c r="B18" s="2" t="s">
        <v>34312</v>
      </c>
      <c r="C18" s="3">
        <v>4</v>
      </c>
      <c r="D18" s="2" t="s">
        <v>756</v>
      </c>
      <c r="E18" s="2" t="s">
        <v>4863</v>
      </c>
      <c r="F18" s="2"/>
      <c r="G18" s="2" t="s">
        <v>4901</v>
      </c>
      <c r="H18" s="2" t="s">
        <v>4700</v>
      </c>
      <c r="I18" s="2" t="s">
        <v>880</v>
      </c>
      <c r="J18" s="4" t="s">
        <v>4902</v>
      </c>
    </row>
    <row r="19" spans="1:10" ht="15" customHeight="1" x14ac:dyDescent="0.3">
      <c r="A19" s="2" t="s">
        <v>69</v>
      </c>
      <c r="B19" s="2" t="s">
        <v>34312</v>
      </c>
      <c r="C19" s="3">
        <v>4</v>
      </c>
      <c r="D19" s="2" t="s">
        <v>756</v>
      </c>
      <c r="E19" s="2" t="s">
        <v>4863</v>
      </c>
      <c r="F19" s="2"/>
      <c r="G19" s="2" t="s">
        <v>4903</v>
      </c>
      <c r="H19" s="2" t="s">
        <v>4872</v>
      </c>
      <c r="I19" s="2" t="s">
        <v>3631</v>
      </c>
      <c r="J19" s="4" t="s">
        <v>4904</v>
      </c>
    </row>
    <row r="20" spans="1:10" ht="15" customHeight="1" x14ac:dyDescent="0.3">
      <c r="A20" s="2" t="s">
        <v>69</v>
      </c>
      <c r="B20" s="2" t="s">
        <v>34312</v>
      </c>
      <c r="C20" s="3">
        <v>4</v>
      </c>
      <c r="D20" s="2" t="s">
        <v>756</v>
      </c>
      <c r="E20" s="2" t="s">
        <v>4863</v>
      </c>
      <c r="F20" s="2"/>
      <c r="G20" s="2" t="s">
        <v>4879</v>
      </c>
      <c r="H20" s="2" t="s">
        <v>4880</v>
      </c>
      <c r="I20" s="2" t="s">
        <v>4881</v>
      </c>
      <c r="J20" s="4" t="s">
        <v>4882</v>
      </c>
    </row>
    <row r="21" spans="1:10" ht="15" customHeight="1" x14ac:dyDescent="0.3">
      <c r="A21" s="2" t="s">
        <v>69</v>
      </c>
      <c r="B21" s="2" t="s">
        <v>34312</v>
      </c>
      <c r="C21" s="3">
        <v>4</v>
      </c>
      <c r="D21" s="2" t="s">
        <v>756</v>
      </c>
      <c r="E21" s="2" t="s">
        <v>4863</v>
      </c>
      <c r="F21" s="2"/>
      <c r="G21" s="2" t="s">
        <v>4883</v>
      </c>
      <c r="H21" s="2" t="s">
        <v>4880</v>
      </c>
      <c r="I21" s="2" t="s">
        <v>2335</v>
      </c>
      <c r="J21" s="4" t="s">
        <v>4905</v>
      </c>
    </row>
    <row r="22" spans="1:10" ht="15" customHeight="1" x14ac:dyDescent="0.3">
      <c r="A22" s="2" t="s">
        <v>82</v>
      </c>
      <c r="B22" s="2" t="s">
        <v>34313</v>
      </c>
      <c r="C22" s="3">
        <v>5</v>
      </c>
      <c r="D22" s="2" t="s">
        <v>773</v>
      </c>
      <c r="E22" s="2" t="s">
        <v>4863</v>
      </c>
      <c r="F22" s="2"/>
      <c r="G22" s="2" t="s">
        <v>4906</v>
      </c>
      <c r="H22" s="2" t="s">
        <v>4907</v>
      </c>
      <c r="I22" s="2" t="s">
        <v>4908</v>
      </c>
      <c r="J22" s="4" t="s">
        <v>4909</v>
      </c>
    </row>
    <row r="23" spans="1:10" ht="15" customHeight="1" x14ac:dyDescent="0.3">
      <c r="A23" s="2" t="s">
        <v>82</v>
      </c>
      <c r="B23" s="2" t="s">
        <v>34313</v>
      </c>
      <c r="C23" s="3">
        <v>5</v>
      </c>
      <c r="D23" s="2" t="s">
        <v>773</v>
      </c>
      <c r="E23" s="2" t="s">
        <v>4863</v>
      </c>
      <c r="F23" s="2"/>
      <c r="G23" s="2" t="s">
        <v>4867</v>
      </c>
      <c r="H23" s="2" t="s">
        <v>4868</v>
      </c>
      <c r="I23" s="2" t="s">
        <v>4869</v>
      </c>
      <c r="J23" s="4" t="s">
        <v>4870</v>
      </c>
    </row>
    <row r="24" spans="1:10" ht="15" customHeight="1" x14ac:dyDescent="0.3">
      <c r="A24" s="2" t="s">
        <v>82</v>
      </c>
      <c r="B24" s="2" t="s">
        <v>34313</v>
      </c>
      <c r="C24" s="3">
        <v>5</v>
      </c>
      <c r="D24" s="2" t="s">
        <v>773</v>
      </c>
      <c r="E24" s="2" t="s">
        <v>4863</v>
      </c>
      <c r="F24" s="2"/>
      <c r="G24" s="2" t="s">
        <v>4875</v>
      </c>
      <c r="H24" s="2" t="s">
        <v>4876</v>
      </c>
      <c r="I24" s="2" t="s">
        <v>4877</v>
      </c>
      <c r="J24" s="4" t="s">
        <v>4878</v>
      </c>
    </row>
    <row r="25" spans="1:10" ht="15" customHeight="1" x14ac:dyDescent="0.3">
      <c r="A25" s="2" t="s">
        <v>82</v>
      </c>
      <c r="B25" s="2" t="s">
        <v>34313</v>
      </c>
      <c r="C25" s="3">
        <v>5</v>
      </c>
      <c r="D25" s="2" t="s">
        <v>773</v>
      </c>
      <c r="E25" s="2" t="s">
        <v>672</v>
      </c>
      <c r="F25" s="2"/>
      <c r="G25" s="2" t="s">
        <v>4910</v>
      </c>
      <c r="H25" s="2" t="s">
        <v>4907</v>
      </c>
      <c r="I25" s="2" t="s">
        <v>4911</v>
      </c>
      <c r="J25" s="4" t="s">
        <v>4912</v>
      </c>
    </row>
    <row r="26" spans="1:10" ht="15" customHeight="1" x14ac:dyDescent="0.3">
      <c r="A26" s="2" t="s">
        <v>82</v>
      </c>
      <c r="B26" s="2" t="s">
        <v>34313</v>
      </c>
      <c r="C26" s="3">
        <v>5</v>
      </c>
      <c r="D26" s="2" t="s">
        <v>773</v>
      </c>
      <c r="E26" s="2" t="s">
        <v>4863</v>
      </c>
      <c r="F26" s="2"/>
      <c r="G26" s="2" t="s">
        <v>4879</v>
      </c>
      <c r="H26" s="2" t="s">
        <v>4880</v>
      </c>
      <c r="I26" s="2" t="s">
        <v>4881</v>
      </c>
      <c r="J26" s="4" t="s">
        <v>4913</v>
      </c>
    </row>
    <row r="27" spans="1:10" ht="15" customHeight="1" x14ac:dyDescent="0.3">
      <c r="A27" s="2" t="s">
        <v>82</v>
      </c>
      <c r="B27" s="2" t="s">
        <v>34313</v>
      </c>
      <c r="C27" s="3">
        <v>5</v>
      </c>
      <c r="D27" s="2" t="s">
        <v>773</v>
      </c>
      <c r="E27" s="2" t="s">
        <v>4863</v>
      </c>
      <c r="F27" s="2"/>
      <c r="G27" s="2" t="s">
        <v>4883</v>
      </c>
      <c r="H27" s="2" t="s">
        <v>4880</v>
      </c>
      <c r="I27" s="2" t="s">
        <v>2335</v>
      </c>
      <c r="J27" s="4" t="s">
        <v>4884</v>
      </c>
    </row>
    <row r="28" spans="1:10" ht="15" customHeight="1" x14ac:dyDescent="0.3">
      <c r="A28" s="2" t="s">
        <v>82</v>
      </c>
      <c r="B28" s="2" t="s">
        <v>34313</v>
      </c>
      <c r="C28" s="3">
        <v>5</v>
      </c>
      <c r="D28" s="2" t="s">
        <v>773</v>
      </c>
      <c r="E28" s="2" t="s">
        <v>664</v>
      </c>
      <c r="F28" s="2" t="s">
        <v>4914</v>
      </c>
      <c r="G28" s="2" t="s">
        <v>4915</v>
      </c>
      <c r="H28" s="2"/>
      <c r="I28" s="2" t="s">
        <v>4916</v>
      </c>
      <c r="J28" s="4" t="s">
        <v>4917</v>
      </c>
    </row>
    <row r="29" spans="1:10" ht="15" customHeight="1" x14ac:dyDescent="0.3">
      <c r="A29" s="2" t="s">
        <v>94</v>
      </c>
      <c r="B29" s="2" t="s">
        <v>34314</v>
      </c>
      <c r="C29" s="3">
        <v>6</v>
      </c>
      <c r="D29" s="2" t="s">
        <v>782</v>
      </c>
      <c r="E29" s="2" t="s">
        <v>4863</v>
      </c>
      <c r="F29" s="2"/>
      <c r="G29" s="2" t="s">
        <v>4871</v>
      </c>
      <c r="H29" s="2" t="s">
        <v>4872</v>
      </c>
      <c r="I29" s="2" t="s">
        <v>4873</v>
      </c>
      <c r="J29" s="4" t="s">
        <v>4874</v>
      </c>
    </row>
    <row r="30" spans="1:10" ht="15" customHeight="1" x14ac:dyDescent="0.3">
      <c r="A30" s="2" t="s">
        <v>120</v>
      </c>
      <c r="B30" s="2" t="s">
        <v>34316</v>
      </c>
      <c r="C30" s="3">
        <v>8</v>
      </c>
      <c r="D30" s="2" t="s">
        <v>820</v>
      </c>
      <c r="E30" s="2" t="s">
        <v>4863</v>
      </c>
      <c r="F30" s="2"/>
      <c r="G30" s="2" t="s">
        <v>4918</v>
      </c>
      <c r="H30" s="2" t="s">
        <v>4919</v>
      </c>
      <c r="I30" s="2" t="s">
        <v>4920</v>
      </c>
      <c r="J30" s="4" t="s">
        <v>4921</v>
      </c>
    </row>
    <row r="31" spans="1:10" ht="15" customHeight="1" x14ac:dyDescent="0.3">
      <c r="A31" s="2" t="s">
        <v>120</v>
      </c>
      <c r="B31" s="2" t="s">
        <v>34316</v>
      </c>
      <c r="C31" s="3">
        <v>8</v>
      </c>
      <c r="D31" s="2" t="s">
        <v>820</v>
      </c>
      <c r="E31" s="2" t="s">
        <v>4863</v>
      </c>
      <c r="F31" s="2"/>
      <c r="G31" s="2" t="s">
        <v>4871</v>
      </c>
      <c r="H31" s="2" t="s">
        <v>4872</v>
      </c>
      <c r="I31" s="2" t="s">
        <v>4873</v>
      </c>
      <c r="J31" s="4" t="s">
        <v>4874</v>
      </c>
    </row>
    <row r="32" spans="1:10" ht="15" customHeight="1" x14ac:dyDescent="0.3">
      <c r="A32" s="2" t="s">
        <v>135</v>
      </c>
      <c r="B32" s="2" t="s">
        <v>34317</v>
      </c>
      <c r="C32" s="3">
        <v>9</v>
      </c>
      <c r="D32" s="2" t="s">
        <v>840</v>
      </c>
      <c r="E32" s="2" t="s">
        <v>4863</v>
      </c>
      <c r="F32" s="2"/>
      <c r="G32" s="2" t="s">
        <v>4867</v>
      </c>
      <c r="H32" s="2" t="s">
        <v>4868</v>
      </c>
      <c r="I32" s="2" t="s">
        <v>4869</v>
      </c>
      <c r="J32" s="4" t="s">
        <v>4870</v>
      </c>
    </row>
    <row r="33" spans="1:10" ht="15" customHeight="1" x14ac:dyDescent="0.3">
      <c r="A33" s="2" t="s">
        <v>135</v>
      </c>
      <c r="B33" s="2" t="s">
        <v>34317</v>
      </c>
      <c r="C33" s="3">
        <v>9</v>
      </c>
      <c r="D33" s="2" t="s">
        <v>840</v>
      </c>
      <c r="E33" s="2" t="s">
        <v>863</v>
      </c>
      <c r="F33" s="2"/>
      <c r="G33" s="2" t="s">
        <v>4922</v>
      </c>
      <c r="H33" s="2" t="s">
        <v>4907</v>
      </c>
      <c r="I33" s="2" t="s">
        <v>4923</v>
      </c>
      <c r="J33" s="4" t="s">
        <v>4924</v>
      </c>
    </row>
    <row r="34" spans="1:10" ht="15" customHeight="1" x14ac:dyDescent="0.3">
      <c r="A34" s="2" t="s">
        <v>135</v>
      </c>
      <c r="B34" s="2" t="s">
        <v>34317</v>
      </c>
      <c r="C34" s="3">
        <v>9</v>
      </c>
      <c r="D34" s="2" t="s">
        <v>840</v>
      </c>
      <c r="E34" s="2" t="s">
        <v>672</v>
      </c>
      <c r="F34" s="2"/>
      <c r="G34" s="2" t="s">
        <v>4910</v>
      </c>
      <c r="H34" s="2" t="s">
        <v>4907</v>
      </c>
      <c r="I34" s="2" t="s">
        <v>4911</v>
      </c>
      <c r="J34" s="4" t="s">
        <v>4912</v>
      </c>
    </row>
    <row r="35" spans="1:10" ht="15" customHeight="1" x14ac:dyDescent="0.3">
      <c r="A35" s="2" t="s">
        <v>135</v>
      </c>
      <c r="B35" s="2" t="s">
        <v>34317</v>
      </c>
      <c r="C35" s="3">
        <v>9</v>
      </c>
      <c r="D35" s="2" t="s">
        <v>840</v>
      </c>
      <c r="E35" s="2" t="s">
        <v>664</v>
      </c>
      <c r="F35" s="2" t="s">
        <v>4914</v>
      </c>
      <c r="G35" s="2" t="s">
        <v>4915</v>
      </c>
      <c r="H35" s="2"/>
      <c r="I35" s="2" t="s">
        <v>4916</v>
      </c>
      <c r="J35" s="4" t="s">
        <v>4917</v>
      </c>
    </row>
    <row r="36" spans="1:10" ht="15" customHeight="1" x14ac:dyDescent="0.3">
      <c r="A36" s="2" t="s">
        <v>156</v>
      </c>
      <c r="B36" s="2" t="s">
        <v>34319</v>
      </c>
      <c r="C36" s="3">
        <v>11</v>
      </c>
      <c r="D36" s="2" t="s">
        <v>861</v>
      </c>
      <c r="E36" s="2" t="s">
        <v>4863</v>
      </c>
      <c r="F36" s="2"/>
      <c r="G36" s="2" t="s">
        <v>4925</v>
      </c>
      <c r="H36" s="2" t="s">
        <v>4926</v>
      </c>
      <c r="I36" s="2" t="s">
        <v>4927</v>
      </c>
      <c r="J36" s="4" t="s">
        <v>4928</v>
      </c>
    </row>
    <row r="37" spans="1:10" ht="15" customHeight="1" x14ac:dyDescent="0.3">
      <c r="A37" s="2" t="s">
        <v>179</v>
      </c>
      <c r="B37" s="2" t="s">
        <v>34321</v>
      </c>
      <c r="C37" s="3">
        <v>13</v>
      </c>
      <c r="D37" s="2" t="s">
        <v>884</v>
      </c>
      <c r="E37" s="2" t="s">
        <v>4863</v>
      </c>
      <c r="F37" s="2"/>
      <c r="G37" s="2" t="s">
        <v>4906</v>
      </c>
      <c r="H37" s="2" t="s">
        <v>4907</v>
      </c>
      <c r="I37" s="2" t="s">
        <v>4908</v>
      </c>
      <c r="J37" s="4" t="s">
        <v>4909</v>
      </c>
    </row>
    <row r="38" spans="1:10" ht="15" customHeight="1" x14ac:dyDescent="0.3">
      <c r="A38" s="2" t="s">
        <v>179</v>
      </c>
      <c r="B38" s="2" t="s">
        <v>34321</v>
      </c>
      <c r="C38" s="3">
        <v>13</v>
      </c>
      <c r="D38" s="2" t="s">
        <v>884</v>
      </c>
      <c r="E38" s="2" t="s">
        <v>863</v>
      </c>
      <c r="F38" s="2"/>
      <c r="G38" s="2" t="s">
        <v>4922</v>
      </c>
      <c r="H38" s="2" t="s">
        <v>4907</v>
      </c>
      <c r="I38" s="2" t="s">
        <v>4923</v>
      </c>
      <c r="J38" s="4" t="s">
        <v>4924</v>
      </c>
    </row>
    <row r="39" spans="1:10" ht="15" customHeight="1" x14ac:dyDescent="0.3">
      <c r="A39" s="2" t="s">
        <v>190</v>
      </c>
      <c r="B39" s="2" t="s">
        <v>34322</v>
      </c>
      <c r="C39" s="3">
        <v>14</v>
      </c>
      <c r="D39" s="2" t="s">
        <v>902</v>
      </c>
      <c r="E39" s="2" t="s">
        <v>4863</v>
      </c>
      <c r="F39" s="2"/>
      <c r="G39" s="2" t="s">
        <v>4929</v>
      </c>
      <c r="H39" s="2" t="s">
        <v>4930</v>
      </c>
      <c r="I39" s="2" t="s">
        <v>4931</v>
      </c>
      <c r="J39" s="4" t="s">
        <v>4932</v>
      </c>
    </row>
    <row r="40" spans="1:10" ht="15" customHeight="1" x14ac:dyDescent="0.3">
      <c r="A40" s="2" t="s">
        <v>190</v>
      </c>
      <c r="B40" s="2" t="s">
        <v>34322</v>
      </c>
      <c r="C40" s="3">
        <v>14</v>
      </c>
      <c r="D40" s="2" t="s">
        <v>902</v>
      </c>
      <c r="E40" s="2" t="s">
        <v>4863</v>
      </c>
      <c r="F40" s="2"/>
      <c r="G40" s="2" t="s">
        <v>4933</v>
      </c>
      <c r="H40" s="2" t="s">
        <v>4934</v>
      </c>
      <c r="I40" s="2" t="s">
        <v>1346</v>
      </c>
      <c r="J40" s="4" t="s">
        <v>4935</v>
      </c>
    </row>
    <row r="41" spans="1:10" ht="15" customHeight="1" x14ac:dyDescent="0.3">
      <c r="A41" s="2" t="s">
        <v>190</v>
      </c>
      <c r="B41" s="2" t="s">
        <v>34322</v>
      </c>
      <c r="C41" s="3">
        <v>14</v>
      </c>
      <c r="D41" s="2" t="s">
        <v>902</v>
      </c>
      <c r="E41" s="2" t="s">
        <v>4863</v>
      </c>
      <c r="F41" s="2"/>
      <c r="G41" s="2" t="s">
        <v>4936</v>
      </c>
      <c r="H41" s="2" t="s">
        <v>4937</v>
      </c>
      <c r="I41" s="2" t="s">
        <v>4938</v>
      </c>
      <c r="J41" s="4" t="s">
        <v>4939</v>
      </c>
    </row>
    <row r="42" spans="1:10" ht="15" customHeight="1" x14ac:dyDescent="0.3">
      <c r="A42" s="2" t="s">
        <v>206</v>
      </c>
      <c r="B42" s="2" t="s">
        <v>34323</v>
      </c>
      <c r="C42" s="3">
        <v>15</v>
      </c>
      <c r="D42" s="2" t="s">
        <v>916</v>
      </c>
      <c r="E42" s="2" t="s">
        <v>4863</v>
      </c>
      <c r="F42" s="2"/>
      <c r="G42" s="2" t="s">
        <v>4891</v>
      </c>
      <c r="H42" s="2" t="s">
        <v>4872</v>
      </c>
      <c r="I42" s="2" t="s">
        <v>4892</v>
      </c>
      <c r="J42" s="4" t="s">
        <v>4893</v>
      </c>
    </row>
    <row r="43" spans="1:10" ht="15" customHeight="1" x14ac:dyDescent="0.3">
      <c r="A43" s="2" t="s">
        <v>206</v>
      </c>
      <c r="B43" s="2" t="s">
        <v>34323</v>
      </c>
      <c r="C43" s="3">
        <v>15</v>
      </c>
      <c r="D43" s="2" t="s">
        <v>916</v>
      </c>
      <c r="E43" s="2" t="s">
        <v>4863</v>
      </c>
      <c r="F43" s="2"/>
      <c r="G43" s="2" t="s">
        <v>4903</v>
      </c>
      <c r="H43" s="2" t="s">
        <v>4872</v>
      </c>
      <c r="I43" s="2" t="s">
        <v>3631</v>
      </c>
      <c r="J43" s="4" t="s">
        <v>4904</v>
      </c>
    </row>
    <row r="44" spans="1:10" ht="15" customHeight="1" x14ac:dyDescent="0.3">
      <c r="A44" s="2" t="s">
        <v>254</v>
      </c>
      <c r="B44" s="2" t="s">
        <v>34327</v>
      </c>
      <c r="C44" s="3">
        <v>19</v>
      </c>
      <c r="D44" s="2" t="s">
        <v>991</v>
      </c>
      <c r="E44" s="2" t="s">
        <v>4863</v>
      </c>
      <c r="F44" s="2"/>
      <c r="G44" s="2" t="s">
        <v>4888</v>
      </c>
      <c r="H44" s="2" t="s">
        <v>4889</v>
      </c>
      <c r="I44" s="2" t="s">
        <v>1347</v>
      </c>
      <c r="J44" s="4" t="s">
        <v>4890</v>
      </c>
    </row>
    <row r="45" spans="1:10" ht="15" customHeight="1" x14ac:dyDescent="0.3">
      <c r="A45" s="2" t="s">
        <v>254</v>
      </c>
      <c r="B45" s="2" t="s">
        <v>34327</v>
      </c>
      <c r="C45" s="3">
        <v>19</v>
      </c>
      <c r="D45" s="2" t="s">
        <v>991</v>
      </c>
      <c r="E45" s="2" t="s">
        <v>4940</v>
      </c>
      <c r="F45" s="2"/>
      <c r="G45" s="2" t="s">
        <v>4941</v>
      </c>
      <c r="H45" s="2" t="s">
        <v>4942</v>
      </c>
      <c r="I45" s="2" t="s">
        <v>4943</v>
      </c>
      <c r="J45" s="4" t="s">
        <v>4944</v>
      </c>
    </row>
    <row r="46" spans="1:10" ht="15" customHeight="1" x14ac:dyDescent="0.3">
      <c r="A46" s="2" t="s">
        <v>254</v>
      </c>
      <c r="B46" s="2" t="s">
        <v>34327</v>
      </c>
      <c r="C46" s="3">
        <v>19</v>
      </c>
      <c r="D46" s="2" t="s">
        <v>991</v>
      </c>
      <c r="E46" s="2" t="s">
        <v>4863</v>
      </c>
      <c r="F46" s="2"/>
      <c r="G46" s="2" t="s">
        <v>4945</v>
      </c>
      <c r="H46" s="2" t="s">
        <v>4868</v>
      </c>
      <c r="I46" s="2" t="s">
        <v>4946</v>
      </c>
      <c r="J46" s="4" t="s">
        <v>4947</v>
      </c>
    </row>
    <row r="47" spans="1:10" ht="15" customHeight="1" x14ac:dyDescent="0.3">
      <c r="A47" s="2" t="s">
        <v>267</v>
      </c>
      <c r="B47" s="2" t="s">
        <v>34328</v>
      </c>
      <c r="C47" s="3">
        <v>20</v>
      </c>
      <c r="D47" s="2" t="s">
        <v>1011</v>
      </c>
      <c r="E47" s="2" t="s">
        <v>4863</v>
      </c>
      <c r="F47" s="2"/>
      <c r="G47" s="2" t="s">
        <v>4948</v>
      </c>
      <c r="H47" s="2" t="s">
        <v>4949</v>
      </c>
      <c r="I47" s="2" t="s">
        <v>4950</v>
      </c>
      <c r="J47" s="4" t="s">
        <v>4951</v>
      </c>
    </row>
    <row r="48" spans="1:10" ht="15" customHeight="1" x14ac:dyDescent="0.3">
      <c r="A48" s="2" t="s">
        <v>267</v>
      </c>
      <c r="B48" s="2" t="s">
        <v>34328</v>
      </c>
      <c r="C48" s="3">
        <v>20</v>
      </c>
      <c r="D48" s="2" t="s">
        <v>1011</v>
      </c>
      <c r="E48" s="2" t="s">
        <v>4863</v>
      </c>
      <c r="F48" s="2"/>
      <c r="G48" s="2" t="s">
        <v>4952</v>
      </c>
      <c r="H48" s="2" t="s">
        <v>1570</v>
      </c>
      <c r="I48" s="2" t="s">
        <v>948</v>
      </c>
      <c r="J48" s="4" t="s">
        <v>4953</v>
      </c>
    </row>
    <row r="49" spans="1:10" ht="15" customHeight="1" x14ac:dyDescent="0.3">
      <c r="A49" s="2" t="s">
        <v>295</v>
      </c>
      <c r="B49" s="2" t="s">
        <v>34330</v>
      </c>
      <c r="C49" s="3">
        <v>22</v>
      </c>
      <c r="D49" s="2" t="s">
        <v>1029</v>
      </c>
      <c r="E49" s="2" t="s">
        <v>4863</v>
      </c>
      <c r="F49" s="2"/>
      <c r="G49" s="2" t="s">
        <v>4954</v>
      </c>
      <c r="H49" s="2" t="s">
        <v>4955</v>
      </c>
      <c r="I49" s="2" t="s">
        <v>4956</v>
      </c>
      <c r="J49" s="4" t="s">
        <v>4957</v>
      </c>
    </row>
    <row r="50" spans="1:10" ht="15" customHeight="1" x14ac:dyDescent="0.3">
      <c r="A50" s="2" t="s">
        <v>295</v>
      </c>
      <c r="B50" s="2" t="s">
        <v>34330</v>
      </c>
      <c r="C50" s="3">
        <v>22</v>
      </c>
      <c r="D50" s="2" t="s">
        <v>1029</v>
      </c>
      <c r="E50" s="2" t="s">
        <v>4863</v>
      </c>
      <c r="F50" s="2"/>
      <c r="G50" s="2" t="s">
        <v>4958</v>
      </c>
      <c r="H50" s="2"/>
      <c r="I50" s="2" t="s">
        <v>3190</v>
      </c>
      <c r="J50" s="4" t="s">
        <v>4959</v>
      </c>
    </row>
    <row r="51" spans="1:10" ht="15" customHeight="1" x14ac:dyDescent="0.3">
      <c r="A51" s="2" t="s">
        <v>310</v>
      </c>
      <c r="B51" s="2" t="s">
        <v>34331</v>
      </c>
      <c r="C51" s="3">
        <v>23</v>
      </c>
      <c r="D51" s="2" t="s">
        <v>1052</v>
      </c>
      <c r="E51" s="2" t="s">
        <v>4863</v>
      </c>
      <c r="F51" s="2"/>
      <c r="G51" s="2" t="s">
        <v>4960</v>
      </c>
      <c r="H51" s="2" t="s">
        <v>2544</v>
      </c>
      <c r="I51" s="2" t="s">
        <v>876</v>
      </c>
      <c r="J51" s="4" t="s">
        <v>4961</v>
      </c>
    </row>
    <row r="52" spans="1:10" ht="15" customHeight="1" x14ac:dyDescent="0.3">
      <c r="A52" s="2" t="s">
        <v>310</v>
      </c>
      <c r="B52" s="2" t="s">
        <v>34331</v>
      </c>
      <c r="C52" s="3">
        <v>23</v>
      </c>
      <c r="D52" s="2" t="s">
        <v>1052</v>
      </c>
      <c r="E52" s="2" t="s">
        <v>4863</v>
      </c>
      <c r="F52" s="2"/>
      <c r="G52" s="2" t="s">
        <v>4962</v>
      </c>
      <c r="H52" s="2" t="s">
        <v>4963</v>
      </c>
      <c r="I52" s="2" t="s">
        <v>1352</v>
      </c>
      <c r="J52" s="4" t="s">
        <v>4964</v>
      </c>
    </row>
    <row r="53" spans="1:10" ht="15" customHeight="1" x14ac:dyDescent="0.3">
      <c r="A53" s="2" t="s">
        <v>310</v>
      </c>
      <c r="B53" s="2" t="s">
        <v>34331</v>
      </c>
      <c r="C53" s="3">
        <v>23</v>
      </c>
      <c r="D53" s="2" t="s">
        <v>1052</v>
      </c>
      <c r="E53" s="2" t="s">
        <v>4863</v>
      </c>
      <c r="F53" s="2"/>
      <c r="G53" s="2" t="s">
        <v>4965</v>
      </c>
      <c r="H53" s="2" t="s">
        <v>4963</v>
      </c>
      <c r="I53" s="2" t="s">
        <v>1095</v>
      </c>
      <c r="J53" s="4" t="s">
        <v>4966</v>
      </c>
    </row>
    <row r="54" spans="1:10" ht="15" customHeight="1" x14ac:dyDescent="0.3">
      <c r="A54" s="2" t="s">
        <v>310</v>
      </c>
      <c r="B54" s="2" t="s">
        <v>34331</v>
      </c>
      <c r="C54" s="3">
        <v>23</v>
      </c>
      <c r="D54" s="2" t="s">
        <v>1052</v>
      </c>
      <c r="E54" s="2" t="s">
        <v>4863</v>
      </c>
      <c r="F54" s="2"/>
      <c r="G54" s="2" t="s">
        <v>4967</v>
      </c>
      <c r="H54" s="2" t="s">
        <v>4963</v>
      </c>
      <c r="I54" s="2" t="s">
        <v>1096</v>
      </c>
      <c r="J54" s="4" t="s">
        <v>4968</v>
      </c>
    </row>
    <row r="55" spans="1:10" ht="15" customHeight="1" x14ac:dyDescent="0.3">
      <c r="A55" s="2" t="s">
        <v>310</v>
      </c>
      <c r="B55" s="2" t="s">
        <v>34331</v>
      </c>
      <c r="C55" s="3">
        <v>23</v>
      </c>
      <c r="D55" s="2" t="s">
        <v>1052</v>
      </c>
      <c r="E55" s="2" t="s">
        <v>4863</v>
      </c>
      <c r="F55" s="2"/>
      <c r="G55" s="2" t="s">
        <v>4969</v>
      </c>
      <c r="H55" s="2" t="s">
        <v>3375</v>
      </c>
      <c r="I55" s="2" t="s">
        <v>1974</v>
      </c>
      <c r="J55" s="4" t="s">
        <v>3376</v>
      </c>
    </row>
    <row r="56" spans="1:10" ht="15" customHeight="1" x14ac:dyDescent="0.3">
      <c r="A56" s="2" t="s">
        <v>310</v>
      </c>
      <c r="B56" s="2" t="s">
        <v>34331</v>
      </c>
      <c r="C56" s="3">
        <v>23</v>
      </c>
      <c r="D56" s="2" t="s">
        <v>1052</v>
      </c>
      <c r="E56" s="2" t="s">
        <v>4863</v>
      </c>
      <c r="F56" s="2"/>
      <c r="G56" s="2" t="s">
        <v>4970</v>
      </c>
      <c r="H56" s="2" t="s">
        <v>4971</v>
      </c>
      <c r="I56" s="2" t="s">
        <v>819</v>
      </c>
      <c r="J56" s="4" t="s">
        <v>4972</v>
      </c>
    </row>
    <row r="57" spans="1:10" ht="15" customHeight="1" x14ac:dyDescent="0.3">
      <c r="A57" s="2" t="s">
        <v>310</v>
      </c>
      <c r="B57" s="2" t="s">
        <v>34331</v>
      </c>
      <c r="C57" s="3">
        <v>23</v>
      </c>
      <c r="D57" s="2" t="s">
        <v>1052</v>
      </c>
      <c r="E57" s="2" t="s">
        <v>4863</v>
      </c>
      <c r="F57" s="2"/>
      <c r="G57" s="2" t="s">
        <v>4973</v>
      </c>
      <c r="H57" s="2" t="s">
        <v>4974</v>
      </c>
      <c r="I57" s="2" t="s">
        <v>905</v>
      </c>
      <c r="J57" s="4" t="s">
        <v>4975</v>
      </c>
    </row>
    <row r="58" spans="1:10" ht="15" customHeight="1" x14ac:dyDescent="0.3">
      <c r="A58" s="2" t="s">
        <v>336</v>
      </c>
      <c r="B58" s="2" t="s">
        <v>41</v>
      </c>
      <c r="C58" s="3">
        <v>25</v>
      </c>
      <c r="D58" s="2" t="s">
        <v>1088</v>
      </c>
      <c r="E58" s="2" t="s">
        <v>4863</v>
      </c>
      <c r="F58" s="2"/>
      <c r="G58" s="2" t="s">
        <v>4976</v>
      </c>
      <c r="H58" s="2" t="s">
        <v>4977</v>
      </c>
      <c r="I58" s="2" t="s">
        <v>3190</v>
      </c>
      <c r="J58" s="4" t="s">
        <v>4978</v>
      </c>
    </row>
    <row r="59" spans="1:10" ht="15" customHeight="1" x14ac:dyDescent="0.3">
      <c r="A59" s="2" t="s">
        <v>336</v>
      </c>
      <c r="B59" s="2" t="s">
        <v>41</v>
      </c>
      <c r="C59" s="3">
        <v>25</v>
      </c>
      <c r="D59" s="2" t="s">
        <v>1088</v>
      </c>
      <c r="E59" s="2" t="s">
        <v>4863</v>
      </c>
      <c r="F59" s="2"/>
      <c r="G59" s="2" t="s">
        <v>4979</v>
      </c>
      <c r="H59" s="2" t="s">
        <v>4977</v>
      </c>
      <c r="I59" s="2" t="s">
        <v>799</v>
      </c>
      <c r="J59" s="4" t="s">
        <v>4980</v>
      </c>
    </row>
    <row r="60" spans="1:10" ht="15" customHeight="1" x14ac:dyDescent="0.3">
      <c r="A60" s="2" t="s">
        <v>348</v>
      </c>
      <c r="B60" s="2" t="s">
        <v>34333</v>
      </c>
      <c r="C60" s="3">
        <v>26</v>
      </c>
      <c r="D60" s="2" t="s">
        <v>1099</v>
      </c>
      <c r="E60" s="2" t="s">
        <v>4863</v>
      </c>
      <c r="F60" s="2"/>
      <c r="G60" s="2" t="s">
        <v>4981</v>
      </c>
      <c r="H60" s="2" t="s">
        <v>4868</v>
      </c>
      <c r="I60" s="2" t="s">
        <v>4982</v>
      </c>
      <c r="J60" s="4" t="s">
        <v>4983</v>
      </c>
    </row>
    <row r="61" spans="1:10" ht="15" customHeight="1" x14ac:dyDescent="0.3">
      <c r="A61" s="2" t="s">
        <v>348</v>
      </c>
      <c r="B61" s="2" t="s">
        <v>34333</v>
      </c>
      <c r="C61" s="3">
        <v>26</v>
      </c>
      <c r="D61" s="2" t="s">
        <v>1099</v>
      </c>
      <c r="E61" s="2" t="s">
        <v>4863</v>
      </c>
      <c r="F61" s="2"/>
      <c r="G61" s="2" t="s">
        <v>4984</v>
      </c>
      <c r="H61" s="2" t="s">
        <v>4985</v>
      </c>
      <c r="I61" s="2" t="s">
        <v>3223</v>
      </c>
      <c r="J61" s="4" t="s">
        <v>4986</v>
      </c>
    </row>
    <row r="62" spans="1:10" ht="15" customHeight="1" x14ac:dyDescent="0.3">
      <c r="A62" s="2" t="s">
        <v>348</v>
      </c>
      <c r="B62" s="2" t="s">
        <v>34333</v>
      </c>
      <c r="C62" s="3">
        <v>26</v>
      </c>
      <c r="D62" s="2" t="s">
        <v>1099</v>
      </c>
      <c r="E62" s="2" t="s">
        <v>4940</v>
      </c>
      <c r="F62" s="2"/>
      <c r="G62" s="2" t="s">
        <v>4987</v>
      </c>
      <c r="H62" s="2" t="s">
        <v>4988</v>
      </c>
      <c r="I62" s="2" t="s">
        <v>4989</v>
      </c>
      <c r="J62" s="4" t="s">
        <v>4990</v>
      </c>
    </row>
    <row r="63" spans="1:10" ht="15" customHeight="1" x14ac:dyDescent="0.3">
      <c r="A63" s="2" t="s">
        <v>361</v>
      </c>
      <c r="B63" s="2" t="s">
        <v>34334</v>
      </c>
      <c r="C63" s="3">
        <v>27</v>
      </c>
      <c r="D63" s="2" t="s">
        <v>1105</v>
      </c>
      <c r="E63" s="2" t="s">
        <v>4863</v>
      </c>
      <c r="F63" s="2"/>
      <c r="G63" s="2" t="s">
        <v>4991</v>
      </c>
      <c r="H63" s="2" t="s">
        <v>4992</v>
      </c>
      <c r="I63" s="2" t="s">
        <v>1974</v>
      </c>
      <c r="J63" s="4" t="s">
        <v>4993</v>
      </c>
    </row>
    <row r="64" spans="1:10" ht="15" customHeight="1" x14ac:dyDescent="0.3">
      <c r="A64" s="2" t="s">
        <v>398</v>
      </c>
      <c r="B64" s="2" t="s">
        <v>34337</v>
      </c>
      <c r="C64" s="3">
        <v>30</v>
      </c>
      <c r="D64" s="2" t="s">
        <v>1163</v>
      </c>
      <c r="E64" s="2" t="s">
        <v>4863</v>
      </c>
      <c r="F64" s="2"/>
      <c r="G64" s="2" t="s">
        <v>4994</v>
      </c>
      <c r="H64" s="2" t="s">
        <v>4995</v>
      </c>
      <c r="I64" s="2" t="s">
        <v>4382</v>
      </c>
      <c r="J64" s="4" t="s">
        <v>4996</v>
      </c>
    </row>
    <row r="65" spans="1:10" ht="15" customHeight="1" x14ac:dyDescent="0.3">
      <c r="A65" s="2" t="s">
        <v>398</v>
      </c>
      <c r="B65" s="2" t="s">
        <v>34337</v>
      </c>
      <c r="C65" s="3">
        <v>30</v>
      </c>
      <c r="D65" s="2" t="s">
        <v>1163</v>
      </c>
      <c r="E65" s="2" t="s">
        <v>4863</v>
      </c>
      <c r="F65" s="2"/>
      <c r="G65" s="2" t="s">
        <v>4997</v>
      </c>
      <c r="H65" s="2" t="s">
        <v>4995</v>
      </c>
      <c r="I65" s="2" t="s">
        <v>4998</v>
      </c>
      <c r="J65" s="4" t="s">
        <v>4999</v>
      </c>
    </row>
    <row r="66" spans="1:10" ht="15" customHeight="1" x14ac:dyDescent="0.3">
      <c r="A66" s="2" t="s">
        <v>398</v>
      </c>
      <c r="B66" s="2" t="s">
        <v>34337</v>
      </c>
      <c r="C66" s="3">
        <v>30</v>
      </c>
      <c r="D66" s="2" t="s">
        <v>1163</v>
      </c>
      <c r="E66" s="2" t="s">
        <v>4863</v>
      </c>
      <c r="F66" s="2"/>
      <c r="G66" s="2" t="s">
        <v>5000</v>
      </c>
      <c r="H66" s="2" t="s">
        <v>4995</v>
      </c>
      <c r="I66" s="2" t="s">
        <v>2184</v>
      </c>
      <c r="J66" s="4" t="s">
        <v>5001</v>
      </c>
    </row>
    <row r="67" spans="1:10" ht="15" customHeight="1" x14ac:dyDescent="0.3">
      <c r="A67" s="2" t="s">
        <v>398</v>
      </c>
      <c r="B67" s="2" t="s">
        <v>34337</v>
      </c>
      <c r="C67" s="3">
        <v>30</v>
      </c>
      <c r="D67" s="2" t="s">
        <v>1163</v>
      </c>
      <c r="E67" s="2" t="s">
        <v>4863</v>
      </c>
      <c r="F67" s="2"/>
      <c r="G67" s="2" t="s">
        <v>5002</v>
      </c>
      <c r="H67" s="2" t="s">
        <v>4995</v>
      </c>
      <c r="I67" s="2" t="s">
        <v>4024</v>
      </c>
      <c r="J67" s="4" t="s">
        <v>5003</v>
      </c>
    </row>
    <row r="68" spans="1:10" ht="15" customHeight="1" x14ac:dyDescent="0.3">
      <c r="A68" s="2" t="s">
        <v>454</v>
      </c>
      <c r="B68" s="2" t="s">
        <v>34342</v>
      </c>
      <c r="C68" s="3">
        <v>35</v>
      </c>
      <c r="D68" s="2" t="s">
        <v>1213</v>
      </c>
      <c r="E68" s="2" t="s">
        <v>4863</v>
      </c>
      <c r="F68" s="2"/>
      <c r="G68" s="2" t="s">
        <v>5004</v>
      </c>
      <c r="H68" s="2" t="s">
        <v>5005</v>
      </c>
      <c r="I68" s="2" t="s">
        <v>5006</v>
      </c>
      <c r="J68" s="4" t="s">
        <v>5007</v>
      </c>
    </row>
    <row r="69" spans="1:10" ht="15" customHeight="1" x14ac:dyDescent="0.3">
      <c r="A69" s="2" t="s">
        <v>497</v>
      </c>
      <c r="B69" s="2" t="s">
        <v>34346</v>
      </c>
      <c r="C69" s="3">
        <v>39</v>
      </c>
      <c r="D69" s="2" t="s">
        <v>1266</v>
      </c>
      <c r="E69" s="2" t="s">
        <v>4863</v>
      </c>
      <c r="F69" s="2"/>
      <c r="G69" s="2" t="s">
        <v>5008</v>
      </c>
      <c r="H69" s="2" t="s">
        <v>5009</v>
      </c>
      <c r="I69" s="2" t="s">
        <v>5010</v>
      </c>
      <c r="J69" s="4" t="s">
        <v>5011</v>
      </c>
    </row>
    <row r="70" spans="1:10" ht="15" customHeight="1" x14ac:dyDescent="0.3">
      <c r="A70" s="2" t="s">
        <v>497</v>
      </c>
      <c r="B70" s="2" t="s">
        <v>34346</v>
      </c>
      <c r="C70" s="3">
        <v>39</v>
      </c>
      <c r="D70" s="2" t="s">
        <v>1266</v>
      </c>
      <c r="E70" s="2" t="s">
        <v>4863</v>
      </c>
      <c r="F70" s="2"/>
      <c r="G70" s="2" t="s">
        <v>5012</v>
      </c>
      <c r="H70" s="2" t="s">
        <v>5013</v>
      </c>
      <c r="I70" s="2" t="s">
        <v>876</v>
      </c>
      <c r="J70" s="4" t="s">
        <v>5014</v>
      </c>
    </row>
    <row r="71" spans="1:10" ht="15" customHeight="1" x14ac:dyDescent="0.3">
      <c r="A71" s="2" t="s">
        <v>497</v>
      </c>
      <c r="B71" s="2" t="s">
        <v>34346</v>
      </c>
      <c r="C71" s="3">
        <v>39</v>
      </c>
      <c r="D71" s="2" t="s">
        <v>1266</v>
      </c>
      <c r="E71" s="2" t="s">
        <v>4863</v>
      </c>
      <c r="F71" s="2"/>
      <c r="G71" s="2" t="s">
        <v>5015</v>
      </c>
      <c r="H71" s="2" t="s">
        <v>5016</v>
      </c>
      <c r="I71" s="2" t="s">
        <v>5017</v>
      </c>
      <c r="J71" s="4" t="s">
        <v>5018</v>
      </c>
    </row>
    <row r="72" spans="1:10" ht="15" customHeight="1" x14ac:dyDescent="0.3">
      <c r="A72" s="2" t="s">
        <v>497</v>
      </c>
      <c r="B72" s="2" t="s">
        <v>34346</v>
      </c>
      <c r="C72" s="3">
        <v>39</v>
      </c>
      <c r="D72" s="2" t="s">
        <v>1266</v>
      </c>
      <c r="E72" s="2" t="s">
        <v>4863</v>
      </c>
      <c r="F72" s="2"/>
      <c r="G72" s="2" t="s">
        <v>5019</v>
      </c>
      <c r="H72" s="2" t="s">
        <v>5020</v>
      </c>
      <c r="I72" s="2" t="s">
        <v>5021</v>
      </c>
      <c r="J72" s="4" t="s">
        <v>5022</v>
      </c>
    </row>
    <row r="73" spans="1:10" ht="15" customHeight="1" x14ac:dyDescent="0.3">
      <c r="A73" s="2" t="s">
        <v>510</v>
      </c>
      <c r="B73" s="2" t="s">
        <v>25</v>
      </c>
      <c r="C73" s="3">
        <v>40</v>
      </c>
      <c r="D73" s="2" t="s">
        <v>1286</v>
      </c>
      <c r="E73" s="2" t="s">
        <v>4863</v>
      </c>
      <c r="F73" s="2"/>
      <c r="G73" s="2" t="s">
        <v>5023</v>
      </c>
      <c r="H73" s="2" t="s">
        <v>4046</v>
      </c>
      <c r="I73" s="2" t="s">
        <v>5024</v>
      </c>
      <c r="J73" s="4" t="s">
        <v>5025</v>
      </c>
    </row>
    <row r="74" spans="1:10" ht="15" customHeight="1" x14ac:dyDescent="0.3">
      <c r="A74" s="2" t="s">
        <v>510</v>
      </c>
      <c r="B74" s="2" t="s">
        <v>25</v>
      </c>
      <c r="C74" s="3">
        <v>40</v>
      </c>
      <c r="D74" s="2" t="s">
        <v>1286</v>
      </c>
      <c r="E74" s="2" t="s">
        <v>4863</v>
      </c>
      <c r="F74" s="2"/>
      <c r="G74" s="2" t="s">
        <v>5026</v>
      </c>
      <c r="H74" s="2" t="s">
        <v>4046</v>
      </c>
      <c r="I74" s="2" t="s">
        <v>5024</v>
      </c>
      <c r="J74" s="4" t="s">
        <v>5027</v>
      </c>
    </row>
    <row r="75" spans="1:10" ht="15" customHeight="1" x14ac:dyDescent="0.3">
      <c r="A75" s="2" t="s">
        <v>510</v>
      </c>
      <c r="B75" s="2" t="s">
        <v>25</v>
      </c>
      <c r="C75" s="3">
        <v>40</v>
      </c>
      <c r="D75" s="2" t="s">
        <v>1286</v>
      </c>
      <c r="E75" s="2" t="s">
        <v>4863</v>
      </c>
      <c r="F75" s="2"/>
      <c r="G75" s="2" t="s">
        <v>5028</v>
      </c>
      <c r="H75" s="2" t="s">
        <v>5029</v>
      </c>
      <c r="I75" s="2" t="s">
        <v>1031</v>
      </c>
      <c r="J75" s="4" t="s">
        <v>5030</v>
      </c>
    </row>
    <row r="76" spans="1:10" ht="15" customHeight="1" x14ac:dyDescent="0.3">
      <c r="A76" s="2" t="s">
        <v>510</v>
      </c>
      <c r="B76" s="2" t="s">
        <v>25</v>
      </c>
      <c r="C76" s="3">
        <v>40</v>
      </c>
      <c r="D76" s="2" t="s">
        <v>1286</v>
      </c>
      <c r="E76" s="2" t="s">
        <v>4863</v>
      </c>
      <c r="F76" s="2"/>
      <c r="G76" s="2" t="s">
        <v>5031</v>
      </c>
      <c r="H76" s="2"/>
      <c r="I76" s="2" t="s">
        <v>5032</v>
      </c>
      <c r="J76" s="4" t="s">
        <v>5033</v>
      </c>
    </row>
    <row r="77" spans="1:10" ht="15" customHeight="1" x14ac:dyDescent="0.3">
      <c r="A77" s="2" t="s">
        <v>510</v>
      </c>
      <c r="B77" s="2" t="s">
        <v>25</v>
      </c>
      <c r="C77" s="3">
        <v>40</v>
      </c>
      <c r="D77" s="2" t="s">
        <v>1286</v>
      </c>
      <c r="E77" s="2" t="s">
        <v>4863</v>
      </c>
      <c r="F77" s="2"/>
      <c r="G77" s="2" t="s">
        <v>5034</v>
      </c>
      <c r="H77" s="2" t="s">
        <v>5035</v>
      </c>
      <c r="I77" s="2" t="s">
        <v>3061</v>
      </c>
      <c r="J77" s="4" t="s">
        <v>5036</v>
      </c>
    </row>
    <row r="78" spans="1:10" ht="15" customHeight="1" x14ac:dyDescent="0.3">
      <c r="A78" s="2" t="s">
        <v>510</v>
      </c>
      <c r="B78" s="2" t="s">
        <v>25</v>
      </c>
      <c r="C78" s="3">
        <v>40</v>
      </c>
      <c r="D78" s="2" t="s">
        <v>1286</v>
      </c>
      <c r="E78" s="2" t="s">
        <v>4863</v>
      </c>
      <c r="F78" s="2"/>
      <c r="G78" s="2" t="s">
        <v>5037</v>
      </c>
      <c r="H78" s="2" t="s">
        <v>5038</v>
      </c>
      <c r="I78" s="2" t="s">
        <v>3061</v>
      </c>
      <c r="J78" s="4" t="s">
        <v>5039</v>
      </c>
    </row>
    <row r="79" spans="1:10" ht="15" customHeight="1" x14ac:dyDescent="0.3">
      <c r="A79" s="2" t="s">
        <v>510</v>
      </c>
      <c r="B79" s="2" t="s">
        <v>25</v>
      </c>
      <c r="C79" s="3">
        <v>40</v>
      </c>
      <c r="D79" s="2" t="s">
        <v>1286</v>
      </c>
      <c r="E79" s="2" t="s">
        <v>4863</v>
      </c>
      <c r="F79" s="2"/>
      <c r="G79" s="2" t="s">
        <v>5040</v>
      </c>
      <c r="H79" s="2"/>
      <c r="I79" s="2" t="s">
        <v>1331</v>
      </c>
      <c r="J79" s="4" t="s">
        <v>5041</v>
      </c>
    </row>
    <row r="80" spans="1:10" ht="15" customHeight="1" x14ac:dyDescent="0.3">
      <c r="A80" s="2" t="s">
        <v>510</v>
      </c>
      <c r="B80" s="2" t="s">
        <v>25</v>
      </c>
      <c r="C80" s="3">
        <v>40</v>
      </c>
      <c r="D80" s="2" t="s">
        <v>1286</v>
      </c>
      <c r="E80" s="2" t="s">
        <v>4863</v>
      </c>
      <c r="F80" s="2"/>
      <c r="G80" s="2" t="s">
        <v>5042</v>
      </c>
      <c r="H80" s="2" t="s">
        <v>5038</v>
      </c>
      <c r="I80" s="2" t="s">
        <v>5043</v>
      </c>
      <c r="J80" s="4" t="s">
        <v>5044</v>
      </c>
    </row>
    <row r="81" spans="1:10" ht="15" customHeight="1" x14ac:dyDescent="0.3">
      <c r="A81" s="2" t="s">
        <v>510</v>
      </c>
      <c r="B81" s="2" t="s">
        <v>25</v>
      </c>
      <c r="C81" s="3">
        <v>40</v>
      </c>
      <c r="D81" s="2" t="s">
        <v>1286</v>
      </c>
      <c r="E81" s="2" t="s">
        <v>4863</v>
      </c>
      <c r="F81" s="2"/>
      <c r="G81" s="2" t="s">
        <v>5045</v>
      </c>
      <c r="H81" s="2" t="s">
        <v>5035</v>
      </c>
      <c r="I81" s="2" t="s">
        <v>5046</v>
      </c>
      <c r="J81" s="4" t="s">
        <v>5047</v>
      </c>
    </row>
    <row r="82" spans="1:10" ht="15" customHeight="1" x14ac:dyDescent="0.3">
      <c r="A82" s="2" t="s">
        <v>543</v>
      </c>
      <c r="B82" s="2" t="s">
        <v>34349</v>
      </c>
      <c r="C82" s="3">
        <v>43</v>
      </c>
      <c r="D82" s="2" t="s">
        <v>1326</v>
      </c>
      <c r="E82" s="2" t="s">
        <v>4863</v>
      </c>
      <c r="F82" s="2"/>
      <c r="G82" s="2" t="s">
        <v>4954</v>
      </c>
      <c r="H82" s="2" t="s">
        <v>4955</v>
      </c>
      <c r="I82" s="2" t="s">
        <v>4956</v>
      </c>
      <c r="J82" s="4" t="s">
        <v>4957</v>
      </c>
    </row>
    <row r="83" spans="1:10" ht="15" customHeight="1" x14ac:dyDescent="0.3">
      <c r="A83" s="2" t="s">
        <v>570</v>
      </c>
      <c r="B83" s="2" t="s">
        <v>34351</v>
      </c>
      <c r="C83" s="3">
        <v>45</v>
      </c>
      <c r="D83" s="2" t="s">
        <v>1381</v>
      </c>
      <c r="E83" s="2" t="s">
        <v>4863</v>
      </c>
      <c r="F83" s="2"/>
      <c r="G83" s="2" t="s">
        <v>5048</v>
      </c>
      <c r="H83" s="2" t="s">
        <v>5049</v>
      </c>
      <c r="I83" s="2" t="s">
        <v>1089</v>
      </c>
      <c r="J83" s="4" t="s">
        <v>5050</v>
      </c>
    </row>
    <row r="84" spans="1:10" ht="15" customHeight="1" x14ac:dyDescent="0.3">
      <c r="A84" s="2" t="s">
        <v>570</v>
      </c>
      <c r="B84" s="2" t="s">
        <v>34351</v>
      </c>
      <c r="C84" s="3">
        <v>45</v>
      </c>
      <c r="D84" s="2" t="s">
        <v>1381</v>
      </c>
      <c r="E84" s="2" t="s">
        <v>4863</v>
      </c>
      <c r="F84" s="2"/>
      <c r="G84" s="2" t="s">
        <v>5051</v>
      </c>
      <c r="H84" s="2" t="s">
        <v>5052</v>
      </c>
      <c r="I84" s="2" t="s">
        <v>5053</v>
      </c>
      <c r="J84" s="4" t="s">
        <v>5054</v>
      </c>
    </row>
    <row r="85" spans="1:10" ht="15" customHeight="1" x14ac:dyDescent="0.3">
      <c r="A85" s="2" t="s">
        <v>570</v>
      </c>
      <c r="B85" s="2" t="s">
        <v>34351</v>
      </c>
      <c r="C85" s="3">
        <v>45</v>
      </c>
      <c r="D85" s="2" t="s">
        <v>1381</v>
      </c>
      <c r="E85" s="2" t="s">
        <v>4863</v>
      </c>
      <c r="F85" s="2"/>
      <c r="G85" s="2" t="s">
        <v>5055</v>
      </c>
      <c r="H85" s="2" t="s">
        <v>5056</v>
      </c>
      <c r="I85" s="2" t="s">
        <v>975</v>
      </c>
      <c r="J85" s="4" t="s">
        <v>5057</v>
      </c>
    </row>
    <row r="86" spans="1:10" ht="15" customHeight="1" x14ac:dyDescent="0.3">
      <c r="A86" s="2" t="s">
        <v>570</v>
      </c>
      <c r="B86" s="2" t="s">
        <v>34351</v>
      </c>
      <c r="C86" s="3">
        <v>45</v>
      </c>
      <c r="D86" s="2" t="s">
        <v>1381</v>
      </c>
      <c r="E86" s="2" t="s">
        <v>4863</v>
      </c>
      <c r="F86" s="2"/>
      <c r="G86" s="2" t="s">
        <v>5058</v>
      </c>
      <c r="H86" s="2" t="s">
        <v>5059</v>
      </c>
      <c r="I86" s="2" t="s">
        <v>1364</v>
      </c>
      <c r="J86" s="4" t="s">
        <v>5060</v>
      </c>
    </row>
    <row r="87" spans="1:10" ht="15" customHeight="1" x14ac:dyDescent="0.3">
      <c r="A87" s="2" t="s">
        <v>570</v>
      </c>
      <c r="B87" s="2" t="s">
        <v>34351</v>
      </c>
      <c r="C87" s="3">
        <v>45</v>
      </c>
      <c r="D87" s="2" t="s">
        <v>1381</v>
      </c>
      <c r="E87" s="2" t="s">
        <v>4863</v>
      </c>
      <c r="F87" s="2"/>
      <c r="G87" s="2" t="s">
        <v>5061</v>
      </c>
      <c r="H87" s="2" t="s">
        <v>5059</v>
      </c>
      <c r="I87" s="2" t="s">
        <v>4024</v>
      </c>
      <c r="J87" s="4" t="s">
        <v>5062</v>
      </c>
    </row>
    <row r="88" spans="1:10" ht="15" customHeight="1" x14ac:dyDescent="0.3">
      <c r="A88" s="2" t="s">
        <v>570</v>
      </c>
      <c r="B88" s="2" t="s">
        <v>34351</v>
      </c>
      <c r="C88" s="3">
        <v>45</v>
      </c>
      <c r="D88" s="2" t="s">
        <v>1381</v>
      </c>
      <c r="E88" s="2" t="s">
        <v>4863</v>
      </c>
      <c r="F88" s="2"/>
      <c r="G88" s="2" t="s">
        <v>5063</v>
      </c>
      <c r="H88" s="2" t="s">
        <v>5059</v>
      </c>
      <c r="I88" s="2" t="s">
        <v>4877</v>
      </c>
      <c r="J88" s="4" t="s">
        <v>5064</v>
      </c>
    </row>
    <row r="89" spans="1:10" ht="15" customHeight="1" x14ac:dyDescent="0.3">
      <c r="A89" s="2" t="s">
        <v>577</v>
      </c>
      <c r="B89" s="2" t="s">
        <v>34352</v>
      </c>
      <c r="C89" s="3">
        <v>46</v>
      </c>
      <c r="D89" s="2" t="s">
        <v>1392</v>
      </c>
      <c r="E89" s="2" t="s">
        <v>4863</v>
      </c>
      <c r="F89" s="2"/>
      <c r="G89" s="2" t="s">
        <v>5065</v>
      </c>
      <c r="H89" s="2" t="s">
        <v>3496</v>
      </c>
      <c r="I89" s="2" t="s">
        <v>5066</v>
      </c>
      <c r="J89" s="4" t="s">
        <v>5067</v>
      </c>
    </row>
    <row r="90" spans="1:10" ht="15" customHeight="1" x14ac:dyDescent="0.3">
      <c r="A90" s="2" t="s">
        <v>577</v>
      </c>
      <c r="B90" s="2" t="s">
        <v>34352</v>
      </c>
      <c r="C90" s="3">
        <v>46</v>
      </c>
      <c r="D90" s="2" t="s">
        <v>1392</v>
      </c>
      <c r="E90" s="2" t="s">
        <v>4863</v>
      </c>
      <c r="F90" s="2"/>
      <c r="G90" s="2" t="s">
        <v>5068</v>
      </c>
      <c r="H90" s="2"/>
      <c r="I90" s="2" t="s">
        <v>5069</v>
      </c>
      <c r="J90" s="4" t="s">
        <v>5070</v>
      </c>
    </row>
    <row r="91" spans="1:10" ht="15" customHeight="1" x14ac:dyDescent="0.3">
      <c r="A91" s="2" t="s">
        <v>577</v>
      </c>
      <c r="B91" s="2" t="s">
        <v>34352</v>
      </c>
      <c r="C91" s="3">
        <v>46</v>
      </c>
      <c r="D91" s="2" t="s">
        <v>1392</v>
      </c>
      <c r="E91" s="2" t="s">
        <v>4863</v>
      </c>
      <c r="F91" s="2"/>
      <c r="G91" s="2" t="s">
        <v>5071</v>
      </c>
      <c r="H91" s="2"/>
      <c r="I91" s="2" t="s">
        <v>5072</v>
      </c>
      <c r="J91" s="4" t="s">
        <v>5073</v>
      </c>
    </row>
    <row r="92" spans="1:10" ht="15" customHeight="1" x14ac:dyDescent="0.3">
      <c r="A92" s="2" t="s">
        <v>588</v>
      </c>
      <c r="B92" s="2" t="s">
        <v>34353</v>
      </c>
      <c r="C92" s="3">
        <v>47</v>
      </c>
      <c r="D92" s="2" t="s">
        <v>1403</v>
      </c>
      <c r="E92" s="2" t="s">
        <v>4863</v>
      </c>
      <c r="F92" s="2"/>
      <c r="G92" s="2" t="s">
        <v>5074</v>
      </c>
      <c r="H92" s="2" t="s">
        <v>5075</v>
      </c>
      <c r="I92" s="2" t="s">
        <v>1352</v>
      </c>
      <c r="J92" s="4" t="s">
        <v>5076</v>
      </c>
    </row>
    <row r="93" spans="1:10" ht="15" customHeight="1" x14ac:dyDescent="0.3">
      <c r="A93" s="2" t="s">
        <v>588</v>
      </c>
      <c r="B93" s="2" t="s">
        <v>34353</v>
      </c>
      <c r="C93" s="3">
        <v>47</v>
      </c>
      <c r="D93" s="2" t="s">
        <v>1403</v>
      </c>
      <c r="E93" s="2" t="s">
        <v>4863</v>
      </c>
      <c r="F93" s="2"/>
      <c r="G93" s="2" t="s">
        <v>5077</v>
      </c>
      <c r="H93" s="2" t="s">
        <v>5078</v>
      </c>
      <c r="I93" s="2" t="s">
        <v>2195</v>
      </c>
      <c r="J93" s="4" t="s">
        <v>5079</v>
      </c>
    </row>
  </sheetData>
  <autoFilter ref="A2:J93" xr:uid="{00000000-0009-0000-0000-000007000000}"/>
  <mergeCells count="1">
    <mergeCell ref="A1:J1"/>
  </mergeCells>
  <hyperlinks>
    <hyperlink ref="J3" r:id="rId1" xr:uid="{00000000-0004-0000-0700-000000000000}"/>
    <hyperlink ref="J4" r:id="rId2" xr:uid="{00000000-0004-0000-0700-000001000000}"/>
    <hyperlink ref="J5" r:id="rId3" xr:uid="{00000000-0004-0000-0700-000002000000}"/>
    <hyperlink ref="J6" r:id="rId4" xr:uid="{00000000-0004-0000-0700-000003000000}"/>
    <hyperlink ref="J7" r:id="rId5" xr:uid="{00000000-0004-0000-0700-000004000000}"/>
    <hyperlink ref="J8" r:id="rId6" xr:uid="{00000000-0004-0000-0700-000005000000}"/>
    <hyperlink ref="J9" r:id="rId7" xr:uid="{00000000-0004-0000-0700-000006000000}"/>
    <hyperlink ref="J10" r:id="rId8" xr:uid="{00000000-0004-0000-0700-000007000000}"/>
    <hyperlink ref="J11" r:id="rId9" xr:uid="{00000000-0004-0000-0700-000008000000}"/>
    <hyperlink ref="J12" r:id="rId10" xr:uid="{00000000-0004-0000-0700-000009000000}"/>
    <hyperlink ref="J13" r:id="rId11" xr:uid="{00000000-0004-0000-0700-00000A000000}"/>
    <hyperlink ref="J14" r:id="rId12" xr:uid="{00000000-0004-0000-0700-00000B000000}"/>
    <hyperlink ref="J15" r:id="rId13" xr:uid="{00000000-0004-0000-0700-00000C000000}"/>
    <hyperlink ref="J16" r:id="rId14" xr:uid="{00000000-0004-0000-0700-00000D000000}"/>
    <hyperlink ref="J17" r:id="rId15" xr:uid="{00000000-0004-0000-0700-00000E000000}"/>
    <hyperlink ref="J18" r:id="rId16" xr:uid="{00000000-0004-0000-0700-00000F000000}"/>
    <hyperlink ref="J19" r:id="rId17" xr:uid="{00000000-0004-0000-0700-000010000000}"/>
    <hyperlink ref="J20" r:id="rId18" xr:uid="{00000000-0004-0000-0700-000011000000}"/>
    <hyperlink ref="J21" r:id="rId19" xr:uid="{00000000-0004-0000-0700-000012000000}"/>
    <hyperlink ref="J22" r:id="rId20" xr:uid="{00000000-0004-0000-0700-000013000000}"/>
    <hyperlink ref="J23" r:id="rId21" xr:uid="{00000000-0004-0000-0700-000014000000}"/>
    <hyperlink ref="J24" r:id="rId22" xr:uid="{00000000-0004-0000-0700-000015000000}"/>
    <hyperlink ref="J25" r:id="rId23" xr:uid="{00000000-0004-0000-0700-000016000000}"/>
    <hyperlink ref="J26" r:id="rId24" xr:uid="{00000000-0004-0000-0700-000017000000}"/>
    <hyperlink ref="J27" r:id="rId25" xr:uid="{00000000-0004-0000-0700-000018000000}"/>
    <hyperlink ref="J28" r:id="rId26" xr:uid="{00000000-0004-0000-0700-000019000000}"/>
    <hyperlink ref="J29" r:id="rId27" xr:uid="{00000000-0004-0000-0700-00001A000000}"/>
    <hyperlink ref="J30" r:id="rId28" xr:uid="{00000000-0004-0000-0700-00001B000000}"/>
    <hyperlink ref="J31" r:id="rId29" xr:uid="{00000000-0004-0000-0700-00001C000000}"/>
    <hyperlink ref="J32" r:id="rId30" xr:uid="{00000000-0004-0000-0700-00001D000000}"/>
    <hyperlink ref="J33" r:id="rId31" xr:uid="{00000000-0004-0000-0700-00001E000000}"/>
    <hyperlink ref="J34" r:id="rId32" xr:uid="{00000000-0004-0000-0700-00001F000000}"/>
    <hyperlink ref="J35" r:id="rId33" xr:uid="{00000000-0004-0000-0700-000020000000}"/>
    <hyperlink ref="J36" r:id="rId34" xr:uid="{00000000-0004-0000-0700-000021000000}"/>
    <hyperlink ref="J37" r:id="rId35" xr:uid="{00000000-0004-0000-0700-000022000000}"/>
    <hyperlink ref="J38" r:id="rId36" xr:uid="{00000000-0004-0000-0700-000023000000}"/>
    <hyperlink ref="J39" r:id="rId37" xr:uid="{00000000-0004-0000-0700-000024000000}"/>
    <hyperlink ref="J40" r:id="rId38" xr:uid="{00000000-0004-0000-0700-000025000000}"/>
    <hyperlink ref="J41" r:id="rId39" xr:uid="{00000000-0004-0000-0700-000026000000}"/>
    <hyperlink ref="J42" r:id="rId40" xr:uid="{00000000-0004-0000-0700-000027000000}"/>
    <hyperlink ref="J43" r:id="rId41" xr:uid="{00000000-0004-0000-0700-000028000000}"/>
    <hyperlink ref="J44" r:id="rId42" xr:uid="{00000000-0004-0000-0700-000029000000}"/>
    <hyperlink ref="J45" r:id="rId43" xr:uid="{00000000-0004-0000-0700-00002A000000}"/>
    <hyperlink ref="J46" r:id="rId44" xr:uid="{00000000-0004-0000-0700-00002B000000}"/>
    <hyperlink ref="J47" r:id="rId45" xr:uid="{00000000-0004-0000-0700-00002C000000}"/>
    <hyperlink ref="J48" r:id="rId46" xr:uid="{00000000-0004-0000-0700-00002D000000}"/>
    <hyperlink ref="J49" r:id="rId47" xr:uid="{00000000-0004-0000-0700-00002E000000}"/>
    <hyperlink ref="J50" r:id="rId48" xr:uid="{00000000-0004-0000-0700-00002F000000}"/>
    <hyperlink ref="J51" r:id="rId49" xr:uid="{00000000-0004-0000-0700-000030000000}"/>
    <hyperlink ref="J52" r:id="rId50" xr:uid="{00000000-0004-0000-0700-000031000000}"/>
    <hyperlink ref="J53" r:id="rId51" xr:uid="{00000000-0004-0000-0700-000032000000}"/>
    <hyperlink ref="J54" r:id="rId52" xr:uid="{00000000-0004-0000-0700-000033000000}"/>
    <hyperlink ref="J55" r:id="rId53" xr:uid="{00000000-0004-0000-0700-000034000000}"/>
    <hyperlink ref="J56" r:id="rId54" xr:uid="{00000000-0004-0000-0700-000035000000}"/>
    <hyperlink ref="J57" r:id="rId55" xr:uid="{00000000-0004-0000-0700-000036000000}"/>
    <hyperlink ref="J58" r:id="rId56" xr:uid="{00000000-0004-0000-0700-000037000000}"/>
    <hyperlink ref="J59" r:id="rId57" xr:uid="{00000000-0004-0000-0700-000038000000}"/>
    <hyperlink ref="J60" r:id="rId58" xr:uid="{00000000-0004-0000-0700-000039000000}"/>
    <hyperlink ref="J61" r:id="rId59" xr:uid="{00000000-0004-0000-0700-00003A000000}"/>
    <hyperlink ref="J62" r:id="rId60" xr:uid="{00000000-0004-0000-0700-00003B000000}"/>
    <hyperlink ref="J63" r:id="rId61" xr:uid="{00000000-0004-0000-0700-00003C000000}"/>
    <hyperlink ref="J64" r:id="rId62" xr:uid="{00000000-0004-0000-0700-00003D000000}"/>
    <hyperlink ref="J65" r:id="rId63" xr:uid="{00000000-0004-0000-0700-00003E000000}"/>
    <hyperlink ref="J66" r:id="rId64" xr:uid="{00000000-0004-0000-0700-00003F000000}"/>
    <hyperlink ref="J67" r:id="rId65" xr:uid="{00000000-0004-0000-0700-000040000000}"/>
    <hyperlink ref="J68" r:id="rId66" xr:uid="{00000000-0004-0000-0700-000041000000}"/>
    <hyperlink ref="J69" r:id="rId67" xr:uid="{00000000-0004-0000-0700-000042000000}"/>
    <hyperlink ref="J70" r:id="rId68" xr:uid="{00000000-0004-0000-0700-000043000000}"/>
    <hyperlink ref="J71" r:id="rId69" location="ack0010m" xr:uid="{00000000-0004-0000-0700-000044000000}"/>
    <hyperlink ref="J72" r:id="rId70" xr:uid="{00000000-0004-0000-0700-000045000000}"/>
    <hyperlink ref="J73" r:id="rId71" xr:uid="{00000000-0004-0000-0700-000046000000}"/>
    <hyperlink ref="J74" r:id="rId72" xr:uid="{00000000-0004-0000-0700-000047000000}"/>
    <hyperlink ref="J75" r:id="rId73" xr:uid="{00000000-0004-0000-0700-000048000000}"/>
    <hyperlink ref="J76" r:id="rId74" xr:uid="{00000000-0004-0000-0700-000049000000}"/>
    <hyperlink ref="J77" r:id="rId75" xr:uid="{00000000-0004-0000-0700-00004A000000}"/>
    <hyperlink ref="J78" r:id="rId76" xr:uid="{00000000-0004-0000-0700-00004B000000}"/>
    <hyperlink ref="J79" r:id="rId77" xr:uid="{00000000-0004-0000-0700-00004C000000}"/>
    <hyperlink ref="J80" r:id="rId78" xr:uid="{00000000-0004-0000-0700-00004D000000}"/>
    <hyperlink ref="J81" r:id="rId79" xr:uid="{00000000-0004-0000-0700-00004E000000}"/>
    <hyperlink ref="J82" r:id="rId80" xr:uid="{00000000-0004-0000-0700-00004F000000}"/>
    <hyperlink ref="J83" r:id="rId81" xr:uid="{00000000-0004-0000-0700-000050000000}"/>
    <hyperlink ref="J84" r:id="rId82" xr:uid="{00000000-0004-0000-0700-000051000000}"/>
    <hyperlink ref="J85" r:id="rId83" xr:uid="{00000000-0004-0000-0700-000052000000}"/>
    <hyperlink ref="J86" r:id="rId84" xr:uid="{00000000-0004-0000-0700-000053000000}"/>
    <hyperlink ref="J87" r:id="rId85" xr:uid="{00000000-0004-0000-0700-000054000000}"/>
    <hyperlink ref="J88" r:id="rId86" xr:uid="{00000000-0004-0000-0700-000055000000}"/>
    <hyperlink ref="J89" r:id="rId87" xr:uid="{00000000-0004-0000-0700-000056000000}"/>
    <hyperlink ref="J90" r:id="rId88" xr:uid="{00000000-0004-0000-0700-000057000000}"/>
    <hyperlink ref="J91" r:id="rId89" xr:uid="{00000000-0004-0000-0700-000058000000}"/>
    <hyperlink ref="J92" r:id="rId90" xr:uid="{00000000-0004-0000-0700-000059000000}"/>
    <hyperlink ref="J93" r:id="rId91" xr:uid="{00000000-0004-0000-0700-00005A000000}"/>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307"/>
  <sheetViews>
    <sheetView showGridLines="0" workbookViewId="0">
      <pane xSplit="4" ySplit="2" topLeftCell="E3" activePane="bottomRight" state="frozen"/>
      <selection pane="topRight"/>
      <selection pane="bottomLeft"/>
      <selection pane="bottomRight" activeCell="A2" sqref="A2"/>
    </sheetView>
  </sheetViews>
  <sheetFormatPr defaultRowHeight="14.4" x14ac:dyDescent="0.3"/>
  <cols>
    <col min="1" max="1" width="12.6640625" customWidth="1"/>
    <col min="2" max="2" width="15.6640625" hidden="1" customWidth="1"/>
    <col min="3" max="3" width="12.6640625" hidden="1" customWidth="1"/>
    <col min="4" max="4" width="25.6640625" customWidth="1"/>
    <col min="5" max="5" width="15.6640625" customWidth="1"/>
    <col min="6" max="6" width="17.6640625" customWidth="1"/>
    <col min="7" max="7" width="30.6640625" customWidth="1"/>
    <col min="8" max="9" width="15.6640625" customWidth="1"/>
    <col min="10" max="10" width="18.6640625" customWidth="1"/>
  </cols>
  <sheetData>
    <row r="1" spans="1:10" ht="27" x14ac:dyDescent="0.3">
      <c r="A1" s="9" t="s">
        <v>5080</v>
      </c>
      <c r="B1" s="10"/>
      <c r="C1" s="10"/>
      <c r="D1" s="10"/>
      <c r="E1" s="10"/>
      <c r="F1" s="10"/>
      <c r="G1" s="10"/>
      <c r="H1" s="10"/>
      <c r="I1" s="10"/>
      <c r="J1" s="10"/>
    </row>
    <row r="2" spans="1:10" ht="24.9" customHeight="1" x14ac:dyDescent="0.3">
      <c r="A2" s="1" t="s">
        <v>1</v>
      </c>
      <c r="B2" s="1" t="s">
        <v>2</v>
      </c>
      <c r="C2" s="1" t="s">
        <v>3</v>
      </c>
      <c r="D2" s="1" t="s">
        <v>6</v>
      </c>
      <c r="E2" s="1" t="s">
        <v>626</v>
      </c>
      <c r="F2" s="1" t="s">
        <v>4859</v>
      </c>
      <c r="G2" s="1" t="s">
        <v>5081</v>
      </c>
      <c r="H2" s="1" t="s">
        <v>627</v>
      </c>
      <c r="I2" s="1" t="s">
        <v>628</v>
      </c>
      <c r="J2" s="1" t="s">
        <v>23</v>
      </c>
    </row>
    <row r="3" spans="1:10" ht="15" customHeight="1" x14ac:dyDescent="0.3">
      <c r="A3" s="2" t="s">
        <v>24</v>
      </c>
      <c r="B3" s="2" t="s">
        <v>34309</v>
      </c>
      <c r="C3" s="3">
        <v>1</v>
      </c>
      <c r="D3" s="2" t="s">
        <v>629</v>
      </c>
      <c r="E3" s="2" t="s">
        <v>664</v>
      </c>
      <c r="F3" s="2" t="s">
        <v>5082</v>
      </c>
      <c r="G3" s="2" t="s">
        <v>5083</v>
      </c>
      <c r="H3" s="2"/>
      <c r="I3" s="2"/>
      <c r="J3" s="4" t="s">
        <v>5084</v>
      </c>
    </row>
    <row r="4" spans="1:10" ht="15" customHeight="1" x14ac:dyDescent="0.3">
      <c r="A4" s="2" t="s">
        <v>24</v>
      </c>
      <c r="B4" s="2" t="s">
        <v>34309</v>
      </c>
      <c r="C4" s="3">
        <v>1</v>
      </c>
      <c r="D4" s="2" t="s">
        <v>629</v>
      </c>
      <c r="E4" s="2" t="s">
        <v>5085</v>
      </c>
      <c r="F4" s="2"/>
      <c r="G4" s="2" t="s">
        <v>5086</v>
      </c>
      <c r="H4" s="2" t="s">
        <v>1123</v>
      </c>
      <c r="I4" s="2" t="s">
        <v>1117</v>
      </c>
      <c r="J4" s="4" t="s">
        <v>5087</v>
      </c>
    </row>
    <row r="5" spans="1:10" ht="15" customHeight="1" x14ac:dyDescent="0.3">
      <c r="A5" s="2" t="s">
        <v>24</v>
      </c>
      <c r="B5" s="2" t="s">
        <v>34309</v>
      </c>
      <c r="C5" s="3">
        <v>1</v>
      </c>
      <c r="D5" s="2" t="s">
        <v>629</v>
      </c>
      <c r="E5" s="2" t="s">
        <v>5085</v>
      </c>
      <c r="F5" s="2"/>
      <c r="G5" s="2" t="s">
        <v>5088</v>
      </c>
      <c r="H5" s="2"/>
      <c r="I5" s="2" t="s">
        <v>1117</v>
      </c>
      <c r="J5" s="4" t="s">
        <v>5087</v>
      </c>
    </row>
    <row r="6" spans="1:10" ht="15" customHeight="1" x14ac:dyDescent="0.3">
      <c r="A6" s="2" t="s">
        <v>24</v>
      </c>
      <c r="B6" s="2" t="s">
        <v>34309</v>
      </c>
      <c r="C6" s="3">
        <v>1</v>
      </c>
      <c r="D6" s="2" t="s">
        <v>629</v>
      </c>
      <c r="E6" s="2" t="s">
        <v>5085</v>
      </c>
      <c r="F6" s="2"/>
      <c r="G6" s="2" t="s">
        <v>5089</v>
      </c>
      <c r="H6" s="2"/>
      <c r="I6" s="2" t="s">
        <v>1117</v>
      </c>
      <c r="J6" s="4" t="s">
        <v>5087</v>
      </c>
    </row>
    <row r="7" spans="1:10" ht="15" customHeight="1" x14ac:dyDescent="0.3">
      <c r="A7" s="2" t="s">
        <v>24</v>
      </c>
      <c r="B7" s="2" t="s">
        <v>34309</v>
      </c>
      <c r="C7" s="3">
        <v>1</v>
      </c>
      <c r="D7" s="2" t="s">
        <v>629</v>
      </c>
      <c r="E7" s="2" t="s">
        <v>5085</v>
      </c>
      <c r="F7" s="2"/>
      <c r="G7" s="2" t="s">
        <v>5090</v>
      </c>
      <c r="H7" s="2"/>
      <c r="I7" s="2" t="s">
        <v>1125</v>
      </c>
      <c r="J7" s="4" t="s">
        <v>5087</v>
      </c>
    </row>
    <row r="8" spans="1:10" ht="15" customHeight="1" x14ac:dyDescent="0.3">
      <c r="A8" s="2" t="s">
        <v>40</v>
      </c>
      <c r="B8" s="2" t="s">
        <v>34310</v>
      </c>
      <c r="C8" s="3">
        <v>2</v>
      </c>
      <c r="D8" s="2" t="s">
        <v>653</v>
      </c>
      <c r="E8" s="2" t="s">
        <v>5085</v>
      </c>
      <c r="F8" s="2"/>
      <c r="G8" s="2" t="s">
        <v>5091</v>
      </c>
      <c r="H8" s="2" t="s">
        <v>739</v>
      </c>
      <c r="I8" s="2"/>
      <c r="J8" s="4" t="s">
        <v>666</v>
      </c>
    </row>
    <row r="9" spans="1:10" ht="15" customHeight="1" x14ac:dyDescent="0.3">
      <c r="A9" s="2" t="s">
        <v>40</v>
      </c>
      <c r="B9" s="2" t="s">
        <v>34310</v>
      </c>
      <c r="C9" s="3">
        <v>2</v>
      </c>
      <c r="D9" s="2" t="s">
        <v>653</v>
      </c>
      <c r="E9" s="2" t="s">
        <v>664</v>
      </c>
      <c r="F9" s="2" t="s">
        <v>5082</v>
      </c>
      <c r="G9" s="2" t="s">
        <v>5092</v>
      </c>
      <c r="H9" s="2" t="s">
        <v>700</v>
      </c>
      <c r="I9" s="2"/>
      <c r="J9" s="4" t="s">
        <v>666</v>
      </c>
    </row>
    <row r="10" spans="1:10" ht="15" customHeight="1" x14ac:dyDescent="0.3">
      <c r="A10" s="2" t="s">
        <v>40</v>
      </c>
      <c r="B10" s="2" t="s">
        <v>34310</v>
      </c>
      <c r="C10" s="3">
        <v>2</v>
      </c>
      <c r="D10" s="2" t="s">
        <v>653</v>
      </c>
      <c r="E10" s="2" t="s">
        <v>5085</v>
      </c>
      <c r="F10" s="2"/>
      <c r="G10" s="2" t="s">
        <v>5093</v>
      </c>
      <c r="H10" s="2" t="s">
        <v>700</v>
      </c>
      <c r="I10" s="2"/>
      <c r="J10" s="4" t="s">
        <v>666</v>
      </c>
    </row>
    <row r="11" spans="1:10" ht="15" customHeight="1" x14ac:dyDescent="0.3">
      <c r="A11" s="2" t="s">
        <v>40</v>
      </c>
      <c r="B11" s="2" t="s">
        <v>34310</v>
      </c>
      <c r="C11" s="3">
        <v>2</v>
      </c>
      <c r="D11" s="2" t="s">
        <v>653</v>
      </c>
      <c r="E11" s="2" t="s">
        <v>5085</v>
      </c>
      <c r="F11" s="2"/>
      <c r="G11" s="2" t="s">
        <v>5094</v>
      </c>
      <c r="H11" s="2" t="s">
        <v>790</v>
      </c>
      <c r="I11" s="2"/>
      <c r="J11" s="4" t="s">
        <v>666</v>
      </c>
    </row>
    <row r="12" spans="1:10" ht="15" customHeight="1" x14ac:dyDescent="0.3">
      <c r="A12" s="2" t="s">
        <v>40</v>
      </c>
      <c r="B12" s="2" t="s">
        <v>34310</v>
      </c>
      <c r="C12" s="3">
        <v>2</v>
      </c>
      <c r="D12" s="2" t="s">
        <v>653</v>
      </c>
      <c r="E12" s="2" t="s">
        <v>5085</v>
      </c>
      <c r="F12" s="2"/>
      <c r="G12" s="2" t="s">
        <v>5095</v>
      </c>
      <c r="H12" s="2" t="s">
        <v>790</v>
      </c>
      <c r="I12" s="2"/>
      <c r="J12" s="4" t="s">
        <v>666</v>
      </c>
    </row>
    <row r="13" spans="1:10" ht="15" customHeight="1" x14ac:dyDescent="0.3">
      <c r="A13" s="2" t="s">
        <v>40</v>
      </c>
      <c r="B13" s="2" t="s">
        <v>34310</v>
      </c>
      <c r="C13" s="3">
        <v>2</v>
      </c>
      <c r="D13" s="2" t="s">
        <v>653</v>
      </c>
      <c r="E13" s="2" t="s">
        <v>5085</v>
      </c>
      <c r="F13" s="2"/>
      <c r="G13" s="2" t="s">
        <v>5096</v>
      </c>
      <c r="H13" s="2" t="s">
        <v>853</v>
      </c>
      <c r="I13" s="2"/>
      <c r="J13" s="4" t="s">
        <v>666</v>
      </c>
    </row>
    <row r="14" spans="1:10" ht="15" customHeight="1" x14ac:dyDescent="0.3">
      <c r="A14" s="2" t="s">
        <v>40</v>
      </c>
      <c r="B14" s="2" t="s">
        <v>34310</v>
      </c>
      <c r="C14" s="3">
        <v>2</v>
      </c>
      <c r="D14" s="2" t="s">
        <v>653</v>
      </c>
      <c r="E14" s="2" t="s">
        <v>5085</v>
      </c>
      <c r="F14" s="2"/>
      <c r="G14" s="2" t="s">
        <v>5097</v>
      </c>
      <c r="H14" s="2" t="s">
        <v>853</v>
      </c>
      <c r="I14" s="2"/>
      <c r="J14" s="4" t="s">
        <v>666</v>
      </c>
    </row>
    <row r="15" spans="1:10" ht="15" customHeight="1" x14ac:dyDescent="0.3">
      <c r="A15" s="2" t="s">
        <v>40</v>
      </c>
      <c r="B15" s="2" t="s">
        <v>34310</v>
      </c>
      <c r="C15" s="3">
        <v>2</v>
      </c>
      <c r="D15" s="2" t="s">
        <v>653</v>
      </c>
      <c r="E15" s="2" t="s">
        <v>664</v>
      </c>
      <c r="F15" s="2" t="s">
        <v>5082</v>
      </c>
      <c r="G15" s="2" t="s">
        <v>5098</v>
      </c>
      <c r="H15" s="2" t="s">
        <v>675</v>
      </c>
      <c r="I15" s="2"/>
      <c r="J15" s="4" t="s">
        <v>666</v>
      </c>
    </row>
    <row r="16" spans="1:10" ht="15" customHeight="1" x14ac:dyDescent="0.3">
      <c r="A16" s="2" t="s">
        <v>40</v>
      </c>
      <c r="B16" s="2" t="s">
        <v>34310</v>
      </c>
      <c r="C16" s="3">
        <v>2</v>
      </c>
      <c r="D16" s="2" t="s">
        <v>653</v>
      </c>
      <c r="E16" s="2" t="s">
        <v>5085</v>
      </c>
      <c r="F16" s="2"/>
      <c r="G16" s="2" t="s">
        <v>5099</v>
      </c>
      <c r="H16" s="2" t="s">
        <v>675</v>
      </c>
      <c r="I16" s="2"/>
      <c r="J16" s="4" t="s">
        <v>666</v>
      </c>
    </row>
    <row r="17" spans="1:10" ht="15" customHeight="1" x14ac:dyDescent="0.3">
      <c r="A17" s="2" t="s">
        <v>40</v>
      </c>
      <c r="B17" s="2" t="s">
        <v>34310</v>
      </c>
      <c r="C17" s="3">
        <v>2</v>
      </c>
      <c r="D17" s="2" t="s">
        <v>653</v>
      </c>
      <c r="E17" s="2" t="s">
        <v>5085</v>
      </c>
      <c r="F17" s="2"/>
      <c r="G17" s="2" t="s">
        <v>5100</v>
      </c>
      <c r="H17" s="2" t="s">
        <v>851</v>
      </c>
      <c r="I17" s="2"/>
      <c r="J17" s="4" t="s">
        <v>666</v>
      </c>
    </row>
    <row r="18" spans="1:10" ht="15" customHeight="1" x14ac:dyDescent="0.3">
      <c r="A18" s="2" t="s">
        <v>40</v>
      </c>
      <c r="B18" s="2" t="s">
        <v>34310</v>
      </c>
      <c r="C18" s="3">
        <v>2</v>
      </c>
      <c r="D18" s="2" t="s">
        <v>653</v>
      </c>
      <c r="E18" s="2" t="s">
        <v>5085</v>
      </c>
      <c r="F18" s="2"/>
      <c r="G18" s="2" t="s">
        <v>5101</v>
      </c>
      <c r="H18" s="2" t="s">
        <v>957</v>
      </c>
      <c r="I18" s="2"/>
      <c r="J18" s="4" t="s">
        <v>666</v>
      </c>
    </row>
    <row r="19" spans="1:10" ht="15" customHeight="1" x14ac:dyDescent="0.3">
      <c r="A19" s="2" t="s">
        <v>40</v>
      </c>
      <c r="B19" s="2" t="s">
        <v>34310</v>
      </c>
      <c r="C19" s="3">
        <v>2</v>
      </c>
      <c r="D19" s="2" t="s">
        <v>653</v>
      </c>
      <c r="E19" s="2" t="s">
        <v>5085</v>
      </c>
      <c r="F19" s="2"/>
      <c r="G19" s="2" t="s">
        <v>785</v>
      </c>
      <c r="H19" s="2" t="s">
        <v>957</v>
      </c>
      <c r="I19" s="2"/>
      <c r="J19" s="4" t="s">
        <v>666</v>
      </c>
    </row>
    <row r="20" spans="1:10" ht="15" customHeight="1" x14ac:dyDescent="0.3">
      <c r="A20" s="2" t="s">
        <v>40</v>
      </c>
      <c r="B20" s="2" t="s">
        <v>34310</v>
      </c>
      <c r="C20" s="3">
        <v>2</v>
      </c>
      <c r="D20" s="2" t="s">
        <v>653</v>
      </c>
      <c r="E20" s="2" t="s">
        <v>5102</v>
      </c>
      <c r="F20" s="2" t="s">
        <v>1739</v>
      </c>
      <c r="G20" s="2" t="s">
        <v>5103</v>
      </c>
      <c r="H20" s="2"/>
      <c r="I20" s="2"/>
      <c r="J20" s="4" t="s">
        <v>5104</v>
      </c>
    </row>
    <row r="21" spans="1:10" ht="15" customHeight="1" x14ac:dyDescent="0.3">
      <c r="A21" s="2" t="s">
        <v>40</v>
      </c>
      <c r="B21" s="2" t="s">
        <v>34310</v>
      </c>
      <c r="C21" s="3">
        <v>2</v>
      </c>
      <c r="D21" s="2" t="s">
        <v>653</v>
      </c>
      <c r="E21" s="2" t="s">
        <v>5105</v>
      </c>
      <c r="F21" s="2" t="s">
        <v>187</v>
      </c>
      <c r="G21" s="2" t="s">
        <v>5106</v>
      </c>
      <c r="H21" s="2"/>
      <c r="I21" s="2"/>
      <c r="J21" s="4" t="s">
        <v>5107</v>
      </c>
    </row>
    <row r="22" spans="1:10" ht="15" customHeight="1" x14ac:dyDescent="0.3">
      <c r="A22" s="2" t="s">
        <v>40</v>
      </c>
      <c r="B22" s="2" t="s">
        <v>34310</v>
      </c>
      <c r="C22" s="3">
        <v>2</v>
      </c>
      <c r="D22" s="2" t="s">
        <v>653</v>
      </c>
      <c r="E22" s="2" t="s">
        <v>664</v>
      </c>
      <c r="F22" s="2" t="s">
        <v>5082</v>
      </c>
      <c r="G22" s="2" t="s">
        <v>5086</v>
      </c>
      <c r="H22" s="2"/>
      <c r="I22" s="2"/>
      <c r="J22" s="4" t="s">
        <v>5108</v>
      </c>
    </row>
    <row r="23" spans="1:10" ht="15" customHeight="1" x14ac:dyDescent="0.3">
      <c r="A23" s="2" t="s">
        <v>40</v>
      </c>
      <c r="B23" s="2" t="s">
        <v>34310</v>
      </c>
      <c r="C23" s="3">
        <v>2</v>
      </c>
      <c r="D23" s="2" t="s">
        <v>653</v>
      </c>
      <c r="E23" s="2" t="s">
        <v>664</v>
      </c>
      <c r="F23" s="2" t="s">
        <v>5082</v>
      </c>
      <c r="G23" s="2" t="s">
        <v>5109</v>
      </c>
      <c r="H23" s="2"/>
      <c r="I23" s="2"/>
      <c r="J23" s="4" t="s">
        <v>5110</v>
      </c>
    </row>
    <row r="24" spans="1:10" ht="15" customHeight="1" x14ac:dyDescent="0.3">
      <c r="A24" s="2" t="s">
        <v>40</v>
      </c>
      <c r="B24" s="2" t="s">
        <v>34310</v>
      </c>
      <c r="C24" s="3">
        <v>2</v>
      </c>
      <c r="D24" s="2" t="s">
        <v>653</v>
      </c>
      <c r="E24" s="2" t="s">
        <v>664</v>
      </c>
      <c r="F24" s="2" t="s">
        <v>5082</v>
      </c>
      <c r="G24" s="2" t="s">
        <v>5111</v>
      </c>
      <c r="H24" s="2"/>
      <c r="I24" s="2"/>
      <c r="J24" s="4" t="s">
        <v>5112</v>
      </c>
    </row>
    <row r="25" spans="1:10" ht="15" customHeight="1" x14ac:dyDescent="0.3">
      <c r="A25" s="2" t="s">
        <v>40</v>
      </c>
      <c r="B25" s="2" t="s">
        <v>34310</v>
      </c>
      <c r="C25" s="3">
        <v>2</v>
      </c>
      <c r="D25" s="2" t="s">
        <v>653</v>
      </c>
      <c r="E25" s="2" t="s">
        <v>664</v>
      </c>
      <c r="F25" s="2" t="s">
        <v>5113</v>
      </c>
      <c r="G25" s="2" t="s">
        <v>5089</v>
      </c>
      <c r="H25" s="2"/>
      <c r="I25" s="2"/>
      <c r="J25" s="4" t="s">
        <v>5114</v>
      </c>
    </row>
    <row r="26" spans="1:10" ht="15" customHeight="1" x14ac:dyDescent="0.3">
      <c r="A26" s="2" t="s">
        <v>40</v>
      </c>
      <c r="B26" s="2" t="s">
        <v>34310</v>
      </c>
      <c r="C26" s="3">
        <v>2</v>
      </c>
      <c r="D26" s="2" t="s">
        <v>653</v>
      </c>
      <c r="E26" s="2" t="s">
        <v>5085</v>
      </c>
      <c r="F26" s="2"/>
      <c r="G26" s="2" t="s">
        <v>5115</v>
      </c>
      <c r="H26" s="2"/>
      <c r="I26" s="2" t="s">
        <v>945</v>
      </c>
      <c r="J26" s="4" t="s">
        <v>5116</v>
      </c>
    </row>
    <row r="27" spans="1:10" ht="15" customHeight="1" x14ac:dyDescent="0.3">
      <c r="A27" s="2" t="s">
        <v>40</v>
      </c>
      <c r="B27" s="2" t="s">
        <v>34310</v>
      </c>
      <c r="C27" s="3">
        <v>2</v>
      </c>
      <c r="D27" s="2" t="s">
        <v>653</v>
      </c>
      <c r="E27" s="2" t="s">
        <v>5085</v>
      </c>
      <c r="F27" s="2"/>
      <c r="G27" s="2" t="s">
        <v>5117</v>
      </c>
      <c r="H27" s="2" t="s">
        <v>695</v>
      </c>
      <c r="I27" s="2" t="s">
        <v>1117</v>
      </c>
      <c r="J27" s="4" t="s">
        <v>5116</v>
      </c>
    </row>
    <row r="28" spans="1:10" ht="15" customHeight="1" x14ac:dyDescent="0.3">
      <c r="A28" s="2" t="s">
        <v>40</v>
      </c>
      <c r="B28" s="2" t="s">
        <v>34310</v>
      </c>
      <c r="C28" s="3">
        <v>2</v>
      </c>
      <c r="D28" s="2" t="s">
        <v>653</v>
      </c>
      <c r="E28" s="2" t="s">
        <v>5085</v>
      </c>
      <c r="F28" s="2"/>
      <c r="G28" s="2" t="s">
        <v>5086</v>
      </c>
      <c r="H28" s="2" t="s">
        <v>759</v>
      </c>
      <c r="I28" s="2" t="s">
        <v>1117</v>
      </c>
      <c r="J28" s="4" t="s">
        <v>5116</v>
      </c>
    </row>
    <row r="29" spans="1:10" ht="15" customHeight="1" x14ac:dyDescent="0.3">
      <c r="A29" s="2" t="s">
        <v>56</v>
      </c>
      <c r="B29" s="2" t="s">
        <v>34311</v>
      </c>
      <c r="C29" s="3">
        <v>3</v>
      </c>
      <c r="D29" s="2" t="s">
        <v>732</v>
      </c>
      <c r="E29" s="2" t="s">
        <v>5105</v>
      </c>
      <c r="F29" s="2" t="s">
        <v>5118</v>
      </c>
      <c r="G29" s="2" t="s">
        <v>5119</v>
      </c>
      <c r="H29" s="2" t="s">
        <v>695</v>
      </c>
      <c r="I29" s="2"/>
      <c r="J29" s="4" t="s">
        <v>5120</v>
      </c>
    </row>
    <row r="30" spans="1:10" ht="15" customHeight="1" x14ac:dyDescent="0.3">
      <c r="A30" s="2" t="s">
        <v>56</v>
      </c>
      <c r="B30" s="2" t="s">
        <v>34311</v>
      </c>
      <c r="C30" s="3">
        <v>3</v>
      </c>
      <c r="D30" s="2" t="s">
        <v>732</v>
      </c>
      <c r="E30" s="2" t="s">
        <v>664</v>
      </c>
      <c r="F30" s="2" t="s">
        <v>5082</v>
      </c>
      <c r="G30" s="2" t="s">
        <v>5121</v>
      </c>
      <c r="H30" s="2" t="s">
        <v>1123</v>
      </c>
      <c r="I30" s="2"/>
      <c r="J30" s="4" t="s">
        <v>5122</v>
      </c>
    </row>
    <row r="31" spans="1:10" ht="15" customHeight="1" x14ac:dyDescent="0.3">
      <c r="A31" s="2" t="s">
        <v>56</v>
      </c>
      <c r="B31" s="2" t="s">
        <v>34311</v>
      </c>
      <c r="C31" s="3">
        <v>3</v>
      </c>
      <c r="D31" s="2" t="s">
        <v>732</v>
      </c>
      <c r="E31" s="2" t="s">
        <v>5105</v>
      </c>
      <c r="F31" s="2" t="s">
        <v>5082</v>
      </c>
      <c r="G31" s="2" t="s">
        <v>5123</v>
      </c>
      <c r="H31" s="2" t="s">
        <v>632</v>
      </c>
      <c r="I31" s="2"/>
      <c r="J31" s="4" t="s">
        <v>5124</v>
      </c>
    </row>
    <row r="32" spans="1:10" ht="15" customHeight="1" x14ac:dyDescent="0.3">
      <c r="A32" s="2" t="s">
        <v>56</v>
      </c>
      <c r="B32" s="2" t="s">
        <v>34311</v>
      </c>
      <c r="C32" s="3">
        <v>3</v>
      </c>
      <c r="D32" s="2" t="s">
        <v>732</v>
      </c>
      <c r="E32" s="2" t="s">
        <v>5105</v>
      </c>
      <c r="F32" s="2" t="s">
        <v>1759</v>
      </c>
      <c r="G32" s="2" t="s">
        <v>5125</v>
      </c>
      <c r="H32" s="2" t="s">
        <v>932</v>
      </c>
      <c r="I32" s="2"/>
      <c r="J32" s="4" t="s">
        <v>5126</v>
      </c>
    </row>
    <row r="33" spans="1:10" ht="15" customHeight="1" x14ac:dyDescent="0.3">
      <c r="A33" s="2" t="s">
        <v>56</v>
      </c>
      <c r="B33" s="2" t="s">
        <v>34311</v>
      </c>
      <c r="C33" s="3">
        <v>3</v>
      </c>
      <c r="D33" s="2" t="s">
        <v>732</v>
      </c>
      <c r="E33" s="2" t="s">
        <v>5105</v>
      </c>
      <c r="F33" s="2" t="s">
        <v>5127</v>
      </c>
      <c r="G33" s="2" t="s">
        <v>5125</v>
      </c>
      <c r="H33" s="2"/>
      <c r="I33" s="2"/>
      <c r="J33" s="4" t="s">
        <v>5128</v>
      </c>
    </row>
    <row r="34" spans="1:10" ht="15" customHeight="1" x14ac:dyDescent="0.3">
      <c r="A34" s="2" t="s">
        <v>56</v>
      </c>
      <c r="B34" s="2" t="s">
        <v>34311</v>
      </c>
      <c r="C34" s="3">
        <v>3</v>
      </c>
      <c r="D34" s="2" t="s">
        <v>732</v>
      </c>
      <c r="E34" s="2" t="s">
        <v>5129</v>
      </c>
      <c r="F34" s="2" t="s">
        <v>5130</v>
      </c>
      <c r="G34" s="2" t="s">
        <v>5125</v>
      </c>
      <c r="H34" s="2"/>
      <c r="I34" s="2"/>
      <c r="J34" s="4" t="s">
        <v>5126</v>
      </c>
    </row>
    <row r="35" spans="1:10" ht="15" customHeight="1" x14ac:dyDescent="0.3">
      <c r="A35" s="2" t="s">
        <v>56</v>
      </c>
      <c r="B35" s="2" t="s">
        <v>34311</v>
      </c>
      <c r="C35" s="3">
        <v>3</v>
      </c>
      <c r="D35" s="2" t="s">
        <v>732</v>
      </c>
      <c r="E35" s="2" t="s">
        <v>5105</v>
      </c>
      <c r="F35" s="2" t="s">
        <v>5131</v>
      </c>
      <c r="G35" s="2" t="s">
        <v>5132</v>
      </c>
      <c r="H35" s="2"/>
      <c r="I35" s="2"/>
      <c r="J35" s="4" t="s">
        <v>5133</v>
      </c>
    </row>
    <row r="36" spans="1:10" ht="15" customHeight="1" x14ac:dyDescent="0.3">
      <c r="A36" s="2" t="s">
        <v>56</v>
      </c>
      <c r="B36" s="2" t="s">
        <v>34311</v>
      </c>
      <c r="C36" s="3">
        <v>3</v>
      </c>
      <c r="D36" s="2" t="s">
        <v>732</v>
      </c>
      <c r="E36" s="2" t="s">
        <v>5085</v>
      </c>
      <c r="F36" s="2"/>
      <c r="G36" s="2" t="s">
        <v>5134</v>
      </c>
      <c r="H36" s="2" t="s">
        <v>1117</v>
      </c>
      <c r="I36" s="2" t="s">
        <v>945</v>
      </c>
      <c r="J36" s="4" t="s">
        <v>5135</v>
      </c>
    </row>
    <row r="37" spans="1:10" ht="15" customHeight="1" x14ac:dyDescent="0.3">
      <c r="A37" s="2" t="s">
        <v>56</v>
      </c>
      <c r="B37" s="2" t="s">
        <v>34311</v>
      </c>
      <c r="C37" s="3">
        <v>3</v>
      </c>
      <c r="D37" s="2" t="s">
        <v>732</v>
      </c>
      <c r="E37" s="2" t="s">
        <v>5085</v>
      </c>
      <c r="F37" s="2"/>
      <c r="G37" s="2" t="s">
        <v>5136</v>
      </c>
      <c r="H37" s="2"/>
      <c r="I37" s="2" t="s">
        <v>945</v>
      </c>
      <c r="J37" s="4" t="s">
        <v>5135</v>
      </c>
    </row>
    <row r="38" spans="1:10" ht="15" customHeight="1" x14ac:dyDescent="0.3">
      <c r="A38" s="2" t="s">
        <v>56</v>
      </c>
      <c r="B38" s="2" t="s">
        <v>34311</v>
      </c>
      <c r="C38" s="3">
        <v>3</v>
      </c>
      <c r="D38" s="2" t="s">
        <v>732</v>
      </c>
      <c r="E38" s="2" t="s">
        <v>5085</v>
      </c>
      <c r="F38" s="2"/>
      <c r="G38" s="2" t="s">
        <v>5137</v>
      </c>
      <c r="H38" s="2"/>
      <c r="I38" s="2" t="s">
        <v>945</v>
      </c>
      <c r="J38" s="4" t="s">
        <v>5135</v>
      </c>
    </row>
    <row r="39" spans="1:10" ht="15" customHeight="1" x14ac:dyDescent="0.3">
      <c r="A39" s="2" t="s">
        <v>56</v>
      </c>
      <c r="B39" s="2" t="s">
        <v>34311</v>
      </c>
      <c r="C39" s="3">
        <v>3</v>
      </c>
      <c r="D39" s="2" t="s">
        <v>732</v>
      </c>
      <c r="E39" s="2" t="s">
        <v>5085</v>
      </c>
      <c r="F39" s="2"/>
      <c r="G39" s="2" t="s">
        <v>5138</v>
      </c>
      <c r="H39" s="2"/>
      <c r="I39" s="2" t="s">
        <v>945</v>
      </c>
      <c r="J39" s="4" t="s">
        <v>5135</v>
      </c>
    </row>
    <row r="40" spans="1:10" ht="15" customHeight="1" x14ac:dyDescent="0.3">
      <c r="A40" s="2" t="s">
        <v>56</v>
      </c>
      <c r="B40" s="2" t="s">
        <v>34311</v>
      </c>
      <c r="C40" s="3">
        <v>3</v>
      </c>
      <c r="D40" s="2" t="s">
        <v>732</v>
      </c>
      <c r="E40" s="2" t="s">
        <v>5085</v>
      </c>
      <c r="F40" s="2"/>
      <c r="G40" s="2" t="s">
        <v>5139</v>
      </c>
      <c r="H40" s="2"/>
      <c r="I40" s="2" t="s">
        <v>945</v>
      </c>
      <c r="J40" s="4" t="s">
        <v>5135</v>
      </c>
    </row>
    <row r="41" spans="1:10" ht="15" customHeight="1" x14ac:dyDescent="0.3">
      <c r="A41" s="2" t="s">
        <v>56</v>
      </c>
      <c r="B41" s="2" t="s">
        <v>34311</v>
      </c>
      <c r="C41" s="3">
        <v>3</v>
      </c>
      <c r="D41" s="2" t="s">
        <v>732</v>
      </c>
      <c r="E41" s="2" t="s">
        <v>5085</v>
      </c>
      <c r="F41" s="2"/>
      <c r="G41" s="2" t="s">
        <v>5140</v>
      </c>
      <c r="H41" s="2"/>
      <c r="I41" s="2" t="s">
        <v>945</v>
      </c>
      <c r="J41" s="4" t="s">
        <v>5135</v>
      </c>
    </row>
    <row r="42" spans="1:10" ht="15" customHeight="1" x14ac:dyDescent="0.3">
      <c r="A42" s="2" t="s">
        <v>56</v>
      </c>
      <c r="B42" s="2" t="s">
        <v>34311</v>
      </c>
      <c r="C42" s="3">
        <v>3</v>
      </c>
      <c r="D42" s="2" t="s">
        <v>732</v>
      </c>
      <c r="E42" s="2" t="s">
        <v>5085</v>
      </c>
      <c r="F42" s="2"/>
      <c r="G42" s="2" t="s">
        <v>5141</v>
      </c>
      <c r="H42" s="2"/>
      <c r="I42" s="2" t="s">
        <v>945</v>
      </c>
      <c r="J42" s="4" t="s">
        <v>5135</v>
      </c>
    </row>
    <row r="43" spans="1:10" ht="15" customHeight="1" x14ac:dyDescent="0.3">
      <c r="A43" s="2" t="s">
        <v>56</v>
      </c>
      <c r="B43" s="2" t="s">
        <v>34311</v>
      </c>
      <c r="C43" s="3">
        <v>3</v>
      </c>
      <c r="D43" s="2" t="s">
        <v>732</v>
      </c>
      <c r="E43" s="2" t="s">
        <v>5085</v>
      </c>
      <c r="F43" s="2"/>
      <c r="G43" s="2" t="s">
        <v>5142</v>
      </c>
      <c r="H43" s="2"/>
      <c r="I43" s="2" t="s">
        <v>945</v>
      </c>
      <c r="J43" s="4" t="s">
        <v>5135</v>
      </c>
    </row>
    <row r="44" spans="1:10" ht="15" customHeight="1" x14ac:dyDescent="0.3">
      <c r="A44" s="2" t="s">
        <v>56</v>
      </c>
      <c r="B44" s="2" t="s">
        <v>34311</v>
      </c>
      <c r="C44" s="3">
        <v>3</v>
      </c>
      <c r="D44" s="2" t="s">
        <v>732</v>
      </c>
      <c r="E44" s="2" t="s">
        <v>5085</v>
      </c>
      <c r="F44" s="2"/>
      <c r="G44" s="2" t="s">
        <v>5143</v>
      </c>
      <c r="H44" s="2"/>
      <c r="I44" s="2" t="s">
        <v>945</v>
      </c>
      <c r="J44" s="4" t="s">
        <v>5135</v>
      </c>
    </row>
    <row r="45" spans="1:10" ht="15" customHeight="1" x14ac:dyDescent="0.3">
      <c r="A45" s="2" t="s">
        <v>56</v>
      </c>
      <c r="B45" s="2" t="s">
        <v>34311</v>
      </c>
      <c r="C45" s="3">
        <v>3</v>
      </c>
      <c r="D45" s="2" t="s">
        <v>732</v>
      </c>
      <c r="E45" s="2" t="s">
        <v>5085</v>
      </c>
      <c r="F45" s="2"/>
      <c r="G45" s="2" t="s">
        <v>5144</v>
      </c>
      <c r="H45" s="2"/>
      <c r="I45" s="2" t="s">
        <v>1117</v>
      </c>
      <c r="J45" s="4" t="s">
        <v>5135</v>
      </c>
    </row>
    <row r="46" spans="1:10" ht="15" customHeight="1" x14ac:dyDescent="0.3">
      <c r="A46" s="2" t="s">
        <v>56</v>
      </c>
      <c r="B46" s="2" t="s">
        <v>34311</v>
      </c>
      <c r="C46" s="3">
        <v>3</v>
      </c>
      <c r="D46" s="2" t="s">
        <v>732</v>
      </c>
      <c r="E46" s="2" t="s">
        <v>5085</v>
      </c>
      <c r="F46" s="2"/>
      <c r="G46" s="2" t="s">
        <v>5088</v>
      </c>
      <c r="H46" s="2"/>
      <c r="I46" s="2" t="s">
        <v>1117</v>
      </c>
      <c r="J46" s="4" t="s">
        <v>5135</v>
      </c>
    </row>
    <row r="47" spans="1:10" ht="15" customHeight="1" x14ac:dyDescent="0.3">
      <c r="A47" s="2" t="s">
        <v>56</v>
      </c>
      <c r="B47" s="2" t="s">
        <v>34311</v>
      </c>
      <c r="C47" s="3">
        <v>3</v>
      </c>
      <c r="D47" s="2" t="s">
        <v>732</v>
      </c>
      <c r="E47" s="2" t="s">
        <v>5085</v>
      </c>
      <c r="F47" s="2"/>
      <c r="G47" s="2" t="s">
        <v>5136</v>
      </c>
      <c r="H47" s="2" t="s">
        <v>759</v>
      </c>
      <c r="I47" s="2" t="s">
        <v>695</v>
      </c>
      <c r="J47" s="4" t="s">
        <v>5135</v>
      </c>
    </row>
    <row r="48" spans="1:10" ht="15" customHeight="1" x14ac:dyDescent="0.3">
      <c r="A48" s="2" t="s">
        <v>56</v>
      </c>
      <c r="B48" s="2" t="s">
        <v>34311</v>
      </c>
      <c r="C48" s="3">
        <v>3</v>
      </c>
      <c r="D48" s="2" t="s">
        <v>732</v>
      </c>
      <c r="E48" s="2" t="s">
        <v>5085</v>
      </c>
      <c r="F48" s="2"/>
      <c r="G48" s="2" t="s">
        <v>5086</v>
      </c>
      <c r="H48" s="2"/>
      <c r="I48" s="2" t="s">
        <v>695</v>
      </c>
      <c r="J48" s="4" t="s">
        <v>5135</v>
      </c>
    </row>
    <row r="49" spans="1:10" ht="15" customHeight="1" x14ac:dyDescent="0.3">
      <c r="A49" s="2" t="s">
        <v>56</v>
      </c>
      <c r="B49" s="2" t="s">
        <v>34311</v>
      </c>
      <c r="C49" s="3">
        <v>3</v>
      </c>
      <c r="D49" s="2" t="s">
        <v>732</v>
      </c>
      <c r="E49" s="2" t="s">
        <v>5085</v>
      </c>
      <c r="F49" s="2"/>
      <c r="G49" s="2" t="s">
        <v>5145</v>
      </c>
      <c r="H49" s="2"/>
      <c r="I49" s="2" t="s">
        <v>695</v>
      </c>
      <c r="J49" s="4" t="s">
        <v>5135</v>
      </c>
    </row>
    <row r="50" spans="1:10" ht="15" customHeight="1" x14ac:dyDescent="0.3">
      <c r="A50" s="2" t="s">
        <v>56</v>
      </c>
      <c r="B50" s="2" t="s">
        <v>34311</v>
      </c>
      <c r="C50" s="3">
        <v>3</v>
      </c>
      <c r="D50" s="2" t="s">
        <v>732</v>
      </c>
      <c r="E50" s="2" t="s">
        <v>5085</v>
      </c>
      <c r="F50" s="2"/>
      <c r="G50" s="2" t="s">
        <v>5146</v>
      </c>
      <c r="H50" s="2"/>
      <c r="I50" s="2" t="s">
        <v>759</v>
      </c>
      <c r="J50" s="4" t="s">
        <v>5135</v>
      </c>
    </row>
    <row r="51" spans="1:10" ht="15" customHeight="1" x14ac:dyDescent="0.3">
      <c r="A51" s="2" t="s">
        <v>56</v>
      </c>
      <c r="B51" s="2" t="s">
        <v>34311</v>
      </c>
      <c r="C51" s="3">
        <v>3</v>
      </c>
      <c r="D51" s="2" t="s">
        <v>732</v>
      </c>
      <c r="E51" s="2" t="s">
        <v>5085</v>
      </c>
      <c r="F51" s="2"/>
      <c r="G51" s="2" t="s">
        <v>5147</v>
      </c>
      <c r="H51" s="2"/>
      <c r="I51" s="2" t="s">
        <v>4522</v>
      </c>
      <c r="J51" s="4" t="s">
        <v>5135</v>
      </c>
    </row>
    <row r="52" spans="1:10" ht="15" customHeight="1" x14ac:dyDescent="0.3">
      <c r="A52" s="2" t="s">
        <v>56</v>
      </c>
      <c r="B52" s="2" t="s">
        <v>34311</v>
      </c>
      <c r="C52" s="3">
        <v>3</v>
      </c>
      <c r="D52" s="2" t="s">
        <v>732</v>
      </c>
      <c r="E52" s="2" t="s">
        <v>5085</v>
      </c>
      <c r="F52" s="2"/>
      <c r="G52" s="2" t="s">
        <v>5148</v>
      </c>
      <c r="H52" s="2"/>
      <c r="I52" s="2" t="s">
        <v>4522</v>
      </c>
      <c r="J52" s="4" t="s">
        <v>5135</v>
      </c>
    </row>
    <row r="53" spans="1:10" ht="15" customHeight="1" x14ac:dyDescent="0.3">
      <c r="A53" s="2" t="s">
        <v>56</v>
      </c>
      <c r="B53" s="2" t="s">
        <v>34311</v>
      </c>
      <c r="C53" s="3">
        <v>3</v>
      </c>
      <c r="D53" s="2" t="s">
        <v>732</v>
      </c>
      <c r="E53" s="2" t="s">
        <v>5085</v>
      </c>
      <c r="F53" s="2"/>
      <c r="G53" s="2" t="s">
        <v>5149</v>
      </c>
      <c r="H53" s="2"/>
      <c r="I53" s="2" t="s">
        <v>1123</v>
      </c>
      <c r="J53" s="4" t="s">
        <v>5135</v>
      </c>
    </row>
    <row r="54" spans="1:10" ht="15" customHeight="1" x14ac:dyDescent="0.3">
      <c r="A54" s="2" t="s">
        <v>69</v>
      </c>
      <c r="B54" s="2" t="s">
        <v>34312</v>
      </c>
      <c r="C54" s="3">
        <v>4</v>
      </c>
      <c r="D54" s="2" t="s">
        <v>756</v>
      </c>
      <c r="E54" s="2" t="s">
        <v>664</v>
      </c>
      <c r="F54" s="2"/>
      <c r="G54" s="2" t="s">
        <v>5150</v>
      </c>
      <c r="H54" s="2" t="s">
        <v>1117</v>
      </c>
      <c r="I54" s="2"/>
      <c r="J54" s="4" t="s">
        <v>81</v>
      </c>
    </row>
    <row r="55" spans="1:10" ht="15" customHeight="1" x14ac:dyDescent="0.3">
      <c r="A55" s="2" t="s">
        <v>69</v>
      </c>
      <c r="B55" s="2" t="s">
        <v>34312</v>
      </c>
      <c r="C55" s="3">
        <v>4</v>
      </c>
      <c r="D55" s="2" t="s">
        <v>756</v>
      </c>
      <c r="E55" s="2" t="s">
        <v>664</v>
      </c>
      <c r="F55" s="2" t="s">
        <v>5082</v>
      </c>
      <c r="G55" s="2" t="s">
        <v>5151</v>
      </c>
      <c r="H55" s="2" t="s">
        <v>695</v>
      </c>
      <c r="I55" s="2"/>
      <c r="J55" s="4" t="s">
        <v>81</v>
      </c>
    </row>
    <row r="56" spans="1:10" ht="15" customHeight="1" x14ac:dyDescent="0.3">
      <c r="A56" s="2" t="s">
        <v>69</v>
      </c>
      <c r="B56" s="2" t="s">
        <v>34312</v>
      </c>
      <c r="C56" s="3">
        <v>4</v>
      </c>
      <c r="D56" s="2" t="s">
        <v>756</v>
      </c>
      <c r="E56" s="2" t="s">
        <v>664</v>
      </c>
      <c r="F56" s="2" t="s">
        <v>5082</v>
      </c>
      <c r="G56" s="2" t="s">
        <v>5152</v>
      </c>
      <c r="H56" s="2" t="s">
        <v>1123</v>
      </c>
      <c r="I56" s="2"/>
      <c r="J56" s="4" t="s">
        <v>5153</v>
      </c>
    </row>
    <row r="57" spans="1:10" ht="15" customHeight="1" x14ac:dyDescent="0.3">
      <c r="A57" s="2" t="s">
        <v>69</v>
      </c>
      <c r="B57" s="2" t="s">
        <v>34312</v>
      </c>
      <c r="C57" s="3">
        <v>4</v>
      </c>
      <c r="D57" s="2" t="s">
        <v>756</v>
      </c>
      <c r="E57" s="2" t="s">
        <v>664</v>
      </c>
      <c r="F57" s="2"/>
      <c r="G57" s="2" t="s">
        <v>5154</v>
      </c>
      <c r="H57" s="2" t="s">
        <v>1123</v>
      </c>
      <c r="I57" s="2"/>
      <c r="J57" s="4" t="s">
        <v>81</v>
      </c>
    </row>
    <row r="58" spans="1:10" ht="15" customHeight="1" x14ac:dyDescent="0.3">
      <c r="A58" s="2" t="s">
        <v>69</v>
      </c>
      <c r="B58" s="2" t="s">
        <v>34312</v>
      </c>
      <c r="C58" s="3">
        <v>4</v>
      </c>
      <c r="D58" s="2" t="s">
        <v>756</v>
      </c>
      <c r="E58" s="2" t="s">
        <v>664</v>
      </c>
      <c r="F58" s="2"/>
      <c r="G58" s="2" t="s">
        <v>5155</v>
      </c>
      <c r="H58" s="2" t="s">
        <v>1125</v>
      </c>
      <c r="I58" s="2"/>
      <c r="J58" s="4" t="s">
        <v>81</v>
      </c>
    </row>
    <row r="59" spans="1:10" ht="15" customHeight="1" x14ac:dyDescent="0.3">
      <c r="A59" s="2" t="s">
        <v>69</v>
      </c>
      <c r="B59" s="2" t="s">
        <v>34312</v>
      </c>
      <c r="C59" s="3">
        <v>4</v>
      </c>
      <c r="D59" s="2" t="s">
        <v>756</v>
      </c>
      <c r="E59" s="2" t="s">
        <v>664</v>
      </c>
      <c r="F59" s="2"/>
      <c r="G59" s="2" t="s">
        <v>5156</v>
      </c>
      <c r="H59" s="2" t="s">
        <v>1125</v>
      </c>
      <c r="I59" s="2"/>
      <c r="J59" s="4" t="s">
        <v>81</v>
      </c>
    </row>
    <row r="60" spans="1:10" ht="15" customHeight="1" x14ac:dyDescent="0.3">
      <c r="A60" s="2" t="s">
        <v>69</v>
      </c>
      <c r="B60" s="2" t="s">
        <v>34312</v>
      </c>
      <c r="C60" s="3">
        <v>4</v>
      </c>
      <c r="D60" s="2" t="s">
        <v>756</v>
      </c>
      <c r="E60" s="2" t="s">
        <v>664</v>
      </c>
      <c r="F60" s="2" t="s">
        <v>5082</v>
      </c>
      <c r="G60" s="2" t="s">
        <v>5089</v>
      </c>
      <c r="H60" s="2" t="s">
        <v>1125</v>
      </c>
      <c r="I60" s="2"/>
      <c r="J60" s="4" t="s">
        <v>81</v>
      </c>
    </row>
    <row r="61" spans="1:10" ht="15" customHeight="1" x14ac:dyDescent="0.3">
      <c r="A61" s="2" t="s">
        <v>69</v>
      </c>
      <c r="B61" s="2" t="s">
        <v>34312</v>
      </c>
      <c r="C61" s="3">
        <v>4</v>
      </c>
      <c r="D61" s="2" t="s">
        <v>756</v>
      </c>
      <c r="E61" s="2" t="s">
        <v>664</v>
      </c>
      <c r="F61" s="2" t="s">
        <v>5082</v>
      </c>
      <c r="G61" s="2" t="s">
        <v>5119</v>
      </c>
      <c r="H61" s="2" t="s">
        <v>781</v>
      </c>
      <c r="I61" s="2"/>
      <c r="J61" s="4" t="s">
        <v>81</v>
      </c>
    </row>
    <row r="62" spans="1:10" ht="15" customHeight="1" x14ac:dyDescent="0.3">
      <c r="A62" s="2" t="s">
        <v>69</v>
      </c>
      <c r="B62" s="2" t="s">
        <v>34312</v>
      </c>
      <c r="C62" s="3">
        <v>4</v>
      </c>
      <c r="D62" s="2" t="s">
        <v>756</v>
      </c>
      <c r="E62" s="2" t="s">
        <v>664</v>
      </c>
      <c r="F62" s="2"/>
      <c r="G62" s="2" t="s">
        <v>5157</v>
      </c>
      <c r="H62" s="2" t="s">
        <v>781</v>
      </c>
      <c r="I62" s="2"/>
      <c r="J62" s="4" t="s">
        <v>81</v>
      </c>
    </row>
    <row r="63" spans="1:10" ht="15" customHeight="1" x14ac:dyDescent="0.3">
      <c r="A63" s="2" t="s">
        <v>69</v>
      </c>
      <c r="B63" s="2" t="s">
        <v>34312</v>
      </c>
      <c r="C63" s="3">
        <v>4</v>
      </c>
      <c r="D63" s="2" t="s">
        <v>756</v>
      </c>
      <c r="E63" s="2" t="s">
        <v>664</v>
      </c>
      <c r="F63" s="2" t="s">
        <v>5082</v>
      </c>
      <c r="G63" s="2" t="s">
        <v>5158</v>
      </c>
      <c r="H63" s="2" t="s">
        <v>815</v>
      </c>
      <c r="I63" s="2"/>
      <c r="J63" s="4" t="s">
        <v>81</v>
      </c>
    </row>
    <row r="64" spans="1:10" ht="15" customHeight="1" x14ac:dyDescent="0.3">
      <c r="A64" s="2" t="s">
        <v>69</v>
      </c>
      <c r="B64" s="2" t="s">
        <v>34312</v>
      </c>
      <c r="C64" s="3">
        <v>4</v>
      </c>
      <c r="D64" s="2" t="s">
        <v>756</v>
      </c>
      <c r="E64" s="2" t="s">
        <v>664</v>
      </c>
      <c r="F64" s="2" t="s">
        <v>5082</v>
      </c>
      <c r="G64" s="2" t="s">
        <v>5159</v>
      </c>
      <c r="H64" s="2" t="s">
        <v>1043</v>
      </c>
      <c r="I64" s="2"/>
      <c r="J64" s="4" t="s">
        <v>81</v>
      </c>
    </row>
    <row r="65" spans="1:10" ht="15" customHeight="1" x14ac:dyDescent="0.3">
      <c r="A65" s="2" t="s">
        <v>69</v>
      </c>
      <c r="B65" s="2" t="s">
        <v>34312</v>
      </c>
      <c r="C65" s="3">
        <v>4</v>
      </c>
      <c r="D65" s="2" t="s">
        <v>756</v>
      </c>
      <c r="E65" s="2" t="s">
        <v>664</v>
      </c>
      <c r="F65" s="2" t="s">
        <v>5082</v>
      </c>
      <c r="G65" s="2" t="s">
        <v>5086</v>
      </c>
      <c r="H65" s="2" t="s">
        <v>776</v>
      </c>
      <c r="I65" s="2"/>
      <c r="J65" s="4" t="s">
        <v>5108</v>
      </c>
    </row>
    <row r="66" spans="1:10" ht="15" customHeight="1" x14ac:dyDescent="0.3">
      <c r="A66" s="2" t="s">
        <v>69</v>
      </c>
      <c r="B66" s="2" t="s">
        <v>34312</v>
      </c>
      <c r="C66" s="3">
        <v>4</v>
      </c>
      <c r="D66" s="2" t="s">
        <v>756</v>
      </c>
      <c r="E66" s="2" t="s">
        <v>664</v>
      </c>
      <c r="F66" s="2" t="s">
        <v>5082</v>
      </c>
      <c r="G66" s="2" t="s">
        <v>5101</v>
      </c>
      <c r="H66" s="2" t="s">
        <v>739</v>
      </c>
      <c r="I66" s="2"/>
      <c r="J66" s="4" t="s">
        <v>81</v>
      </c>
    </row>
    <row r="67" spans="1:10" ht="15" customHeight="1" x14ac:dyDescent="0.3">
      <c r="A67" s="2" t="s">
        <v>69</v>
      </c>
      <c r="B67" s="2" t="s">
        <v>34312</v>
      </c>
      <c r="C67" s="3">
        <v>4</v>
      </c>
      <c r="D67" s="2" t="s">
        <v>756</v>
      </c>
      <c r="E67" s="2" t="s">
        <v>664</v>
      </c>
      <c r="F67" s="2"/>
      <c r="G67" s="2" t="s">
        <v>5160</v>
      </c>
      <c r="H67" s="2" t="s">
        <v>790</v>
      </c>
      <c r="I67" s="2"/>
      <c r="J67" s="4" t="s">
        <v>81</v>
      </c>
    </row>
    <row r="68" spans="1:10" ht="15" customHeight="1" x14ac:dyDescent="0.3">
      <c r="A68" s="2" t="s">
        <v>69</v>
      </c>
      <c r="B68" s="2" t="s">
        <v>34312</v>
      </c>
      <c r="C68" s="3">
        <v>4</v>
      </c>
      <c r="D68" s="2" t="s">
        <v>756</v>
      </c>
      <c r="E68" s="2" t="s">
        <v>664</v>
      </c>
      <c r="F68" s="2"/>
      <c r="G68" s="2" t="s">
        <v>5101</v>
      </c>
      <c r="H68" s="2" t="s">
        <v>853</v>
      </c>
      <c r="I68" s="2"/>
      <c r="J68" s="4" t="s">
        <v>81</v>
      </c>
    </row>
    <row r="69" spans="1:10" ht="15" customHeight="1" x14ac:dyDescent="0.3">
      <c r="A69" s="2" t="s">
        <v>69</v>
      </c>
      <c r="B69" s="2" t="s">
        <v>34312</v>
      </c>
      <c r="C69" s="3">
        <v>4</v>
      </c>
      <c r="D69" s="2" t="s">
        <v>756</v>
      </c>
      <c r="E69" s="2" t="s">
        <v>664</v>
      </c>
      <c r="F69" s="2" t="s">
        <v>5082</v>
      </c>
      <c r="G69" s="2" t="s">
        <v>785</v>
      </c>
      <c r="H69" s="2" t="s">
        <v>853</v>
      </c>
      <c r="I69" s="2"/>
      <c r="J69" s="4" t="s">
        <v>81</v>
      </c>
    </row>
    <row r="70" spans="1:10" ht="15" customHeight="1" x14ac:dyDescent="0.3">
      <c r="A70" s="2" t="s">
        <v>69</v>
      </c>
      <c r="B70" s="2" t="s">
        <v>34312</v>
      </c>
      <c r="C70" s="3">
        <v>4</v>
      </c>
      <c r="D70" s="2" t="s">
        <v>756</v>
      </c>
      <c r="E70" s="2" t="s">
        <v>664</v>
      </c>
      <c r="F70" s="2"/>
      <c r="G70" s="2" t="s">
        <v>5161</v>
      </c>
      <c r="H70" s="2" t="s">
        <v>675</v>
      </c>
      <c r="I70" s="2"/>
      <c r="J70" s="4" t="s">
        <v>81</v>
      </c>
    </row>
    <row r="71" spans="1:10" ht="15" customHeight="1" x14ac:dyDescent="0.3">
      <c r="A71" s="2" t="s">
        <v>69</v>
      </c>
      <c r="B71" s="2" t="s">
        <v>34312</v>
      </c>
      <c r="C71" s="3">
        <v>4</v>
      </c>
      <c r="D71" s="2" t="s">
        <v>756</v>
      </c>
      <c r="E71" s="2" t="s">
        <v>664</v>
      </c>
      <c r="F71" s="2" t="s">
        <v>5082</v>
      </c>
      <c r="G71" s="2" t="s">
        <v>5162</v>
      </c>
      <c r="H71" s="2" t="s">
        <v>675</v>
      </c>
      <c r="I71" s="2"/>
      <c r="J71" s="4" t="s">
        <v>81</v>
      </c>
    </row>
    <row r="72" spans="1:10" ht="15" customHeight="1" x14ac:dyDescent="0.3">
      <c r="A72" s="2" t="s">
        <v>69</v>
      </c>
      <c r="B72" s="2" t="s">
        <v>34312</v>
      </c>
      <c r="C72" s="3">
        <v>4</v>
      </c>
      <c r="D72" s="2" t="s">
        <v>756</v>
      </c>
      <c r="E72" s="2" t="s">
        <v>664</v>
      </c>
      <c r="F72" s="2" t="s">
        <v>5082</v>
      </c>
      <c r="G72" s="2" t="s">
        <v>5098</v>
      </c>
      <c r="H72" s="2" t="s">
        <v>743</v>
      </c>
      <c r="I72" s="2"/>
      <c r="J72" s="4" t="s">
        <v>81</v>
      </c>
    </row>
    <row r="73" spans="1:10" ht="15" customHeight="1" x14ac:dyDescent="0.3">
      <c r="A73" s="2" t="s">
        <v>69</v>
      </c>
      <c r="B73" s="2" t="s">
        <v>34312</v>
      </c>
      <c r="C73" s="3">
        <v>4</v>
      </c>
      <c r="D73" s="2" t="s">
        <v>756</v>
      </c>
      <c r="E73" s="2" t="s">
        <v>5105</v>
      </c>
      <c r="F73" s="2" t="s">
        <v>5163</v>
      </c>
      <c r="G73" s="2" t="s">
        <v>5164</v>
      </c>
      <c r="H73" s="2"/>
      <c r="I73" s="2"/>
      <c r="J73" s="4" t="s">
        <v>5165</v>
      </c>
    </row>
    <row r="74" spans="1:10" ht="15" customHeight="1" x14ac:dyDescent="0.3">
      <c r="A74" s="2" t="s">
        <v>69</v>
      </c>
      <c r="B74" s="2" t="s">
        <v>34312</v>
      </c>
      <c r="C74" s="3">
        <v>4</v>
      </c>
      <c r="D74" s="2" t="s">
        <v>756</v>
      </c>
      <c r="E74" s="2" t="s">
        <v>5105</v>
      </c>
      <c r="F74" s="2" t="s">
        <v>1739</v>
      </c>
      <c r="G74" s="2" t="s">
        <v>5125</v>
      </c>
      <c r="H74" s="2"/>
      <c r="I74" s="2"/>
      <c r="J74" s="4" t="s">
        <v>5166</v>
      </c>
    </row>
    <row r="75" spans="1:10" ht="15" customHeight="1" x14ac:dyDescent="0.3">
      <c r="A75" s="2" t="s">
        <v>69</v>
      </c>
      <c r="B75" s="2" t="s">
        <v>34312</v>
      </c>
      <c r="C75" s="3">
        <v>4</v>
      </c>
      <c r="D75" s="2" t="s">
        <v>756</v>
      </c>
      <c r="E75" s="2" t="s">
        <v>664</v>
      </c>
      <c r="F75" s="2" t="s">
        <v>5082</v>
      </c>
      <c r="G75" s="2" t="s">
        <v>5111</v>
      </c>
      <c r="H75" s="2" t="s">
        <v>743</v>
      </c>
      <c r="I75" s="2" t="s">
        <v>945</v>
      </c>
      <c r="J75" s="4" t="s">
        <v>81</v>
      </c>
    </row>
    <row r="76" spans="1:10" ht="15" customHeight="1" x14ac:dyDescent="0.3">
      <c r="A76" s="2" t="s">
        <v>69</v>
      </c>
      <c r="B76" s="2" t="s">
        <v>34312</v>
      </c>
      <c r="C76" s="3">
        <v>4</v>
      </c>
      <c r="D76" s="2" t="s">
        <v>756</v>
      </c>
      <c r="E76" s="2" t="s">
        <v>5167</v>
      </c>
      <c r="F76" s="2"/>
      <c r="G76" s="2" t="s">
        <v>636</v>
      </c>
      <c r="H76" s="2"/>
      <c r="I76" s="2" t="s">
        <v>945</v>
      </c>
      <c r="J76" s="4" t="s">
        <v>5168</v>
      </c>
    </row>
    <row r="77" spans="1:10" ht="15" customHeight="1" x14ac:dyDescent="0.3">
      <c r="A77" s="2" t="s">
        <v>69</v>
      </c>
      <c r="B77" s="2" t="s">
        <v>34312</v>
      </c>
      <c r="C77" s="3">
        <v>4</v>
      </c>
      <c r="D77" s="2" t="s">
        <v>756</v>
      </c>
      <c r="E77" s="2" t="s">
        <v>5167</v>
      </c>
      <c r="F77" s="2"/>
      <c r="G77" s="2" t="s">
        <v>5169</v>
      </c>
      <c r="H77" s="2" t="s">
        <v>815</v>
      </c>
      <c r="I77" s="2" t="s">
        <v>695</v>
      </c>
      <c r="J77" s="4" t="s">
        <v>5168</v>
      </c>
    </row>
    <row r="78" spans="1:10" ht="15" customHeight="1" x14ac:dyDescent="0.3">
      <c r="A78" s="2" t="s">
        <v>69</v>
      </c>
      <c r="B78" s="2" t="s">
        <v>34312</v>
      </c>
      <c r="C78" s="3">
        <v>4</v>
      </c>
      <c r="D78" s="2" t="s">
        <v>756</v>
      </c>
      <c r="E78" s="2" t="s">
        <v>664</v>
      </c>
      <c r="F78" s="2" t="s">
        <v>5082</v>
      </c>
      <c r="G78" s="2" t="s">
        <v>5170</v>
      </c>
      <c r="H78" s="2"/>
      <c r="I78" s="2" t="s">
        <v>695</v>
      </c>
      <c r="J78" s="4" t="s">
        <v>81</v>
      </c>
    </row>
    <row r="79" spans="1:10" ht="15" customHeight="1" x14ac:dyDescent="0.3">
      <c r="A79" s="2" t="s">
        <v>69</v>
      </c>
      <c r="B79" s="2" t="s">
        <v>34312</v>
      </c>
      <c r="C79" s="3">
        <v>4</v>
      </c>
      <c r="D79" s="2" t="s">
        <v>756</v>
      </c>
      <c r="E79" s="2" t="s">
        <v>5167</v>
      </c>
      <c r="F79" s="2"/>
      <c r="G79" s="2" t="s">
        <v>5171</v>
      </c>
      <c r="H79" s="2" t="s">
        <v>1123</v>
      </c>
      <c r="I79" s="2" t="s">
        <v>759</v>
      </c>
      <c r="J79" s="4" t="s">
        <v>5168</v>
      </c>
    </row>
    <row r="80" spans="1:10" ht="15" customHeight="1" x14ac:dyDescent="0.3">
      <c r="A80" s="2" t="s">
        <v>69</v>
      </c>
      <c r="B80" s="2" t="s">
        <v>34312</v>
      </c>
      <c r="C80" s="3">
        <v>4</v>
      </c>
      <c r="D80" s="2" t="s">
        <v>756</v>
      </c>
      <c r="E80" s="2" t="s">
        <v>664</v>
      </c>
      <c r="F80" s="2" t="s">
        <v>5082</v>
      </c>
      <c r="G80" s="2" t="s">
        <v>5172</v>
      </c>
      <c r="H80" s="2" t="s">
        <v>1125</v>
      </c>
      <c r="I80" s="2" t="s">
        <v>1123</v>
      </c>
      <c r="J80" s="4" t="s">
        <v>81</v>
      </c>
    </row>
    <row r="81" spans="1:10" ht="15" customHeight="1" x14ac:dyDescent="0.3">
      <c r="A81" s="2" t="s">
        <v>69</v>
      </c>
      <c r="B81" s="2" t="s">
        <v>34312</v>
      </c>
      <c r="C81" s="3">
        <v>4</v>
      </c>
      <c r="D81" s="2" t="s">
        <v>756</v>
      </c>
      <c r="E81" s="2" t="s">
        <v>5167</v>
      </c>
      <c r="F81" s="2"/>
      <c r="G81" s="2" t="s">
        <v>5173</v>
      </c>
      <c r="H81" s="2"/>
      <c r="I81" s="2" t="s">
        <v>1123</v>
      </c>
      <c r="J81" s="4" t="s">
        <v>5168</v>
      </c>
    </row>
    <row r="82" spans="1:10" ht="15" customHeight="1" x14ac:dyDescent="0.3">
      <c r="A82" s="2" t="s">
        <v>69</v>
      </c>
      <c r="B82" s="2" t="s">
        <v>34312</v>
      </c>
      <c r="C82" s="3">
        <v>4</v>
      </c>
      <c r="D82" s="2" t="s">
        <v>756</v>
      </c>
      <c r="E82" s="2" t="s">
        <v>664</v>
      </c>
      <c r="F82" s="2" t="s">
        <v>5082</v>
      </c>
      <c r="G82" s="2" t="s">
        <v>5174</v>
      </c>
      <c r="H82" s="2" t="s">
        <v>864</v>
      </c>
      <c r="I82" s="2" t="s">
        <v>815</v>
      </c>
      <c r="J82" s="4" t="s">
        <v>81</v>
      </c>
    </row>
    <row r="83" spans="1:10" ht="15" customHeight="1" x14ac:dyDescent="0.3">
      <c r="A83" s="2" t="s">
        <v>69</v>
      </c>
      <c r="B83" s="2" t="s">
        <v>34312</v>
      </c>
      <c r="C83" s="3">
        <v>4</v>
      </c>
      <c r="D83" s="2" t="s">
        <v>756</v>
      </c>
      <c r="E83" s="2" t="s">
        <v>664</v>
      </c>
      <c r="F83" s="2" t="s">
        <v>5082</v>
      </c>
      <c r="G83" s="2" t="s">
        <v>5175</v>
      </c>
      <c r="H83" s="2"/>
      <c r="I83" s="2" t="s">
        <v>864</v>
      </c>
      <c r="J83" s="4" t="s">
        <v>81</v>
      </c>
    </row>
    <row r="84" spans="1:10" ht="15" customHeight="1" x14ac:dyDescent="0.3">
      <c r="A84" s="2" t="s">
        <v>82</v>
      </c>
      <c r="B84" s="2" t="s">
        <v>34313</v>
      </c>
      <c r="C84" s="3">
        <v>5</v>
      </c>
      <c r="D84" s="2" t="s">
        <v>773</v>
      </c>
      <c r="E84" s="2" t="s">
        <v>5085</v>
      </c>
      <c r="F84" s="2"/>
      <c r="G84" s="2" t="s">
        <v>5086</v>
      </c>
      <c r="H84" s="2"/>
      <c r="I84" s="2" t="s">
        <v>1123</v>
      </c>
      <c r="J84" s="4" t="s">
        <v>5176</v>
      </c>
    </row>
    <row r="85" spans="1:10" ht="15" customHeight="1" x14ac:dyDescent="0.3">
      <c r="A85" s="2" t="s">
        <v>94</v>
      </c>
      <c r="B85" s="2" t="s">
        <v>34314</v>
      </c>
      <c r="C85" s="3">
        <v>6</v>
      </c>
      <c r="D85" s="2" t="s">
        <v>782</v>
      </c>
      <c r="E85" s="2" t="s">
        <v>5085</v>
      </c>
      <c r="F85" s="2"/>
      <c r="G85" s="2" t="s">
        <v>5177</v>
      </c>
      <c r="H85" s="2" t="s">
        <v>1123</v>
      </c>
      <c r="I85" s="2"/>
      <c r="J85" s="4" t="s">
        <v>784</v>
      </c>
    </row>
    <row r="86" spans="1:10" ht="15" customHeight="1" x14ac:dyDescent="0.3">
      <c r="A86" s="2" t="s">
        <v>94</v>
      </c>
      <c r="B86" s="2" t="s">
        <v>34314</v>
      </c>
      <c r="C86" s="3">
        <v>6</v>
      </c>
      <c r="D86" s="2" t="s">
        <v>782</v>
      </c>
      <c r="E86" s="2" t="s">
        <v>5085</v>
      </c>
      <c r="F86" s="2"/>
      <c r="G86" s="2" t="s">
        <v>5162</v>
      </c>
      <c r="H86" s="2" t="s">
        <v>1123</v>
      </c>
      <c r="I86" s="2"/>
      <c r="J86" s="4" t="s">
        <v>784</v>
      </c>
    </row>
    <row r="87" spans="1:10" ht="15" customHeight="1" x14ac:dyDescent="0.3">
      <c r="A87" s="2" t="s">
        <v>94</v>
      </c>
      <c r="B87" s="2" t="s">
        <v>34314</v>
      </c>
      <c r="C87" s="3">
        <v>6</v>
      </c>
      <c r="D87" s="2" t="s">
        <v>782</v>
      </c>
      <c r="E87" s="2" t="s">
        <v>5085</v>
      </c>
      <c r="F87" s="2"/>
      <c r="G87" s="2" t="s">
        <v>5111</v>
      </c>
      <c r="H87" s="2" t="s">
        <v>1125</v>
      </c>
      <c r="I87" s="2"/>
      <c r="J87" s="4" t="s">
        <v>784</v>
      </c>
    </row>
    <row r="88" spans="1:10" ht="15" customHeight="1" x14ac:dyDescent="0.3">
      <c r="A88" s="2" t="s">
        <v>94</v>
      </c>
      <c r="B88" s="2" t="s">
        <v>34314</v>
      </c>
      <c r="C88" s="3">
        <v>6</v>
      </c>
      <c r="D88" s="2" t="s">
        <v>782</v>
      </c>
      <c r="E88" s="2" t="s">
        <v>5085</v>
      </c>
      <c r="F88" s="2"/>
      <c r="G88" s="2" t="s">
        <v>5125</v>
      </c>
      <c r="H88" s="2" t="s">
        <v>781</v>
      </c>
      <c r="I88" s="2"/>
      <c r="J88" s="4" t="s">
        <v>784</v>
      </c>
    </row>
    <row r="89" spans="1:10" ht="15" customHeight="1" x14ac:dyDescent="0.3">
      <c r="A89" s="2" t="s">
        <v>94</v>
      </c>
      <c r="B89" s="2" t="s">
        <v>34314</v>
      </c>
      <c r="C89" s="3">
        <v>6</v>
      </c>
      <c r="D89" s="2" t="s">
        <v>782</v>
      </c>
      <c r="E89" s="2" t="s">
        <v>5085</v>
      </c>
      <c r="F89" s="2"/>
      <c r="G89" s="2" t="s">
        <v>5178</v>
      </c>
      <c r="H89" s="2" t="s">
        <v>815</v>
      </c>
      <c r="I89" s="2"/>
      <c r="J89" s="4" t="s">
        <v>784</v>
      </c>
    </row>
    <row r="90" spans="1:10" ht="15" customHeight="1" x14ac:dyDescent="0.3">
      <c r="A90" s="2" t="s">
        <v>94</v>
      </c>
      <c r="B90" s="2" t="s">
        <v>34314</v>
      </c>
      <c r="C90" s="3">
        <v>6</v>
      </c>
      <c r="D90" s="2" t="s">
        <v>782</v>
      </c>
      <c r="E90" s="2" t="s">
        <v>5085</v>
      </c>
      <c r="F90" s="2"/>
      <c r="G90" s="2" t="s">
        <v>5092</v>
      </c>
      <c r="H90" s="2" t="s">
        <v>864</v>
      </c>
      <c r="I90" s="2"/>
      <c r="J90" s="4" t="s">
        <v>784</v>
      </c>
    </row>
    <row r="91" spans="1:10" ht="15" customHeight="1" x14ac:dyDescent="0.3">
      <c r="A91" s="2" t="s">
        <v>94</v>
      </c>
      <c r="B91" s="2" t="s">
        <v>34314</v>
      </c>
      <c r="C91" s="3">
        <v>6</v>
      </c>
      <c r="D91" s="2" t="s">
        <v>782</v>
      </c>
      <c r="E91" s="2" t="s">
        <v>5085</v>
      </c>
      <c r="F91" s="2"/>
      <c r="G91" s="2" t="s">
        <v>5179</v>
      </c>
      <c r="H91" s="2" t="s">
        <v>864</v>
      </c>
      <c r="I91" s="2"/>
      <c r="J91" s="4" t="s">
        <v>784</v>
      </c>
    </row>
    <row r="92" spans="1:10" ht="15" customHeight="1" x14ac:dyDescent="0.3">
      <c r="A92" s="2" t="s">
        <v>94</v>
      </c>
      <c r="B92" s="2" t="s">
        <v>34314</v>
      </c>
      <c r="C92" s="3">
        <v>6</v>
      </c>
      <c r="D92" s="2" t="s">
        <v>782</v>
      </c>
      <c r="E92" s="2" t="s">
        <v>5085</v>
      </c>
      <c r="F92" s="2"/>
      <c r="G92" s="2" t="s">
        <v>5180</v>
      </c>
      <c r="H92" s="2" t="s">
        <v>632</v>
      </c>
      <c r="I92" s="2"/>
      <c r="J92" s="4" t="s">
        <v>784</v>
      </c>
    </row>
    <row r="93" spans="1:10" ht="15" customHeight="1" x14ac:dyDescent="0.3">
      <c r="A93" s="2" t="s">
        <v>94</v>
      </c>
      <c r="B93" s="2" t="s">
        <v>34314</v>
      </c>
      <c r="C93" s="3">
        <v>6</v>
      </c>
      <c r="D93" s="2" t="s">
        <v>782</v>
      </c>
      <c r="E93" s="2" t="s">
        <v>5085</v>
      </c>
      <c r="F93" s="2"/>
      <c r="G93" s="2" t="s">
        <v>5181</v>
      </c>
      <c r="H93" s="2" t="s">
        <v>632</v>
      </c>
      <c r="I93" s="2"/>
      <c r="J93" s="4" t="s">
        <v>784</v>
      </c>
    </row>
    <row r="94" spans="1:10" ht="15" customHeight="1" x14ac:dyDescent="0.3">
      <c r="A94" s="2" t="s">
        <v>94</v>
      </c>
      <c r="B94" s="2" t="s">
        <v>34314</v>
      </c>
      <c r="C94" s="3">
        <v>6</v>
      </c>
      <c r="D94" s="2" t="s">
        <v>782</v>
      </c>
      <c r="E94" s="2" t="s">
        <v>5085</v>
      </c>
      <c r="F94" s="2"/>
      <c r="G94" s="2" t="s">
        <v>5182</v>
      </c>
      <c r="H94" s="2" t="s">
        <v>632</v>
      </c>
      <c r="I94" s="2"/>
      <c r="J94" s="4" t="s">
        <v>784</v>
      </c>
    </row>
    <row r="95" spans="1:10" ht="15" customHeight="1" x14ac:dyDescent="0.3">
      <c r="A95" s="2" t="s">
        <v>94</v>
      </c>
      <c r="B95" s="2" t="s">
        <v>34314</v>
      </c>
      <c r="C95" s="3">
        <v>6</v>
      </c>
      <c r="D95" s="2" t="s">
        <v>782</v>
      </c>
      <c r="E95" s="2" t="s">
        <v>5085</v>
      </c>
      <c r="F95" s="2"/>
      <c r="G95" s="2" t="s">
        <v>5183</v>
      </c>
      <c r="H95" s="2" t="s">
        <v>632</v>
      </c>
      <c r="I95" s="2"/>
      <c r="J95" s="4" t="s">
        <v>784</v>
      </c>
    </row>
    <row r="96" spans="1:10" ht="15" customHeight="1" x14ac:dyDescent="0.3">
      <c r="A96" s="2" t="s">
        <v>94</v>
      </c>
      <c r="B96" s="2" t="s">
        <v>34314</v>
      </c>
      <c r="C96" s="3">
        <v>6</v>
      </c>
      <c r="D96" s="2" t="s">
        <v>782</v>
      </c>
      <c r="E96" s="2" t="s">
        <v>5085</v>
      </c>
      <c r="F96" s="2"/>
      <c r="G96" s="2" t="s">
        <v>5184</v>
      </c>
      <c r="H96" s="2" t="s">
        <v>632</v>
      </c>
      <c r="I96" s="2"/>
      <c r="J96" s="4" t="s">
        <v>784</v>
      </c>
    </row>
    <row r="97" spans="1:10" ht="15" customHeight="1" x14ac:dyDescent="0.3">
      <c r="A97" s="2" t="s">
        <v>94</v>
      </c>
      <c r="B97" s="2" t="s">
        <v>34314</v>
      </c>
      <c r="C97" s="3">
        <v>6</v>
      </c>
      <c r="D97" s="2" t="s">
        <v>782</v>
      </c>
      <c r="E97" s="2" t="s">
        <v>5085</v>
      </c>
      <c r="F97" s="2"/>
      <c r="G97" s="2" t="s">
        <v>5185</v>
      </c>
      <c r="H97" s="2" t="s">
        <v>1043</v>
      </c>
      <c r="I97" s="2"/>
      <c r="J97" s="4" t="s">
        <v>784</v>
      </c>
    </row>
    <row r="98" spans="1:10" ht="15" customHeight="1" x14ac:dyDescent="0.3">
      <c r="A98" s="2" t="s">
        <v>94</v>
      </c>
      <c r="B98" s="2" t="s">
        <v>34314</v>
      </c>
      <c r="C98" s="3">
        <v>6</v>
      </c>
      <c r="D98" s="2" t="s">
        <v>782</v>
      </c>
      <c r="E98" s="2" t="s">
        <v>664</v>
      </c>
      <c r="F98" s="2" t="s">
        <v>5082</v>
      </c>
      <c r="G98" s="2" t="s">
        <v>5086</v>
      </c>
      <c r="H98" s="2"/>
      <c r="I98" s="2"/>
      <c r="J98" s="4" t="s">
        <v>5108</v>
      </c>
    </row>
    <row r="99" spans="1:10" ht="15" customHeight="1" x14ac:dyDescent="0.3">
      <c r="A99" s="2" t="s">
        <v>94</v>
      </c>
      <c r="B99" s="2" t="s">
        <v>34314</v>
      </c>
      <c r="C99" s="3">
        <v>6</v>
      </c>
      <c r="D99" s="2" t="s">
        <v>782</v>
      </c>
      <c r="E99" s="2" t="s">
        <v>5085</v>
      </c>
      <c r="F99" s="2"/>
      <c r="G99" s="2" t="s">
        <v>5186</v>
      </c>
      <c r="H99" s="2"/>
      <c r="I99" s="2" t="s">
        <v>945</v>
      </c>
      <c r="J99" s="4" t="s">
        <v>5187</v>
      </c>
    </row>
    <row r="100" spans="1:10" ht="15" customHeight="1" x14ac:dyDescent="0.3">
      <c r="A100" s="2" t="s">
        <v>94</v>
      </c>
      <c r="B100" s="2" t="s">
        <v>34314</v>
      </c>
      <c r="C100" s="3">
        <v>6</v>
      </c>
      <c r="D100" s="2" t="s">
        <v>782</v>
      </c>
      <c r="E100" s="2" t="s">
        <v>5085</v>
      </c>
      <c r="F100" s="2"/>
      <c r="G100" s="2" t="s">
        <v>5188</v>
      </c>
      <c r="H100" s="2"/>
      <c r="I100" s="2" t="s">
        <v>1117</v>
      </c>
      <c r="J100" s="4" t="s">
        <v>5187</v>
      </c>
    </row>
    <row r="101" spans="1:10" ht="15" customHeight="1" x14ac:dyDescent="0.3">
      <c r="A101" s="2" t="s">
        <v>94</v>
      </c>
      <c r="B101" s="2" t="s">
        <v>34314</v>
      </c>
      <c r="C101" s="3">
        <v>6</v>
      </c>
      <c r="D101" s="2" t="s">
        <v>782</v>
      </c>
      <c r="E101" s="2" t="s">
        <v>5085</v>
      </c>
      <c r="F101" s="2"/>
      <c r="G101" s="2" t="s">
        <v>5086</v>
      </c>
      <c r="H101" s="2"/>
      <c r="I101" s="2" t="s">
        <v>1117</v>
      </c>
      <c r="J101" s="4" t="s">
        <v>5187</v>
      </c>
    </row>
    <row r="102" spans="1:10" ht="15" customHeight="1" x14ac:dyDescent="0.3">
      <c r="A102" s="2" t="s">
        <v>109</v>
      </c>
      <c r="B102" s="2" t="s">
        <v>34315</v>
      </c>
      <c r="C102" s="3">
        <v>7</v>
      </c>
      <c r="D102" s="2" t="s">
        <v>797</v>
      </c>
      <c r="E102" s="2" t="s">
        <v>5189</v>
      </c>
      <c r="F102" s="2" t="s">
        <v>5190</v>
      </c>
      <c r="G102" s="2" t="s">
        <v>5191</v>
      </c>
      <c r="H102" s="2"/>
      <c r="I102" s="2"/>
      <c r="J102" s="4" t="s">
        <v>5192</v>
      </c>
    </row>
    <row r="103" spans="1:10" ht="15" customHeight="1" x14ac:dyDescent="0.3">
      <c r="A103" s="2" t="s">
        <v>109</v>
      </c>
      <c r="B103" s="2" t="s">
        <v>34315</v>
      </c>
      <c r="C103" s="3">
        <v>7</v>
      </c>
      <c r="D103" s="2" t="s">
        <v>797</v>
      </c>
      <c r="E103" s="2" t="s">
        <v>5167</v>
      </c>
      <c r="F103" s="2"/>
      <c r="G103" s="2" t="s">
        <v>5193</v>
      </c>
      <c r="H103" s="2"/>
      <c r="I103" s="2" t="s">
        <v>945</v>
      </c>
      <c r="J103" s="4" t="s">
        <v>5194</v>
      </c>
    </row>
    <row r="104" spans="1:10" ht="15" customHeight="1" x14ac:dyDescent="0.3">
      <c r="A104" s="2" t="s">
        <v>109</v>
      </c>
      <c r="B104" s="2" t="s">
        <v>34315</v>
      </c>
      <c r="C104" s="3">
        <v>7</v>
      </c>
      <c r="D104" s="2" t="s">
        <v>797</v>
      </c>
      <c r="E104" s="2" t="s">
        <v>5167</v>
      </c>
      <c r="F104" s="2"/>
      <c r="G104" s="2" t="s">
        <v>5195</v>
      </c>
      <c r="H104" s="2"/>
      <c r="I104" s="2" t="s">
        <v>945</v>
      </c>
      <c r="J104" s="4" t="s">
        <v>5194</v>
      </c>
    </row>
    <row r="105" spans="1:10" ht="15" customHeight="1" x14ac:dyDescent="0.3">
      <c r="A105" s="2" t="s">
        <v>109</v>
      </c>
      <c r="B105" s="2" t="s">
        <v>34315</v>
      </c>
      <c r="C105" s="3">
        <v>7</v>
      </c>
      <c r="D105" s="2" t="s">
        <v>797</v>
      </c>
      <c r="E105" s="2" t="s">
        <v>5167</v>
      </c>
      <c r="F105" s="2"/>
      <c r="G105" s="2" t="s">
        <v>5196</v>
      </c>
      <c r="H105" s="2"/>
      <c r="I105" s="2" t="s">
        <v>1117</v>
      </c>
      <c r="J105" s="4" t="s">
        <v>5194</v>
      </c>
    </row>
    <row r="106" spans="1:10" ht="15" customHeight="1" x14ac:dyDescent="0.3">
      <c r="A106" s="2" t="s">
        <v>109</v>
      </c>
      <c r="B106" s="2" t="s">
        <v>34315</v>
      </c>
      <c r="C106" s="3">
        <v>7</v>
      </c>
      <c r="D106" s="2" t="s">
        <v>797</v>
      </c>
      <c r="E106" s="2" t="s">
        <v>5167</v>
      </c>
      <c r="F106" s="2"/>
      <c r="G106" s="2" t="s">
        <v>5197</v>
      </c>
      <c r="H106" s="2"/>
      <c r="I106" s="2" t="s">
        <v>695</v>
      </c>
      <c r="J106" s="4" t="s">
        <v>5194</v>
      </c>
    </row>
    <row r="107" spans="1:10" ht="15" customHeight="1" x14ac:dyDescent="0.3">
      <c r="A107" s="2" t="s">
        <v>109</v>
      </c>
      <c r="B107" s="2" t="s">
        <v>34315</v>
      </c>
      <c r="C107" s="3">
        <v>7</v>
      </c>
      <c r="D107" s="2" t="s">
        <v>797</v>
      </c>
      <c r="E107" s="2" t="s">
        <v>5167</v>
      </c>
      <c r="F107" s="2"/>
      <c r="G107" s="2" t="s">
        <v>5195</v>
      </c>
      <c r="H107" s="2"/>
      <c r="I107" s="2" t="s">
        <v>695</v>
      </c>
      <c r="J107" s="4" t="s">
        <v>5194</v>
      </c>
    </row>
    <row r="108" spans="1:10" ht="15" customHeight="1" x14ac:dyDescent="0.3">
      <c r="A108" s="2" t="s">
        <v>109</v>
      </c>
      <c r="B108" s="2" t="s">
        <v>34315</v>
      </c>
      <c r="C108" s="3">
        <v>7</v>
      </c>
      <c r="D108" s="2" t="s">
        <v>797</v>
      </c>
      <c r="E108" s="2" t="s">
        <v>5167</v>
      </c>
      <c r="F108" s="2"/>
      <c r="G108" s="2" t="s">
        <v>5086</v>
      </c>
      <c r="H108" s="2"/>
      <c r="I108" s="2" t="s">
        <v>695</v>
      </c>
      <c r="J108" s="4" t="s">
        <v>5194</v>
      </c>
    </row>
    <row r="109" spans="1:10" ht="15" customHeight="1" x14ac:dyDescent="0.3">
      <c r="A109" s="2" t="s">
        <v>109</v>
      </c>
      <c r="B109" s="2" t="s">
        <v>34315</v>
      </c>
      <c r="C109" s="3">
        <v>7</v>
      </c>
      <c r="D109" s="2" t="s">
        <v>797</v>
      </c>
      <c r="E109" s="2" t="s">
        <v>5167</v>
      </c>
      <c r="F109" s="2"/>
      <c r="G109" s="2" t="s">
        <v>5193</v>
      </c>
      <c r="H109" s="2"/>
      <c r="I109" s="2" t="s">
        <v>759</v>
      </c>
      <c r="J109" s="4" t="s">
        <v>5194</v>
      </c>
    </row>
    <row r="110" spans="1:10" ht="15" customHeight="1" x14ac:dyDescent="0.3">
      <c r="A110" s="2" t="s">
        <v>120</v>
      </c>
      <c r="B110" s="2" t="s">
        <v>34316</v>
      </c>
      <c r="C110" s="3">
        <v>8</v>
      </c>
      <c r="D110" s="2" t="s">
        <v>820</v>
      </c>
      <c r="E110" s="2" t="s">
        <v>664</v>
      </c>
      <c r="F110" s="2" t="s">
        <v>5198</v>
      </c>
      <c r="G110" s="2" t="s">
        <v>5092</v>
      </c>
      <c r="H110" s="2"/>
      <c r="I110" s="2"/>
      <c r="J110" s="4" t="s">
        <v>5199</v>
      </c>
    </row>
    <row r="111" spans="1:10" ht="15" customHeight="1" x14ac:dyDescent="0.3">
      <c r="A111" s="2" t="s">
        <v>120</v>
      </c>
      <c r="B111" s="2" t="s">
        <v>34316</v>
      </c>
      <c r="C111" s="3">
        <v>8</v>
      </c>
      <c r="D111" s="2" t="s">
        <v>820</v>
      </c>
      <c r="E111" s="2" t="s">
        <v>664</v>
      </c>
      <c r="F111" s="2" t="s">
        <v>5082</v>
      </c>
      <c r="G111" s="2" t="s">
        <v>5152</v>
      </c>
      <c r="H111" s="2"/>
      <c r="I111" s="2"/>
      <c r="J111" s="4" t="s">
        <v>5153</v>
      </c>
    </row>
    <row r="112" spans="1:10" ht="15" customHeight="1" x14ac:dyDescent="0.3">
      <c r="A112" s="2" t="s">
        <v>120</v>
      </c>
      <c r="B112" s="2" t="s">
        <v>34316</v>
      </c>
      <c r="C112" s="3">
        <v>8</v>
      </c>
      <c r="D112" s="2" t="s">
        <v>820</v>
      </c>
      <c r="E112" s="2" t="s">
        <v>5105</v>
      </c>
      <c r="F112" s="2" t="s">
        <v>1739</v>
      </c>
      <c r="G112" s="2" t="s">
        <v>5125</v>
      </c>
      <c r="H112" s="2"/>
      <c r="I112" s="2"/>
      <c r="J112" s="4" t="s">
        <v>5166</v>
      </c>
    </row>
    <row r="113" spans="1:10" ht="15" customHeight="1" x14ac:dyDescent="0.3">
      <c r="A113" s="2" t="s">
        <v>120</v>
      </c>
      <c r="B113" s="2" t="s">
        <v>34316</v>
      </c>
      <c r="C113" s="3">
        <v>8</v>
      </c>
      <c r="D113" s="2" t="s">
        <v>820</v>
      </c>
      <c r="E113" s="2" t="s">
        <v>5167</v>
      </c>
      <c r="F113" s="2"/>
      <c r="G113" s="2" t="s">
        <v>5089</v>
      </c>
      <c r="H113" s="2" t="s">
        <v>1117</v>
      </c>
      <c r="I113" s="2" t="s">
        <v>945</v>
      </c>
      <c r="J113" s="4" t="s">
        <v>5200</v>
      </c>
    </row>
    <row r="114" spans="1:10" ht="15" customHeight="1" x14ac:dyDescent="0.3">
      <c r="A114" s="2" t="s">
        <v>120</v>
      </c>
      <c r="B114" s="2" t="s">
        <v>34316</v>
      </c>
      <c r="C114" s="3">
        <v>8</v>
      </c>
      <c r="D114" s="2" t="s">
        <v>820</v>
      </c>
      <c r="E114" s="2" t="s">
        <v>5167</v>
      </c>
      <c r="F114" s="2"/>
      <c r="G114" s="2" t="s">
        <v>5151</v>
      </c>
      <c r="H114" s="2"/>
      <c r="I114" s="2" t="s">
        <v>945</v>
      </c>
      <c r="J114" s="4" t="s">
        <v>5200</v>
      </c>
    </row>
    <row r="115" spans="1:10" ht="15" customHeight="1" x14ac:dyDescent="0.3">
      <c r="A115" s="2" t="s">
        <v>120</v>
      </c>
      <c r="B115" s="2" t="s">
        <v>34316</v>
      </c>
      <c r="C115" s="3">
        <v>8</v>
      </c>
      <c r="D115" s="2" t="s">
        <v>820</v>
      </c>
      <c r="E115" s="2" t="s">
        <v>5167</v>
      </c>
      <c r="F115" s="2"/>
      <c r="G115" s="2" t="s">
        <v>5201</v>
      </c>
      <c r="H115" s="2"/>
      <c r="I115" s="2" t="s">
        <v>1117</v>
      </c>
      <c r="J115" s="4" t="s">
        <v>5200</v>
      </c>
    </row>
    <row r="116" spans="1:10" ht="15" customHeight="1" x14ac:dyDescent="0.3">
      <c r="A116" s="2" t="s">
        <v>120</v>
      </c>
      <c r="B116" s="2" t="s">
        <v>34316</v>
      </c>
      <c r="C116" s="3">
        <v>8</v>
      </c>
      <c r="D116" s="2" t="s">
        <v>820</v>
      </c>
      <c r="E116" s="2" t="s">
        <v>5085</v>
      </c>
      <c r="F116" s="2"/>
      <c r="G116" s="2" t="s">
        <v>5202</v>
      </c>
      <c r="H116" s="2"/>
      <c r="I116" s="2" t="s">
        <v>1117</v>
      </c>
      <c r="J116" s="4" t="s">
        <v>5203</v>
      </c>
    </row>
    <row r="117" spans="1:10" ht="15" customHeight="1" x14ac:dyDescent="0.3">
      <c r="A117" s="2" t="s">
        <v>120</v>
      </c>
      <c r="B117" s="2" t="s">
        <v>34316</v>
      </c>
      <c r="C117" s="3">
        <v>8</v>
      </c>
      <c r="D117" s="2" t="s">
        <v>820</v>
      </c>
      <c r="E117" s="2" t="s">
        <v>5167</v>
      </c>
      <c r="F117" s="2"/>
      <c r="G117" s="2" t="s">
        <v>5186</v>
      </c>
      <c r="H117" s="2"/>
      <c r="I117" s="2" t="s">
        <v>1117</v>
      </c>
      <c r="J117" s="4" t="s">
        <v>5200</v>
      </c>
    </row>
    <row r="118" spans="1:10" ht="15" customHeight="1" x14ac:dyDescent="0.3">
      <c r="A118" s="2" t="s">
        <v>120</v>
      </c>
      <c r="B118" s="2" t="s">
        <v>34316</v>
      </c>
      <c r="C118" s="3">
        <v>8</v>
      </c>
      <c r="D118" s="2" t="s">
        <v>820</v>
      </c>
      <c r="E118" s="2" t="s">
        <v>5167</v>
      </c>
      <c r="F118" s="2"/>
      <c r="G118" s="2" t="s">
        <v>5157</v>
      </c>
      <c r="H118" s="2"/>
      <c r="I118" s="2" t="s">
        <v>1117</v>
      </c>
      <c r="J118" s="4" t="s">
        <v>5200</v>
      </c>
    </row>
    <row r="119" spans="1:10" ht="15" customHeight="1" x14ac:dyDescent="0.3">
      <c r="A119" s="2" t="s">
        <v>120</v>
      </c>
      <c r="B119" s="2" t="s">
        <v>34316</v>
      </c>
      <c r="C119" s="3">
        <v>8</v>
      </c>
      <c r="D119" s="2" t="s">
        <v>820</v>
      </c>
      <c r="E119" s="2" t="s">
        <v>5085</v>
      </c>
      <c r="F119" s="2"/>
      <c r="G119" s="2" t="s">
        <v>5204</v>
      </c>
      <c r="H119" s="2"/>
      <c r="I119" s="2" t="s">
        <v>695</v>
      </c>
      <c r="J119" s="4" t="s">
        <v>5205</v>
      </c>
    </row>
    <row r="120" spans="1:10" ht="15" customHeight="1" x14ac:dyDescent="0.3">
      <c r="A120" s="2" t="s">
        <v>135</v>
      </c>
      <c r="B120" s="2" t="s">
        <v>34317</v>
      </c>
      <c r="C120" s="3">
        <v>9</v>
      </c>
      <c r="D120" s="2" t="s">
        <v>840</v>
      </c>
      <c r="E120" s="2" t="s">
        <v>5206</v>
      </c>
      <c r="F120" s="2"/>
      <c r="G120" s="2" t="s">
        <v>5207</v>
      </c>
      <c r="H120" s="2"/>
      <c r="I120" s="2"/>
      <c r="J120" s="4" t="s">
        <v>5208</v>
      </c>
    </row>
    <row r="121" spans="1:10" ht="15" customHeight="1" x14ac:dyDescent="0.3">
      <c r="A121" s="2" t="s">
        <v>143</v>
      </c>
      <c r="B121" s="2" t="s">
        <v>34318</v>
      </c>
      <c r="C121" s="3">
        <v>10</v>
      </c>
      <c r="D121" s="2" t="s">
        <v>852</v>
      </c>
      <c r="E121" s="2" t="s">
        <v>664</v>
      </c>
      <c r="F121" s="2" t="s">
        <v>5082</v>
      </c>
      <c r="G121" s="2" t="s">
        <v>5209</v>
      </c>
      <c r="H121" s="2"/>
      <c r="I121" s="2"/>
      <c r="J121" s="4" t="s">
        <v>5210</v>
      </c>
    </row>
    <row r="122" spans="1:10" ht="15" customHeight="1" x14ac:dyDescent="0.3">
      <c r="A122" s="2" t="s">
        <v>143</v>
      </c>
      <c r="B122" s="2" t="s">
        <v>34318</v>
      </c>
      <c r="C122" s="3">
        <v>10</v>
      </c>
      <c r="D122" s="2" t="s">
        <v>852</v>
      </c>
      <c r="E122" s="2" t="s">
        <v>5105</v>
      </c>
      <c r="F122" s="2" t="s">
        <v>5211</v>
      </c>
      <c r="G122" s="2" t="s">
        <v>5164</v>
      </c>
      <c r="H122" s="2"/>
      <c r="I122" s="2"/>
      <c r="J122" s="4" t="s">
        <v>5212</v>
      </c>
    </row>
    <row r="123" spans="1:10" ht="15" customHeight="1" x14ac:dyDescent="0.3">
      <c r="A123" s="2" t="s">
        <v>143</v>
      </c>
      <c r="B123" s="2" t="s">
        <v>34318</v>
      </c>
      <c r="C123" s="3">
        <v>10</v>
      </c>
      <c r="D123" s="2" t="s">
        <v>852</v>
      </c>
      <c r="E123" s="2" t="s">
        <v>5167</v>
      </c>
      <c r="F123" s="2"/>
      <c r="G123" s="2" t="s">
        <v>5213</v>
      </c>
      <c r="H123" s="2" t="s">
        <v>1117</v>
      </c>
      <c r="I123" s="2" t="s">
        <v>945</v>
      </c>
      <c r="J123" s="4" t="s">
        <v>5214</v>
      </c>
    </row>
    <row r="124" spans="1:10" ht="15" customHeight="1" x14ac:dyDescent="0.3">
      <c r="A124" s="2" t="s">
        <v>156</v>
      </c>
      <c r="B124" s="2" t="s">
        <v>34319</v>
      </c>
      <c r="C124" s="3">
        <v>11</v>
      </c>
      <c r="D124" s="2" t="s">
        <v>861</v>
      </c>
      <c r="E124" s="2" t="s">
        <v>5215</v>
      </c>
      <c r="F124" s="2"/>
      <c r="G124" s="2" t="s">
        <v>5216</v>
      </c>
      <c r="H124" s="2" t="s">
        <v>695</v>
      </c>
      <c r="I124" s="2"/>
      <c r="J124" s="4" t="s">
        <v>5217</v>
      </c>
    </row>
    <row r="125" spans="1:10" ht="15" customHeight="1" x14ac:dyDescent="0.3">
      <c r="A125" s="2" t="s">
        <v>156</v>
      </c>
      <c r="B125" s="2" t="s">
        <v>34319</v>
      </c>
      <c r="C125" s="3">
        <v>11</v>
      </c>
      <c r="D125" s="2" t="s">
        <v>861</v>
      </c>
      <c r="E125" s="2" t="s">
        <v>664</v>
      </c>
      <c r="F125" s="2" t="s">
        <v>5082</v>
      </c>
      <c r="G125" s="2" t="s">
        <v>5218</v>
      </c>
      <c r="H125" s="2" t="s">
        <v>759</v>
      </c>
      <c r="I125" s="2"/>
      <c r="J125" s="4" t="s">
        <v>5219</v>
      </c>
    </row>
    <row r="126" spans="1:10" ht="15" customHeight="1" x14ac:dyDescent="0.3">
      <c r="A126" s="2" t="s">
        <v>156</v>
      </c>
      <c r="B126" s="2" t="s">
        <v>34319</v>
      </c>
      <c r="C126" s="3">
        <v>11</v>
      </c>
      <c r="D126" s="2" t="s">
        <v>861</v>
      </c>
      <c r="E126" s="2" t="s">
        <v>664</v>
      </c>
      <c r="F126" s="2" t="s">
        <v>5082</v>
      </c>
      <c r="G126" s="2" t="s">
        <v>140</v>
      </c>
      <c r="H126" s="2" t="s">
        <v>1123</v>
      </c>
      <c r="I126" s="2"/>
      <c r="J126" s="4" t="s">
        <v>5220</v>
      </c>
    </row>
    <row r="127" spans="1:10" ht="15" customHeight="1" x14ac:dyDescent="0.3">
      <c r="A127" s="2" t="s">
        <v>156</v>
      </c>
      <c r="B127" s="2" t="s">
        <v>34319</v>
      </c>
      <c r="C127" s="3">
        <v>11</v>
      </c>
      <c r="D127" s="2" t="s">
        <v>861</v>
      </c>
      <c r="E127" s="2" t="s">
        <v>664</v>
      </c>
      <c r="F127" s="2" t="s">
        <v>5221</v>
      </c>
      <c r="G127" s="2" t="s">
        <v>5222</v>
      </c>
      <c r="H127" s="2" t="s">
        <v>1125</v>
      </c>
      <c r="I127" s="2"/>
      <c r="J127" s="4" t="s">
        <v>5223</v>
      </c>
    </row>
    <row r="128" spans="1:10" ht="15" customHeight="1" x14ac:dyDescent="0.3">
      <c r="A128" s="2" t="s">
        <v>156</v>
      </c>
      <c r="B128" s="2" t="s">
        <v>34319</v>
      </c>
      <c r="C128" s="3">
        <v>11</v>
      </c>
      <c r="D128" s="2" t="s">
        <v>861</v>
      </c>
      <c r="E128" s="2" t="s">
        <v>664</v>
      </c>
      <c r="F128" s="2" t="s">
        <v>5082</v>
      </c>
      <c r="G128" s="2" t="s">
        <v>5125</v>
      </c>
      <c r="H128" s="2" t="s">
        <v>815</v>
      </c>
      <c r="I128" s="2"/>
      <c r="J128" s="4" t="s">
        <v>5219</v>
      </c>
    </row>
    <row r="129" spans="1:10" ht="15" customHeight="1" x14ac:dyDescent="0.3">
      <c r="A129" s="2" t="s">
        <v>156</v>
      </c>
      <c r="B129" s="2" t="s">
        <v>34319</v>
      </c>
      <c r="C129" s="3">
        <v>11</v>
      </c>
      <c r="D129" s="2" t="s">
        <v>861</v>
      </c>
      <c r="E129" s="2" t="s">
        <v>664</v>
      </c>
      <c r="F129" s="2" t="s">
        <v>5082</v>
      </c>
      <c r="G129" s="2" t="s">
        <v>5224</v>
      </c>
      <c r="H129" s="2" t="s">
        <v>815</v>
      </c>
      <c r="I129" s="2"/>
      <c r="J129" s="4" t="s">
        <v>5219</v>
      </c>
    </row>
    <row r="130" spans="1:10" ht="15" customHeight="1" x14ac:dyDescent="0.3">
      <c r="A130" s="2" t="s">
        <v>156</v>
      </c>
      <c r="B130" s="2" t="s">
        <v>34319</v>
      </c>
      <c r="C130" s="3">
        <v>11</v>
      </c>
      <c r="D130" s="2" t="s">
        <v>861</v>
      </c>
      <c r="E130" s="2" t="s">
        <v>664</v>
      </c>
      <c r="F130" s="2" t="s">
        <v>5082</v>
      </c>
      <c r="G130" s="2" t="s">
        <v>5225</v>
      </c>
      <c r="H130" s="2" t="s">
        <v>632</v>
      </c>
      <c r="I130" s="2"/>
      <c r="J130" s="4" t="s">
        <v>5219</v>
      </c>
    </row>
    <row r="131" spans="1:10" ht="15" customHeight="1" x14ac:dyDescent="0.3">
      <c r="A131" s="2" t="s">
        <v>156</v>
      </c>
      <c r="B131" s="2" t="s">
        <v>34319</v>
      </c>
      <c r="C131" s="3">
        <v>11</v>
      </c>
      <c r="D131" s="2" t="s">
        <v>861</v>
      </c>
      <c r="E131" s="2" t="s">
        <v>5085</v>
      </c>
      <c r="F131" s="2"/>
      <c r="G131" s="2" t="s">
        <v>5225</v>
      </c>
      <c r="H131" s="2" t="s">
        <v>736</v>
      </c>
      <c r="I131" s="2"/>
      <c r="J131" s="4" t="s">
        <v>5219</v>
      </c>
    </row>
    <row r="132" spans="1:10" ht="15" customHeight="1" x14ac:dyDescent="0.3">
      <c r="A132" s="2" t="s">
        <v>156</v>
      </c>
      <c r="B132" s="2" t="s">
        <v>34319</v>
      </c>
      <c r="C132" s="3">
        <v>11</v>
      </c>
      <c r="D132" s="2" t="s">
        <v>861</v>
      </c>
      <c r="E132" s="2" t="s">
        <v>5085</v>
      </c>
      <c r="F132" s="2"/>
      <c r="G132" s="2" t="s">
        <v>5226</v>
      </c>
      <c r="H132" s="2" t="s">
        <v>736</v>
      </c>
      <c r="I132" s="2"/>
      <c r="J132" s="4" t="s">
        <v>5219</v>
      </c>
    </row>
    <row r="133" spans="1:10" ht="15" customHeight="1" x14ac:dyDescent="0.3">
      <c r="A133" s="2" t="s">
        <v>156</v>
      </c>
      <c r="B133" s="2" t="s">
        <v>34319</v>
      </c>
      <c r="C133" s="3">
        <v>11</v>
      </c>
      <c r="D133" s="2" t="s">
        <v>861</v>
      </c>
      <c r="E133" s="2" t="s">
        <v>5085</v>
      </c>
      <c r="F133" s="2"/>
      <c r="G133" s="2" t="s">
        <v>5227</v>
      </c>
      <c r="H133" s="2" t="s">
        <v>736</v>
      </c>
      <c r="I133" s="2"/>
      <c r="J133" s="4" t="s">
        <v>5219</v>
      </c>
    </row>
    <row r="134" spans="1:10" ht="15" customHeight="1" x14ac:dyDescent="0.3">
      <c r="A134" s="2" t="s">
        <v>156</v>
      </c>
      <c r="B134" s="2" t="s">
        <v>34319</v>
      </c>
      <c r="C134" s="3">
        <v>11</v>
      </c>
      <c r="D134" s="2" t="s">
        <v>861</v>
      </c>
      <c r="E134" s="2" t="s">
        <v>5085</v>
      </c>
      <c r="F134" s="2"/>
      <c r="G134" s="2" t="s">
        <v>5228</v>
      </c>
      <c r="H134" s="2" t="s">
        <v>790</v>
      </c>
      <c r="I134" s="2"/>
      <c r="J134" s="4" t="s">
        <v>5219</v>
      </c>
    </row>
    <row r="135" spans="1:10" ht="15" customHeight="1" x14ac:dyDescent="0.3">
      <c r="A135" s="2" t="s">
        <v>156</v>
      </c>
      <c r="B135" s="2" t="s">
        <v>34319</v>
      </c>
      <c r="C135" s="3">
        <v>11</v>
      </c>
      <c r="D135" s="2" t="s">
        <v>861</v>
      </c>
      <c r="E135" s="2" t="s">
        <v>664</v>
      </c>
      <c r="F135" s="2" t="s">
        <v>5082</v>
      </c>
      <c r="G135" s="2" t="s">
        <v>5229</v>
      </c>
      <c r="H135" s="2" t="s">
        <v>790</v>
      </c>
      <c r="I135" s="2"/>
      <c r="J135" s="4" t="s">
        <v>5219</v>
      </c>
    </row>
    <row r="136" spans="1:10" ht="15" customHeight="1" x14ac:dyDescent="0.3">
      <c r="A136" s="2" t="s">
        <v>156</v>
      </c>
      <c r="B136" s="2" t="s">
        <v>34319</v>
      </c>
      <c r="C136" s="3">
        <v>11</v>
      </c>
      <c r="D136" s="2" t="s">
        <v>861</v>
      </c>
      <c r="E136" s="2" t="s">
        <v>5085</v>
      </c>
      <c r="F136" s="2"/>
      <c r="G136" s="2" t="s">
        <v>5230</v>
      </c>
      <c r="H136" s="2" t="s">
        <v>853</v>
      </c>
      <c r="I136" s="2"/>
      <c r="J136" s="4" t="s">
        <v>5219</v>
      </c>
    </row>
    <row r="137" spans="1:10" ht="15" customHeight="1" x14ac:dyDescent="0.3">
      <c r="A137" s="2" t="s">
        <v>156</v>
      </c>
      <c r="B137" s="2" t="s">
        <v>34319</v>
      </c>
      <c r="C137" s="3">
        <v>11</v>
      </c>
      <c r="D137" s="2" t="s">
        <v>861</v>
      </c>
      <c r="E137" s="2" t="s">
        <v>5085</v>
      </c>
      <c r="F137" s="2"/>
      <c r="G137" s="2" t="s">
        <v>5099</v>
      </c>
      <c r="H137" s="2" t="s">
        <v>675</v>
      </c>
      <c r="I137" s="2"/>
      <c r="J137" s="4" t="s">
        <v>5219</v>
      </c>
    </row>
    <row r="138" spans="1:10" ht="15" customHeight="1" x14ac:dyDescent="0.3">
      <c r="A138" s="2" t="s">
        <v>156</v>
      </c>
      <c r="B138" s="2" t="s">
        <v>34319</v>
      </c>
      <c r="C138" s="3">
        <v>11</v>
      </c>
      <c r="D138" s="2" t="s">
        <v>861</v>
      </c>
      <c r="E138" s="2" t="s">
        <v>5085</v>
      </c>
      <c r="F138" s="2"/>
      <c r="G138" s="2" t="s">
        <v>5231</v>
      </c>
      <c r="H138" s="2" t="s">
        <v>957</v>
      </c>
      <c r="I138" s="2"/>
      <c r="J138" s="4" t="s">
        <v>5219</v>
      </c>
    </row>
    <row r="139" spans="1:10" ht="15" customHeight="1" x14ac:dyDescent="0.3">
      <c r="A139" s="2" t="s">
        <v>156</v>
      </c>
      <c r="B139" s="2" t="s">
        <v>34319</v>
      </c>
      <c r="C139" s="3">
        <v>11</v>
      </c>
      <c r="D139" s="2" t="s">
        <v>861</v>
      </c>
      <c r="E139" s="2" t="s">
        <v>664</v>
      </c>
      <c r="F139" s="2" t="s">
        <v>5082</v>
      </c>
      <c r="G139" s="2" t="s">
        <v>5232</v>
      </c>
      <c r="H139" s="2"/>
      <c r="I139" s="2"/>
      <c r="J139" s="4" t="s">
        <v>5233</v>
      </c>
    </row>
    <row r="140" spans="1:10" ht="15" customHeight="1" x14ac:dyDescent="0.3">
      <c r="A140" s="2" t="s">
        <v>190</v>
      </c>
      <c r="B140" s="2" t="s">
        <v>34322</v>
      </c>
      <c r="C140" s="3">
        <v>14</v>
      </c>
      <c r="D140" s="2" t="s">
        <v>902</v>
      </c>
      <c r="E140" s="2" t="s">
        <v>664</v>
      </c>
      <c r="F140" s="2" t="s">
        <v>5082</v>
      </c>
      <c r="G140" s="2" t="s">
        <v>5234</v>
      </c>
      <c r="H140" s="2"/>
      <c r="I140" s="2"/>
      <c r="J140" s="4" t="s">
        <v>5235</v>
      </c>
    </row>
    <row r="141" spans="1:10" ht="15" customHeight="1" x14ac:dyDescent="0.3">
      <c r="A141" s="2" t="s">
        <v>190</v>
      </c>
      <c r="B141" s="2" t="s">
        <v>34322</v>
      </c>
      <c r="C141" s="3">
        <v>14</v>
      </c>
      <c r="D141" s="2" t="s">
        <v>902</v>
      </c>
      <c r="E141" s="2" t="s">
        <v>5102</v>
      </c>
      <c r="F141" s="2" t="s">
        <v>1739</v>
      </c>
      <c r="G141" s="2" t="s">
        <v>5125</v>
      </c>
      <c r="H141" s="2"/>
      <c r="I141" s="2"/>
      <c r="J141" s="4" t="s">
        <v>5104</v>
      </c>
    </row>
    <row r="142" spans="1:10" ht="15" customHeight="1" x14ac:dyDescent="0.3">
      <c r="A142" s="2" t="s">
        <v>190</v>
      </c>
      <c r="B142" s="2" t="s">
        <v>34322</v>
      </c>
      <c r="C142" s="3">
        <v>14</v>
      </c>
      <c r="D142" s="2" t="s">
        <v>902</v>
      </c>
      <c r="E142" s="2" t="s">
        <v>664</v>
      </c>
      <c r="F142" s="2" t="s">
        <v>5082</v>
      </c>
      <c r="G142" s="2" t="s">
        <v>5086</v>
      </c>
      <c r="H142" s="2"/>
      <c r="I142" s="2"/>
      <c r="J142" s="4" t="s">
        <v>5108</v>
      </c>
    </row>
    <row r="143" spans="1:10" ht="15" customHeight="1" x14ac:dyDescent="0.3">
      <c r="A143" s="2" t="s">
        <v>190</v>
      </c>
      <c r="B143" s="2" t="s">
        <v>34322</v>
      </c>
      <c r="C143" s="3">
        <v>14</v>
      </c>
      <c r="D143" s="2" t="s">
        <v>902</v>
      </c>
      <c r="E143" s="2" t="s">
        <v>5167</v>
      </c>
      <c r="F143" s="2"/>
      <c r="G143" s="2" t="s">
        <v>5236</v>
      </c>
      <c r="H143" s="2"/>
      <c r="I143" s="2" t="s">
        <v>945</v>
      </c>
      <c r="J143" s="4" t="s">
        <v>5237</v>
      </c>
    </row>
    <row r="144" spans="1:10" ht="15" customHeight="1" x14ac:dyDescent="0.3">
      <c r="A144" s="2" t="s">
        <v>190</v>
      </c>
      <c r="B144" s="2" t="s">
        <v>34322</v>
      </c>
      <c r="C144" s="3">
        <v>14</v>
      </c>
      <c r="D144" s="2" t="s">
        <v>902</v>
      </c>
      <c r="E144" s="2" t="s">
        <v>5167</v>
      </c>
      <c r="F144" s="2"/>
      <c r="G144" s="2" t="s">
        <v>5089</v>
      </c>
      <c r="H144" s="2"/>
      <c r="I144" s="2" t="s">
        <v>945</v>
      </c>
      <c r="J144" s="4" t="s">
        <v>5237</v>
      </c>
    </row>
    <row r="145" spans="1:10" ht="15" customHeight="1" x14ac:dyDescent="0.3">
      <c r="A145" s="2" t="s">
        <v>190</v>
      </c>
      <c r="B145" s="2" t="s">
        <v>34322</v>
      </c>
      <c r="C145" s="3">
        <v>14</v>
      </c>
      <c r="D145" s="2" t="s">
        <v>902</v>
      </c>
      <c r="E145" s="2" t="s">
        <v>5167</v>
      </c>
      <c r="F145" s="2"/>
      <c r="G145" s="2" t="s">
        <v>5086</v>
      </c>
      <c r="H145" s="2" t="s">
        <v>759</v>
      </c>
      <c r="I145" s="2" t="s">
        <v>1117</v>
      </c>
      <c r="J145" s="4" t="s">
        <v>5237</v>
      </c>
    </row>
    <row r="146" spans="1:10" ht="15" customHeight="1" x14ac:dyDescent="0.3">
      <c r="A146" s="2" t="s">
        <v>190</v>
      </c>
      <c r="B146" s="2" t="s">
        <v>34322</v>
      </c>
      <c r="C146" s="3">
        <v>14</v>
      </c>
      <c r="D146" s="2" t="s">
        <v>902</v>
      </c>
      <c r="E146" s="2" t="s">
        <v>5167</v>
      </c>
      <c r="F146" s="2"/>
      <c r="G146" s="2" t="s">
        <v>5238</v>
      </c>
      <c r="H146" s="2"/>
      <c r="I146" s="2" t="s">
        <v>1117</v>
      </c>
      <c r="J146" s="4" t="s">
        <v>5237</v>
      </c>
    </row>
    <row r="147" spans="1:10" ht="15" customHeight="1" x14ac:dyDescent="0.3">
      <c r="A147" s="2" t="s">
        <v>206</v>
      </c>
      <c r="B147" s="2" t="s">
        <v>34323</v>
      </c>
      <c r="C147" s="3">
        <v>15</v>
      </c>
      <c r="D147" s="2" t="s">
        <v>916</v>
      </c>
      <c r="E147" s="2" t="s">
        <v>664</v>
      </c>
      <c r="F147" s="2" t="s">
        <v>5082</v>
      </c>
      <c r="G147" s="2" t="s">
        <v>5174</v>
      </c>
      <c r="H147" s="2" t="s">
        <v>815</v>
      </c>
      <c r="I147" s="2"/>
      <c r="J147" s="4" t="s">
        <v>920</v>
      </c>
    </row>
    <row r="148" spans="1:10" ht="15" customHeight="1" x14ac:dyDescent="0.3">
      <c r="A148" s="2" t="s">
        <v>206</v>
      </c>
      <c r="B148" s="2" t="s">
        <v>34323</v>
      </c>
      <c r="C148" s="3">
        <v>15</v>
      </c>
      <c r="D148" s="2" t="s">
        <v>916</v>
      </c>
      <c r="E148" s="2" t="s">
        <v>5085</v>
      </c>
      <c r="F148" s="2"/>
      <c r="G148" s="2" t="s">
        <v>5239</v>
      </c>
      <c r="H148" s="2" t="s">
        <v>1043</v>
      </c>
      <c r="I148" s="2"/>
      <c r="J148" s="4" t="s">
        <v>920</v>
      </c>
    </row>
    <row r="149" spans="1:10" ht="15" customHeight="1" x14ac:dyDescent="0.3">
      <c r="A149" s="2" t="s">
        <v>206</v>
      </c>
      <c r="B149" s="2" t="s">
        <v>34323</v>
      </c>
      <c r="C149" s="3">
        <v>15</v>
      </c>
      <c r="D149" s="2" t="s">
        <v>916</v>
      </c>
      <c r="E149" s="2" t="s">
        <v>5085</v>
      </c>
      <c r="F149" s="2"/>
      <c r="G149" s="2" t="s">
        <v>5157</v>
      </c>
      <c r="H149" s="2" t="s">
        <v>1043</v>
      </c>
      <c r="I149" s="2"/>
      <c r="J149" s="4" t="s">
        <v>920</v>
      </c>
    </row>
    <row r="150" spans="1:10" ht="15" customHeight="1" x14ac:dyDescent="0.3">
      <c r="A150" s="2" t="s">
        <v>206</v>
      </c>
      <c r="B150" s="2" t="s">
        <v>34323</v>
      </c>
      <c r="C150" s="3">
        <v>15</v>
      </c>
      <c r="D150" s="2" t="s">
        <v>916</v>
      </c>
      <c r="E150" s="2" t="s">
        <v>5085</v>
      </c>
      <c r="F150" s="2"/>
      <c r="G150" s="2" t="s">
        <v>5177</v>
      </c>
      <c r="H150" s="2" t="s">
        <v>740</v>
      </c>
      <c r="I150" s="2"/>
      <c r="J150" s="4" t="s">
        <v>920</v>
      </c>
    </row>
    <row r="151" spans="1:10" ht="15" customHeight="1" x14ac:dyDescent="0.3">
      <c r="A151" s="2" t="s">
        <v>206</v>
      </c>
      <c r="B151" s="2" t="s">
        <v>34323</v>
      </c>
      <c r="C151" s="3">
        <v>15</v>
      </c>
      <c r="D151" s="2" t="s">
        <v>916</v>
      </c>
      <c r="E151" s="2" t="s">
        <v>5085</v>
      </c>
      <c r="F151" s="2"/>
      <c r="G151" s="2" t="s">
        <v>5240</v>
      </c>
      <c r="H151" s="2" t="s">
        <v>740</v>
      </c>
      <c r="I151" s="2"/>
      <c r="J151" s="4" t="s">
        <v>920</v>
      </c>
    </row>
    <row r="152" spans="1:10" ht="15" customHeight="1" x14ac:dyDescent="0.3">
      <c r="A152" s="2" t="s">
        <v>206</v>
      </c>
      <c r="B152" s="2" t="s">
        <v>34323</v>
      </c>
      <c r="C152" s="3">
        <v>15</v>
      </c>
      <c r="D152" s="2" t="s">
        <v>916</v>
      </c>
      <c r="E152" s="2" t="s">
        <v>5085</v>
      </c>
      <c r="F152" s="2"/>
      <c r="G152" s="2" t="s">
        <v>5241</v>
      </c>
      <c r="H152" s="2" t="s">
        <v>739</v>
      </c>
      <c r="I152" s="2"/>
      <c r="J152" s="4" t="s">
        <v>920</v>
      </c>
    </row>
    <row r="153" spans="1:10" ht="15" customHeight="1" x14ac:dyDescent="0.3">
      <c r="A153" s="2" t="s">
        <v>206</v>
      </c>
      <c r="B153" s="2" t="s">
        <v>34323</v>
      </c>
      <c r="C153" s="3">
        <v>15</v>
      </c>
      <c r="D153" s="2" t="s">
        <v>916</v>
      </c>
      <c r="E153" s="2" t="s">
        <v>5085</v>
      </c>
      <c r="F153" s="2"/>
      <c r="G153" s="2" t="s">
        <v>5231</v>
      </c>
      <c r="H153" s="2" t="s">
        <v>700</v>
      </c>
      <c r="I153" s="2"/>
      <c r="J153" s="4" t="s">
        <v>920</v>
      </c>
    </row>
    <row r="154" spans="1:10" ht="15" customHeight="1" x14ac:dyDescent="0.3">
      <c r="A154" s="2" t="s">
        <v>206</v>
      </c>
      <c r="B154" s="2" t="s">
        <v>34323</v>
      </c>
      <c r="C154" s="3">
        <v>15</v>
      </c>
      <c r="D154" s="2" t="s">
        <v>916</v>
      </c>
      <c r="E154" s="2" t="s">
        <v>5085</v>
      </c>
      <c r="F154" s="2"/>
      <c r="G154" s="2" t="s">
        <v>5089</v>
      </c>
      <c r="H154" s="2" t="s">
        <v>700</v>
      </c>
      <c r="I154" s="2"/>
      <c r="J154" s="4" t="s">
        <v>920</v>
      </c>
    </row>
    <row r="155" spans="1:10" ht="15" customHeight="1" x14ac:dyDescent="0.3">
      <c r="A155" s="2" t="s">
        <v>206</v>
      </c>
      <c r="B155" s="2" t="s">
        <v>34323</v>
      </c>
      <c r="C155" s="3">
        <v>15</v>
      </c>
      <c r="D155" s="2" t="s">
        <v>916</v>
      </c>
      <c r="E155" s="2" t="s">
        <v>5085</v>
      </c>
      <c r="F155" s="2"/>
      <c r="G155" s="2" t="s">
        <v>5242</v>
      </c>
      <c r="H155" s="2" t="s">
        <v>700</v>
      </c>
      <c r="I155" s="2"/>
      <c r="J155" s="4" t="s">
        <v>920</v>
      </c>
    </row>
    <row r="156" spans="1:10" ht="15" customHeight="1" x14ac:dyDescent="0.3">
      <c r="A156" s="2" t="s">
        <v>206</v>
      </c>
      <c r="B156" s="2" t="s">
        <v>34323</v>
      </c>
      <c r="C156" s="3">
        <v>15</v>
      </c>
      <c r="D156" s="2" t="s">
        <v>916</v>
      </c>
      <c r="E156" s="2" t="s">
        <v>5085</v>
      </c>
      <c r="F156" s="2"/>
      <c r="G156" s="2" t="s">
        <v>5243</v>
      </c>
      <c r="H156" s="2" t="s">
        <v>700</v>
      </c>
      <c r="I156" s="2"/>
      <c r="J156" s="4" t="s">
        <v>920</v>
      </c>
    </row>
    <row r="157" spans="1:10" ht="15" customHeight="1" x14ac:dyDescent="0.3">
      <c r="A157" s="2" t="s">
        <v>206</v>
      </c>
      <c r="B157" s="2" t="s">
        <v>34323</v>
      </c>
      <c r="C157" s="3">
        <v>15</v>
      </c>
      <c r="D157" s="2" t="s">
        <v>916</v>
      </c>
      <c r="E157" s="2" t="s">
        <v>5085</v>
      </c>
      <c r="F157" s="2"/>
      <c r="G157" s="2" t="s">
        <v>5098</v>
      </c>
      <c r="H157" s="2" t="s">
        <v>790</v>
      </c>
      <c r="I157" s="2"/>
      <c r="J157" s="4" t="s">
        <v>920</v>
      </c>
    </row>
    <row r="158" spans="1:10" ht="15" customHeight="1" x14ac:dyDescent="0.3">
      <c r="A158" s="2" t="s">
        <v>206</v>
      </c>
      <c r="B158" s="2" t="s">
        <v>34323</v>
      </c>
      <c r="C158" s="3">
        <v>15</v>
      </c>
      <c r="D158" s="2" t="s">
        <v>916</v>
      </c>
      <c r="E158" s="2" t="s">
        <v>5085</v>
      </c>
      <c r="F158" s="2"/>
      <c r="G158" s="2" t="s">
        <v>5244</v>
      </c>
      <c r="H158" s="2" t="s">
        <v>790</v>
      </c>
      <c r="I158" s="2"/>
      <c r="J158" s="4" t="s">
        <v>920</v>
      </c>
    </row>
    <row r="159" spans="1:10" ht="15" customHeight="1" x14ac:dyDescent="0.3">
      <c r="A159" s="2" t="s">
        <v>206</v>
      </c>
      <c r="B159" s="2" t="s">
        <v>34323</v>
      </c>
      <c r="C159" s="3">
        <v>15</v>
      </c>
      <c r="D159" s="2" t="s">
        <v>916</v>
      </c>
      <c r="E159" s="2" t="s">
        <v>5085</v>
      </c>
      <c r="F159" s="2"/>
      <c r="G159" s="2" t="s">
        <v>5245</v>
      </c>
      <c r="H159" s="2" t="s">
        <v>957</v>
      </c>
      <c r="I159" s="2"/>
      <c r="J159" s="4" t="s">
        <v>920</v>
      </c>
    </row>
    <row r="160" spans="1:10" ht="15" customHeight="1" x14ac:dyDescent="0.3">
      <c r="A160" s="2" t="s">
        <v>206</v>
      </c>
      <c r="B160" s="2" t="s">
        <v>34323</v>
      </c>
      <c r="C160" s="3">
        <v>15</v>
      </c>
      <c r="D160" s="2" t="s">
        <v>916</v>
      </c>
      <c r="E160" s="2" t="s">
        <v>5102</v>
      </c>
      <c r="F160" s="2" t="s">
        <v>5246</v>
      </c>
      <c r="G160" s="2" t="s">
        <v>5125</v>
      </c>
      <c r="H160" s="2"/>
      <c r="I160" s="2"/>
      <c r="J160" s="4" t="s">
        <v>5126</v>
      </c>
    </row>
    <row r="161" spans="1:10" ht="15" customHeight="1" x14ac:dyDescent="0.3">
      <c r="A161" s="2" t="s">
        <v>206</v>
      </c>
      <c r="B161" s="2" t="s">
        <v>34323</v>
      </c>
      <c r="C161" s="3">
        <v>15</v>
      </c>
      <c r="D161" s="2" t="s">
        <v>916</v>
      </c>
      <c r="E161" s="2" t="s">
        <v>5247</v>
      </c>
      <c r="F161" s="2"/>
      <c r="G161" s="2" t="s">
        <v>5174</v>
      </c>
      <c r="H161" s="2"/>
      <c r="I161" s="2"/>
      <c r="J161" s="4" t="s">
        <v>920</v>
      </c>
    </row>
    <row r="162" spans="1:10" ht="15" customHeight="1" x14ac:dyDescent="0.3">
      <c r="A162" s="2" t="s">
        <v>206</v>
      </c>
      <c r="B162" s="2" t="s">
        <v>34323</v>
      </c>
      <c r="C162" s="3">
        <v>15</v>
      </c>
      <c r="D162" s="2" t="s">
        <v>916</v>
      </c>
      <c r="E162" s="2" t="s">
        <v>5085</v>
      </c>
      <c r="F162" s="2"/>
      <c r="G162" s="2" t="s">
        <v>5248</v>
      </c>
      <c r="H162" s="2"/>
      <c r="I162" s="2" t="s">
        <v>945</v>
      </c>
      <c r="J162" s="4" t="s">
        <v>5249</v>
      </c>
    </row>
    <row r="163" spans="1:10" ht="15" customHeight="1" x14ac:dyDescent="0.3">
      <c r="A163" s="2" t="s">
        <v>206</v>
      </c>
      <c r="B163" s="2" t="s">
        <v>34323</v>
      </c>
      <c r="C163" s="3">
        <v>15</v>
      </c>
      <c r="D163" s="2" t="s">
        <v>916</v>
      </c>
      <c r="E163" s="2" t="s">
        <v>664</v>
      </c>
      <c r="F163" s="2" t="s">
        <v>5082</v>
      </c>
      <c r="G163" s="2" t="s">
        <v>5098</v>
      </c>
      <c r="H163" s="2" t="s">
        <v>739</v>
      </c>
      <c r="I163" s="2" t="s">
        <v>864</v>
      </c>
      <c r="J163" s="4" t="s">
        <v>920</v>
      </c>
    </row>
    <row r="164" spans="1:10" ht="15" customHeight="1" x14ac:dyDescent="0.3">
      <c r="A164" s="2" t="s">
        <v>206</v>
      </c>
      <c r="B164" s="2" t="s">
        <v>34323</v>
      </c>
      <c r="C164" s="3">
        <v>15</v>
      </c>
      <c r="D164" s="2" t="s">
        <v>916</v>
      </c>
      <c r="E164" s="2" t="s">
        <v>5085</v>
      </c>
      <c r="F164" s="2"/>
      <c r="G164" s="2" t="s">
        <v>5250</v>
      </c>
      <c r="H164" s="2"/>
      <c r="I164" s="2" t="s">
        <v>851</v>
      </c>
      <c r="J164" s="4" t="s">
        <v>920</v>
      </c>
    </row>
    <row r="165" spans="1:10" ht="15" customHeight="1" x14ac:dyDescent="0.3">
      <c r="A165" s="2" t="s">
        <v>217</v>
      </c>
      <c r="B165" s="2" t="s">
        <v>34324</v>
      </c>
      <c r="C165" s="3">
        <v>16</v>
      </c>
      <c r="D165" s="2" t="s">
        <v>940</v>
      </c>
      <c r="E165" s="2" t="s">
        <v>5105</v>
      </c>
      <c r="F165" s="2" t="s">
        <v>5251</v>
      </c>
      <c r="G165" s="2" t="s">
        <v>5125</v>
      </c>
      <c r="H165" s="2"/>
      <c r="I165" s="2"/>
      <c r="J165" s="4" t="s">
        <v>5126</v>
      </c>
    </row>
    <row r="166" spans="1:10" ht="15" customHeight="1" x14ac:dyDescent="0.3">
      <c r="A166" s="2" t="s">
        <v>217</v>
      </c>
      <c r="B166" s="2" t="s">
        <v>34324</v>
      </c>
      <c r="C166" s="3">
        <v>16</v>
      </c>
      <c r="D166" s="2" t="s">
        <v>940</v>
      </c>
      <c r="E166" s="2" t="s">
        <v>5252</v>
      </c>
      <c r="F166" s="2" t="s">
        <v>5082</v>
      </c>
      <c r="G166" s="2" t="s">
        <v>5253</v>
      </c>
      <c r="H166" s="2"/>
      <c r="I166" s="2"/>
      <c r="J166" s="4" t="s">
        <v>5254</v>
      </c>
    </row>
    <row r="167" spans="1:10" ht="15" customHeight="1" x14ac:dyDescent="0.3">
      <c r="A167" s="2" t="s">
        <v>217</v>
      </c>
      <c r="B167" s="2" t="s">
        <v>34324</v>
      </c>
      <c r="C167" s="3">
        <v>16</v>
      </c>
      <c r="D167" s="2" t="s">
        <v>940</v>
      </c>
      <c r="E167" s="2" t="s">
        <v>5102</v>
      </c>
      <c r="F167" s="2" t="s">
        <v>5082</v>
      </c>
      <c r="G167" s="2" t="s">
        <v>5255</v>
      </c>
      <c r="H167" s="2"/>
      <c r="I167" s="2"/>
      <c r="J167" s="4" t="s">
        <v>5256</v>
      </c>
    </row>
    <row r="168" spans="1:10" ht="15" customHeight="1" x14ac:dyDescent="0.3">
      <c r="A168" s="2" t="s">
        <v>217</v>
      </c>
      <c r="B168" s="2" t="s">
        <v>34324</v>
      </c>
      <c r="C168" s="3">
        <v>16</v>
      </c>
      <c r="D168" s="2" t="s">
        <v>940</v>
      </c>
      <c r="E168" s="2" t="s">
        <v>5257</v>
      </c>
      <c r="F168" s="2" t="s">
        <v>5082</v>
      </c>
      <c r="G168" s="2" t="s">
        <v>5258</v>
      </c>
      <c r="H168" s="2"/>
      <c r="I168" s="2"/>
      <c r="J168" s="4" t="s">
        <v>5259</v>
      </c>
    </row>
    <row r="169" spans="1:10" ht="15" customHeight="1" x14ac:dyDescent="0.3">
      <c r="A169" s="2" t="s">
        <v>217</v>
      </c>
      <c r="B169" s="2" t="s">
        <v>34324</v>
      </c>
      <c r="C169" s="3">
        <v>16</v>
      </c>
      <c r="D169" s="2" t="s">
        <v>940</v>
      </c>
      <c r="E169" s="2" t="s">
        <v>5167</v>
      </c>
      <c r="F169" s="2"/>
      <c r="G169" s="2" t="s">
        <v>5088</v>
      </c>
      <c r="H169" s="2"/>
      <c r="I169" s="2" t="s">
        <v>945</v>
      </c>
      <c r="J169" s="4" t="s">
        <v>5260</v>
      </c>
    </row>
    <row r="170" spans="1:10" ht="15" customHeight="1" x14ac:dyDescent="0.3">
      <c r="A170" s="2" t="s">
        <v>230</v>
      </c>
      <c r="B170" s="2" t="s">
        <v>34325</v>
      </c>
      <c r="C170" s="3">
        <v>17</v>
      </c>
      <c r="D170" s="2" t="s">
        <v>958</v>
      </c>
      <c r="E170" s="2" t="s">
        <v>5167</v>
      </c>
      <c r="F170" s="2"/>
      <c r="G170" s="2" t="s">
        <v>5261</v>
      </c>
      <c r="H170" s="2"/>
      <c r="I170" s="2" t="s">
        <v>1117</v>
      </c>
      <c r="J170" s="4" t="s">
        <v>5262</v>
      </c>
    </row>
    <row r="171" spans="1:10" ht="15" customHeight="1" x14ac:dyDescent="0.3">
      <c r="A171" s="2" t="s">
        <v>243</v>
      </c>
      <c r="B171" s="2" t="s">
        <v>34326</v>
      </c>
      <c r="C171" s="3">
        <v>18</v>
      </c>
      <c r="D171" s="2" t="s">
        <v>981</v>
      </c>
      <c r="E171" s="2" t="s">
        <v>5167</v>
      </c>
      <c r="F171" s="2"/>
      <c r="G171" s="2" t="s">
        <v>5088</v>
      </c>
      <c r="H171" s="2"/>
      <c r="I171" s="2" t="s">
        <v>1117</v>
      </c>
      <c r="J171" s="4" t="s">
        <v>982</v>
      </c>
    </row>
    <row r="172" spans="1:10" ht="15" customHeight="1" x14ac:dyDescent="0.3">
      <c r="A172" s="2" t="s">
        <v>254</v>
      </c>
      <c r="B172" s="2" t="s">
        <v>34327</v>
      </c>
      <c r="C172" s="3">
        <v>19</v>
      </c>
      <c r="D172" s="2" t="s">
        <v>991</v>
      </c>
      <c r="E172" s="2" t="s">
        <v>664</v>
      </c>
      <c r="F172" s="2" t="s">
        <v>5082</v>
      </c>
      <c r="G172" s="2" t="s">
        <v>5263</v>
      </c>
      <c r="H172" s="2"/>
      <c r="I172" s="2"/>
      <c r="J172" s="4" t="s">
        <v>5264</v>
      </c>
    </row>
    <row r="173" spans="1:10" ht="15" customHeight="1" x14ac:dyDescent="0.3">
      <c r="A173" s="2" t="s">
        <v>254</v>
      </c>
      <c r="B173" s="2" t="s">
        <v>34327</v>
      </c>
      <c r="C173" s="3">
        <v>19</v>
      </c>
      <c r="D173" s="2" t="s">
        <v>991</v>
      </c>
      <c r="E173" s="2" t="s">
        <v>5085</v>
      </c>
      <c r="F173" s="2"/>
      <c r="G173" s="2" t="s">
        <v>5265</v>
      </c>
      <c r="H173" s="2"/>
      <c r="I173" s="2" t="s">
        <v>1123</v>
      </c>
      <c r="J173" s="4" t="s">
        <v>5266</v>
      </c>
    </row>
    <row r="174" spans="1:10" ht="15" customHeight="1" x14ac:dyDescent="0.3">
      <c r="A174" s="2" t="s">
        <v>254</v>
      </c>
      <c r="B174" s="2" t="s">
        <v>34327</v>
      </c>
      <c r="C174" s="3">
        <v>19</v>
      </c>
      <c r="D174" s="2" t="s">
        <v>991</v>
      </c>
      <c r="E174" s="2" t="s">
        <v>5085</v>
      </c>
      <c r="F174" s="2"/>
      <c r="G174" s="2" t="s">
        <v>5261</v>
      </c>
      <c r="H174" s="2"/>
      <c r="I174" s="2" t="s">
        <v>1123</v>
      </c>
      <c r="J174" s="4" t="s">
        <v>5266</v>
      </c>
    </row>
    <row r="175" spans="1:10" ht="15" customHeight="1" x14ac:dyDescent="0.3">
      <c r="A175" s="2" t="s">
        <v>254</v>
      </c>
      <c r="B175" s="2" t="s">
        <v>34327</v>
      </c>
      <c r="C175" s="3">
        <v>19</v>
      </c>
      <c r="D175" s="2" t="s">
        <v>991</v>
      </c>
      <c r="E175" s="2" t="s">
        <v>5085</v>
      </c>
      <c r="F175" s="2"/>
      <c r="G175" s="2" t="s">
        <v>5267</v>
      </c>
      <c r="H175" s="2"/>
      <c r="I175" s="2" t="s">
        <v>736</v>
      </c>
      <c r="J175" s="4" t="s">
        <v>5268</v>
      </c>
    </row>
    <row r="176" spans="1:10" ht="15" customHeight="1" x14ac:dyDescent="0.3">
      <c r="A176" s="2" t="s">
        <v>267</v>
      </c>
      <c r="B176" s="2" t="s">
        <v>34328</v>
      </c>
      <c r="C176" s="3">
        <v>20</v>
      </c>
      <c r="D176" s="2" t="s">
        <v>1011</v>
      </c>
      <c r="E176" s="2" t="s">
        <v>5105</v>
      </c>
      <c r="F176" s="2" t="s">
        <v>1739</v>
      </c>
      <c r="G176" s="2" t="s">
        <v>5125</v>
      </c>
      <c r="H176" s="2"/>
      <c r="I176" s="2"/>
      <c r="J176" s="4" t="s">
        <v>5104</v>
      </c>
    </row>
    <row r="177" spans="1:10" ht="15" customHeight="1" x14ac:dyDescent="0.3">
      <c r="A177" s="2" t="s">
        <v>267</v>
      </c>
      <c r="B177" s="2" t="s">
        <v>34328</v>
      </c>
      <c r="C177" s="3">
        <v>20</v>
      </c>
      <c r="D177" s="2" t="s">
        <v>1011</v>
      </c>
      <c r="E177" s="2" t="s">
        <v>5167</v>
      </c>
      <c r="F177" s="2"/>
      <c r="G177" s="2" t="s">
        <v>5269</v>
      </c>
      <c r="H177" s="2"/>
      <c r="I177" s="2" t="s">
        <v>1117</v>
      </c>
      <c r="J177" s="4" t="s">
        <v>5270</v>
      </c>
    </row>
    <row r="178" spans="1:10" ht="15" customHeight="1" x14ac:dyDescent="0.3">
      <c r="A178" s="2" t="s">
        <v>267</v>
      </c>
      <c r="B178" s="2" t="s">
        <v>34328</v>
      </c>
      <c r="C178" s="3">
        <v>20</v>
      </c>
      <c r="D178" s="2" t="s">
        <v>1011</v>
      </c>
      <c r="E178" s="2" t="s">
        <v>5167</v>
      </c>
      <c r="F178" s="2"/>
      <c r="G178" s="2" t="s">
        <v>5157</v>
      </c>
      <c r="H178" s="2"/>
      <c r="I178" s="2" t="s">
        <v>695</v>
      </c>
      <c r="J178" s="4" t="s">
        <v>5270</v>
      </c>
    </row>
    <row r="179" spans="1:10" ht="15" customHeight="1" x14ac:dyDescent="0.3">
      <c r="A179" s="2" t="s">
        <v>267</v>
      </c>
      <c r="B179" s="2" t="s">
        <v>34328</v>
      </c>
      <c r="C179" s="3">
        <v>20</v>
      </c>
      <c r="D179" s="2" t="s">
        <v>1011</v>
      </c>
      <c r="E179" s="2" t="s">
        <v>5167</v>
      </c>
      <c r="F179" s="2"/>
      <c r="G179" s="2" t="s">
        <v>5086</v>
      </c>
      <c r="H179" s="2" t="s">
        <v>1123</v>
      </c>
      <c r="I179" s="2" t="s">
        <v>759</v>
      </c>
      <c r="J179" s="4" t="s">
        <v>5270</v>
      </c>
    </row>
    <row r="180" spans="1:10" ht="15" customHeight="1" x14ac:dyDescent="0.3">
      <c r="A180" s="2" t="s">
        <v>282</v>
      </c>
      <c r="B180" s="2" t="s">
        <v>34329</v>
      </c>
      <c r="C180" s="3">
        <v>21</v>
      </c>
      <c r="D180" s="2" t="s">
        <v>1024</v>
      </c>
      <c r="E180" s="2" t="s">
        <v>5271</v>
      </c>
      <c r="F180" s="2" t="s">
        <v>5246</v>
      </c>
      <c r="G180" s="2" t="s">
        <v>5103</v>
      </c>
      <c r="H180" s="2"/>
      <c r="I180" s="2"/>
      <c r="J180" s="4" t="s">
        <v>5272</v>
      </c>
    </row>
    <row r="181" spans="1:10" ht="15" customHeight="1" x14ac:dyDescent="0.3">
      <c r="A181" s="2" t="s">
        <v>282</v>
      </c>
      <c r="B181" s="2" t="s">
        <v>34329</v>
      </c>
      <c r="C181" s="3">
        <v>21</v>
      </c>
      <c r="D181" s="2" t="s">
        <v>1024</v>
      </c>
      <c r="E181" s="2" t="s">
        <v>5167</v>
      </c>
      <c r="F181" s="2"/>
      <c r="G181" s="2" t="s">
        <v>5273</v>
      </c>
      <c r="H181" s="2"/>
      <c r="I181" s="2" t="s">
        <v>1117</v>
      </c>
      <c r="J181" s="4" t="s">
        <v>5274</v>
      </c>
    </row>
    <row r="182" spans="1:10" ht="15" customHeight="1" x14ac:dyDescent="0.3">
      <c r="A182" s="2" t="s">
        <v>295</v>
      </c>
      <c r="B182" s="2" t="s">
        <v>34330</v>
      </c>
      <c r="C182" s="3">
        <v>22</v>
      </c>
      <c r="D182" s="2" t="s">
        <v>1029</v>
      </c>
      <c r="E182" s="2" t="s">
        <v>5085</v>
      </c>
      <c r="F182" s="2"/>
      <c r="G182" s="2" t="s">
        <v>5275</v>
      </c>
      <c r="H182" s="2" t="s">
        <v>1117</v>
      </c>
      <c r="I182" s="2" t="s">
        <v>943</v>
      </c>
      <c r="J182" s="4" t="s">
        <v>1044</v>
      </c>
    </row>
    <row r="183" spans="1:10" ht="15" customHeight="1" x14ac:dyDescent="0.3">
      <c r="A183" s="2" t="s">
        <v>295</v>
      </c>
      <c r="B183" s="2" t="s">
        <v>34330</v>
      </c>
      <c r="C183" s="3">
        <v>22</v>
      </c>
      <c r="D183" s="2" t="s">
        <v>1029</v>
      </c>
      <c r="E183" s="2" t="s">
        <v>5085</v>
      </c>
      <c r="F183" s="2"/>
      <c r="G183" s="2" t="s">
        <v>1291</v>
      </c>
      <c r="H183" s="2" t="s">
        <v>1117</v>
      </c>
      <c r="I183" s="2" t="s">
        <v>945</v>
      </c>
      <c r="J183" s="4" t="s">
        <v>1044</v>
      </c>
    </row>
    <row r="184" spans="1:10" ht="15" customHeight="1" x14ac:dyDescent="0.3">
      <c r="A184" s="2" t="s">
        <v>295</v>
      </c>
      <c r="B184" s="2" t="s">
        <v>34330</v>
      </c>
      <c r="C184" s="3">
        <v>22</v>
      </c>
      <c r="D184" s="2" t="s">
        <v>1029</v>
      </c>
      <c r="E184" s="2" t="s">
        <v>5085</v>
      </c>
      <c r="F184" s="2"/>
      <c r="G184" s="2" t="s">
        <v>5139</v>
      </c>
      <c r="H184" s="2" t="s">
        <v>1117</v>
      </c>
      <c r="I184" s="2" t="s">
        <v>945</v>
      </c>
      <c r="J184" s="4" t="s">
        <v>1044</v>
      </c>
    </row>
    <row r="185" spans="1:10" ht="15" customHeight="1" x14ac:dyDescent="0.3">
      <c r="A185" s="2" t="s">
        <v>295</v>
      </c>
      <c r="B185" s="2" t="s">
        <v>34330</v>
      </c>
      <c r="C185" s="3">
        <v>22</v>
      </c>
      <c r="D185" s="2" t="s">
        <v>1029</v>
      </c>
      <c r="E185" s="2" t="s">
        <v>5085</v>
      </c>
      <c r="F185" s="2"/>
      <c r="G185" s="2" t="s">
        <v>5088</v>
      </c>
      <c r="H185" s="2" t="s">
        <v>1117</v>
      </c>
      <c r="I185" s="2" t="s">
        <v>945</v>
      </c>
      <c r="J185" s="4" t="s">
        <v>1044</v>
      </c>
    </row>
    <row r="186" spans="1:10" ht="15" customHeight="1" x14ac:dyDescent="0.3">
      <c r="A186" s="2" t="s">
        <v>295</v>
      </c>
      <c r="B186" s="2" t="s">
        <v>34330</v>
      </c>
      <c r="C186" s="3">
        <v>22</v>
      </c>
      <c r="D186" s="2" t="s">
        <v>1029</v>
      </c>
      <c r="E186" s="2" t="s">
        <v>5085</v>
      </c>
      <c r="F186" s="2"/>
      <c r="G186" s="2" t="s">
        <v>5276</v>
      </c>
      <c r="H186" s="2" t="s">
        <v>695</v>
      </c>
      <c r="I186" s="2" t="s">
        <v>945</v>
      </c>
      <c r="J186" s="4" t="s">
        <v>1044</v>
      </c>
    </row>
    <row r="187" spans="1:10" ht="15" customHeight="1" x14ac:dyDescent="0.3">
      <c r="A187" s="2" t="s">
        <v>295</v>
      </c>
      <c r="B187" s="2" t="s">
        <v>34330</v>
      </c>
      <c r="C187" s="3">
        <v>22</v>
      </c>
      <c r="D187" s="2" t="s">
        <v>1029</v>
      </c>
      <c r="E187" s="2" t="s">
        <v>5085</v>
      </c>
      <c r="F187" s="2"/>
      <c r="G187" s="2" t="s">
        <v>5277</v>
      </c>
      <c r="H187" s="2"/>
      <c r="I187" s="2" t="s">
        <v>945</v>
      </c>
      <c r="J187" s="4" t="s">
        <v>1044</v>
      </c>
    </row>
    <row r="188" spans="1:10" ht="15" customHeight="1" x14ac:dyDescent="0.3">
      <c r="A188" s="2" t="s">
        <v>295</v>
      </c>
      <c r="B188" s="2" t="s">
        <v>34330</v>
      </c>
      <c r="C188" s="3">
        <v>22</v>
      </c>
      <c r="D188" s="2" t="s">
        <v>1029</v>
      </c>
      <c r="E188" s="2" t="s">
        <v>5085</v>
      </c>
      <c r="F188" s="2"/>
      <c r="G188" s="2" t="s">
        <v>5238</v>
      </c>
      <c r="H188" s="2"/>
      <c r="I188" s="2" t="s">
        <v>945</v>
      </c>
      <c r="J188" s="4" t="s">
        <v>1044</v>
      </c>
    </row>
    <row r="189" spans="1:10" ht="15" customHeight="1" x14ac:dyDescent="0.3">
      <c r="A189" s="2" t="s">
        <v>295</v>
      </c>
      <c r="B189" s="2" t="s">
        <v>34330</v>
      </c>
      <c r="C189" s="3">
        <v>22</v>
      </c>
      <c r="D189" s="2" t="s">
        <v>1029</v>
      </c>
      <c r="E189" s="2" t="s">
        <v>5085</v>
      </c>
      <c r="F189" s="2"/>
      <c r="G189" s="2" t="s">
        <v>5278</v>
      </c>
      <c r="H189" s="2"/>
      <c r="I189" s="2" t="s">
        <v>4389</v>
      </c>
      <c r="J189" s="4" t="s">
        <v>1044</v>
      </c>
    </row>
    <row r="190" spans="1:10" ht="15" customHeight="1" x14ac:dyDescent="0.3">
      <c r="A190" s="2" t="s">
        <v>295</v>
      </c>
      <c r="B190" s="2" t="s">
        <v>34330</v>
      </c>
      <c r="C190" s="3">
        <v>22</v>
      </c>
      <c r="D190" s="2" t="s">
        <v>1029</v>
      </c>
      <c r="E190" s="2" t="s">
        <v>5085</v>
      </c>
      <c r="F190" s="2"/>
      <c r="G190" s="2" t="s">
        <v>5086</v>
      </c>
      <c r="H190" s="2" t="s">
        <v>695</v>
      </c>
      <c r="I190" s="2" t="s">
        <v>1117</v>
      </c>
      <c r="J190" s="4" t="s">
        <v>1044</v>
      </c>
    </row>
    <row r="191" spans="1:10" ht="15" customHeight="1" x14ac:dyDescent="0.3">
      <c r="A191" s="2" t="s">
        <v>295</v>
      </c>
      <c r="B191" s="2" t="s">
        <v>34330</v>
      </c>
      <c r="C191" s="3">
        <v>22</v>
      </c>
      <c r="D191" s="2" t="s">
        <v>1029</v>
      </c>
      <c r="E191" s="2" t="s">
        <v>5085</v>
      </c>
      <c r="F191" s="2"/>
      <c r="G191" s="2" t="s">
        <v>5225</v>
      </c>
      <c r="H191" s="2"/>
      <c r="I191" s="2" t="s">
        <v>1117</v>
      </c>
      <c r="J191" s="4" t="s">
        <v>1044</v>
      </c>
    </row>
    <row r="192" spans="1:10" ht="15" customHeight="1" x14ac:dyDescent="0.3">
      <c r="A192" s="2" t="s">
        <v>310</v>
      </c>
      <c r="B192" s="2" t="s">
        <v>34331</v>
      </c>
      <c r="C192" s="3">
        <v>23</v>
      </c>
      <c r="D192" s="2" t="s">
        <v>1052</v>
      </c>
      <c r="E192" s="2" t="s">
        <v>5102</v>
      </c>
      <c r="F192" s="2" t="s">
        <v>187</v>
      </c>
      <c r="G192" s="2" t="s">
        <v>5123</v>
      </c>
      <c r="H192" s="2"/>
      <c r="I192" s="2"/>
      <c r="J192" s="4" t="s">
        <v>5279</v>
      </c>
    </row>
    <row r="193" spans="1:10" ht="15" customHeight="1" x14ac:dyDescent="0.3">
      <c r="A193" s="2" t="s">
        <v>310</v>
      </c>
      <c r="B193" s="2" t="s">
        <v>34331</v>
      </c>
      <c r="C193" s="3">
        <v>23</v>
      </c>
      <c r="D193" s="2" t="s">
        <v>1052</v>
      </c>
      <c r="E193" s="2" t="s">
        <v>5085</v>
      </c>
      <c r="F193" s="2" t="s">
        <v>5082</v>
      </c>
      <c r="G193" s="2" t="s">
        <v>5089</v>
      </c>
      <c r="H193" s="2"/>
      <c r="I193" s="2"/>
      <c r="J193" s="4" t="s">
        <v>5280</v>
      </c>
    </row>
    <row r="194" spans="1:10" ht="15" customHeight="1" x14ac:dyDescent="0.3">
      <c r="A194" s="2" t="s">
        <v>310</v>
      </c>
      <c r="B194" s="2" t="s">
        <v>34331</v>
      </c>
      <c r="C194" s="3">
        <v>23</v>
      </c>
      <c r="D194" s="2" t="s">
        <v>1052</v>
      </c>
      <c r="E194" s="2" t="s">
        <v>5085</v>
      </c>
      <c r="F194" s="2"/>
      <c r="G194" s="2" t="s">
        <v>5281</v>
      </c>
      <c r="H194" s="2" t="s">
        <v>1117</v>
      </c>
      <c r="I194" s="2" t="s">
        <v>945</v>
      </c>
      <c r="J194" s="4" t="s">
        <v>5282</v>
      </c>
    </row>
    <row r="195" spans="1:10" ht="15" customHeight="1" x14ac:dyDescent="0.3">
      <c r="A195" s="2" t="s">
        <v>310</v>
      </c>
      <c r="B195" s="2" t="s">
        <v>34331</v>
      </c>
      <c r="C195" s="3">
        <v>23</v>
      </c>
      <c r="D195" s="2" t="s">
        <v>1052</v>
      </c>
      <c r="E195" s="2" t="s">
        <v>5085</v>
      </c>
      <c r="F195" s="2"/>
      <c r="G195" s="2" t="s">
        <v>5283</v>
      </c>
      <c r="H195" s="2"/>
      <c r="I195" s="2" t="s">
        <v>945</v>
      </c>
      <c r="J195" s="4" t="s">
        <v>5282</v>
      </c>
    </row>
    <row r="196" spans="1:10" ht="15" customHeight="1" x14ac:dyDescent="0.3">
      <c r="A196" s="2" t="s">
        <v>310</v>
      </c>
      <c r="B196" s="2" t="s">
        <v>34331</v>
      </c>
      <c r="C196" s="3">
        <v>23</v>
      </c>
      <c r="D196" s="2" t="s">
        <v>1052</v>
      </c>
      <c r="E196" s="2" t="s">
        <v>5085</v>
      </c>
      <c r="F196" s="2"/>
      <c r="G196" s="2" t="s">
        <v>5284</v>
      </c>
      <c r="H196" s="2"/>
      <c r="I196" s="2" t="s">
        <v>1117</v>
      </c>
      <c r="J196" s="4" t="s">
        <v>5285</v>
      </c>
    </row>
    <row r="197" spans="1:10" ht="15" customHeight="1" x14ac:dyDescent="0.3">
      <c r="A197" s="2" t="s">
        <v>310</v>
      </c>
      <c r="B197" s="2" t="s">
        <v>34331</v>
      </c>
      <c r="C197" s="3">
        <v>23</v>
      </c>
      <c r="D197" s="2" t="s">
        <v>1052</v>
      </c>
      <c r="E197" s="2" t="s">
        <v>5085</v>
      </c>
      <c r="F197" s="2"/>
      <c r="G197" s="2" t="s">
        <v>5283</v>
      </c>
      <c r="H197" s="2" t="s">
        <v>1123</v>
      </c>
      <c r="I197" s="2" t="s">
        <v>759</v>
      </c>
      <c r="J197" s="4" t="s">
        <v>5282</v>
      </c>
    </row>
    <row r="198" spans="1:10" ht="15" customHeight="1" x14ac:dyDescent="0.3">
      <c r="A198" s="2" t="s">
        <v>310</v>
      </c>
      <c r="B198" s="2" t="s">
        <v>34331</v>
      </c>
      <c r="C198" s="3">
        <v>23</v>
      </c>
      <c r="D198" s="2" t="s">
        <v>1052</v>
      </c>
      <c r="E198" s="2" t="s">
        <v>5085</v>
      </c>
      <c r="F198" s="2"/>
      <c r="G198" s="2" t="s">
        <v>5261</v>
      </c>
      <c r="H198" s="2"/>
      <c r="I198" s="2" t="s">
        <v>759</v>
      </c>
      <c r="J198" s="4" t="s">
        <v>5282</v>
      </c>
    </row>
    <row r="199" spans="1:10" ht="15" customHeight="1" x14ac:dyDescent="0.3">
      <c r="A199" s="2" t="s">
        <v>324</v>
      </c>
      <c r="B199" s="2" t="s">
        <v>34332</v>
      </c>
      <c r="C199" s="3">
        <v>24</v>
      </c>
      <c r="D199" s="2" t="s">
        <v>1074</v>
      </c>
      <c r="E199" s="2" t="s">
        <v>5105</v>
      </c>
      <c r="F199" s="2" t="s">
        <v>1739</v>
      </c>
      <c r="G199" s="2" t="s">
        <v>5125</v>
      </c>
      <c r="H199" s="2"/>
      <c r="I199" s="2"/>
      <c r="J199" s="4" t="s">
        <v>5104</v>
      </c>
    </row>
    <row r="200" spans="1:10" ht="15" customHeight="1" x14ac:dyDescent="0.3">
      <c r="A200" s="2" t="s">
        <v>324</v>
      </c>
      <c r="B200" s="2" t="s">
        <v>34332</v>
      </c>
      <c r="C200" s="3">
        <v>24</v>
      </c>
      <c r="D200" s="2" t="s">
        <v>1074</v>
      </c>
      <c r="E200" s="2" t="s">
        <v>5085</v>
      </c>
      <c r="F200" s="2"/>
      <c r="G200" s="2" t="s">
        <v>5281</v>
      </c>
      <c r="H200" s="2"/>
      <c r="I200" s="2" t="s">
        <v>945</v>
      </c>
      <c r="J200" s="4" t="s">
        <v>1085</v>
      </c>
    </row>
    <row r="201" spans="1:10" ht="15" customHeight="1" x14ac:dyDescent="0.3">
      <c r="A201" s="2" t="s">
        <v>324</v>
      </c>
      <c r="B201" s="2" t="s">
        <v>34332</v>
      </c>
      <c r="C201" s="3">
        <v>24</v>
      </c>
      <c r="D201" s="2" t="s">
        <v>1074</v>
      </c>
      <c r="E201" s="2" t="s">
        <v>5085</v>
      </c>
      <c r="F201" s="2"/>
      <c r="G201" s="2" t="s">
        <v>5286</v>
      </c>
      <c r="H201" s="2"/>
      <c r="I201" s="2" t="s">
        <v>1117</v>
      </c>
      <c r="J201" s="4" t="s">
        <v>5285</v>
      </c>
    </row>
    <row r="202" spans="1:10" ht="15" customHeight="1" x14ac:dyDescent="0.3">
      <c r="A202" s="2" t="s">
        <v>324</v>
      </c>
      <c r="B202" s="2" t="s">
        <v>34332</v>
      </c>
      <c r="C202" s="3">
        <v>24</v>
      </c>
      <c r="D202" s="2" t="s">
        <v>1074</v>
      </c>
      <c r="E202" s="2" t="s">
        <v>5085</v>
      </c>
      <c r="F202" s="2"/>
      <c r="G202" s="2" t="s">
        <v>5284</v>
      </c>
      <c r="H202" s="2"/>
      <c r="I202" s="2" t="s">
        <v>1125</v>
      </c>
      <c r="J202" s="4" t="s">
        <v>5287</v>
      </c>
    </row>
    <row r="203" spans="1:10" ht="15" customHeight="1" x14ac:dyDescent="0.3">
      <c r="A203" s="2" t="s">
        <v>336</v>
      </c>
      <c r="B203" s="2" t="s">
        <v>41</v>
      </c>
      <c r="C203" s="3">
        <v>25</v>
      </c>
      <c r="D203" s="2" t="s">
        <v>1088</v>
      </c>
      <c r="E203" s="2" t="s">
        <v>664</v>
      </c>
      <c r="F203" s="2" t="s">
        <v>5082</v>
      </c>
      <c r="G203" s="2" t="s">
        <v>5288</v>
      </c>
      <c r="H203" s="2" t="s">
        <v>5289</v>
      </c>
      <c r="I203" s="2" t="s">
        <v>5290</v>
      </c>
      <c r="J203" s="4" t="s">
        <v>5291</v>
      </c>
    </row>
    <row r="204" spans="1:10" ht="15" customHeight="1" x14ac:dyDescent="0.3">
      <c r="A204" s="2" t="s">
        <v>336</v>
      </c>
      <c r="B204" s="2" t="s">
        <v>41</v>
      </c>
      <c r="C204" s="3">
        <v>25</v>
      </c>
      <c r="D204" s="2" t="s">
        <v>1088</v>
      </c>
      <c r="E204" s="2" t="s">
        <v>664</v>
      </c>
      <c r="F204" s="2" t="s">
        <v>5292</v>
      </c>
      <c r="G204" s="2" t="s">
        <v>5293</v>
      </c>
      <c r="H204" s="2"/>
      <c r="I204" s="2"/>
      <c r="J204" s="4" t="s">
        <v>1810</v>
      </c>
    </row>
    <row r="205" spans="1:10" ht="15" customHeight="1" x14ac:dyDescent="0.3">
      <c r="A205" s="2" t="s">
        <v>336</v>
      </c>
      <c r="B205" s="2" t="s">
        <v>41</v>
      </c>
      <c r="C205" s="3">
        <v>25</v>
      </c>
      <c r="D205" s="2" t="s">
        <v>1088</v>
      </c>
      <c r="E205" s="2" t="s">
        <v>5102</v>
      </c>
      <c r="F205" s="2" t="s">
        <v>5294</v>
      </c>
      <c r="G205" s="2" t="s">
        <v>5125</v>
      </c>
      <c r="H205" s="2"/>
      <c r="I205" s="2"/>
      <c r="J205" s="4" t="s">
        <v>5295</v>
      </c>
    </row>
    <row r="206" spans="1:10" ht="15" customHeight="1" x14ac:dyDescent="0.3">
      <c r="A206" s="2" t="s">
        <v>336</v>
      </c>
      <c r="B206" s="2" t="s">
        <v>41</v>
      </c>
      <c r="C206" s="3">
        <v>25</v>
      </c>
      <c r="D206" s="2" t="s">
        <v>1088</v>
      </c>
      <c r="E206" s="2" t="s">
        <v>5102</v>
      </c>
      <c r="F206" s="2" t="s">
        <v>5296</v>
      </c>
      <c r="G206" s="2" t="s">
        <v>5297</v>
      </c>
      <c r="H206" s="2"/>
      <c r="I206" s="2"/>
      <c r="J206" s="4" t="s">
        <v>5295</v>
      </c>
    </row>
    <row r="207" spans="1:10" ht="15" customHeight="1" x14ac:dyDescent="0.3">
      <c r="A207" s="2" t="s">
        <v>336</v>
      </c>
      <c r="B207" s="2" t="s">
        <v>41</v>
      </c>
      <c r="C207" s="3">
        <v>25</v>
      </c>
      <c r="D207" s="2" t="s">
        <v>1088</v>
      </c>
      <c r="E207" s="2" t="s">
        <v>5105</v>
      </c>
      <c r="F207" s="2" t="s">
        <v>5298</v>
      </c>
      <c r="G207" s="2" t="s">
        <v>5119</v>
      </c>
      <c r="H207" s="2"/>
      <c r="I207" s="2"/>
      <c r="J207" s="4" t="s">
        <v>5295</v>
      </c>
    </row>
    <row r="208" spans="1:10" ht="15" customHeight="1" x14ac:dyDescent="0.3">
      <c r="A208" s="2" t="s">
        <v>336</v>
      </c>
      <c r="B208" s="2" t="s">
        <v>41</v>
      </c>
      <c r="C208" s="3">
        <v>25</v>
      </c>
      <c r="D208" s="2" t="s">
        <v>1088</v>
      </c>
      <c r="E208" s="2" t="s">
        <v>5102</v>
      </c>
      <c r="F208" s="2" t="s">
        <v>5299</v>
      </c>
      <c r="G208" s="2" t="s">
        <v>5300</v>
      </c>
      <c r="H208" s="2"/>
      <c r="I208" s="2"/>
      <c r="J208" s="4" t="s">
        <v>5295</v>
      </c>
    </row>
    <row r="209" spans="1:10" ht="15" customHeight="1" x14ac:dyDescent="0.3">
      <c r="A209" s="2" t="s">
        <v>336</v>
      </c>
      <c r="B209" s="2" t="s">
        <v>41</v>
      </c>
      <c r="C209" s="3">
        <v>25</v>
      </c>
      <c r="D209" s="2" t="s">
        <v>1088</v>
      </c>
      <c r="E209" s="2" t="s">
        <v>5167</v>
      </c>
      <c r="F209" s="2"/>
      <c r="G209" s="2" t="s">
        <v>5301</v>
      </c>
      <c r="H209" s="2"/>
      <c r="I209" s="2" t="s">
        <v>945</v>
      </c>
      <c r="J209" s="4" t="s">
        <v>5302</v>
      </c>
    </row>
    <row r="210" spans="1:10" ht="15" customHeight="1" x14ac:dyDescent="0.3">
      <c r="A210" s="2" t="s">
        <v>336</v>
      </c>
      <c r="B210" s="2" t="s">
        <v>41</v>
      </c>
      <c r="C210" s="3">
        <v>25</v>
      </c>
      <c r="D210" s="2" t="s">
        <v>1088</v>
      </c>
      <c r="E210" s="2" t="s">
        <v>5167</v>
      </c>
      <c r="F210" s="2"/>
      <c r="G210" s="2" t="s">
        <v>5303</v>
      </c>
      <c r="H210" s="2" t="s">
        <v>1123</v>
      </c>
      <c r="I210" s="2" t="s">
        <v>1117</v>
      </c>
      <c r="J210" s="4" t="s">
        <v>5302</v>
      </c>
    </row>
    <row r="211" spans="1:10" ht="15" customHeight="1" x14ac:dyDescent="0.3">
      <c r="A211" s="2" t="s">
        <v>336</v>
      </c>
      <c r="B211" s="2" t="s">
        <v>41</v>
      </c>
      <c r="C211" s="3">
        <v>25</v>
      </c>
      <c r="D211" s="2" t="s">
        <v>1088</v>
      </c>
      <c r="E211" s="2" t="s">
        <v>5167</v>
      </c>
      <c r="F211" s="2"/>
      <c r="G211" s="2" t="s">
        <v>5304</v>
      </c>
      <c r="H211" s="2"/>
      <c r="I211" s="2" t="s">
        <v>1117</v>
      </c>
      <c r="J211" s="4" t="s">
        <v>5302</v>
      </c>
    </row>
    <row r="212" spans="1:10" ht="15" customHeight="1" x14ac:dyDescent="0.3">
      <c r="A212" s="2" t="s">
        <v>336</v>
      </c>
      <c r="B212" s="2" t="s">
        <v>41</v>
      </c>
      <c r="C212" s="3">
        <v>25</v>
      </c>
      <c r="D212" s="2" t="s">
        <v>1088</v>
      </c>
      <c r="E212" s="2" t="s">
        <v>5167</v>
      </c>
      <c r="F212" s="2"/>
      <c r="G212" s="2" t="s">
        <v>5173</v>
      </c>
      <c r="H212" s="2" t="s">
        <v>1125</v>
      </c>
      <c r="I212" s="2" t="s">
        <v>759</v>
      </c>
      <c r="J212" s="4" t="s">
        <v>5302</v>
      </c>
    </row>
    <row r="213" spans="1:10" ht="15" customHeight="1" x14ac:dyDescent="0.3">
      <c r="A213" s="2" t="s">
        <v>336</v>
      </c>
      <c r="B213" s="2" t="s">
        <v>41</v>
      </c>
      <c r="C213" s="3">
        <v>25</v>
      </c>
      <c r="D213" s="2" t="s">
        <v>1088</v>
      </c>
      <c r="E213" s="2" t="s">
        <v>5167</v>
      </c>
      <c r="F213" s="2"/>
      <c r="G213" s="2" t="s">
        <v>5305</v>
      </c>
      <c r="H213" s="2"/>
      <c r="I213" s="2" t="s">
        <v>759</v>
      </c>
      <c r="J213" s="4" t="s">
        <v>5302</v>
      </c>
    </row>
    <row r="214" spans="1:10" ht="15" customHeight="1" x14ac:dyDescent="0.3">
      <c r="A214" s="2" t="s">
        <v>336</v>
      </c>
      <c r="B214" s="2" t="s">
        <v>41</v>
      </c>
      <c r="C214" s="3">
        <v>25</v>
      </c>
      <c r="D214" s="2" t="s">
        <v>1088</v>
      </c>
      <c r="E214" s="2" t="s">
        <v>5167</v>
      </c>
      <c r="F214" s="2"/>
      <c r="G214" s="2" t="s">
        <v>5306</v>
      </c>
      <c r="H214" s="2"/>
      <c r="I214" s="2" t="s">
        <v>1123</v>
      </c>
      <c r="J214" s="4" t="s">
        <v>5302</v>
      </c>
    </row>
    <row r="215" spans="1:10" ht="15" customHeight="1" x14ac:dyDescent="0.3">
      <c r="A215" s="2" t="s">
        <v>348</v>
      </c>
      <c r="B215" s="2" t="s">
        <v>34333</v>
      </c>
      <c r="C215" s="3">
        <v>26</v>
      </c>
      <c r="D215" s="2" t="s">
        <v>1099</v>
      </c>
      <c r="E215" s="2" t="s">
        <v>5167</v>
      </c>
      <c r="F215" s="2"/>
      <c r="G215" s="2" t="s">
        <v>5307</v>
      </c>
      <c r="H215" s="2"/>
      <c r="I215" s="2" t="s">
        <v>943</v>
      </c>
      <c r="J215" s="4" t="s">
        <v>5308</v>
      </c>
    </row>
    <row r="216" spans="1:10" ht="15" customHeight="1" x14ac:dyDescent="0.3">
      <c r="A216" s="2" t="s">
        <v>348</v>
      </c>
      <c r="B216" s="2" t="s">
        <v>34333</v>
      </c>
      <c r="C216" s="3">
        <v>26</v>
      </c>
      <c r="D216" s="2" t="s">
        <v>1099</v>
      </c>
      <c r="E216" s="2" t="s">
        <v>5167</v>
      </c>
      <c r="F216" s="2"/>
      <c r="G216" s="2" t="s">
        <v>5137</v>
      </c>
      <c r="H216" s="2"/>
      <c r="I216" s="2" t="s">
        <v>945</v>
      </c>
      <c r="J216" s="4" t="s">
        <v>5308</v>
      </c>
    </row>
    <row r="217" spans="1:10" ht="15" customHeight="1" x14ac:dyDescent="0.3">
      <c r="A217" s="2" t="s">
        <v>348</v>
      </c>
      <c r="B217" s="2" t="s">
        <v>34333</v>
      </c>
      <c r="C217" s="3">
        <v>26</v>
      </c>
      <c r="D217" s="2" t="s">
        <v>1099</v>
      </c>
      <c r="E217" s="2" t="s">
        <v>5167</v>
      </c>
      <c r="F217" s="2"/>
      <c r="G217" s="2" t="s">
        <v>5089</v>
      </c>
      <c r="H217" s="2"/>
      <c r="I217" s="2" t="s">
        <v>945</v>
      </c>
      <c r="J217" s="4" t="s">
        <v>5308</v>
      </c>
    </row>
    <row r="218" spans="1:10" ht="15" customHeight="1" x14ac:dyDescent="0.3">
      <c r="A218" s="2" t="s">
        <v>348</v>
      </c>
      <c r="B218" s="2" t="s">
        <v>34333</v>
      </c>
      <c r="C218" s="3">
        <v>26</v>
      </c>
      <c r="D218" s="2" t="s">
        <v>1099</v>
      </c>
      <c r="E218" s="2" t="s">
        <v>5167</v>
      </c>
      <c r="F218" s="2"/>
      <c r="G218" s="2" t="s">
        <v>5261</v>
      </c>
      <c r="H218" s="2"/>
      <c r="I218" s="2" t="s">
        <v>695</v>
      </c>
      <c r="J218" s="4" t="s">
        <v>5308</v>
      </c>
    </row>
    <row r="219" spans="1:10" ht="15" customHeight="1" x14ac:dyDescent="0.3">
      <c r="A219" s="2" t="s">
        <v>361</v>
      </c>
      <c r="B219" s="2" t="s">
        <v>34334</v>
      </c>
      <c r="C219" s="3">
        <v>27</v>
      </c>
      <c r="D219" s="2" t="s">
        <v>1105</v>
      </c>
      <c r="E219" s="2" t="s">
        <v>5105</v>
      </c>
      <c r="F219" s="2" t="s">
        <v>5309</v>
      </c>
      <c r="G219" s="2" t="s">
        <v>5125</v>
      </c>
      <c r="H219" s="2"/>
      <c r="I219" s="2"/>
      <c r="J219" s="4" t="s">
        <v>5126</v>
      </c>
    </row>
    <row r="220" spans="1:10" ht="15" customHeight="1" x14ac:dyDescent="0.3">
      <c r="A220" s="2" t="s">
        <v>361</v>
      </c>
      <c r="B220" s="2" t="s">
        <v>34334</v>
      </c>
      <c r="C220" s="3">
        <v>27</v>
      </c>
      <c r="D220" s="2" t="s">
        <v>1105</v>
      </c>
      <c r="E220" s="2" t="s">
        <v>5189</v>
      </c>
      <c r="F220" s="2" t="s">
        <v>5082</v>
      </c>
      <c r="G220" s="2" t="s">
        <v>5310</v>
      </c>
      <c r="H220" s="2"/>
      <c r="I220" s="2"/>
      <c r="J220" s="4" t="s">
        <v>5311</v>
      </c>
    </row>
    <row r="221" spans="1:10" ht="15" customHeight="1" x14ac:dyDescent="0.3">
      <c r="A221" s="2" t="s">
        <v>361</v>
      </c>
      <c r="B221" s="2" t="s">
        <v>34334</v>
      </c>
      <c r="C221" s="3">
        <v>27</v>
      </c>
      <c r="D221" s="2" t="s">
        <v>1105</v>
      </c>
      <c r="E221" s="2" t="s">
        <v>664</v>
      </c>
      <c r="F221" s="2" t="s">
        <v>5082</v>
      </c>
      <c r="G221" s="2" t="s">
        <v>5151</v>
      </c>
      <c r="H221" s="2"/>
      <c r="I221" s="2"/>
      <c r="J221" s="4" t="s">
        <v>5312</v>
      </c>
    </row>
    <row r="222" spans="1:10" ht="15" customHeight="1" x14ac:dyDescent="0.3">
      <c r="A222" s="2" t="s">
        <v>361</v>
      </c>
      <c r="B222" s="2" t="s">
        <v>34334</v>
      </c>
      <c r="C222" s="3">
        <v>27</v>
      </c>
      <c r="D222" s="2" t="s">
        <v>1105</v>
      </c>
      <c r="E222" s="2" t="s">
        <v>664</v>
      </c>
      <c r="F222" s="2" t="s">
        <v>5082</v>
      </c>
      <c r="G222" s="2" t="s">
        <v>140</v>
      </c>
      <c r="H222" s="2"/>
      <c r="I222" s="2"/>
      <c r="J222" s="4" t="s">
        <v>5220</v>
      </c>
    </row>
    <row r="223" spans="1:10" ht="15" customHeight="1" x14ac:dyDescent="0.3">
      <c r="A223" s="2" t="s">
        <v>361</v>
      </c>
      <c r="B223" s="2" t="s">
        <v>34334</v>
      </c>
      <c r="C223" s="3">
        <v>27</v>
      </c>
      <c r="D223" s="2" t="s">
        <v>1105</v>
      </c>
      <c r="E223" s="2" t="s">
        <v>5102</v>
      </c>
      <c r="F223" s="2" t="s">
        <v>5313</v>
      </c>
      <c r="G223" s="2" t="s">
        <v>5310</v>
      </c>
      <c r="H223" s="2"/>
      <c r="I223" s="2"/>
      <c r="J223" s="4" t="s">
        <v>5314</v>
      </c>
    </row>
    <row r="224" spans="1:10" ht="15" customHeight="1" x14ac:dyDescent="0.3">
      <c r="A224" s="2" t="s">
        <v>361</v>
      </c>
      <c r="B224" s="2" t="s">
        <v>34334</v>
      </c>
      <c r="C224" s="3">
        <v>27</v>
      </c>
      <c r="D224" s="2" t="s">
        <v>1105</v>
      </c>
      <c r="E224" s="2" t="s">
        <v>5085</v>
      </c>
      <c r="F224" s="2"/>
      <c r="G224" s="2" t="s">
        <v>5315</v>
      </c>
      <c r="H224" s="2"/>
      <c r="I224" s="2" t="s">
        <v>632</v>
      </c>
      <c r="J224" s="4" t="s">
        <v>5316</v>
      </c>
    </row>
    <row r="225" spans="1:10" ht="15" customHeight="1" x14ac:dyDescent="0.3">
      <c r="A225" s="2" t="s">
        <v>370</v>
      </c>
      <c r="B225" s="2" t="s">
        <v>34335</v>
      </c>
      <c r="C225" s="3">
        <v>28</v>
      </c>
      <c r="D225" s="2" t="s">
        <v>1126</v>
      </c>
      <c r="E225" s="2" t="s">
        <v>5102</v>
      </c>
      <c r="F225" s="2" t="s">
        <v>5317</v>
      </c>
      <c r="G225" s="2" t="s">
        <v>5318</v>
      </c>
      <c r="H225" s="2"/>
      <c r="I225" s="2"/>
      <c r="J225" s="4" t="s">
        <v>5319</v>
      </c>
    </row>
    <row r="226" spans="1:10" ht="15" customHeight="1" x14ac:dyDescent="0.3">
      <c r="A226" s="2" t="s">
        <v>386</v>
      </c>
      <c r="B226" s="2" t="s">
        <v>34336</v>
      </c>
      <c r="C226" s="3">
        <v>29</v>
      </c>
      <c r="D226" s="2" t="s">
        <v>1139</v>
      </c>
      <c r="E226" s="2" t="s">
        <v>5320</v>
      </c>
      <c r="F226" s="2" t="s">
        <v>5082</v>
      </c>
      <c r="G226" s="2" t="s">
        <v>5321</v>
      </c>
      <c r="H226" s="2"/>
      <c r="I226" s="2"/>
      <c r="J226" s="4" t="s">
        <v>5322</v>
      </c>
    </row>
    <row r="227" spans="1:10" ht="15" customHeight="1" x14ac:dyDescent="0.3">
      <c r="A227" s="2" t="s">
        <v>386</v>
      </c>
      <c r="B227" s="2" t="s">
        <v>34336</v>
      </c>
      <c r="C227" s="3">
        <v>29</v>
      </c>
      <c r="D227" s="2" t="s">
        <v>1139</v>
      </c>
      <c r="E227" s="2" t="s">
        <v>664</v>
      </c>
      <c r="F227" s="2" t="s">
        <v>5323</v>
      </c>
      <c r="G227" s="2" t="s">
        <v>5324</v>
      </c>
      <c r="H227" s="2"/>
      <c r="I227" s="2"/>
      <c r="J227" s="4" t="s">
        <v>5325</v>
      </c>
    </row>
    <row r="228" spans="1:10" ht="15" customHeight="1" x14ac:dyDescent="0.3">
      <c r="A228" s="2" t="s">
        <v>386</v>
      </c>
      <c r="B228" s="2" t="s">
        <v>34336</v>
      </c>
      <c r="C228" s="3">
        <v>29</v>
      </c>
      <c r="D228" s="2" t="s">
        <v>1139</v>
      </c>
      <c r="E228" s="2" t="s">
        <v>5105</v>
      </c>
      <c r="F228" s="2" t="s">
        <v>5326</v>
      </c>
      <c r="G228" s="2" t="s">
        <v>5125</v>
      </c>
      <c r="H228" s="2"/>
      <c r="I228" s="2"/>
      <c r="J228" s="4" t="s">
        <v>5327</v>
      </c>
    </row>
    <row r="229" spans="1:10" ht="15" customHeight="1" x14ac:dyDescent="0.3">
      <c r="A229" s="2" t="s">
        <v>386</v>
      </c>
      <c r="B229" s="2" t="s">
        <v>34336</v>
      </c>
      <c r="C229" s="3">
        <v>29</v>
      </c>
      <c r="D229" s="2" t="s">
        <v>1139</v>
      </c>
      <c r="E229" s="2" t="s">
        <v>5105</v>
      </c>
      <c r="F229" s="2" t="s">
        <v>5328</v>
      </c>
      <c r="G229" s="2" t="s">
        <v>5125</v>
      </c>
      <c r="H229" s="2"/>
      <c r="I229" s="2"/>
      <c r="J229" s="4" t="s">
        <v>5327</v>
      </c>
    </row>
    <row r="230" spans="1:10" ht="15" customHeight="1" x14ac:dyDescent="0.3">
      <c r="A230" s="2" t="s">
        <v>386</v>
      </c>
      <c r="B230" s="2" t="s">
        <v>34336</v>
      </c>
      <c r="C230" s="3">
        <v>29</v>
      </c>
      <c r="D230" s="2" t="s">
        <v>1139</v>
      </c>
      <c r="E230" s="2" t="s">
        <v>5189</v>
      </c>
      <c r="F230" s="2"/>
      <c r="G230" s="2" t="s">
        <v>5329</v>
      </c>
      <c r="H230" s="2"/>
      <c r="I230" s="2"/>
      <c r="J230" s="4" t="s">
        <v>1147</v>
      </c>
    </row>
    <row r="231" spans="1:10" ht="15" customHeight="1" x14ac:dyDescent="0.3">
      <c r="A231" s="2" t="s">
        <v>386</v>
      </c>
      <c r="B231" s="2" t="s">
        <v>34336</v>
      </c>
      <c r="C231" s="3">
        <v>29</v>
      </c>
      <c r="D231" s="2" t="s">
        <v>1139</v>
      </c>
      <c r="E231" s="2" t="s">
        <v>5102</v>
      </c>
      <c r="F231" s="2"/>
      <c r="G231" s="2" t="s">
        <v>5321</v>
      </c>
      <c r="H231" s="2"/>
      <c r="I231" s="2"/>
      <c r="J231" s="4" t="s">
        <v>1142</v>
      </c>
    </row>
    <row r="232" spans="1:10" ht="15" customHeight="1" x14ac:dyDescent="0.3">
      <c r="A232" s="2" t="s">
        <v>386</v>
      </c>
      <c r="B232" s="2" t="s">
        <v>34336</v>
      </c>
      <c r="C232" s="3">
        <v>29</v>
      </c>
      <c r="D232" s="2" t="s">
        <v>1139</v>
      </c>
      <c r="E232" s="2" t="s">
        <v>5189</v>
      </c>
      <c r="F232" s="2" t="s">
        <v>5082</v>
      </c>
      <c r="G232" s="2" t="s">
        <v>5321</v>
      </c>
      <c r="H232" s="2"/>
      <c r="I232" s="2"/>
      <c r="J232" s="4" t="s">
        <v>1147</v>
      </c>
    </row>
    <row r="233" spans="1:10" ht="15" customHeight="1" x14ac:dyDescent="0.3">
      <c r="A233" s="2" t="s">
        <v>386</v>
      </c>
      <c r="B233" s="2" t="s">
        <v>34336</v>
      </c>
      <c r="C233" s="3">
        <v>29</v>
      </c>
      <c r="D233" s="2" t="s">
        <v>1139</v>
      </c>
      <c r="E233" s="2" t="s">
        <v>5102</v>
      </c>
      <c r="F233" s="2"/>
      <c r="G233" s="2" t="s">
        <v>5226</v>
      </c>
      <c r="H233" s="2"/>
      <c r="I233" s="2"/>
      <c r="J233" s="4" t="s">
        <v>1147</v>
      </c>
    </row>
    <row r="234" spans="1:10" ht="15" customHeight="1" x14ac:dyDescent="0.3">
      <c r="A234" s="2" t="s">
        <v>398</v>
      </c>
      <c r="B234" s="2" t="s">
        <v>34337</v>
      </c>
      <c r="C234" s="3">
        <v>30</v>
      </c>
      <c r="D234" s="2" t="s">
        <v>1163</v>
      </c>
      <c r="E234" s="2" t="s">
        <v>5102</v>
      </c>
      <c r="F234" s="2"/>
      <c r="G234" s="2" t="s">
        <v>5125</v>
      </c>
      <c r="H234" s="2"/>
      <c r="I234" s="2"/>
      <c r="J234" s="4" t="s">
        <v>5166</v>
      </c>
    </row>
    <row r="235" spans="1:10" ht="15" customHeight="1" x14ac:dyDescent="0.3">
      <c r="A235" s="2" t="s">
        <v>398</v>
      </c>
      <c r="B235" s="2" t="s">
        <v>34337</v>
      </c>
      <c r="C235" s="3">
        <v>30</v>
      </c>
      <c r="D235" s="2" t="s">
        <v>1163</v>
      </c>
      <c r="E235" s="2" t="s">
        <v>5085</v>
      </c>
      <c r="F235" s="2"/>
      <c r="G235" s="2" t="s">
        <v>5330</v>
      </c>
      <c r="H235" s="2"/>
      <c r="I235" s="2"/>
      <c r="J235" s="4" t="s">
        <v>1167</v>
      </c>
    </row>
    <row r="236" spans="1:10" ht="15" customHeight="1" x14ac:dyDescent="0.3">
      <c r="A236" s="2" t="s">
        <v>398</v>
      </c>
      <c r="B236" s="2" t="s">
        <v>34337</v>
      </c>
      <c r="C236" s="3">
        <v>30</v>
      </c>
      <c r="D236" s="2" t="s">
        <v>1163</v>
      </c>
      <c r="E236" s="2" t="s">
        <v>5167</v>
      </c>
      <c r="F236" s="2"/>
      <c r="G236" s="2" t="s">
        <v>5331</v>
      </c>
      <c r="H236" s="2"/>
      <c r="I236" s="2" t="s">
        <v>945</v>
      </c>
      <c r="J236" s="4" t="s">
        <v>5332</v>
      </c>
    </row>
    <row r="237" spans="1:10" ht="15" customHeight="1" x14ac:dyDescent="0.3">
      <c r="A237" s="2" t="s">
        <v>398</v>
      </c>
      <c r="B237" s="2" t="s">
        <v>34337</v>
      </c>
      <c r="C237" s="3">
        <v>30</v>
      </c>
      <c r="D237" s="2" t="s">
        <v>1163</v>
      </c>
      <c r="E237" s="2" t="s">
        <v>5085</v>
      </c>
      <c r="F237" s="2"/>
      <c r="G237" s="2" t="s">
        <v>5284</v>
      </c>
      <c r="H237" s="2"/>
      <c r="I237" s="2" t="s">
        <v>695</v>
      </c>
      <c r="J237" s="4" t="s">
        <v>5333</v>
      </c>
    </row>
    <row r="238" spans="1:10" ht="15" customHeight="1" x14ac:dyDescent="0.3">
      <c r="A238" s="2" t="s">
        <v>398</v>
      </c>
      <c r="B238" s="2" t="s">
        <v>34337</v>
      </c>
      <c r="C238" s="3">
        <v>30</v>
      </c>
      <c r="D238" s="2" t="s">
        <v>1163</v>
      </c>
      <c r="E238" s="2" t="s">
        <v>5167</v>
      </c>
      <c r="F238" s="2"/>
      <c r="G238" s="2" t="s">
        <v>5334</v>
      </c>
      <c r="H238" s="2"/>
      <c r="I238" s="2" t="s">
        <v>1123</v>
      </c>
      <c r="J238" s="4" t="s">
        <v>5332</v>
      </c>
    </row>
    <row r="239" spans="1:10" ht="15" customHeight="1" x14ac:dyDescent="0.3">
      <c r="A239" s="2" t="s">
        <v>398</v>
      </c>
      <c r="B239" s="2" t="s">
        <v>34337</v>
      </c>
      <c r="C239" s="3">
        <v>30</v>
      </c>
      <c r="D239" s="2" t="s">
        <v>1163</v>
      </c>
      <c r="E239" s="2" t="s">
        <v>5167</v>
      </c>
      <c r="F239" s="2"/>
      <c r="G239" s="2" t="s">
        <v>5261</v>
      </c>
      <c r="H239" s="2"/>
      <c r="I239" s="2" t="s">
        <v>1123</v>
      </c>
      <c r="J239" s="4" t="s">
        <v>5332</v>
      </c>
    </row>
    <row r="240" spans="1:10" ht="15" customHeight="1" x14ac:dyDescent="0.3">
      <c r="A240" s="2" t="s">
        <v>409</v>
      </c>
      <c r="B240" s="2" t="s">
        <v>34338</v>
      </c>
      <c r="C240" s="3">
        <v>31</v>
      </c>
      <c r="D240" s="2" t="s">
        <v>1173</v>
      </c>
      <c r="E240" s="2" t="s">
        <v>5105</v>
      </c>
      <c r="F240" s="2"/>
      <c r="G240" s="2" t="s">
        <v>187</v>
      </c>
      <c r="H240" s="2"/>
      <c r="I240" s="2"/>
      <c r="J240" s="4" t="s">
        <v>5335</v>
      </c>
    </row>
    <row r="241" spans="1:10" ht="15" customHeight="1" x14ac:dyDescent="0.3">
      <c r="A241" s="2" t="s">
        <v>409</v>
      </c>
      <c r="B241" s="2" t="s">
        <v>34338</v>
      </c>
      <c r="C241" s="3">
        <v>31</v>
      </c>
      <c r="D241" s="2" t="s">
        <v>1173</v>
      </c>
      <c r="E241" s="2" t="s">
        <v>5167</v>
      </c>
      <c r="F241" s="2"/>
      <c r="G241" s="2" t="s">
        <v>5089</v>
      </c>
      <c r="H241" s="2"/>
      <c r="I241" s="2" t="s">
        <v>945</v>
      </c>
      <c r="J241" s="4" t="s">
        <v>5336</v>
      </c>
    </row>
    <row r="242" spans="1:10" ht="15" customHeight="1" x14ac:dyDescent="0.3">
      <c r="A242" s="2" t="s">
        <v>409</v>
      </c>
      <c r="B242" s="2" t="s">
        <v>34338</v>
      </c>
      <c r="C242" s="3">
        <v>31</v>
      </c>
      <c r="D242" s="2" t="s">
        <v>1173</v>
      </c>
      <c r="E242" s="2" t="s">
        <v>5167</v>
      </c>
      <c r="F242" s="2"/>
      <c r="G242" s="2" t="s">
        <v>5086</v>
      </c>
      <c r="H242" s="2" t="s">
        <v>759</v>
      </c>
      <c r="I242" s="2" t="s">
        <v>1117</v>
      </c>
      <c r="J242" s="4" t="s">
        <v>5336</v>
      </c>
    </row>
    <row r="243" spans="1:10" ht="15" customHeight="1" x14ac:dyDescent="0.3">
      <c r="A243" s="2" t="s">
        <v>409</v>
      </c>
      <c r="B243" s="2" t="s">
        <v>34338</v>
      </c>
      <c r="C243" s="3">
        <v>31</v>
      </c>
      <c r="D243" s="2" t="s">
        <v>1173</v>
      </c>
      <c r="E243" s="2" t="s">
        <v>5167</v>
      </c>
      <c r="F243" s="2"/>
      <c r="G243" s="2" t="s">
        <v>5337</v>
      </c>
      <c r="H243" s="2"/>
      <c r="I243" s="2" t="s">
        <v>1117</v>
      </c>
      <c r="J243" s="4" t="s">
        <v>5336</v>
      </c>
    </row>
    <row r="244" spans="1:10" ht="15" customHeight="1" x14ac:dyDescent="0.3">
      <c r="A244" s="2" t="s">
        <v>409</v>
      </c>
      <c r="B244" s="2" t="s">
        <v>34338</v>
      </c>
      <c r="C244" s="3">
        <v>31</v>
      </c>
      <c r="D244" s="2" t="s">
        <v>1173</v>
      </c>
      <c r="E244" s="2" t="s">
        <v>5167</v>
      </c>
      <c r="F244" s="2"/>
      <c r="G244" s="2" t="s">
        <v>5275</v>
      </c>
      <c r="H244" s="2"/>
      <c r="I244" s="2" t="s">
        <v>1117</v>
      </c>
      <c r="J244" s="4" t="s">
        <v>5336</v>
      </c>
    </row>
    <row r="245" spans="1:10" ht="15" customHeight="1" x14ac:dyDescent="0.3">
      <c r="A245" s="2" t="s">
        <v>409</v>
      </c>
      <c r="B245" s="2" t="s">
        <v>34338</v>
      </c>
      <c r="C245" s="3">
        <v>31</v>
      </c>
      <c r="D245" s="2" t="s">
        <v>1173</v>
      </c>
      <c r="E245" s="2" t="s">
        <v>5167</v>
      </c>
      <c r="F245" s="2"/>
      <c r="G245" s="2" t="s">
        <v>5338</v>
      </c>
      <c r="H245" s="2"/>
      <c r="I245" s="2" t="s">
        <v>1117</v>
      </c>
      <c r="J245" s="4" t="s">
        <v>5336</v>
      </c>
    </row>
    <row r="246" spans="1:10" ht="15" customHeight="1" x14ac:dyDescent="0.3">
      <c r="A246" s="2" t="s">
        <v>409</v>
      </c>
      <c r="B246" s="2" t="s">
        <v>34338</v>
      </c>
      <c r="C246" s="3">
        <v>31</v>
      </c>
      <c r="D246" s="2" t="s">
        <v>1173</v>
      </c>
      <c r="E246" s="2" t="s">
        <v>5167</v>
      </c>
      <c r="F246" s="2"/>
      <c r="G246" s="2" t="s">
        <v>5339</v>
      </c>
      <c r="H246" s="2"/>
      <c r="I246" s="2" t="s">
        <v>695</v>
      </c>
      <c r="J246" s="4" t="s">
        <v>5336</v>
      </c>
    </row>
    <row r="247" spans="1:10" ht="15" customHeight="1" x14ac:dyDescent="0.3">
      <c r="A247" s="2" t="s">
        <v>409</v>
      </c>
      <c r="B247" s="2" t="s">
        <v>34338</v>
      </c>
      <c r="C247" s="3">
        <v>31</v>
      </c>
      <c r="D247" s="2" t="s">
        <v>1173</v>
      </c>
      <c r="E247" s="2" t="s">
        <v>5167</v>
      </c>
      <c r="F247" s="2"/>
      <c r="G247" s="2" t="s">
        <v>5340</v>
      </c>
      <c r="H247" s="2"/>
      <c r="I247" s="2" t="s">
        <v>1123</v>
      </c>
      <c r="J247" s="4" t="s">
        <v>5336</v>
      </c>
    </row>
    <row r="248" spans="1:10" ht="15" customHeight="1" x14ac:dyDescent="0.3">
      <c r="A248" s="2" t="s">
        <v>420</v>
      </c>
      <c r="B248" s="2" t="s">
        <v>34339</v>
      </c>
      <c r="C248" s="3">
        <v>32</v>
      </c>
      <c r="D248" s="2" t="s">
        <v>1183</v>
      </c>
      <c r="E248" s="2" t="s">
        <v>5105</v>
      </c>
      <c r="F248" s="2" t="s">
        <v>1739</v>
      </c>
      <c r="G248" s="2" t="s">
        <v>5125</v>
      </c>
      <c r="H248" s="2"/>
      <c r="I248" s="2"/>
      <c r="J248" s="4" t="s">
        <v>5104</v>
      </c>
    </row>
    <row r="249" spans="1:10" ht="15" customHeight="1" x14ac:dyDescent="0.3">
      <c r="A249" s="2" t="s">
        <v>430</v>
      </c>
      <c r="B249" s="2" t="s">
        <v>34340</v>
      </c>
      <c r="C249" s="3">
        <v>33</v>
      </c>
      <c r="D249" s="2" t="s">
        <v>1193</v>
      </c>
      <c r="E249" s="2" t="s">
        <v>5105</v>
      </c>
      <c r="F249" s="2" t="s">
        <v>1739</v>
      </c>
      <c r="G249" s="2" t="s">
        <v>5125</v>
      </c>
      <c r="H249" s="2"/>
      <c r="I249" s="2"/>
      <c r="J249" s="4" t="s">
        <v>5166</v>
      </c>
    </row>
    <row r="250" spans="1:10" ht="15" customHeight="1" x14ac:dyDescent="0.3">
      <c r="A250" s="2" t="s">
        <v>465</v>
      </c>
      <c r="B250" s="2" t="s">
        <v>34343</v>
      </c>
      <c r="C250" s="3">
        <v>36</v>
      </c>
      <c r="D250" s="2" t="s">
        <v>1222</v>
      </c>
      <c r="E250" s="2" t="s">
        <v>5085</v>
      </c>
      <c r="F250" s="2"/>
      <c r="G250" s="2" t="s">
        <v>5341</v>
      </c>
      <c r="H250" s="2"/>
      <c r="I250" s="2" t="s">
        <v>945</v>
      </c>
      <c r="J250" s="4" t="s">
        <v>5342</v>
      </c>
    </row>
    <row r="251" spans="1:10" ht="15" customHeight="1" x14ac:dyDescent="0.3">
      <c r="A251" s="2" t="s">
        <v>465</v>
      </c>
      <c r="B251" s="2" t="s">
        <v>34343</v>
      </c>
      <c r="C251" s="3">
        <v>36</v>
      </c>
      <c r="D251" s="2" t="s">
        <v>1222</v>
      </c>
      <c r="E251" s="2" t="s">
        <v>5085</v>
      </c>
      <c r="F251" s="2"/>
      <c r="G251" s="2" t="s">
        <v>5343</v>
      </c>
      <c r="H251" s="2"/>
      <c r="I251" s="2" t="s">
        <v>945</v>
      </c>
      <c r="J251" s="4" t="s">
        <v>5342</v>
      </c>
    </row>
    <row r="252" spans="1:10" ht="15" customHeight="1" x14ac:dyDescent="0.3">
      <c r="A252" s="2" t="s">
        <v>465</v>
      </c>
      <c r="B252" s="2" t="s">
        <v>34343</v>
      </c>
      <c r="C252" s="3">
        <v>36</v>
      </c>
      <c r="D252" s="2" t="s">
        <v>1222</v>
      </c>
      <c r="E252" s="2" t="s">
        <v>5085</v>
      </c>
      <c r="F252" s="2"/>
      <c r="G252" s="2" t="s">
        <v>5344</v>
      </c>
      <c r="H252" s="2"/>
      <c r="I252" s="2" t="s">
        <v>5345</v>
      </c>
      <c r="J252" s="4" t="s">
        <v>5342</v>
      </c>
    </row>
    <row r="253" spans="1:10" ht="15" customHeight="1" x14ac:dyDescent="0.3">
      <c r="A253" s="2" t="s">
        <v>465</v>
      </c>
      <c r="B253" s="2" t="s">
        <v>34343</v>
      </c>
      <c r="C253" s="3">
        <v>36</v>
      </c>
      <c r="D253" s="2" t="s">
        <v>1222</v>
      </c>
      <c r="E253" s="2" t="s">
        <v>5085</v>
      </c>
      <c r="F253" s="2"/>
      <c r="G253" s="2" t="s">
        <v>5086</v>
      </c>
      <c r="H253" s="2" t="s">
        <v>1123</v>
      </c>
      <c r="I253" s="2" t="s">
        <v>1117</v>
      </c>
      <c r="J253" s="4" t="s">
        <v>5342</v>
      </c>
    </row>
    <row r="254" spans="1:10" ht="15" customHeight="1" x14ac:dyDescent="0.3">
      <c r="A254" s="2" t="s">
        <v>476</v>
      </c>
      <c r="B254" s="2" t="s">
        <v>34344</v>
      </c>
      <c r="C254" s="3">
        <v>37</v>
      </c>
      <c r="D254" s="2" t="s">
        <v>1232</v>
      </c>
      <c r="E254" s="2" t="s">
        <v>5085</v>
      </c>
      <c r="F254" s="2"/>
      <c r="G254" s="2" t="s">
        <v>5086</v>
      </c>
      <c r="H254" s="2"/>
      <c r="I254" s="2" t="s">
        <v>759</v>
      </c>
      <c r="J254" s="4" t="s">
        <v>5346</v>
      </c>
    </row>
    <row r="255" spans="1:10" ht="15" customHeight="1" x14ac:dyDescent="0.3">
      <c r="A255" s="2" t="s">
        <v>484</v>
      </c>
      <c r="B255" s="2" t="s">
        <v>34345</v>
      </c>
      <c r="C255" s="3">
        <v>38</v>
      </c>
      <c r="D255" s="2" t="s">
        <v>1238</v>
      </c>
      <c r="E255" s="2" t="s">
        <v>5167</v>
      </c>
      <c r="F255" s="2"/>
      <c r="G255" s="2" t="s">
        <v>5258</v>
      </c>
      <c r="H255" s="2" t="s">
        <v>5347</v>
      </c>
      <c r="I255" s="2" t="s">
        <v>2415</v>
      </c>
      <c r="J255" s="4" t="s">
        <v>1247</v>
      </c>
    </row>
    <row r="256" spans="1:10" ht="15" customHeight="1" x14ac:dyDescent="0.3">
      <c r="A256" s="2" t="s">
        <v>484</v>
      </c>
      <c r="B256" s="2" t="s">
        <v>34345</v>
      </c>
      <c r="C256" s="3">
        <v>38</v>
      </c>
      <c r="D256" s="2" t="s">
        <v>1238</v>
      </c>
      <c r="E256" s="2" t="s">
        <v>5167</v>
      </c>
      <c r="F256" s="2"/>
      <c r="G256" s="2" t="s">
        <v>5088</v>
      </c>
      <c r="H256" s="2" t="s">
        <v>1117</v>
      </c>
      <c r="I256" s="2" t="s">
        <v>945</v>
      </c>
      <c r="J256" s="4" t="s">
        <v>1247</v>
      </c>
    </row>
    <row r="257" spans="1:10" ht="15" customHeight="1" x14ac:dyDescent="0.3">
      <c r="A257" s="2" t="s">
        <v>484</v>
      </c>
      <c r="B257" s="2" t="s">
        <v>34345</v>
      </c>
      <c r="C257" s="3">
        <v>38</v>
      </c>
      <c r="D257" s="2" t="s">
        <v>1238</v>
      </c>
      <c r="E257" s="2" t="s">
        <v>5167</v>
      </c>
      <c r="F257" s="2"/>
      <c r="G257" s="2" t="s">
        <v>5348</v>
      </c>
      <c r="H257" s="2" t="s">
        <v>695</v>
      </c>
      <c r="I257" s="2" t="s">
        <v>945</v>
      </c>
      <c r="J257" s="4" t="s">
        <v>1247</v>
      </c>
    </row>
    <row r="258" spans="1:10" ht="15" customHeight="1" x14ac:dyDescent="0.3">
      <c r="A258" s="2" t="s">
        <v>484</v>
      </c>
      <c r="B258" s="2" t="s">
        <v>34345</v>
      </c>
      <c r="C258" s="3">
        <v>38</v>
      </c>
      <c r="D258" s="2" t="s">
        <v>1238</v>
      </c>
      <c r="E258" s="2" t="s">
        <v>5167</v>
      </c>
      <c r="F258" s="2"/>
      <c r="G258" s="2" t="s">
        <v>5349</v>
      </c>
      <c r="H258" s="2"/>
      <c r="I258" s="2" t="s">
        <v>945</v>
      </c>
      <c r="J258" s="4" t="s">
        <v>1247</v>
      </c>
    </row>
    <row r="259" spans="1:10" ht="15" customHeight="1" x14ac:dyDescent="0.3">
      <c r="A259" s="2" t="s">
        <v>484</v>
      </c>
      <c r="B259" s="2" t="s">
        <v>34345</v>
      </c>
      <c r="C259" s="3">
        <v>38</v>
      </c>
      <c r="D259" s="2" t="s">
        <v>1238</v>
      </c>
      <c r="E259" s="2" t="s">
        <v>5167</v>
      </c>
      <c r="F259" s="2"/>
      <c r="G259" s="2" t="s">
        <v>5148</v>
      </c>
      <c r="H259" s="2"/>
      <c r="I259" s="2" t="s">
        <v>1117</v>
      </c>
      <c r="J259" s="4" t="s">
        <v>1247</v>
      </c>
    </row>
    <row r="260" spans="1:10" ht="15" customHeight="1" x14ac:dyDescent="0.3">
      <c r="A260" s="2" t="s">
        <v>484</v>
      </c>
      <c r="B260" s="2" t="s">
        <v>34345</v>
      </c>
      <c r="C260" s="3">
        <v>38</v>
      </c>
      <c r="D260" s="2" t="s">
        <v>1238</v>
      </c>
      <c r="E260" s="2" t="s">
        <v>5167</v>
      </c>
      <c r="F260" s="2"/>
      <c r="G260" s="2" t="s">
        <v>5350</v>
      </c>
      <c r="H260" s="2"/>
      <c r="I260" s="2" t="s">
        <v>695</v>
      </c>
      <c r="J260" s="4" t="s">
        <v>1247</v>
      </c>
    </row>
    <row r="261" spans="1:10" ht="15" customHeight="1" x14ac:dyDescent="0.3">
      <c r="A261" s="2" t="s">
        <v>484</v>
      </c>
      <c r="B261" s="2" t="s">
        <v>34345</v>
      </c>
      <c r="C261" s="3">
        <v>38</v>
      </c>
      <c r="D261" s="2" t="s">
        <v>1238</v>
      </c>
      <c r="E261" s="2" t="s">
        <v>5167</v>
      </c>
      <c r="F261" s="2"/>
      <c r="G261" s="2" t="s">
        <v>5348</v>
      </c>
      <c r="H261" s="2" t="s">
        <v>5351</v>
      </c>
      <c r="I261" s="2" t="s">
        <v>5352</v>
      </c>
      <c r="J261" s="4" t="s">
        <v>1247</v>
      </c>
    </row>
    <row r="262" spans="1:10" ht="15" customHeight="1" x14ac:dyDescent="0.3">
      <c r="A262" s="2" t="s">
        <v>497</v>
      </c>
      <c r="B262" s="2" t="s">
        <v>34346</v>
      </c>
      <c r="C262" s="3">
        <v>39</v>
      </c>
      <c r="D262" s="2" t="s">
        <v>1266</v>
      </c>
      <c r="E262" s="2" t="s">
        <v>664</v>
      </c>
      <c r="F262" s="2" t="s">
        <v>5082</v>
      </c>
      <c r="G262" s="2" t="s">
        <v>5353</v>
      </c>
      <c r="H262" s="2" t="s">
        <v>3639</v>
      </c>
      <c r="I262" s="2" t="s">
        <v>4628</v>
      </c>
      <c r="J262" s="4" t="s">
        <v>5354</v>
      </c>
    </row>
    <row r="263" spans="1:10" ht="15" customHeight="1" x14ac:dyDescent="0.3">
      <c r="A263" s="2" t="s">
        <v>510</v>
      </c>
      <c r="B263" s="2" t="s">
        <v>25</v>
      </c>
      <c r="C263" s="3">
        <v>40</v>
      </c>
      <c r="D263" s="2" t="s">
        <v>1286</v>
      </c>
      <c r="E263" s="2" t="s">
        <v>5167</v>
      </c>
      <c r="F263" s="2"/>
      <c r="G263" s="2" t="s">
        <v>5278</v>
      </c>
      <c r="H263" s="2" t="s">
        <v>4029</v>
      </c>
      <c r="I263" s="2" t="s">
        <v>5010</v>
      </c>
      <c r="J263" s="4" t="s">
        <v>5355</v>
      </c>
    </row>
    <row r="264" spans="1:10" ht="15" customHeight="1" x14ac:dyDescent="0.3">
      <c r="A264" s="2" t="s">
        <v>510</v>
      </c>
      <c r="B264" s="2" t="s">
        <v>25</v>
      </c>
      <c r="C264" s="3">
        <v>40</v>
      </c>
      <c r="D264" s="2" t="s">
        <v>1286</v>
      </c>
      <c r="E264" s="2" t="s">
        <v>5167</v>
      </c>
      <c r="F264" s="2"/>
      <c r="G264" s="2" t="s">
        <v>5356</v>
      </c>
      <c r="H264" s="2" t="s">
        <v>1117</v>
      </c>
      <c r="I264" s="2" t="s">
        <v>945</v>
      </c>
      <c r="J264" s="4" t="s">
        <v>5355</v>
      </c>
    </row>
    <row r="265" spans="1:10" ht="15" customHeight="1" x14ac:dyDescent="0.3">
      <c r="A265" s="2" t="s">
        <v>510</v>
      </c>
      <c r="B265" s="2" t="s">
        <v>25</v>
      </c>
      <c r="C265" s="3">
        <v>40</v>
      </c>
      <c r="D265" s="2" t="s">
        <v>1286</v>
      </c>
      <c r="E265" s="2" t="s">
        <v>5167</v>
      </c>
      <c r="F265" s="2"/>
      <c r="G265" s="2" t="s">
        <v>1291</v>
      </c>
      <c r="H265" s="2" t="s">
        <v>1117</v>
      </c>
      <c r="I265" s="2" t="s">
        <v>945</v>
      </c>
      <c r="J265" s="4" t="s">
        <v>5355</v>
      </c>
    </row>
    <row r="266" spans="1:10" ht="15" customHeight="1" x14ac:dyDescent="0.3">
      <c r="A266" s="2" t="s">
        <v>510</v>
      </c>
      <c r="B266" s="2" t="s">
        <v>25</v>
      </c>
      <c r="C266" s="3">
        <v>40</v>
      </c>
      <c r="D266" s="2" t="s">
        <v>1286</v>
      </c>
      <c r="E266" s="2" t="s">
        <v>5167</v>
      </c>
      <c r="F266" s="2"/>
      <c r="G266" s="2" t="s">
        <v>5141</v>
      </c>
      <c r="H266" s="2" t="s">
        <v>1117</v>
      </c>
      <c r="I266" s="2" t="s">
        <v>945</v>
      </c>
      <c r="J266" s="4" t="s">
        <v>5355</v>
      </c>
    </row>
    <row r="267" spans="1:10" ht="15" customHeight="1" x14ac:dyDescent="0.3">
      <c r="A267" s="2" t="s">
        <v>510</v>
      </c>
      <c r="B267" s="2" t="s">
        <v>25</v>
      </c>
      <c r="C267" s="3">
        <v>40</v>
      </c>
      <c r="D267" s="2" t="s">
        <v>1286</v>
      </c>
      <c r="E267" s="2" t="s">
        <v>5167</v>
      </c>
      <c r="F267" s="2"/>
      <c r="G267" s="2" t="s">
        <v>5357</v>
      </c>
      <c r="H267" s="2" t="s">
        <v>759</v>
      </c>
      <c r="I267" s="2" t="s">
        <v>945</v>
      </c>
      <c r="J267" s="4" t="s">
        <v>5355</v>
      </c>
    </row>
    <row r="268" spans="1:10" ht="15" customHeight="1" x14ac:dyDescent="0.3">
      <c r="A268" s="2" t="s">
        <v>510</v>
      </c>
      <c r="B268" s="2" t="s">
        <v>25</v>
      </c>
      <c r="C268" s="3">
        <v>40</v>
      </c>
      <c r="D268" s="2" t="s">
        <v>1286</v>
      </c>
      <c r="E268" s="2" t="s">
        <v>5167</v>
      </c>
      <c r="F268" s="2"/>
      <c r="G268" s="2" t="s">
        <v>5358</v>
      </c>
      <c r="H268" s="2"/>
      <c r="I268" s="2" t="s">
        <v>945</v>
      </c>
      <c r="J268" s="4" t="s">
        <v>5355</v>
      </c>
    </row>
    <row r="269" spans="1:10" ht="15" customHeight="1" x14ac:dyDescent="0.3">
      <c r="A269" s="2" t="s">
        <v>510</v>
      </c>
      <c r="B269" s="2" t="s">
        <v>25</v>
      </c>
      <c r="C269" s="3">
        <v>40</v>
      </c>
      <c r="D269" s="2" t="s">
        <v>1286</v>
      </c>
      <c r="E269" s="2" t="s">
        <v>5167</v>
      </c>
      <c r="F269" s="2"/>
      <c r="G269" s="2" t="s">
        <v>5276</v>
      </c>
      <c r="H269" s="2" t="s">
        <v>759</v>
      </c>
      <c r="I269" s="2" t="s">
        <v>1117</v>
      </c>
      <c r="J269" s="4" t="s">
        <v>5355</v>
      </c>
    </row>
    <row r="270" spans="1:10" ht="15" customHeight="1" x14ac:dyDescent="0.3">
      <c r="A270" s="2" t="s">
        <v>510</v>
      </c>
      <c r="B270" s="2" t="s">
        <v>25</v>
      </c>
      <c r="C270" s="3">
        <v>40</v>
      </c>
      <c r="D270" s="2" t="s">
        <v>1286</v>
      </c>
      <c r="E270" s="2" t="s">
        <v>5167</v>
      </c>
      <c r="F270" s="2"/>
      <c r="G270" s="2" t="s">
        <v>5331</v>
      </c>
      <c r="H270" s="2" t="s">
        <v>759</v>
      </c>
      <c r="I270" s="2" t="s">
        <v>1117</v>
      </c>
      <c r="J270" s="4" t="s">
        <v>5355</v>
      </c>
    </row>
    <row r="271" spans="1:10" ht="15" customHeight="1" x14ac:dyDescent="0.3">
      <c r="A271" s="2" t="s">
        <v>532</v>
      </c>
      <c r="B271" s="2" t="s">
        <v>34348</v>
      </c>
      <c r="C271" s="3">
        <v>42</v>
      </c>
      <c r="D271" s="2" t="s">
        <v>1309</v>
      </c>
      <c r="E271" s="2" t="s">
        <v>664</v>
      </c>
      <c r="F271" s="2" t="s">
        <v>5082</v>
      </c>
      <c r="G271" s="2" t="s">
        <v>5359</v>
      </c>
      <c r="H271" s="2"/>
      <c r="I271" s="2"/>
      <c r="J271" s="4" t="s">
        <v>5360</v>
      </c>
    </row>
    <row r="272" spans="1:10" ht="15" customHeight="1" x14ac:dyDescent="0.3">
      <c r="A272" s="2" t="s">
        <v>532</v>
      </c>
      <c r="B272" s="2" t="s">
        <v>34348</v>
      </c>
      <c r="C272" s="3">
        <v>42</v>
      </c>
      <c r="D272" s="2" t="s">
        <v>1309</v>
      </c>
      <c r="E272" s="2" t="s">
        <v>5361</v>
      </c>
      <c r="F272" s="2"/>
      <c r="G272" s="2" t="s">
        <v>5359</v>
      </c>
      <c r="H272" s="2"/>
      <c r="I272" s="2" t="s">
        <v>945</v>
      </c>
      <c r="J272" s="4" t="s">
        <v>5362</v>
      </c>
    </row>
    <row r="273" spans="1:10" ht="15" customHeight="1" x14ac:dyDescent="0.3">
      <c r="A273" s="2" t="s">
        <v>543</v>
      </c>
      <c r="B273" s="2" t="s">
        <v>34349</v>
      </c>
      <c r="C273" s="3">
        <v>43</v>
      </c>
      <c r="D273" s="2" t="s">
        <v>1326</v>
      </c>
      <c r="E273" s="2" t="s">
        <v>5167</v>
      </c>
      <c r="F273" s="2"/>
      <c r="G273" s="2" t="s">
        <v>5363</v>
      </c>
      <c r="H273" s="2"/>
      <c r="I273" s="2" t="s">
        <v>5364</v>
      </c>
      <c r="J273" s="4" t="s">
        <v>5365</v>
      </c>
    </row>
    <row r="274" spans="1:10" ht="15" customHeight="1" x14ac:dyDescent="0.3">
      <c r="A274" s="2" t="s">
        <v>543</v>
      </c>
      <c r="B274" s="2" t="s">
        <v>34349</v>
      </c>
      <c r="C274" s="3">
        <v>43</v>
      </c>
      <c r="D274" s="2" t="s">
        <v>1326</v>
      </c>
      <c r="E274" s="2" t="s">
        <v>5085</v>
      </c>
      <c r="F274" s="2"/>
      <c r="G274" s="2" t="s">
        <v>5334</v>
      </c>
      <c r="H274" s="2"/>
      <c r="I274" s="2" t="s">
        <v>864</v>
      </c>
      <c r="J274" s="4" t="s">
        <v>5366</v>
      </c>
    </row>
    <row r="275" spans="1:10" ht="15" customHeight="1" x14ac:dyDescent="0.3">
      <c r="A275" s="2" t="s">
        <v>557</v>
      </c>
      <c r="B275" s="2" t="s">
        <v>34350</v>
      </c>
      <c r="C275" s="3">
        <v>44</v>
      </c>
      <c r="D275" s="2" t="s">
        <v>1329</v>
      </c>
      <c r="E275" s="2" t="s">
        <v>5102</v>
      </c>
      <c r="F275" s="2"/>
      <c r="G275" s="2" t="s">
        <v>5367</v>
      </c>
      <c r="H275" s="2"/>
      <c r="I275" s="2"/>
      <c r="J275" s="4" t="s">
        <v>5368</v>
      </c>
    </row>
    <row r="276" spans="1:10" ht="15" customHeight="1" x14ac:dyDescent="0.3">
      <c r="A276" s="2" t="s">
        <v>557</v>
      </c>
      <c r="B276" s="2" t="s">
        <v>34350</v>
      </c>
      <c r="C276" s="3">
        <v>44</v>
      </c>
      <c r="D276" s="2" t="s">
        <v>1329</v>
      </c>
      <c r="E276" s="2" t="s">
        <v>5167</v>
      </c>
      <c r="F276" s="2"/>
      <c r="G276" s="2" t="s">
        <v>5369</v>
      </c>
      <c r="H276" s="2"/>
      <c r="I276" s="2"/>
      <c r="J276" s="4" t="s">
        <v>569</v>
      </c>
    </row>
    <row r="277" spans="1:10" ht="15" customHeight="1" x14ac:dyDescent="0.3">
      <c r="A277" s="2" t="s">
        <v>557</v>
      </c>
      <c r="B277" s="2" t="s">
        <v>34350</v>
      </c>
      <c r="C277" s="3">
        <v>44</v>
      </c>
      <c r="D277" s="2" t="s">
        <v>1329</v>
      </c>
      <c r="E277" s="2" t="s">
        <v>5167</v>
      </c>
      <c r="F277" s="2"/>
      <c r="G277" s="2" t="s">
        <v>5370</v>
      </c>
      <c r="H277" s="2"/>
      <c r="I277" s="2"/>
      <c r="J277" s="4" t="s">
        <v>569</v>
      </c>
    </row>
    <row r="278" spans="1:10" ht="15" customHeight="1" x14ac:dyDescent="0.3">
      <c r="A278" s="2" t="s">
        <v>557</v>
      </c>
      <c r="B278" s="2" t="s">
        <v>34350</v>
      </c>
      <c r="C278" s="3">
        <v>44</v>
      </c>
      <c r="D278" s="2" t="s">
        <v>1329</v>
      </c>
      <c r="E278" s="2" t="s">
        <v>5085</v>
      </c>
      <c r="F278" s="2"/>
      <c r="G278" s="2" t="s">
        <v>5371</v>
      </c>
      <c r="H278" s="2"/>
      <c r="I278" s="2"/>
      <c r="J278" s="4" t="s">
        <v>569</v>
      </c>
    </row>
    <row r="279" spans="1:10" ht="15" customHeight="1" x14ac:dyDescent="0.3">
      <c r="A279" s="2" t="s">
        <v>557</v>
      </c>
      <c r="B279" s="2" t="s">
        <v>34350</v>
      </c>
      <c r="C279" s="3">
        <v>44</v>
      </c>
      <c r="D279" s="2" t="s">
        <v>1329</v>
      </c>
      <c r="E279" s="2" t="s">
        <v>5167</v>
      </c>
      <c r="F279" s="2"/>
      <c r="G279" s="2" t="s">
        <v>5277</v>
      </c>
      <c r="H279" s="2"/>
      <c r="I279" s="2"/>
      <c r="J279" s="4" t="s">
        <v>569</v>
      </c>
    </row>
    <row r="280" spans="1:10" ht="15" customHeight="1" x14ac:dyDescent="0.3">
      <c r="A280" s="2" t="s">
        <v>557</v>
      </c>
      <c r="B280" s="2" t="s">
        <v>34350</v>
      </c>
      <c r="C280" s="3">
        <v>44</v>
      </c>
      <c r="D280" s="2" t="s">
        <v>1329</v>
      </c>
      <c r="E280" s="2" t="s">
        <v>5167</v>
      </c>
      <c r="F280" s="2"/>
      <c r="G280" s="2" t="s">
        <v>5372</v>
      </c>
      <c r="H280" s="2"/>
      <c r="I280" s="2"/>
      <c r="J280" s="4" t="s">
        <v>569</v>
      </c>
    </row>
    <row r="281" spans="1:10" ht="15" customHeight="1" x14ac:dyDescent="0.3">
      <c r="A281" s="2" t="s">
        <v>557</v>
      </c>
      <c r="B281" s="2" t="s">
        <v>34350</v>
      </c>
      <c r="C281" s="3">
        <v>44</v>
      </c>
      <c r="D281" s="2" t="s">
        <v>1329</v>
      </c>
      <c r="E281" s="2" t="s">
        <v>5167</v>
      </c>
      <c r="F281" s="2"/>
      <c r="G281" s="2" t="s">
        <v>5373</v>
      </c>
      <c r="H281" s="2"/>
      <c r="I281" s="2"/>
      <c r="J281" s="4" t="s">
        <v>569</v>
      </c>
    </row>
    <row r="282" spans="1:10" ht="15" customHeight="1" x14ac:dyDescent="0.3">
      <c r="A282" s="2" t="s">
        <v>557</v>
      </c>
      <c r="B282" s="2" t="s">
        <v>34350</v>
      </c>
      <c r="C282" s="3">
        <v>44</v>
      </c>
      <c r="D282" s="2" t="s">
        <v>1329</v>
      </c>
      <c r="E282" s="2" t="s">
        <v>5167</v>
      </c>
      <c r="F282" s="2"/>
      <c r="G282" s="2" t="s">
        <v>5374</v>
      </c>
      <c r="H282" s="2"/>
      <c r="I282" s="2"/>
      <c r="J282" s="4" t="s">
        <v>569</v>
      </c>
    </row>
    <row r="283" spans="1:10" ht="15" customHeight="1" x14ac:dyDescent="0.3">
      <c r="A283" s="2" t="s">
        <v>557</v>
      </c>
      <c r="B283" s="2" t="s">
        <v>34350</v>
      </c>
      <c r="C283" s="3">
        <v>44</v>
      </c>
      <c r="D283" s="2" t="s">
        <v>1329</v>
      </c>
      <c r="E283" s="2" t="s">
        <v>5167</v>
      </c>
      <c r="F283" s="2"/>
      <c r="G283" s="2" t="s">
        <v>5139</v>
      </c>
      <c r="H283" s="2"/>
      <c r="I283" s="2"/>
      <c r="J283" s="4" t="s">
        <v>569</v>
      </c>
    </row>
    <row r="284" spans="1:10" ht="15" customHeight="1" x14ac:dyDescent="0.3">
      <c r="A284" s="2" t="s">
        <v>557</v>
      </c>
      <c r="B284" s="2" t="s">
        <v>34350</v>
      </c>
      <c r="C284" s="3">
        <v>44</v>
      </c>
      <c r="D284" s="2" t="s">
        <v>1329</v>
      </c>
      <c r="E284" s="2" t="s">
        <v>5167</v>
      </c>
      <c r="F284" s="2"/>
      <c r="G284" s="2" t="s">
        <v>5238</v>
      </c>
      <c r="H284" s="2"/>
      <c r="I284" s="2"/>
      <c r="J284" s="4" t="s">
        <v>569</v>
      </c>
    </row>
    <row r="285" spans="1:10" ht="15" customHeight="1" x14ac:dyDescent="0.3">
      <c r="A285" s="2" t="s">
        <v>557</v>
      </c>
      <c r="B285" s="2" t="s">
        <v>34350</v>
      </c>
      <c r="C285" s="3">
        <v>44</v>
      </c>
      <c r="D285" s="2" t="s">
        <v>1329</v>
      </c>
      <c r="E285" s="2" t="s">
        <v>5167</v>
      </c>
      <c r="F285" s="2"/>
      <c r="G285" s="2" t="s">
        <v>5157</v>
      </c>
      <c r="H285" s="2"/>
      <c r="I285" s="2"/>
      <c r="J285" s="4" t="s">
        <v>569</v>
      </c>
    </row>
    <row r="286" spans="1:10" ht="15" customHeight="1" x14ac:dyDescent="0.3">
      <c r="A286" s="2" t="s">
        <v>557</v>
      </c>
      <c r="B286" s="2" t="s">
        <v>34350</v>
      </c>
      <c r="C286" s="3">
        <v>44</v>
      </c>
      <c r="D286" s="2" t="s">
        <v>1329</v>
      </c>
      <c r="E286" s="2" t="s">
        <v>5167</v>
      </c>
      <c r="F286" s="2"/>
      <c r="G286" s="2" t="s">
        <v>5375</v>
      </c>
      <c r="H286" s="2"/>
      <c r="I286" s="2"/>
      <c r="J286" s="4" t="s">
        <v>569</v>
      </c>
    </row>
    <row r="287" spans="1:10" ht="15" customHeight="1" x14ac:dyDescent="0.3">
      <c r="A287" s="2" t="s">
        <v>557</v>
      </c>
      <c r="B287" s="2" t="s">
        <v>34350</v>
      </c>
      <c r="C287" s="3">
        <v>44</v>
      </c>
      <c r="D287" s="2" t="s">
        <v>1329</v>
      </c>
      <c r="E287" s="2" t="s">
        <v>5376</v>
      </c>
      <c r="F287" s="2"/>
      <c r="G287" s="2" t="s">
        <v>5377</v>
      </c>
      <c r="H287" s="2"/>
      <c r="I287" s="2"/>
      <c r="J287" s="4" t="s">
        <v>569</v>
      </c>
    </row>
    <row r="288" spans="1:10" ht="15" customHeight="1" x14ac:dyDescent="0.3">
      <c r="A288" s="2" t="s">
        <v>557</v>
      </c>
      <c r="B288" s="2" t="s">
        <v>34350</v>
      </c>
      <c r="C288" s="3">
        <v>44</v>
      </c>
      <c r="D288" s="2" t="s">
        <v>1329</v>
      </c>
      <c r="E288" s="2" t="s">
        <v>5102</v>
      </c>
      <c r="F288" s="2"/>
      <c r="G288" s="2" t="s">
        <v>5378</v>
      </c>
      <c r="H288" s="2" t="s">
        <v>5379</v>
      </c>
      <c r="I288" s="2" t="s">
        <v>5380</v>
      </c>
      <c r="J288" s="4" t="s">
        <v>5381</v>
      </c>
    </row>
    <row r="289" spans="1:10" ht="15" customHeight="1" x14ac:dyDescent="0.3">
      <c r="A289" s="2" t="s">
        <v>570</v>
      </c>
      <c r="B289" s="2" t="s">
        <v>34351</v>
      </c>
      <c r="C289" s="3">
        <v>45</v>
      </c>
      <c r="D289" s="2" t="s">
        <v>1381</v>
      </c>
      <c r="E289" s="2" t="s">
        <v>5102</v>
      </c>
      <c r="F289" s="2"/>
      <c r="G289" s="2" t="s">
        <v>5382</v>
      </c>
      <c r="H289" s="2"/>
      <c r="I289" s="2"/>
      <c r="J289" s="4" t="s">
        <v>5383</v>
      </c>
    </row>
    <row r="290" spans="1:10" ht="15" customHeight="1" x14ac:dyDescent="0.3">
      <c r="A290" s="2" t="s">
        <v>570</v>
      </c>
      <c r="B290" s="2" t="s">
        <v>34351</v>
      </c>
      <c r="C290" s="3">
        <v>45</v>
      </c>
      <c r="D290" s="2" t="s">
        <v>1381</v>
      </c>
      <c r="E290" s="2" t="s">
        <v>664</v>
      </c>
      <c r="F290" s="2" t="s">
        <v>5082</v>
      </c>
      <c r="G290" s="2" t="s">
        <v>5384</v>
      </c>
      <c r="H290" s="2"/>
      <c r="I290" s="2"/>
      <c r="J290" s="4" t="s">
        <v>5385</v>
      </c>
    </row>
    <row r="291" spans="1:10" ht="15" customHeight="1" x14ac:dyDescent="0.3">
      <c r="A291" s="2" t="s">
        <v>577</v>
      </c>
      <c r="B291" s="2" t="s">
        <v>34352</v>
      </c>
      <c r="C291" s="3">
        <v>46</v>
      </c>
      <c r="D291" s="2" t="s">
        <v>1392</v>
      </c>
      <c r="E291" s="2" t="s">
        <v>5167</v>
      </c>
      <c r="F291" s="2"/>
      <c r="G291" s="2" t="s">
        <v>5094</v>
      </c>
      <c r="H291" s="2"/>
      <c r="I291" s="2" t="s">
        <v>943</v>
      </c>
      <c r="J291" s="4" t="s">
        <v>1398</v>
      </c>
    </row>
    <row r="292" spans="1:10" ht="15" customHeight="1" x14ac:dyDescent="0.3">
      <c r="A292" s="2" t="s">
        <v>577</v>
      </c>
      <c r="B292" s="2" t="s">
        <v>34352</v>
      </c>
      <c r="C292" s="3">
        <v>46</v>
      </c>
      <c r="D292" s="2" t="s">
        <v>1392</v>
      </c>
      <c r="E292" s="2" t="s">
        <v>5167</v>
      </c>
      <c r="F292" s="2"/>
      <c r="G292" s="2" t="s">
        <v>5386</v>
      </c>
      <c r="H292" s="2"/>
      <c r="I292" s="2" t="s">
        <v>945</v>
      </c>
      <c r="J292" s="4" t="s">
        <v>1398</v>
      </c>
    </row>
    <row r="293" spans="1:10" ht="15" customHeight="1" x14ac:dyDescent="0.3">
      <c r="A293" s="2" t="s">
        <v>577</v>
      </c>
      <c r="B293" s="2" t="s">
        <v>34352</v>
      </c>
      <c r="C293" s="3">
        <v>46</v>
      </c>
      <c r="D293" s="2" t="s">
        <v>1392</v>
      </c>
      <c r="E293" s="2" t="s">
        <v>5167</v>
      </c>
      <c r="F293" s="2"/>
      <c r="G293" s="2" t="s">
        <v>5387</v>
      </c>
      <c r="H293" s="2"/>
      <c r="I293" s="2" t="s">
        <v>945</v>
      </c>
      <c r="J293" s="4" t="s">
        <v>1398</v>
      </c>
    </row>
    <row r="294" spans="1:10" ht="15" customHeight="1" x14ac:dyDescent="0.3">
      <c r="A294" s="2" t="s">
        <v>577</v>
      </c>
      <c r="B294" s="2" t="s">
        <v>34352</v>
      </c>
      <c r="C294" s="3">
        <v>46</v>
      </c>
      <c r="D294" s="2" t="s">
        <v>1392</v>
      </c>
      <c r="E294" s="2" t="s">
        <v>5167</v>
      </c>
      <c r="F294" s="2"/>
      <c r="G294" s="2" t="s">
        <v>5141</v>
      </c>
      <c r="H294" s="2"/>
      <c r="I294" s="2" t="s">
        <v>945</v>
      </c>
      <c r="J294" s="4" t="s">
        <v>1398</v>
      </c>
    </row>
    <row r="295" spans="1:10" ht="15" customHeight="1" x14ac:dyDescent="0.3">
      <c r="A295" s="2" t="s">
        <v>577</v>
      </c>
      <c r="B295" s="2" t="s">
        <v>34352</v>
      </c>
      <c r="C295" s="3">
        <v>46</v>
      </c>
      <c r="D295" s="2" t="s">
        <v>1392</v>
      </c>
      <c r="E295" s="2" t="s">
        <v>5167</v>
      </c>
      <c r="F295" s="2"/>
      <c r="G295" s="2" t="s">
        <v>5388</v>
      </c>
      <c r="H295" s="2"/>
      <c r="I295" s="2" t="s">
        <v>1117</v>
      </c>
      <c r="J295" s="4" t="s">
        <v>1398</v>
      </c>
    </row>
    <row r="296" spans="1:10" ht="15" customHeight="1" x14ac:dyDescent="0.3">
      <c r="A296" s="2" t="s">
        <v>577</v>
      </c>
      <c r="B296" s="2" t="s">
        <v>34352</v>
      </c>
      <c r="C296" s="3">
        <v>46</v>
      </c>
      <c r="D296" s="2" t="s">
        <v>1392</v>
      </c>
      <c r="E296" s="2" t="s">
        <v>5167</v>
      </c>
      <c r="F296" s="2"/>
      <c r="G296" s="2" t="s">
        <v>5389</v>
      </c>
      <c r="H296" s="2"/>
      <c r="I296" s="2" t="s">
        <v>1117</v>
      </c>
      <c r="J296" s="4" t="s">
        <v>1398</v>
      </c>
    </row>
    <row r="297" spans="1:10" ht="15" customHeight="1" x14ac:dyDescent="0.3">
      <c r="A297" s="2" t="s">
        <v>577</v>
      </c>
      <c r="B297" s="2" t="s">
        <v>34352</v>
      </c>
      <c r="C297" s="3">
        <v>46</v>
      </c>
      <c r="D297" s="2" t="s">
        <v>1392</v>
      </c>
      <c r="E297" s="2" t="s">
        <v>5167</v>
      </c>
      <c r="F297" s="2"/>
      <c r="G297" s="2" t="s">
        <v>5390</v>
      </c>
      <c r="H297" s="2"/>
      <c r="I297" s="2" t="s">
        <v>695</v>
      </c>
      <c r="J297" s="4" t="s">
        <v>1398</v>
      </c>
    </row>
    <row r="298" spans="1:10" ht="15" customHeight="1" x14ac:dyDescent="0.3">
      <c r="A298" s="2" t="s">
        <v>577</v>
      </c>
      <c r="B298" s="2" t="s">
        <v>34352</v>
      </c>
      <c r="C298" s="3">
        <v>46</v>
      </c>
      <c r="D298" s="2" t="s">
        <v>1392</v>
      </c>
      <c r="E298" s="2" t="s">
        <v>5167</v>
      </c>
      <c r="F298" s="2"/>
      <c r="G298" s="2" t="s">
        <v>5391</v>
      </c>
      <c r="H298" s="2"/>
      <c r="I298" s="2" t="s">
        <v>695</v>
      </c>
      <c r="J298" s="4" t="s">
        <v>1398</v>
      </c>
    </row>
    <row r="299" spans="1:10" ht="15" customHeight="1" x14ac:dyDescent="0.3">
      <c r="A299" s="2" t="s">
        <v>577</v>
      </c>
      <c r="B299" s="2" t="s">
        <v>34352</v>
      </c>
      <c r="C299" s="3">
        <v>46</v>
      </c>
      <c r="D299" s="2" t="s">
        <v>1392</v>
      </c>
      <c r="E299" s="2" t="s">
        <v>5167</v>
      </c>
      <c r="F299" s="2"/>
      <c r="G299" s="2" t="s">
        <v>5392</v>
      </c>
      <c r="H299" s="2" t="s">
        <v>1123</v>
      </c>
      <c r="I299" s="2" t="s">
        <v>759</v>
      </c>
      <c r="J299" s="4" t="s">
        <v>1398</v>
      </c>
    </row>
    <row r="300" spans="1:10" ht="15" customHeight="1" x14ac:dyDescent="0.3">
      <c r="A300" s="2" t="s">
        <v>577</v>
      </c>
      <c r="B300" s="2" t="s">
        <v>34352</v>
      </c>
      <c r="C300" s="3">
        <v>46</v>
      </c>
      <c r="D300" s="2" t="s">
        <v>1392</v>
      </c>
      <c r="E300" s="2" t="s">
        <v>5167</v>
      </c>
      <c r="F300" s="2"/>
      <c r="G300" s="2" t="s">
        <v>5094</v>
      </c>
      <c r="H300" s="2"/>
      <c r="I300" s="2" t="s">
        <v>759</v>
      </c>
      <c r="J300" s="4" t="s">
        <v>1398</v>
      </c>
    </row>
    <row r="301" spans="1:10" ht="15" customHeight="1" x14ac:dyDescent="0.3">
      <c r="A301" s="2" t="s">
        <v>577</v>
      </c>
      <c r="B301" s="2" t="s">
        <v>34352</v>
      </c>
      <c r="C301" s="3">
        <v>46</v>
      </c>
      <c r="D301" s="2" t="s">
        <v>1392</v>
      </c>
      <c r="E301" s="2" t="s">
        <v>5167</v>
      </c>
      <c r="F301" s="2"/>
      <c r="G301" s="2" t="s">
        <v>5393</v>
      </c>
      <c r="H301" s="2"/>
      <c r="I301" s="2" t="s">
        <v>1123</v>
      </c>
      <c r="J301" s="4" t="s">
        <v>1398</v>
      </c>
    </row>
    <row r="302" spans="1:10" ht="15" customHeight="1" x14ac:dyDescent="0.3">
      <c r="A302" s="2" t="s">
        <v>577</v>
      </c>
      <c r="B302" s="2" t="s">
        <v>34352</v>
      </c>
      <c r="C302" s="3">
        <v>46</v>
      </c>
      <c r="D302" s="2" t="s">
        <v>1392</v>
      </c>
      <c r="E302" s="2" t="s">
        <v>5167</v>
      </c>
      <c r="F302" s="2"/>
      <c r="G302" s="2" t="s">
        <v>5157</v>
      </c>
      <c r="H302" s="2"/>
      <c r="I302" s="2" t="s">
        <v>1123</v>
      </c>
      <c r="J302" s="4" t="s">
        <v>1398</v>
      </c>
    </row>
    <row r="303" spans="1:10" ht="15" customHeight="1" x14ac:dyDescent="0.3">
      <c r="A303" s="2" t="s">
        <v>577</v>
      </c>
      <c r="B303" s="2" t="s">
        <v>34352</v>
      </c>
      <c r="C303" s="3">
        <v>46</v>
      </c>
      <c r="D303" s="2" t="s">
        <v>1392</v>
      </c>
      <c r="E303" s="2" t="s">
        <v>5167</v>
      </c>
      <c r="F303" s="2"/>
      <c r="G303" s="2" t="s">
        <v>5094</v>
      </c>
      <c r="H303" s="2"/>
      <c r="I303" s="2" t="s">
        <v>1125</v>
      </c>
      <c r="J303" s="4" t="s">
        <v>1398</v>
      </c>
    </row>
    <row r="304" spans="1:10" ht="15" customHeight="1" x14ac:dyDescent="0.3">
      <c r="A304" s="2" t="s">
        <v>577</v>
      </c>
      <c r="B304" s="2" t="s">
        <v>34352</v>
      </c>
      <c r="C304" s="3">
        <v>46</v>
      </c>
      <c r="D304" s="2" t="s">
        <v>1392</v>
      </c>
      <c r="E304" s="2" t="s">
        <v>5167</v>
      </c>
      <c r="F304" s="2"/>
      <c r="G304" s="2" t="s">
        <v>5394</v>
      </c>
      <c r="H304" s="2"/>
      <c r="I304" s="2" t="s">
        <v>815</v>
      </c>
      <c r="J304" s="4" t="s">
        <v>1398</v>
      </c>
    </row>
    <row r="305" spans="1:10" ht="15" customHeight="1" x14ac:dyDescent="0.3">
      <c r="A305" s="2" t="s">
        <v>588</v>
      </c>
      <c r="B305" s="2" t="s">
        <v>34353</v>
      </c>
      <c r="C305" s="3">
        <v>47</v>
      </c>
      <c r="D305" s="2" t="s">
        <v>1403</v>
      </c>
      <c r="E305" s="2" t="s">
        <v>664</v>
      </c>
      <c r="F305" s="2" t="s">
        <v>5082</v>
      </c>
      <c r="G305" s="2" t="s">
        <v>5395</v>
      </c>
      <c r="H305" s="2"/>
      <c r="I305" s="2"/>
      <c r="J305" s="4" t="s">
        <v>5396</v>
      </c>
    </row>
    <row r="306" spans="1:10" ht="15" customHeight="1" x14ac:dyDescent="0.3">
      <c r="A306" s="2" t="s">
        <v>598</v>
      </c>
      <c r="B306" s="2" t="s">
        <v>34354</v>
      </c>
      <c r="C306" s="3">
        <v>48</v>
      </c>
      <c r="D306" s="2" t="s">
        <v>1419</v>
      </c>
      <c r="E306" s="2" t="s">
        <v>5085</v>
      </c>
      <c r="F306" s="2"/>
      <c r="G306" s="2" t="s">
        <v>5397</v>
      </c>
      <c r="H306" s="2"/>
      <c r="I306" s="2" t="s">
        <v>815</v>
      </c>
      <c r="J306" s="4" t="s">
        <v>5398</v>
      </c>
    </row>
    <row r="307" spans="1:10" ht="15" customHeight="1" x14ac:dyDescent="0.3">
      <c r="A307" s="2" t="s">
        <v>611</v>
      </c>
      <c r="B307" s="2" t="s">
        <v>34355</v>
      </c>
      <c r="C307" s="3">
        <v>49</v>
      </c>
      <c r="D307" s="2" t="s">
        <v>1444</v>
      </c>
      <c r="E307" s="2" t="s">
        <v>664</v>
      </c>
      <c r="F307" s="2" t="s">
        <v>5082</v>
      </c>
      <c r="G307" s="2" t="s">
        <v>5399</v>
      </c>
      <c r="H307" s="2" t="s">
        <v>805</v>
      </c>
      <c r="I307" s="2"/>
      <c r="J307" s="4" t="s">
        <v>1447</v>
      </c>
    </row>
  </sheetData>
  <autoFilter ref="A2:J307" xr:uid="{00000000-0009-0000-0000-000008000000}"/>
  <mergeCells count="1">
    <mergeCell ref="A1:J1"/>
  </mergeCells>
  <hyperlinks>
    <hyperlink ref="J3" r:id="rId1" xr:uid="{00000000-0004-0000-0800-000000000000}"/>
    <hyperlink ref="J4" r:id="rId2" xr:uid="{00000000-0004-0000-0800-000001000000}"/>
    <hyperlink ref="J5" r:id="rId3" xr:uid="{00000000-0004-0000-0800-000002000000}"/>
    <hyperlink ref="J6" r:id="rId4" xr:uid="{00000000-0004-0000-0800-000003000000}"/>
    <hyperlink ref="J7" r:id="rId5" xr:uid="{00000000-0004-0000-0800-000004000000}"/>
    <hyperlink ref="J8" r:id="rId6" xr:uid="{00000000-0004-0000-0800-000005000000}"/>
    <hyperlink ref="J9" r:id="rId7" xr:uid="{00000000-0004-0000-0800-000006000000}"/>
    <hyperlink ref="J10" r:id="rId8" xr:uid="{00000000-0004-0000-0800-000007000000}"/>
    <hyperlink ref="J11" r:id="rId9" xr:uid="{00000000-0004-0000-0800-000008000000}"/>
    <hyperlink ref="J12" r:id="rId10" xr:uid="{00000000-0004-0000-0800-000009000000}"/>
    <hyperlink ref="J13" r:id="rId11" xr:uid="{00000000-0004-0000-0800-00000A000000}"/>
    <hyperlink ref="J14" r:id="rId12" xr:uid="{00000000-0004-0000-0800-00000B000000}"/>
    <hyperlink ref="J15" r:id="rId13" xr:uid="{00000000-0004-0000-0800-00000C000000}"/>
    <hyperlink ref="J16" r:id="rId14" xr:uid="{00000000-0004-0000-0800-00000D000000}"/>
    <hyperlink ref="J17" r:id="rId15" xr:uid="{00000000-0004-0000-0800-00000E000000}"/>
    <hyperlink ref="J18" r:id="rId16" xr:uid="{00000000-0004-0000-0800-00000F000000}"/>
    <hyperlink ref="J19" r:id="rId17" xr:uid="{00000000-0004-0000-0800-000010000000}"/>
    <hyperlink ref="J20" r:id="rId18" xr:uid="{00000000-0004-0000-0800-000011000000}"/>
    <hyperlink ref="J21" r:id="rId19" xr:uid="{00000000-0004-0000-0800-000012000000}"/>
    <hyperlink ref="J22" r:id="rId20" xr:uid="{00000000-0004-0000-0800-000013000000}"/>
    <hyperlink ref="J23" r:id="rId21" xr:uid="{00000000-0004-0000-0800-000014000000}"/>
    <hyperlink ref="J24" r:id="rId22" xr:uid="{00000000-0004-0000-0800-000015000000}"/>
    <hyperlink ref="J25" r:id="rId23" xr:uid="{00000000-0004-0000-0800-000016000000}"/>
    <hyperlink ref="J26" r:id="rId24" xr:uid="{00000000-0004-0000-0800-000017000000}"/>
    <hyperlink ref="J27" r:id="rId25" xr:uid="{00000000-0004-0000-0800-000018000000}"/>
    <hyperlink ref="J28" r:id="rId26" xr:uid="{00000000-0004-0000-0800-000019000000}"/>
    <hyperlink ref="J29" r:id="rId27" xr:uid="{00000000-0004-0000-0800-00001A000000}"/>
    <hyperlink ref="J30" r:id="rId28" xr:uid="{00000000-0004-0000-0800-00001B000000}"/>
    <hyperlink ref="J31" r:id="rId29" xr:uid="{00000000-0004-0000-0800-00001C000000}"/>
    <hyperlink ref="J32" r:id="rId30" xr:uid="{00000000-0004-0000-0800-00001D000000}"/>
    <hyperlink ref="J33" r:id="rId31" xr:uid="{00000000-0004-0000-0800-00001E000000}"/>
    <hyperlink ref="J34" r:id="rId32" xr:uid="{00000000-0004-0000-0800-00001F000000}"/>
    <hyperlink ref="J35" r:id="rId33" xr:uid="{00000000-0004-0000-0800-000020000000}"/>
    <hyperlink ref="J36" r:id="rId34" xr:uid="{00000000-0004-0000-0800-000021000000}"/>
    <hyperlink ref="J37" r:id="rId35" xr:uid="{00000000-0004-0000-0800-000022000000}"/>
    <hyperlink ref="J38" r:id="rId36" xr:uid="{00000000-0004-0000-0800-000023000000}"/>
    <hyperlink ref="J39" r:id="rId37" xr:uid="{00000000-0004-0000-0800-000024000000}"/>
    <hyperlink ref="J40" r:id="rId38" xr:uid="{00000000-0004-0000-0800-000025000000}"/>
    <hyperlink ref="J41" r:id="rId39" xr:uid="{00000000-0004-0000-0800-000026000000}"/>
    <hyperlink ref="J42" r:id="rId40" xr:uid="{00000000-0004-0000-0800-000027000000}"/>
    <hyperlink ref="J43" r:id="rId41" xr:uid="{00000000-0004-0000-0800-000028000000}"/>
    <hyperlink ref="J44" r:id="rId42" xr:uid="{00000000-0004-0000-0800-000029000000}"/>
    <hyperlink ref="J45" r:id="rId43" xr:uid="{00000000-0004-0000-0800-00002A000000}"/>
    <hyperlink ref="J46" r:id="rId44" xr:uid="{00000000-0004-0000-0800-00002B000000}"/>
    <hyperlink ref="J47" r:id="rId45" xr:uid="{00000000-0004-0000-0800-00002C000000}"/>
    <hyperlink ref="J48" r:id="rId46" xr:uid="{00000000-0004-0000-0800-00002D000000}"/>
    <hyperlink ref="J49" r:id="rId47" xr:uid="{00000000-0004-0000-0800-00002E000000}"/>
    <hyperlink ref="J50" r:id="rId48" xr:uid="{00000000-0004-0000-0800-00002F000000}"/>
    <hyperlink ref="J51" r:id="rId49" xr:uid="{00000000-0004-0000-0800-000030000000}"/>
    <hyperlink ref="J52" r:id="rId50" xr:uid="{00000000-0004-0000-0800-000031000000}"/>
    <hyperlink ref="J53" r:id="rId51" xr:uid="{00000000-0004-0000-0800-000032000000}"/>
    <hyperlink ref="J54" r:id="rId52" xr:uid="{00000000-0004-0000-0800-000033000000}"/>
    <hyperlink ref="J55" r:id="rId53" xr:uid="{00000000-0004-0000-0800-000034000000}"/>
    <hyperlink ref="J56" r:id="rId54" xr:uid="{00000000-0004-0000-0800-000035000000}"/>
    <hyperlink ref="J57" r:id="rId55" xr:uid="{00000000-0004-0000-0800-000036000000}"/>
    <hyperlink ref="J58" r:id="rId56" xr:uid="{00000000-0004-0000-0800-000037000000}"/>
    <hyperlink ref="J59" r:id="rId57" xr:uid="{00000000-0004-0000-0800-000038000000}"/>
    <hyperlink ref="J60" r:id="rId58" xr:uid="{00000000-0004-0000-0800-000039000000}"/>
    <hyperlink ref="J61" r:id="rId59" xr:uid="{00000000-0004-0000-0800-00003A000000}"/>
    <hyperlink ref="J62" r:id="rId60" xr:uid="{00000000-0004-0000-0800-00003B000000}"/>
    <hyperlink ref="J63" r:id="rId61" xr:uid="{00000000-0004-0000-0800-00003C000000}"/>
    <hyperlink ref="J64" r:id="rId62" xr:uid="{00000000-0004-0000-0800-00003D000000}"/>
    <hyperlink ref="J65" r:id="rId63" xr:uid="{00000000-0004-0000-0800-00003E000000}"/>
    <hyperlink ref="J66" r:id="rId64" xr:uid="{00000000-0004-0000-0800-00003F000000}"/>
    <hyperlink ref="J67" r:id="rId65" xr:uid="{00000000-0004-0000-0800-000040000000}"/>
    <hyperlink ref="J68" r:id="rId66" xr:uid="{00000000-0004-0000-0800-000041000000}"/>
    <hyperlink ref="J69" r:id="rId67" xr:uid="{00000000-0004-0000-0800-000042000000}"/>
    <hyperlink ref="J70" r:id="rId68" xr:uid="{00000000-0004-0000-0800-000043000000}"/>
    <hyperlink ref="J71" r:id="rId69" xr:uid="{00000000-0004-0000-0800-000044000000}"/>
    <hyperlink ref="J72" r:id="rId70" xr:uid="{00000000-0004-0000-0800-000045000000}"/>
    <hyperlink ref="J73" r:id="rId71" xr:uid="{00000000-0004-0000-0800-000046000000}"/>
    <hyperlink ref="J74" r:id="rId72" xr:uid="{00000000-0004-0000-0800-000047000000}"/>
    <hyperlink ref="J75" r:id="rId73" xr:uid="{00000000-0004-0000-0800-000048000000}"/>
    <hyperlink ref="J76" r:id="rId74" xr:uid="{00000000-0004-0000-0800-000049000000}"/>
    <hyperlink ref="J77" r:id="rId75" xr:uid="{00000000-0004-0000-0800-00004A000000}"/>
    <hyperlink ref="J78" r:id="rId76" xr:uid="{00000000-0004-0000-0800-00004B000000}"/>
    <hyperlink ref="J79" r:id="rId77" xr:uid="{00000000-0004-0000-0800-00004C000000}"/>
    <hyperlink ref="J80" r:id="rId78" xr:uid="{00000000-0004-0000-0800-00004D000000}"/>
    <hyperlink ref="J81" r:id="rId79" xr:uid="{00000000-0004-0000-0800-00004E000000}"/>
    <hyperlink ref="J82" r:id="rId80" xr:uid="{00000000-0004-0000-0800-00004F000000}"/>
    <hyperlink ref="J83" r:id="rId81" xr:uid="{00000000-0004-0000-0800-000050000000}"/>
    <hyperlink ref="J84" r:id="rId82" xr:uid="{00000000-0004-0000-0800-000051000000}"/>
    <hyperlink ref="J85" r:id="rId83" xr:uid="{00000000-0004-0000-0800-000052000000}"/>
    <hyperlink ref="J86" r:id="rId84" xr:uid="{00000000-0004-0000-0800-000053000000}"/>
    <hyperlink ref="J87" r:id="rId85" xr:uid="{00000000-0004-0000-0800-000054000000}"/>
    <hyperlink ref="J88" r:id="rId86" xr:uid="{00000000-0004-0000-0800-000055000000}"/>
    <hyperlink ref="J89" r:id="rId87" xr:uid="{00000000-0004-0000-0800-000056000000}"/>
    <hyperlink ref="J90" r:id="rId88" xr:uid="{00000000-0004-0000-0800-000057000000}"/>
    <hyperlink ref="J91" r:id="rId89" xr:uid="{00000000-0004-0000-0800-000058000000}"/>
    <hyperlink ref="J92" r:id="rId90" xr:uid="{00000000-0004-0000-0800-000059000000}"/>
    <hyperlink ref="J93" r:id="rId91" xr:uid="{00000000-0004-0000-0800-00005A000000}"/>
    <hyperlink ref="J94" r:id="rId92" xr:uid="{00000000-0004-0000-0800-00005B000000}"/>
    <hyperlink ref="J95" r:id="rId93" xr:uid="{00000000-0004-0000-0800-00005C000000}"/>
    <hyperlink ref="J96" r:id="rId94" xr:uid="{00000000-0004-0000-0800-00005D000000}"/>
    <hyperlink ref="J97" r:id="rId95" xr:uid="{00000000-0004-0000-0800-00005E000000}"/>
    <hyperlink ref="J98" r:id="rId96" xr:uid="{00000000-0004-0000-0800-00005F000000}"/>
    <hyperlink ref="J99" r:id="rId97" xr:uid="{00000000-0004-0000-0800-000060000000}"/>
    <hyperlink ref="J100" r:id="rId98" xr:uid="{00000000-0004-0000-0800-000061000000}"/>
    <hyperlink ref="J101" r:id="rId99" xr:uid="{00000000-0004-0000-0800-000062000000}"/>
    <hyperlink ref="J102" r:id="rId100" xr:uid="{00000000-0004-0000-0800-000063000000}"/>
    <hyperlink ref="J103" r:id="rId101" xr:uid="{00000000-0004-0000-0800-000064000000}"/>
    <hyperlink ref="J104" r:id="rId102" xr:uid="{00000000-0004-0000-0800-000065000000}"/>
    <hyperlink ref="J105" r:id="rId103" xr:uid="{00000000-0004-0000-0800-000066000000}"/>
    <hyperlink ref="J106" r:id="rId104" xr:uid="{00000000-0004-0000-0800-000067000000}"/>
    <hyperlink ref="J107" r:id="rId105" xr:uid="{00000000-0004-0000-0800-000068000000}"/>
    <hyperlink ref="J108" r:id="rId106" xr:uid="{00000000-0004-0000-0800-000069000000}"/>
    <hyperlink ref="J109" r:id="rId107" xr:uid="{00000000-0004-0000-0800-00006A000000}"/>
    <hyperlink ref="J110" r:id="rId108" xr:uid="{00000000-0004-0000-0800-00006B000000}"/>
    <hyperlink ref="J111" r:id="rId109" xr:uid="{00000000-0004-0000-0800-00006C000000}"/>
    <hyperlink ref="J112" r:id="rId110" xr:uid="{00000000-0004-0000-0800-00006D000000}"/>
    <hyperlink ref="J113" r:id="rId111" xr:uid="{00000000-0004-0000-0800-00006E000000}"/>
    <hyperlink ref="J114" r:id="rId112" xr:uid="{00000000-0004-0000-0800-00006F000000}"/>
    <hyperlink ref="J115" r:id="rId113" xr:uid="{00000000-0004-0000-0800-000070000000}"/>
    <hyperlink ref="J116" r:id="rId114" xr:uid="{00000000-0004-0000-0800-000071000000}"/>
    <hyperlink ref="J117" r:id="rId115" xr:uid="{00000000-0004-0000-0800-000072000000}"/>
    <hyperlink ref="J118" r:id="rId116" xr:uid="{00000000-0004-0000-0800-000073000000}"/>
    <hyperlink ref="J119" r:id="rId117" xr:uid="{00000000-0004-0000-0800-000074000000}"/>
    <hyperlink ref="J120" r:id="rId118" xr:uid="{00000000-0004-0000-0800-000075000000}"/>
    <hyperlink ref="J121" r:id="rId119" xr:uid="{00000000-0004-0000-0800-000076000000}"/>
    <hyperlink ref="J122" r:id="rId120" xr:uid="{00000000-0004-0000-0800-000077000000}"/>
    <hyperlink ref="J123" r:id="rId121" xr:uid="{00000000-0004-0000-0800-000078000000}"/>
    <hyperlink ref="J124" r:id="rId122" xr:uid="{00000000-0004-0000-0800-000079000000}"/>
    <hyperlink ref="J125" r:id="rId123" xr:uid="{00000000-0004-0000-0800-00007A000000}"/>
    <hyperlink ref="J126" r:id="rId124" xr:uid="{00000000-0004-0000-0800-00007B000000}"/>
    <hyperlink ref="J127" r:id="rId125" location="editors" xr:uid="{00000000-0004-0000-0800-00007C000000}"/>
    <hyperlink ref="J128" r:id="rId126" xr:uid="{00000000-0004-0000-0800-00007D000000}"/>
    <hyperlink ref="J129" r:id="rId127" xr:uid="{00000000-0004-0000-0800-00007E000000}"/>
    <hyperlink ref="J130" r:id="rId128" xr:uid="{00000000-0004-0000-0800-00007F000000}"/>
    <hyperlink ref="J131" r:id="rId129" xr:uid="{00000000-0004-0000-0800-000080000000}"/>
    <hyperlink ref="J132" r:id="rId130" xr:uid="{00000000-0004-0000-0800-000081000000}"/>
    <hyperlink ref="J133" r:id="rId131" xr:uid="{00000000-0004-0000-0800-000082000000}"/>
    <hyperlink ref="J134" r:id="rId132" xr:uid="{00000000-0004-0000-0800-000083000000}"/>
    <hyperlink ref="J135" r:id="rId133" xr:uid="{00000000-0004-0000-0800-000084000000}"/>
    <hyperlink ref="J136" r:id="rId134" xr:uid="{00000000-0004-0000-0800-000085000000}"/>
    <hyperlink ref="J137" r:id="rId135" xr:uid="{00000000-0004-0000-0800-000086000000}"/>
    <hyperlink ref="J138" r:id="rId136" xr:uid="{00000000-0004-0000-0800-000087000000}"/>
    <hyperlink ref="J139" r:id="rId137" xr:uid="{00000000-0004-0000-0800-000088000000}"/>
    <hyperlink ref="J140" r:id="rId138" xr:uid="{00000000-0004-0000-0800-000089000000}"/>
    <hyperlink ref="J141" r:id="rId139" xr:uid="{00000000-0004-0000-0800-00008A000000}"/>
    <hyperlink ref="J142" r:id="rId140" xr:uid="{00000000-0004-0000-0800-00008B000000}"/>
    <hyperlink ref="J143" r:id="rId141" xr:uid="{00000000-0004-0000-0800-00008C000000}"/>
    <hyperlink ref="J144" r:id="rId142" xr:uid="{00000000-0004-0000-0800-00008D000000}"/>
    <hyperlink ref="J145" r:id="rId143" xr:uid="{00000000-0004-0000-0800-00008E000000}"/>
    <hyperlink ref="J146" r:id="rId144" xr:uid="{00000000-0004-0000-0800-00008F000000}"/>
    <hyperlink ref="J147" r:id="rId145" xr:uid="{00000000-0004-0000-0800-000090000000}"/>
    <hyperlink ref="J148" r:id="rId146" xr:uid="{00000000-0004-0000-0800-000091000000}"/>
    <hyperlink ref="J149" r:id="rId147" xr:uid="{00000000-0004-0000-0800-000092000000}"/>
    <hyperlink ref="J150" r:id="rId148" xr:uid="{00000000-0004-0000-0800-000093000000}"/>
    <hyperlink ref="J151" r:id="rId149" xr:uid="{00000000-0004-0000-0800-000094000000}"/>
    <hyperlink ref="J152" r:id="rId150" xr:uid="{00000000-0004-0000-0800-000095000000}"/>
    <hyperlink ref="J153" r:id="rId151" xr:uid="{00000000-0004-0000-0800-000096000000}"/>
    <hyperlink ref="J154" r:id="rId152" xr:uid="{00000000-0004-0000-0800-000097000000}"/>
    <hyperlink ref="J155" r:id="rId153" xr:uid="{00000000-0004-0000-0800-000098000000}"/>
    <hyperlink ref="J156" r:id="rId154" xr:uid="{00000000-0004-0000-0800-000099000000}"/>
    <hyperlink ref="J157" r:id="rId155" xr:uid="{00000000-0004-0000-0800-00009A000000}"/>
    <hyperlink ref="J158" r:id="rId156" xr:uid="{00000000-0004-0000-0800-00009B000000}"/>
    <hyperlink ref="J159" r:id="rId157" xr:uid="{00000000-0004-0000-0800-00009C000000}"/>
    <hyperlink ref="J160" r:id="rId158" xr:uid="{00000000-0004-0000-0800-00009D000000}"/>
    <hyperlink ref="J161" r:id="rId159" xr:uid="{00000000-0004-0000-0800-00009E000000}"/>
    <hyperlink ref="J162" r:id="rId160" xr:uid="{00000000-0004-0000-0800-00009F000000}"/>
    <hyperlink ref="J163" r:id="rId161" xr:uid="{00000000-0004-0000-0800-0000A0000000}"/>
    <hyperlink ref="J164" r:id="rId162" xr:uid="{00000000-0004-0000-0800-0000A1000000}"/>
    <hyperlink ref="J165" r:id="rId163" xr:uid="{00000000-0004-0000-0800-0000A2000000}"/>
    <hyperlink ref="J166" r:id="rId164" xr:uid="{00000000-0004-0000-0800-0000A3000000}"/>
    <hyperlink ref="J167" r:id="rId165" xr:uid="{00000000-0004-0000-0800-0000A4000000}"/>
    <hyperlink ref="J168" r:id="rId166" xr:uid="{00000000-0004-0000-0800-0000A5000000}"/>
    <hyperlink ref="J169" r:id="rId167" xr:uid="{00000000-0004-0000-0800-0000A6000000}"/>
    <hyperlink ref="J170" r:id="rId168" xr:uid="{00000000-0004-0000-0800-0000A7000000}"/>
    <hyperlink ref="J171" r:id="rId169" xr:uid="{00000000-0004-0000-0800-0000A8000000}"/>
    <hyperlink ref="J172" r:id="rId170" xr:uid="{00000000-0004-0000-0800-0000A9000000}"/>
    <hyperlink ref="J173" r:id="rId171" xr:uid="{00000000-0004-0000-0800-0000AA000000}"/>
    <hyperlink ref="J174" r:id="rId172" xr:uid="{00000000-0004-0000-0800-0000AB000000}"/>
    <hyperlink ref="J175" r:id="rId173" xr:uid="{00000000-0004-0000-0800-0000AC000000}"/>
    <hyperlink ref="J176" r:id="rId174" xr:uid="{00000000-0004-0000-0800-0000AD000000}"/>
    <hyperlink ref="J177" r:id="rId175" xr:uid="{00000000-0004-0000-0800-0000AE000000}"/>
    <hyperlink ref="J178" r:id="rId176" xr:uid="{00000000-0004-0000-0800-0000AF000000}"/>
    <hyperlink ref="J179" r:id="rId177" xr:uid="{00000000-0004-0000-0800-0000B0000000}"/>
    <hyperlink ref="J180" r:id="rId178" xr:uid="{00000000-0004-0000-0800-0000B1000000}"/>
    <hyperlink ref="J181" r:id="rId179" xr:uid="{00000000-0004-0000-0800-0000B2000000}"/>
    <hyperlink ref="J182" r:id="rId180" xr:uid="{00000000-0004-0000-0800-0000B3000000}"/>
    <hyperlink ref="J183" r:id="rId181" xr:uid="{00000000-0004-0000-0800-0000B4000000}"/>
    <hyperlink ref="J184" r:id="rId182" xr:uid="{00000000-0004-0000-0800-0000B5000000}"/>
    <hyperlink ref="J185" r:id="rId183" xr:uid="{00000000-0004-0000-0800-0000B6000000}"/>
    <hyperlink ref="J186" r:id="rId184" xr:uid="{00000000-0004-0000-0800-0000B7000000}"/>
    <hyperlink ref="J187" r:id="rId185" xr:uid="{00000000-0004-0000-0800-0000B8000000}"/>
    <hyperlink ref="J188" r:id="rId186" xr:uid="{00000000-0004-0000-0800-0000B9000000}"/>
    <hyperlink ref="J189" r:id="rId187" xr:uid="{00000000-0004-0000-0800-0000BA000000}"/>
    <hyperlink ref="J190" r:id="rId188" xr:uid="{00000000-0004-0000-0800-0000BB000000}"/>
    <hyperlink ref="J191" r:id="rId189" xr:uid="{00000000-0004-0000-0800-0000BC000000}"/>
    <hyperlink ref="J192" r:id="rId190" xr:uid="{00000000-0004-0000-0800-0000BD000000}"/>
    <hyperlink ref="J193" r:id="rId191" xr:uid="{00000000-0004-0000-0800-0000BE000000}"/>
    <hyperlink ref="J194" r:id="rId192" xr:uid="{00000000-0004-0000-0800-0000BF000000}"/>
    <hyperlink ref="J195" r:id="rId193" xr:uid="{00000000-0004-0000-0800-0000C0000000}"/>
    <hyperlink ref="J196" r:id="rId194" xr:uid="{00000000-0004-0000-0800-0000C1000000}"/>
    <hyperlink ref="J197" r:id="rId195" xr:uid="{00000000-0004-0000-0800-0000C2000000}"/>
    <hyperlink ref="J198" r:id="rId196" xr:uid="{00000000-0004-0000-0800-0000C3000000}"/>
    <hyperlink ref="J199" r:id="rId197" xr:uid="{00000000-0004-0000-0800-0000C4000000}"/>
    <hyperlink ref="J200" r:id="rId198" xr:uid="{00000000-0004-0000-0800-0000C5000000}"/>
    <hyperlink ref="J201" r:id="rId199" xr:uid="{00000000-0004-0000-0800-0000C6000000}"/>
    <hyperlink ref="J202" r:id="rId200" xr:uid="{00000000-0004-0000-0800-0000C7000000}"/>
    <hyperlink ref="J203" r:id="rId201" xr:uid="{00000000-0004-0000-0800-0000C8000000}"/>
    <hyperlink ref="J204" r:id="rId202" xr:uid="{00000000-0004-0000-0800-0000C9000000}"/>
    <hyperlink ref="J205" r:id="rId203" xr:uid="{00000000-0004-0000-0800-0000CA000000}"/>
    <hyperlink ref="J206" r:id="rId204" xr:uid="{00000000-0004-0000-0800-0000CB000000}"/>
    <hyperlink ref="J207" r:id="rId205" xr:uid="{00000000-0004-0000-0800-0000CC000000}"/>
    <hyperlink ref="J208" r:id="rId206" xr:uid="{00000000-0004-0000-0800-0000CD000000}"/>
    <hyperlink ref="J209" r:id="rId207" xr:uid="{00000000-0004-0000-0800-0000CE000000}"/>
    <hyperlink ref="J210" r:id="rId208" xr:uid="{00000000-0004-0000-0800-0000CF000000}"/>
    <hyperlink ref="J211" r:id="rId209" xr:uid="{00000000-0004-0000-0800-0000D0000000}"/>
    <hyperlink ref="J212" r:id="rId210" xr:uid="{00000000-0004-0000-0800-0000D1000000}"/>
    <hyperlink ref="J213" r:id="rId211" xr:uid="{00000000-0004-0000-0800-0000D2000000}"/>
    <hyperlink ref="J214" r:id="rId212" xr:uid="{00000000-0004-0000-0800-0000D3000000}"/>
    <hyperlink ref="J215" r:id="rId213" xr:uid="{00000000-0004-0000-0800-0000D4000000}"/>
    <hyperlink ref="J216" r:id="rId214" xr:uid="{00000000-0004-0000-0800-0000D5000000}"/>
    <hyperlink ref="J217" r:id="rId215" xr:uid="{00000000-0004-0000-0800-0000D6000000}"/>
    <hyperlink ref="J218" r:id="rId216" xr:uid="{00000000-0004-0000-0800-0000D7000000}"/>
    <hyperlink ref="J219" r:id="rId217" xr:uid="{00000000-0004-0000-0800-0000D8000000}"/>
    <hyperlink ref="J220" r:id="rId218" xr:uid="{00000000-0004-0000-0800-0000D9000000}"/>
    <hyperlink ref="J221" r:id="rId219" xr:uid="{00000000-0004-0000-0800-0000DA000000}"/>
    <hyperlink ref="J222" r:id="rId220" xr:uid="{00000000-0004-0000-0800-0000DB000000}"/>
    <hyperlink ref="J223" r:id="rId221" xr:uid="{00000000-0004-0000-0800-0000DC000000}"/>
    <hyperlink ref="J224" r:id="rId222" xr:uid="{00000000-0004-0000-0800-0000DD000000}"/>
    <hyperlink ref="J225" r:id="rId223" xr:uid="{00000000-0004-0000-0800-0000DE000000}"/>
    <hyperlink ref="J226" r:id="rId224" xr:uid="{00000000-0004-0000-0800-0000DF000000}"/>
    <hyperlink ref="J227" r:id="rId225" xr:uid="{00000000-0004-0000-0800-0000E0000000}"/>
    <hyperlink ref="J228" r:id="rId226" xr:uid="{00000000-0004-0000-0800-0000E1000000}"/>
    <hyperlink ref="J229" r:id="rId227" xr:uid="{00000000-0004-0000-0800-0000E2000000}"/>
    <hyperlink ref="J230" r:id="rId228" xr:uid="{00000000-0004-0000-0800-0000E3000000}"/>
    <hyperlink ref="J231" r:id="rId229" xr:uid="{00000000-0004-0000-0800-0000E4000000}"/>
    <hyperlink ref="J232" r:id="rId230" xr:uid="{00000000-0004-0000-0800-0000E5000000}"/>
    <hyperlink ref="J233" r:id="rId231" xr:uid="{00000000-0004-0000-0800-0000E6000000}"/>
    <hyperlink ref="J234" r:id="rId232" xr:uid="{00000000-0004-0000-0800-0000E7000000}"/>
    <hyperlink ref="J235" r:id="rId233" xr:uid="{00000000-0004-0000-0800-0000E8000000}"/>
    <hyperlink ref="J236" r:id="rId234" xr:uid="{00000000-0004-0000-0800-0000E9000000}"/>
    <hyperlink ref="J237" r:id="rId235" xr:uid="{00000000-0004-0000-0800-0000EA000000}"/>
    <hyperlink ref="J238" r:id="rId236" xr:uid="{00000000-0004-0000-0800-0000EB000000}"/>
    <hyperlink ref="J239" r:id="rId237" xr:uid="{00000000-0004-0000-0800-0000EC000000}"/>
    <hyperlink ref="J240" r:id="rId238" xr:uid="{00000000-0004-0000-0800-0000ED000000}"/>
    <hyperlink ref="J241" r:id="rId239" xr:uid="{00000000-0004-0000-0800-0000EE000000}"/>
    <hyperlink ref="J242" r:id="rId240" xr:uid="{00000000-0004-0000-0800-0000EF000000}"/>
    <hyperlink ref="J243" r:id="rId241" xr:uid="{00000000-0004-0000-0800-0000F0000000}"/>
    <hyperlink ref="J244" r:id="rId242" xr:uid="{00000000-0004-0000-0800-0000F1000000}"/>
    <hyperlink ref="J245" r:id="rId243" xr:uid="{00000000-0004-0000-0800-0000F2000000}"/>
    <hyperlink ref="J246" r:id="rId244" xr:uid="{00000000-0004-0000-0800-0000F3000000}"/>
    <hyperlink ref="J247" r:id="rId245" xr:uid="{00000000-0004-0000-0800-0000F4000000}"/>
    <hyperlink ref="J248" r:id="rId246" xr:uid="{00000000-0004-0000-0800-0000F5000000}"/>
    <hyperlink ref="J249" r:id="rId247" xr:uid="{00000000-0004-0000-0800-0000F6000000}"/>
    <hyperlink ref="J250" r:id="rId248" xr:uid="{00000000-0004-0000-0800-0000F7000000}"/>
    <hyperlink ref="J251" r:id="rId249" xr:uid="{00000000-0004-0000-0800-0000F8000000}"/>
    <hyperlink ref="J252" r:id="rId250" xr:uid="{00000000-0004-0000-0800-0000F9000000}"/>
    <hyperlink ref="J253" r:id="rId251" xr:uid="{00000000-0004-0000-0800-0000FA000000}"/>
    <hyperlink ref="J254" r:id="rId252" xr:uid="{00000000-0004-0000-0800-0000FB000000}"/>
    <hyperlink ref="J255" r:id="rId253" xr:uid="{00000000-0004-0000-0800-0000FC000000}"/>
    <hyperlink ref="J256" r:id="rId254" xr:uid="{00000000-0004-0000-0800-0000FD000000}"/>
    <hyperlink ref="J257" r:id="rId255" xr:uid="{00000000-0004-0000-0800-0000FE000000}"/>
    <hyperlink ref="J258" r:id="rId256" xr:uid="{00000000-0004-0000-0800-0000FF000000}"/>
    <hyperlink ref="J259" r:id="rId257" xr:uid="{00000000-0004-0000-0800-000000010000}"/>
    <hyperlink ref="J260" r:id="rId258" xr:uid="{00000000-0004-0000-0800-000001010000}"/>
    <hyperlink ref="J261" r:id="rId259" xr:uid="{00000000-0004-0000-0800-000002010000}"/>
    <hyperlink ref="J262" r:id="rId260" xr:uid="{00000000-0004-0000-0800-000003010000}"/>
    <hyperlink ref="J263" r:id="rId261" xr:uid="{00000000-0004-0000-0800-000004010000}"/>
    <hyperlink ref="J264" r:id="rId262" xr:uid="{00000000-0004-0000-0800-000005010000}"/>
    <hyperlink ref="J265" r:id="rId263" xr:uid="{00000000-0004-0000-0800-000006010000}"/>
    <hyperlink ref="J266" r:id="rId264" xr:uid="{00000000-0004-0000-0800-000007010000}"/>
    <hyperlink ref="J267" r:id="rId265" xr:uid="{00000000-0004-0000-0800-000008010000}"/>
    <hyperlink ref="J268" r:id="rId266" xr:uid="{00000000-0004-0000-0800-000009010000}"/>
    <hyperlink ref="J269" r:id="rId267" xr:uid="{00000000-0004-0000-0800-00000A010000}"/>
    <hyperlink ref="J270" r:id="rId268" xr:uid="{00000000-0004-0000-0800-00000B010000}"/>
    <hyperlink ref="J271" r:id="rId269" xr:uid="{00000000-0004-0000-0800-00000C010000}"/>
    <hyperlink ref="J272" r:id="rId270" xr:uid="{00000000-0004-0000-0800-00000D010000}"/>
    <hyperlink ref="J273" r:id="rId271" xr:uid="{00000000-0004-0000-0800-00000E010000}"/>
    <hyperlink ref="J274" r:id="rId272" xr:uid="{00000000-0004-0000-0800-00000F010000}"/>
    <hyperlink ref="J275" r:id="rId273" xr:uid="{00000000-0004-0000-0800-000010010000}"/>
    <hyperlink ref="J276" r:id="rId274" xr:uid="{00000000-0004-0000-0800-000011010000}"/>
    <hyperlink ref="J277" r:id="rId275" xr:uid="{00000000-0004-0000-0800-000012010000}"/>
    <hyperlink ref="J278" r:id="rId276" xr:uid="{00000000-0004-0000-0800-000013010000}"/>
    <hyperlink ref="J279" r:id="rId277" xr:uid="{00000000-0004-0000-0800-000014010000}"/>
    <hyperlink ref="J280" r:id="rId278" xr:uid="{00000000-0004-0000-0800-000015010000}"/>
    <hyperlink ref="J281" r:id="rId279" xr:uid="{00000000-0004-0000-0800-000016010000}"/>
    <hyperlink ref="J282" r:id="rId280" xr:uid="{00000000-0004-0000-0800-000017010000}"/>
    <hyperlink ref="J283" r:id="rId281" xr:uid="{00000000-0004-0000-0800-000018010000}"/>
    <hyperlink ref="J284" r:id="rId282" xr:uid="{00000000-0004-0000-0800-000019010000}"/>
    <hyperlink ref="J285" r:id="rId283" xr:uid="{00000000-0004-0000-0800-00001A010000}"/>
    <hyperlink ref="J286" r:id="rId284" xr:uid="{00000000-0004-0000-0800-00001B010000}"/>
    <hyperlink ref="J287" r:id="rId285" xr:uid="{00000000-0004-0000-0800-00001C010000}"/>
    <hyperlink ref="J288" r:id="rId286" xr:uid="{00000000-0004-0000-0800-00001D010000}"/>
    <hyperlink ref="J289" r:id="rId287" xr:uid="{00000000-0004-0000-0800-00001E010000}"/>
    <hyperlink ref="J290" r:id="rId288" xr:uid="{00000000-0004-0000-0800-00001F010000}"/>
    <hyperlink ref="J291" r:id="rId289" xr:uid="{00000000-0004-0000-0800-000020010000}"/>
    <hyperlink ref="J292" r:id="rId290" xr:uid="{00000000-0004-0000-0800-000021010000}"/>
    <hyperlink ref="J293" r:id="rId291" xr:uid="{00000000-0004-0000-0800-000022010000}"/>
    <hyperlink ref="J294" r:id="rId292" xr:uid="{00000000-0004-0000-0800-000023010000}"/>
    <hyperlink ref="J295" r:id="rId293" xr:uid="{00000000-0004-0000-0800-000024010000}"/>
    <hyperlink ref="J296" r:id="rId294" xr:uid="{00000000-0004-0000-0800-000025010000}"/>
    <hyperlink ref="J297" r:id="rId295" xr:uid="{00000000-0004-0000-0800-000026010000}"/>
    <hyperlink ref="J298" r:id="rId296" xr:uid="{00000000-0004-0000-0800-000027010000}"/>
    <hyperlink ref="J299" r:id="rId297" xr:uid="{00000000-0004-0000-0800-000028010000}"/>
    <hyperlink ref="J300" r:id="rId298" xr:uid="{00000000-0004-0000-0800-000029010000}"/>
    <hyperlink ref="J301" r:id="rId299" xr:uid="{00000000-0004-0000-0800-00002A010000}"/>
    <hyperlink ref="J302" r:id="rId300" xr:uid="{00000000-0004-0000-0800-00002B010000}"/>
    <hyperlink ref="J303" r:id="rId301" xr:uid="{00000000-0004-0000-0800-00002C010000}"/>
    <hyperlink ref="J304" r:id="rId302" xr:uid="{00000000-0004-0000-0800-00002D010000}"/>
    <hyperlink ref="J305" r:id="rId303" xr:uid="{00000000-0004-0000-0800-00002E010000}"/>
    <hyperlink ref="J306" r:id="rId304" xr:uid="{00000000-0004-0000-0800-00002F010000}"/>
    <hyperlink ref="J307" r:id="rId305" xr:uid="{00000000-0004-0000-0800-000030010000}"/>
  </hyperlinks>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7EB3696C166B4E98EC7230A836A500" ma:contentTypeVersion="21" ma:contentTypeDescription="Create a new document." ma:contentTypeScope="" ma:versionID="d0252fa9e8ce32db289fcc04af7da083">
  <xsd:schema xmlns:xsd="http://www.w3.org/2001/XMLSchema" xmlns:xs="http://www.w3.org/2001/XMLSchema" xmlns:p="http://schemas.microsoft.com/office/2006/metadata/properties" xmlns:ns2="a497d734-4801-40da-89ef-017d807fa2a8" xmlns:ns3="32bdb438-7d0f-4225-b594-ab5c81528ae2" targetNamespace="http://schemas.microsoft.com/office/2006/metadata/properties" ma:root="true" ma:fieldsID="b27134fb40eced3b7ae49a2ced564ec8" ns2:_="" ns3:_="">
    <xsd:import namespace="a497d734-4801-40da-89ef-017d807fa2a8"/>
    <xsd:import namespace="32bdb438-7d0f-4225-b594-ab5c81528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AutoTags" minOccurs="0"/>
                <xsd:element ref="ns3:MediaServiceDateTaken"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2:TaxKeywordTaxHTField"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97d734-4801-40da-89ef-017d807fa2a8" elementFormDefault="qualified">
    <xsd:import namespace="http://schemas.microsoft.com/office/2006/documentManagement/types"/>
    <xsd:import namespace="http://schemas.microsoft.com/office/infopath/2007/PartnerControls"/>
    <xsd:element name="SharedWithDetails" ma:index="8" nillable="true" ma:displayName="Shared With Details" ma:description="" ma:internalName="SharedWithDetails" ma:readOnly="true">
      <xsd:simpleType>
        <xsd:restriction base="dms:Note">
          <xsd:maxLength value="255"/>
        </xsd:restriction>
      </xsd:simpleType>
    </xsd:element>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55cb9c4c-58e5-407b-9a70-3c8acc7b7146}" ma:internalName="TaxCatchAll" ma:showField="CatchAllData" ma:web="a497d734-4801-40da-89ef-017d807fa2a8">
      <xsd:complexType>
        <xsd:complexContent>
          <xsd:extension base="dms:MultiChoiceLookup">
            <xsd:sequence>
              <xsd:element name="Value" type="dms:Lookup" maxOccurs="unbounded" minOccurs="0" nillable="true"/>
            </xsd:sequence>
          </xsd:extension>
        </xsd:complexContent>
      </xsd:complexType>
    </xsd:element>
    <xsd:element name="TaxKeywordTaxHTField" ma:index="27"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2bdb438-7d0f-4225-b594-ab5c81528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description="" ma:internalName="MediaServiceAutoTags" ma:readOnly="true">
      <xsd:simpleType>
        <xsd:restriction base="dms:Text"/>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123ccff-1beb-4bf6-8606-78be1bc4f3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497d734-4801-40da-89ef-017d807fa2a8" xsi:nil="true"/>
    <lcf76f155ced4ddcb4097134ff3c332f xmlns="32bdb438-7d0f-4225-b594-ab5c81528ae2">
      <Terms xmlns="http://schemas.microsoft.com/office/infopath/2007/PartnerControls"/>
    </lcf76f155ced4ddcb4097134ff3c332f>
    <TaxKeywordTaxHTField xmlns="a497d734-4801-40da-89ef-017d807fa2a8">
      <Terms xmlns="http://schemas.microsoft.com/office/infopath/2007/PartnerControls"/>
    </TaxKeywordTaxHTField>
  </documentManagement>
</p:properties>
</file>

<file path=customXml/itemProps1.xml><?xml version="1.0" encoding="utf-8"?>
<ds:datastoreItem xmlns:ds="http://schemas.openxmlformats.org/officeDocument/2006/customXml" ds:itemID="{3D5FA512-8C71-44FF-824B-EE3F05630E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97d734-4801-40da-89ef-017d807fa2a8"/>
    <ds:schemaRef ds:uri="32bdb438-7d0f-4225-b594-ab5c81528a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2EDA98-6B7E-4FF7-9C0D-FD2275DD25DF}">
  <ds:schemaRefs>
    <ds:schemaRef ds:uri="http://schemas.microsoft.com/sharepoint/v3/contenttype/forms"/>
  </ds:schemaRefs>
</ds:datastoreItem>
</file>

<file path=customXml/itemProps3.xml><?xml version="1.0" encoding="utf-8"?>
<ds:datastoreItem xmlns:ds="http://schemas.openxmlformats.org/officeDocument/2006/customXml" ds:itemID="{5427CDB3-A4E0-4C3F-A929-A6800F93230A}">
  <ds:schemaRefs>
    <ds:schemaRef ds:uri="http://schemas.microsoft.com/office/2006/metadata/properties"/>
    <ds:schemaRef ds:uri="http://schemas.microsoft.com/office/infopath/2007/PartnerControls"/>
    <ds:schemaRef ds:uri="a497d734-4801-40da-89ef-017d807fa2a8"/>
    <ds:schemaRef ds:uri="32bdb438-7d0f-4225-b594-ab5c81528ae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1. PERSONAL_INFORMATION</vt:lpstr>
      <vt:lpstr>2. PROFESSIONAL_AFFILIATION</vt:lpstr>
      <vt:lpstr>3. EDUCATION_BACKGROUND</vt:lpstr>
      <vt:lpstr>4. AREA_OF_INTEREST</vt:lpstr>
      <vt:lpstr>5. CLINICAL_TRIALS</vt:lpstr>
      <vt:lpstr>6. RES &amp; CLIN GROUP</vt:lpstr>
      <vt:lpstr>7. GRANTS</vt:lpstr>
      <vt:lpstr>8. GUIDELINES</vt:lpstr>
      <vt:lpstr>9. EDITORIAL_RESPONSIBILITY</vt:lpstr>
      <vt:lpstr>10. PRESENTATIONS</vt:lpstr>
      <vt:lpstr>11. SOC, ASSO &amp; NON-GOV</vt:lpstr>
      <vt:lpstr>12. INDUST_AFFILIATIONS</vt:lpstr>
      <vt:lpstr>13. PUBLICATIONS</vt:lpstr>
      <vt:lpstr>14. BOOKS &amp; CHAPTERS</vt:lpstr>
      <vt:lpstr>15. AWARD_RECOGNITION</vt:lpstr>
      <vt:lpstr>16. PATENTS</vt:lpstr>
      <vt:lpstr>17. KOL_NETWORK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Patrick Giles</cp:lastModifiedBy>
  <dcterms:created xsi:type="dcterms:W3CDTF">2025-04-07T10:35:52Z</dcterms:created>
  <dcterms:modified xsi:type="dcterms:W3CDTF">2025-05-12T09:39:04Z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0x0101009A7EB3696C166B4E98EC7230A836A500</vt:lpwstr>
  </property>
  <property fmtid="{D5CDD505-2E9C-101B-9397-08002B2CF9AE}" pid="3" name="TaxKeyword">
    <vt:lpwstr/>
  </property>
  <property fmtid="{D5CDD505-2E9C-101B-9397-08002B2CF9AE}" pid="4" name="MediaServiceImageTags">
    <vt:lpwstr/>
  </property>
</Properties>
</file>